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HB v. RHP" sheetId="1" r:id="rId4"/>
    <sheet state="visible" name="RHB v. LHP" sheetId="2" r:id="rId5"/>
    <sheet state="visible" name="LHB v. LHP" sheetId="3" r:id="rId6"/>
    <sheet state="visible" name="LHB v. RHP" sheetId="4" r:id="rId7"/>
    <sheet state="visible" name="RHP v. RHB" sheetId="5" r:id="rId8"/>
    <sheet state="visible" name="RHP v. LHB" sheetId="6" r:id="rId9"/>
    <sheet state="visible" name="LHP v. LHB" sheetId="7" r:id="rId10"/>
    <sheet state="visible" name="LHP v. RHB" sheetId="8" r:id="rId11"/>
    <sheet state="visible" name="RHB v. RHP Calculator" sheetId="9" r:id="rId12"/>
    <sheet state="visible" name="RHB v. LHP Calculator" sheetId="10" r:id="rId13"/>
    <sheet state="visible" name="LHB v. LHP Calculator" sheetId="11" r:id="rId14"/>
    <sheet state="visible" name="LHB v. RHP Calculator" sheetId="12" r:id="rId15"/>
    <sheet state="visible" name="Batter Rosters" sheetId="13" r:id="rId16"/>
    <sheet state="visible" name="RHP v. RHB Calculator" sheetId="14" r:id="rId17"/>
    <sheet state="visible" name="LHP v. RHB Calculator" sheetId="15" r:id="rId18"/>
    <sheet state="visible" name="LHP v. LHB Calculator" sheetId="16" r:id="rId19"/>
    <sheet state="visible" name="RHP v. LHB Calculator" sheetId="17" r:id="rId20"/>
    <sheet state="visible" name="Lineup Creator" sheetId="18" r:id="rId21"/>
  </sheets>
  <definedNames/>
  <calcPr/>
</workbook>
</file>

<file path=xl/sharedStrings.xml><?xml version="1.0" encoding="utf-8"?>
<sst xmlns="http://schemas.openxmlformats.org/spreadsheetml/2006/main" count="7764" uniqueCount="1388">
  <si>
    <t>Rk</t>
  </si>
  <si>
    <t>I</t>
  </si>
  <si>
    <t>Player</t>
  </si>
  <si>
    <t>Split</t>
  </si>
  <si>
    <t>From</t>
  </si>
  <si>
    <t>To</t>
  </si>
  <si>
    <t>G</t>
  </si>
  <si>
    <t>HR</t>
  </si>
  <si>
    <t>GS</t>
  </si>
  <si>
    <t>PA</t>
  </si>
  <si>
    <t>AB</t>
  </si>
  <si>
    <t>R</t>
  </si>
  <si>
    <t>H</t>
  </si>
  <si>
    <t>2B</t>
  </si>
  <si>
    <t>3B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</si>
  <si>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</si>
  <si>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</si>
  <si>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</si>
  <si>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</si>
  <si>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</si>
  <si>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</si>
  <si>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</si>
  <si>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</si>
  <si>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</si>
  <si>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TB</t>
  </si>
  <si>
    <t>GDP</t>
  </si>
  <si>
    <t>HBP</t>
  </si>
  <si>
    <t>SH</t>
  </si>
  <si>
    <t>SF</t>
  </si>
  <si>
    <t>IBB</t>
  </si>
  <si>
    <t>ROE</t>
  </si>
  <si>
    <t>BAbip</t>
  </si>
  <si>
    <t>1B</t>
  </si>
  <si>
    <t>NSB</t>
  </si>
  <si>
    <t>Team</t>
  </si>
  <si>
    <t>Eduardo Escobar</t>
  </si>
  <si>
    <t>vs RHP</t>
  </si>
  <si>
    <t>Christian Walker</t>
  </si>
  <si>
    <t>Ketel Marte</t>
  </si>
  <si>
    <t>Nick Ahmed</t>
  </si>
  <si>
    <t>Carson Kelly</t>
  </si>
  <si>
    <t>Kevin Cron</t>
  </si>
  <si>
    <t>Tim Locastro</t>
  </si>
  <si>
    <t>Ronald Acuna Jr.</t>
  </si>
  <si>
    <t>Marcell Ozuna</t>
  </si>
  <si>
    <t>Dansby Swanson</t>
  </si>
  <si>
    <t>Austin Riley</t>
  </si>
  <si>
    <t>Ozzie Albies</t>
  </si>
  <si>
    <t>Adam Duvall</t>
  </si>
  <si>
    <t>Travis d'Arnaud</t>
  </si>
  <si>
    <t>Tyler Flowers</t>
  </si>
  <si>
    <t>Johan Camargo</t>
  </si>
  <si>
    <t>Adeiny Hechavarria</t>
  </si>
  <si>
    <t>Charlie Culberson</t>
  </si>
  <si>
    <t>Renato Nunez</t>
  </si>
  <si>
    <t>Anthony Santander</t>
  </si>
  <si>
    <t>José Iglesias</t>
  </si>
  <si>
    <t>Hanser Alberto</t>
  </si>
  <si>
    <t>Pedro Severino</t>
  </si>
  <si>
    <t>Austin Hays</t>
  </si>
  <si>
    <t>Bryan Holaday</t>
  </si>
  <si>
    <t>Ryan Mountcastle</t>
  </si>
  <si>
    <t>Pat Valaika</t>
  </si>
  <si>
    <t>Cedric Mullins</t>
  </si>
  <si>
    <t>Andrew Velazquez</t>
  </si>
  <si>
    <t>Xander Bogaerts</t>
  </si>
  <si>
    <t>J.D. Martinez</t>
  </si>
  <si>
    <t>Christian Vazquez</t>
  </si>
  <si>
    <t>Michael Chavis</t>
  </si>
  <si>
    <t>Jose Peraza</t>
  </si>
  <si>
    <t>Yairo Munoz</t>
  </si>
  <si>
    <t>Kevin Plawecki</t>
  </si>
  <si>
    <t>Javier Baez</t>
  </si>
  <si>
    <t>Kris Bryant</t>
  </si>
  <si>
    <t>Willson Contreras</t>
  </si>
  <si>
    <t>Ian Happ</t>
  </si>
  <si>
    <t>David Bote</t>
  </si>
  <si>
    <t>Victor Caratini</t>
  </si>
  <si>
    <t>Albert Almora</t>
  </si>
  <si>
    <t>Josh Phegley</t>
  </si>
  <si>
    <t>Nico Hoerner</t>
  </si>
  <si>
    <t>Cameron Maybin</t>
  </si>
  <si>
    <t>Jose Martinez</t>
  </si>
  <si>
    <t>Ildemaro Vargas</t>
  </si>
  <si>
    <t>José Abreu</t>
  </si>
  <si>
    <t>Eloy Jimenez</t>
  </si>
  <si>
    <t>Edwin Encarnacion</t>
  </si>
  <si>
    <t>Yoan Moncada</t>
  </si>
  <si>
    <t>Yasmani Grandal</t>
  </si>
  <si>
    <t>James McCann</t>
  </si>
  <si>
    <t>Tim Anderson</t>
  </si>
  <si>
    <t>Luis Robert</t>
  </si>
  <si>
    <t>Leury Garcia</t>
  </si>
  <si>
    <t>Adam Engel</t>
  </si>
  <si>
    <t>Danny Mendick</t>
  </si>
  <si>
    <t>Yolmer Sanchez</t>
  </si>
  <si>
    <t>Nick Madrigal</t>
  </si>
  <si>
    <t>Eugenio Suarez</t>
  </si>
  <si>
    <t>Nicholas Castellanos</t>
  </si>
  <si>
    <t>Freddy Galvis</t>
  </si>
  <si>
    <t>Aristides Aquino</t>
  </si>
  <si>
    <t>Tucker Barnhart</t>
  </si>
  <si>
    <t>Nick Senzel</t>
  </si>
  <si>
    <t>Curt Casali</t>
  </si>
  <si>
    <t>Kyle Farmer</t>
  </si>
  <si>
    <t>Franmil Reyes</t>
  </si>
  <si>
    <t>Francisco Lindor</t>
  </si>
  <si>
    <t>Carlos Santana</t>
  </si>
  <si>
    <t>Jose Ramirez</t>
  </si>
  <si>
    <t>Roberto Perez</t>
  </si>
  <si>
    <t>Domingo Santana</t>
  </si>
  <si>
    <t>Cesar Hernandez</t>
  </si>
  <si>
    <t>Oscar Mercado</t>
  </si>
  <si>
    <t>Sandy Leon</t>
  </si>
  <si>
    <t>Jordan Luplow</t>
  </si>
  <si>
    <t>Yu Chang</t>
  </si>
  <si>
    <t>Delino DeShields</t>
  </si>
  <si>
    <t>Austin Hedges</t>
  </si>
  <si>
    <t>Nolan Arenado</t>
  </si>
  <si>
    <t>Trevor Story</t>
  </si>
  <si>
    <t>Garrett Hampson</t>
  </si>
  <si>
    <t>Chris Owings</t>
  </si>
  <si>
    <t>Matt Kemp</t>
  </si>
  <si>
    <t>Josh Fuentes</t>
  </si>
  <si>
    <t>Elias Diaz</t>
  </si>
  <si>
    <t>Brendan Rodgers</t>
  </si>
  <si>
    <t>Drew Butera</t>
  </si>
  <si>
    <t>Kevin Pillar</t>
  </si>
  <si>
    <t>Jonathan Schoop</t>
  </si>
  <si>
    <t>C.J. Cron</t>
  </si>
  <si>
    <t>Niko Goodrum</t>
  </si>
  <si>
    <t>JaCoby Jones</t>
  </si>
  <si>
    <t>Miguel Cabrera</t>
  </si>
  <si>
    <t>Jeimer Candelario</t>
  </si>
  <si>
    <t>Victor Reyes</t>
  </si>
  <si>
    <t>Austin Romine</t>
  </si>
  <si>
    <t>Dawel Lugo</t>
  </si>
  <si>
    <t>Grayson Greiner</t>
  </si>
  <si>
    <t>Travis Demeritte</t>
  </si>
  <si>
    <t>Willi Castro</t>
  </si>
  <si>
    <t>Isaac Paredes</t>
  </si>
  <si>
    <t>Jorge Bonifacio</t>
  </si>
  <si>
    <t>George Springer</t>
  </si>
  <si>
    <t>Alex Bregman</t>
  </si>
  <si>
    <t>Yuli Gurriel</t>
  </si>
  <si>
    <t>Jose Altuve</t>
  </si>
  <si>
    <t>Carlos Correa</t>
  </si>
  <si>
    <t>Martin Maldonado</t>
  </si>
  <si>
    <t>Aledmys Díaz</t>
  </si>
  <si>
    <t>Abraham Toro</t>
  </si>
  <si>
    <t>Dustin Garneau</t>
  </si>
  <si>
    <t>Jack Mayfield</t>
  </si>
  <si>
    <t>Myles Straw</t>
  </si>
  <si>
    <t>Jorge Soler</t>
  </si>
  <si>
    <t>Hunter Dozier</t>
  </si>
  <si>
    <t>Maikel Franco</t>
  </si>
  <si>
    <t>Whit Merrifield</t>
  </si>
  <si>
    <t>Adalberto Mondesi</t>
  </si>
  <si>
    <t>Bubba Starling</t>
  </si>
  <si>
    <t>Salvador Perez</t>
  </si>
  <si>
    <t>Cam Gallagher</t>
  </si>
  <si>
    <t>Ryan McBroom</t>
  </si>
  <si>
    <t>Edward Olivares</t>
  </si>
  <si>
    <t>Mike Trout</t>
  </si>
  <si>
    <t>Anthony Rendon</t>
  </si>
  <si>
    <t>Albert Pujols</t>
  </si>
  <si>
    <t>Justin Upton</t>
  </si>
  <si>
    <t>David Fletcher</t>
  </si>
  <si>
    <t>Luis Rengifo</t>
  </si>
  <si>
    <t>Andrelton Simmons</t>
  </si>
  <si>
    <t>Max Stassi</t>
  </si>
  <si>
    <t>Jo Adell</t>
  </si>
  <si>
    <t>Taylor Ward</t>
  </si>
  <si>
    <t>Michael Hermosillo</t>
  </si>
  <si>
    <t>Franklin Barreto</t>
  </si>
  <si>
    <t>Mookie Betts</t>
  </si>
  <si>
    <t>Justin Turner</t>
  </si>
  <si>
    <t>Will Smith</t>
  </si>
  <si>
    <t>AJ Pollock</t>
  </si>
  <si>
    <t>Enrique Hernandez</t>
  </si>
  <si>
    <t>Chris Taylor</t>
  </si>
  <si>
    <t>Austin Barnes</t>
  </si>
  <si>
    <t>Brian Anderson</t>
  </si>
  <si>
    <t>Jorge Alfaro</t>
  </si>
  <si>
    <t>Jesus Aguilar</t>
  </si>
  <si>
    <t>Garrett Cooper</t>
  </si>
  <si>
    <t>Logan Forsythe</t>
  </si>
  <si>
    <t>Francisco Cervelli</t>
  </si>
  <si>
    <t>Miguel Rojas</t>
  </si>
  <si>
    <t>Jon Berti</t>
  </si>
  <si>
    <t>Eddy Alvarez</t>
  </si>
  <si>
    <t>Lewis Brinson</t>
  </si>
  <si>
    <t>Starling Marte</t>
  </si>
  <si>
    <t>Keston Hiura</t>
  </si>
  <si>
    <t>Justin Smoak</t>
  </si>
  <si>
    <t>Avisail Garcia</t>
  </si>
  <si>
    <t>Orlando Arcia</t>
  </si>
  <si>
    <t>Ryan Braun</t>
  </si>
  <si>
    <t>Lorenzo Cain</t>
  </si>
  <si>
    <t>Manny Pina</t>
  </si>
  <si>
    <t>Jedd Gyorko</t>
  </si>
  <si>
    <t>Luis Urias</t>
  </si>
  <si>
    <t>Nelson Cruz</t>
  </si>
  <si>
    <t>Josh Donaldson</t>
  </si>
  <si>
    <t>Miguel Sano</t>
  </si>
  <si>
    <t>Mitch Garver</t>
  </si>
  <si>
    <t>Jorge Polanco</t>
  </si>
  <si>
    <t>Marwin Gonzalez</t>
  </si>
  <si>
    <t>Byron Buxton</t>
  </si>
  <si>
    <t>Ehire Adrianza</t>
  </si>
  <si>
    <t>Pete Alonso</t>
  </si>
  <si>
    <t>J.D. Davis</t>
  </si>
  <si>
    <t>Brian Dozier</t>
  </si>
  <si>
    <t>Amed Rosario</t>
  </si>
  <si>
    <t>Wilson Ramos</t>
  </si>
  <si>
    <t>Jake Marisnick</t>
  </si>
  <si>
    <t>Ryan Cordell</t>
  </si>
  <si>
    <t>Tomas Nido</t>
  </si>
  <si>
    <t>Billy Hamilton</t>
  </si>
  <si>
    <t>Todd Frazier</t>
  </si>
  <si>
    <t>Robinson Chirinos</t>
  </si>
  <si>
    <t>Gary Sanchez</t>
  </si>
  <si>
    <t>Gleyber Torres</t>
  </si>
  <si>
    <t>Luke Voit</t>
  </si>
  <si>
    <t>Aaron Judge</t>
  </si>
  <si>
    <t>DJ LeMahieu</t>
  </si>
  <si>
    <t>Gio Urshela</t>
  </si>
  <si>
    <t>Aaron Hicks</t>
  </si>
  <si>
    <t>Clint Frazier</t>
  </si>
  <si>
    <t>Giancarlo Stanton</t>
  </si>
  <si>
    <t>Thairo Estrada</t>
  </si>
  <si>
    <t>Kyle Higashioka</t>
  </si>
  <si>
    <t>Erik Kratz</t>
  </si>
  <si>
    <t>Miguel Andujar</t>
  </si>
  <si>
    <t>Jordy Mercer</t>
  </si>
  <si>
    <t>Matt Chapman</t>
  </si>
  <si>
    <t>Marcus Semien</t>
  </si>
  <si>
    <t>Ramon Laureano</t>
  </si>
  <si>
    <t>Mark Canha</t>
  </si>
  <si>
    <t>Khris Davis</t>
  </si>
  <si>
    <t>Stephen Piscotty</t>
  </si>
  <si>
    <t>Robbie Grossman</t>
  </si>
  <si>
    <t>Sean Murphy</t>
  </si>
  <si>
    <t>Chad Pinder</t>
  </si>
  <si>
    <t>Rhys Hoskins</t>
  </si>
  <si>
    <t>J.T. Realmuto</t>
  </si>
  <si>
    <t>Scott Kingery</t>
  </si>
  <si>
    <t>Andrew McCutchen</t>
  </si>
  <si>
    <t>Neil Walker</t>
  </si>
  <si>
    <t>Jean Segura</t>
  </si>
  <si>
    <t>Roman Quinn</t>
  </si>
  <si>
    <t>Andrew Knapp</t>
  </si>
  <si>
    <t>Alec Bohm</t>
  </si>
  <si>
    <t>Phil Gosselin</t>
  </si>
  <si>
    <t>Josh Bell</t>
  </si>
  <si>
    <t>Bryan Reynolds</t>
  </si>
  <si>
    <t>Kevin Newman</t>
  </si>
  <si>
    <t>Jose Osuna</t>
  </si>
  <si>
    <t>Jacob Stallings</t>
  </si>
  <si>
    <t>Guillermo Heredia</t>
  </si>
  <si>
    <t>John Ryan Murphy</t>
  </si>
  <si>
    <t>Erik Gonzalez</t>
  </si>
  <si>
    <t>Cole Tucker</t>
  </si>
  <si>
    <t>Phillip Evans</t>
  </si>
  <si>
    <t>Anthony Alford</t>
  </si>
  <si>
    <t>Fernando Tatis Jr.</t>
  </si>
  <si>
    <t>Manny Machado</t>
  </si>
  <si>
    <t>Jurickson Profar</t>
  </si>
  <si>
    <t>Tommy Pham</t>
  </si>
  <si>
    <t>Wil Myers</t>
  </si>
  <si>
    <t>Francisco Mejia</t>
  </si>
  <si>
    <t>Austin Nola</t>
  </si>
  <si>
    <t>Greg Allen</t>
  </si>
  <si>
    <t>Dylan Moore</t>
  </si>
  <si>
    <t>Kyle Lewis</t>
  </si>
  <si>
    <t>Evan White</t>
  </si>
  <si>
    <t>Sam Haggerty</t>
  </si>
  <si>
    <t>Braden Bishop</t>
  </si>
  <si>
    <t>Tim Lopes</t>
  </si>
  <si>
    <t>Ty France</t>
  </si>
  <si>
    <t>Phil Ervin</t>
  </si>
  <si>
    <t>Evan Longoria</t>
  </si>
  <si>
    <t>Pablo Sandoval</t>
  </si>
  <si>
    <t>Hunter Pence</t>
  </si>
  <si>
    <t>Wilmer Flores</t>
  </si>
  <si>
    <t>Austin Slater</t>
  </si>
  <si>
    <t>Donovan Solano</t>
  </si>
  <si>
    <t>Mauricio Dubon</t>
  </si>
  <si>
    <t>Chadwick Tromp</t>
  </si>
  <si>
    <t>Jaylin Davis</t>
  </si>
  <si>
    <t>Tyler Heineman</t>
  </si>
  <si>
    <t>Daniel Robertson</t>
  </si>
  <si>
    <t>Joey Bart</t>
  </si>
  <si>
    <t>Paul DeJong</t>
  </si>
  <si>
    <t>Paul Goldschmidt</t>
  </si>
  <si>
    <t>Dexter Fowler</t>
  </si>
  <si>
    <t>Yadier Molina</t>
  </si>
  <si>
    <t>Harrison Bader</t>
  </si>
  <si>
    <t>Tyler O'Neill</t>
  </si>
  <si>
    <t>Tommy Edman</t>
  </si>
  <si>
    <t>Matt Wieters</t>
  </si>
  <si>
    <t>Lane Thomas</t>
  </si>
  <si>
    <t>Andrew Knizner</t>
  </si>
  <si>
    <t>Dylan Carlson</t>
  </si>
  <si>
    <t>Hunter Renfroe</t>
  </si>
  <si>
    <t>Willy Adames</t>
  </si>
  <si>
    <t>Mike Zunino</t>
  </si>
  <si>
    <t>Manuel Margot</t>
  </si>
  <si>
    <t>Yandy Díaz</t>
  </si>
  <si>
    <t>Kevan Smith</t>
  </si>
  <si>
    <t>Mike Brosseau</t>
  </si>
  <si>
    <t>Danny Santana</t>
  </si>
  <si>
    <t>Elvis Andrus</t>
  </si>
  <si>
    <t>Nick Solak</t>
  </si>
  <si>
    <t>Jeff Mathis</t>
  </si>
  <si>
    <t>Scott Heineman</t>
  </si>
  <si>
    <t>Jose Trevino</t>
  </si>
  <si>
    <t>Isiah Kiner-Falefa</t>
  </si>
  <si>
    <t>Randal Grichuk</t>
  </si>
  <si>
    <t>Teoscar Hernandez</t>
  </si>
  <si>
    <t>Lourdes Gurriel Jr.</t>
  </si>
  <si>
    <t>Vladimir Guerrero Jr.</t>
  </si>
  <si>
    <t>Brandon Drury</t>
  </si>
  <si>
    <t>Bo Bichette</t>
  </si>
  <si>
    <t>Danny Jansen</t>
  </si>
  <si>
    <t>Jonathan Villar</t>
  </si>
  <si>
    <t>Trea Turner</t>
  </si>
  <si>
    <t>Asdrubal Cabrera</t>
  </si>
  <si>
    <t>Victor Robles</t>
  </si>
  <si>
    <t>Starlin Castro</t>
  </si>
  <si>
    <t>Kurt Suzuki</t>
  </si>
  <si>
    <t>Howie Kendrick</t>
  </si>
  <si>
    <t>Yan Gomes</t>
  </si>
  <si>
    <t>Carter Kieboom</t>
  </si>
  <si>
    <t>Michael A. Taylor</t>
  </si>
  <si>
    <t>Josh Harrison</t>
  </si>
  <si>
    <t>Wilmer Difo</t>
  </si>
  <si>
    <t>Trey Mancini</t>
  </si>
  <si>
    <t>Yasiel Puig</t>
  </si>
  <si>
    <t>Brandon Dixon</t>
  </si>
  <si>
    <t>Adam Jones</t>
  </si>
  <si>
    <t>Ronny Rodriguez</t>
  </si>
  <si>
    <t>Tim Beckham</t>
  </si>
  <si>
    <t>Mitch Haniger</t>
  </si>
  <si>
    <t>Welington Castillo</t>
  </si>
  <si>
    <t>John Hicks</t>
  </si>
  <si>
    <t>Stevie Wilkerson</t>
  </si>
  <si>
    <t>Harold Ramirez</t>
  </si>
  <si>
    <t>Buster Posey</t>
  </si>
  <si>
    <t>Addison Russell</t>
  </si>
  <si>
    <t>Jung Ho Kang</t>
  </si>
  <si>
    <t>Ryon Healy</t>
  </si>
  <si>
    <t>Tom Murphy</t>
  </si>
  <si>
    <t>Ian Kinsler</t>
  </si>
  <si>
    <t>David Freese</t>
  </si>
  <si>
    <t>Ian Desmond</t>
  </si>
  <si>
    <t>Gordon Beckham</t>
  </si>
  <si>
    <t>Jonathan Lucroy</t>
  </si>
  <si>
    <t>Cheslor Cuthbert</t>
  </si>
  <si>
    <t>Robel Garcia</t>
  </si>
  <si>
    <t>Juan Lagares</t>
  </si>
  <si>
    <t>Chris Iannetta</t>
  </si>
  <si>
    <t>Ryan Zimmerman</t>
  </si>
  <si>
    <t>Blake Swihart</t>
  </si>
  <si>
    <t>Austin Dean</t>
  </si>
  <si>
    <t>Mac Williamson</t>
  </si>
  <si>
    <t>Tim Federowicz</t>
  </si>
  <si>
    <t>Melky Cabrera</t>
  </si>
  <si>
    <t>Carlos Gomez</t>
  </si>
  <si>
    <t>Russell Martin</t>
  </si>
  <si>
    <t>Tyler Austin</t>
  </si>
  <si>
    <t>Richie Martin</t>
  </si>
  <si>
    <t>Keon Broxton</t>
  </si>
  <si>
    <t>Willians Astudillo</t>
  </si>
  <si>
    <t>Hernan Perez</t>
  </si>
  <si>
    <t>Martin Prado</t>
  </si>
  <si>
    <t>Kendrys Morales</t>
  </si>
  <si>
    <t>Mark Reynolds</t>
  </si>
  <si>
    <t>Hanley Ramirez</t>
  </si>
  <si>
    <t>Rangel Ravelo</t>
  </si>
  <si>
    <t>Cesar Puello</t>
  </si>
  <si>
    <t>Tyler White</t>
  </si>
  <si>
    <t>Jake Rogers</t>
  </si>
  <si>
    <t>Jonathan Davis</t>
  </si>
  <si>
    <t>Hyun Jin Ryu</t>
  </si>
  <si>
    <t>Breyvic Valera</t>
  </si>
  <si>
    <t>Luke Maile</t>
  </si>
  <si>
    <t>Madison Bumgarner</t>
  </si>
  <si>
    <t>Sam Travis</t>
  </si>
  <si>
    <t>Aaron Altherr</t>
  </si>
  <si>
    <t>Nick Dini</t>
  </si>
  <si>
    <t>Walker Buehler</t>
  </si>
  <si>
    <t>Michael Lorenzen</t>
  </si>
  <si>
    <t>Stephen Strasburg</t>
  </si>
  <si>
    <t>Peter O'Brien</t>
  </si>
  <si>
    <t>Kristopher Negron</t>
  </si>
  <si>
    <t>Ben Zobrist</t>
  </si>
  <si>
    <t>Vince Velasquez</t>
  </si>
  <si>
    <t>Nick Hundley</t>
  </si>
  <si>
    <t>Tyler Saladino</t>
  </si>
  <si>
    <t>Chad Wallach</t>
  </si>
  <si>
    <t>Austin Wynns</t>
  </si>
  <si>
    <t>Rosell Herrera</t>
  </si>
  <si>
    <t>Joey Rickard</t>
  </si>
  <si>
    <t>Jose Rondon</t>
  </si>
  <si>
    <t>Pablo Reyes</t>
  </si>
  <si>
    <t>Zack Greinke</t>
  </si>
  <si>
    <t>Matt Duffy</t>
  </si>
  <si>
    <t>Sean Rodriguez</t>
  </si>
  <si>
    <t>Yangervis Solarte</t>
  </si>
  <si>
    <t>Abraham Almonte</t>
  </si>
  <si>
    <t>Chris Paddack</t>
  </si>
  <si>
    <t>Kelvin Gutierrez</t>
  </si>
  <si>
    <t>Caleb Joseph</t>
  </si>
  <si>
    <t>Jesus Sucre</t>
  </si>
  <si>
    <t>Gorkys Hernandez</t>
  </si>
  <si>
    <t>Dakota Hudson</t>
  </si>
  <si>
    <t>Jake Arrieta</t>
  </si>
  <si>
    <t>Yadiel Rivera</t>
  </si>
  <si>
    <t>Zack Cozart</t>
  </si>
  <si>
    <t>Wilfredo Tovar</t>
  </si>
  <si>
    <t>Bobby Wilson</t>
  </si>
  <si>
    <t>Luis Castillo</t>
  </si>
  <si>
    <t>Steve Pearce</t>
  </si>
  <si>
    <t>Julio Teheran</t>
  </si>
  <si>
    <t>Jack Flaherty</t>
  </si>
  <si>
    <t>Tyler Mahle</t>
  </si>
  <si>
    <t>Jeff Samardzija</t>
  </si>
  <si>
    <t>Kyle Hendricks</t>
  </si>
  <si>
    <t>Chase Anderson</t>
  </si>
  <si>
    <t>Sonny Gray</t>
  </si>
  <si>
    <t>Eric Lauer</t>
  </si>
  <si>
    <t>Isaac Galloway</t>
  </si>
  <si>
    <t>Mike Soroka</t>
  </si>
  <si>
    <t>Zach Davies</t>
  </si>
  <si>
    <t>Eric Stamets</t>
  </si>
  <si>
    <t>Kenta Maeda</t>
  </si>
  <si>
    <t>Dustin Peterson</t>
  </si>
  <si>
    <t>Adam Wainwright</t>
  </si>
  <si>
    <t>Merrill Kelly</t>
  </si>
  <si>
    <t>Jon Gray</t>
  </si>
  <si>
    <t>Steven Matz</t>
  </si>
  <si>
    <t>Anibal Sanchez</t>
  </si>
  <si>
    <t>Miles Mikolas</t>
  </si>
  <si>
    <t>Joe Musgrove</t>
  </si>
  <si>
    <t>Yu Darvish</t>
  </si>
  <si>
    <t>Terrance Gore</t>
  </si>
  <si>
    <t>Yonathan Daza</t>
  </si>
  <si>
    <t>Max Scherzer</t>
  </si>
  <si>
    <t>Humberto Arteaga</t>
  </si>
  <si>
    <t>Aaron Nola</t>
  </si>
  <si>
    <t>Sandy Alcantara</t>
  </si>
  <si>
    <t>Jose Quintana</t>
  </si>
  <si>
    <t>Anthony DeSclafani</t>
  </si>
  <si>
    <t>German Marquez</t>
  </si>
  <si>
    <t>Eduardo Nunez</t>
  </si>
  <si>
    <t>Richard Urena</t>
  </si>
  <si>
    <t>Jordan Lyles</t>
  </si>
  <si>
    <t>Michael Wacha</t>
  </si>
  <si>
    <t>Chris Archer</t>
  </si>
  <si>
    <t>vs LHP</t>
  </si>
  <si>
    <t>Matt Davidson</t>
  </si>
  <si>
    <t>Kyle Garlick</t>
  </si>
  <si>
    <t>Darin Ruf</t>
  </si>
  <si>
    <t>Sheldon Neuse</t>
  </si>
  <si>
    <t>Alex Blandino</t>
  </si>
  <si>
    <t>Kole Calhoun</t>
  </si>
  <si>
    <t>Jake Lamb</t>
  </si>
  <si>
    <t>David Peralta</t>
  </si>
  <si>
    <t>Stephen Vogt</t>
  </si>
  <si>
    <t>Jon Jay</t>
  </si>
  <si>
    <t>Josh Rojas</t>
  </si>
  <si>
    <t>Freddie Freeman</t>
  </si>
  <si>
    <t>Matt Adams</t>
  </si>
  <si>
    <t>Ender Inciarte</t>
  </si>
  <si>
    <t>Nick Markakis</t>
  </si>
  <si>
    <t>Rio Ruiz</t>
  </si>
  <si>
    <t>Dwight Smith Jr.</t>
  </si>
  <si>
    <t>Chance Sisco</t>
  </si>
  <si>
    <t>Chris Davis</t>
  </si>
  <si>
    <t>DJ Stewart</t>
  </si>
  <si>
    <t>Rafael Devers</t>
  </si>
  <si>
    <t>Jackie Bradley Jr.</t>
  </si>
  <si>
    <t>Andrew Benintendi</t>
  </si>
  <si>
    <t>Alex Verdugo</t>
  </si>
  <si>
    <t>Kyle Schwarber</t>
  </si>
  <si>
    <t>Anthony Rizzo</t>
  </si>
  <si>
    <t>Jason Kipnis</t>
  </si>
  <si>
    <t>Jason Heyward</t>
  </si>
  <si>
    <t>Nomar Mazara</t>
  </si>
  <si>
    <t>Ryan Goins</t>
  </si>
  <si>
    <t>Jarrod Dyson</t>
  </si>
  <si>
    <t>Mike Moustakas</t>
  </si>
  <si>
    <t>Brian Goodwin</t>
  </si>
  <si>
    <t>Joey Votto</t>
  </si>
  <si>
    <t>Jesse Winker</t>
  </si>
  <si>
    <t>Josh VanMeter</t>
  </si>
  <si>
    <t>Tyler Naquin</t>
  </si>
  <si>
    <t>Mike Freeman</t>
  </si>
  <si>
    <t>Josh Naylor</t>
  </si>
  <si>
    <t>Charlie Blackmon</t>
  </si>
  <si>
    <t>Ryan McMahon</t>
  </si>
  <si>
    <t>Raimel Tapia</t>
  </si>
  <si>
    <t>Sam Hilliard</t>
  </si>
  <si>
    <t>Daniel Murphy</t>
  </si>
  <si>
    <t>David Dahl</t>
  </si>
  <si>
    <t>Tony Wolters</t>
  </si>
  <si>
    <t>Christin Stewart</t>
  </si>
  <si>
    <t>Harold Castro</t>
  </si>
  <si>
    <t>Josh Reddick</t>
  </si>
  <si>
    <t>Kyle Tucker</t>
  </si>
  <si>
    <t>Michael Brantley</t>
  </si>
  <si>
    <t>Alex Gordon</t>
  </si>
  <si>
    <t>Nicky Lopez</t>
  </si>
  <si>
    <t>Ryan O'Hearn</t>
  </si>
  <si>
    <t>Meibrys Viloria</t>
  </si>
  <si>
    <t>Shohei Ohtani</t>
  </si>
  <si>
    <t>Cody Bellinger</t>
  </si>
  <si>
    <t>Max Muncy</t>
  </si>
  <si>
    <t>Corey Seager</t>
  </si>
  <si>
    <t>Joc Pederson</t>
  </si>
  <si>
    <t>Matt Beaty</t>
  </si>
  <si>
    <t>Corey Dickerson</t>
  </si>
  <si>
    <t>Matthew Joyce</t>
  </si>
  <si>
    <t>Christian Yelich</t>
  </si>
  <si>
    <t>Eric Sogard</t>
  </si>
  <si>
    <t>Daniel Vogelbach</t>
  </si>
  <si>
    <t>Omar Narvaez</t>
  </si>
  <si>
    <t>Ben Gamel</t>
  </si>
  <si>
    <t>Max Kepler</t>
  </si>
  <si>
    <t>Eddie Rosario</t>
  </si>
  <si>
    <t>Jake Cave</t>
  </si>
  <si>
    <t>Alex Avila</t>
  </si>
  <si>
    <t>Luis Arraez</t>
  </si>
  <si>
    <t>Michael Conforto</t>
  </si>
  <si>
    <t>Robinson Cano</t>
  </si>
  <si>
    <t>Brandon Nimmo</t>
  </si>
  <si>
    <t>Dominic Smith</t>
  </si>
  <si>
    <t>Jeff McNeil</t>
  </si>
  <si>
    <t>Mike Ford</t>
  </si>
  <si>
    <t>Brett Gardner</t>
  </si>
  <si>
    <t>Mike Tauchman</t>
  </si>
  <si>
    <t>Tyler Wade</t>
  </si>
  <si>
    <t>Matt Olson</t>
  </si>
  <si>
    <t>Tommy La Stella</t>
  </si>
  <si>
    <t>Tony Kemp</t>
  </si>
  <si>
    <t>Bryce Harper</t>
  </si>
  <si>
    <t>Didi Gregorius</t>
  </si>
  <si>
    <t>Jay Bruce</t>
  </si>
  <si>
    <t>Adam Haseley</t>
  </si>
  <si>
    <t>Colin Moran</t>
  </si>
  <si>
    <t>JT Riddle</t>
  </si>
  <si>
    <t>Adam Frazier</t>
  </si>
  <si>
    <t>Gregory Polanco</t>
  </si>
  <si>
    <t>Eric Hosmer</t>
  </si>
  <si>
    <t>Trent Grisham</t>
  </si>
  <si>
    <t>Mitch Moreland</t>
  </si>
  <si>
    <t>Jake Cronenworth</t>
  </si>
  <si>
    <t>Jason Castro</t>
  </si>
  <si>
    <t>Greg Garcia</t>
  </si>
  <si>
    <t>Kyle Seager</t>
  </si>
  <si>
    <t>J.P. Crawford</t>
  </si>
  <si>
    <t>Shed Long</t>
  </si>
  <si>
    <t>Mallex Smith</t>
  </si>
  <si>
    <t>Dee Strange-Gordon</t>
  </si>
  <si>
    <t>Mike Yastrzemski</t>
  </si>
  <si>
    <t>Brandon Belt</t>
  </si>
  <si>
    <t>Brandon Crawford</t>
  </si>
  <si>
    <t>Alex Dickerson</t>
  </si>
  <si>
    <t>Steven Duggar</t>
  </si>
  <si>
    <t>Kolten Wong</t>
  </si>
  <si>
    <t>Matt Carpenter</t>
  </si>
  <si>
    <t>Austin Meadows</t>
  </si>
  <si>
    <t>Brandon Lowe</t>
  </si>
  <si>
    <t>Kevin Kiermaier</t>
  </si>
  <si>
    <t>Ji-Man Choi</t>
  </si>
  <si>
    <t>Joey Wendle</t>
  </si>
  <si>
    <t>Joey Gallo</t>
  </si>
  <si>
    <t>Rougned Odor</t>
  </si>
  <si>
    <t>Willie Calhoun</t>
  </si>
  <si>
    <t>Shin-Soo Choo</t>
  </si>
  <si>
    <t>Ronald Guzman</t>
  </si>
  <si>
    <t>Derek Dietrich</t>
  </si>
  <si>
    <t>Rowdy Tellez</t>
  </si>
  <si>
    <t>Derek Fisher</t>
  </si>
  <si>
    <t>Cavan Biggio</t>
  </si>
  <si>
    <t>Reese McGuire</t>
  </si>
  <si>
    <t>Joe Panik</t>
  </si>
  <si>
    <t>Travis Shaw</t>
  </si>
  <si>
    <t>Brock Holt</t>
  </si>
  <si>
    <t>Juan Soto</t>
  </si>
  <si>
    <t>Eric Thames</t>
  </si>
  <si>
    <t>Adam Eaton</t>
  </si>
  <si>
    <t>Yordan Álvarez</t>
  </si>
  <si>
    <t>Jake Bauers</t>
  </si>
  <si>
    <t>Yonder Alonso</t>
  </si>
  <si>
    <t>Billy McKinney</t>
  </si>
  <si>
    <t>Nate Lowe</t>
  </si>
  <si>
    <t>Scooter Gennett</t>
  </si>
  <si>
    <t>Curtis Granderson</t>
  </si>
  <si>
    <t>Gerardo Parra</t>
  </si>
  <si>
    <t>Isan Diaz</t>
  </si>
  <si>
    <t>Leonys Martín</t>
  </si>
  <si>
    <t>Brian McCann</t>
  </si>
  <si>
    <t>Marco Hernandez</t>
  </si>
  <si>
    <t>Carlos Gonzalez</t>
  </si>
  <si>
    <t>Daulton Varsho</t>
  </si>
  <si>
    <t>Mason Williams</t>
  </si>
  <si>
    <t>Tzu-Wei Lin</t>
  </si>
  <si>
    <t>Zack Collins</t>
  </si>
  <si>
    <t>Nicky Delmonico</t>
  </si>
  <si>
    <t>Shogo Akiyama</t>
  </si>
  <si>
    <t>Travis Jankowski</t>
  </si>
  <si>
    <t>Beau Taylor</t>
  </si>
  <si>
    <t>Bradley Zimmer</t>
  </si>
  <si>
    <t>Garrett Stubbs</t>
  </si>
  <si>
    <t>Franchy Cordero</t>
  </si>
  <si>
    <t>Matt Thaiss</t>
  </si>
  <si>
    <t>Jared Walsh</t>
  </si>
  <si>
    <t>Anthony Bemboom</t>
  </si>
  <si>
    <t>Edwin Rios</t>
  </si>
  <si>
    <t>Gavin Lux</t>
  </si>
  <si>
    <t>Magneuris Sierra</t>
  </si>
  <si>
    <t>Logan Morrison</t>
  </si>
  <si>
    <t>Jace Peterson</t>
  </si>
  <si>
    <t>LaMonte Wade Jr</t>
  </si>
  <si>
    <t>Andres Gimenez</t>
  </si>
  <si>
    <t>Luis Guillorme</t>
  </si>
  <si>
    <t>Austin Allen</t>
  </si>
  <si>
    <t>Jose Marmolejos</t>
  </si>
  <si>
    <t>Jake Fraley</t>
  </si>
  <si>
    <t>Brad Miller</t>
  </si>
  <si>
    <t>Yoshi Tsutsugo</t>
  </si>
  <si>
    <t>Brett Phillips</t>
  </si>
  <si>
    <t>Michael Perez</t>
  </si>
  <si>
    <t>Luis Garcia</t>
  </si>
  <si>
    <t>Justin Bour</t>
  </si>
  <si>
    <t>Lucas Duda</t>
  </si>
  <si>
    <t>Brian O'Grady</t>
  </si>
  <si>
    <t>Jacob deGrom</t>
  </si>
  <si>
    <t>Rafael Ortega</t>
  </si>
  <si>
    <t>Dom Nunez</t>
  </si>
  <si>
    <t>Noah Syndergaard</t>
  </si>
  <si>
    <t>Nick Williams</t>
  </si>
  <si>
    <t>Daniel Descalso</t>
  </si>
  <si>
    <t>Daniel Palka</t>
  </si>
  <si>
    <t>Odubel Herrera</t>
  </si>
  <si>
    <t>Charlie Tilson</t>
  </si>
  <si>
    <t>Corban Joseph</t>
  </si>
  <si>
    <t>Jon Lester</t>
  </si>
  <si>
    <t>Nick Martini</t>
  </si>
  <si>
    <t>Bobby Bradley</t>
  </si>
  <si>
    <t>Zack Wheeler</t>
  </si>
  <si>
    <t>Chris Herrmann</t>
  </si>
  <si>
    <t>Cory Spangenberg</t>
  </si>
  <si>
    <t>Scott Schebler</t>
  </si>
  <si>
    <t>AJ Reed</t>
  </si>
  <si>
    <t>Steven Brault</t>
  </si>
  <si>
    <t>Cole Hamels</t>
  </si>
  <si>
    <t>Brandon Woodruff</t>
  </si>
  <si>
    <t>Kevin Kramer</t>
  </si>
  <si>
    <t>Robbie Ray</t>
  </si>
  <si>
    <t>Dallas Keuchel</t>
  </si>
  <si>
    <t>JB Shuck</t>
  </si>
  <si>
    <t>Seth Brown</t>
  </si>
  <si>
    <t>Greg Bird</t>
  </si>
  <si>
    <t>Jason Vargas</t>
  </si>
  <si>
    <t>Andrew Stevenson</t>
  </si>
  <si>
    <t>Clayton Kershaw</t>
  </si>
  <si>
    <t>Socrates Brito</t>
  </si>
  <si>
    <t>Matt Skole</t>
  </si>
  <si>
    <t>Jason Martin</t>
  </si>
  <si>
    <t>Joey Lucchesi</t>
  </si>
  <si>
    <t>Patrick Corbin</t>
  </si>
  <si>
    <t>Max Fried</t>
  </si>
  <si>
    <t>W</t>
  </si>
  <si>
    <t>L</t>
  </si>
  <si>
    <t>W-L%</t>
  </si>
  <si>
    <t>ERA</t>
  </si>
  <si>
    <t>GF</t>
  </si>
  <si>
    <t>CG</t>
  </si>
  <si>
    <t>SHO</t>
  </si>
  <si>
    <t>SV</t>
  </si>
  <si>
    <t>IP</t>
  </si>
  <si>
    <t>ER</t>
  </si>
  <si>
    <t>BK</t>
  </si>
  <si>
    <t>WP</t>
  </si>
  <si>
    <t>BF</t>
  </si>
  <si>
    <t>WHIP</t>
  </si>
  <si>
    <t>SO9</t>
  </si>
  <si>
    <t>SO/W</t>
  </si>
  <si>
    <t>Gerrit Cole</t>
  </si>
  <si>
    <t>vs RHB</t>
  </si>
  <si>
    <t>Trevor Bauer</t>
  </si>
  <si>
    <t>Lance Lynn</t>
  </si>
  <si>
    <t>Shane Bieber</t>
  </si>
  <si>
    <t>Lucas Giolito</t>
  </si>
  <si>
    <t>Dylan Bundy</t>
  </si>
  <si>
    <t>Justin Verlander</t>
  </si>
  <si>
    <t>Jose Berrios</t>
  </si>
  <si>
    <t>Kyle Gibson</t>
  </si>
  <si>
    <t>Charlie Morton</t>
  </si>
  <si>
    <t>Mike Clevinger</t>
  </si>
  <si>
    <t>Reynaldo Lopez</t>
  </si>
  <si>
    <t>Zach Eflin</t>
  </si>
  <si>
    <t>Rick Porcello</t>
  </si>
  <si>
    <t>Jake Odorizzi</t>
  </si>
  <si>
    <t>Spencer Turnbull</t>
  </si>
  <si>
    <t>Trevor Williams</t>
  </si>
  <si>
    <t>Masahiro Tanaka</t>
  </si>
  <si>
    <t>Trevor Richards</t>
  </si>
  <si>
    <t>Michael Pineda</t>
  </si>
  <si>
    <t>Tanner Roark</t>
  </si>
  <si>
    <t>Seth Lugo</t>
  </si>
  <si>
    <t>Kevin Gausman</t>
  </si>
  <si>
    <t>Freddy Peralta</t>
  </si>
  <si>
    <t>Adrian Houser</t>
  </si>
  <si>
    <t>Jakob Junis</t>
  </si>
  <si>
    <t>Marcus Stroman</t>
  </si>
  <si>
    <t>Dinelson Lamet</t>
  </si>
  <si>
    <t>Liam Hendriks</t>
  </si>
  <si>
    <t>Carlos Carrasco</t>
  </si>
  <si>
    <t>Zac Gallen</t>
  </si>
  <si>
    <t>Adam Ottavino</t>
  </si>
  <si>
    <t>Noe Ramirez</t>
  </si>
  <si>
    <t>Corbin Burnes</t>
  </si>
  <si>
    <t>Edwin Diaz</t>
  </si>
  <si>
    <t>Miguel Castro</t>
  </si>
  <si>
    <t>Trent Thornton</t>
  </si>
  <si>
    <t>Mychal Givens</t>
  </si>
  <si>
    <t>Jhoulys Chacin</t>
  </si>
  <si>
    <t>Chris Bassitt</t>
  </si>
  <si>
    <t>Felix Pena</t>
  </si>
  <si>
    <t>Pablo Lopez</t>
  </si>
  <si>
    <t>Nick Anderson</t>
  </si>
  <si>
    <t>Tyler Glasnow</t>
  </si>
  <si>
    <t>Mike Fiers</t>
  </si>
  <si>
    <t>Tyler Beede</t>
  </si>
  <si>
    <t>Homer Bailey</t>
  </si>
  <si>
    <t>Luke Jackson</t>
  </si>
  <si>
    <t>Scott Barlow</t>
  </si>
  <si>
    <t>Emilio Pagan</t>
  </si>
  <si>
    <t>Matt Barnes</t>
  </si>
  <si>
    <t>Raisel Iglesias</t>
  </si>
  <si>
    <t>Griffin Canning</t>
  </si>
  <si>
    <t>Tanner Rainey</t>
  </si>
  <si>
    <t>Elieser Hernandez</t>
  </si>
  <si>
    <t>Domingo German</t>
  </si>
  <si>
    <t>Zach Plesac</t>
  </si>
  <si>
    <t>Carlos Estevez</t>
  </si>
  <si>
    <t>Matt Andriese</t>
  </si>
  <si>
    <t>Mike Foltynewicz</t>
  </si>
  <si>
    <t>Diego Castillo</t>
  </si>
  <si>
    <t>Jose Leclerc</t>
  </si>
  <si>
    <t>Ivan Nova</t>
  </si>
  <si>
    <t>Brandon Workman</t>
  </si>
  <si>
    <t>Brad Keller</t>
  </si>
  <si>
    <t>Dylan Cease</t>
  </si>
  <si>
    <t>Tyler Duffey</t>
  </si>
  <si>
    <t>Yonny Chirinos</t>
  </si>
  <si>
    <t>Wilmer Font</t>
  </si>
  <si>
    <t>Josh James</t>
  </si>
  <si>
    <t>Adam Plutko</t>
  </si>
  <si>
    <t>Sam Gaviglio</t>
  </si>
  <si>
    <t>Matt Wisler</t>
  </si>
  <si>
    <t>Brad Brach</t>
  </si>
  <si>
    <t>Joakim Soria</t>
  </si>
  <si>
    <t>Asher Wojciechowski</t>
  </si>
  <si>
    <t>Chad Green</t>
  </si>
  <si>
    <t>Jorge Lopez</t>
  </si>
  <si>
    <t>Hector Neris</t>
  </si>
  <si>
    <t>John Brebbia</t>
  </si>
  <si>
    <t>Brad Peacock</t>
  </si>
  <si>
    <t>Wander Suero</t>
  </si>
  <si>
    <t>Andrew Cashner</t>
  </si>
  <si>
    <t>Frankie Montas</t>
  </si>
  <si>
    <t>Antonio Senzatela</t>
  </si>
  <si>
    <t>Trevor Cahill</t>
  </si>
  <si>
    <t>Buck Farmer</t>
  </si>
  <si>
    <t>Cal Quantrill</t>
  </si>
  <si>
    <t>Daniel Hudson</t>
  </si>
  <si>
    <t>Giovanny Gallegos</t>
  </si>
  <si>
    <t>Ross Stripling</t>
  </si>
  <si>
    <t>Adrian Sampson</t>
  </si>
  <si>
    <t>Taylor Clarke</t>
  </si>
  <si>
    <t>Robert Stephenson</t>
  </si>
  <si>
    <t>Jeurys Familia</t>
  </si>
  <si>
    <t>Mike Leake</t>
  </si>
  <si>
    <t>Chaz Roe</t>
  </si>
  <si>
    <t>Yusmeiro Petit</t>
  </si>
  <si>
    <t>John Gant</t>
  </si>
  <si>
    <t>Blake Parker</t>
  </si>
  <si>
    <t>Jared Hughes</t>
  </si>
  <si>
    <t>Chris Stratton</t>
  </si>
  <si>
    <t>Luis Cessa</t>
  </si>
  <si>
    <t>Trevor May</t>
  </si>
  <si>
    <t>Junior Guerra</t>
  </si>
  <si>
    <t>Reyes Moronta</t>
  </si>
  <si>
    <t>Ariel Jurado</t>
  </si>
  <si>
    <t>Kirby Yates</t>
  </si>
  <si>
    <t>Luke Weaver</t>
  </si>
  <si>
    <t>Shawn Armstrong</t>
  </si>
  <si>
    <t>Nick Pivetta</t>
  </si>
  <si>
    <t>Joe Jimenez</t>
  </si>
  <si>
    <t>Ryne Stanek</t>
  </si>
  <si>
    <t>Matt Magill</t>
  </si>
  <si>
    <t>Shaun Anderson</t>
  </si>
  <si>
    <t>Matt Albers</t>
  </si>
  <si>
    <t>Ryan Brasier</t>
  </si>
  <si>
    <t>Nathan Eovaldi</t>
  </si>
  <si>
    <t>Yimi Garcia</t>
  </si>
  <si>
    <t>Mark Melancon</t>
  </si>
  <si>
    <t>Archie Bradley</t>
  </si>
  <si>
    <t>Ken Giles</t>
  </si>
  <si>
    <t>Craig Stammen</t>
  </si>
  <si>
    <t>Kenley Jansen</t>
  </si>
  <si>
    <t>Jordan Yamamoto</t>
  </si>
  <si>
    <t>Tyler Chatwood</t>
  </si>
  <si>
    <t>Touki Toussaint</t>
  </si>
  <si>
    <t>Austin Brice</t>
  </si>
  <si>
    <t>Ty Buttrey</t>
  </si>
  <si>
    <t>Aaron Sanchez</t>
  </si>
  <si>
    <t>Jordan Zimmermann</t>
  </si>
  <si>
    <t>Nick Wittgren</t>
  </si>
  <si>
    <t>Michael Feliz</t>
  </si>
  <si>
    <t>Austin Voth</t>
  </si>
  <si>
    <t>Zack Godley</t>
  </si>
  <si>
    <t>Hansel Robles</t>
  </si>
  <si>
    <t>Pedro Baez</t>
  </si>
  <si>
    <t>Richard Rodriguez</t>
  </si>
  <si>
    <t>Sergio Romo</t>
  </si>
  <si>
    <t>Aaron Civale</t>
  </si>
  <si>
    <t>Luis Perdomo</t>
  </si>
  <si>
    <t>Ryan Pressly</t>
  </si>
  <si>
    <t>Tyler Clippard</t>
  </si>
  <si>
    <t>Jairo Diaz</t>
  </si>
  <si>
    <t>Lou Trivino</t>
  </si>
  <si>
    <t>Javy Guerra</t>
  </si>
  <si>
    <t>Jesse Chavez</t>
  </si>
  <si>
    <t>Marcus Walden</t>
  </si>
  <si>
    <t>Blake Treinen</t>
  </si>
  <si>
    <t>Aaron Brooks</t>
  </si>
  <si>
    <t>David Hess</t>
  </si>
  <si>
    <t>Ian Kennedy</t>
  </si>
  <si>
    <t>Tommy Kahnle</t>
  </si>
  <si>
    <t>Shane Greene</t>
  </si>
  <si>
    <t>Andrew Kittredge</t>
  </si>
  <si>
    <t>Lucas Sims</t>
  </si>
  <si>
    <t>Mitch Keller</t>
  </si>
  <si>
    <t>Alec Mills</t>
  </si>
  <si>
    <t>Robert Gsellman</t>
  </si>
  <si>
    <t>Jacob Waguespack</t>
  </si>
  <si>
    <t>Heath Hembree</t>
  </si>
  <si>
    <t>Nick Goody</t>
  </si>
  <si>
    <t>Dereck Rodriguez</t>
  </si>
  <si>
    <t>Colten Brewer</t>
  </si>
  <si>
    <t>Trevor Gott</t>
  </si>
  <si>
    <t>Kyle Crick</t>
  </si>
  <si>
    <t>Evan Marshall</t>
  </si>
  <si>
    <t>Oliver Drake</t>
  </si>
  <si>
    <t>Joe Biagini</t>
  </si>
  <si>
    <t>Josh Tomlin</t>
  </si>
  <si>
    <t>Jose Urena</t>
  </si>
  <si>
    <t>Clay Holmes</t>
  </si>
  <si>
    <t>Jaime Barria</t>
  </si>
  <si>
    <t>Kelvin Herrera</t>
  </si>
  <si>
    <t>Joe Kelly</t>
  </si>
  <si>
    <t>Jose Cisnero</t>
  </si>
  <si>
    <t>Steve Cishek</t>
  </si>
  <si>
    <t>Brandon Kintzler</t>
  </si>
  <si>
    <t>J.B. Wendelken</t>
  </si>
  <si>
    <t>Evan Phillips</t>
  </si>
  <si>
    <t>Roberto Osuna</t>
  </si>
  <si>
    <t>Collin McHugh</t>
  </si>
  <si>
    <t>Jerad Eickhoff</t>
  </si>
  <si>
    <t>Trey Wingenter</t>
  </si>
  <si>
    <t>Will Harris</t>
  </si>
  <si>
    <t>Jeremy Jeffress</t>
  </si>
  <si>
    <t>Glenn Sparkman</t>
  </si>
  <si>
    <t>Cam Bedrosian</t>
  </si>
  <si>
    <t>Nick Vincent</t>
  </si>
  <si>
    <t>Yoshihisa Hirano</t>
  </si>
  <si>
    <t>Chris Martin</t>
  </si>
  <si>
    <t>Gabriel Ynoa</t>
  </si>
  <si>
    <t>Bryan Shaw</t>
  </si>
  <si>
    <t>Jonathan Holder</t>
  </si>
  <si>
    <t>Yoan López</t>
  </si>
  <si>
    <t>Stefan Crichton</t>
  </si>
  <si>
    <t>Erik Swanson</t>
  </si>
  <si>
    <t>Dylan Floro</t>
  </si>
  <si>
    <t>Cory Gearrin</t>
  </si>
  <si>
    <t>Chris Devenski</t>
  </si>
  <si>
    <t>Dominic Leone</t>
  </si>
  <si>
    <t>Adam Cimber</t>
  </si>
  <si>
    <t>Derek Law</t>
  </si>
  <si>
    <t>Jeff Hoffman</t>
  </si>
  <si>
    <t>Edgar Garcia</t>
  </si>
  <si>
    <t>Logan Webb</t>
  </si>
  <si>
    <t>Hector Rondon</t>
  </si>
  <si>
    <t>Jay Jackson</t>
  </si>
  <si>
    <t>Geoff Hartlieb</t>
  </si>
  <si>
    <t>Sam Dyson</t>
  </si>
  <si>
    <t>Tyler Kinley</t>
  </si>
  <si>
    <t>Chi Chi Gonzalez</t>
  </si>
  <si>
    <t>Jonathan Loaisiga</t>
  </si>
  <si>
    <t>Daniel Ponce de Leon</t>
  </si>
  <si>
    <t>Kevin McCarthy</t>
  </si>
  <si>
    <t>Carlos Martinez</t>
  </si>
  <si>
    <t>Hunter Wood</t>
  </si>
  <si>
    <t>Justin Anderson</t>
  </si>
  <si>
    <t>Edwin Jackson</t>
  </si>
  <si>
    <t>Pedro Strop</t>
  </si>
  <si>
    <t>Dustin May</t>
  </si>
  <si>
    <t>Anthony Bass</t>
  </si>
  <si>
    <t>Peter Lambert</t>
  </si>
  <si>
    <t>Yency Almonte</t>
  </si>
  <si>
    <t>Felix Hernandez</t>
  </si>
  <si>
    <t>Scott Oberg</t>
  </si>
  <si>
    <t>Brandon Brennan</t>
  </si>
  <si>
    <t>Shawn Kelley</t>
  </si>
  <si>
    <t>Rowan Wick</t>
  </si>
  <si>
    <t>Joe Ross</t>
  </si>
  <si>
    <t>Johnny Cueto</t>
  </si>
  <si>
    <t>Tony Gonsolin</t>
  </si>
  <si>
    <t>Greg Holland</t>
  </si>
  <si>
    <t>Drew VerHagen</t>
  </si>
  <si>
    <t>Erick Fedde</t>
  </si>
  <si>
    <t>Austin Adams</t>
  </si>
  <si>
    <t>Kyle Barraclough</t>
  </si>
  <si>
    <t>Jake Newberry</t>
  </si>
  <si>
    <t>Jacob Barnes</t>
  </si>
  <si>
    <t>Josh Staumont</t>
  </si>
  <si>
    <t>Phil Maton</t>
  </si>
  <si>
    <t>A.J. Cole</t>
  </si>
  <si>
    <t>Ryne Harper</t>
  </si>
  <si>
    <t>David Phelps</t>
  </si>
  <si>
    <t>Juan Nicasio</t>
  </si>
  <si>
    <t>Alex Colome</t>
  </si>
  <si>
    <t>Luke Bard</t>
  </si>
  <si>
    <t>Dillon Tate</t>
  </si>
  <si>
    <t>Keone Kela</t>
  </si>
  <si>
    <t>Phillips Valdez</t>
  </si>
  <si>
    <t>Devin Williams</t>
  </si>
  <si>
    <t>Jonathan Hernandez</t>
  </si>
  <si>
    <t>Taylor Cole</t>
  </si>
  <si>
    <t>Pete Fairbanks</t>
  </si>
  <si>
    <t>Rafael Montero</t>
  </si>
  <si>
    <t>Randy Dobnak</t>
  </si>
  <si>
    <t>Dan Altavilla</t>
  </si>
  <si>
    <t>Nick Kingham</t>
  </si>
  <si>
    <t>Cy Sneed</t>
  </si>
  <si>
    <t>Josh A. Smith</t>
  </si>
  <si>
    <t>David Hernandez</t>
  </si>
  <si>
    <t>Hector Velazquez</t>
  </si>
  <si>
    <t>Anthony Swarzak</t>
  </si>
  <si>
    <t>Wade Davis</t>
  </si>
  <si>
    <t>Dylan Covey</t>
  </si>
  <si>
    <t>Jimmy Cordero</t>
  </si>
  <si>
    <t>Daniel Mengden</t>
  </si>
  <si>
    <t>Fernando Rodney</t>
  </si>
  <si>
    <t>Justin Shafer</t>
  </si>
  <si>
    <t>Tyler Rogers</t>
  </si>
  <si>
    <t>Ryan Weber</t>
  </si>
  <si>
    <t>Jeff Brigham</t>
  </si>
  <si>
    <t>Jesus Tinoco</t>
  </si>
  <si>
    <t>Chad Sobotka</t>
  </si>
  <si>
    <t>Gerardo Reyes</t>
  </si>
  <si>
    <t>Branden Kline</t>
  </si>
  <si>
    <t>Jimmy Yacabonis</t>
  </si>
  <si>
    <t>Josh Lindblom</t>
  </si>
  <si>
    <t>Matt Shoemaker</t>
  </si>
  <si>
    <t>Craig Kimbrel</t>
  </si>
  <si>
    <t>Zack Littell</t>
  </si>
  <si>
    <t>Corey Kluber</t>
  </si>
  <si>
    <t>Matt Harvey</t>
  </si>
  <si>
    <t>Tayron Guerrero</t>
  </si>
  <si>
    <t>Ryan Tepera</t>
  </si>
  <si>
    <t>Jose Ruiz</t>
  </si>
  <si>
    <t>Burch Smith</t>
  </si>
  <si>
    <t>Thomas Eshelman</t>
  </si>
  <si>
    <t>JT Chargois</t>
  </si>
  <si>
    <t>James Karinchak</t>
  </si>
  <si>
    <t>Cody Stashak</t>
  </si>
  <si>
    <t>Chad Bettis</t>
  </si>
  <si>
    <t>David Hale</t>
  </si>
  <si>
    <t>Michel Báez</t>
  </si>
  <si>
    <t>Taylor Williams</t>
  </si>
  <si>
    <t>Carson Fulmer</t>
  </si>
  <si>
    <t>Carl Edwards Jr.</t>
  </si>
  <si>
    <t>Dan Winkler</t>
  </si>
  <si>
    <t>Seranthony Dominguez</t>
  </si>
  <si>
    <t>Brady Singer</t>
  </si>
  <si>
    <t>Mike Wright</t>
  </si>
  <si>
    <t>Cristian Javier</t>
  </si>
  <si>
    <t>David McKay</t>
  </si>
  <si>
    <t>Victor Alcantara</t>
  </si>
  <si>
    <t>Jason Adam</t>
  </si>
  <si>
    <t>Tyler Thornburg</t>
  </si>
  <si>
    <t>Kevin Ginkel</t>
  </si>
  <si>
    <t>Alex Cobb</t>
  </si>
  <si>
    <t>Brad Boxberger</t>
  </si>
  <si>
    <t>Jordan Hicks</t>
  </si>
  <si>
    <t>Ryan Helsley</t>
  </si>
  <si>
    <t>Jose Urquidy</t>
  </si>
  <si>
    <t>Jeremy Hellickson</t>
  </si>
  <si>
    <t>Robert Dugger</t>
  </si>
  <si>
    <t>Sam Coonrod</t>
  </si>
  <si>
    <t>Darren O'Day</t>
  </si>
  <si>
    <t>Duane Underwood Jr.</t>
  </si>
  <si>
    <t>Casey Sadler</t>
  </si>
  <si>
    <t>Mike Mayers</t>
  </si>
  <si>
    <t>Sam Tuivailala</t>
  </si>
  <si>
    <t>Taijuan Walker</t>
  </si>
  <si>
    <t>Jordan Romano</t>
  </si>
  <si>
    <t>Hunter Strickland</t>
  </si>
  <si>
    <t>Juan Minaya</t>
  </si>
  <si>
    <t>Kyle Zimmer</t>
  </si>
  <si>
    <t>Kyle Wright</t>
  </si>
  <si>
    <t>Travis Lakins</t>
  </si>
  <si>
    <t>Jefry Rodriguez</t>
  </si>
  <si>
    <t>James Hoyt</t>
  </si>
  <si>
    <t>Mike Morin</t>
  </si>
  <si>
    <t>Elvis Luciano</t>
  </si>
  <si>
    <t>Tejay Antone</t>
  </si>
  <si>
    <t>Trevor Rosenthal</t>
  </si>
  <si>
    <t>Andres Munoz</t>
  </si>
  <si>
    <t>Dan Straily</t>
  </si>
  <si>
    <t>Wes Parsons</t>
  </si>
  <si>
    <t>Chris Mazza</t>
  </si>
  <si>
    <t>Mike Shawaryn</t>
  </si>
  <si>
    <t>Clay Buchholz</t>
  </si>
  <si>
    <t>Chance Adams</t>
  </si>
  <si>
    <t>John Schreiber</t>
  </si>
  <si>
    <t>Garrett Richards</t>
  </si>
  <si>
    <t>Jacob Webb</t>
  </si>
  <si>
    <t>Lance McCullers Jr.</t>
  </si>
  <si>
    <t>Dennis Santana</t>
  </si>
  <si>
    <t>Paul Sewald</t>
  </si>
  <si>
    <t>Sean Reid-Foley</t>
  </si>
  <si>
    <t>Austin Pruitt</t>
  </si>
  <si>
    <t>Adbert Alzolay</t>
  </si>
  <si>
    <t>Jameson Taillon</t>
  </si>
  <si>
    <t>Ian Gibaut</t>
  </si>
  <si>
    <t>Shelby Miller</t>
  </si>
  <si>
    <t>Cody Allen</t>
  </si>
  <si>
    <t>Neil Ramirez</t>
  </si>
  <si>
    <t>Tyson Ross</t>
  </si>
  <si>
    <t>Brusdar Graterol</t>
  </si>
  <si>
    <t>Dario Agrazal</t>
  </si>
  <si>
    <t>Montana DuRapau</t>
  </si>
  <si>
    <t>Tyler Bashlor</t>
  </si>
  <si>
    <t>Jon Duplantier</t>
  </si>
  <si>
    <t>Justin Dunn</t>
  </si>
  <si>
    <t>Zac Grotz</t>
  </si>
  <si>
    <t>Walker Lockett</t>
  </si>
  <si>
    <t>Matt Bowman</t>
  </si>
  <si>
    <t>Robert Stock</t>
  </si>
  <si>
    <t>Eric Yardley</t>
  </si>
  <si>
    <t>Josh Lucas</t>
  </si>
  <si>
    <t>Adam Warren</t>
  </si>
  <si>
    <t>JT Brubaker</t>
  </si>
  <si>
    <t>Jimmy Nelson</t>
  </si>
  <si>
    <t>Matt Festa</t>
  </si>
  <si>
    <t>Yefry Ramirez</t>
  </si>
  <si>
    <t>Jake Jewell</t>
  </si>
  <si>
    <t>Connor Sadzeck</t>
  </si>
  <si>
    <t>Dovydas Neverauskas</t>
  </si>
  <si>
    <t>Jorge Alcala</t>
  </si>
  <si>
    <t>Ryan Thompson</t>
  </si>
  <si>
    <t>Drew Gagnon</t>
  </si>
  <si>
    <t>Tim Melville</t>
  </si>
  <si>
    <t>Wily Peralta</t>
  </si>
  <si>
    <t>Nick Tropeano</t>
  </si>
  <si>
    <t>Joe Smith</t>
  </si>
  <si>
    <t>Tommy Hunter</t>
  </si>
  <si>
    <t>Junior Fernandez</t>
  </si>
  <si>
    <t>Alex McRae</t>
  </si>
  <si>
    <t>James Sherfy</t>
  </si>
  <si>
    <t>Taylor Guerrieri</t>
  </si>
  <si>
    <t>Taylor Widener</t>
  </si>
  <si>
    <t>Zac Reininger</t>
  </si>
  <si>
    <t>Nate Jones</t>
  </si>
  <si>
    <t>Ryan Castellani</t>
  </si>
  <si>
    <t>Hector Noesi</t>
  </si>
  <si>
    <t>Emmanuel Clase</t>
  </si>
  <si>
    <t>Reggie McClain</t>
  </si>
  <si>
    <t>Cole Sulser</t>
  </si>
  <si>
    <t>Keynan Middleton</t>
  </si>
  <si>
    <t>Ronald Bolanos</t>
  </si>
  <si>
    <t>Brock Stewart</t>
  </si>
  <si>
    <t>Joe Harvey</t>
  </si>
  <si>
    <t>Ryan Burr</t>
  </si>
  <si>
    <t>Kyle Dowdy</t>
  </si>
  <si>
    <t>Rogelio Armenteros</t>
  </si>
  <si>
    <t>Dan Otero</t>
  </si>
  <si>
    <t>Bryse Wilson</t>
  </si>
  <si>
    <t>Corey Oswalt</t>
  </si>
  <si>
    <t>Spencer Howard</t>
  </si>
  <si>
    <t>Trevor Hildenberger</t>
  </si>
  <si>
    <t>T.J. Zeuch</t>
  </si>
  <si>
    <t>Chad Kuhl</t>
  </si>
  <si>
    <t>Seunghwan Oh</t>
  </si>
  <si>
    <t>Parker Markel</t>
  </si>
  <si>
    <t>DJ Johnson</t>
  </si>
  <si>
    <t>Chasen Bradford</t>
  </si>
  <si>
    <t>Edubray Ramos</t>
  </si>
  <si>
    <t>J.D. Hammer</t>
  </si>
  <si>
    <t>Jose Rodriguez</t>
  </si>
  <si>
    <t>Chandler Shepherd</t>
  </si>
  <si>
    <t>Edinson Volquez</t>
  </si>
  <si>
    <t>Jandel Gustave</t>
  </si>
  <si>
    <t>Kohl Stewart</t>
  </si>
  <si>
    <t>Heath Fillmyer</t>
  </si>
  <si>
    <t>Mike King</t>
  </si>
  <si>
    <t>Jeanmar Gomez</t>
  </si>
  <si>
    <t>Tom Hatch</t>
  </si>
  <si>
    <t>Jimmy Herget</t>
  </si>
  <si>
    <t>Brandon Bielak</t>
  </si>
  <si>
    <t>Bryan Garcia</t>
  </si>
  <si>
    <t>Tanner Anderson</t>
  </si>
  <si>
    <t>Justin Miller</t>
  </si>
  <si>
    <t>Matt Koch</t>
  </si>
  <si>
    <t>Sal Romano</t>
  </si>
  <si>
    <t>Reed Garrett</t>
  </si>
  <si>
    <t>Pat Neshek</t>
  </si>
  <si>
    <t>Marco Estrada</t>
  </si>
  <si>
    <t>vs LHB</t>
  </si>
  <si>
    <t>Sixto Sanchez</t>
  </si>
  <si>
    <t>Michael Fulmer</t>
  </si>
  <si>
    <t>Jake Faria</t>
  </si>
  <si>
    <t>Corbin Martin</t>
  </si>
  <si>
    <t>Pedro Payano</t>
  </si>
  <si>
    <t>Mike Minor</t>
  </si>
  <si>
    <t>Matthew Boyd</t>
  </si>
  <si>
    <t>James Paxton</t>
  </si>
  <si>
    <t>Amir Garrett</t>
  </si>
  <si>
    <t>Eduardo Rodriguez</t>
  </si>
  <si>
    <t>Drew Pomeranz</t>
  </si>
  <si>
    <t>Tommy Milone</t>
  </si>
  <si>
    <t>Andrew Chafin</t>
  </si>
  <si>
    <t>J.A. Happ</t>
  </si>
  <si>
    <t>Andrew Miller</t>
  </si>
  <si>
    <t>Andrew Heaney</t>
  </si>
  <si>
    <t>John Means</t>
  </si>
  <si>
    <t>Julio Urias</t>
  </si>
  <si>
    <t>Matt Strahm</t>
  </si>
  <si>
    <t>Framber Valdez</t>
  </si>
  <si>
    <t>Josh Osich</t>
  </si>
  <si>
    <t>Blake Snell</t>
  </si>
  <si>
    <t>Josh Hader</t>
  </si>
  <si>
    <t>Danny Duffy</t>
  </si>
  <si>
    <t>Yusei Kikuchi</t>
  </si>
  <si>
    <t>Marco Gonzales</t>
  </si>
  <si>
    <t>Wade Miley</t>
  </si>
  <si>
    <t>Caleb Smith</t>
  </si>
  <si>
    <t>Jace Fry</t>
  </si>
  <si>
    <t>Ryan Yarbrough</t>
  </si>
  <si>
    <t>Ryan Buchter</t>
  </si>
  <si>
    <t>Darwinzon Hernandez</t>
  </si>
  <si>
    <t>Paul Fry</t>
  </si>
  <si>
    <t>Martin Perez</t>
  </si>
  <si>
    <t>Wade LeBlanc</t>
  </si>
  <si>
    <t>Daniel Norris</t>
  </si>
  <si>
    <t>Jalen Beeks</t>
  </si>
  <si>
    <t>Adam Kolarek</t>
  </si>
  <si>
    <t>Tanner Scott</t>
  </si>
  <si>
    <t>Jose Suarez</t>
  </si>
  <si>
    <t>Caleb Ferguson</t>
  </si>
  <si>
    <t>Brett Martin</t>
  </si>
  <si>
    <t>Robbie Erlin</t>
  </si>
  <si>
    <t>Alex Young</t>
  </si>
  <si>
    <t>Oliver Perez</t>
  </si>
  <si>
    <t>Taylor Rogers</t>
  </si>
  <si>
    <t>Derek Holland</t>
  </si>
  <si>
    <t>Chris Sale</t>
  </si>
  <si>
    <t>Kyle Freeland</t>
  </si>
  <si>
    <t>Tyler Webb</t>
  </si>
  <si>
    <t>Alex Claudio</t>
  </si>
  <si>
    <t>Jake Diekman</t>
  </si>
  <si>
    <t>Zack Britton</t>
  </si>
  <si>
    <t>T.J. McFarland</t>
  </si>
  <si>
    <t>Wandy Peralta</t>
  </si>
  <si>
    <t>Colin Poche</t>
  </si>
  <si>
    <t>CC Sabathia</t>
  </si>
  <si>
    <t>Josh Taylor</t>
  </si>
  <si>
    <t>Kyle Ryan</t>
  </si>
  <si>
    <t>Sean Doolittle</t>
  </si>
  <si>
    <t>Sean Newcomb</t>
  </si>
  <si>
    <t>Aroldis Chapman</t>
  </si>
  <si>
    <t>Adam Morgan</t>
  </si>
  <si>
    <t>Nestor Cortes Jr.</t>
  </si>
  <si>
    <t>Felipe Vazquez</t>
  </si>
  <si>
    <t>Richard Bleier</t>
  </si>
  <si>
    <t>Jose Alvarez</t>
  </si>
  <si>
    <t>Aaron Bummer</t>
  </si>
  <si>
    <t>Matt Grace</t>
  </si>
  <si>
    <t>Brad Hand</t>
  </si>
  <si>
    <t>Luis Avilan</t>
  </si>
  <si>
    <t>Stephen Tarpley</t>
  </si>
  <si>
    <t>Brett Anderson</t>
  </si>
  <si>
    <t>Justin Wilson</t>
  </si>
  <si>
    <t>Tim Mayza</t>
  </si>
  <si>
    <t>Tyler Alexander</t>
  </si>
  <si>
    <t>Drew Smyly</t>
  </si>
  <si>
    <t>Francisco Liriano</t>
  </si>
  <si>
    <t>Gio Gonzalez</t>
  </si>
  <si>
    <t>Gregory Soto</t>
  </si>
  <si>
    <t>Nick Ramirez</t>
  </si>
  <si>
    <t>Wei-Yin Chen</t>
  </si>
  <si>
    <t>A.J. Minter</t>
  </si>
  <si>
    <t>Jose Quijada</t>
  </si>
  <si>
    <t>Sam Howard</t>
  </si>
  <si>
    <t>Thomas Pannone</t>
  </si>
  <si>
    <t>Jerry Blevins</t>
  </si>
  <si>
    <t>Jose Alvarado</t>
  </si>
  <si>
    <t>Adam Conley</t>
  </si>
  <si>
    <t>Jake McGee</t>
  </si>
  <si>
    <t>Patrick Sandoval</t>
  </si>
  <si>
    <t>Tim Hill</t>
  </si>
  <si>
    <t>Tyler Skaggs</t>
  </si>
  <si>
    <t>Kolby Allard</t>
  </si>
  <si>
    <t>Justus Sheffield</t>
  </si>
  <si>
    <t>Sam Selman</t>
  </si>
  <si>
    <t>David Price</t>
  </si>
  <si>
    <t>Nick Margevicius</t>
  </si>
  <si>
    <t>Daniel Stumpf</t>
  </si>
  <si>
    <t>Sean Manaea</t>
  </si>
  <si>
    <t>Jarlin Garcia</t>
  </si>
  <si>
    <t>Jeffrey Springs</t>
  </si>
  <si>
    <t>Ross Detwiler</t>
  </si>
  <si>
    <t>Rich Hill</t>
  </si>
  <si>
    <t>Ranger Suarez</t>
  </si>
  <si>
    <t>Manny Banuelos</t>
  </si>
  <si>
    <t>Tyler Anderson</t>
  </si>
  <si>
    <t>Zach Duke</t>
  </si>
  <si>
    <t>Jesus Luzardo</t>
  </si>
  <si>
    <t>Tyler Olson</t>
  </si>
  <si>
    <t>Andrew Suarez</t>
  </si>
  <si>
    <t>Mike Montgomery</t>
  </si>
  <si>
    <t>Cole Irvin</t>
  </si>
  <si>
    <t>Conner Menez</t>
  </si>
  <si>
    <t>Grant Dayton</t>
  </si>
  <si>
    <t>Adalberto Mejia</t>
  </si>
  <si>
    <t>Dillon Peters</t>
  </si>
  <si>
    <t>Brad Wieck</t>
  </si>
  <si>
    <t>Tony Watson</t>
  </si>
  <si>
    <t>Brent Suter</t>
  </si>
  <si>
    <t>Blaine Hardy</t>
  </si>
  <si>
    <t>Devin Smeltzer</t>
  </si>
  <si>
    <t>Roenis Elias</t>
  </si>
  <si>
    <t>Brian Johnson</t>
  </si>
  <si>
    <t>Mike Dunn</t>
  </si>
  <si>
    <t>Brian Flynn</t>
  </si>
  <si>
    <t>Wei-Chung Wang</t>
  </si>
  <si>
    <t>Scott Alexander</t>
  </si>
  <si>
    <t>Anthony Kay</t>
  </si>
  <si>
    <t>Brendan McKay</t>
  </si>
  <si>
    <t>Tony Sipp</t>
  </si>
  <si>
    <t>Carlos Rodon</t>
  </si>
  <si>
    <t>Lewis Thorpe</t>
  </si>
  <si>
    <t>Hector Santiago</t>
  </si>
  <si>
    <t>Alex Wood</t>
  </si>
  <si>
    <t>Kris Bubic</t>
  </si>
  <si>
    <t>Matt Hall</t>
  </si>
  <si>
    <t>Genesis Cabrera</t>
  </si>
  <si>
    <t>Jordan Montgomery</t>
  </si>
  <si>
    <t>Ryan Carpenter</t>
  </si>
  <si>
    <t>Jesse Biddle</t>
  </si>
  <si>
    <t>Joe Palumbo</t>
  </si>
  <si>
    <t>Clayton Richard</t>
  </si>
  <si>
    <t>Ty Blach</t>
  </si>
  <si>
    <t>Chasen Shreve</t>
  </si>
  <si>
    <t>Tyler Matzek</t>
  </si>
  <si>
    <t>Austin Davis</t>
  </si>
  <si>
    <t>David Peterson</t>
  </si>
  <si>
    <t>Travis Bergen</t>
  </si>
  <si>
    <t>Buddy Boshers</t>
  </si>
  <si>
    <t>Logan Allen</t>
  </si>
  <si>
    <t>Ryan Borucki</t>
  </si>
  <si>
    <t>Aaron Loup</t>
  </si>
  <si>
    <t>Tarik Skubal</t>
  </si>
  <si>
    <t>Randy Rosario</t>
  </si>
  <si>
    <t>Caleb Thielbar</t>
  </si>
  <si>
    <t>Brock Burke</t>
  </si>
  <si>
    <t>Cody Reed</t>
  </si>
  <si>
    <t>Nik Turley</t>
  </si>
  <si>
    <t>Josh Fleming</t>
  </si>
  <si>
    <t>Kwang Hyun Kim</t>
  </si>
  <si>
    <t>Taylor Guilbeau</t>
  </si>
  <si>
    <t>Richard Lovelady</t>
  </si>
  <si>
    <t>Josh Rogers</t>
  </si>
  <si>
    <t>Eric Skoglund</t>
  </si>
  <si>
    <t>Pitcher</t>
  </si>
  <si>
    <t>PAPG</t>
  </si>
  <si>
    <t>1B Points</t>
  </si>
  <si>
    <t>2B Points</t>
  </si>
  <si>
    <t>3B Points</t>
  </si>
  <si>
    <t>HR Points</t>
  </si>
  <si>
    <t>HBP Points</t>
  </si>
  <si>
    <t>BB Points</t>
  </si>
  <si>
    <t>NSB Points</t>
  </si>
  <si>
    <t>Expected Points</t>
  </si>
  <si>
    <t>Expected Value</t>
  </si>
  <si>
    <t>Name</t>
  </si>
  <si>
    <t>Age</t>
  </si>
  <si>
    <t>Tm</t>
  </si>
  <si>
    <t>ARI</t>
  </si>
  <si>
    <t>Andy Young</t>
  </si>
  <si>
    <t>ATL</t>
  </si>
  <si>
    <t>Alex Jackson</t>
  </si>
  <si>
    <t>William Contreras</t>
  </si>
  <si>
    <t>BAL</t>
  </si>
  <si>
    <t>Ramon Urias</t>
  </si>
  <si>
    <t>BOS</t>
  </si>
  <si>
    <t>Jonathan Arauz</t>
  </si>
  <si>
    <t>Bobby Dalbec</t>
  </si>
  <si>
    <t>CHC</t>
  </si>
  <si>
    <t>Steven Souza Jr.</t>
  </si>
  <si>
    <t>CHW</t>
  </si>
  <si>
    <t>CIN</t>
  </si>
  <si>
    <t>Christian Colon</t>
  </si>
  <si>
    <t>José García</t>
  </si>
  <si>
    <t>Mark Payton</t>
  </si>
  <si>
    <t>CLE</t>
  </si>
  <si>
    <t>Daniel Johnson</t>
  </si>
  <si>
    <t>COL</t>
  </si>
  <si>
    <t>DET</t>
  </si>
  <si>
    <t>HOU</t>
  </si>
  <si>
    <t>Taylor Jones</t>
  </si>
  <si>
    <t>KCR</t>
  </si>
  <si>
    <t>Erick Mejia</t>
  </si>
  <si>
    <t>Nick Heath</t>
  </si>
  <si>
    <t>Oscar Hernandez</t>
  </si>
  <si>
    <t>LAA</t>
  </si>
  <si>
    <t>LAD</t>
  </si>
  <si>
    <t>MIA</t>
  </si>
  <si>
    <t>Lewin Diaz</t>
  </si>
  <si>
    <t>Monte Harrison</t>
  </si>
  <si>
    <t>Jesus Sanchez</t>
  </si>
  <si>
    <t>Ryan Lavarnway</t>
  </si>
  <si>
    <t>MIL</t>
  </si>
  <si>
    <t>Mark Mathias</t>
  </si>
  <si>
    <t>Jacob Nottingham</t>
  </si>
  <si>
    <t>MIN</t>
  </si>
  <si>
    <t>Ryan Jeffers</t>
  </si>
  <si>
    <t>Brent Rooker</t>
  </si>
  <si>
    <t>NYM</t>
  </si>
  <si>
    <t>Yoenis Céspedes</t>
  </si>
  <si>
    <t>Ali Sanchez</t>
  </si>
  <si>
    <t>NYY</t>
  </si>
  <si>
    <t>OAK</t>
  </si>
  <si>
    <t>Vimael Machin</t>
  </si>
  <si>
    <t>PHI</t>
  </si>
  <si>
    <t>PIT</t>
  </si>
  <si>
    <t>Ke'Bryan Hayes</t>
  </si>
  <si>
    <t>SDP</t>
  </si>
  <si>
    <t>Jorge Mateo</t>
  </si>
  <si>
    <t>SEA</t>
  </si>
  <si>
    <t>Joseph Odom</t>
  </si>
  <si>
    <t>Joe Hudson</t>
  </si>
  <si>
    <t>SFG</t>
  </si>
  <si>
    <t>STL</t>
  </si>
  <si>
    <t>Max Schrock</t>
  </si>
  <si>
    <t>TBR</t>
  </si>
  <si>
    <t>Randy Arozarena</t>
  </si>
  <si>
    <t>TEX</t>
  </si>
  <si>
    <t>Rob Refsnyder</t>
  </si>
  <si>
    <t>Leody Taveras</t>
  </si>
  <si>
    <t>Anderson Tejeda</t>
  </si>
  <si>
    <t>Eli White</t>
  </si>
  <si>
    <t>TOR</t>
  </si>
  <si>
    <t>Santiago Espinal</t>
  </si>
  <si>
    <t>WAS</t>
  </si>
  <si>
    <t>Luis Torrens</t>
  </si>
  <si>
    <t>WSN</t>
  </si>
  <si>
    <t>LgAvg per 600 PA</t>
  </si>
  <si>
    <t>Total Hitter</t>
  </si>
  <si>
    <t>Average Hitter</t>
  </si>
  <si>
    <t>Hitter</t>
  </si>
  <si>
    <t>Projected Points</t>
  </si>
  <si>
    <t>Position</t>
  </si>
  <si>
    <t>P</t>
  </si>
  <si>
    <t>Points</t>
  </si>
  <si>
    <t>C</t>
  </si>
  <si>
    <t>EV</t>
  </si>
  <si>
    <t xml:space="preserve">Points </t>
  </si>
  <si>
    <t>SS</t>
  </si>
  <si>
    <t>OF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</si>
</sst>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&quot;$&quot;#,##0"/>
    <numFmt numFmtId="166" formatCode="&quot;$&quot;#,##0.00"/>
  </numFmts>
  <fonts count="9">
    <font>
      <sz val="10.0"/>
      <color rgb="FF000000"/>
      <name val="Arial"/>
    </font>
    <font>
      <b/>
      <color rgb="FF000000"/>
      <name val="Calibri"/>
    </font>
    <font>
      <sz val="11.0"/>
      <color rgb="FF000000"/>
      <name val="Calibri"/>
    </font>
    <font>
      <color rgb="FF000000"/>
      <name val="Calibri"/>
    </font>
    <font>
      <b/>
      <sz val="11.0"/>
      <color rgb="FF000000"/>
      <name val="Calibri"/>
    </font>
    <font>
      <color theme="1"/>
      <name val="Arial"/>
    </font>
    <font>
      <sz val="12.0"/>
      <color rgb="FF000000"/>
      <name val="Times New Roman"/>
    </font>
    <font>
      <sz val="11.0"/>
      <color rgb="FF000000"/>
      <name val="Inconsolata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1" xfId="0" applyAlignment="1" applyFont="1" applyNumberFormat="1">
      <alignment horizontal="center"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1" xfId="0" applyAlignment="1" applyFont="1" applyNumberFormat="1">
      <alignment horizontal="right" readingOrder="0" vertical="bottom"/>
    </xf>
    <xf borderId="0" fillId="0" fontId="4" numFmtId="0" xfId="0" applyAlignment="1" applyFont="1">
      <alignment horizontal="center"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vertical="bottom"/>
    </xf>
    <xf borderId="0" fillId="0" fontId="5" numFmtId="1" xfId="0" applyFont="1" applyNumberFormat="1"/>
    <xf borderId="0" fillId="0" fontId="6" numFmtId="0" xfId="0" applyAlignment="1" applyFont="1">
      <alignment readingOrder="0"/>
    </xf>
    <xf borderId="0" fillId="2" fontId="6" numFmtId="0" xfId="0" applyFill="1" applyFont="1"/>
    <xf borderId="0" fillId="0" fontId="6" numFmtId="0" xfId="0" applyFont="1"/>
    <xf borderId="0" fillId="3" fontId="6" numFmtId="0" xfId="0" applyFill="1" applyFont="1"/>
    <xf borderId="0" fillId="2" fontId="6" numFmtId="2" xfId="0" applyFont="1" applyNumberFormat="1"/>
    <xf borderId="0" fillId="0" fontId="6" numFmtId="2" xfId="0" applyFont="1" applyNumberFormat="1"/>
    <xf borderId="0" fillId="0" fontId="6" numFmtId="164" xfId="0" applyFont="1" applyNumberFormat="1"/>
    <xf borderId="0" fillId="0" fontId="6" numFmtId="165" xfId="0" applyFont="1" applyNumberFormat="1"/>
    <xf borderId="0" fillId="0" fontId="6" numFmtId="2" xfId="0" applyAlignment="1" applyFont="1" applyNumberFormat="1">
      <alignment readingOrder="0"/>
    </xf>
    <xf borderId="0" fillId="0" fontId="6" numFmtId="165" xfId="0" applyAlignment="1" applyFont="1" applyNumberFormat="1">
      <alignment readingOrder="0"/>
    </xf>
    <xf borderId="0" fillId="3" fontId="6" numFmtId="0" xfId="0" applyFont="1"/>
    <xf borderId="0" fillId="3" fontId="6" numFmtId="1" xfId="0" applyFont="1" applyNumberFormat="1"/>
    <xf borderId="0" fillId="3" fontId="6" numFmtId="2" xfId="0" applyFont="1" applyNumberFormat="1"/>
    <xf borderId="0" fillId="0" fontId="6" numFmtId="166" xfId="0" applyFont="1" applyNumberFormat="1"/>
    <xf borderId="0" fillId="0" fontId="5" numFmtId="0" xfId="0" applyAlignment="1" applyFont="1">
      <alignment readingOrder="0"/>
    </xf>
    <xf borderId="0" fillId="3" fontId="7" numFmtId="165" xfId="0" applyFont="1" applyNumberFormat="1"/>
    <xf borderId="0" fillId="0" fontId="8" numFmtId="0" xfId="0" applyAlignment="1" applyFont="1">
      <alignment readingOrder="0"/>
    </xf>
    <xf borderId="0" fillId="2" fontId="8" numFmtId="0" xfId="0" applyFont="1"/>
    <xf borderId="0" fillId="2" fontId="8" numFmtId="2" xfId="0" applyFont="1" applyNumberFormat="1"/>
    <xf borderId="0" fillId="0" fontId="8" numFmtId="2" xfId="0" applyFont="1" applyNumberFormat="1"/>
    <xf borderId="0" fillId="0" fontId="8" numFmtId="0" xfId="0" applyFont="1"/>
    <xf borderId="0" fillId="0" fontId="8" numFmtId="2" xfId="0" applyAlignment="1" applyFont="1" applyNumberFormat="1">
      <alignment readingOrder="0"/>
    </xf>
    <xf borderId="0" fillId="3" fontId="7" numFmtId="0" xfId="0" applyFont="1"/>
    <xf borderId="0" fillId="3" fontId="7" numFmtId="0" xfId="0" applyFont="1"/>
    <xf borderId="0" fillId="3" fontId="7" numFmtId="1" xfId="0" applyFont="1" applyNumberFormat="1"/>
    <xf borderId="0" fillId="3" fontId="7" numFmtId="166" xfId="0" applyFont="1" applyNumberFormat="1"/>
    <xf borderId="0" fillId="0" fontId="6" numFmtId="0" xfId="0" applyAlignment="1" applyFont="1">
      <alignment readingOrder="0" vertical="bottom"/>
    </xf>
    <xf borderId="0" fillId="2" fontId="6" numFmtId="0" xfId="0" applyAlignment="1" applyFont="1">
      <alignment readingOrder="0" vertical="bottom"/>
    </xf>
    <xf borderId="0" fillId="3" fontId="6" numFmtId="164" xfId="0" applyFont="1" applyNumberFormat="1"/>
    <xf borderId="0" fillId="3" fontId="6" numFmtId="166" xfId="0" applyFont="1" applyNumberFormat="1"/>
    <xf borderId="0" fillId="2" fontId="6" numFmtId="0" xfId="0" applyAlignment="1" applyFont="1">
      <alignment readingOrder="0"/>
    </xf>
    <xf borderId="0" fillId="2" fontId="6" numFmtId="0" xfId="0" applyFont="1"/>
    <xf borderId="0" fillId="2" fontId="6" numFmtId="164" xfId="0" applyFont="1" applyNumberFormat="1"/>
    <xf borderId="0" fillId="2" fontId="6" numFmtId="166" xfId="0" applyFont="1" applyNumberFormat="1"/>
    <xf borderId="0" fillId="4" fontId="5" numFmtId="2" xfId="0" applyAlignment="1" applyFill="1" applyFont="1" applyNumberFormat="1">
      <alignment readingOrder="0"/>
    </xf>
    <xf borderId="0" fillId="0" fontId="5" numFmtId="2" xfId="0" applyAlignment="1" applyFont="1" applyNumberFormat="1">
      <alignment readingOrder="0"/>
    </xf>
    <xf borderId="0" fillId="0" fontId="5" numFmtId="2" xfId="0" applyFont="1" applyNumberFormat="1"/>
    <xf borderId="0" fillId="0" fontId="3" numFmtId="2" xfId="0" applyAlignment="1" applyFont="1" applyNumberFormat="1">
      <alignment readingOrder="0" vertical="bottom"/>
    </xf>
  </cellXfs>
  <cellStyles count="1">
    <cellStyle xfId="0" name="Normal" builtinId="0"/>
  </cellStyles>
  <dxfs count="1">
    <dxf>
      <font/>
      <fill>
        <patternFill patternType="solid">
          <fgColor rgb="FF000000"/>
          <bgColor rgb="FF00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0"/>
    <col customWidth="1" min="2" max="2" width="1.71"/>
    <col customWidth="1" min="3" max="3" width="17.14"/>
    <col customWidth="1" min="4" max="4" width="6.43"/>
    <col customWidth="1" min="5" max="5" width="5.29"/>
    <col customWidth="1" min="6" max="6" width="5.0"/>
    <col customWidth="1" min="7" max="7" width="4.0"/>
    <col customWidth="1" min="8" max="8" width="3.43"/>
    <col customWidth="1" min="9" max="9" width="3.29"/>
    <col customWidth="1" min="10" max="13" width="4.0"/>
    <col customWidth="1" min="14" max="15" width="3.14"/>
    <col customWidth="1" min="16" max="16" width="4.0"/>
    <col customWidth="1" min="17" max="17" width="3.14"/>
    <col customWidth="1" min="18" max="18" width="3.0"/>
    <col customWidth="1" min="19" max="20" width="4.0"/>
    <col customWidth="1" min="21" max="24" width="5.43"/>
    <col customWidth="1" min="25" max="25" width="4.0"/>
    <col customWidth="1" min="26" max="26" width="4.57"/>
    <col customWidth="1" min="27" max="27" width="4.43"/>
    <col customWidth="1" min="28" max="28" width="3.29"/>
    <col customWidth="1" min="29" max="29" width="3.14"/>
    <col customWidth="1" min="30" max="30" width="3.71"/>
    <col customWidth="1" min="31" max="31" width="4.43"/>
    <col customWidth="1" min="32" max="32" width="5.86"/>
    <col customWidth="1" min="33" max="33" width="4.0"/>
    <col customWidth="1" min="34" max="34" width="4.43"/>
    <col customWidth="1" min="35" max="35" width="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</row>
    <row r="2">
      <c r="A2" s="1">
        <v>35.0</v>
      </c>
      <c r="B2" s="3"/>
      <c r="C2" s="4" t="s">
        <v>35</v>
      </c>
      <c r="D2" s="4" t="s">
        <v>36</v>
      </c>
      <c r="E2" s="5">
        <v>2019.0</v>
      </c>
      <c r="F2" s="5">
        <v>2020.0</v>
      </c>
      <c r="G2" s="5">
        <v>186.0</v>
      </c>
      <c r="H2" s="5">
        <v>27.0</v>
      </c>
      <c r="I2" s="3"/>
      <c r="J2" s="5">
        <v>612.0</v>
      </c>
      <c r="K2" s="5">
        <v>546.0</v>
      </c>
      <c r="L2" s="5">
        <v>79.0</v>
      </c>
      <c r="M2" s="5">
        <v>136.0</v>
      </c>
      <c r="N2" s="5">
        <v>20.0</v>
      </c>
      <c r="O2" s="5">
        <v>10.0</v>
      </c>
      <c r="P2" s="5">
        <v>97.0</v>
      </c>
      <c r="Q2" s="5">
        <v>5.0</v>
      </c>
      <c r="R2" s="5">
        <v>1.0</v>
      </c>
      <c r="S2" s="5">
        <v>53.0</v>
      </c>
      <c r="T2" s="5">
        <v>118.0</v>
      </c>
      <c r="U2" s="5">
        <v>0.249</v>
      </c>
      <c r="V2" s="5">
        <v>0.315</v>
      </c>
      <c r="W2" s="5">
        <v>0.471</v>
      </c>
      <c r="X2" s="5">
        <v>0.786</v>
      </c>
      <c r="Y2" s="5">
        <v>257.0</v>
      </c>
      <c r="Z2" s="5">
        <v>9.0</v>
      </c>
      <c r="AA2" s="5">
        <v>4.0</v>
      </c>
      <c r="AB2" s="5">
        <v>0.0</v>
      </c>
      <c r="AC2" s="5">
        <v>9.0</v>
      </c>
      <c r="AD2" s="5">
        <v>6.0</v>
      </c>
      <c r="AE2" s="5">
        <v>3.0</v>
      </c>
      <c r="AF2" s="5">
        <v>0.266</v>
      </c>
      <c r="AG2" s="5">
        <f t="shared" ref="AG2:AG584" si="1">M2-N2-O2-H2</f>
        <v>79</v>
      </c>
      <c r="AH2" s="6">
        <f t="shared" ref="AH2:AH584" si="2">Q2-R2</f>
        <v>4</v>
      </c>
      <c r="AI2" s="6" t="str">
        <f>VLOOKUP(C2, 'Batter Rosters'!A:C, 3, FALSE)</f>
        <v>ARI</v>
      </c>
    </row>
    <row r="3">
      <c r="A3" s="1">
        <v>38.0</v>
      </c>
      <c r="B3" s="3"/>
      <c r="C3" s="4" t="s">
        <v>37</v>
      </c>
      <c r="D3" s="4" t="s">
        <v>36</v>
      </c>
      <c r="E3" s="5">
        <v>2019.0</v>
      </c>
      <c r="F3" s="5">
        <v>2020.0</v>
      </c>
      <c r="G3" s="5">
        <v>175.0</v>
      </c>
      <c r="H3" s="5">
        <v>26.0</v>
      </c>
      <c r="I3" s="3"/>
      <c r="J3" s="5">
        <v>549.0</v>
      </c>
      <c r="K3" s="5">
        <v>491.0</v>
      </c>
      <c r="L3" s="5">
        <v>78.0</v>
      </c>
      <c r="M3" s="5">
        <v>134.0</v>
      </c>
      <c r="N3" s="5">
        <v>31.0</v>
      </c>
      <c r="O3" s="5">
        <v>1.0</v>
      </c>
      <c r="P3" s="5">
        <v>79.0</v>
      </c>
      <c r="Q3" s="5">
        <v>7.0</v>
      </c>
      <c r="R3" s="5">
        <v>1.0</v>
      </c>
      <c r="S3" s="5">
        <v>49.0</v>
      </c>
      <c r="T3" s="5">
        <v>138.0</v>
      </c>
      <c r="U3" s="5">
        <v>0.273</v>
      </c>
      <c r="V3" s="5">
        <v>0.344</v>
      </c>
      <c r="W3" s="5">
        <v>0.499</v>
      </c>
      <c r="X3" s="5">
        <v>0.843</v>
      </c>
      <c r="Y3" s="5">
        <v>245.0</v>
      </c>
      <c r="Z3" s="5">
        <v>7.0</v>
      </c>
      <c r="AA3" s="5">
        <v>6.0</v>
      </c>
      <c r="AB3" s="5">
        <v>0.0</v>
      </c>
      <c r="AC3" s="5">
        <v>3.0</v>
      </c>
      <c r="AD3" s="5">
        <v>5.0</v>
      </c>
      <c r="AE3" s="5">
        <v>2.0</v>
      </c>
      <c r="AF3" s="5">
        <v>0.327</v>
      </c>
      <c r="AG3" s="5">
        <f t="shared" si="1"/>
        <v>76</v>
      </c>
      <c r="AH3" s="6">
        <f t="shared" si="2"/>
        <v>6</v>
      </c>
      <c r="AI3" s="6" t="str">
        <f>VLOOKUP(C3, 'Batter Rosters'!A:C, 3, FALSE)</f>
        <v>ARI</v>
      </c>
    </row>
    <row r="4">
      <c r="A4" s="1">
        <v>58.0</v>
      </c>
      <c r="B4" s="3"/>
      <c r="C4" s="4" t="s">
        <v>38</v>
      </c>
      <c r="D4" s="4" t="s">
        <v>36</v>
      </c>
      <c r="E4" s="5">
        <v>2019.0</v>
      </c>
      <c r="F4" s="5">
        <v>2020.0</v>
      </c>
      <c r="G4" s="5">
        <v>167.0</v>
      </c>
      <c r="H4" s="5">
        <v>21.0</v>
      </c>
      <c r="I4" s="3"/>
      <c r="J4" s="5">
        <v>571.0</v>
      </c>
      <c r="K4" s="5">
        <v>511.0</v>
      </c>
      <c r="L4" s="5">
        <v>80.0</v>
      </c>
      <c r="M4" s="5">
        <v>159.0</v>
      </c>
      <c r="N4" s="5">
        <v>32.0</v>
      </c>
      <c r="O4" s="5">
        <v>8.0</v>
      </c>
      <c r="P4" s="5">
        <v>70.0</v>
      </c>
      <c r="Q4" s="5">
        <v>9.0</v>
      </c>
      <c r="R4" s="5">
        <v>2.0</v>
      </c>
      <c r="S4" s="5">
        <v>51.0</v>
      </c>
      <c r="T4" s="5">
        <v>79.0</v>
      </c>
      <c r="U4" s="5">
        <v>0.311</v>
      </c>
      <c r="V4" s="5">
        <v>0.377</v>
      </c>
      <c r="W4" s="5">
        <v>0.528</v>
      </c>
      <c r="X4" s="5">
        <v>0.905</v>
      </c>
      <c r="Y4" s="5">
        <v>270.0</v>
      </c>
      <c r="Z4" s="5">
        <v>5.0</v>
      </c>
      <c r="AA4" s="5">
        <v>5.0</v>
      </c>
      <c r="AB4" s="5">
        <v>0.0</v>
      </c>
      <c r="AC4" s="5">
        <v>4.0</v>
      </c>
      <c r="AD4" s="5">
        <v>0.0</v>
      </c>
      <c r="AE4" s="5">
        <v>5.0</v>
      </c>
      <c r="AF4" s="5">
        <v>0.333</v>
      </c>
      <c r="AG4" s="5">
        <f t="shared" si="1"/>
        <v>98</v>
      </c>
      <c r="AH4" s="6">
        <f t="shared" si="2"/>
        <v>7</v>
      </c>
      <c r="AI4" s="6" t="str">
        <f>VLOOKUP(C4, 'Batter Rosters'!A:C, 3, FALSE)</f>
        <v>ARI</v>
      </c>
    </row>
    <row r="5">
      <c r="A5" s="1">
        <v>93.0</v>
      </c>
      <c r="B5" s="3"/>
      <c r="C5" s="4" t="s">
        <v>39</v>
      </c>
      <c r="D5" s="4" t="s">
        <v>36</v>
      </c>
      <c r="E5" s="5">
        <v>2019.0</v>
      </c>
      <c r="F5" s="5">
        <v>2020.0</v>
      </c>
      <c r="G5" s="5">
        <v>183.0</v>
      </c>
      <c r="H5" s="5">
        <v>15.0</v>
      </c>
      <c r="I5" s="3"/>
      <c r="J5" s="5">
        <v>571.0</v>
      </c>
      <c r="K5" s="5">
        <v>511.0</v>
      </c>
      <c r="L5" s="5">
        <v>66.0</v>
      </c>
      <c r="M5" s="5">
        <v>120.0</v>
      </c>
      <c r="N5" s="5">
        <v>23.0</v>
      </c>
      <c r="O5" s="5">
        <v>5.0</v>
      </c>
      <c r="P5" s="5">
        <v>72.0</v>
      </c>
      <c r="Q5" s="5">
        <v>8.0</v>
      </c>
      <c r="R5" s="5">
        <v>2.0</v>
      </c>
      <c r="S5" s="5">
        <v>45.0</v>
      </c>
      <c r="T5" s="5">
        <v>114.0</v>
      </c>
      <c r="U5" s="5">
        <v>0.235</v>
      </c>
      <c r="V5" s="5">
        <v>0.296</v>
      </c>
      <c r="W5" s="5">
        <v>0.387</v>
      </c>
      <c r="X5" s="5">
        <v>0.684</v>
      </c>
      <c r="Y5" s="5">
        <v>198.0</v>
      </c>
      <c r="Z5" s="5">
        <v>11.0</v>
      </c>
      <c r="AA5" s="5">
        <v>4.0</v>
      </c>
      <c r="AB5" s="5">
        <v>1.0</v>
      </c>
      <c r="AC5" s="5">
        <v>10.0</v>
      </c>
      <c r="AD5" s="5">
        <v>1.0</v>
      </c>
      <c r="AE5" s="5">
        <v>11.0</v>
      </c>
      <c r="AF5" s="5">
        <v>0.268</v>
      </c>
      <c r="AG5" s="5">
        <f t="shared" si="1"/>
        <v>77</v>
      </c>
      <c r="AH5" s="6">
        <f t="shared" si="2"/>
        <v>6</v>
      </c>
      <c r="AI5" s="6" t="str">
        <f>VLOOKUP(C5, 'Batter Rosters'!A:C, 3, FALSE)</f>
        <v>ARI</v>
      </c>
    </row>
    <row r="6">
      <c r="A6" s="1">
        <v>122.0</v>
      </c>
      <c r="B6" s="3"/>
      <c r="C6" s="4" t="s">
        <v>40</v>
      </c>
      <c r="D6" s="4" t="s">
        <v>36</v>
      </c>
      <c r="E6" s="5">
        <v>2019.0</v>
      </c>
      <c r="F6" s="5">
        <v>2020.0</v>
      </c>
      <c r="G6" s="5">
        <v>116.0</v>
      </c>
      <c r="H6" s="5">
        <v>12.0</v>
      </c>
      <c r="I6" s="3"/>
      <c r="J6" s="5">
        <v>306.0</v>
      </c>
      <c r="K6" s="5">
        <v>269.0</v>
      </c>
      <c r="L6" s="5">
        <v>29.0</v>
      </c>
      <c r="M6" s="5">
        <v>55.0</v>
      </c>
      <c r="N6" s="5">
        <v>11.0</v>
      </c>
      <c r="O6" s="5">
        <v>0.0</v>
      </c>
      <c r="P6" s="5">
        <v>33.0</v>
      </c>
      <c r="Q6" s="5">
        <v>0.0</v>
      </c>
      <c r="R6" s="5">
        <v>0.0</v>
      </c>
      <c r="S6" s="5">
        <v>35.0</v>
      </c>
      <c r="T6" s="5">
        <v>70.0</v>
      </c>
      <c r="U6" s="5">
        <v>0.204</v>
      </c>
      <c r="V6" s="5">
        <v>0.297</v>
      </c>
      <c r="W6" s="5">
        <v>0.379</v>
      </c>
      <c r="X6" s="5">
        <v>0.677</v>
      </c>
      <c r="Y6" s="5">
        <v>102.0</v>
      </c>
      <c r="Z6" s="5">
        <v>11.0</v>
      </c>
      <c r="AA6" s="5">
        <v>1.0</v>
      </c>
      <c r="AB6" s="5">
        <v>0.0</v>
      </c>
      <c r="AC6" s="5">
        <v>1.0</v>
      </c>
      <c r="AD6" s="5">
        <v>5.0</v>
      </c>
      <c r="AE6" s="5">
        <v>2.0</v>
      </c>
      <c r="AF6" s="5">
        <v>0.229</v>
      </c>
      <c r="AG6" s="5">
        <f t="shared" si="1"/>
        <v>32</v>
      </c>
      <c r="AH6" s="6">
        <f t="shared" si="2"/>
        <v>0</v>
      </c>
      <c r="AI6" s="6" t="str">
        <f>VLOOKUP(C6, 'Batter Rosters'!A:C, 3, FALSE)</f>
        <v>ARI</v>
      </c>
    </row>
    <row r="7">
      <c r="A7" s="1">
        <v>223.0</v>
      </c>
      <c r="B7" s="3"/>
      <c r="C7" s="4" t="s">
        <v>41</v>
      </c>
      <c r="D7" s="4" t="s">
        <v>36</v>
      </c>
      <c r="E7" s="5">
        <v>2019.0</v>
      </c>
      <c r="F7" s="5">
        <v>2020.0</v>
      </c>
      <c r="G7" s="5">
        <v>34.0</v>
      </c>
      <c r="H7" s="5">
        <v>5.0</v>
      </c>
      <c r="I7" s="3"/>
      <c r="J7" s="5">
        <v>67.0</v>
      </c>
      <c r="K7" s="5">
        <v>60.0</v>
      </c>
      <c r="L7" s="5">
        <v>9.0</v>
      </c>
      <c r="M7" s="5">
        <v>11.0</v>
      </c>
      <c r="N7" s="5">
        <v>3.0</v>
      </c>
      <c r="O7" s="5">
        <v>0.0</v>
      </c>
      <c r="P7" s="5">
        <v>11.0</v>
      </c>
      <c r="Q7" s="5">
        <v>0.0</v>
      </c>
      <c r="R7" s="5">
        <v>1.0</v>
      </c>
      <c r="S7" s="5">
        <v>4.0</v>
      </c>
      <c r="T7" s="5">
        <v>24.0</v>
      </c>
      <c r="U7" s="5">
        <v>0.183</v>
      </c>
      <c r="V7" s="5">
        <v>0.269</v>
      </c>
      <c r="W7" s="5">
        <v>0.483</v>
      </c>
      <c r="X7" s="5">
        <v>0.752</v>
      </c>
      <c r="Y7" s="5">
        <v>29.0</v>
      </c>
      <c r="Z7" s="5">
        <v>1.0</v>
      </c>
      <c r="AA7" s="5">
        <v>3.0</v>
      </c>
      <c r="AB7" s="5">
        <v>0.0</v>
      </c>
      <c r="AC7" s="5">
        <v>0.0</v>
      </c>
      <c r="AD7" s="5">
        <v>0.0</v>
      </c>
      <c r="AE7" s="5">
        <v>0.0</v>
      </c>
      <c r="AF7" s="5">
        <v>0.194</v>
      </c>
      <c r="AG7" s="5">
        <f t="shared" si="1"/>
        <v>3</v>
      </c>
      <c r="AH7" s="6">
        <f t="shared" si="2"/>
        <v>-1</v>
      </c>
      <c r="AI7" s="6" t="str">
        <f>VLOOKUP(C7, 'Batter Rosters'!A:C, 3, FALSE)</f>
        <v>ARI</v>
      </c>
    </row>
    <row r="8">
      <c r="A8" s="7">
        <v>378.0</v>
      </c>
      <c r="B8" s="3"/>
      <c r="C8" s="8" t="s">
        <v>42</v>
      </c>
      <c r="D8" s="8" t="s">
        <v>36</v>
      </c>
      <c r="E8" s="9">
        <v>2019.0</v>
      </c>
      <c r="F8" s="9">
        <v>2020.0</v>
      </c>
      <c r="G8" s="9">
        <v>73.0</v>
      </c>
      <c r="H8" s="9">
        <v>0.0</v>
      </c>
      <c r="I8" s="3"/>
      <c r="J8" s="9">
        <v>161.0</v>
      </c>
      <c r="K8" s="9">
        <v>138.0</v>
      </c>
      <c r="L8" s="9">
        <v>29.0</v>
      </c>
      <c r="M8" s="9">
        <v>38.0</v>
      </c>
      <c r="N8" s="9">
        <v>9.0</v>
      </c>
      <c r="O8" s="9">
        <v>0.0</v>
      </c>
      <c r="P8" s="9">
        <v>14.0</v>
      </c>
      <c r="Q8" s="9">
        <v>17.0</v>
      </c>
      <c r="R8" s="9">
        <v>0.0</v>
      </c>
      <c r="S8" s="9">
        <v>8.0</v>
      </c>
      <c r="T8" s="9">
        <v>25.0</v>
      </c>
      <c r="U8" s="9">
        <v>0.275</v>
      </c>
      <c r="V8" s="9">
        <v>0.369</v>
      </c>
      <c r="W8" s="9">
        <v>0.341</v>
      </c>
      <c r="X8" s="9">
        <v>0.709</v>
      </c>
      <c r="Y8" s="9">
        <v>47.0</v>
      </c>
      <c r="Z8" s="9">
        <v>1.0</v>
      </c>
      <c r="AA8" s="9">
        <v>13.0</v>
      </c>
      <c r="AB8" s="9">
        <v>1.0</v>
      </c>
      <c r="AC8" s="9">
        <v>1.0</v>
      </c>
      <c r="AD8" s="9">
        <v>0.0</v>
      </c>
      <c r="AE8" s="9">
        <v>1.0</v>
      </c>
      <c r="AF8" s="9">
        <v>0.333</v>
      </c>
      <c r="AG8" s="5">
        <f t="shared" si="1"/>
        <v>29</v>
      </c>
      <c r="AH8" s="6">
        <f t="shared" si="2"/>
        <v>17</v>
      </c>
      <c r="AI8" s="6" t="str">
        <f>VLOOKUP(C8, 'Batter Rosters'!A:C, 3, FALSE)</f>
        <v>ARI</v>
      </c>
    </row>
    <row r="9">
      <c r="A9" s="1">
        <v>5.0</v>
      </c>
      <c r="B9" s="3"/>
      <c r="C9" s="4" t="s">
        <v>43</v>
      </c>
      <c r="D9" s="4" t="s">
        <v>36</v>
      </c>
      <c r="E9" s="5">
        <v>2019.0</v>
      </c>
      <c r="F9" s="5">
        <v>2020.0</v>
      </c>
      <c r="G9" s="5">
        <v>175.0</v>
      </c>
      <c r="H9" s="5">
        <v>40.0</v>
      </c>
      <c r="I9" s="3"/>
      <c r="J9" s="5">
        <v>659.0</v>
      </c>
      <c r="K9" s="5">
        <v>575.0</v>
      </c>
      <c r="L9" s="5">
        <v>118.0</v>
      </c>
      <c r="M9" s="5">
        <v>165.0</v>
      </c>
      <c r="N9" s="5">
        <v>26.0</v>
      </c>
      <c r="O9" s="5">
        <v>1.0</v>
      </c>
      <c r="P9" s="5">
        <v>91.0</v>
      </c>
      <c r="Q9" s="5">
        <v>34.0</v>
      </c>
      <c r="R9" s="5">
        <v>7.0</v>
      </c>
      <c r="S9" s="5">
        <v>75.0</v>
      </c>
      <c r="T9" s="5">
        <v>175.0</v>
      </c>
      <c r="U9" s="5">
        <v>0.287</v>
      </c>
      <c r="V9" s="5">
        <v>0.375</v>
      </c>
      <c r="W9" s="5">
        <v>0.544</v>
      </c>
      <c r="X9" s="5">
        <v>0.92</v>
      </c>
      <c r="Y9" s="5">
        <v>313.0</v>
      </c>
      <c r="Z9" s="5">
        <v>8.0</v>
      </c>
      <c r="AA9" s="5">
        <v>7.0</v>
      </c>
      <c r="AB9" s="5">
        <v>0.0</v>
      </c>
      <c r="AC9" s="5">
        <v>1.0</v>
      </c>
      <c r="AD9" s="5">
        <v>3.0</v>
      </c>
      <c r="AE9" s="5">
        <v>6.0</v>
      </c>
      <c r="AF9" s="5">
        <v>0.346</v>
      </c>
      <c r="AG9" s="5">
        <f t="shared" si="1"/>
        <v>98</v>
      </c>
      <c r="AH9" s="6">
        <f t="shared" si="2"/>
        <v>27</v>
      </c>
      <c r="AI9" s="6" t="str">
        <f>VLOOKUP(C9, 'Batter Rosters'!A:C, 3, FALSE)</f>
        <v>ATL</v>
      </c>
    </row>
    <row r="10">
      <c r="A10" s="1">
        <v>18.0</v>
      </c>
      <c r="B10" s="3"/>
      <c r="C10" s="4" t="s">
        <v>44</v>
      </c>
      <c r="D10" s="4" t="s">
        <v>36</v>
      </c>
      <c r="E10" s="5">
        <v>2019.0</v>
      </c>
      <c r="F10" s="5">
        <v>2020.0</v>
      </c>
      <c r="G10" s="5">
        <v>166.0</v>
      </c>
      <c r="H10" s="5">
        <v>30.0</v>
      </c>
      <c r="I10" s="3"/>
      <c r="J10" s="5">
        <v>591.0</v>
      </c>
      <c r="K10" s="5">
        <v>516.0</v>
      </c>
      <c r="L10" s="5">
        <v>83.0</v>
      </c>
      <c r="M10" s="5">
        <v>133.0</v>
      </c>
      <c r="N10" s="5">
        <v>26.0</v>
      </c>
      <c r="O10" s="5">
        <v>1.0</v>
      </c>
      <c r="P10" s="5">
        <v>87.0</v>
      </c>
      <c r="Q10" s="5">
        <v>12.0</v>
      </c>
      <c r="R10" s="5">
        <v>2.0</v>
      </c>
      <c r="S10" s="5">
        <v>72.0</v>
      </c>
      <c r="T10" s="5">
        <v>123.0</v>
      </c>
      <c r="U10" s="5">
        <v>0.258</v>
      </c>
      <c r="V10" s="5">
        <v>0.349</v>
      </c>
      <c r="W10" s="5">
        <v>0.486</v>
      </c>
      <c r="X10" s="5">
        <v>0.835</v>
      </c>
      <c r="Y10" s="5">
        <v>251.0</v>
      </c>
      <c r="Z10" s="5">
        <v>22.0</v>
      </c>
      <c r="AA10" s="5">
        <v>1.0</v>
      </c>
      <c r="AB10" s="5">
        <v>0.0</v>
      </c>
      <c r="AC10" s="5">
        <v>2.0</v>
      </c>
      <c r="AD10" s="5">
        <v>2.0</v>
      </c>
      <c r="AE10" s="5">
        <v>4.0</v>
      </c>
      <c r="AF10" s="5">
        <v>0.282</v>
      </c>
      <c r="AG10" s="5">
        <f t="shared" si="1"/>
        <v>76</v>
      </c>
      <c r="AH10" s="6">
        <f t="shared" si="2"/>
        <v>10</v>
      </c>
      <c r="AI10" s="6" t="str">
        <f>VLOOKUP(C10, 'Batter Rosters'!A:C, 3, FALSE)</f>
        <v>ATL</v>
      </c>
    </row>
    <row r="11">
      <c r="A11" s="1">
        <v>74.0</v>
      </c>
      <c r="B11" s="3"/>
      <c r="C11" s="4" t="s">
        <v>45</v>
      </c>
      <c r="D11" s="4" t="s">
        <v>36</v>
      </c>
      <c r="E11" s="5">
        <v>2019.0</v>
      </c>
      <c r="F11" s="5">
        <v>2020.0</v>
      </c>
      <c r="G11" s="5">
        <v>161.0</v>
      </c>
      <c r="H11" s="5">
        <v>19.0</v>
      </c>
      <c r="I11" s="3"/>
      <c r="J11" s="5">
        <v>576.0</v>
      </c>
      <c r="K11" s="5">
        <v>514.0</v>
      </c>
      <c r="L11" s="5">
        <v>90.0</v>
      </c>
      <c r="M11" s="5">
        <v>132.0</v>
      </c>
      <c r="N11" s="5">
        <v>34.0</v>
      </c>
      <c r="O11" s="5">
        <v>2.0</v>
      </c>
      <c r="P11" s="5">
        <v>70.0</v>
      </c>
      <c r="Q11" s="5">
        <v>11.0</v>
      </c>
      <c r="R11" s="5">
        <v>3.0</v>
      </c>
      <c r="S11" s="5">
        <v>50.0</v>
      </c>
      <c r="T11" s="5">
        <v>144.0</v>
      </c>
      <c r="U11" s="5">
        <v>0.257</v>
      </c>
      <c r="V11" s="5">
        <v>0.329</v>
      </c>
      <c r="W11" s="5">
        <v>0.442</v>
      </c>
      <c r="X11" s="5">
        <v>0.77</v>
      </c>
      <c r="Y11" s="5">
        <v>227.0</v>
      </c>
      <c r="Z11" s="5">
        <v>6.0</v>
      </c>
      <c r="AA11" s="5">
        <v>7.0</v>
      </c>
      <c r="AB11" s="5">
        <v>1.0</v>
      </c>
      <c r="AC11" s="5">
        <v>4.0</v>
      </c>
      <c r="AD11" s="5">
        <v>2.0</v>
      </c>
      <c r="AE11" s="5">
        <v>4.0</v>
      </c>
      <c r="AF11" s="5">
        <v>0.318</v>
      </c>
      <c r="AG11" s="5">
        <f t="shared" si="1"/>
        <v>77</v>
      </c>
      <c r="AH11" s="6">
        <f t="shared" si="2"/>
        <v>8</v>
      </c>
      <c r="AI11" s="6" t="str">
        <f>VLOOKUP(C11, 'Batter Rosters'!A:C, 3, FALSE)</f>
        <v>ATL</v>
      </c>
    </row>
    <row r="12">
      <c r="A12" s="1">
        <v>80.0</v>
      </c>
      <c r="B12" s="3"/>
      <c r="C12" s="4" t="s">
        <v>46</v>
      </c>
      <c r="D12" s="4" t="s">
        <v>36</v>
      </c>
      <c r="E12" s="5">
        <v>2019.0</v>
      </c>
      <c r="F12" s="5">
        <v>2020.0</v>
      </c>
      <c r="G12" s="5">
        <v>106.0</v>
      </c>
      <c r="H12" s="5">
        <v>17.0</v>
      </c>
      <c r="I12" s="3"/>
      <c r="J12" s="5">
        <v>323.0</v>
      </c>
      <c r="K12" s="5">
        <v>302.0</v>
      </c>
      <c r="L12" s="5">
        <v>39.0</v>
      </c>
      <c r="M12" s="5">
        <v>70.0</v>
      </c>
      <c r="N12" s="5">
        <v>10.0</v>
      </c>
      <c r="O12" s="5">
        <v>2.0</v>
      </c>
      <c r="P12" s="5">
        <v>54.0</v>
      </c>
      <c r="Q12" s="5">
        <v>0.0</v>
      </c>
      <c r="R12" s="5">
        <v>1.0</v>
      </c>
      <c r="S12" s="5">
        <v>15.0</v>
      </c>
      <c r="T12" s="5">
        <v>105.0</v>
      </c>
      <c r="U12" s="5">
        <v>0.232</v>
      </c>
      <c r="V12" s="5">
        <v>0.279</v>
      </c>
      <c r="W12" s="5">
        <v>0.447</v>
      </c>
      <c r="X12" s="5">
        <v>0.726</v>
      </c>
      <c r="Y12" s="5">
        <v>135.0</v>
      </c>
      <c r="Z12" s="5">
        <v>6.0</v>
      </c>
      <c r="AA12" s="5">
        <v>5.0</v>
      </c>
      <c r="AB12" s="5">
        <v>0.0</v>
      </c>
      <c r="AC12" s="5">
        <v>1.0</v>
      </c>
      <c r="AD12" s="5">
        <v>0.0</v>
      </c>
      <c r="AE12" s="5">
        <v>1.0</v>
      </c>
      <c r="AF12" s="5">
        <v>0.293</v>
      </c>
      <c r="AG12" s="5">
        <f t="shared" si="1"/>
        <v>41</v>
      </c>
      <c r="AH12" s="6">
        <f t="shared" si="2"/>
        <v>-1</v>
      </c>
      <c r="AI12" s="6" t="str">
        <f>VLOOKUP(C12, 'Batter Rosters'!A:C, 3, FALSE)</f>
        <v>ATL</v>
      </c>
    </row>
    <row r="13">
      <c r="A13" s="1">
        <v>96.0</v>
      </c>
      <c r="B13" s="3"/>
      <c r="C13" s="4" t="s">
        <v>47</v>
      </c>
      <c r="D13" s="4" t="s">
        <v>36</v>
      </c>
      <c r="E13" s="5">
        <v>2019.0</v>
      </c>
      <c r="F13" s="5">
        <v>2020.0</v>
      </c>
      <c r="G13" s="5">
        <v>164.0</v>
      </c>
      <c r="H13" s="5">
        <v>14.0</v>
      </c>
      <c r="I13" s="3"/>
      <c r="J13" s="5">
        <v>580.0</v>
      </c>
      <c r="K13" s="5">
        <v>525.0</v>
      </c>
      <c r="L13" s="5">
        <v>76.0</v>
      </c>
      <c r="M13" s="5">
        <v>138.0</v>
      </c>
      <c r="N13" s="5">
        <v>36.0</v>
      </c>
      <c r="O13" s="5">
        <v>7.0</v>
      </c>
      <c r="P13" s="5">
        <v>59.0</v>
      </c>
      <c r="Q13" s="5">
        <v>12.0</v>
      </c>
      <c r="R13" s="5">
        <v>5.0</v>
      </c>
      <c r="S13" s="5">
        <v>49.0</v>
      </c>
      <c r="T13" s="5">
        <v>102.0</v>
      </c>
      <c r="U13" s="5">
        <v>0.263</v>
      </c>
      <c r="V13" s="5">
        <v>0.328</v>
      </c>
      <c r="W13" s="5">
        <v>0.438</v>
      </c>
      <c r="X13" s="5">
        <v>0.766</v>
      </c>
      <c r="Y13" s="5">
        <v>230.0</v>
      </c>
      <c r="Z13" s="5">
        <v>2.0</v>
      </c>
      <c r="AA13" s="5">
        <v>3.0</v>
      </c>
      <c r="AB13" s="5">
        <v>0.0</v>
      </c>
      <c r="AC13" s="5">
        <v>3.0</v>
      </c>
      <c r="AD13" s="5">
        <v>6.0</v>
      </c>
      <c r="AE13" s="5">
        <v>8.0</v>
      </c>
      <c r="AF13" s="5">
        <v>0.301</v>
      </c>
      <c r="AG13" s="5">
        <f t="shared" si="1"/>
        <v>81</v>
      </c>
      <c r="AH13" s="6">
        <f t="shared" si="2"/>
        <v>7</v>
      </c>
      <c r="AI13" s="6" t="str">
        <f>VLOOKUP(C13, 'Batter Rosters'!A:C, 3, FALSE)</f>
        <v>ATL</v>
      </c>
    </row>
    <row r="14">
      <c r="A14" s="1">
        <v>119.0</v>
      </c>
      <c r="B14" s="3"/>
      <c r="C14" s="4" t="s">
        <v>48</v>
      </c>
      <c r="D14" s="4" t="s">
        <v>36</v>
      </c>
      <c r="E14" s="5">
        <v>2019.0</v>
      </c>
      <c r="F14" s="5">
        <v>2020.0</v>
      </c>
      <c r="G14" s="5">
        <v>67.0</v>
      </c>
      <c r="H14" s="5">
        <v>13.0</v>
      </c>
      <c r="I14" s="3"/>
      <c r="J14" s="5">
        <v>173.0</v>
      </c>
      <c r="K14" s="5">
        <v>162.0</v>
      </c>
      <c r="L14" s="5">
        <v>27.0</v>
      </c>
      <c r="M14" s="5">
        <v>40.0</v>
      </c>
      <c r="N14" s="5">
        <v>5.0</v>
      </c>
      <c r="O14" s="5">
        <v>0.0</v>
      </c>
      <c r="P14" s="5">
        <v>24.0</v>
      </c>
      <c r="Q14" s="5">
        <v>0.0</v>
      </c>
      <c r="R14" s="5">
        <v>0.0</v>
      </c>
      <c r="S14" s="5">
        <v>8.0</v>
      </c>
      <c r="T14" s="5">
        <v>57.0</v>
      </c>
      <c r="U14" s="5">
        <v>0.247</v>
      </c>
      <c r="V14" s="5">
        <v>0.289</v>
      </c>
      <c r="W14" s="5">
        <v>0.519</v>
      </c>
      <c r="X14" s="5">
        <v>0.808</v>
      </c>
      <c r="Y14" s="5">
        <v>84.0</v>
      </c>
      <c r="Z14" s="5">
        <v>1.0</v>
      </c>
      <c r="AA14" s="5">
        <v>2.0</v>
      </c>
      <c r="AB14" s="5">
        <v>0.0</v>
      </c>
      <c r="AC14" s="5">
        <v>1.0</v>
      </c>
      <c r="AD14" s="5">
        <v>0.0</v>
      </c>
      <c r="AE14" s="5">
        <v>2.0</v>
      </c>
      <c r="AF14" s="5">
        <v>0.29</v>
      </c>
      <c r="AG14" s="5">
        <f t="shared" si="1"/>
        <v>22</v>
      </c>
      <c r="AH14" s="6">
        <f t="shared" si="2"/>
        <v>0</v>
      </c>
      <c r="AI14" s="6" t="str">
        <f>VLOOKUP(C14, 'Batter Rosters'!A:C, 3, FALSE)</f>
        <v>ATL</v>
      </c>
    </row>
    <row r="15">
      <c r="A15" s="1">
        <v>136.0</v>
      </c>
      <c r="B15" s="3"/>
      <c r="C15" s="4" t="s">
        <v>49</v>
      </c>
      <c r="D15" s="4" t="s">
        <v>36</v>
      </c>
      <c r="E15" s="5">
        <v>2019.0</v>
      </c>
      <c r="F15" s="5">
        <v>2020.0</v>
      </c>
      <c r="G15" s="5">
        <v>121.0</v>
      </c>
      <c r="H15" s="5">
        <v>12.0</v>
      </c>
      <c r="I15" s="3"/>
      <c r="J15" s="5">
        <v>322.0</v>
      </c>
      <c r="K15" s="5">
        <v>291.0</v>
      </c>
      <c r="L15" s="5">
        <v>44.0</v>
      </c>
      <c r="M15" s="5">
        <v>79.0</v>
      </c>
      <c r="N15" s="5">
        <v>14.0</v>
      </c>
      <c r="O15" s="5">
        <v>0.0</v>
      </c>
      <c r="P15" s="5">
        <v>62.0</v>
      </c>
      <c r="Q15" s="5">
        <v>1.0</v>
      </c>
      <c r="R15" s="5">
        <v>0.0</v>
      </c>
      <c r="S15" s="5">
        <v>26.0</v>
      </c>
      <c r="T15" s="5">
        <v>73.0</v>
      </c>
      <c r="U15" s="5">
        <v>0.271</v>
      </c>
      <c r="V15" s="5">
        <v>0.332</v>
      </c>
      <c r="W15" s="5">
        <v>0.443</v>
      </c>
      <c r="X15" s="5">
        <v>0.776</v>
      </c>
      <c r="Y15" s="5">
        <v>129.0</v>
      </c>
      <c r="Z15" s="5">
        <v>5.0</v>
      </c>
      <c r="AA15" s="5">
        <v>2.0</v>
      </c>
      <c r="AB15" s="5">
        <v>0.0</v>
      </c>
      <c r="AC15" s="5">
        <v>3.0</v>
      </c>
      <c r="AD15" s="5">
        <v>0.0</v>
      </c>
      <c r="AE15" s="5">
        <v>1.0</v>
      </c>
      <c r="AF15" s="5">
        <v>0.321</v>
      </c>
      <c r="AG15" s="5">
        <f t="shared" si="1"/>
        <v>53</v>
      </c>
      <c r="AH15" s="6">
        <f t="shared" si="2"/>
        <v>1</v>
      </c>
      <c r="AI15" s="6" t="str">
        <f>VLOOKUP(C15, 'Batter Rosters'!A:C, 3, FALSE)</f>
        <v>ATL</v>
      </c>
    </row>
    <row r="16">
      <c r="A16" s="1">
        <v>146.0</v>
      </c>
      <c r="B16" s="3"/>
      <c r="C16" s="4" t="s">
        <v>50</v>
      </c>
      <c r="D16" s="4" t="s">
        <v>36</v>
      </c>
      <c r="E16" s="5">
        <v>2019.0</v>
      </c>
      <c r="F16" s="5">
        <v>2020.0</v>
      </c>
      <c r="G16" s="5">
        <v>87.0</v>
      </c>
      <c r="H16" s="5">
        <v>11.0</v>
      </c>
      <c r="I16" s="3"/>
      <c r="J16" s="5">
        <v>248.0</v>
      </c>
      <c r="K16" s="5">
        <v>220.0</v>
      </c>
      <c r="L16" s="5">
        <v>31.0</v>
      </c>
      <c r="M16" s="5">
        <v>59.0</v>
      </c>
      <c r="N16" s="5">
        <v>11.0</v>
      </c>
      <c r="O16" s="5">
        <v>1.0</v>
      </c>
      <c r="P16" s="5">
        <v>29.0</v>
      </c>
      <c r="Q16" s="5">
        <v>0.0</v>
      </c>
      <c r="R16" s="5">
        <v>0.0</v>
      </c>
      <c r="S16" s="5">
        <v>21.0</v>
      </c>
      <c r="T16" s="5">
        <v>86.0</v>
      </c>
      <c r="U16" s="5">
        <v>0.268</v>
      </c>
      <c r="V16" s="5">
        <v>0.347</v>
      </c>
      <c r="W16" s="5">
        <v>0.477</v>
      </c>
      <c r="X16" s="5">
        <v>0.824</v>
      </c>
      <c r="Y16" s="5">
        <v>105.0</v>
      </c>
      <c r="Z16" s="5">
        <v>5.0</v>
      </c>
      <c r="AA16" s="5">
        <v>6.0</v>
      </c>
      <c r="AB16" s="5">
        <v>0.0</v>
      </c>
      <c r="AC16" s="5">
        <v>1.0</v>
      </c>
      <c r="AD16" s="5">
        <v>0.0</v>
      </c>
      <c r="AE16" s="5">
        <v>1.0</v>
      </c>
      <c r="AF16" s="5">
        <v>0.387</v>
      </c>
      <c r="AG16" s="5">
        <f t="shared" si="1"/>
        <v>36</v>
      </c>
      <c r="AH16" s="6">
        <f t="shared" si="2"/>
        <v>0</v>
      </c>
      <c r="AI16" s="6" t="str">
        <f>VLOOKUP(C16, 'Batter Rosters'!A:C, 3, FALSE)</f>
        <v>ATL</v>
      </c>
    </row>
    <row r="17">
      <c r="A17" s="1">
        <v>175.0</v>
      </c>
      <c r="B17" s="3"/>
      <c r="C17" s="4" t="s">
        <v>51</v>
      </c>
      <c r="D17" s="4" t="s">
        <v>36</v>
      </c>
      <c r="E17" s="5">
        <v>2019.0</v>
      </c>
      <c r="F17" s="5">
        <v>2020.0</v>
      </c>
      <c r="G17" s="5">
        <v>107.0</v>
      </c>
      <c r="H17" s="5">
        <v>8.0</v>
      </c>
      <c r="I17" s="3"/>
      <c r="J17" s="5">
        <v>273.0</v>
      </c>
      <c r="K17" s="5">
        <v>257.0</v>
      </c>
      <c r="L17" s="5">
        <v>36.0</v>
      </c>
      <c r="M17" s="5">
        <v>57.0</v>
      </c>
      <c r="N17" s="5">
        <v>14.0</v>
      </c>
      <c r="O17" s="5">
        <v>0.0</v>
      </c>
      <c r="P17" s="5">
        <v>29.0</v>
      </c>
      <c r="Q17" s="5">
        <v>1.0</v>
      </c>
      <c r="R17" s="5">
        <v>0.0</v>
      </c>
      <c r="S17" s="5">
        <v>15.0</v>
      </c>
      <c r="T17" s="5">
        <v>51.0</v>
      </c>
      <c r="U17" s="5">
        <v>0.222</v>
      </c>
      <c r="V17" s="5">
        <v>0.265</v>
      </c>
      <c r="W17" s="5">
        <v>0.37</v>
      </c>
      <c r="X17" s="5">
        <v>0.634</v>
      </c>
      <c r="Y17" s="5">
        <v>95.0</v>
      </c>
      <c r="Z17" s="5">
        <v>4.0</v>
      </c>
      <c r="AA17" s="5">
        <v>0.0</v>
      </c>
      <c r="AB17" s="5">
        <v>1.0</v>
      </c>
      <c r="AC17" s="5">
        <v>0.0</v>
      </c>
      <c r="AD17" s="5">
        <v>1.0</v>
      </c>
      <c r="AE17" s="5">
        <v>2.0</v>
      </c>
      <c r="AF17" s="5">
        <v>0.247</v>
      </c>
      <c r="AG17" s="5">
        <f t="shared" si="1"/>
        <v>35</v>
      </c>
      <c r="AH17" s="6">
        <f t="shared" si="2"/>
        <v>1</v>
      </c>
      <c r="AI17" s="6" t="str">
        <f>VLOOKUP(C17, 'Batter Rosters'!A:C, 3, FALSE)</f>
        <v>ATL</v>
      </c>
    </row>
    <row r="18">
      <c r="A18" s="1">
        <v>218.0</v>
      </c>
      <c r="B18" s="3"/>
      <c r="C18" s="4" t="s">
        <v>52</v>
      </c>
      <c r="D18" s="4" t="s">
        <v>36</v>
      </c>
      <c r="E18" s="5">
        <v>2019.0</v>
      </c>
      <c r="F18" s="5">
        <v>2020.0</v>
      </c>
      <c r="G18" s="5">
        <v>79.0</v>
      </c>
      <c r="H18" s="5">
        <v>5.0</v>
      </c>
      <c r="I18" s="3"/>
      <c r="J18" s="5">
        <v>196.0</v>
      </c>
      <c r="K18" s="5">
        <v>180.0</v>
      </c>
      <c r="L18" s="5">
        <v>27.0</v>
      </c>
      <c r="M18" s="5">
        <v>42.0</v>
      </c>
      <c r="N18" s="5">
        <v>10.0</v>
      </c>
      <c r="O18" s="5">
        <v>1.0</v>
      </c>
      <c r="P18" s="5">
        <v>25.0</v>
      </c>
      <c r="Q18" s="5">
        <v>2.0</v>
      </c>
      <c r="R18" s="5">
        <v>1.0</v>
      </c>
      <c r="S18" s="5">
        <v>12.0</v>
      </c>
      <c r="T18" s="5">
        <v>49.0</v>
      </c>
      <c r="U18" s="5">
        <v>0.233</v>
      </c>
      <c r="V18" s="5">
        <v>0.291</v>
      </c>
      <c r="W18" s="5">
        <v>0.383</v>
      </c>
      <c r="X18" s="5">
        <v>0.674</v>
      </c>
      <c r="Y18" s="5">
        <v>69.0</v>
      </c>
      <c r="Z18" s="5">
        <v>3.0</v>
      </c>
      <c r="AA18" s="5">
        <v>3.0</v>
      </c>
      <c r="AB18" s="5">
        <v>0.0</v>
      </c>
      <c r="AC18" s="5">
        <v>1.0</v>
      </c>
      <c r="AD18" s="5">
        <v>0.0</v>
      </c>
      <c r="AE18" s="5">
        <v>4.0</v>
      </c>
      <c r="AF18" s="5">
        <v>0.291</v>
      </c>
      <c r="AG18" s="5">
        <f t="shared" si="1"/>
        <v>26</v>
      </c>
      <c r="AH18" s="6">
        <f t="shared" si="2"/>
        <v>1</v>
      </c>
      <c r="AI18" s="6" t="str">
        <f>VLOOKUP(C18, 'Batter Rosters'!A:C, 3, FALSE)</f>
        <v>ATL</v>
      </c>
    </row>
    <row r="19">
      <c r="A19" s="1">
        <v>259.0</v>
      </c>
      <c r="B19" s="3"/>
      <c r="C19" s="4" t="s">
        <v>53</v>
      </c>
      <c r="D19" s="4" t="s">
        <v>36</v>
      </c>
      <c r="E19" s="5">
        <v>2019.0</v>
      </c>
      <c r="F19" s="5">
        <v>2020.0</v>
      </c>
      <c r="G19" s="5">
        <v>67.0</v>
      </c>
      <c r="H19" s="5">
        <v>3.0</v>
      </c>
      <c r="I19" s="3"/>
      <c r="J19" s="5">
        <v>93.0</v>
      </c>
      <c r="K19" s="5">
        <v>85.0</v>
      </c>
      <c r="L19" s="5">
        <v>10.0</v>
      </c>
      <c r="M19" s="5">
        <v>19.0</v>
      </c>
      <c r="N19" s="5">
        <v>3.0</v>
      </c>
      <c r="O19" s="5">
        <v>1.0</v>
      </c>
      <c r="P19" s="5">
        <v>11.0</v>
      </c>
      <c r="Q19" s="5">
        <v>0.0</v>
      </c>
      <c r="R19" s="5">
        <v>1.0</v>
      </c>
      <c r="S19" s="5">
        <v>5.0</v>
      </c>
      <c r="T19" s="5">
        <v>35.0</v>
      </c>
      <c r="U19" s="5">
        <v>0.224</v>
      </c>
      <c r="V19" s="5">
        <v>0.272</v>
      </c>
      <c r="W19" s="5">
        <v>0.388</v>
      </c>
      <c r="X19" s="5">
        <v>0.66</v>
      </c>
      <c r="Y19" s="5">
        <v>33.0</v>
      </c>
      <c r="Z19" s="5">
        <v>3.0</v>
      </c>
      <c r="AA19" s="5">
        <v>1.0</v>
      </c>
      <c r="AB19" s="5">
        <v>1.0</v>
      </c>
      <c r="AC19" s="5">
        <v>1.0</v>
      </c>
      <c r="AD19" s="5">
        <v>0.0</v>
      </c>
      <c r="AE19" s="5">
        <v>2.0</v>
      </c>
      <c r="AF19" s="5">
        <v>0.333</v>
      </c>
      <c r="AG19" s="5">
        <f t="shared" si="1"/>
        <v>12</v>
      </c>
      <c r="AH19" s="6">
        <f t="shared" si="2"/>
        <v>-1</v>
      </c>
      <c r="AI19" s="6" t="str">
        <f>VLOOKUP(C19, 'Batter Rosters'!A:C, 3, FALSE)</f>
        <v>ATL</v>
      </c>
    </row>
    <row r="20">
      <c r="A20" s="1">
        <v>30.0</v>
      </c>
      <c r="B20" s="3"/>
      <c r="C20" s="4" t="s">
        <v>54</v>
      </c>
      <c r="D20" s="4" t="s">
        <v>36</v>
      </c>
      <c r="E20" s="5">
        <v>2019.0</v>
      </c>
      <c r="F20" s="5">
        <v>2020.0</v>
      </c>
      <c r="G20" s="5">
        <v>177.0</v>
      </c>
      <c r="H20" s="5">
        <v>28.0</v>
      </c>
      <c r="I20" s="3"/>
      <c r="J20" s="5">
        <v>511.0</v>
      </c>
      <c r="K20" s="5">
        <v>462.0</v>
      </c>
      <c r="L20" s="5">
        <v>59.0</v>
      </c>
      <c r="M20" s="5">
        <v>110.0</v>
      </c>
      <c r="N20" s="5">
        <v>20.0</v>
      </c>
      <c r="O20" s="5">
        <v>0.0</v>
      </c>
      <c r="P20" s="5">
        <v>73.0</v>
      </c>
      <c r="Q20" s="5">
        <v>1.0</v>
      </c>
      <c r="R20" s="5">
        <v>1.0</v>
      </c>
      <c r="S20" s="5">
        <v>39.0</v>
      </c>
      <c r="T20" s="5">
        <v>143.0</v>
      </c>
      <c r="U20" s="5">
        <v>0.238</v>
      </c>
      <c r="V20" s="5">
        <v>0.307</v>
      </c>
      <c r="W20" s="5">
        <v>0.463</v>
      </c>
      <c r="X20" s="5">
        <v>0.77</v>
      </c>
      <c r="Y20" s="5">
        <v>214.0</v>
      </c>
      <c r="Z20" s="5">
        <v>7.0</v>
      </c>
      <c r="AA20" s="5">
        <v>8.0</v>
      </c>
      <c r="AB20" s="5">
        <v>0.0</v>
      </c>
      <c r="AC20" s="5">
        <v>2.0</v>
      </c>
      <c r="AD20" s="5">
        <v>0.0</v>
      </c>
      <c r="AE20" s="5">
        <v>2.0</v>
      </c>
      <c r="AF20" s="5">
        <v>0.28</v>
      </c>
      <c r="AG20" s="5">
        <f t="shared" si="1"/>
        <v>62</v>
      </c>
      <c r="AH20" s="6">
        <f t="shared" si="2"/>
        <v>0</v>
      </c>
      <c r="AI20" s="6" t="str">
        <f>VLOOKUP(C20, 'Batter Rosters'!A:C, 3, FALSE)</f>
        <v>BAL</v>
      </c>
    </row>
    <row r="21">
      <c r="A21" s="1">
        <v>65.0</v>
      </c>
      <c r="B21" s="3"/>
      <c r="C21" s="4" t="s">
        <v>55</v>
      </c>
      <c r="D21" s="4" t="s">
        <v>36</v>
      </c>
      <c r="E21" s="5">
        <v>2019.0</v>
      </c>
      <c r="F21" s="5">
        <v>2020.0</v>
      </c>
      <c r="G21" s="5">
        <v>126.0</v>
      </c>
      <c r="H21" s="5">
        <v>20.0</v>
      </c>
      <c r="I21" s="3"/>
      <c r="J21" s="5">
        <v>393.0</v>
      </c>
      <c r="K21" s="5">
        <v>367.0</v>
      </c>
      <c r="L21" s="5">
        <v>47.0</v>
      </c>
      <c r="M21" s="5">
        <v>97.0</v>
      </c>
      <c r="N21" s="5">
        <v>27.0</v>
      </c>
      <c r="O21" s="5">
        <v>2.0</v>
      </c>
      <c r="P21" s="5">
        <v>59.0</v>
      </c>
      <c r="Q21" s="5">
        <v>0.0</v>
      </c>
      <c r="R21" s="5">
        <v>2.0</v>
      </c>
      <c r="S21" s="5">
        <v>20.0</v>
      </c>
      <c r="T21" s="5">
        <v>67.0</v>
      </c>
      <c r="U21" s="5">
        <v>0.264</v>
      </c>
      <c r="V21" s="5">
        <v>0.306</v>
      </c>
      <c r="W21" s="5">
        <v>0.512</v>
      </c>
      <c r="X21" s="5">
        <v>0.818</v>
      </c>
      <c r="Y21" s="5">
        <v>188.0</v>
      </c>
      <c r="Z21" s="5">
        <v>0.0</v>
      </c>
      <c r="AA21" s="5">
        <v>3.0</v>
      </c>
      <c r="AB21" s="5">
        <v>1.0</v>
      </c>
      <c r="AC21" s="5">
        <v>2.0</v>
      </c>
      <c r="AD21" s="5">
        <v>3.0</v>
      </c>
      <c r="AE21" s="5">
        <v>4.0</v>
      </c>
      <c r="AF21" s="5">
        <v>0.273</v>
      </c>
      <c r="AG21" s="5">
        <f t="shared" si="1"/>
        <v>48</v>
      </c>
      <c r="AH21" s="6">
        <f t="shared" si="2"/>
        <v>-2</v>
      </c>
      <c r="AI21" s="6" t="str">
        <f>VLOOKUP(C21, 'Batter Rosters'!A:C, 3, FALSE)</f>
        <v>BAL</v>
      </c>
    </row>
    <row r="22">
      <c r="A22" s="1">
        <v>176.0</v>
      </c>
      <c r="B22" s="3"/>
      <c r="C22" s="4" t="s">
        <v>56</v>
      </c>
      <c r="D22" s="4" t="s">
        <v>36</v>
      </c>
      <c r="E22" s="5">
        <v>2019.0</v>
      </c>
      <c r="F22" s="5">
        <v>2020.0</v>
      </c>
      <c r="G22" s="5">
        <v>162.0</v>
      </c>
      <c r="H22" s="5">
        <v>8.0</v>
      </c>
      <c r="I22" s="3"/>
      <c r="J22" s="5">
        <v>480.0</v>
      </c>
      <c r="K22" s="5">
        <v>456.0</v>
      </c>
      <c r="L22" s="5">
        <v>52.0</v>
      </c>
      <c r="M22" s="5">
        <v>140.0</v>
      </c>
      <c r="N22" s="5">
        <v>31.0</v>
      </c>
      <c r="O22" s="5">
        <v>2.0</v>
      </c>
      <c r="P22" s="5">
        <v>59.0</v>
      </c>
      <c r="Q22" s="5">
        <v>6.0</v>
      </c>
      <c r="R22" s="5">
        <v>4.0</v>
      </c>
      <c r="S22" s="5">
        <v>16.0</v>
      </c>
      <c r="T22" s="5">
        <v>67.0</v>
      </c>
      <c r="U22" s="5">
        <v>0.307</v>
      </c>
      <c r="V22" s="5">
        <v>0.334</v>
      </c>
      <c r="W22" s="5">
        <v>0.436</v>
      </c>
      <c r="X22" s="5">
        <v>0.77</v>
      </c>
      <c r="Y22" s="5">
        <v>199.0</v>
      </c>
      <c r="Z22" s="5">
        <v>12.0</v>
      </c>
      <c r="AA22" s="5">
        <v>4.0</v>
      </c>
      <c r="AB22" s="5">
        <v>1.0</v>
      </c>
      <c r="AC22" s="5">
        <v>3.0</v>
      </c>
      <c r="AD22" s="5">
        <v>3.0</v>
      </c>
      <c r="AE22" s="5">
        <v>3.0</v>
      </c>
      <c r="AF22" s="5">
        <v>0.344</v>
      </c>
      <c r="AG22" s="5">
        <f t="shared" si="1"/>
        <v>99</v>
      </c>
      <c r="AH22" s="6">
        <f t="shared" si="2"/>
        <v>2</v>
      </c>
      <c r="AI22" s="6" t="str">
        <f>VLOOKUP(C22, 'Batter Rosters'!A:C, 3, FALSE)</f>
        <v>BAL</v>
      </c>
    </row>
    <row r="23">
      <c r="A23" s="1">
        <v>177.0</v>
      </c>
      <c r="B23" s="3"/>
      <c r="C23" s="4" t="s">
        <v>57</v>
      </c>
      <c r="D23" s="4" t="s">
        <v>36</v>
      </c>
      <c r="E23" s="5">
        <v>2019.0</v>
      </c>
      <c r="F23" s="5">
        <v>2020.0</v>
      </c>
      <c r="G23" s="5">
        <v>160.0</v>
      </c>
      <c r="H23" s="5">
        <v>8.0</v>
      </c>
      <c r="I23" s="3"/>
      <c r="J23" s="5">
        <v>450.0</v>
      </c>
      <c r="K23" s="5">
        <v>424.0</v>
      </c>
      <c r="L23" s="5">
        <v>53.0</v>
      </c>
      <c r="M23" s="5">
        <v>107.0</v>
      </c>
      <c r="N23" s="5">
        <v>20.0</v>
      </c>
      <c r="O23" s="5">
        <v>0.0</v>
      </c>
      <c r="P23" s="5">
        <v>41.0</v>
      </c>
      <c r="Q23" s="5">
        <v>3.0</v>
      </c>
      <c r="R23" s="5">
        <v>1.0</v>
      </c>
      <c r="S23" s="5">
        <v>13.0</v>
      </c>
      <c r="T23" s="5">
        <v>40.0</v>
      </c>
      <c r="U23" s="5">
        <v>0.252</v>
      </c>
      <c r="V23" s="5">
        <v>0.281</v>
      </c>
      <c r="W23" s="5">
        <v>0.356</v>
      </c>
      <c r="X23" s="5">
        <v>0.637</v>
      </c>
      <c r="Y23" s="5">
        <v>151.0</v>
      </c>
      <c r="Z23" s="5">
        <v>10.0</v>
      </c>
      <c r="AA23" s="5">
        <v>5.0</v>
      </c>
      <c r="AB23" s="5">
        <v>5.0</v>
      </c>
      <c r="AC23" s="5">
        <v>3.0</v>
      </c>
      <c r="AD23" s="5">
        <v>0.0</v>
      </c>
      <c r="AE23" s="5">
        <v>13.0</v>
      </c>
      <c r="AF23" s="5">
        <v>0.261</v>
      </c>
      <c r="AG23" s="5">
        <f t="shared" si="1"/>
        <v>79</v>
      </c>
      <c r="AH23" s="6">
        <f t="shared" si="2"/>
        <v>2</v>
      </c>
      <c r="AI23" s="6" t="str">
        <f>VLOOKUP(C23, 'Batter Rosters'!A:C, 3, FALSE)</f>
        <v>BAL</v>
      </c>
    </row>
    <row r="24">
      <c r="A24" s="1">
        <v>180.0</v>
      </c>
      <c r="B24" s="3"/>
      <c r="C24" s="4" t="s">
        <v>58</v>
      </c>
      <c r="D24" s="4" t="s">
        <v>36</v>
      </c>
      <c r="E24" s="5">
        <v>2019.0</v>
      </c>
      <c r="F24" s="5">
        <v>2020.0</v>
      </c>
      <c r="G24" s="5">
        <v>111.0</v>
      </c>
      <c r="H24" s="5">
        <v>8.0</v>
      </c>
      <c r="I24" s="3"/>
      <c r="J24" s="5">
        <v>283.0</v>
      </c>
      <c r="K24" s="5">
        <v>249.0</v>
      </c>
      <c r="L24" s="5">
        <v>25.0</v>
      </c>
      <c r="M24" s="5">
        <v>65.0</v>
      </c>
      <c r="N24" s="5">
        <v>9.0</v>
      </c>
      <c r="O24" s="5">
        <v>1.0</v>
      </c>
      <c r="P24" s="5">
        <v>35.0</v>
      </c>
      <c r="Q24" s="5">
        <v>4.0</v>
      </c>
      <c r="R24" s="5">
        <v>1.0</v>
      </c>
      <c r="S24" s="5">
        <v>27.0</v>
      </c>
      <c r="T24" s="5">
        <v>59.0</v>
      </c>
      <c r="U24" s="5">
        <v>0.261</v>
      </c>
      <c r="V24" s="5">
        <v>0.342</v>
      </c>
      <c r="W24" s="5">
        <v>0.402</v>
      </c>
      <c r="X24" s="5">
        <v>0.743</v>
      </c>
      <c r="Y24" s="5">
        <v>100.0</v>
      </c>
      <c r="Z24" s="5">
        <v>4.0</v>
      </c>
      <c r="AA24" s="5">
        <v>4.0</v>
      </c>
      <c r="AB24" s="5">
        <v>2.0</v>
      </c>
      <c r="AC24" s="5">
        <v>1.0</v>
      </c>
      <c r="AD24" s="5">
        <v>0.0</v>
      </c>
      <c r="AE24" s="5">
        <v>1.0</v>
      </c>
      <c r="AF24" s="5">
        <v>0.311</v>
      </c>
      <c r="AG24" s="5">
        <f t="shared" si="1"/>
        <v>47</v>
      </c>
      <c r="AH24" s="6">
        <f t="shared" si="2"/>
        <v>3</v>
      </c>
      <c r="AI24" s="6" t="str">
        <f>VLOOKUP(C24, 'Batter Rosters'!A:C, 3, FALSE)</f>
        <v>BAL</v>
      </c>
    </row>
    <row r="25">
      <c r="A25" s="1">
        <v>226.0</v>
      </c>
      <c r="B25" s="3"/>
      <c r="C25" s="4" t="s">
        <v>59</v>
      </c>
      <c r="D25" s="4" t="s">
        <v>36</v>
      </c>
      <c r="E25" s="5">
        <v>2019.0</v>
      </c>
      <c r="F25" s="5">
        <v>2020.0</v>
      </c>
      <c r="G25" s="5">
        <v>34.0</v>
      </c>
      <c r="H25" s="5">
        <v>5.0</v>
      </c>
      <c r="I25" s="3"/>
      <c r="J25" s="5">
        <v>109.0</v>
      </c>
      <c r="K25" s="5">
        <v>97.0</v>
      </c>
      <c r="L25" s="5">
        <v>16.0</v>
      </c>
      <c r="M25" s="5">
        <v>29.0</v>
      </c>
      <c r="N25" s="5">
        <v>5.0</v>
      </c>
      <c r="O25" s="5">
        <v>0.0</v>
      </c>
      <c r="P25" s="5">
        <v>15.0</v>
      </c>
      <c r="Q25" s="5">
        <v>3.0</v>
      </c>
      <c r="R25" s="5">
        <v>2.0</v>
      </c>
      <c r="S25" s="5">
        <v>9.0</v>
      </c>
      <c r="T25" s="5">
        <v>20.0</v>
      </c>
      <c r="U25" s="5">
        <v>0.299</v>
      </c>
      <c r="V25" s="5">
        <v>0.367</v>
      </c>
      <c r="W25" s="5">
        <v>0.505</v>
      </c>
      <c r="X25" s="5">
        <v>0.872</v>
      </c>
      <c r="Y25" s="5">
        <v>49.0</v>
      </c>
      <c r="Z25" s="5">
        <v>1.0</v>
      </c>
      <c r="AA25" s="5">
        <v>2.0</v>
      </c>
      <c r="AB25" s="5">
        <v>0.0</v>
      </c>
      <c r="AC25" s="5">
        <v>1.0</v>
      </c>
      <c r="AD25" s="5">
        <v>0.0</v>
      </c>
      <c r="AE25" s="5">
        <v>2.0</v>
      </c>
      <c r="AF25" s="5">
        <v>0.329</v>
      </c>
      <c r="AG25" s="5">
        <f t="shared" si="1"/>
        <v>19</v>
      </c>
      <c r="AH25" s="6">
        <f t="shared" si="2"/>
        <v>1</v>
      </c>
      <c r="AI25" s="6" t="str">
        <f>VLOOKUP(C25, 'Batter Rosters'!A:C, 3, FALSE)</f>
        <v>BAL</v>
      </c>
    </row>
    <row r="26">
      <c r="A26" s="1">
        <v>234.0</v>
      </c>
      <c r="B26" s="3"/>
      <c r="C26" s="4" t="s">
        <v>60</v>
      </c>
      <c r="D26" s="4" t="s">
        <v>36</v>
      </c>
      <c r="E26" s="5">
        <v>2019.0</v>
      </c>
      <c r="F26" s="5">
        <v>2020.0</v>
      </c>
      <c r="G26" s="5">
        <v>41.0</v>
      </c>
      <c r="H26" s="5">
        <v>4.0</v>
      </c>
      <c r="I26" s="3"/>
      <c r="J26" s="5">
        <v>104.0</v>
      </c>
      <c r="K26" s="5">
        <v>94.0</v>
      </c>
      <c r="L26" s="5">
        <v>15.0</v>
      </c>
      <c r="M26" s="5">
        <v>28.0</v>
      </c>
      <c r="N26" s="5">
        <v>5.0</v>
      </c>
      <c r="O26" s="5">
        <v>0.0</v>
      </c>
      <c r="P26" s="5">
        <v>12.0</v>
      </c>
      <c r="Q26" s="5">
        <v>0.0</v>
      </c>
      <c r="R26" s="5">
        <v>1.0</v>
      </c>
      <c r="S26" s="5">
        <v>8.0</v>
      </c>
      <c r="T26" s="5">
        <v>15.0</v>
      </c>
      <c r="U26" s="5">
        <v>0.298</v>
      </c>
      <c r="V26" s="5">
        <v>0.359</v>
      </c>
      <c r="W26" s="5">
        <v>0.479</v>
      </c>
      <c r="X26" s="5">
        <v>0.838</v>
      </c>
      <c r="Y26" s="5">
        <v>45.0</v>
      </c>
      <c r="Z26" s="5">
        <v>4.0</v>
      </c>
      <c r="AA26" s="5">
        <v>1.0</v>
      </c>
      <c r="AB26" s="5">
        <v>1.0</v>
      </c>
      <c r="AC26" s="5">
        <v>0.0</v>
      </c>
      <c r="AD26" s="5">
        <v>2.0</v>
      </c>
      <c r="AE26" s="5">
        <v>2.0</v>
      </c>
      <c r="AF26" s="5">
        <v>0.32</v>
      </c>
      <c r="AG26" s="5">
        <f t="shared" si="1"/>
        <v>19</v>
      </c>
      <c r="AH26" s="6">
        <f t="shared" si="2"/>
        <v>-1</v>
      </c>
      <c r="AI26" s="6" t="str">
        <f>VLOOKUP(C26, 'Batter Rosters'!A:C, 3, FALSE)</f>
        <v>BAL</v>
      </c>
    </row>
    <row r="27">
      <c r="A27" s="1">
        <v>270.0</v>
      </c>
      <c r="B27" s="3"/>
      <c r="C27" s="4" t="s">
        <v>61</v>
      </c>
      <c r="D27" s="4" t="s">
        <v>36</v>
      </c>
      <c r="E27" s="5">
        <v>2020.0</v>
      </c>
      <c r="F27" s="5">
        <v>2020.0</v>
      </c>
      <c r="G27" s="5">
        <v>14.0</v>
      </c>
      <c r="H27" s="5">
        <v>3.0</v>
      </c>
      <c r="I27" s="3"/>
      <c r="J27" s="5">
        <v>41.0</v>
      </c>
      <c r="K27" s="5">
        <v>38.0</v>
      </c>
      <c r="L27" s="5">
        <v>6.0</v>
      </c>
      <c r="M27" s="5">
        <v>14.0</v>
      </c>
      <c r="N27" s="5">
        <v>1.0</v>
      </c>
      <c r="O27" s="5">
        <v>0.0</v>
      </c>
      <c r="P27" s="5">
        <v>10.0</v>
      </c>
      <c r="Q27" s="5">
        <v>0.0</v>
      </c>
      <c r="R27" s="5">
        <v>1.0</v>
      </c>
      <c r="S27" s="5">
        <v>3.0</v>
      </c>
      <c r="T27" s="5">
        <v>9.0</v>
      </c>
      <c r="U27" s="5">
        <v>0.368</v>
      </c>
      <c r="V27" s="5">
        <v>0.415</v>
      </c>
      <c r="W27" s="5">
        <v>0.632</v>
      </c>
      <c r="X27" s="5">
        <v>1.046</v>
      </c>
      <c r="Y27" s="5">
        <v>24.0</v>
      </c>
      <c r="Z27" s="5">
        <v>0.0</v>
      </c>
      <c r="AA27" s="5">
        <v>0.0</v>
      </c>
      <c r="AB27" s="5">
        <v>0.0</v>
      </c>
      <c r="AC27" s="5">
        <v>0.0</v>
      </c>
      <c r="AD27" s="5">
        <v>0.0</v>
      </c>
      <c r="AE27" s="5">
        <v>1.0</v>
      </c>
      <c r="AF27" s="5">
        <v>0.423</v>
      </c>
      <c r="AG27" s="5">
        <f t="shared" si="1"/>
        <v>10</v>
      </c>
      <c r="AH27" s="6">
        <f t="shared" si="2"/>
        <v>-1</v>
      </c>
      <c r="AI27" s="6" t="str">
        <f>VLOOKUP(C27, 'Batter Rosters'!A:C, 3, FALSE)</f>
        <v>BAL</v>
      </c>
    </row>
    <row r="28">
      <c r="A28" s="7">
        <v>319.0</v>
      </c>
      <c r="B28" s="3"/>
      <c r="C28" s="8" t="s">
        <v>62</v>
      </c>
      <c r="D28" s="8" t="s">
        <v>36</v>
      </c>
      <c r="E28" s="9">
        <v>2019.0</v>
      </c>
      <c r="F28" s="9">
        <v>2020.0</v>
      </c>
      <c r="G28" s="9">
        <v>54.0</v>
      </c>
      <c r="H28" s="9">
        <v>1.0</v>
      </c>
      <c r="I28" s="3"/>
      <c r="J28" s="9">
        <v>108.0</v>
      </c>
      <c r="K28" s="9">
        <v>102.0</v>
      </c>
      <c r="L28" s="9">
        <v>11.0</v>
      </c>
      <c r="M28" s="9">
        <v>22.0</v>
      </c>
      <c r="N28" s="9">
        <v>4.0</v>
      </c>
      <c r="O28" s="9">
        <v>0.0</v>
      </c>
      <c r="P28" s="9">
        <v>8.0</v>
      </c>
      <c r="Q28" s="9">
        <v>0.0</v>
      </c>
      <c r="R28" s="9">
        <v>1.0</v>
      </c>
      <c r="S28" s="9">
        <v>5.0</v>
      </c>
      <c r="T28" s="9">
        <v>29.0</v>
      </c>
      <c r="U28" s="9">
        <v>0.216</v>
      </c>
      <c r="V28" s="9">
        <v>0.252</v>
      </c>
      <c r="W28" s="9">
        <v>0.284</v>
      </c>
      <c r="X28" s="9">
        <v>0.537</v>
      </c>
      <c r="Y28" s="9">
        <v>29.0</v>
      </c>
      <c r="Z28" s="9">
        <v>2.0</v>
      </c>
      <c r="AA28" s="9">
        <v>0.0</v>
      </c>
      <c r="AB28" s="9">
        <v>1.0</v>
      </c>
      <c r="AC28" s="9">
        <v>0.0</v>
      </c>
      <c r="AD28" s="9">
        <v>0.0</v>
      </c>
      <c r="AE28" s="9">
        <v>0.0</v>
      </c>
      <c r="AF28" s="9">
        <v>0.292</v>
      </c>
      <c r="AG28" s="5">
        <f t="shared" si="1"/>
        <v>17</v>
      </c>
      <c r="AH28" s="6">
        <f t="shared" si="2"/>
        <v>-1</v>
      </c>
      <c r="AI28" s="6" t="str">
        <f>VLOOKUP(C28, 'Batter Rosters'!A:C, 3, FALSE)</f>
        <v>BAL</v>
      </c>
    </row>
    <row r="29">
      <c r="A29" s="7">
        <v>341.0</v>
      </c>
      <c r="B29" s="3"/>
      <c r="C29" s="8" t="s">
        <v>63</v>
      </c>
      <c r="D29" s="8" t="s">
        <v>36</v>
      </c>
      <c r="E29" s="9">
        <v>2019.0</v>
      </c>
      <c r="F29" s="9">
        <v>2020.0</v>
      </c>
      <c r="G29" s="9">
        <v>43.0</v>
      </c>
      <c r="H29" s="9">
        <v>1.0</v>
      </c>
      <c r="I29" s="3"/>
      <c r="J29" s="9">
        <v>112.0</v>
      </c>
      <c r="K29" s="9">
        <v>97.0</v>
      </c>
      <c r="L29" s="9">
        <v>13.0</v>
      </c>
      <c r="M29" s="9">
        <v>19.0</v>
      </c>
      <c r="N29" s="9">
        <v>1.0</v>
      </c>
      <c r="O29" s="9">
        <v>2.0</v>
      </c>
      <c r="P29" s="9">
        <v>6.0</v>
      </c>
      <c r="Q29" s="9">
        <v>5.0</v>
      </c>
      <c r="R29" s="9">
        <v>1.0</v>
      </c>
      <c r="S29" s="9">
        <v>6.0</v>
      </c>
      <c r="T29" s="9">
        <v>23.0</v>
      </c>
      <c r="U29" s="9">
        <v>0.196</v>
      </c>
      <c r="V29" s="9">
        <v>0.269</v>
      </c>
      <c r="W29" s="9">
        <v>0.278</v>
      </c>
      <c r="X29" s="9">
        <v>0.547</v>
      </c>
      <c r="Y29" s="9">
        <v>27.0</v>
      </c>
      <c r="Z29" s="9">
        <v>2.0</v>
      </c>
      <c r="AA29" s="9">
        <v>4.0</v>
      </c>
      <c r="AB29" s="9">
        <v>4.0</v>
      </c>
      <c r="AC29" s="9">
        <v>1.0</v>
      </c>
      <c r="AD29" s="9">
        <v>0.0</v>
      </c>
      <c r="AE29" s="9">
        <v>0.0</v>
      </c>
      <c r="AF29" s="9">
        <v>0.243</v>
      </c>
      <c r="AG29" s="5">
        <f t="shared" si="1"/>
        <v>15</v>
      </c>
      <c r="AH29" s="6">
        <f t="shared" si="2"/>
        <v>4</v>
      </c>
      <c r="AI29" s="6" t="str">
        <f>VLOOKUP(C29, 'Batter Rosters'!A:C, 3, FALSE)</f>
        <v>BAL</v>
      </c>
    </row>
    <row r="30">
      <c r="A30" s="7">
        <v>372.0</v>
      </c>
      <c r="B30" s="3"/>
      <c r="C30" s="8" t="s">
        <v>64</v>
      </c>
      <c r="D30" s="8" t="s">
        <v>36</v>
      </c>
      <c r="E30" s="9">
        <v>2019.0</v>
      </c>
      <c r="F30" s="9">
        <v>2020.0</v>
      </c>
      <c r="G30" s="9">
        <v>33.0</v>
      </c>
      <c r="H30" s="9">
        <v>0.0</v>
      </c>
      <c r="I30" s="3"/>
      <c r="J30" s="9">
        <v>59.0</v>
      </c>
      <c r="K30" s="9">
        <v>51.0</v>
      </c>
      <c r="L30" s="9">
        <v>7.0</v>
      </c>
      <c r="M30" s="9">
        <v>5.0</v>
      </c>
      <c r="N30" s="9">
        <v>2.0</v>
      </c>
      <c r="O30" s="9">
        <v>0.0</v>
      </c>
      <c r="P30" s="9">
        <v>0.0</v>
      </c>
      <c r="Q30" s="9">
        <v>4.0</v>
      </c>
      <c r="R30" s="9">
        <v>1.0</v>
      </c>
      <c r="S30" s="9">
        <v>5.0</v>
      </c>
      <c r="T30" s="9">
        <v>22.0</v>
      </c>
      <c r="U30" s="9">
        <v>0.098</v>
      </c>
      <c r="V30" s="9">
        <v>0.179</v>
      </c>
      <c r="W30" s="9">
        <v>0.137</v>
      </c>
      <c r="X30" s="9">
        <v>0.316</v>
      </c>
      <c r="Y30" s="9">
        <v>7.0</v>
      </c>
      <c r="Z30" s="9">
        <v>0.0</v>
      </c>
      <c r="AA30" s="9">
        <v>0.0</v>
      </c>
      <c r="AB30" s="9">
        <v>3.0</v>
      </c>
      <c r="AC30" s="9">
        <v>0.0</v>
      </c>
      <c r="AD30" s="9">
        <v>0.0</v>
      </c>
      <c r="AE30" s="9">
        <v>0.0</v>
      </c>
      <c r="AF30" s="9">
        <v>0.172</v>
      </c>
      <c r="AG30" s="5">
        <f t="shared" si="1"/>
        <v>3</v>
      </c>
      <c r="AH30" s="6">
        <f t="shared" si="2"/>
        <v>3</v>
      </c>
      <c r="AI30" s="6" t="str">
        <f>VLOOKUP(C30, 'Batter Rosters'!A:C, 3, FALSE)</f>
        <v>BAL</v>
      </c>
    </row>
    <row r="31">
      <c r="A31" s="1">
        <v>26.0</v>
      </c>
      <c r="B31" s="3"/>
      <c r="C31" s="4" t="s">
        <v>65</v>
      </c>
      <c r="D31" s="4" t="s">
        <v>36</v>
      </c>
      <c r="E31" s="5">
        <v>2019.0</v>
      </c>
      <c r="F31" s="5">
        <v>2020.0</v>
      </c>
      <c r="G31" s="5">
        <v>185.0</v>
      </c>
      <c r="H31" s="5">
        <v>28.0</v>
      </c>
      <c r="I31" s="3"/>
      <c r="J31" s="5">
        <v>625.0</v>
      </c>
      <c r="K31" s="5">
        <v>549.0</v>
      </c>
      <c r="L31" s="5">
        <v>92.0</v>
      </c>
      <c r="M31" s="5">
        <v>166.0</v>
      </c>
      <c r="N31" s="5">
        <v>45.0</v>
      </c>
      <c r="O31" s="5">
        <v>0.0</v>
      </c>
      <c r="P31" s="5">
        <v>97.0</v>
      </c>
      <c r="Q31" s="5">
        <v>5.0</v>
      </c>
      <c r="R31" s="5">
        <v>2.0</v>
      </c>
      <c r="S31" s="5">
        <v>68.0</v>
      </c>
      <c r="T31" s="5">
        <v>111.0</v>
      </c>
      <c r="U31" s="5">
        <v>0.302</v>
      </c>
      <c r="V31" s="5">
        <v>0.378</v>
      </c>
      <c r="W31" s="5">
        <v>0.537</v>
      </c>
      <c r="X31" s="5">
        <v>0.915</v>
      </c>
      <c r="Y31" s="5">
        <v>295.0</v>
      </c>
      <c r="Z31" s="5">
        <v>11.0</v>
      </c>
      <c r="AA31" s="5">
        <v>2.0</v>
      </c>
      <c r="AB31" s="5">
        <v>0.0</v>
      </c>
      <c r="AC31" s="5">
        <v>6.0</v>
      </c>
      <c r="AD31" s="5">
        <v>0.0</v>
      </c>
      <c r="AE31" s="5">
        <v>4.0</v>
      </c>
      <c r="AF31" s="5">
        <v>0.332</v>
      </c>
      <c r="AG31" s="5">
        <f t="shared" si="1"/>
        <v>93</v>
      </c>
      <c r="AH31" s="6">
        <f t="shared" si="2"/>
        <v>3</v>
      </c>
      <c r="AI31" s="6" t="str">
        <f>VLOOKUP(C31, 'Batter Rosters'!A:C, 3, FALSE)</f>
        <v>BOS</v>
      </c>
    </row>
    <row r="32">
      <c r="A32" s="1">
        <v>75.0</v>
      </c>
      <c r="B32" s="3"/>
      <c r="C32" s="4" t="s">
        <v>66</v>
      </c>
      <c r="D32" s="4" t="s">
        <v>36</v>
      </c>
      <c r="E32" s="5">
        <v>2019.0</v>
      </c>
      <c r="F32" s="5">
        <v>2020.0</v>
      </c>
      <c r="G32" s="5">
        <v>177.0</v>
      </c>
      <c r="H32" s="5">
        <v>19.0</v>
      </c>
      <c r="I32" s="3"/>
      <c r="J32" s="5">
        <v>599.0</v>
      </c>
      <c r="K32" s="5">
        <v>532.0</v>
      </c>
      <c r="L32" s="5">
        <v>68.0</v>
      </c>
      <c r="M32" s="5">
        <v>139.0</v>
      </c>
      <c r="N32" s="5">
        <v>33.0</v>
      </c>
      <c r="O32" s="5">
        <v>1.0</v>
      </c>
      <c r="P32" s="5">
        <v>76.0</v>
      </c>
      <c r="Q32" s="5">
        <v>1.0</v>
      </c>
      <c r="R32" s="5">
        <v>0.0</v>
      </c>
      <c r="S32" s="5">
        <v>59.0</v>
      </c>
      <c r="T32" s="5">
        <v>134.0</v>
      </c>
      <c r="U32" s="5">
        <v>0.261</v>
      </c>
      <c r="V32" s="5">
        <v>0.336</v>
      </c>
      <c r="W32" s="5">
        <v>0.434</v>
      </c>
      <c r="X32" s="5">
        <v>0.77</v>
      </c>
      <c r="Y32" s="5">
        <v>231.0</v>
      </c>
      <c r="Z32" s="5">
        <v>14.0</v>
      </c>
      <c r="AA32" s="5">
        <v>3.0</v>
      </c>
      <c r="AB32" s="5">
        <v>0.0</v>
      </c>
      <c r="AC32" s="5">
        <v>4.0</v>
      </c>
      <c r="AD32" s="5">
        <v>4.0</v>
      </c>
      <c r="AE32" s="5">
        <v>6.0</v>
      </c>
      <c r="AF32" s="5">
        <v>0.313</v>
      </c>
      <c r="AG32" s="5">
        <f t="shared" si="1"/>
        <v>86</v>
      </c>
      <c r="AH32" s="6">
        <f t="shared" si="2"/>
        <v>1</v>
      </c>
      <c r="AI32" s="6" t="str">
        <f>VLOOKUP(C32, 'Batter Rosters'!A:C, 3, FALSE)</f>
        <v>BOS</v>
      </c>
    </row>
    <row r="33">
      <c r="A33" s="1">
        <v>116.0</v>
      </c>
      <c r="B33" s="3"/>
      <c r="C33" s="4" t="s">
        <v>67</v>
      </c>
      <c r="D33" s="4" t="s">
        <v>36</v>
      </c>
      <c r="E33" s="5">
        <v>2019.0</v>
      </c>
      <c r="F33" s="5">
        <v>2020.0</v>
      </c>
      <c r="G33" s="5">
        <v>151.0</v>
      </c>
      <c r="H33" s="5">
        <v>13.0</v>
      </c>
      <c r="I33" s="3"/>
      <c r="J33" s="5">
        <v>441.0</v>
      </c>
      <c r="K33" s="5">
        <v>410.0</v>
      </c>
      <c r="L33" s="5">
        <v>46.0</v>
      </c>
      <c r="M33" s="5">
        <v>112.0</v>
      </c>
      <c r="N33" s="5">
        <v>20.0</v>
      </c>
      <c r="O33" s="5">
        <v>1.0</v>
      </c>
      <c r="P33" s="5">
        <v>47.0</v>
      </c>
      <c r="Q33" s="5">
        <v>4.0</v>
      </c>
      <c r="R33" s="5">
        <v>2.0</v>
      </c>
      <c r="S33" s="5">
        <v>27.0</v>
      </c>
      <c r="T33" s="5">
        <v>100.0</v>
      </c>
      <c r="U33" s="5">
        <v>0.273</v>
      </c>
      <c r="V33" s="5">
        <v>0.317</v>
      </c>
      <c r="W33" s="5">
        <v>0.422</v>
      </c>
      <c r="X33" s="5">
        <v>0.739</v>
      </c>
      <c r="Y33" s="5">
        <v>173.0</v>
      </c>
      <c r="Z33" s="5">
        <v>13.0</v>
      </c>
      <c r="AA33" s="5">
        <v>0.0</v>
      </c>
      <c r="AB33" s="5">
        <v>2.0</v>
      </c>
      <c r="AC33" s="5">
        <v>2.0</v>
      </c>
      <c r="AD33" s="5">
        <v>1.0</v>
      </c>
      <c r="AE33" s="5">
        <v>1.0</v>
      </c>
      <c r="AF33" s="5">
        <v>0.331</v>
      </c>
      <c r="AG33" s="5">
        <f t="shared" si="1"/>
        <v>78</v>
      </c>
      <c r="AH33" s="6">
        <f t="shared" si="2"/>
        <v>2</v>
      </c>
      <c r="AI33" s="6" t="str">
        <f>VLOOKUP(C33, 'Batter Rosters'!A:C, 3, FALSE)</f>
        <v>BOS</v>
      </c>
    </row>
    <row r="34">
      <c r="A34" s="1">
        <v>152.0</v>
      </c>
      <c r="B34" s="3"/>
      <c r="C34" s="4" t="s">
        <v>68</v>
      </c>
      <c r="D34" s="4" t="s">
        <v>36</v>
      </c>
      <c r="E34" s="5">
        <v>2019.0</v>
      </c>
      <c r="F34" s="5">
        <v>2020.0</v>
      </c>
      <c r="G34" s="5">
        <v>112.0</v>
      </c>
      <c r="H34" s="5">
        <v>10.0</v>
      </c>
      <c r="I34" s="3"/>
      <c r="J34" s="5">
        <v>330.0</v>
      </c>
      <c r="K34" s="5">
        <v>297.0</v>
      </c>
      <c r="L34" s="5">
        <v>37.0</v>
      </c>
      <c r="M34" s="5">
        <v>76.0</v>
      </c>
      <c r="N34" s="5">
        <v>9.0</v>
      </c>
      <c r="O34" s="5">
        <v>2.0</v>
      </c>
      <c r="P34" s="5">
        <v>46.0</v>
      </c>
      <c r="Q34" s="5">
        <v>2.0</v>
      </c>
      <c r="R34" s="5">
        <v>1.0</v>
      </c>
      <c r="S34" s="5">
        <v>30.0</v>
      </c>
      <c r="T34" s="5">
        <v>116.0</v>
      </c>
      <c r="U34" s="5">
        <v>0.256</v>
      </c>
      <c r="V34" s="5">
        <v>0.33</v>
      </c>
      <c r="W34" s="5">
        <v>0.401</v>
      </c>
      <c r="X34" s="5">
        <v>0.731</v>
      </c>
      <c r="Y34" s="5">
        <v>119.0</v>
      </c>
      <c r="Z34" s="5">
        <v>6.0</v>
      </c>
      <c r="AA34" s="5">
        <v>3.0</v>
      </c>
      <c r="AB34" s="5">
        <v>0.0</v>
      </c>
      <c r="AC34" s="5">
        <v>0.0</v>
      </c>
      <c r="AD34" s="5">
        <v>2.0</v>
      </c>
      <c r="AE34" s="5">
        <v>2.0</v>
      </c>
      <c r="AF34" s="5">
        <v>0.386</v>
      </c>
      <c r="AG34" s="5">
        <f t="shared" si="1"/>
        <v>55</v>
      </c>
      <c r="AH34" s="6">
        <f t="shared" si="2"/>
        <v>1</v>
      </c>
      <c r="AI34" s="6" t="str">
        <f>VLOOKUP(C34, 'Batter Rosters'!A:C, 3, FALSE)</f>
        <v>BOS</v>
      </c>
    </row>
    <row r="35">
      <c r="A35" s="1">
        <v>215.0</v>
      </c>
      <c r="B35" s="3"/>
      <c r="C35" s="4" t="s">
        <v>69</v>
      </c>
      <c r="D35" s="4" t="s">
        <v>36</v>
      </c>
      <c r="E35" s="5">
        <v>2019.0</v>
      </c>
      <c r="F35" s="5">
        <v>2020.0</v>
      </c>
      <c r="G35" s="5">
        <v>150.0</v>
      </c>
      <c r="H35" s="5">
        <v>5.0</v>
      </c>
      <c r="I35" s="3"/>
      <c r="J35" s="5">
        <v>353.0</v>
      </c>
      <c r="K35" s="5">
        <v>330.0</v>
      </c>
      <c r="L35" s="5">
        <v>29.0</v>
      </c>
      <c r="M35" s="5">
        <v>74.0</v>
      </c>
      <c r="N35" s="5">
        <v>15.0</v>
      </c>
      <c r="O35" s="5">
        <v>1.0</v>
      </c>
      <c r="P35" s="5">
        <v>32.0</v>
      </c>
      <c r="Q35" s="5">
        <v>4.0</v>
      </c>
      <c r="R35" s="5">
        <v>2.0</v>
      </c>
      <c r="S35" s="5">
        <v>10.0</v>
      </c>
      <c r="T35" s="5">
        <v>56.0</v>
      </c>
      <c r="U35" s="5">
        <v>0.224</v>
      </c>
      <c r="V35" s="5">
        <v>0.269</v>
      </c>
      <c r="W35" s="5">
        <v>0.321</v>
      </c>
      <c r="X35" s="5">
        <v>0.59</v>
      </c>
      <c r="Y35" s="5">
        <v>106.0</v>
      </c>
      <c r="Z35" s="5">
        <v>10.0</v>
      </c>
      <c r="AA35" s="5">
        <v>11.0</v>
      </c>
      <c r="AB35" s="5">
        <v>0.0</v>
      </c>
      <c r="AC35" s="5">
        <v>2.0</v>
      </c>
      <c r="AD35" s="5">
        <v>0.0</v>
      </c>
      <c r="AE35" s="5">
        <v>2.0</v>
      </c>
      <c r="AF35" s="5">
        <v>0.255</v>
      </c>
      <c r="AG35" s="5">
        <f t="shared" si="1"/>
        <v>53</v>
      </c>
      <c r="AH35" s="6">
        <f t="shared" si="2"/>
        <v>2</v>
      </c>
      <c r="AI35" s="6" t="str">
        <f>VLOOKUP(C35, 'Batter Rosters'!A:C, 3, FALSE)</f>
        <v>BOS</v>
      </c>
    </row>
    <row r="36">
      <c r="A36" s="1">
        <v>263.0</v>
      </c>
      <c r="B36" s="3"/>
      <c r="C36" s="4" t="s">
        <v>70</v>
      </c>
      <c r="D36" s="4" t="s">
        <v>36</v>
      </c>
      <c r="E36" s="5">
        <v>2019.0</v>
      </c>
      <c r="F36" s="5">
        <v>2020.0</v>
      </c>
      <c r="G36" s="5">
        <v>75.0</v>
      </c>
      <c r="H36" s="5">
        <v>3.0</v>
      </c>
      <c r="I36" s="3"/>
      <c r="J36" s="5">
        <v>156.0</v>
      </c>
      <c r="K36" s="5">
        <v>151.0</v>
      </c>
      <c r="L36" s="5">
        <v>21.0</v>
      </c>
      <c r="M36" s="5">
        <v>43.0</v>
      </c>
      <c r="N36" s="5">
        <v>9.0</v>
      </c>
      <c r="O36" s="5">
        <v>1.0</v>
      </c>
      <c r="P36" s="5">
        <v>15.0</v>
      </c>
      <c r="Q36" s="5">
        <v>7.0</v>
      </c>
      <c r="R36" s="5">
        <v>2.0</v>
      </c>
      <c r="S36" s="5">
        <v>3.0</v>
      </c>
      <c r="T36" s="5">
        <v>28.0</v>
      </c>
      <c r="U36" s="5">
        <v>0.285</v>
      </c>
      <c r="V36" s="5">
        <v>0.301</v>
      </c>
      <c r="W36" s="5">
        <v>0.417</v>
      </c>
      <c r="X36" s="5">
        <v>0.719</v>
      </c>
      <c r="Y36" s="5">
        <v>63.0</v>
      </c>
      <c r="Z36" s="5">
        <v>6.0</v>
      </c>
      <c r="AA36" s="5">
        <v>1.0</v>
      </c>
      <c r="AB36" s="5">
        <v>0.0</v>
      </c>
      <c r="AC36" s="5">
        <v>1.0</v>
      </c>
      <c r="AD36" s="5">
        <v>0.0</v>
      </c>
      <c r="AE36" s="5">
        <v>2.0</v>
      </c>
      <c r="AF36" s="5">
        <v>0.331</v>
      </c>
      <c r="AG36" s="5">
        <f t="shared" si="1"/>
        <v>30</v>
      </c>
      <c r="AH36" s="6">
        <f t="shared" si="2"/>
        <v>5</v>
      </c>
      <c r="AI36" s="6" t="str">
        <f>VLOOKUP(C36, 'Batter Rosters'!A:C, 3, FALSE)</f>
        <v>BOS</v>
      </c>
    </row>
    <row r="37">
      <c r="A37" s="1">
        <v>300.0</v>
      </c>
      <c r="B37" s="3"/>
      <c r="C37" s="4" t="s">
        <v>71</v>
      </c>
      <c r="D37" s="4" t="s">
        <v>36</v>
      </c>
      <c r="E37" s="5">
        <v>2019.0</v>
      </c>
      <c r="F37" s="5">
        <v>2020.0</v>
      </c>
      <c r="G37" s="5">
        <v>58.0</v>
      </c>
      <c r="H37" s="5">
        <v>2.0</v>
      </c>
      <c r="I37" s="3"/>
      <c r="J37" s="5">
        <v>151.0</v>
      </c>
      <c r="K37" s="5">
        <v>135.0</v>
      </c>
      <c r="L37" s="5">
        <v>13.0</v>
      </c>
      <c r="M37" s="5">
        <v>33.0</v>
      </c>
      <c r="N37" s="5">
        <v>10.0</v>
      </c>
      <c r="O37" s="5">
        <v>0.0</v>
      </c>
      <c r="P37" s="5">
        <v>15.0</v>
      </c>
      <c r="Q37" s="5">
        <v>1.0</v>
      </c>
      <c r="R37" s="5">
        <v>1.0</v>
      </c>
      <c r="S37" s="5">
        <v>11.0</v>
      </c>
      <c r="T37" s="5">
        <v>26.0</v>
      </c>
      <c r="U37" s="5">
        <v>0.244</v>
      </c>
      <c r="V37" s="5">
        <v>0.318</v>
      </c>
      <c r="W37" s="5">
        <v>0.363</v>
      </c>
      <c r="X37" s="5">
        <v>0.681</v>
      </c>
      <c r="Y37" s="5">
        <v>49.0</v>
      </c>
      <c r="Z37" s="5">
        <v>2.0</v>
      </c>
      <c r="AA37" s="5">
        <v>4.0</v>
      </c>
      <c r="AB37" s="5">
        <v>0.0</v>
      </c>
      <c r="AC37" s="5">
        <v>1.0</v>
      </c>
      <c r="AD37" s="5">
        <v>0.0</v>
      </c>
      <c r="AE37" s="5">
        <v>3.0</v>
      </c>
      <c r="AF37" s="5">
        <v>0.287</v>
      </c>
      <c r="AG37" s="5">
        <f t="shared" si="1"/>
        <v>21</v>
      </c>
      <c r="AH37" s="6">
        <f t="shared" si="2"/>
        <v>0</v>
      </c>
      <c r="AI37" s="6" t="str">
        <f>VLOOKUP(C37, 'Batter Rosters'!A:C, 3, FALSE)</f>
        <v>BOS</v>
      </c>
    </row>
    <row r="38">
      <c r="A38" s="1">
        <v>43.0</v>
      </c>
      <c r="B38" s="3"/>
      <c r="C38" s="4" t="s">
        <v>72</v>
      </c>
      <c r="D38" s="4" t="s">
        <v>36</v>
      </c>
      <c r="E38" s="5">
        <v>2019.0</v>
      </c>
      <c r="F38" s="5">
        <v>2020.0</v>
      </c>
      <c r="G38" s="5">
        <v>166.0</v>
      </c>
      <c r="H38" s="5">
        <v>25.0</v>
      </c>
      <c r="I38" s="3"/>
      <c r="J38" s="5">
        <v>567.0</v>
      </c>
      <c r="K38" s="5">
        <v>541.0</v>
      </c>
      <c r="L38" s="5">
        <v>75.0</v>
      </c>
      <c r="M38" s="5">
        <v>138.0</v>
      </c>
      <c r="N38" s="5">
        <v>37.0</v>
      </c>
      <c r="O38" s="5">
        <v>2.0</v>
      </c>
      <c r="P38" s="5">
        <v>79.0</v>
      </c>
      <c r="Q38" s="5">
        <v>4.0</v>
      </c>
      <c r="R38" s="5">
        <v>5.0</v>
      </c>
      <c r="S38" s="5">
        <v>24.0</v>
      </c>
      <c r="T38" s="5">
        <v>170.0</v>
      </c>
      <c r="U38" s="5">
        <v>0.255</v>
      </c>
      <c r="V38" s="5">
        <v>0.287</v>
      </c>
      <c r="W38" s="5">
        <v>0.47</v>
      </c>
      <c r="X38" s="5">
        <v>0.757</v>
      </c>
      <c r="Y38" s="5">
        <v>254.0</v>
      </c>
      <c r="Z38" s="5">
        <v>15.0</v>
      </c>
      <c r="AA38" s="5">
        <v>1.0</v>
      </c>
      <c r="AB38" s="5">
        <v>0.0</v>
      </c>
      <c r="AC38" s="5">
        <v>1.0</v>
      </c>
      <c r="AD38" s="5">
        <v>3.0</v>
      </c>
      <c r="AE38" s="5">
        <v>4.0</v>
      </c>
      <c r="AF38" s="5">
        <v>0.326</v>
      </c>
      <c r="AG38" s="5">
        <f t="shared" si="1"/>
        <v>74</v>
      </c>
      <c r="AH38" s="6">
        <f t="shared" si="2"/>
        <v>-1</v>
      </c>
      <c r="AI38" s="6" t="str">
        <f>VLOOKUP(C38, 'Batter Rosters'!A:C, 3, FALSE)</f>
        <v>CHC</v>
      </c>
    </row>
    <row r="39">
      <c r="A39" s="1">
        <v>47.0</v>
      </c>
      <c r="B39" s="3"/>
      <c r="C39" s="4" t="s">
        <v>73</v>
      </c>
      <c r="D39" s="4" t="s">
        <v>36</v>
      </c>
      <c r="E39" s="5">
        <v>2019.0</v>
      </c>
      <c r="F39" s="5">
        <v>2020.0</v>
      </c>
      <c r="G39" s="5">
        <v>158.0</v>
      </c>
      <c r="H39" s="5">
        <v>24.0</v>
      </c>
      <c r="I39" s="3"/>
      <c r="J39" s="5">
        <v>572.0</v>
      </c>
      <c r="K39" s="5">
        <v>501.0</v>
      </c>
      <c r="L39" s="5">
        <v>92.0</v>
      </c>
      <c r="M39" s="5">
        <v>130.0</v>
      </c>
      <c r="N39" s="5">
        <v>31.0</v>
      </c>
      <c r="O39" s="5">
        <v>0.0</v>
      </c>
      <c r="P39" s="5">
        <v>59.0</v>
      </c>
      <c r="Q39" s="5">
        <v>3.0</v>
      </c>
      <c r="R39" s="5">
        <v>0.0</v>
      </c>
      <c r="S39" s="5">
        <v>55.0</v>
      </c>
      <c r="T39" s="5">
        <v>138.0</v>
      </c>
      <c r="U39" s="5">
        <v>0.259</v>
      </c>
      <c r="V39" s="5">
        <v>0.348</v>
      </c>
      <c r="W39" s="5">
        <v>0.465</v>
      </c>
      <c r="X39" s="5">
        <v>0.813</v>
      </c>
      <c r="Y39" s="5">
        <v>233.0</v>
      </c>
      <c r="Z39" s="5">
        <v>8.0</v>
      </c>
      <c r="AA39" s="5">
        <v>14.0</v>
      </c>
      <c r="AB39" s="5">
        <v>0.0</v>
      </c>
      <c r="AC39" s="5">
        <v>2.0</v>
      </c>
      <c r="AD39" s="5">
        <v>0.0</v>
      </c>
      <c r="AE39" s="5">
        <v>8.0</v>
      </c>
      <c r="AF39" s="5">
        <v>0.311</v>
      </c>
      <c r="AG39" s="5">
        <f t="shared" si="1"/>
        <v>75</v>
      </c>
      <c r="AH39" s="6">
        <f t="shared" si="2"/>
        <v>3</v>
      </c>
      <c r="AI39" s="6" t="str">
        <f>VLOOKUP(C39, 'Batter Rosters'!A:C, 3, FALSE)</f>
        <v>CHC</v>
      </c>
    </row>
    <row r="40">
      <c r="A40" s="1">
        <v>52.0</v>
      </c>
      <c r="B40" s="3"/>
      <c r="C40" s="4" t="s">
        <v>74</v>
      </c>
      <c r="D40" s="4" t="s">
        <v>36</v>
      </c>
      <c r="E40" s="5">
        <v>2019.0</v>
      </c>
      <c r="F40" s="5">
        <v>2020.0</v>
      </c>
      <c r="G40" s="5">
        <v>133.0</v>
      </c>
      <c r="H40" s="5">
        <v>23.0</v>
      </c>
      <c r="I40" s="3"/>
      <c r="J40" s="5">
        <v>432.0</v>
      </c>
      <c r="K40" s="5">
        <v>377.0</v>
      </c>
      <c r="L40" s="5">
        <v>63.0</v>
      </c>
      <c r="M40" s="5">
        <v>98.0</v>
      </c>
      <c r="N40" s="5">
        <v>19.0</v>
      </c>
      <c r="O40" s="5">
        <v>1.0</v>
      </c>
      <c r="P40" s="5">
        <v>64.0</v>
      </c>
      <c r="Q40" s="5">
        <v>1.0</v>
      </c>
      <c r="R40" s="5">
        <v>3.0</v>
      </c>
      <c r="S40" s="5">
        <v>38.0</v>
      </c>
      <c r="T40" s="5">
        <v>112.0</v>
      </c>
      <c r="U40" s="5">
        <v>0.26</v>
      </c>
      <c r="V40" s="5">
        <v>0.347</v>
      </c>
      <c r="W40" s="5">
        <v>0.499</v>
      </c>
      <c r="X40" s="5">
        <v>0.846</v>
      </c>
      <c r="Y40" s="5">
        <v>188.0</v>
      </c>
      <c r="Z40" s="5">
        <v>5.0</v>
      </c>
      <c r="AA40" s="5">
        <v>14.0</v>
      </c>
      <c r="AB40" s="5">
        <v>0.0</v>
      </c>
      <c r="AC40" s="5">
        <v>3.0</v>
      </c>
      <c r="AD40" s="5">
        <v>1.0</v>
      </c>
      <c r="AE40" s="5">
        <v>1.0</v>
      </c>
      <c r="AF40" s="5">
        <v>0.306</v>
      </c>
      <c r="AG40" s="5">
        <f t="shared" si="1"/>
        <v>55</v>
      </c>
      <c r="AH40" s="6">
        <f t="shared" si="2"/>
        <v>-2</v>
      </c>
      <c r="AI40" s="6" t="str">
        <f>VLOOKUP(C40, 'Batter Rosters'!A:C, 3, FALSE)</f>
        <v>CHC</v>
      </c>
    </row>
    <row r="41">
      <c r="A41" s="1">
        <v>57.0</v>
      </c>
      <c r="B41" s="3"/>
      <c r="C41" s="4" t="s">
        <v>75</v>
      </c>
      <c r="D41" s="4" t="s">
        <v>36</v>
      </c>
      <c r="E41" s="5">
        <v>2019.0</v>
      </c>
      <c r="F41" s="5">
        <v>2020.0</v>
      </c>
      <c r="G41" s="5">
        <v>89.0</v>
      </c>
      <c r="H41" s="5">
        <v>21.0</v>
      </c>
      <c r="I41" s="3"/>
      <c r="J41" s="5">
        <v>234.0</v>
      </c>
      <c r="K41" s="5">
        <v>204.0</v>
      </c>
      <c r="L41" s="5">
        <v>39.0</v>
      </c>
      <c r="M41" s="5">
        <v>60.0</v>
      </c>
      <c r="N41" s="5">
        <v>13.0</v>
      </c>
      <c r="O41" s="5">
        <v>1.0</v>
      </c>
      <c r="P41" s="5">
        <v>48.0</v>
      </c>
      <c r="Q41" s="5">
        <v>2.0</v>
      </c>
      <c r="R41" s="5">
        <v>1.0</v>
      </c>
      <c r="S41" s="5">
        <v>28.0</v>
      </c>
      <c r="T41" s="5">
        <v>51.0</v>
      </c>
      <c r="U41" s="5">
        <v>0.294</v>
      </c>
      <c r="V41" s="5">
        <v>0.38</v>
      </c>
      <c r="W41" s="5">
        <v>0.676</v>
      </c>
      <c r="X41" s="5">
        <v>1.057</v>
      </c>
      <c r="Y41" s="5">
        <v>138.0</v>
      </c>
      <c r="Z41" s="5">
        <v>1.0</v>
      </c>
      <c r="AA41" s="5">
        <v>1.0</v>
      </c>
      <c r="AB41" s="5">
        <v>0.0</v>
      </c>
      <c r="AC41" s="5">
        <v>1.0</v>
      </c>
      <c r="AD41" s="5">
        <v>0.0</v>
      </c>
      <c r="AE41" s="5">
        <v>1.0</v>
      </c>
      <c r="AF41" s="5">
        <v>0.293</v>
      </c>
      <c r="AG41" s="5">
        <f t="shared" si="1"/>
        <v>25</v>
      </c>
      <c r="AH41" s="6">
        <f t="shared" si="2"/>
        <v>1</v>
      </c>
      <c r="AI41" s="6" t="str">
        <f>VLOOKUP(C41, 'Batter Rosters'!A:C, 3, FALSE)</f>
        <v>CHC</v>
      </c>
    </row>
    <row r="42">
      <c r="A42" s="1">
        <v>128.0</v>
      </c>
      <c r="B42" s="3"/>
      <c r="C42" s="4" t="s">
        <v>76</v>
      </c>
      <c r="D42" s="4" t="s">
        <v>36</v>
      </c>
      <c r="E42" s="5">
        <v>2019.0</v>
      </c>
      <c r="F42" s="5">
        <v>2020.0</v>
      </c>
      <c r="G42" s="5">
        <v>122.0</v>
      </c>
      <c r="H42" s="5">
        <v>12.0</v>
      </c>
      <c r="I42" s="3"/>
      <c r="J42" s="5">
        <v>327.0</v>
      </c>
      <c r="K42" s="5">
        <v>277.0</v>
      </c>
      <c r="L42" s="5">
        <v>40.0</v>
      </c>
      <c r="M42" s="5">
        <v>74.0</v>
      </c>
      <c r="N42" s="5">
        <v>12.0</v>
      </c>
      <c r="O42" s="5">
        <v>0.0</v>
      </c>
      <c r="P42" s="5">
        <v>42.0</v>
      </c>
      <c r="Q42" s="5">
        <v>6.0</v>
      </c>
      <c r="R42" s="5">
        <v>1.0</v>
      </c>
      <c r="S42" s="5">
        <v>44.0</v>
      </c>
      <c r="T42" s="5">
        <v>85.0</v>
      </c>
      <c r="U42" s="5">
        <v>0.267</v>
      </c>
      <c r="V42" s="5">
        <v>0.376</v>
      </c>
      <c r="W42" s="5">
        <v>0.44</v>
      </c>
      <c r="X42" s="5">
        <v>0.817</v>
      </c>
      <c r="Y42" s="5">
        <v>122.0</v>
      </c>
      <c r="Z42" s="5">
        <v>11.0</v>
      </c>
      <c r="AA42" s="5">
        <v>5.0</v>
      </c>
      <c r="AB42" s="5">
        <v>0.0</v>
      </c>
      <c r="AC42" s="5">
        <v>1.0</v>
      </c>
      <c r="AD42" s="5">
        <v>4.0</v>
      </c>
      <c r="AE42" s="5">
        <v>2.0</v>
      </c>
      <c r="AF42" s="5">
        <v>0.343</v>
      </c>
      <c r="AG42" s="5">
        <f t="shared" si="1"/>
        <v>50</v>
      </c>
      <c r="AH42" s="6">
        <f t="shared" si="2"/>
        <v>5</v>
      </c>
      <c r="AI42" s="6" t="str">
        <f>VLOOKUP(C42, 'Batter Rosters'!A:C, 3, FALSE)</f>
        <v>CHC</v>
      </c>
    </row>
    <row r="43">
      <c r="A43" s="1">
        <v>151.0</v>
      </c>
      <c r="B43" s="3"/>
      <c r="C43" s="4" t="s">
        <v>77</v>
      </c>
      <c r="D43" s="4" t="s">
        <v>36</v>
      </c>
      <c r="E43" s="5">
        <v>2019.0</v>
      </c>
      <c r="F43" s="5">
        <v>2020.0</v>
      </c>
      <c r="G43" s="5">
        <v>117.0</v>
      </c>
      <c r="H43" s="5">
        <v>10.0</v>
      </c>
      <c r="I43" s="3"/>
      <c r="J43" s="5">
        <v>298.0</v>
      </c>
      <c r="K43" s="5">
        <v>265.0</v>
      </c>
      <c r="L43" s="5">
        <v>27.0</v>
      </c>
      <c r="M43" s="5">
        <v>71.0</v>
      </c>
      <c r="N43" s="5">
        <v>12.0</v>
      </c>
      <c r="O43" s="5">
        <v>0.0</v>
      </c>
      <c r="P43" s="5">
        <v>39.0</v>
      </c>
      <c r="Q43" s="5">
        <v>1.0</v>
      </c>
      <c r="R43" s="5">
        <v>1.0</v>
      </c>
      <c r="S43" s="5">
        <v>28.0</v>
      </c>
      <c r="T43" s="5">
        <v>62.0</v>
      </c>
      <c r="U43" s="5">
        <v>0.268</v>
      </c>
      <c r="V43" s="5">
        <v>0.339</v>
      </c>
      <c r="W43" s="5">
        <v>0.426</v>
      </c>
      <c r="X43" s="5">
        <v>0.765</v>
      </c>
      <c r="Y43" s="5">
        <v>113.0</v>
      </c>
      <c r="Z43" s="5">
        <v>8.0</v>
      </c>
      <c r="AA43" s="5">
        <v>2.0</v>
      </c>
      <c r="AB43" s="5">
        <v>0.0</v>
      </c>
      <c r="AC43" s="5">
        <v>3.0</v>
      </c>
      <c r="AD43" s="5">
        <v>1.0</v>
      </c>
      <c r="AE43" s="5">
        <v>2.0</v>
      </c>
      <c r="AF43" s="5">
        <v>0.311</v>
      </c>
      <c r="AG43" s="5">
        <f t="shared" si="1"/>
        <v>49</v>
      </c>
      <c r="AH43" s="6">
        <f t="shared" si="2"/>
        <v>0</v>
      </c>
      <c r="AI43" s="6" t="str">
        <f>VLOOKUP(C43, 'Batter Rosters'!A:C, 3, FALSE)</f>
        <v>CHC</v>
      </c>
    </row>
    <row r="44">
      <c r="A44" s="1">
        <v>156.0</v>
      </c>
      <c r="B44" s="3"/>
      <c r="C44" s="4" t="s">
        <v>78</v>
      </c>
      <c r="D44" s="4" t="s">
        <v>36</v>
      </c>
      <c r="E44" s="5">
        <v>2019.0</v>
      </c>
      <c r="F44" s="5">
        <v>2020.0</v>
      </c>
      <c r="G44" s="5">
        <v>112.0</v>
      </c>
      <c r="H44" s="5">
        <v>10.0</v>
      </c>
      <c r="I44" s="3"/>
      <c r="J44" s="5">
        <v>271.0</v>
      </c>
      <c r="K44" s="5">
        <v>251.0</v>
      </c>
      <c r="L44" s="5">
        <v>34.0</v>
      </c>
      <c r="M44" s="5">
        <v>60.0</v>
      </c>
      <c r="N44" s="5">
        <v>11.0</v>
      </c>
      <c r="O44" s="5">
        <v>1.0</v>
      </c>
      <c r="P44" s="5">
        <v>25.0</v>
      </c>
      <c r="Q44" s="5">
        <v>2.0</v>
      </c>
      <c r="R44" s="5">
        <v>1.0</v>
      </c>
      <c r="S44" s="5">
        <v>13.0</v>
      </c>
      <c r="T44" s="5">
        <v>48.0</v>
      </c>
      <c r="U44" s="5">
        <v>0.239</v>
      </c>
      <c r="V44" s="5">
        <v>0.274</v>
      </c>
      <c r="W44" s="5">
        <v>0.41</v>
      </c>
      <c r="X44" s="5">
        <v>0.685</v>
      </c>
      <c r="Y44" s="5">
        <v>103.0</v>
      </c>
      <c r="Z44" s="5">
        <v>7.0</v>
      </c>
      <c r="AA44" s="5">
        <v>0.0</v>
      </c>
      <c r="AB44" s="5">
        <v>5.0</v>
      </c>
      <c r="AC44" s="5">
        <v>2.0</v>
      </c>
      <c r="AD44" s="5">
        <v>3.0</v>
      </c>
      <c r="AE44" s="5">
        <v>5.0</v>
      </c>
      <c r="AF44" s="5">
        <v>0.256</v>
      </c>
      <c r="AG44" s="5">
        <f t="shared" si="1"/>
        <v>38</v>
      </c>
      <c r="AH44" s="6">
        <f t="shared" si="2"/>
        <v>1</v>
      </c>
      <c r="AI44" s="6" t="str">
        <f>VLOOKUP(C44, 'Batter Rosters'!A:C, 3, FALSE)</f>
        <v>CHC</v>
      </c>
    </row>
    <row r="45">
      <c r="A45" s="1">
        <v>187.0</v>
      </c>
      <c r="B45" s="3"/>
      <c r="C45" s="4" t="s">
        <v>79</v>
      </c>
      <c r="D45" s="4" t="s">
        <v>36</v>
      </c>
      <c r="E45" s="5">
        <v>2019.0</v>
      </c>
      <c r="F45" s="5">
        <v>2020.0</v>
      </c>
      <c r="G45" s="5">
        <v>95.0</v>
      </c>
      <c r="H45" s="5">
        <v>7.0</v>
      </c>
      <c r="I45" s="3"/>
      <c r="J45" s="5">
        <v>245.0</v>
      </c>
      <c r="K45" s="5">
        <v>223.0</v>
      </c>
      <c r="L45" s="5">
        <v>30.0</v>
      </c>
      <c r="M45" s="5">
        <v>48.0</v>
      </c>
      <c r="N45" s="5">
        <v>10.0</v>
      </c>
      <c r="O45" s="5">
        <v>0.0</v>
      </c>
      <c r="P45" s="5">
        <v>42.0</v>
      </c>
      <c r="Q45" s="5">
        <v>0.0</v>
      </c>
      <c r="R45" s="5">
        <v>1.0</v>
      </c>
      <c r="S45" s="5">
        <v>13.0</v>
      </c>
      <c r="T45" s="5">
        <v>52.0</v>
      </c>
      <c r="U45" s="5">
        <v>0.215</v>
      </c>
      <c r="V45" s="5">
        <v>0.267</v>
      </c>
      <c r="W45" s="5">
        <v>0.354</v>
      </c>
      <c r="X45" s="5">
        <v>0.622</v>
      </c>
      <c r="Y45" s="5">
        <v>79.0</v>
      </c>
      <c r="Z45" s="5">
        <v>5.0</v>
      </c>
      <c r="AA45" s="5">
        <v>4.0</v>
      </c>
      <c r="AB45" s="5">
        <v>2.0</v>
      </c>
      <c r="AC45" s="5">
        <v>3.0</v>
      </c>
      <c r="AD45" s="5">
        <v>0.0</v>
      </c>
      <c r="AE45" s="5">
        <v>4.0</v>
      </c>
      <c r="AF45" s="5">
        <v>0.246</v>
      </c>
      <c r="AG45" s="5">
        <f t="shared" si="1"/>
        <v>31</v>
      </c>
      <c r="AH45" s="6">
        <f t="shared" si="2"/>
        <v>-1</v>
      </c>
      <c r="AI45" s="6" t="str">
        <f>VLOOKUP(C45, 'Batter Rosters'!A:C, 3, FALSE)</f>
        <v>CHC</v>
      </c>
    </row>
    <row r="46">
      <c r="A46" s="1">
        <v>298.0</v>
      </c>
      <c r="B46" s="3"/>
      <c r="C46" s="4" t="s">
        <v>80</v>
      </c>
      <c r="D46" s="4" t="s">
        <v>36</v>
      </c>
      <c r="E46" s="5">
        <v>2019.0</v>
      </c>
      <c r="F46" s="5">
        <v>2020.0</v>
      </c>
      <c r="G46" s="5">
        <v>47.0</v>
      </c>
      <c r="H46" s="5">
        <v>2.0</v>
      </c>
      <c r="I46" s="3"/>
      <c r="J46" s="5">
        <v>135.0</v>
      </c>
      <c r="K46" s="5">
        <v>121.0</v>
      </c>
      <c r="L46" s="5">
        <v>21.0</v>
      </c>
      <c r="M46" s="5">
        <v>30.0</v>
      </c>
      <c r="N46" s="5">
        <v>2.0</v>
      </c>
      <c r="O46" s="5">
        <v>1.0</v>
      </c>
      <c r="P46" s="5">
        <v>19.0</v>
      </c>
      <c r="Q46" s="5">
        <v>1.0</v>
      </c>
      <c r="R46" s="5">
        <v>1.0</v>
      </c>
      <c r="S46" s="5">
        <v>9.0</v>
      </c>
      <c r="T46" s="5">
        <v>25.0</v>
      </c>
      <c r="U46" s="5">
        <v>0.248</v>
      </c>
      <c r="V46" s="5">
        <v>0.306</v>
      </c>
      <c r="W46" s="5">
        <v>0.331</v>
      </c>
      <c r="X46" s="5">
        <v>0.637</v>
      </c>
      <c r="Y46" s="5">
        <v>40.0</v>
      </c>
      <c r="Z46" s="5">
        <v>5.0</v>
      </c>
      <c r="AA46" s="5">
        <v>2.0</v>
      </c>
      <c r="AB46" s="5">
        <v>0.0</v>
      </c>
      <c r="AC46" s="5">
        <v>2.0</v>
      </c>
      <c r="AD46" s="5">
        <v>1.0</v>
      </c>
      <c r="AE46" s="5">
        <v>2.0</v>
      </c>
      <c r="AF46" s="5">
        <v>0.292</v>
      </c>
      <c r="AG46" s="5">
        <f t="shared" si="1"/>
        <v>25</v>
      </c>
      <c r="AH46" s="6">
        <f t="shared" si="2"/>
        <v>0</v>
      </c>
      <c r="AI46" s="6" t="str">
        <f>VLOOKUP(C46, 'Batter Rosters'!A:C, 3, FALSE)</f>
        <v>CHC</v>
      </c>
    </row>
    <row r="47">
      <c r="A47" s="1">
        <v>167.0</v>
      </c>
      <c r="B47" s="3"/>
      <c r="C47" s="4" t="s">
        <v>81</v>
      </c>
      <c r="D47" s="4" t="s">
        <v>36</v>
      </c>
      <c r="E47" s="5">
        <v>2019.0</v>
      </c>
      <c r="F47" s="5">
        <v>2020.0</v>
      </c>
      <c r="G47" s="5">
        <v>90.0</v>
      </c>
      <c r="H47" s="5">
        <v>9.0</v>
      </c>
      <c r="I47" s="3"/>
      <c r="J47" s="5">
        <v>225.0</v>
      </c>
      <c r="K47" s="5">
        <v>202.0</v>
      </c>
      <c r="L47" s="5">
        <v>39.0</v>
      </c>
      <c r="M47" s="5">
        <v>59.0</v>
      </c>
      <c r="N47" s="5">
        <v>14.0</v>
      </c>
      <c r="O47" s="5">
        <v>0.0</v>
      </c>
      <c r="P47" s="5">
        <v>19.0</v>
      </c>
      <c r="Q47" s="5">
        <v>8.0</v>
      </c>
      <c r="R47" s="5">
        <v>5.0</v>
      </c>
      <c r="S47" s="5">
        <v>23.0</v>
      </c>
      <c r="T47" s="5">
        <v>64.0</v>
      </c>
      <c r="U47" s="5">
        <v>0.292</v>
      </c>
      <c r="V47" s="5">
        <v>0.364</v>
      </c>
      <c r="W47" s="5">
        <v>0.495</v>
      </c>
      <c r="X47" s="5">
        <v>0.859</v>
      </c>
      <c r="Y47" s="5">
        <v>100.0</v>
      </c>
      <c r="Z47" s="5">
        <v>4.0</v>
      </c>
      <c r="AA47" s="5">
        <v>0.0</v>
      </c>
      <c r="AB47" s="5">
        <v>0.0</v>
      </c>
      <c r="AC47" s="5">
        <v>0.0</v>
      </c>
      <c r="AD47" s="5">
        <v>0.0</v>
      </c>
      <c r="AE47" s="5">
        <v>3.0</v>
      </c>
      <c r="AF47" s="5">
        <v>0.388</v>
      </c>
      <c r="AG47" s="5">
        <f t="shared" si="1"/>
        <v>36</v>
      </c>
      <c r="AH47" s="6">
        <f t="shared" si="2"/>
        <v>3</v>
      </c>
      <c r="AI47" s="6" t="str">
        <f>VLOOKUP(C47, 'Batter Rosters'!A:C, 3, FALSE)</f>
        <v>CHC</v>
      </c>
    </row>
    <row r="48">
      <c r="A48" s="1">
        <v>208.0</v>
      </c>
      <c r="B48" s="3"/>
      <c r="C48" s="4" t="s">
        <v>82</v>
      </c>
      <c r="D48" s="4" t="s">
        <v>36</v>
      </c>
      <c r="E48" s="5">
        <v>2019.0</v>
      </c>
      <c r="F48" s="5">
        <v>2020.0</v>
      </c>
      <c r="G48" s="5">
        <v>129.0</v>
      </c>
      <c r="H48" s="5">
        <v>6.0</v>
      </c>
      <c r="I48" s="3"/>
      <c r="J48" s="5">
        <v>341.0</v>
      </c>
      <c r="K48" s="5">
        <v>304.0</v>
      </c>
      <c r="L48" s="5">
        <v>37.0</v>
      </c>
      <c r="M48" s="5">
        <v>75.0</v>
      </c>
      <c r="N48" s="5">
        <v>9.0</v>
      </c>
      <c r="O48" s="5">
        <v>2.0</v>
      </c>
      <c r="P48" s="5">
        <v>33.0</v>
      </c>
      <c r="Q48" s="5">
        <v>3.0</v>
      </c>
      <c r="R48" s="5">
        <v>0.0</v>
      </c>
      <c r="S48" s="5">
        <v>33.0</v>
      </c>
      <c r="T48" s="5">
        <v>76.0</v>
      </c>
      <c r="U48" s="5">
        <v>0.247</v>
      </c>
      <c r="V48" s="5">
        <v>0.323</v>
      </c>
      <c r="W48" s="5">
        <v>0.349</v>
      </c>
      <c r="X48" s="5">
        <v>0.671</v>
      </c>
      <c r="Y48" s="5">
        <v>106.0</v>
      </c>
      <c r="Z48" s="5">
        <v>13.0</v>
      </c>
      <c r="AA48" s="5">
        <v>2.0</v>
      </c>
      <c r="AB48" s="5">
        <v>0.0</v>
      </c>
      <c r="AC48" s="5">
        <v>2.0</v>
      </c>
      <c r="AD48" s="5">
        <v>1.0</v>
      </c>
      <c r="AE48" s="5">
        <v>3.0</v>
      </c>
      <c r="AF48" s="5">
        <v>0.308</v>
      </c>
      <c r="AG48" s="5">
        <f t="shared" si="1"/>
        <v>58</v>
      </c>
      <c r="AH48" s="6">
        <f t="shared" si="2"/>
        <v>3</v>
      </c>
      <c r="AI48" s="6" t="str">
        <f>VLOOKUP(C48, 'Batter Rosters'!A:C, 3, FALSE)</f>
        <v>CHC</v>
      </c>
    </row>
    <row r="49">
      <c r="A49" s="7">
        <v>347.0</v>
      </c>
      <c r="B49" s="3"/>
      <c r="C49" s="8" t="s">
        <v>83</v>
      </c>
      <c r="D49" s="8" t="s">
        <v>36</v>
      </c>
      <c r="E49" s="9">
        <v>2019.0</v>
      </c>
      <c r="F49" s="9">
        <v>2020.0</v>
      </c>
      <c r="G49" s="9">
        <v>79.0</v>
      </c>
      <c r="H49" s="9">
        <v>1.0</v>
      </c>
      <c r="I49" s="3"/>
      <c r="J49" s="9">
        <v>175.0</v>
      </c>
      <c r="K49" s="9">
        <v>166.0</v>
      </c>
      <c r="L49" s="9">
        <v>20.0</v>
      </c>
      <c r="M49" s="9">
        <v>42.0</v>
      </c>
      <c r="N49" s="9">
        <v>7.0</v>
      </c>
      <c r="O49" s="9">
        <v>2.0</v>
      </c>
      <c r="P49" s="9">
        <v>9.0</v>
      </c>
      <c r="Q49" s="9">
        <v>1.0</v>
      </c>
      <c r="R49" s="9">
        <v>0.0</v>
      </c>
      <c r="S49" s="9">
        <v>8.0</v>
      </c>
      <c r="T49" s="9">
        <v>22.0</v>
      </c>
      <c r="U49" s="9">
        <v>0.253</v>
      </c>
      <c r="V49" s="9">
        <v>0.286</v>
      </c>
      <c r="W49" s="9">
        <v>0.337</v>
      </c>
      <c r="X49" s="9">
        <v>0.623</v>
      </c>
      <c r="Y49" s="9">
        <v>56.0</v>
      </c>
      <c r="Z49" s="9">
        <v>4.0</v>
      </c>
      <c r="AA49" s="9">
        <v>0.0</v>
      </c>
      <c r="AB49" s="9">
        <v>0.0</v>
      </c>
      <c r="AC49" s="9">
        <v>1.0</v>
      </c>
      <c r="AD49" s="9">
        <v>0.0</v>
      </c>
      <c r="AE49" s="9">
        <v>1.0</v>
      </c>
      <c r="AF49" s="9">
        <v>0.285</v>
      </c>
      <c r="AG49" s="5">
        <f t="shared" si="1"/>
        <v>32</v>
      </c>
      <c r="AH49" s="6">
        <f t="shared" si="2"/>
        <v>1</v>
      </c>
      <c r="AI49" s="6" t="str">
        <f>VLOOKUP(C49, 'Batter Rosters'!A:C, 3, FALSE)</f>
        <v>CHC</v>
      </c>
    </row>
    <row r="50">
      <c r="A50" s="1">
        <v>9.0</v>
      </c>
      <c r="B50" s="3"/>
      <c r="C50" s="4" t="s">
        <v>84</v>
      </c>
      <c r="D50" s="4" t="s">
        <v>36</v>
      </c>
      <c r="E50" s="5">
        <v>2019.0</v>
      </c>
      <c r="F50" s="5">
        <v>2020.0</v>
      </c>
      <c r="G50" s="5">
        <v>196.0</v>
      </c>
      <c r="H50" s="5">
        <v>34.0</v>
      </c>
      <c r="I50" s="3"/>
      <c r="J50" s="5">
        <v>639.0</v>
      </c>
      <c r="K50" s="5">
        <v>590.0</v>
      </c>
      <c r="L50" s="5">
        <v>80.0</v>
      </c>
      <c r="M50" s="5">
        <v>161.0</v>
      </c>
      <c r="N50" s="5">
        <v>35.0</v>
      </c>
      <c r="O50" s="5">
        <v>1.0</v>
      </c>
      <c r="P50" s="5">
        <v>118.0</v>
      </c>
      <c r="Q50" s="5">
        <v>2.0</v>
      </c>
      <c r="R50" s="5">
        <v>1.0</v>
      </c>
      <c r="S50" s="5">
        <v>31.0</v>
      </c>
      <c r="T50" s="5">
        <v>147.0</v>
      </c>
      <c r="U50" s="5">
        <v>0.273</v>
      </c>
      <c r="V50" s="5">
        <v>0.315</v>
      </c>
      <c r="W50" s="5">
        <v>0.508</v>
      </c>
      <c r="X50" s="5">
        <v>0.823</v>
      </c>
      <c r="Y50" s="5">
        <v>300.0</v>
      </c>
      <c r="Z50" s="5">
        <v>20.0</v>
      </c>
      <c r="AA50" s="5">
        <v>9.0</v>
      </c>
      <c r="AB50" s="5">
        <v>0.0</v>
      </c>
      <c r="AC50" s="5">
        <v>9.0</v>
      </c>
      <c r="AD50" s="5">
        <v>4.0</v>
      </c>
      <c r="AE50" s="5">
        <v>6.0</v>
      </c>
      <c r="AF50" s="5">
        <v>0.304</v>
      </c>
      <c r="AG50" s="5">
        <f t="shared" si="1"/>
        <v>91</v>
      </c>
      <c r="AH50" s="6">
        <f t="shared" si="2"/>
        <v>1</v>
      </c>
      <c r="AI50" s="6" t="str">
        <f>VLOOKUP(C50, 'Batter Rosters'!A:C, 3, FALSE)</f>
        <v>CHW</v>
      </c>
    </row>
    <row r="51">
      <c r="A51" s="1">
        <v>17.0</v>
      </c>
      <c r="B51" s="3"/>
      <c r="C51" s="4" t="s">
        <v>85</v>
      </c>
      <c r="D51" s="4" t="s">
        <v>36</v>
      </c>
      <c r="E51" s="5">
        <v>2019.0</v>
      </c>
      <c r="F51" s="5">
        <v>2020.0</v>
      </c>
      <c r="G51" s="5">
        <v>153.0</v>
      </c>
      <c r="H51" s="5">
        <v>31.0</v>
      </c>
      <c r="I51" s="3"/>
      <c r="J51" s="5">
        <v>469.0</v>
      </c>
      <c r="K51" s="5">
        <v>438.0</v>
      </c>
      <c r="L51" s="5">
        <v>63.0</v>
      </c>
      <c r="M51" s="5">
        <v>121.0</v>
      </c>
      <c r="N51" s="5">
        <v>19.0</v>
      </c>
      <c r="O51" s="5">
        <v>2.0</v>
      </c>
      <c r="P51" s="5">
        <v>79.0</v>
      </c>
      <c r="Q51" s="5">
        <v>0.0</v>
      </c>
      <c r="R51" s="5">
        <v>0.0</v>
      </c>
      <c r="S51" s="5">
        <v>27.0</v>
      </c>
      <c r="T51" s="5">
        <v>115.0</v>
      </c>
      <c r="U51" s="5">
        <v>0.276</v>
      </c>
      <c r="V51" s="5">
        <v>0.32</v>
      </c>
      <c r="W51" s="5">
        <v>0.541</v>
      </c>
      <c r="X51" s="5">
        <v>0.861</v>
      </c>
      <c r="Y51" s="5">
        <v>237.0</v>
      </c>
      <c r="Z51" s="5">
        <v>9.0</v>
      </c>
      <c r="AA51" s="5">
        <v>2.0</v>
      </c>
      <c r="AB51" s="5">
        <v>0.0</v>
      </c>
      <c r="AC51" s="5">
        <v>2.0</v>
      </c>
      <c r="AD51" s="5">
        <v>0.0</v>
      </c>
      <c r="AE51" s="5">
        <v>4.0</v>
      </c>
      <c r="AF51" s="5">
        <v>0.306</v>
      </c>
      <c r="AG51" s="5">
        <f t="shared" si="1"/>
        <v>69</v>
      </c>
      <c r="AH51" s="6">
        <f t="shared" si="2"/>
        <v>0</v>
      </c>
      <c r="AI51" s="6" t="str">
        <f>VLOOKUP(C51, 'Batter Rosters'!A:C, 3, FALSE)</f>
        <v>CHW</v>
      </c>
    </row>
    <row r="52">
      <c r="A52" s="1">
        <v>34.0</v>
      </c>
      <c r="B52" s="3"/>
      <c r="C52" s="4" t="s">
        <v>86</v>
      </c>
      <c r="D52" s="4" t="s">
        <v>36</v>
      </c>
      <c r="E52" s="5">
        <v>2019.0</v>
      </c>
      <c r="F52" s="5">
        <v>2020.0</v>
      </c>
      <c r="G52" s="5">
        <v>131.0</v>
      </c>
      <c r="H52" s="5">
        <v>27.0</v>
      </c>
      <c r="I52" s="3"/>
      <c r="J52" s="5">
        <v>439.0</v>
      </c>
      <c r="K52" s="5">
        <v>385.0</v>
      </c>
      <c r="L52" s="5">
        <v>67.0</v>
      </c>
      <c r="M52" s="5">
        <v>89.0</v>
      </c>
      <c r="N52" s="5">
        <v>17.0</v>
      </c>
      <c r="O52" s="5">
        <v>0.0</v>
      </c>
      <c r="P52" s="5">
        <v>72.0</v>
      </c>
      <c r="Q52" s="5">
        <v>0.0</v>
      </c>
      <c r="R52" s="5">
        <v>1.0</v>
      </c>
      <c r="S52" s="5">
        <v>42.0</v>
      </c>
      <c r="T52" s="5">
        <v>107.0</v>
      </c>
      <c r="U52" s="5">
        <v>0.231</v>
      </c>
      <c r="V52" s="5">
        <v>0.317</v>
      </c>
      <c r="W52" s="5">
        <v>0.486</v>
      </c>
      <c r="X52" s="5">
        <v>0.802</v>
      </c>
      <c r="Y52" s="5">
        <v>187.0</v>
      </c>
      <c r="Z52" s="5">
        <v>6.0</v>
      </c>
      <c r="AA52" s="5">
        <v>8.0</v>
      </c>
      <c r="AB52" s="5">
        <v>0.0</v>
      </c>
      <c r="AC52" s="5">
        <v>4.0</v>
      </c>
      <c r="AD52" s="5">
        <v>0.0</v>
      </c>
      <c r="AE52" s="5">
        <v>5.0</v>
      </c>
      <c r="AF52" s="5">
        <v>0.243</v>
      </c>
      <c r="AG52" s="5">
        <f t="shared" si="1"/>
        <v>45</v>
      </c>
      <c r="AH52" s="6">
        <f t="shared" si="2"/>
        <v>-1</v>
      </c>
      <c r="AI52" s="6" t="str">
        <f>VLOOKUP(C52, 'Batter Rosters'!A:C, 3, FALSE)</f>
        <v>CHW</v>
      </c>
    </row>
    <row r="53">
      <c r="A53" s="1">
        <v>44.0</v>
      </c>
      <c r="B53" s="3"/>
      <c r="C53" s="4" t="s">
        <v>87</v>
      </c>
      <c r="D53" s="4" t="s">
        <v>36</v>
      </c>
      <c r="E53" s="5">
        <v>2019.0</v>
      </c>
      <c r="F53" s="5">
        <v>2020.0</v>
      </c>
      <c r="G53" s="5">
        <v>153.0</v>
      </c>
      <c r="H53" s="5">
        <v>25.0</v>
      </c>
      <c r="I53" s="3"/>
      <c r="J53" s="5">
        <v>514.0</v>
      </c>
      <c r="K53" s="5">
        <v>462.0</v>
      </c>
      <c r="L53" s="5">
        <v>77.0</v>
      </c>
      <c r="M53" s="5">
        <v>140.0</v>
      </c>
      <c r="N53" s="5">
        <v>24.0</v>
      </c>
      <c r="O53" s="5">
        <v>3.0</v>
      </c>
      <c r="P53" s="5">
        <v>70.0</v>
      </c>
      <c r="Q53" s="5">
        <v>7.0</v>
      </c>
      <c r="R53" s="5">
        <v>1.0</v>
      </c>
      <c r="S53" s="5">
        <v>44.0</v>
      </c>
      <c r="T53" s="5">
        <v>140.0</v>
      </c>
      <c r="U53" s="5">
        <v>0.303</v>
      </c>
      <c r="V53" s="5">
        <v>0.365</v>
      </c>
      <c r="W53" s="5">
        <v>0.53</v>
      </c>
      <c r="X53" s="5">
        <v>0.895</v>
      </c>
      <c r="Y53" s="5">
        <v>245.0</v>
      </c>
      <c r="Z53" s="5">
        <v>0.0</v>
      </c>
      <c r="AA53" s="5">
        <v>3.0</v>
      </c>
      <c r="AB53" s="5">
        <v>1.0</v>
      </c>
      <c r="AC53" s="5">
        <v>4.0</v>
      </c>
      <c r="AD53" s="5">
        <v>1.0</v>
      </c>
      <c r="AE53" s="5">
        <v>3.0</v>
      </c>
      <c r="AF53" s="5">
        <v>0.382</v>
      </c>
      <c r="AG53" s="5">
        <f t="shared" si="1"/>
        <v>88</v>
      </c>
      <c r="AH53" s="6">
        <f t="shared" si="2"/>
        <v>6</v>
      </c>
      <c r="AI53" s="6" t="str">
        <f>VLOOKUP(C53, 'Batter Rosters'!A:C, 3, FALSE)</f>
        <v>CHW</v>
      </c>
    </row>
    <row r="54">
      <c r="A54" s="1">
        <v>61.0</v>
      </c>
      <c r="B54" s="3"/>
      <c r="C54" s="4" t="s">
        <v>88</v>
      </c>
      <c r="D54" s="4" t="s">
        <v>36</v>
      </c>
      <c r="E54" s="5">
        <v>2019.0</v>
      </c>
      <c r="F54" s="5">
        <v>2020.0</v>
      </c>
      <c r="G54" s="5">
        <v>175.0</v>
      </c>
      <c r="H54" s="5">
        <v>20.0</v>
      </c>
      <c r="I54" s="3"/>
      <c r="J54" s="5">
        <v>536.0</v>
      </c>
      <c r="K54" s="5">
        <v>441.0</v>
      </c>
      <c r="L54" s="5">
        <v>63.0</v>
      </c>
      <c r="M54" s="5">
        <v>105.0</v>
      </c>
      <c r="N54" s="5">
        <v>23.0</v>
      </c>
      <c r="O54" s="5">
        <v>1.0</v>
      </c>
      <c r="P54" s="5">
        <v>61.0</v>
      </c>
      <c r="Q54" s="5">
        <v>3.0</v>
      </c>
      <c r="R54" s="5">
        <v>1.0</v>
      </c>
      <c r="S54" s="5">
        <v>87.0</v>
      </c>
      <c r="T54" s="5">
        <v>126.0</v>
      </c>
      <c r="U54" s="5">
        <v>0.238</v>
      </c>
      <c r="V54" s="5">
        <v>0.368</v>
      </c>
      <c r="W54" s="5">
        <v>0.431</v>
      </c>
      <c r="X54" s="5">
        <v>0.798</v>
      </c>
      <c r="Y54" s="5">
        <v>190.0</v>
      </c>
      <c r="Z54" s="5">
        <v>11.0</v>
      </c>
      <c r="AA54" s="5">
        <v>5.0</v>
      </c>
      <c r="AB54" s="5">
        <v>0.0</v>
      </c>
      <c r="AC54" s="5">
        <v>3.0</v>
      </c>
      <c r="AD54" s="5">
        <v>1.0</v>
      </c>
      <c r="AE54" s="5">
        <v>4.0</v>
      </c>
      <c r="AF54" s="5">
        <v>0.285</v>
      </c>
      <c r="AG54" s="5">
        <f t="shared" si="1"/>
        <v>61</v>
      </c>
      <c r="AH54" s="6">
        <f t="shared" si="2"/>
        <v>2</v>
      </c>
      <c r="AI54" s="6" t="str">
        <f>VLOOKUP(C54, 'Batter Rosters'!A:C, 3, FALSE)</f>
        <v>CHW</v>
      </c>
    </row>
    <row r="55">
      <c r="A55" s="1">
        <v>86.0</v>
      </c>
      <c r="B55" s="3"/>
      <c r="C55" s="4" t="s">
        <v>89</v>
      </c>
      <c r="D55" s="4" t="s">
        <v>36</v>
      </c>
      <c r="E55" s="5">
        <v>2019.0</v>
      </c>
      <c r="F55" s="5">
        <v>2020.0</v>
      </c>
      <c r="G55" s="5">
        <v>132.0</v>
      </c>
      <c r="H55" s="5">
        <v>16.0</v>
      </c>
      <c r="I55" s="3"/>
      <c r="J55" s="5">
        <v>383.0</v>
      </c>
      <c r="K55" s="5">
        <v>360.0</v>
      </c>
      <c r="L55" s="5">
        <v>44.0</v>
      </c>
      <c r="M55" s="5">
        <v>95.0</v>
      </c>
      <c r="N55" s="5">
        <v>14.0</v>
      </c>
      <c r="O55" s="5">
        <v>1.0</v>
      </c>
      <c r="P55" s="5">
        <v>46.0</v>
      </c>
      <c r="Q55" s="5">
        <v>3.0</v>
      </c>
      <c r="R55" s="5">
        <v>1.0</v>
      </c>
      <c r="S55" s="5">
        <v>18.0</v>
      </c>
      <c r="T55" s="5">
        <v>113.0</v>
      </c>
      <c r="U55" s="5">
        <v>0.264</v>
      </c>
      <c r="V55" s="5">
        <v>0.306</v>
      </c>
      <c r="W55" s="5">
        <v>0.442</v>
      </c>
      <c r="X55" s="5">
        <v>0.748</v>
      </c>
      <c r="Y55" s="5">
        <v>159.0</v>
      </c>
      <c r="Z55" s="5">
        <v>7.0</v>
      </c>
      <c r="AA55" s="5">
        <v>4.0</v>
      </c>
      <c r="AB55" s="5">
        <v>1.0</v>
      </c>
      <c r="AC55" s="5">
        <v>0.0</v>
      </c>
      <c r="AD55" s="5">
        <v>1.0</v>
      </c>
      <c r="AE55" s="5">
        <v>3.0</v>
      </c>
      <c r="AF55" s="5">
        <v>0.342</v>
      </c>
      <c r="AG55" s="5">
        <f t="shared" si="1"/>
        <v>64</v>
      </c>
      <c r="AH55" s="6">
        <f t="shared" si="2"/>
        <v>2</v>
      </c>
      <c r="AI55" s="6" t="str">
        <f>VLOOKUP(C55, 'Batter Rosters'!A:C, 3, FALSE)</f>
        <v>CHW</v>
      </c>
    </row>
    <row r="56">
      <c r="A56" s="1">
        <v>105.0</v>
      </c>
      <c r="B56" s="3"/>
      <c r="C56" s="4" t="s">
        <v>90</v>
      </c>
      <c r="D56" s="4" t="s">
        <v>36</v>
      </c>
      <c r="E56" s="5">
        <v>2019.0</v>
      </c>
      <c r="F56" s="5">
        <v>2020.0</v>
      </c>
      <c r="G56" s="5">
        <v>149.0</v>
      </c>
      <c r="H56" s="5">
        <v>14.0</v>
      </c>
      <c r="I56" s="3"/>
      <c r="J56" s="5">
        <v>458.0</v>
      </c>
      <c r="K56" s="5">
        <v>440.0</v>
      </c>
      <c r="L56" s="5">
        <v>69.0</v>
      </c>
      <c r="M56" s="5">
        <v>145.0</v>
      </c>
      <c r="N56" s="5">
        <v>26.0</v>
      </c>
      <c r="O56" s="5">
        <v>0.0</v>
      </c>
      <c r="P56" s="5">
        <v>44.0</v>
      </c>
      <c r="Q56" s="5">
        <v>17.0</v>
      </c>
      <c r="R56" s="5">
        <v>4.0</v>
      </c>
      <c r="S56" s="5">
        <v>12.0</v>
      </c>
      <c r="T56" s="5">
        <v>103.0</v>
      </c>
      <c r="U56" s="5">
        <v>0.33</v>
      </c>
      <c r="V56" s="5">
        <v>0.352</v>
      </c>
      <c r="W56" s="5">
        <v>0.484</v>
      </c>
      <c r="X56" s="5">
        <v>0.836</v>
      </c>
      <c r="Y56" s="5">
        <v>213.0</v>
      </c>
      <c r="Z56" s="5">
        <v>14.0</v>
      </c>
      <c r="AA56" s="5">
        <v>4.0</v>
      </c>
      <c r="AB56" s="5">
        <v>0.0</v>
      </c>
      <c r="AC56" s="5">
        <v>2.0</v>
      </c>
      <c r="AD56" s="5">
        <v>0.0</v>
      </c>
      <c r="AE56" s="5">
        <v>2.0</v>
      </c>
      <c r="AF56" s="5">
        <v>0.403</v>
      </c>
      <c r="AG56" s="5">
        <f t="shared" si="1"/>
        <v>105</v>
      </c>
      <c r="AH56" s="6">
        <f t="shared" si="2"/>
        <v>13</v>
      </c>
      <c r="AI56" s="6" t="str">
        <f>VLOOKUP(C56, 'Batter Rosters'!A:C, 3, FALSE)</f>
        <v>CHW</v>
      </c>
    </row>
    <row r="57">
      <c r="A57" s="1">
        <v>174.0</v>
      </c>
      <c r="B57" s="3"/>
      <c r="C57" s="4" t="s">
        <v>91</v>
      </c>
      <c r="D57" s="4" t="s">
        <v>36</v>
      </c>
      <c r="E57" s="5">
        <v>2020.0</v>
      </c>
      <c r="F57" s="5">
        <v>2020.0</v>
      </c>
      <c r="G57" s="5">
        <v>36.0</v>
      </c>
      <c r="H57" s="5">
        <v>9.0</v>
      </c>
      <c r="I57" s="3"/>
      <c r="J57" s="5">
        <v>114.0</v>
      </c>
      <c r="K57" s="5">
        <v>104.0</v>
      </c>
      <c r="L57" s="5">
        <v>16.0</v>
      </c>
      <c r="M57" s="5">
        <v>29.0</v>
      </c>
      <c r="N57" s="5">
        <v>6.0</v>
      </c>
      <c r="O57" s="5">
        <v>0.0</v>
      </c>
      <c r="P57" s="5">
        <v>20.0</v>
      </c>
      <c r="Q57" s="5">
        <v>4.0</v>
      </c>
      <c r="R57" s="5">
        <v>2.0</v>
      </c>
      <c r="S57" s="5">
        <v>8.0</v>
      </c>
      <c r="T57" s="5">
        <v>39.0</v>
      </c>
      <c r="U57" s="5">
        <v>0.279</v>
      </c>
      <c r="V57" s="5">
        <v>0.327</v>
      </c>
      <c r="W57" s="5">
        <v>0.596</v>
      </c>
      <c r="X57" s="5">
        <v>0.924</v>
      </c>
      <c r="Y57" s="5">
        <v>62.0</v>
      </c>
      <c r="Z57" s="5">
        <v>3.0</v>
      </c>
      <c r="AA57" s="5">
        <v>0.0</v>
      </c>
      <c r="AB57" s="5">
        <v>0.0</v>
      </c>
      <c r="AC57" s="5">
        <v>1.0</v>
      </c>
      <c r="AD57" s="5">
        <v>0.0</v>
      </c>
      <c r="AE57" s="5">
        <v>0.0</v>
      </c>
      <c r="AF57" s="5">
        <v>0.351</v>
      </c>
      <c r="AG57" s="5">
        <f t="shared" si="1"/>
        <v>14</v>
      </c>
      <c r="AH57" s="6">
        <f t="shared" si="2"/>
        <v>2</v>
      </c>
      <c r="AI57" s="6" t="str">
        <f>VLOOKUP(C57, 'Batter Rosters'!A:C, 3, FALSE)</f>
        <v>CHW</v>
      </c>
    </row>
    <row r="58">
      <c r="A58" s="1">
        <v>191.0</v>
      </c>
      <c r="B58" s="3"/>
      <c r="C58" s="4" t="s">
        <v>92</v>
      </c>
      <c r="D58" s="4" t="s">
        <v>36</v>
      </c>
      <c r="E58" s="5">
        <v>2019.0</v>
      </c>
      <c r="F58" s="5">
        <v>2020.0</v>
      </c>
      <c r="G58" s="5">
        <v>150.0</v>
      </c>
      <c r="H58" s="5">
        <v>7.0</v>
      </c>
      <c r="I58" s="3"/>
      <c r="J58" s="5">
        <v>477.0</v>
      </c>
      <c r="K58" s="5">
        <v>445.0</v>
      </c>
      <c r="L58" s="5">
        <v>68.0</v>
      </c>
      <c r="M58" s="5">
        <v>116.0</v>
      </c>
      <c r="N58" s="5">
        <v>15.0</v>
      </c>
      <c r="O58" s="5">
        <v>2.0</v>
      </c>
      <c r="P58" s="5">
        <v>30.0</v>
      </c>
      <c r="Q58" s="5">
        <v>11.0</v>
      </c>
      <c r="R58" s="5">
        <v>5.0</v>
      </c>
      <c r="S58" s="5">
        <v>19.0</v>
      </c>
      <c r="T58" s="5">
        <v>114.0</v>
      </c>
      <c r="U58" s="5">
        <v>0.261</v>
      </c>
      <c r="V58" s="5">
        <v>0.294</v>
      </c>
      <c r="W58" s="5">
        <v>0.351</v>
      </c>
      <c r="X58" s="5">
        <v>0.644</v>
      </c>
      <c r="Y58" s="5">
        <v>156.0</v>
      </c>
      <c r="Z58" s="5">
        <v>1.0</v>
      </c>
      <c r="AA58" s="5">
        <v>3.0</v>
      </c>
      <c r="AB58" s="5">
        <v>7.0</v>
      </c>
      <c r="AC58" s="5">
        <v>3.0</v>
      </c>
      <c r="AD58" s="5">
        <v>0.0</v>
      </c>
      <c r="AE58" s="5">
        <v>9.0</v>
      </c>
      <c r="AF58" s="5">
        <v>0.333</v>
      </c>
      <c r="AG58" s="5">
        <f t="shared" si="1"/>
        <v>92</v>
      </c>
      <c r="AH58" s="6">
        <f t="shared" si="2"/>
        <v>6</v>
      </c>
      <c r="AI58" s="6" t="str">
        <f>VLOOKUP(C58, 'Batter Rosters'!A:C, 3, FALSE)</f>
        <v>CHW</v>
      </c>
    </row>
    <row r="59">
      <c r="A59" s="1">
        <v>219.0</v>
      </c>
      <c r="B59" s="3"/>
      <c r="C59" s="4" t="s">
        <v>93</v>
      </c>
      <c r="D59" s="4" t="s">
        <v>36</v>
      </c>
      <c r="E59" s="5">
        <v>2019.0</v>
      </c>
      <c r="F59" s="5">
        <v>2020.0</v>
      </c>
      <c r="G59" s="5">
        <v>90.0</v>
      </c>
      <c r="H59" s="5">
        <v>5.0</v>
      </c>
      <c r="I59" s="3"/>
      <c r="J59" s="5">
        <v>201.0</v>
      </c>
      <c r="K59" s="5">
        <v>184.0</v>
      </c>
      <c r="L59" s="5">
        <v>19.0</v>
      </c>
      <c r="M59" s="5">
        <v>39.0</v>
      </c>
      <c r="N59" s="5">
        <v>7.0</v>
      </c>
      <c r="O59" s="5">
        <v>1.0</v>
      </c>
      <c r="P59" s="5">
        <v>19.0</v>
      </c>
      <c r="Q59" s="5">
        <v>0.0</v>
      </c>
      <c r="R59" s="5">
        <v>2.0</v>
      </c>
      <c r="S59" s="5">
        <v>10.0</v>
      </c>
      <c r="T59" s="5">
        <v>67.0</v>
      </c>
      <c r="U59" s="5">
        <v>0.212</v>
      </c>
      <c r="V59" s="5">
        <v>0.275</v>
      </c>
      <c r="W59" s="5">
        <v>0.342</v>
      </c>
      <c r="X59" s="5">
        <v>0.617</v>
      </c>
      <c r="Y59" s="5">
        <v>63.0</v>
      </c>
      <c r="Z59" s="5">
        <v>4.0</v>
      </c>
      <c r="AA59" s="5">
        <v>6.0</v>
      </c>
      <c r="AB59" s="5">
        <v>1.0</v>
      </c>
      <c r="AC59" s="5">
        <v>0.0</v>
      </c>
      <c r="AD59" s="5">
        <v>0.0</v>
      </c>
      <c r="AE59" s="5">
        <v>3.0</v>
      </c>
      <c r="AF59" s="5">
        <v>0.304</v>
      </c>
      <c r="AG59" s="5">
        <f t="shared" si="1"/>
        <v>26</v>
      </c>
      <c r="AH59" s="6">
        <f t="shared" si="2"/>
        <v>-2</v>
      </c>
      <c r="AI59" s="6" t="str">
        <f>VLOOKUP(C59, 'Batter Rosters'!A:C, 3, FALSE)</f>
        <v>CHW</v>
      </c>
    </row>
    <row r="60">
      <c r="A60" s="1">
        <v>244.0</v>
      </c>
      <c r="B60" s="3"/>
      <c r="C60" s="4" t="s">
        <v>94</v>
      </c>
      <c r="D60" s="4" t="s">
        <v>36</v>
      </c>
      <c r="E60" s="5">
        <v>2019.0</v>
      </c>
      <c r="F60" s="5">
        <v>2020.0</v>
      </c>
      <c r="G60" s="5">
        <v>39.0</v>
      </c>
      <c r="H60" s="5">
        <v>4.0</v>
      </c>
      <c r="I60" s="3"/>
      <c r="J60" s="5">
        <v>95.0</v>
      </c>
      <c r="K60" s="5">
        <v>90.0</v>
      </c>
      <c r="L60" s="5">
        <v>12.0</v>
      </c>
      <c r="M60" s="5">
        <v>25.0</v>
      </c>
      <c r="N60" s="5">
        <v>2.0</v>
      </c>
      <c r="O60" s="5">
        <v>1.0</v>
      </c>
      <c r="P60" s="5">
        <v>7.0</v>
      </c>
      <c r="Q60" s="5">
        <v>0.0</v>
      </c>
      <c r="R60" s="5">
        <v>1.0</v>
      </c>
      <c r="S60" s="5">
        <v>4.0</v>
      </c>
      <c r="T60" s="5">
        <v>18.0</v>
      </c>
      <c r="U60" s="5">
        <v>0.278</v>
      </c>
      <c r="V60" s="5">
        <v>0.305</v>
      </c>
      <c r="W60" s="5">
        <v>0.456</v>
      </c>
      <c r="X60" s="5">
        <v>0.761</v>
      </c>
      <c r="Y60" s="5">
        <v>41.0</v>
      </c>
      <c r="Z60" s="5">
        <v>2.0</v>
      </c>
      <c r="AA60" s="5">
        <v>0.0</v>
      </c>
      <c r="AB60" s="5">
        <v>0.0</v>
      </c>
      <c r="AC60" s="5">
        <v>1.0</v>
      </c>
      <c r="AD60" s="5">
        <v>0.0</v>
      </c>
      <c r="AE60" s="5">
        <v>3.0</v>
      </c>
      <c r="AF60" s="5">
        <v>0.304</v>
      </c>
      <c r="AG60" s="5">
        <f t="shared" si="1"/>
        <v>18</v>
      </c>
      <c r="AH60" s="6">
        <f t="shared" si="2"/>
        <v>-1</v>
      </c>
      <c r="AI60" s="6" t="str">
        <f>VLOOKUP(C60, 'Batter Rosters'!A:C, 3, FALSE)</f>
        <v>CHW</v>
      </c>
    </row>
    <row r="61">
      <c r="A61" s="7">
        <v>333.0</v>
      </c>
      <c r="B61" s="3"/>
      <c r="C61" s="8" t="s">
        <v>95</v>
      </c>
      <c r="D61" s="8" t="s">
        <v>36</v>
      </c>
      <c r="E61" s="9">
        <v>2019.0</v>
      </c>
      <c r="F61" s="9">
        <v>2020.0</v>
      </c>
      <c r="G61" s="9">
        <v>143.0</v>
      </c>
      <c r="H61" s="9">
        <v>1.0</v>
      </c>
      <c r="I61" s="3"/>
      <c r="J61" s="9">
        <v>426.0</v>
      </c>
      <c r="K61" s="9">
        <v>378.0</v>
      </c>
      <c r="L61" s="9">
        <v>45.0</v>
      </c>
      <c r="M61" s="9">
        <v>90.0</v>
      </c>
      <c r="N61" s="9">
        <v>13.0</v>
      </c>
      <c r="O61" s="9">
        <v>3.0</v>
      </c>
      <c r="P61" s="9">
        <v>33.0</v>
      </c>
      <c r="Q61" s="9">
        <v>4.0</v>
      </c>
      <c r="R61" s="9">
        <v>3.0</v>
      </c>
      <c r="S61" s="9">
        <v>34.0</v>
      </c>
      <c r="T61" s="9">
        <v>94.0</v>
      </c>
      <c r="U61" s="9">
        <v>0.238</v>
      </c>
      <c r="V61" s="9">
        <v>0.307</v>
      </c>
      <c r="W61" s="9">
        <v>0.296</v>
      </c>
      <c r="X61" s="9">
        <v>0.603</v>
      </c>
      <c r="Y61" s="9">
        <v>112.0</v>
      </c>
      <c r="Z61" s="9">
        <v>4.0</v>
      </c>
      <c r="AA61" s="9">
        <v>5.0</v>
      </c>
      <c r="AB61" s="9">
        <v>6.0</v>
      </c>
      <c r="AC61" s="9">
        <v>3.0</v>
      </c>
      <c r="AD61" s="9">
        <v>1.0</v>
      </c>
      <c r="AE61" s="9">
        <v>6.0</v>
      </c>
      <c r="AF61" s="9">
        <v>0.311</v>
      </c>
      <c r="AG61" s="5">
        <f t="shared" si="1"/>
        <v>73</v>
      </c>
      <c r="AH61" s="6">
        <f t="shared" si="2"/>
        <v>1</v>
      </c>
      <c r="AI61" s="6" t="str">
        <f>VLOOKUP(C61, 'Batter Rosters'!A:C, 3, FALSE)</f>
        <v>CHW</v>
      </c>
    </row>
    <row r="62">
      <c r="A62" s="7">
        <v>379.0</v>
      </c>
      <c r="B62" s="3"/>
      <c r="C62" s="8" t="s">
        <v>96</v>
      </c>
      <c r="D62" s="8" t="s">
        <v>36</v>
      </c>
      <c r="E62" s="9">
        <v>2020.0</v>
      </c>
      <c r="F62" s="9">
        <v>2020.0</v>
      </c>
      <c r="G62" s="9">
        <v>11.0</v>
      </c>
      <c r="H62" s="9">
        <v>0.0</v>
      </c>
      <c r="I62" s="3"/>
      <c r="J62" s="9">
        <v>32.0</v>
      </c>
      <c r="K62" s="9">
        <v>31.0</v>
      </c>
      <c r="L62" s="9">
        <v>4.0</v>
      </c>
      <c r="M62" s="9">
        <v>13.0</v>
      </c>
      <c r="N62" s="9">
        <v>0.0</v>
      </c>
      <c r="O62" s="9">
        <v>0.0</v>
      </c>
      <c r="P62" s="9">
        <v>3.0</v>
      </c>
      <c r="Q62" s="9">
        <v>1.0</v>
      </c>
      <c r="R62" s="9">
        <v>0.0</v>
      </c>
      <c r="S62" s="9">
        <v>1.0</v>
      </c>
      <c r="T62" s="9">
        <v>3.0</v>
      </c>
      <c r="U62" s="9">
        <v>0.419</v>
      </c>
      <c r="V62" s="9">
        <v>0.438</v>
      </c>
      <c r="W62" s="9">
        <v>0.419</v>
      </c>
      <c r="X62" s="9">
        <v>0.857</v>
      </c>
      <c r="Y62" s="9">
        <v>13.0</v>
      </c>
      <c r="Z62" s="9">
        <v>3.0</v>
      </c>
      <c r="AA62" s="9">
        <v>0.0</v>
      </c>
      <c r="AB62" s="9">
        <v>0.0</v>
      </c>
      <c r="AC62" s="9">
        <v>0.0</v>
      </c>
      <c r="AD62" s="9">
        <v>0.0</v>
      </c>
      <c r="AE62" s="9">
        <v>1.0</v>
      </c>
      <c r="AF62" s="9">
        <v>0.464</v>
      </c>
      <c r="AG62" s="5">
        <f t="shared" si="1"/>
        <v>13</v>
      </c>
      <c r="AH62" s="6">
        <f t="shared" si="2"/>
        <v>1</v>
      </c>
      <c r="AI62" s="6" t="str">
        <f>VLOOKUP(C62, 'Batter Rosters'!A:C, 3, FALSE)</f>
        <v>CHW</v>
      </c>
    </row>
    <row r="63">
      <c r="A63" s="1">
        <v>2.0</v>
      </c>
      <c r="B63" s="3"/>
      <c r="C63" s="4" t="s">
        <v>97</v>
      </c>
      <c r="D63" s="4" t="s">
        <v>36</v>
      </c>
      <c r="E63" s="5">
        <v>2019.0</v>
      </c>
      <c r="F63" s="5">
        <v>2020.0</v>
      </c>
      <c r="G63" s="5">
        <v>189.0</v>
      </c>
      <c r="H63" s="5">
        <v>47.0</v>
      </c>
      <c r="I63" s="3"/>
      <c r="J63" s="5">
        <v>621.0</v>
      </c>
      <c r="K63" s="5">
        <v>551.0</v>
      </c>
      <c r="L63" s="5">
        <v>78.0</v>
      </c>
      <c r="M63" s="5">
        <v>143.0</v>
      </c>
      <c r="N63" s="5">
        <v>20.0</v>
      </c>
      <c r="O63" s="5">
        <v>2.0</v>
      </c>
      <c r="P63" s="5">
        <v>100.0</v>
      </c>
      <c r="Q63" s="5">
        <v>2.0</v>
      </c>
      <c r="R63" s="5">
        <v>1.0</v>
      </c>
      <c r="S63" s="5">
        <v>56.0</v>
      </c>
      <c r="T63" s="5">
        <v>171.0</v>
      </c>
      <c r="U63" s="5">
        <v>0.26</v>
      </c>
      <c r="V63" s="5">
        <v>0.337</v>
      </c>
      <c r="W63" s="5">
        <v>0.559</v>
      </c>
      <c r="X63" s="5">
        <v>0.896</v>
      </c>
      <c r="Y63" s="5">
        <v>308.0</v>
      </c>
      <c r="Z63" s="5">
        <v>13.0</v>
      </c>
      <c r="AA63" s="5">
        <v>10.0</v>
      </c>
      <c r="AB63" s="5">
        <v>0.0</v>
      </c>
      <c r="AC63" s="5">
        <v>4.0</v>
      </c>
      <c r="AD63" s="5">
        <v>2.0</v>
      </c>
      <c r="AE63" s="5">
        <v>4.0</v>
      </c>
      <c r="AF63" s="5">
        <v>0.285</v>
      </c>
      <c r="AG63" s="5">
        <f t="shared" si="1"/>
        <v>74</v>
      </c>
      <c r="AH63" s="6">
        <f t="shared" si="2"/>
        <v>1</v>
      </c>
      <c r="AI63" s="6" t="str">
        <f>VLOOKUP(C63, 'Batter Rosters'!A:C, 3, FALSE)</f>
        <v>CIN</v>
      </c>
    </row>
    <row r="64">
      <c r="A64" s="1">
        <v>29.0</v>
      </c>
      <c r="B64" s="3"/>
      <c r="C64" s="4" t="s">
        <v>98</v>
      </c>
      <c r="D64" s="4" t="s">
        <v>36</v>
      </c>
      <c r="E64" s="5">
        <v>2019.0</v>
      </c>
      <c r="F64" s="5">
        <v>2020.0</v>
      </c>
      <c r="G64" s="5">
        <v>185.0</v>
      </c>
      <c r="H64" s="5">
        <v>28.0</v>
      </c>
      <c r="I64" s="3"/>
      <c r="J64" s="5">
        <v>666.0</v>
      </c>
      <c r="K64" s="5">
        <v>611.0</v>
      </c>
      <c r="L64" s="5">
        <v>98.0</v>
      </c>
      <c r="M64" s="5">
        <v>163.0</v>
      </c>
      <c r="N64" s="5">
        <v>51.0</v>
      </c>
      <c r="O64" s="5">
        <v>3.0</v>
      </c>
      <c r="P64" s="5">
        <v>72.0</v>
      </c>
      <c r="Q64" s="5">
        <v>2.0</v>
      </c>
      <c r="R64" s="5">
        <v>3.0</v>
      </c>
      <c r="S64" s="5">
        <v>45.0</v>
      </c>
      <c r="T64" s="5">
        <v>164.0</v>
      </c>
      <c r="U64" s="5">
        <v>0.267</v>
      </c>
      <c r="V64" s="5">
        <v>0.323</v>
      </c>
      <c r="W64" s="5">
        <v>0.498</v>
      </c>
      <c r="X64" s="5">
        <v>0.82</v>
      </c>
      <c r="Y64" s="5">
        <v>304.0</v>
      </c>
      <c r="Z64" s="5">
        <v>10.0</v>
      </c>
      <c r="AA64" s="5">
        <v>7.0</v>
      </c>
      <c r="AB64" s="5">
        <v>0.0</v>
      </c>
      <c r="AC64" s="5">
        <v>3.0</v>
      </c>
      <c r="AD64" s="5">
        <v>0.0</v>
      </c>
      <c r="AE64" s="5">
        <v>7.0</v>
      </c>
      <c r="AF64" s="5">
        <v>0.32</v>
      </c>
      <c r="AG64" s="5">
        <f t="shared" si="1"/>
        <v>81</v>
      </c>
      <c r="AH64" s="6">
        <f t="shared" si="2"/>
        <v>-1</v>
      </c>
      <c r="AI64" s="6" t="str">
        <f>VLOOKUP(C64, 'Batter Rosters'!A:C, 3, FALSE)</f>
        <v>CIN</v>
      </c>
    </row>
    <row r="65">
      <c r="A65" s="1">
        <v>50.0</v>
      </c>
      <c r="B65" s="3"/>
      <c r="C65" s="4" t="s">
        <v>99</v>
      </c>
      <c r="D65" s="4" t="s">
        <v>36</v>
      </c>
      <c r="E65" s="5">
        <v>2019.0</v>
      </c>
      <c r="F65" s="5">
        <v>2020.0</v>
      </c>
      <c r="G65" s="5">
        <v>160.0</v>
      </c>
      <c r="H65" s="5">
        <v>23.0</v>
      </c>
      <c r="I65" s="3"/>
      <c r="J65" s="5">
        <v>487.0</v>
      </c>
      <c r="K65" s="5">
        <v>447.0</v>
      </c>
      <c r="L65" s="5">
        <v>62.0</v>
      </c>
      <c r="M65" s="5">
        <v>108.0</v>
      </c>
      <c r="N65" s="5">
        <v>17.0</v>
      </c>
      <c r="O65" s="5">
        <v>1.0</v>
      </c>
      <c r="P65" s="5">
        <v>59.0</v>
      </c>
      <c r="Q65" s="5">
        <v>2.0</v>
      </c>
      <c r="R65" s="5">
        <v>3.0</v>
      </c>
      <c r="S65" s="5">
        <v>33.0</v>
      </c>
      <c r="T65" s="5">
        <v>119.0</v>
      </c>
      <c r="U65" s="5">
        <v>0.242</v>
      </c>
      <c r="V65" s="5">
        <v>0.298</v>
      </c>
      <c r="W65" s="5">
        <v>0.438</v>
      </c>
      <c r="X65" s="5">
        <v>0.737</v>
      </c>
      <c r="Y65" s="5">
        <v>196.0</v>
      </c>
      <c r="Z65" s="5">
        <v>11.0</v>
      </c>
      <c r="AA65" s="5">
        <v>4.0</v>
      </c>
      <c r="AB65" s="5">
        <v>1.0</v>
      </c>
      <c r="AC65" s="5">
        <v>2.0</v>
      </c>
      <c r="AD65" s="5">
        <v>1.0</v>
      </c>
      <c r="AE65" s="5">
        <v>4.0</v>
      </c>
      <c r="AF65" s="5">
        <v>0.277</v>
      </c>
      <c r="AG65" s="5">
        <f t="shared" si="1"/>
        <v>67</v>
      </c>
      <c r="AH65" s="6">
        <f t="shared" si="2"/>
        <v>-1</v>
      </c>
      <c r="AI65" s="6" t="str">
        <f>VLOOKUP(C65, 'Batter Rosters'!A:C, 3, FALSE)</f>
        <v>CIN</v>
      </c>
    </row>
    <row r="66">
      <c r="A66" s="1">
        <v>92.0</v>
      </c>
      <c r="B66" s="3"/>
      <c r="C66" s="4" t="s">
        <v>100</v>
      </c>
      <c r="D66" s="4" t="s">
        <v>36</v>
      </c>
      <c r="E66" s="5">
        <v>2019.0</v>
      </c>
      <c r="F66" s="5">
        <v>2020.0</v>
      </c>
      <c r="G66" s="5">
        <v>59.0</v>
      </c>
      <c r="H66" s="5">
        <v>15.0</v>
      </c>
      <c r="I66" s="3"/>
      <c r="J66" s="5">
        <v>183.0</v>
      </c>
      <c r="K66" s="5">
        <v>165.0</v>
      </c>
      <c r="L66" s="5">
        <v>27.0</v>
      </c>
      <c r="M66" s="5">
        <v>42.0</v>
      </c>
      <c r="N66" s="5">
        <v>6.0</v>
      </c>
      <c r="O66" s="5">
        <v>0.0</v>
      </c>
      <c r="P66" s="5">
        <v>39.0</v>
      </c>
      <c r="Q66" s="5">
        <v>6.0</v>
      </c>
      <c r="R66" s="5">
        <v>0.0</v>
      </c>
      <c r="S66" s="5">
        <v>15.0</v>
      </c>
      <c r="T66" s="5">
        <v>47.0</v>
      </c>
      <c r="U66" s="5">
        <v>0.255</v>
      </c>
      <c r="V66" s="5">
        <v>0.317</v>
      </c>
      <c r="W66" s="5">
        <v>0.564</v>
      </c>
      <c r="X66" s="5">
        <v>0.881</v>
      </c>
      <c r="Y66" s="5">
        <v>93.0</v>
      </c>
      <c r="Z66" s="5">
        <v>3.0</v>
      </c>
      <c r="AA66" s="5">
        <v>1.0</v>
      </c>
      <c r="AB66" s="5">
        <v>0.0</v>
      </c>
      <c r="AC66" s="5">
        <v>2.0</v>
      </c>
      <c r="AD66" s="5">
        <v>2.0</v>
      </c>
      <c r="AE66" s="5">
        <v>0.0</v>
      </c>
      <c r="AF66" s="5">
        <v>0.257</v>
      </c>
      <c r="AG66" s="5">
        <f t="shared" si="1"/>
        <v>21</v>
      </c>
      <c r="AH66" s="6">
        <f t="shared" si="2"/>
        <v>6</v>
      </c>
      <c r="AI66" s="6" t="str">
        <f>VLOOKUP(C66, 'Batter Rosters'!A:C, 3, FALSE)</f>
        <v>CIN</v>
      </c>
    </row>
    <row r="67">
      <c r="A67" s="1">
        <v>107.0</v>
      </c>
      <c r="B67" s="3"/>
      <c r="C67" s="4" t="s">
        <v>101</v>
      </c>
      <c r="D67" s="4" t="s">
        <v>36</v>
      </c>
      <c r="E67" s="5">
        <v>2019.0</v>
      </c>
      <c r="F67" s="5">
        <v>2020.0</v>
      </c>
      <c r="G67" s="5">
        <v>130.0</v>
      </c>
      <c r="H67" s="5">
        <v>14.0</v>
      </c>
      <c r="I67" s="3"/>
      <c r="J67" s="5">
        <v>377.0</v>
      </c>
      <c r="K67" s="5">
        <v>329.0</v>
      </c>
      <c r="L67" s="5">
        <v>33.0</v>
      </c>
      <c r="M67" s="5">
        <v>79.0</v>
      </c>
      <c r="N67" s="5">
        <v>14.0</v>
      </c>
      <c r="O67" s="5">
        <v>0.0</v>
      </c>
      <c r="P67" s="5">
        <v>45.0</v>
      </c>
      <c r="Q67" s="5">
        <v>0.0</v>
      </c>
      <c r="R67" s="5">
        <v>0.0</v>
      </c>
      <c r="S67" s="5">
        <v>44.0</v>
      </c>
      <c r="T67" s="5">
        <v>85.0</v>
      </c>
      <c r="U67" s="5">
        <v>0.24</v>
      </c>
      <c r="V67" s="5">
        <v>0.332</v>
      </c>
      <c r="W67" s="5">
        <v>0.41</v>
      </c>
      <c r="X67" s="5">
        <v>0.743</v>
      </c>
      <c r="Y67" s="5">
        <v>135.0</v>
      </c>
      <c r="Z67" s="5">
        <v>5.0</v>
      </c>
      <c r="AA67" s="5">
        <v>2.0</v>
      </c>
      <c r="AB67" s="5">
        <v>1.0</v>
      </c>
      <c r="AC67" s="5">
        <v>1.0</v>
      </c>
      <c r="AD67" s="5">
        <v>6.0</v>
      </c>
      <c r="AE67" s="5">
        <v>2.0</v>
      </c>
      <c r="AF67" s="5">
        <v>0.281</v>
      </c>
      <c r="AG67" s="5">
        <f t="shared" si="1"/>
        <v>51</v>
      </c>
      <c r="AH67" s="6">
        <f t="shared" si="2"/>
        <v>0</v>
      </c>
      <c r="AI67" s="6" t="str">
        <f>VLOOKUP(C67, 'Batter Rosters'!A:C, 3, FALSE)</f>
        <v>CIN</v>
      </c>
    </row>
    <row r="68">
      <c r="A68" s="1">
        <v>158.0</v>
      </c>
      <c r="B68" s="3"/>
      <c r="C68" s="4" t="s">
        <v>102</v>
      </c>
      <c r="D68" s="4" t="s">
        <v>36</v>
      </c>
      <c r="E68" s="5">
        <v>2019.0</v>
      </c>
      <c r="F68" s="5">
        <v>2020.0</v>
      </c>
      <c r="G68" s="5">
        <v>111.0</v>
      </c>
      <c r="H68" s="5">
        <v>10.0</v>
      </c>
      <c r="I68" s="3"/>
      <c r="J68" s="5">
        <v>340.0</v>
      </c>
      <c r="K68" s="5">
        <v>311.0</v>
      </c>
      <c r="L68" s="5">
        <v>45.0</v>
      </c>
      <c r="M68" s="5">
        <v>76.0</v>
      </c>
      <c r="N68" s="5">
        <v>20.0</v>
      </c>
      <c r="O68" s="5">
        <v>1.0</v>
      </c>
      <c r="P68" s="5">
        <v>32.0</v>
      </c>
      <c r="Q68" s="5">
        <v>10.0</v>
      </c>
      <c r="R68" s="5">
        <v>2.0</v>
      </c>
      <c r="S68" s="5">
        <v>26.0</v>
      </c>
      <c r="T68" s="5">
        <v>93.0</v>
      </c>
      <c r="U68" s="5">
        <v>0.244</v>
      </c>
      <c r="V68" s="5">
        <v>0.307</v>
      </c>
      <c r="W68" s="5">
        <v>0.412</v>
      </c>
      <c r="X68" s="5">
        <v>0.718</v>
      </c>
      <c r="Y68" s="5">
        <v>128.0</v>
      </c>
      <c r="Z68" s="5">
        <v>7.0</v>
      </c>
      <c r="AA68" s="5">
        <v>2.0</v>
      </c>
      <c r="AB68" s="5">
        <v>0.0</v>
      </c>
      <c r="AC68" s="5">
        <v>0.0</v>
      </c>
      <c r="AD68" s="5">
        <v>0.0</v>
      </c>
      <c r="AE68" s="5">
        <v>5.0</v>
      </c>
      <c r="AF68" s="5">
        <v>0.317</v>
      </c>
      <c r="AG68" s="5">
        <f t="shared" si="1"/>
        <v>45</v>
      </c>
      <c r="AH68" s="6">
        <f t="shared" si="2"/>
        <v>8</v>
      </c>
      <c r="AI68" s="6" t="str">
        <f>VLOOKUP(C68, 'Batter Rosters'!A:C, 3, FALSE)</f>
        <v>CIN</v>
      </c>
    </row>
    <row r="69">
      <c r="A69" s="1">
        <v>197.0</v>
      </c>
      <c r="B69" s="3"/>
      <c r="C69" s="4" t="s">
        <v>103</v>
      </c>
      <c r="D69" s="4" t="s">
        <v>36</v>
      </c>
      <c r="E69" s="5">
        <v>2019.0</v>
      </c>
      <c r="F69" s="5">
        <v>2020.0</v>
      </c>
      <c r="G69" s="5">
        <v>81.0</v>
      </c>
      <c r="H69" s="5">
        <v>6.0</v>
      </c>
      <c r="I69" s="3"/>
      <c r="J69" s="5">
        <v>172.0</v>
      </c>
      <c r="K69" s="5">
        <v>149.0</v>
      </c>
      <c r="L69" s="5">
        <v>19.0</v>
      </c>
      <c r="M69" s="5">
        <v>37.0</v>
      </c>
      <c r="N69" s="5">
        <v>10.0</v>
      </c>
      <c r="O69" s="5">
        <v>0.0</v>
      </c>
      <c r="P69" s="5">
        <v>24.0</v>
      </c>
      <c r="Q69" s="5">
        <v>0.0</v>
      </c>
      <c r="R69" s="5">
        <v>0.0</v>
      </c>
      <c r="S69" s="5">
        <v>19.0</v>
      </c>
      <c r="T69" s="5">
        <v>46.0</v>
      </c>
      <c r="U69" s="5">
        <v>0.248</v>
      </c>
      <c r="V69" s="5">
        <v>0.343</v>
      </c>
      <c r="W69" s="5">
        <v>0.436</v>
      </c>
      <c r="X69" s="5">
        <v>0.779</v>
      </c>
      <c r="Y69" s="5">
        <v>65.0</v>
      </c>
      <c r="Z69" s="5">
        <v>2.0</v>
      </c>
      <c r="AA69" s="5">
        <v>3.0</v>
      </c>
      <c r="AB69" s="5">
        <v>0.0</v>
      </c>
      <c r="AC69" s="5">
        <v>1.0</v>
      </c>
      <c r="AD69" s="5">
        <v>1.0</v>
      </c>
      <c r="AE69" s="5">
        <v>1.0</v>
      </c>
      <c r="AF69" s="5">
        <v>0.316</v>
      </c>
      <c r="AG69" s="5">
        <f t="shared" si="1"/>
        <v>21</v>
      </c>
      <c r="AH69" s="6">
        <f t="shared" si="2"/>
        <v>0</v>
      </c>
      <c r="AI69" s="6" t="str">
        <f>VLOOKUP(C69, 'Batter Rosters'!A:C, 3, FALSE)</f>
        <v>CIN</v>
      </c>
    </row>
    <row r="70">
      <c r="A70" s="1">
        <v>202.0</v>
      </c>
      <c r="B70" s="3"/>
      <c r="C70" s="4" t="s">
        <v>104</v>
      </c>
      <c r="D70" s="4" t="s">
        <v>36</v>
      </c>
      <c r="E70" s="5">
        <v>2019.0</v>
      </c>
      <c r="F70" s="5">
        <v>2020.0</v>
      </c>
      <c r="G70" s="5">
        <v>84.0</v>
      </c>
      <c r="H70" s="5">
        <v>6.0</v>
      </c>
      <c r="I70" s="3"/>
      <c r="J70" s="5">
        <v>161.0</v>
      </c>
      <c r="K70" s="5">
        <v>151.0</v>
      </c>
      <c r="L70" s="5">
        <v>16.0</v>
      </c>
      <c r="M70" s="5">
        <v>30.0</v>
      </c>
      <c r="N70" s="5">
        <v>3.0</v>
      </c>
      <c r="O70" s="5">
        <v>0.0</v>
      </c>
      <c r="P70" s="5">
        <v>16.0</v>
      </c>
      <c r="Q70" s="5">
        <v>1.0</v>
      </c>
      <c r="R70" s="5">
        <v>1.0</v>
      </c>
      <c r="S70" s="5">
        <v>6.0</v>
      </c>
      <c r="T70" s="5">
        <v>51.0</v>
      </c>
      <c r="U70" s="5">
        <v>0.199</v>
      </c>
      <c r="V70" s="5">
        <v>0.242</v>
      </c>
      <c r="W70" s="5">
        <v>0.338</v>
      </c>
      <c r="X70" s="5">
        <v>0.58</v>
      </c>
      <c r="Y70" s="5">
        <v>51.0</v>
      </c>
      <c r="Z70" s="5">
        <v>0.0</v>
      </c>
      <c r="AA70" s="5">
        <v>3.0</v>
      </c>
      <c r="AB70" s="5">
        <v>0.0</v>
      </c>
      <c r="AC70" s="5">
        <v>1.0</v>
      </c>
      <c r="AD70" s="5">
        <v>1.0</v>
      </c>
      <c r="AE70" s="5">
        <v>0.0</v>
      </c>
      <c r="AF70" s="5">
        <v>0.253</v>
      </c>
      <c r="AG70" s="5">
        <f t="shared" si="1"/>
        <v>21</v>
      </c>
      <c r="AH70" s="6">
        <f t="shared" si="2"/>
        <v>0</v>
      </c>
      <c r="AI70" s="6" t="str">
        <f>VLOOKUP(C70, 'Batter Rosters'!A:C, 3, FALSE)</f>
        <v>CIN</v>
      </c>
    </row>
    <row r="71">
      <c r="A71" s="1">
        <v>6.0</v>
      </c>
      <c r="B71" s="3"/>
      <c r="C71" s="4" t="s">
        <v>105</v>
      </c>
      <c r="D71" s="4" t="s">
        <v>36</v>
      </c>
      <c r="E71" s="5">
        <v>2019.0</v>
      </c>
      <c r="F71" s="5">
        <v>2020.0</v>
      </c>
      <c r="G71" s="5">
        <v>174.0</v>
      </c>
      <c r="H71" s="5">
        <v>38.0</v>
      </c>
      <c r="I71" s="3"/>
      <c r="J71" s="5">
        <v>527.0</v>
      </c>
      <c r="K71" s="5">
        <v>479.0</v>
      </c>
      <c r="L71" s="5">
        <v>71.0</v>
      </c>
      <c r="M71" s="5">
        <v>125.0</v>
      </c>
      <c r="N71" s="5">
        <v>17.0</v>
      </c>
      <c r="O71" s="5">
        <v>0.0</v>
      </c>
      <c r="P71" s="5">
        <v>82.0</v>
      </c>
      <c r="Q71" s="5">
        <v>0.0</v>
      </c>
      <c r="R71" s="5">
        <v>0.0</v>
      </c>
      <c r="S71" s="5">
        <v>41.0</v>
      </c>
      <c r="T71" s="5">
        <v>149.0</v>
      </c>
      <c r="U71" s="5">
        <v>0.261</v>
      </c>
      <c r="V71" s="5">
        <v>0.317</v>
      </c>
      <c r="W71" s="5">
        <v>0.534</v>
      </c>
      <c r="X71" s="5">
        <v>0.851</v>
      </c>
      <c r="Y71" s="5">
        <v>256.0</v>
      </c>
      <c r="Z71" s="5">
        <v>13.0</v>
      </c>
      <c r="AA71" s="5">
        <v>1.0</v>
      </c>
      <c r="AB71" s="5">
        <v>0.0</v>
      </c>
      <c r="AC71" s="5">
        <v>6.0</v>
      </c>
      <c r="AD71" s="5">
        <v>0.0</v>
      </c>
      <c r="AE71" s="5">
        <v>3.0</v>
      </c>
      <c r="AF71" s="5">
        <v>0.292</v>
      </c>
      <c r="AG71" s="5">
        <f t="shared" si="1"/>
        <v>70</v>
      </c>
      <c r="AH71" s="6">
        <f t="shared" si="2"/>
        <v>0</v>
      </c>
      <c r="AI71" s="6" t="str">
        <f>VLOOKUP(C71, 'Batter Rosters'!A:C, 3, FALSE)</f>
        <v>CLE</v>
      </c>
    </row>
    <row r="72">
      <c r="A72" s="1">
        <v>20.0</v>
      </c>
      <c r="B72" s="3"/>
      <c r="C72" s="4" t="s">
        <v>106</v>
      </c>
      <c r="D72" s="4" t="s">
        <v>36</v>
      </c>
      <c r="E72" s="5">
        <v>2019.0</v>
      </c>
      <c r="F72" s="5">
        <v>2020.0</v>
      </c>
      <c r="G72" s="5">
        <v>172.0</v>
      </c>
      <c r="H72" s="5">
        <v>30.0</v>
      </c>
      <c r="I72" s="3"/>
      <c r="J72" s="5">
        <v>561.0</v>
      </c>
      <c r="K72" s="5">
        <v>520.0</v>
      </c>
      <c r="L72" s="5">
        <v>79.0</v>
      </c>
      <c r="M72" s="5">
        <v>149.0</v>
      </c>
      <c r="N72" s="5">
        <v>35.0</v>
      </c>
      <c r="O72" s="5">
        <v>2.0</v>
      </c>
      <c r="P72" s="5">
        <v>64.0</v>
      </c>
      <c r="Q72" s="5">
        <v>16.0</v>
      </c>
      <c r="R72" s="5">
        <v>5.0</v>
      </c>
      <c r="S72" s="5">
        <v>32.0</v>
      </c>
      <c r="T72" s="5">
        <v>93.0</v>
      </c>
      <c r="U72" s="5">
        <v>0.287</v>
      </c>
      <c r="V72" s="5">
        <v>0.327</v>
      </c>
      <c r="W72" s="5">
        <v>0.535</v>
      </c>
      <c r="X72" s="5">
        <v>0.861</v>
      </c>
      <c r="Y72" s="5">
        <v>278.0</v>
      </c>
      <c r="Z72" s="5">
        <v>17.0</v>
      </c>
      <c r="AA72" s="5">
        <v>2.0</v>
      </c>
      <c r="AB72" s="5">
        <v>1.0</v>
      </c>
      <c r="AC72" s="5">
        <v>6.0</v>
      </c>
      <c r="AD72" s="5">
        <v>9.0</v>
      </c>
      <c r="AE72" s="5">
        <v>1.0</v>
      </c>
      <c r="AF72" s="5">
        <v>0.295</v>
      </c>
      <c r="AG72" s="5">
        <f t="shared" si="1"/>
        <v>82</v>
      </c>
      <c r="AH72" s="6">
        <f t="shared" si="2"/>
        <v>11</v>
      </c>
      <c r="AI72" s="6" t="str">
        <f>VLOOKUP(C72, 'Batter Rosters'!A:C, 3, FALSE)</f>
        <v>CLE</v>
      </c>
    </row>
    <row r="73">
      <c r="A73" s="1">
        <v>41.0</v>
      </c>
      <c r="B73" s="3"/>
      <c r="C73" s="4" t="s">
        <v>107</v>
      </c>
      <c r="D73" s="4" t="s">
        <v>36</v>
      </c>
      <c r="E73" s="5">
        <v>2019.0</v>
      </c>
      <c r="F73" s="5">
        <v>2020.0</v>
      </c>
      <c r="G73" s="5">
        <v>192.0</v>
      </c>
      <c r="H73" s="5">
        <v>25.0</v>
      </c>
      <c r="I73" s="3"/>
      <c r="J73" s="5">
        <v>593.0</v>
      </c>
      <c r="K73" s="5">
        <v>486.0</v>
      </c>
      <c r="L73" s="5">
        <v>92.0</v>
      </c>
      <c r="M73" s="5">
        <v>118.0</v>
      </c>
      <c r="N73" s="5">
        <v>22.0</v>
      </c>
      <c r="O73" s="5">
        <v>1.0</v>
      </c>
      <c r="P73" s="5">
        <v>64.0</v>
      </c>
      <c r="Q73" s="5">
        <v>2.0</v>
      </c>
      <c r="R73" s="5">
        <v>0.0</v>
      </c>
      <c r="S73" s="5">
        <v>103.0</v>
      </c>
      <c r="T73" s="5">
        <v>97.0</v>
      </c>
      <c r="U73" s="5">
        <v>0.243</v>
      </c>
      <c r="V73" s="5">
        <v>0.378</v>
      </c>
      <c r="W73" s="5">
        <v>0.447</v>
      </c>
      <c r="X73" s="5">
        <v>0.824</v>
      </c>
      <c r="Y73" s="5">
        <v>217.0</v>
      </c>
      <c r="Z73" s="5">
        <v>11.0</v>
      </c>
      <c r="AA73" s="5">
        <v>3.0</v>
      </c>
      <c r="AB73" s="5">
        <v>0.0</v>
      </c>
      <c r="AC73" s="5">
        <v>1.0</v>
      </c>
      <c r="AD73" s="5">
        <v>9.0</v>
      </c>
      <c r="AE73" s="5">
        <v>3.0</v>
      </c>
      <c r="AF73" s="5">
        <v>0.255</v>
      </c>
      <c r="AG73" s="5">
        <f t="shared" si="1"/>
        <v>70</v>
      </c>
      <c r="AH73" s="6">
        <f t="shared" si="2"/>
        <v>2</v>
      </c>
      <c r="AI73" s="6" t="str">
        <f>VLOOKUP(C73, 'Batter Rosters'!A:C, 3, FALSE)</f>
        <v>CLE</v>
      </c>
    </row>
    <row r="74">
      <c r="A74" s="1">
        <v>55.0</v>
      </c>
      <c r="B74" s="3"/>
      <c r="C74" s="4" t="s">
        <v>108</v>
      </c>
      <c r="D74" s="4" t="s">
        <v>36</v>
      </c>
      <c r="E74" s="5">
        <v>2019.0</v>
      </c>
      <c r="F74" s="5">
        <v>2020.0</v>
      </c>
      <c r="G74" s="5">
        <v>158.0</v>
      </c>
      <c r="H74" s="5">
        <v>21.0</v>
      </c>
      <c r="I74" s="3"/>
      <c r="J74" s="5">
        <v>502.0</v>
      </c>
      <c r="K74" s="5">
        <v>440.0</v>
      </c>
      <c r="L74" s="5">
        <v>67.0</v>
      </c>
      <c r="M74" s="5">
        <v>107.0</v>
      </c>
      <c r="N74" s="5">
        <v>27.0</v>
      </c>
      <c r="O74" s="5">
        <v>4.0</v>
      </c>
      <c r="P74" s="5">
        <v>79.0</v>
      </c>
      <c r="Q74" s="5">
        <v>23.0</v>
      </c>
      <c r="R74" s="5">
        <v>4.0</v>
      </c>
      <c r="S74" s="5">
        <v>56.0</v>
      </c>
      <c r="T74" s="5">
        <v>88.0</v>
      </c>
      <c r="U74" s="5">
        <v>0.243</v>
      </c>
      <c r="V74" s="5">
        <v>0.331</v>
      </c>
      <c r="W74" s="5">
        <v>0.466</v>
      </c>
      <c r="X74" s="5">
        <v>0.797</v>
      </c>
      <c r="Y74" s="5">
        <v>205.0</v>
      </c>
      <c r="Z74" s="5">
        <v>5.0</v>
      </c>
      <c r="AA74" s="5">
        <v>3.0</v>
      </c>
      <c r="AB74" s="5">
        <v>0.0</v>
      </c>
      <c r="AC74" s="5">
        <v>3.0</v>
      </c>
      <c r="AD74" s="5">
        <v>2.0</v>
      </c>
      <c r="AE74" s="5">
        <v>4.0</v>
      </c>
      <c r="AF74" s="5">
        <v>0.257</v>
      </c>
      <c r="AG74" s="5">
        <f t="shared" si="1"/>
        <v>55</v>
      </c>
      <c r="AH74" s="6">
        <f t="shared" si="2"/>
        <v>19</v>
      </c>
      <c r="AI74" s="6" t="str">
        <f>VLOOKUP(C74, 'Batter Rosters'!A:C, 3, FALSE)</f>
        <v>CLE</v>
      </c>
    </row>
    <row r="75">
      <c r="A75" s="1">
        <v>90.0</v>
      </c>
      <c r="B75" s="3"/>
      <c r="C75" s="4" t="s">
        <v>109</v>
      </c>
      <c r="D75" s="4" t="s">
        <v>36</v>
      </c>
      <c r="E75" s="5">
        <v>2019.0</v>
      </c>
      <c r="F75" s="5">
        <v>2020.0</v>
      </c>
      <c r="G75" s="5">
        <v>123.0</v>
      </c>
      <c r="H75" s="5">
        <v>16.0</v>
      </c>
      <c r="I75" s="3"/>
      <c r="J75" s="5">
        <v>337.0</v>
      </c>
      <c r="K75" s="5">
        <v>293.0</v>
      </c>
      <c r="L75" s="5">
        <v>28.0</v>
      </c>
      <c r="M75" s="5">
        <v>64.0</v>
      </c>
      <c r="N75" s="5">
        <v>7.0</v>
      </c>
      <c r="O75" s="5">
        <v>0.0</v>
      </c>
      <c r="P75" s="5">
        <v>47.0</v>
      </c>
      <c r="Q75" s="5">
        <v>0.0</v>
      </c>
      <c r="R75" s="5">
        <v>0.0</v>
      </c>
      <c r="S75" s="5">
        <v>31.0</v>
      </c>
      <c r="T75" s="5">
        <v>96.0</v>
      </c>
      <c r="U75" s="5">
        <v>0.218</v>
      </c>
      <c r="V75" s="5">
        <v>0.303</v>
      </c>
      <c r="W75" s="5">
        <v>0.406</v>
      </c>
      <c r="X75" s="5">
        <v>0.709</v>
      </c>
      <c r="Y75" s="5">
        <v>119.0</v>
      </c>
      <c r="Z75" s="5">
        <v>9.0</v>
      </c>
      <c r="AA75" s="5">
        <v>6.0</v>
      </c>
      <c r="AB75" s="5">
        <v>4.0</v>
      </c>
      <c r="AC75" s="5">
        <v>3.0</v>
      </c>
      <c r="AD75" s="5">
        <v>0.0</v>
      </c>
      <c r="AE75" s="5">
        <v>4.0</v>
      </c>
      <c r="AF75" s="5">
        <v>0.261</v>
      </c>
      <c r="AG75" s="5">
        <f t="shared" si="1"/>
        <v>41</v>
      </c>
      <c r="AH75" s="6">
        <f t="shared" si="2"/>
        <v>0</v>
      </c>
      <c r="AI75" s="6" t="str">
        <f>VLOOKUP(C75, 'Batter Rosters'!A:C, 3, FALSE)</f>
        <v>CLE</v>
      </c>
    </row>
    <row r="76">
      <c r="A76" s="1">
        <v>91.0</v>
      </c>
      <c r="B76" s="3"/>
      <c r="C76" s="4" t="s">
        <v>110</v>
      </c>
      <c r="D76" s="4" t="s">
        <v>36</v>
      </c>
      <c r="E76" s="5">
        <v>2019.0</v>
      </c>
      <c r="F76" s="5">
        <v>2020.0</v>
      </c>
      <c r="G76" s="5">
        <v>136.0</v>
      </c>
      <c r="H76" s="5">
        <v>15.0</v>
      </c>
      <c r="I76" s="3"/>
      <c r="J76" s="5">
        <v>427.0</v>
      </c>
      <c r="K76" s="5">
        <v>381.0</v>
      </c>
      <c r="L76" s="5">
        <v>47.0</v>
      </c>
      <c r="M76" s="5">
        <v>95.0</v>
      </c>
      <c r="N76" s="5">
        <v>18.0</v>
      </c>
      <c r="O76" s="5">
        <v>1.0</v>
      </c>
      <c r="P76" s="5">
        <v>62.0</v>
      </c>
      <c r="Q76" s="5">
        <v>6.0</v>
      </c>
      <c r="R76" s="5">
        <v>1.0</v>
      </c>
      <c r="S76" s="5">
        <v>40.0</v>
      </c>
      <c r="T76" s="5">
        <v>134.0</v>
      </c>
      <c r="U76" s="5">
        <v>0.249</v>
      </c>
      <c r="V76" s="5">
        <v>0.324</v>
      </c>
      <c r="W76" s="5">
        <v>0.42</v>
      </c>
      <c r="X76" s="5">
        <v>0.744</v>
      </c>
      <c r="Y76" s="5">
        <v>160.0</v>
      </c>
      <c r="Z76" s="5">
        <v>11.0</v>
      </c>
      <c r="AA76" s="5">
        <v>3.0</v>
      </c>
      <c r="AB76" s="5">
        <v>0.0</v>
      </c>
      <c r="AC76" s="5">
        <v>2.0</v>
      </c>
      <c r="AD76" s="5">
        <v>0.0</v>
      </c>
      <c r="AE76" s="5">
        <v>2.0</v>
      </c>
      <c r="AF76" s="5">
        <v>0.342</v>
      </c>
      <c r="AG76" s="5">
        <f t="shared" si="1"/>
        <v>61</v>
      </c>
      <c r="AH76" s="6">
        <f t="shared" si="2"/>
        <v>5</v>
      </c>
      <c r="AI76" s="6" t="str">
        <f>VLOOKUP(C76, 'Batter Rosters'!A:C, 3, FALSE)</f>
        <v>CLE</v>
      </c>
    </row>
    <row r="77">
      <c r="A77" s="1">
        <v>106.0</v>
      </c>
      <c r="B77" s="3"/>
      <c r="C77" s="4" t="s">
        <v>111</v>
      </c>
      <c r="D77" s="4" t="s">
        <v>36</v>
      </c>
      <c r="E77" s="5">
        <v>2019.0</v>
      </c>
      <c r="F77" s="5">
        <v>2020.0</v>
      </c>
      <c r="G77" s="5">
        <v>188.0</v>
      </c>
      <c r="H77" s="5">
        <v>14.0</v>
      </c>
      <c r="I77" s="3"/>
      <c r="J77" s="5">
        <v>617.0</v>
      </c>
      <c r="K77" s="5">
        <v>559.0</v>
      </c>
      <c r="L77" s="5">
        <v>78.0</v>
      </c>
      <c r="M77" s="5">
        <v>161.0</v>
      </c>
      <c r="N77" s="5">
        <v>34.0</v>
      </c>
      <c r="O77" s="5">
        <v>3.0</v>
      </c>
      <c r="P77" s="5">
        <v>62.0</v>
      </c>
      <c r="Q77" s="5">
        <v>8.0</v>
      </c>
      <c r="R77" s="5">
        <v>1.0</v>
      </c>
      <c r="S77" s="5">
        <v>49.0</v>
      </c>
      <c r="T77" s="5">
        <v>111.0</v>
      </c>
      <c r="U77" s="5">
        <v>0.288</v>
      </c>
      <c r="V77" s="5">
        <v>0.351</v>
      </c>
      <c r="W77" s="5">
        <v>0.435</v>
      </c>
      <c r="X77" s="5">
        <v>0.785</v>
      </c>
      <c r="Y77" s="5">
        <v>243.0</v>
      </c>
      <c r="Z77" s="5">
        <v>6.0</v>
      </c>
      <c r="AA77" s="5">
        <v>6.0</v>
      </c>
      <c r="AB77" s="5">
        <v>0.0</v>
      </c>
      <c r="AC77" s="5">
        <v>2.0</v>
      </c>
      <c r="AD77" s="5">
        <v>3.0</v>
      </c>
      <c r="AE77" s="5">
        <v>4.0</v>
      </c>
      <c r="AF77" s="5">
        <v>0.337</v>
      </c>
      <c r="AG77" s="5">
        <f t="shared" si="1"/>
        <v>110</v>
      </c>
      <c r="AH77" s="6">
        <f t="shared" si="2"/>
        <v>7</v>
      </c>
      <c r="AI77" s="6" t="str">
        <f>VLOOKUP(C77, 'Batter Rosters'!A:C, 3, FALSE)</f>
        <v>CLE</v>
      </c>
    </row>
    <row r="78">
      <c r="A78" s="1">
        <v>178.0</v>
      </c>
      <c r="B78" s="3"/>
      <c r="C78" s="4" t="s">
        <v>112</v>
      </c>
      <c r="D78" s="4" t="s">
        <v>36</v>
      </c>
      <c r="E78" s="5">
        <v>2019.0</v>
      </c>
      <c r="F78" s="5">
        <v>2020.0</v>
      </c>
      <c r="G78" s="5">
        <v>121.0</v>
      </c>
      <c r="H78" s="5">
        <v>8.0</v>
      </c>
      <c r="I78" s="3"/>
      <c r="J78" s="5">
        <v>349.0</v>
      </c>
      <c r="K78" s="5">
        <v>319.0</v>
      </c>
      <c r="L78" s="5">
        <v>50.0</v>
      </c>
      <c r="M78" s="5">
        <v>82.0</v>
      </c>
      <c r="N78" s="5">
        <v>16.0</v>
      </c>
      <c r="O78" s="5">
        <v>3.0</v>
      </c>
      <c r="P78" s="5">
        <v>36.0</v>
      </c>
      <c r="Q78" s="5">
        <v>8.0</v>
      </c>
      <c r="R78" s="5">
        <v>4.0</v>
      </c>
      <c r="S78" s="5">
        <v>21.0</v>
      </c>
      <c r="T78" s="5">
        <v>62.0</v>
      </c>
      <c r="U78" s="5">
        <v>0.257</v>
      </c>
      <c r="V78" s="5">
        <v>0.307</v>
      </c>
      <c r="W78" s="5">
        <v>0.401</v>
      </c>
      <c r="X78" s="5">
        <v>0.709</v>
      </c>
      <c r="Y78" s="5">
        <v>128.0</v>
      </c>
      <c r="Z78" s="5">
        <v>7.0</v>
      </c>
      <c r="AA78" s="5">
        <v>3.0</v>
      </c>
      <c r="AB78" s="5">
        <v>4.0</v>
      </c>
      <c r="AC78" s="5">
        <v>2.0</v>
      </c>
      <c r="AD78" s="5">
        <v>0.0</v>
      </c>
      <c r="AE78" s="5">
        <v>5.0</v>
      </c>
      <c r="AF78" s="5">
        <v>0.295</v>
      </c>
      <c r="AG78" s="5">
        <f t="shared" si="1"/>
        <v>55</v>
      </c>
      <c r="AH78" s="6">
        <f t="shared" si="2"/>
        <v>4</v>
      </c>
      <c r="AI78" s="6" t="str">
        <f>VLOOKUP(C78, 'Batter Rosters'!A:C, 3, FALSE)</f>
        <v>CLE</v>
      </c>
    </row>
    <row r="79">
      <c r="A79" s="1">
        <v>255.0</v>
      </c>
      <c r="B79" s="3"/>
      <c r="C79" s="4" t="s">
        <v>113</v>
      </c>
      <c r="D79" s="4" t="s">
        <v>36</v>
      </c>
      <c r="E79" s="5">
        <v>2019.0</v>
      </c>
      <c r="F79" s="5">
        <v>2020.0</v>
      </c>
      <c r="G79" s="5">
        <v>67.0</v>
      </c>
      <c r="H79" s="5">
        <v>3.0</v>
      </c>
      <c r="I79" s="3"/>
      <c r="J79" s="5">
        <v>164.0</v>
      </c>
      <c r="K79" s="5">
        <v>139.0</v>
      </c>
      <c r="L79" s="5">
        <v>11.0</v>
      </c>
      <c r="M79" s="5">
        <v>23.0</v>
      </c>
      <c r="N79" s="5">
        <v>4.0</v>
      </c>
      <c r="O79" s="5">
        <v>0.0</v>
      </c>
      <c r="P79" s="5">
        <v>11.0</v>
      </c>
      <c r="Q79" s="5">
        <v>0.0</v>
      </c>
      <c r="R79" s="5">
        <v>0.0</v>
      </c>
      <c r="S79" s="5">
        <v>20.0</v>
      </c>
      <c r="T79" s="5">
        <v>45.0</v>
      </c>
      <c r="U79" s="5">
        <v>0.165</v>
      </c>
      <c r="V79" s="5">
        <v>0.278</v>
      </c>
      <c r="W79" s="5">
        <v>0.259</v>
      </c>
      <c r="X79" s="5">
        <v>0.537</v>
      </c>
      <c r="Y79" s="5">
        <v>36.0</v>
      </c>
      <c r="Z79" s="5">
        <v>2.0</v>
      </c>
      <c r="AA79" s="5">
        <v>2.0</v>
      </c>
      <c r="AB79" s="5">
        <v>2.0</v>
      </c>
      <c r="AC79" s="5">
        <v>1.0</v>
      </c>
      <c r="AD79" s="5">
        <v>0.0</v>
      </c>
      <c r="AE79" s="5">
        <v>1.0</v>
      </c>
      <c r="AF79" s="5">
        <v>0.217</v>
      </c>
      <c r="AG79" s="5">
        <f t="shared" si="1"/>
        <v>16</v>
      </c>
      <c r="AH79" s="6">
        <f t="shared" si="2"/>
        <v>0</v>
      </c>
      <c r="AI79" s="6" t="str">
        <f>VLOOKUP(C79, 'Batter Rosters'!A:C, 3, FALSE)</f>
        <v>CLE</v>
      </c>
    </row>
    <row r="80">
      <c r="A80" s="1">
        <v>285.0</v>
      </c>
      <c r="B80" s="3"/>
      <c r="C80" s="4" t="s">
        <v>114</v>
      </c>
      <c r="D80" s="4" t="s">
        <v>36</v>
      </c>
      <c r="E80" s="5">
        <v>2019.0</v>
      </c>
      <c r="F80" s="5">
        <v>2020.0</v>
      </c>
      <c r="G80" s="5">
        <v>68.0</v>
      </c>
      <c r="H80" s="5">
        <v>2.0</v>
      </c>
      <c r="I80" s="3"/>
      <c r="J80" s="5">
        <v>139.0</v>
      </c>
      <c r="K80" s="5">
        <v>124.0</v>
      </c>
      <c r="L80" s="5">
        <v>16.0</v>
      </c>
      <c r="M80" s="5">
        <v>22.0</v>
      </c>
      <c r="N80" s="5">
        <v>5.0</v>
      </c>
      <c r="O80" s="5">
        <v>0.0</v>
      </c>
      <c r="P80" s="5">
        <v>10.0</v>
      </c>
      <c r="Q80" s="5">
        <v>1.0</v>
      </c>
      <c r="R80" s="5">
        <v>0.0</v>
      </c>
      <c r="S80" s="5">
        <v>13.0</v>
      </c>
      <c r="T80" s="5">
        <v>36.0</v>
      </c>
      <c r="U80" s="5">
        <v>0.177</v>
      </c>
      <c r="V80" s="5">
        <v>0.259</v>
      </c>
      <c r="W80" s="5">
        <v>0.266</v>
      </c>
      <c r="X80" s="5">
        <v>0.525</v>
      </c>
      <c r="Y80" s="5">
        <v>33.0</v>
      </c>
      <c r="Z80" s="5">
        <v>4.0</v>
      </c>
      <c r="AA80" s="5">
        <v>1.0</v>
      </c>
      <c r="AB80" s="5">
        <v>0.0</v>
      </c>
      <c r="AC80" s="5">
        <v>1.0</v>
      </c>
      <c r="AD80" s="5">
        <v>0.0</v>
      </c>
      <c r="AE80" s="5">
        <v>1.0</v>
      </c>
      <c r="AF80" s="5">
        <v>0.23</v>
      </c>
      <c r="AG80" s="5">
        <f t="shared" si="1"/>
        <v>15</v>
      </c>
      <c r="AH80" s="6">
        <f t="shared" si="2"/>
        <v>1</v>
      </c>
      <c r="AI80" s="6" t="str">
        <f>VLOOKUP(C80, 'Batter Rosters'!A:C, 3, FALSE)</f>
        <v>CLE</v>
      </c>
    </row>
    <row r="81">
      <c r="A81" s="7">
        <v>356.0</v>
      </c>
      <c r="B81" s="3"/>
      <c r="C81" s="8" t="s">
        <v>115</v>
      </c>
      <c r="D81" s="8" t="s">
        <v>36</v>
      </c>
      <c r="E81" s="9">
        <v>2019.0</v>
      </c>
      <c r="F81" s="9">
        <v>2020.0</v>
      </c>
      <c r="G81" s="9">
        <v>23.0</v>
      </c>
      <c r="H81" s="9">
        <v>1.0</v>
      </c>
      <c r="I81" s="3"/>
      <c r="J81" s="9">
        <v>56.0</v>
      </c>
      <c r="K81" s="9">
        <v>51.0</v>
      </c>
      <c r="L81" s="9">
        <v>6.0</v>
      </c>
      <c r="M81" s="9">
        <v>10.0</v>
      </c>
      <c r="N81" s="9">
        <v>2.0</v>
      </c>
      <c r="O81" s="9">
        <v>1.0</v>
      </c>
      <c r="P81" s="9">
        <v>5.0</v>
      </c>
      <c r="Q81" s="9">
        <v>0.0</v>
      </c>
      <c r="R81" s="9">
        <v>0.0</v>
      </c>
      <c r="S81" s="9">
        <v>5.0</v>
      </c>
      <c r="T81" s="9">
        <v>15.0</v>
      </c>
      <c r="U81" s="9">
        <v>0.196</v>
      </c>
      <c r="V81" s="9">
        <v>0.268</v>
      </c>
      <c r="W81" s="9">
        <v>0.333</v>
      </c>
      <c r="X81" s="9">
        <v>0.601</v>
      </c>
      <c r="Y81" s="9">
        <v>17.0</v>
      </c>
      <c r="Z81" s="9">
        <v>5.0</v>
      </c>
      <c r="AA81" s="9">
        <v>0.0</v>
      </c>
      <c r="AB81" s="9">
        <v>0.0</v>
      </c>
      <c r="AC81" s="9">
        <v>0.0</v>
      </c>
      <c r="AD81" s="9">
        <v>0.0</v>
      </c>
      <c r="AE81" s="9">
        <v>0.0</v>
      </c>
      <c r="AF81" s="9">
        <v>0.257</v>
      </c>
      <c r="AG81" s="5">
        <f t="shared" si="1"/>
        <v>6</v>
      </c>
      <c r="AH81" s="6">
        <f t="shared" si="2"/>
        <v>0</v>
      </c>
      <c r="AI81" s="6" t="str">
        <f>VLOOKUP(C81, 'Batter Rosters'!A:C, 3, FALSE)</f>
        <v>CLE</v>
      </c>
    </row>
    <row r="82">
      <c r="A82" s="7">
        <v>402.0</v>
      </c>
      <c r="B82" s="3"/>
      <c r="C82" s="8" t="s">
        <v>116</v>
      </c>
      <c r="D82" s="8" t="s">
        <v>36</v>
      </c>
      <c r="E82" s="9">
        <v>2019.0</v>
      </c>
      <c r="F82" s="9">
        <v>2020.0</v>
      </c>
      <c r="G82" s="9">
        <v>117.0</v>
      </c>
      <c r="H82" s="9">
        <v>0.0</v>
      </c>
      <c r="I82" s="3"/>
      <c r="J82" s="9">
        <v>327.0</v>
      </c>
      <c r="K82" s="9">
        <v>279.0</v>
      </c>
      <c r="L82" s="9">
        <v>22.0</v>
      </c>
      <c r="M82" s="9">
        <v>70.0</v>
      </c>
      <c r="N82" s="9">
        <v>7.0</v>
      </c>
      <c r="O82" s="9">
        <v>2.0</v>
      </c>
      <c r="P82" s="9">
        <v>21.0</v>
      </c>
      <c r="Q82" s="9">
        <v>17.0</v>
      </c>
      <c r="R82" s="9">
        <v>3.0</v>
      </c>
      <c r="S82" s="9">
        <v>35.0</v>
      </c>
      <c r="T82" s="9">
        <v>75.0</v>
      </c>
      <c r="U82" s="9">
        <v>0.251</v>
      </c>
      <c r="V82" s="9">
        <v>0.336</v>
      </c>
      <c r="W82" s="9">
        <v>0.29</v>
      </c>
      <c r="X82" s="9">
        <v>0.627</v>
      </c>
      <c r="Y82" s="9">
        <v>81.0</v>
      </c>
      <c r="Z82" s="9">
        <v>8.0</v>
      </c>
      <c r="AA82" s="9">
        <v>2.0</v>
      </c>
      <c r="AB82" s="9">
        <v>9.0</v>
      </c>
      <c r="AC82" s="9">
        <v>2.0</v>
      </c>
      <c r="AD82" s="9">
        <v>0.0</v>
      </c>
      <c r="AE82" s="9">
        <v>5.0</v>
      </c>
      <c r="AF82" s="9">
        <v>0.34</v>
      </c>
      <c r="AG82" s="5">
        <f t="shared" si="1"/>
        <v>61</v>
      </c>
      <c r="AH82" s="6">
        <f t="shared" si="2"/>
        <v>14</v>
      </c>
      <c r="AI82" s="6" t="str">
        <f>VLOOKUP(C82, 'Batter Rosters'!A:C, 3, FALSE)</f>
        <v>CLE</v>
      </c>
    </row>
    <row r="83">
      <c r="A83" s="1">
        <v>114.0</v>
      </c>
      <c r="B83" s="3"/>
      <c r="C83" s="4" t="s">
        <v>117</v>
      </c>
      <c r="D83" s="4" t="s">
        <v>36</v>
      </c>
      <c r="E83" s="5">
        <v>2019.0</v>
      </c>
      <c r="F83" s="5">
        <v>2020.0</v>
      </c>
      <c r="G83" s="5">
        <v>120.0</v>
      </c>
      <c r="H83" s="5">
        <v>13.0</v>
      </c>
      <c r="I83" s="3"/>
      <c r="J83" s="5">
        <v>315.0</v>
      </c>
      <c r="K83" s="5">
        <v>283.0</v>
      </c>
      <c r="L83" s="5">
        <v>29.0</v>
      </c>
      <c r="M83" s="5">
        <v>51.0</v>
      </c>
      <c r="N83" s="5">
        <v>7.0</v>
      </c>
      <c r="O83" s="5">
        <v>0.0</v>
      </c>
      <c r="P83" s="5">
        <v>32.0</v>
      </c>
      <c r="Q83" s="5">
        <v>0.0</v>
      </c>
      <c r="R83" s="5">
        <v>1.0</v>
      </c>
      <c r="S83" s="5">
        <v>21.0</v>
      </c>
      <c r="T83" s="5">
        <v>93.0</v>
      </c>
      <c r="U83" s="5">
        <v>0.18</v>
      </c>
      <c r="V83" s="5">
        <v>0.246</v>
      </c>
      <c r="W83" s="5">
        <v>0.343</v>
      </c>
      <c r="X83" s="5">
        <v>0.589</v>
      </c>
      <c r="Y83" s="5">
        <v>97.0</v>
      </c>
      <c r="Z83" s="5">
        <v>4.0</v>
      </c>
      <c r="AA83" s="5">
        <v>4.0</v>
      </c>
      <c r="AB83" s="5">
        <v>6.0</v>
      </c>
      <c r="AC83" s="5">
        <v>1.0</v>
      </c>
      <c r="AD83" s="5">
        <v>2.0</v>
      </c>
      <c r="AE83" s="5">
        <v>1.0</v>
      </c>
      <c r="AF83" s="5">
        <v>0.213</v>
      </c>
      <c r="AG83" s="5">
        <f t="shared" si="1"/>
        <v>31</v>
      </c>
      <c r="AH83" s="6">
        <f t="shared" si="2"/>
        <v>-1</v>
      </c>
      <c r="AI83" s="6" t="str">
        <f>VLOOKUP(C83, 'Batter Rosters'!A:C, 3, FALSE)</f>
        <v>CLE</v>
      </c>
    </row>
    <row r="84">
      <c r="A84" s="1">
        <v>10.0</v>
      </c>
      <c r="B84" s="3"/>
      <c r="C84" s="4" t="s">
        <v>118</v>
      </c>
      <c r="D84" s="4" t="s">
        <v>36</v>
      </c>
      <c r="E84" s="5">
        <v>2019.0</v>
      </c>
      <c r="F84" s="5">
        <v>2020.0</v>
      </c>
      <c r="G84" s="5">
        <v>184.0</v>
      </c>
      <c r="H84" s="5">
        <v>34.0</v>
      </c>
      <c r="I84" s="3"/>
      <c r="J84" s="5">
        <v>587.0</v>
      </c>
      <c r="K84" s="5">
        <v>527.0</v>
      </c>
      <c r="L84" s="5">
        <v>80.0</v>
      </c>
      <c r="M84" s="5">
        <v>157.0</v>
      </c>
      <c r="N84" s="5">
        <v>27.0</v>
      </c>
      <c r="O84" s="5">
        <v>1.0</v>
      </c>
      <c r="P84" s="5">
        <v>104.0</v>
      </c>
      <c r="Q84" s="5">
        <v>2.0</v>
      </c>
      <c r="R84" s="5">
        <v>0.0</v>
      </c>
      <c r="S84" s="5">
        <v>46.0</v>
      </c>
      <c r="T84" s="5">
        <v>75.0</v>
      </c>
      <c r="U84" s="5">
        <v>0.298</v>
      </c>
      <c r="V84" s="5">
        <v>0.351</v>
      </c>
      <c r="W84" s="5">
        <v>0.546</v>
      </c>
      <c r="X84" s="5">
        <v>0.897</v>
      </c>
      <c r="Y84" s="5">
        <v>288.0</v>
      </c>
      <c r="Z84" s="5">
        <v>17.0</v>
      </c>
      <c r="AA84" s="5">
        <v>3.0</v>
      </c>
      <c r="AB84" s="5">
        <v>0.0</v>
      </c>
      <c r="AC84" s="5">
        <v>11.0</v>
      </c>
      <c r="AD84" s="5">
        <v>8.0</v>
      </c>
      <c r="AE84" s="5">
        <v>8.0</v>
      </c>
      <c r="AF84" s="5">
        <v>0.287</v>
      </c>
      <c r="AG84" s="5">
        <f t="shared" si="1"/>
        <v>95</v>
      </c>
      <c r="AH84" s="6">
        <f t="shared" si="2"/>
        <v>2</v>
      </c>
      <c r="AI84" s="6" t="str">
        <f>VLOOKUP(C84, 'Batter Rosters'!A:C, 3, FALSE)</f>
        <v>COL</v>
      </c>
    </row>
    <row r="85">
      <c r="A85" s="1">
        <v>15.0</v>
      </c>
      <c r="B85" s="3"/>
      <c r="C85" s="4" t="s">
        <v>119</v>
      </c>
      <c r="D85" s="4" t="s">
        <v>36</v>
      </c>
      <c r="E85" s="5">
        <v>2019.0</v>
      </c>
      <c r="F85" s="5">
        <v>2020.0</v>
      </c>
      <c r="G85" s="5">
        <v>176.0</v>
      </c>
      <c r="H85" s="5">
        <v>31.0</v>
      </c>
      <c r="I85" s="3"/>
      <c r="J85" s="5">
        <v>594.0</v>
      </c>
      <c r="K85" s="5">
        <v>531.0</v>
      </c>
      <c r="L85" s="5">
        <v>105.0</v>
      </c>
      <c r="M85" s="5">
        <v>151.0</v>
      </c>
      <c r="N85" s="5">
        <v>32.0</v>
      </c>
      <c r="O85" s="5">
        <v>5.0</v>
      </c>
      <c r="P85" s="5">
        <v>73.0</v>
      </c>
      <c r="Q85" s="5">
        <v>19.0</v>
      </c>
      <c r="R85" s="5">
        <v>5.0</v>
      </c>
      <c r="S85" s="5">
        <v>55.0</v>
      </c>
      <c r="T85" s="5">
        <v>155.0</v>
      </c>
      <c r="U85" s="5">
        <v>0.284</v>
      </c>
      <c r="V85" s="5">
        <v>0.355</v>
      </c>
      <c r="W85" s="5">
        <v>0.539</v>
      </c>
      <c r="X85" s="5">
        <v>0.894</v>
      </c>
      <c r="Y85" s="5">
        <v>286.0</v>
      </c>
      <c r="Z85" s="5">
        <v>6.0</v>
      </c>
      <c r="AA85" s="5">
        <v>5.0</v>
      </c>
      <c r="AB85" s="5">
        <v>0.0</v>
      </c>
      <c r="AC85" s="5">
        <v>3.0</v>
      </c>
      <c r="AD85" s="5">
        <v>0.0</v>
      </c>
      <c r="AE85" s="5">
        <v>8.0</v>
      </c>
      <c r="AF85" s="5">
        <v>0.345</v>
      </c>
      <c r="AG85" s="5">
        <f t="shared" si="1"/>
        <v>83</v>
      </c>
      <c r="AH85" s="6">
        <f t="shared" si="2"/>
        <v>14</v>
      </c>
      <c r="AI85" s="6" t="str">
        <f>VLOOKUP(C85, 'Batter Rosters'!A:C, 3, FALSE)</f>
        <v>COL</v>
      </c>
    </row>
    <row r="86">
      <c r="A86" s="1">
        <v>183.0</v>
      </c>
      <c r="B86" s="3"/>
      <c r="C86" s="4" t="s">
        <v>120</v>
      </c>
      <c r="D86" s="4" t="s">
        <v>36</v>
      </c>
      <c r="E86" s="5">
        <v>2019.0</v>
      </c>
      <c r="F86" s="5">
        <v>2020.0</v>
      </c>
      <c r="G86" s="5">
        <v>110.0</v>
      </c>
      <c r="H86" s="5">
        <v>8.0</v>
      </c>
      <c r="I86" s="3"/>
      <c r="J86" s="5">
        <v>285.0</v>
      </c>
      <c r="K86" s="5">
        <v>258.0</v>
      </c>
      <c r="L86" s="5">
        <v>37.0</v>
      </c>
      <c r="M86" s="5">
        <v>67.0</v>
      </c>
      <c r="N86" s="5">
        <v>8.0</v>
      </c>
      <c r="O86" s="5">
        <v>4.0</v>
      </c>
      <c r="P86" s="5">
        <v>22.0</v>
      </c>
      <c r="Q86" s="5">
        <v>14.0</v>
      </c>
      <c r="R86" s="5">
        <v>2.0</v>
      </c>
      <c r="S86" s="5">
        <v>23.0</v>
      </c>
      <c r="T86" s="5">
        <v>82.0</v>
      </c>
      <c r="U86" s="5">
        <v>0.26</v>
      </c>
      <c r="V86" s="5">
        <v>0.317</v>
      </c>
      <c r="W86" s="5">
        <v>0.415</v>
      </c>
      <c r="X86" s="5">
        <v>0.732</v>
      </c>
      <c r="Y86" s="5">
        <v>107.0</v>
      </c>
      <c r="Z86" s="5">
        <v>3.0</v>
      </c>
      <c r="AA86" s="5">
        <v>0.0</v>
      </c>
      <c r="AB86" s="5">
        <v>1.0</v>
      </c>
      <c r="AC86" s="5">
        <v>3.0</v>
      </c>
      <c r="AD86" s="5">
        <v>1.0</v>
      </c>
      <c r="AE86" s="5">
        <v>2.0</v>
      </c>
      <c r="AF86" s="5">
        <v>0.345</v>
      </c>
      <c r="AG86" s="5">
        <f t="shared" si="1"/>
        <v>47</v>
      </c>
      <c r="AH86" s="6">
        <f t="shared" si="2"/>
        <v>12</v>
      </c>
      <c r="AI86" s="6" t="str">
        <f>VLOOKUP(C86, 'Batter Rosters'!A:C, 3, FALSE)</f>
        <v>COL</v>
      </c>
    </row>
    <row r="87">
      <c r="A87" s="1">
        <v>262.0</v>
      </c>
      <c r="B87" s="3"/>
      <c r="C87" s="4" t="s">
        <v>121</v>
      </c>
      <c r="D87" s="4" t="s">
        <v>36</v>
      </c>
      <c r="E87" s="5">
        <v>2019.0</v>
      </c>
      <c r="F87" s="5">
        <v>2020.0</v>
      </c>
      <c r="G87" s="5">
        <v>62.0</v>
      </c>
      <c r="H87" s="5">
        <v>3.0</v>
      </c>
      <c r="I87" s="3"/>
      <c r="J87" s="5">
        <v>144.0</v>
      </c>
      <c r="K87" s="5">
        <v>134.0</v>
      </c>
      <c r="L87" s="5">
        <v>11.0</v>
      </c>
      <c r="M87" s="5">
        <v>20.0</v>
      </c>
      <c r="N87" s="5">
        <v>4.0</v>
      </c>
      <c r="O87" s="5">
        <v>1.0</v>
      </c>
      <c r="P87" s="5">
        <v>12.0</v>
      </c>
      <c r="Q87" s="5">
        <v>3.0</v>
      </c>
      <c r="R87" s="5">
        <v>1.0</v>
      </c>
      <c r="S87" s="5">
        <v>9.0</v>
      </c>
      <c r="T87" s="5">
        <v>46.0</v>
      </c>
      <c r="U87" s="5">
        <v>0.149</v>
      </c>
      <c r="V87" s="5">
        <v>0.208</v>
      </c>
      <c r="W87" s="5">
        <v>0.261</v>
      </c>
      <c r="X87" s="5">
        <v>0.47</v>
      </c>
      <c r="Y87" s="5">
        <v>35.0</v>
      </c>
      <c r="Z87" s="5">
        <v>2.0</v>
      </c>
      <c r="AA87" s="5">
        <v>1.0</v>
      </c>
      <c r="AB87" s="5">
        <v>0.0</v>
      </c>
      <c r="AC87" s="5">
        <v>0.0</v>
      </c>
      <c r="AD87" s="5">
        <v>0.0</v>
      </c>
      <c r="AE87" s="5">
        <v>2.0</v>
      </c>
      <c r="AF87" s="5">
        <v>0.2</v>
      </c>
      <c r="AG87" s="5">
        <f t="shared" si="1"/>
        <v>12</v>
      </c>
      <c r="AH87" s="6">
        <f t="shared" si="2"/>
        <v>2</v>
      </c>
      <c r="AI87" s="6" t="str">
        <f>VLOOKUP(C87, 'Batter Rosters'!A:C, 3, FALSE)</f>
        <v>COL</v>
      </c>
    </row>
    <row r="88">
      <c r="A88" s="1">
        <v>264.0</v>
      </c>
      <c r="B88" s="3"/>
      <c r="C88" s="4" t="s">
        <v>122</v>
      </c>
      <c r="D88" s="4" t="s">
        <v>36</v>
      </c>
      <c r="E88" s="5">
        <v>2019.0</v>
      </c>
      <c r="F88" s="5">
        <v>2020.0</v>
      </c>
      <c r="G88" s="5">
        <v>41.0</v>
      </c>
      <c r="H88" s="5">
        <v>3.0</v>
      </c>
      <c r="I88" s="3"/>
      <c r="J88" s="5">
        <v>101.0</v>
      </c>
      <c r="K88" s="5">
        <v>94.0</v>
      </c>
      <c r="L88" s="5">
        <v>9.0</v>
      </c>
      <c r="M88" s="5">
        <v>17.0</v>
      </c>
      <c r="N88" s="5">
        <v>1.0</v>
      </c>
      <c r="O88" s="5">
        <v>0.0</v>
      </c>
      <c r="P88" s="5">
        <v>11.0</v>
      </c>
      <c r="Q88" s="5">
        <v>0.0</v>
      </c>
      <c r="R88" s="5">
        <v>0.0</v>
      </c>
      <c r="S88" s="5">
        <v>6.0</v>
      </c>
      <c r="T88" s="5">
        <v>31.0</v>
      </c>
      <c r="U88" s="5">
        <v>0.181</v>
      </c>
      <c r="V88" s="5">
        <v>0.228</v>
      </c>
      <c r="W88" s="5">
        <v>0.287</v>
      </c>
      <c r="X88" s="5">
        <v>0.515</v>
      </c>
      <c r="Y88" s="5">
        <v>27.0</v>
      </c>
      <c r="Z88" s="5">
        <v>5.0</v>
      </c>
      <c r="AA88" s="5">
        <v>0.0</v>
      </c>
      <c r="AB88" s="5">
        <v>0.0</v>
      </c>
      <c r="AC88" s="5">
        <v>1.0</v>
      </c>
      <c r="AD88" s="5">
        <v>0.0</v>
      </c>
      <c r="AE88" s="5">
        <v>0.0</v>
      </c>
      <c r="AF88" s="5">
        <v>0.23</v>
      </c>
      <c r="AG88" s="5">
        <f t="shared" si="1"/>
        <v>13</v>
      </c>
      <c r="AH88" s="6">
        <f t="shared" si="2"/>
        <v>0</v>
      </c>
      <c r="AI88" s="6" t="str">
        <f>VLOOKUP(C88, 'Batter Rosters'!A:C, 3, FALSE)</f>
        <v>COL</v>
      </c>
    </row>
    <row r="89">
      <c r="A89" s="1">
        <v>273.0</v>
      </c>
      <c r="B89" s="3"/>
      <c r="C89" s="4" t="s">
        <v>123</v>
      </c>
      <c r="D89" s="4" t="s">
        <v>36</v>
      </c>
      <c r="E89" s="5">
        <v>2019.0</v>
      </c>
      <c r="F89" s="5">
        <v>2020.0</v>
      </c>
      <c r="G89" s="5">
        <v>21.0</v>
      </c>
      <c r="H89" s="5">
        <v>3.0</v>
      </c>
      <c r="I89" s="3"/>
      <c r="J89" s="5">
        <v>50.0</v>
      </c>
      <c r="K89" s="5">
        <v>48.0</v>
      </c>
      <c r="L89" s="5">
        <v>8.0</v>
      </c>
      <c r="M89" s="5">
        <v>16.0</v>
      </c>
      <c r="N89" s="5">
        <v>2.0</v>
      </c>
      <c r="O89" s="5">
        <v>0.0</v>
      </c>
      <c r="P89" s="5">
        <v>6.0</v>
      </c>
      <c r="Q89" s="5">
        <v>1.0</v>
      </c>
      <c r="R89" s="5">
        <v>0.0</v>
      </c>
      <c r="S89" s="5">
        <v>1.0</v>
      </c>
      <c r="T89" s="5">
        <v>12.0</v>
      </c>
      <c r="U89" s="5">
        <v>0.333</v>
      </c>
      <c r="V89" s="5">
        <v>0.36</v>
      </c>
      <c r="W89" s="5">
        <v>0.563</v>
      </c>
      <c r="X89" s="5">
        <v>0.923</v>
      </c>
      <c r="Y89" s="5">
        <v>27.0</v>
      </c>
      <c r="Z89" s="5">
        <v>0.0</v>
      </c>
      <c r="AA89" s="5">
        <v>1.0</v>
      </c>
      <c r="AB89" s="5">
        <v>0.0</v>
      </c>
      <c r="AC89" s="5">
        <v>0.0</v>
      </c>
      <c r="AD89" s="5">
        <v>0.0</v>
      </c>
      <c r="AE89" s="5">
        <v>1.0</v>
      </c>
      <c r="AF89" s="5">
        <v>0.394</v>
      </c>
      <c r="AG89" s="5">
        <f t="shared" si="1"/>
        <v>11</v>
      </c>
      <c r="AH89" s="6">
        <f t="shared" si="2"/>
        <v>1</v>
      </c>
      <c r="AI89" s="6" t="str">
        <f>VLOOKUP(C89, 'Batter Rosters'!A:C, 3, FALSE)</f>
        <v>COL</v>
      </c>
    </row>
    <row r="90">
      <c r="A90" s="7">
        <v>308.0</v>
      </c>
      <c r="B90" s="3"/>
      <c r="C90" s="8" t="s">
        <v>124</v>
      </c>
      <c r="D90" s="8" t="s">
        <v>36</v>
      </c>
      <c r="E90" s="9">
        <v>2019.0</v>
      </c>
      <c r="F90" s="9">
        <v>2020.0</v>
      </c>
      <c r="G90" s="9">
        <v>99.0</v>
      </c>
      <c r="H90" s="9">
        <v>2.0</v>
      </c>
      <c r="I90" s="3"/>
      <c r="J90" s="9">
        <v>262.0</v>
      </c>
      <c r="K90" s="9">
        <v>237.0</v>
      </c>
      <c r="L90" s="9">
        <v>25.0</v>
      </c>
      <c r="M90" s="9">
        <v>54.0</v>
      </c>
      <c r="N90" s="9">
        <v>8.0</v>
      </c>
      <c r="O90" s="9">
        <v>0.0</v>
      </c>
      <c r="P90" s="9">
        <v>23.0</v>
      </c>
      <c r="Q90" s="9">
        <v>0.0</v>
      </c>
      <c r="R90" s="9">
        <v>0.0</v>
      </c>
      <c r="S90" s="9">
        <v>20.0</v>
      </c>
      <c r="T90" s="9">
        <v>48.0</v>
      </c>
      <c r="U90" s="9">
        <v>0.228</v>
      </c>
      <c r="V90" s="9">
        <v>0.291</v>
      </c>
      <c r="W90" s="9">
        <v>0.287</v>
      </c>
      <c r="X90" s="9">
        <v>0.578</v>
      </c>
      <c r="Y90" s="9">
        <v>68.0</v>
      </c>
      <c r="Z90" s="9">
        <v>8.0</v>
      </c>
      <c r="AA90" s="9">
        <v>2.0</v>
      </c>
      <c r="AB90" s="9">
        <v>1.0</v>
      </c>
      <c r="AC90" s="9">
        <v>2.0</v>
      </c>
      <c r="AD90" s="9">
        <v>0.0</v>
      </c>
      <c r="AE90" s="9">
        <v>4.0</v>
      </c>
      <c r="AF90" s="9">
        <v>0.275</v>
      </c>
      <c r="AG90" s="5">
        <f t="shared" si="1"/>
        <v>44</v>
      </c>
      <c r="AH90" s="6">
        <f t="shared" si="2"/>
        <v>0</v>
      </c>
      <c r="AI90" s="6" t="str">
        <f>VLOOKUP(C90, 'Batter Rosters'!A:C, 3, FALSE)</f>
        <v>COL</v>
      </c>
    </row>
    <row r="91">
      <c r="A91" s="7">
        <v>386.0</v>
      </c>
      <c r="B91" s="3"/>
      <c r="C91" s="8" t="s">
        <v>125</v>
      </c>
      <c r="D91" s="8" t="s">
        <v>36</v>
      </c>
      <c r="E91" s="9">
        <v>2019.0</v>
      </c>
      <c r="F91" s="9">
        <v>2020.0</v>
      </c>
      <c r="G91" s="9">
        <v>27.0</v>
      </c>
      <c r="H91" s="9">
        <v>0.0</v>
      </c>
      <c r="I91" s="3"/>
      <c r="J91" s="9">
        <v>67.0</v>
      </c>
      <c r="K91" s="9">
        <v>64.0</v>
      </c>
      <c r="L91" s="9">
        <v>6.0</v>
      </c>
      <c r="M91" s="9">
        <v>13.0</v>
      </c>
      <c r="N91" s="9">
        <v>2.0</v>
      </c>
      <c r="O91" s="9">
        <v>0.0</v>
      </c>
      <c r="P91" s="9">
        <v>5.0</v>
      </c>
      <c r="Q91" s="9">
        <v>0.0</v>
      </c>
      <c r="R91" s="9">
        <v>0.0</v>
      </c>
      <c r="S91" s="9">
        <v>2.0</v>
      </c>
      <c r="T91" s="9">
        <v>20.0</v>
      </c>
      <c r="U91" s="9">
        <v>0.203</v>
      </c>
      <c r="V91" s="9">
        <v>0.239</v>
      </c>
      <c r="W91" s="9">
        <v>0.234</v>
      </c>
      <c r="X91" s="9">
        <v>0.473</v>
      </c>
      <c r="Y91" s="9">
        <v>15.0</v>
      </c>
      <c r="Z91" s="9">
        <v>1.0</v>
      </c>
      <c r="AA91" s="9">
        <v>1.0</v>
      </c>
      <c r="AB91" s="9">
        <v>0.0</v>
      </c>
      <c r="AC91" s="9">
        <v>0.0</v>
      </c>
      <c r="AD91" s="9">
        <v>0.0</v>
      </c>
      <c r="AE91" s="9">
        <v>1.0</v>
      </c>
      <c r="AF91" s="9">
        <v>0.295</v>
      </c>
      <c r="AG91" s="5">
        <f t="shared" si="1"/>
        <v>11</v>
      </c>
      <c r="AH91" s="6">
        <f t="shared" si="2"/>
        <v>0</v>
      </c>
      <c r="AI91" s="6" t="str">
        <f>VLOOKUP(C91, 'Batter Rosters'!A:C, 3, FALSE)</f>
        <v>COL</v>
      </c>
    </row>
    <row r="92">
      <c r="A92" s="7">
        <v>388.0</v>
      </c>
      <c r="B92" s="3"/>
      <c r="C92" s="8" t="s">
        <v>126</v>
      </c>
      <c r="D92" s="8" t="s">
        <v>36</v>
      </c>
      <c r="E92" s="9">
        <v>2019.0</v>
      </c>
      <c r="F92" s="9">
        <v>2020.0</v>
      </c>
      <c r="G92" s="9">
        <v>20.0</v>
      </c>
      <c r="H92" s="9">
        <v>0.0</v>
      </c>
      <c r="I92" s="3"/>
      <c r="J92" s="9">
        <v>38.0</v>
      </c>
      <c r="K92" s="9">
        <v>35.0</v>
      </c>
      <c r="L92" s="9">
        <v>5.0</v>
      </c>
      <c r="M92" s="9">
        <v>6.0</v>
      </c>
      <c r="N92" s="9">
        <v>1.0</v>
      </c>
      <c r="O92" s="9">
        <v>0.0</v>
      </c>
      <c r="P92" s="9">
        <v>0.0</v>
      </c>
      <c r="Q92" s="9">
        <v>0.0</v>
      </c>
      <c r="R92" s="9">
        <v>0.0</v>
      </c>
      <c r="S92" s="9">
        <v>1.0</v>
      </c>
      <c r="T92" s="9">
        <v>11.0</v>
      </c>
      <c r="U92" s="9">
        <v>0.171</v>
      </c>
      <c r="V92" s="9">
        <v>0.194</v>
      </c>
      <c r="W92" s="9">
        <v>0.2</v>
      </c>
      <c r="X92" s="9">
        <v>0.394</v>
      </c>
      <c r="Y92" s="9">
        <v>7.0</v>
      </c>
      <c r="Z92" s="9">
        <v>0.0</v>
      </c>
      <c r="AA92" s="9">
        <v>0.0</v>
      </c>
      <c r="AB92" s="9">
        <v>2.0</v>
      </c>
      <c r="AC92" s="9">
        <v>0.0</v>
      </c>
      <c r="AD92" s="9">
        <v>0.0</v>
      </c>
      <c r="AE92" s="9">
        <v>0.0</v>
      </c>
      <c r="AF92" s="9">
        <v>0.25</v>
      </c>
      <c r="AG92" s="5">
        <f t="shared" si="1"/>
        <v>5</v>
      </c>
      <c r="AH92" s="6">
        <f t="shared" si="2"/>
        <v>0</v>
      </c>
      <c r="AI92" s="6" t="str">
        <f>VLOOKUP(C92, 'Batter Rosters'!A:C, 3, FALSE)</f>
        <v>COL</v>
      </c>
    </row>
    <row r="93">
      <c r="A93" s="1">
        <v>110.0</v>
      </c>
      <c r="B93" s="3"/>
      <c r="C93" s="4" t="s">
        <v>127</v>
      </c>
      <c r="D93" s="4" t="s">
        <v>36</v>
      </c>
      <c r="E93" s="5">
        <v>2019.0</v>
      </c>
      <c r="F93" s="5">
        <v>2020.0</v>
      </c>
      <c r="G93" s="5">
        <v>180.0</v>
      </c>
      <c r="H93" s="5">
        <v>13.0</v>
      </c>
      <c r="I93" s="3"/>
      <c r="J93" s="5">
        <v>554.0</v>
      </c>
      <c r="K93" s="5">
        <v>527.0</v>
      </c>
      <c r="L93" s="5">
        <v>75.0</v>
      </c>
      <c r="M93" s="5">
        <v>133.0</v>
      </c>
      <c r="N93" s="5">
        <v>28.0</v>
      </c>
      <c r="O93" s="5">
        <v>6.0</v>
      </c>
      <c r="P93" s="5">
        <v>65.0</v>
      </c>
      <c r="Q93" s="5">
        <v>12.0</v>
      </c>
      <c r="R93" s="5">
        <v>3.0</v>
      </c>
      <c r="S93" s="5">
        <v>15.0</v>
      </c>
      <c r="T93" s="5">
        <v>88.0</v>
      </c>
      <c r="U93" s="5">
        <v>0.252</v>
      </c>
      <c r="V93" s="5">
        <v>0.283</v>
      </c>
      <c r="W93" s="5">
        <v>0.402</v>
      </c>
      <c r="X93" s="5">
        <v>0.686</v>
      </c>
      <c r="Y93" s="5">
        <v>212.0</v>
      </c>
      <c r="Z93" s="5">
        <v>16.0</v>
      </c>
      <c r="AA93" s="5">
        <v>9.0</v>
      </c>
      <c r="AB93" s="5">
        <v>0.0</v>
      </c>
      <c r="AC93" s="5">
        <v>3.0</v>
      </c>
      <c r="AD93" s="5">
        <v>0.0</v>
      </c>
      <c r="AE93" s="5">
        <v>7.0</v>
      </c>
      <c r="AF93" s="5">
        <v>0.28</v>
      </c>
      <c r="AG93" s="5">
        <f t="shared" si="1"/>
        <v>86</v>
      </c>
      <c r="AH93" s="6">
        <f t="shared" si="2"/>
        <v>9</v>
      </c>
      <c r="AI93" s="6" t="str">
        <f>VLOOKUP(C93, 'Batter Rosters'!A:C, 3, FALSE)</f>
        <v>COL</v>
      </c>
    </row>
    <row r="94">
      <c r="A94" s="1">
        <v>59.0</v>
      </c>
      <c r="B94" s="3"/>
      <c r="C94" s="4" t="s">
        <v>128</v>
      </c>
      <c r="D94" s="4" t="s">
        <v>36</v>
      </c>
      <c r="E94" s="5">
        <v>2019.0</v>
      </c>
      <c r="F94" s="5">
        <v>2020.0</v>
      </c>
      <c r="G94" s="5">
        <v>148.0</v>
      </c>
      <c r="H94" s="5">
        <v>21.0</v>
      </c>
      <c r="I94" s="3"/>
      <c r="J94" s="5">
        <v>458.0</v>
      </c>
      <c r="K94" s="5">
        <v>431.0</v>
      </c>
      <c r="L94" s="5">
        <v>60.0</v>
      </c>
      <c r="M94" s="5">
        <v>113.0</v>
      </c>
      <c r="N94" s="5">
        <v>20.0</v>
      </c>
      <c r="O94" s="5">
        <v>2.0</v>
      </c>
      <c r="P94" s="5">
        <v>52.0</v>
      </c>
      <c r="Q94" s="5">
        <v>1.0</v>
      </c>
      <c r="R94" s="5">
        <v>0.0</v>
      </c>
      <c r="S94" s="5">
        <v>18.0</v>
      </c>
      <c r="T94" s="5">
        <v>106.0</v>
      </c>
      <c r="U94" s="5">
        <v>0.262</v>
      </c>
      <c r="V94" s="5">
        <v>0.306</v>
      </c>
      <c r="W94" s="5">
        <v>0.464</v>
      </c>
      <c r="X94" s="5">
        <v>0.77</v>
      </c>
      <c r="Y94" s="5">
        <v>200.0</v>
      </c>
      <c r="Z94" s="5">
        <v>13.0</v>
      </c>
      <c r="AA94" s="5">
        <v>9.0</v>
      </c>
      <c r="AB94" s="5">
        <v>0.0</v>
      </c>
      <c r="AC94" s="5">
        <v>0.0</v>
      </c>
      <c r="AD94" s="5">
        <v>0.0</v>
      </c>
      <c r="AE94" s="5">
        <v>5.0</v>
      </c>
      <c r="AF94" s="5">
        <v>0.303</v>
      </c>
      <c r="AG94" s="5">
        <f t="shared" si="1"/>
        <v>70</v>
      </c>
      <c r="AH94" s="6">
        <f t="shared" si="2"/>
        <v>1</v>
      </c>
      <c r="AI94" s="6" t="str">
        <f>VLOOKUP(C94, 'Batter Rosters'!A:C, 3, FALSE)</f>
        <v>DET</v>
      </c>
    </row>
    <row r="95">
      <c r="A95" s="1">
        <v>77.0</v>
      </c>
      <c r="B95" s="3"/>
      <c r="C95" s="4" t="s">
        <v>129</v>
      </c>
      <c r="D95" s="4" t="s">
        <v>36</v>
      </c>
      <c r="E95" s="5">
        <v>2019.0</v>
      </c>
      <c r="F95" s="5">
        <v>2020.0</v>
      </c>
      <c r="G95" s="5">
        <v>132.0</v>
      </c>
      <c r="H95" s="5">
        <v>17.0</v>
      </c>
      <c r="I95" s="3"/>
      <c r="J95" s="5">
        <v>395.0</v>
      </c>
      <c r="K95" s="5">
        <v>358.0</v>
      </c>
      <c r="L95" s="5">
        <v>35.0</v>
      </c>
      <c r="M95" s="5">
        <v>80.0</v>
      </c>
      <c r="N95" s="5">
        <v>19.0</v>
      </c>
      <c r="O95" s="5">
        <v>0.0</v>
      </c>
      <c r="P95" s="5">
        <v>53.0</v>
      </c>
      <c r="Q95" s="5">
        <v>0.0</v>
      </c>
      <c r="R95" s="5">
        <v>0.0</v>
      </c>
      <c r="S95" s="5">
        <v>28.0</v>
      </c>
      <c r="T95" s="5">
        <v>91.0</v>
      </c>
      <c r="U95" s="5">
        <v>0.223</v>
      </c>
      <c r="V95" s="5">
        <v>0.294</v>
      </c>
      <c r="W95" s="5">
        <v>0.419</v>
      </c>
      <c r="X95" s="5">
        <v>0.713</v>
      </c>
      <c r="Y95" s="5">
        <v>150.0</v>
      </c>
      <c r="Z95" s="5">
        <v>11.0</v>
      </c>
      <c r="AA95" s="5">
        <v>8.0</v>
      </c>
      <c r="AB95" s="5">
        <v>0.0</v>
      </c>
      <c r="AC95" s="5">
        <v>1.0</v>
      </c>
      <c r="AD95" s="5">
        <v>0.0</v>
      </c>
      <c r="AE95" s="5">
        <v>4.0</v>
      </c>
      <c r="AF95" s="5">
        <v>0.251</v>
      </c>
      <c r="AG95" s="5">
        <f t="shared" si="1"/>
        <v>44</v>
      </c>
      <c r="AH95" s="6">
        <f t="shared" si="2"/>
        <v>0</v>
      </c>
      <c r="AI95" s="6" t="str">
        <f>VLOOKUP(C95, 'Batter Rosters'!A:C, 3, FALSE)</f>
        <v>DET</v>
      </c>
    </row>
    <row r="96">
      <c r="A96" s="1">
        <v>109.0</v>
      </c>
      <c r="B96" s="3"/>
      <c r="C96" s="4" t="s">
        <v>130</v>
      </c>
      <c r="D96" s="4" t="s">
        <v>36</v>
      </c>
      <c r="E96" s="5">
        <v>2019.0</v>
      </c>
      <c r="F96" s="5">
        <v>2020.0</v>
      </c>
      <c r="G96" s="5">
        <v>139.0</v>
      </c>
      <c r="H96" s="5">
        <v>14.0</v>
      </c>
      <c r="I96" s="3"/>
      <c r="J96" s="5">
        <v>465.0</v>
      </c>
      <c r="K96" s="5">
        <v>413.0</v>
      </c>
      <c r="L96" s="5">
        <v>49.0</v>
      </c>
      <c r="M96" s="5">
        <v>83.0</v>
      </c>
      <c r="N96" s="5">
        <v>24.0</v>
      </c>
      <c r="O96" s="5">
        <v>2.0</v>
      </c>
      <c r="P96" s="5">
        <v>48.0</v>
      </c>
      <c r="Q96" s="5">
        <v>13.0</v>
      </c>
      <c r="R96" s="5">
        <v>3.0</v>
      </c>
      <c r="S96" s="5">
        <v>48.0</v>
      </c>
      <c r="T96" s="5">
        <v>158.0</v>
      </c>
      <c r="U96" s="5">
        <v>0.201</v>
      </c>
      <c r="V96" s="5">
        <v>0.284</v>
      </c>
      <c r="W96" s="5">
        <v>0.37</v>
      </c>
      <c r="X96" s="5">
        <v>0.654</v>
      </c>
      <c r="Y96" s="5">
        <v>153.0</v>
      </c>
      <c r="Z96" s="5">
        <v>5.0</v>
      </c>
      <c r="AA96" s="5">
        <v>1.0</v>
      </c>
      <c r="AB96" s="5">
        <v>0.0</v>
      </c>
      <c r="AC96" s="5">
        <v>3.0</v>
      </c>
      <c r="AD96" s="5">
        <v>0.0</v>
      </c>
      <c r="AE96" s="5">
        <v>2.0</v>
      </c>
      <c r="AF96" s="5">
        <v>0.283</v>
      </c>
      <c r="AG96" s="5">
        <f t="shared" si="1"/>
        <v>43</v>
      </c>
      <c r="AH96" s="6">
        <f t="shared" si="2"/>
        <v>10</v>
      </c>
      <c r="AI96" s="6" t="str">
        <f>VLOOKUP(C96, 'Batter Rosters'!A:C, 3, FALSE)</f>
        <v>DET</v>
      </c>
    </row>
    <row r="97">
      <c r="A97" s="1">
        <v>112.0</v>
      </c>
      <c r="B97" s="3"/>
      <c r="C97" s="4" t="s">
        <v>131</v>
      </c>
      <c r="D97" s="4" t="s">
        <v>36</v>
      </c>
      <c r="E97" s="5">
        <v>2019.0</v>
      </c>
      <c r="F97" s="5">
        <v>2020.0</v>
      </c>
      <c r="G97" s="5">
        <v>111.0</v>
      </c>
      <c r="H97" s="5">
        <v>13.0</v>
      </c>
      <c r="I97" s="3"/>
      <c r="J97" s="5">
        <v>352.0</v>
      </c>
      <c r="K97" s="5">
        <v>314.0</v>
      </c>
      <c r="L97" s="5">
        <v>46.0</v>
      </c>
      <c r="M97" s="5">
        <v>78.0</v>
      </c>
      <c r="N97" s="5">
        <v>21.0</v>
      </c>
      <c r="O97" s="5">
        <v>3.0</v>
      </c>
      <c r="P97" s="5">
        <v>32.0</v>
      </c>
      <c r="Q97" s="5">
        <v>7.0</v>
      </c>
      <c r="R97" s="5">
        <v>3.0</v>
      </c>
      <c r="S97" s="5">
        <v>28.0</v>
      </c>
      <c r="T97" s="5">
        <v>103.0</v>
      </c>
      <c r="U97" s="5">
        <v>0.248</v>
      </c>
      <c r="V97" s="5">
        <v>0.327</v>
      </c>
      <c r="W97" s="5">
        <v>0.459</v>
      </c>
      <c r="X97" s="5">
        <v>0.785</v>
      </c>
      <c r="Y97" s="5">
        <v>144.0</v>
      </c>
      <c r="Z97" s="5">
        <v>6.0</v>
      </c>
      <c r="AA97" s="5">
        <v>9.0</v>
      </c>
      <c r="AB97" s="5">
        <v>0.0</v>
      </c>
      <c r="AC97" s="5">
        <v>1.0</v>
      </c>
      <c r="AD97" s="5">
        <v>1.0</v>
      </c>
      <c r="AE97" s="5">
        <v>4.0</v>
      </c>
      <c r="AF97" s="5">
        <v>0.327</v>
      </c>
      <c r="AG97" s="5">
        <f t="shared" si="1"/>
        <v>41</v>
      </c>
      <c r="AH97" s="6">
        <f t="shared" si="2"/>
        <v>4</v>
      </c>
      <c r="AI97" s="6" t="str">
        <f>VLOOKUP(C97, 'Batter Rosters'!A:C, 3, FALSE)</f>
        <v>DET</v>
      </c>
    </row>
    <row r="98">
      <c r="A98" s="1">
        <v>133.0</v>
      </c>
      <c r="B98" s="3"/>
      <c r="C98" s="4" t="s">
        <v>132</v>
      </c>
      <c r="D98" s="4" t="s">
        <v>36</v>
      </c>
      <c r="E98" s="5">
        <v>2019.0</v>
      </c>
      <c r="F98" s="5">
        <v>2020.0</v>
      </c>
      <c r="G98" s="5">
        <v>165.0</v>
      </c>
      <c r="H98" s="5">
        <v>12.0</v>
      </c>
      <c r="I98" s="3"/>
      <c r="J98" s="5">
        <v>560.0</v>
      </c>
      <c r="K98" s="5">
        <v>506.0</v>
      </c>
      <c r="L98" s="5">
        <v>43.0</v>
      </c>
      <c r="M98" s="5">
        <v>130.0</v>
      </c>
      <c r="N98" s="5">
        <v>13.0</v>
      </c>
      <c r="O98" s="5">
        <v>0.0</v>
      </c>
      <c r="P98" s="5">
        <v>55.0</v>
      </c>
      <c r="Q98" s="5">
        <v>0.0</v>
      </c>
      <c r="R98" s="5">
        <v>0.0</v>
      </c>
      <c r="S98" s="5">
        <v>44.0</v>
      </c>
      <c r="T98" s="5">
        <v>113.0</v>
      </c>
      <c r="U98" s="5">
        <v>0.257</v>
      </c>
      <c r="V98" s="5">
        <v>0.318</v>
      </c>
      <c r="W98" s="5">
        <v>0.354</v>
      </c>
      <c r="X98" s="5">
        <v>0.672</v>
      </c>
      <c r="Y98" s="5">
        <v>179.0</v>
      </c>
      <c r="Z98" s="5">
        <v>15.0</v>
      </c>
      <c r="AA98" s="5">
        <v>4.0</v>
      </c>
      <c r="AB98" s="5">
        <v>0.0</v>
      </c>
      <c r="AC98" s="5">
        <v>6.0</v>
      </c>
      <c r="AD98" s="5">
        <v>3.0</v>
      </c>
      <c r="AE98" s="5">
        <v>3.0</v>
      </c>
      <c r="AF98" s="5">
        <v>0.305</v>
      </c>
      <c r="AG98" s="5">
        <f t="shared" si="1"/>
        <v>105</v>
      </c>
      <c r="AH98" s="6">
        <f t="shared" si="2"/>
        <v>0</v>
      </c>
      <c r="AI98" s="6" t="str">
        <f>VLOOKUP(C98, 'Batter Rosters'!A:C, 3, FALSE)</f>
        <v>DET</v>
      </c>
    </row>
    <row r="99">
      <c r="A99" s="1">
        <v>162.0</v>
      </c>
      <c r="B99" s="3"/>
      <c r="C99" s="4" t="s">
        <v>133</v>
      </c>
      <c r="D99" s="4" t="s">
        <v>36</v>
      </c>
      <c r="E99" s="5">
        <v>2019.0</v>
      </c>
      <c r="F99" s="5">
        <v>2020.0</v>
      </c>
      <c r="G99" s="5">
        <v>124.0</v>
      </c>
      <c r="H99" s="5">
        <v>10.0</v>
      </c>
      <c r="I99" s="3"/>
      <c r="J99" s="5">
        <v>394.0</v>
      </c>
      <c r="K99" s="5">
        <v>347.0</v>
      </c>
      <c r="L99" s="5">
        <v>38.0</v>
      </c>
      <c r="M99" s="5">
        <v>78.0</v>
      </c>
      <c r="N99" s="5">
        <v>18.0</v>
      </c>
      <c r="O99" s="5">
        <v>4.0</v>
      </c>
      <c r="P99" s="5">
        <v>38.0</v>
      </c>
      <c r="Q99" s="5">
        <v>4.0</v>
      </c>
      <c r="R99" s="5">
        <v>1.0</v>
      </c>
      <c r="S99" s="5">
        <v>39.0</v>
      </c>
      <c r="T99" s="5">
        <v>101.0</v>
      </c>
      <c r="U99" s="5">
        <v>0.225</v>
      </c>
      <c r="V99" s="5">
        <v>0.315</v>
      </c>
      <c r="W99" s="5">
        <v>0.386</v>
      </c>
      <c r="X99" s="5">
        <v>0.701</v>
      </c>
      <c r="Y99" s="5">
        <v>134.0</v>
      </c>
      <c r="Z99" s="5">
        <v>0.0</v>
      </c>
      <c r="AA99" s="5">
        <v>7.0</v>
      </c>
      <c r="AB99" s="5">
        <v>0.0</v>
      </c>
      <c r="AC99" s="5">
        <v>1.0</v>
      </c>
      <c r="AD99" s="5">
        <v>1.0</v>
      </c>
      <c r="AE99" s="5">
        <v>3.0</v>
      </c>
      <c r="AF99" s="5">
        <v>0.287</v>
      </c>
      <c r="AG99" s="5">
        <f t="shared" si="1"/>
        <v>46</v>
      </c>
      <c r="AH99" s="6">
        <f t="shared" si="2"/>
        <v>3</v>
      </c>
      <c r="AI99" s="6" t="str">
        <f>VLOOKUP(C99, 'Batter Rosters'!A:C, 3, FALSE)</f>
        <v>DET</v>
      </c>
    </row>
    <row r="100">
      <c r="A100" s="1">
        <v>193.0</v>
      </c>
      <c r="B100" s="3"/>
      <c r="C100" s="4" t="s">
        <v>134</v>
      </c>
      <c r="D100" s="4" t="s">
        <v>36</v>
      </c>
      <c r="E100" s="5">
        <v>2019.0</v>
      </c>
      <c r="F100" s="5">
        <v>2020.0</v>
      </c>
      <c r="G100" s="5">
        <v>97.0</v>
      </c>
      <c r="H100" s="5">
        <v>7.0</v>
      </c>
      <c r="I100" s="3"/>
      <c r="J100" s="5">
        <v>314.0</v>
      </c>
      <c r="K100" s="5">
        <v>300.0</v>
      </c>
      <c r="L100" s="5">
        <v>35.0</v>
      </c>
      <c r="M100" s="5">
        <v>94.0</v>
      </c>
      <c r="N100" s="5">
        <v>19.0</v>
      </c>
      <c r="O100" s="5">
        <v>5.0</v>
      </c>
      <c r="P100" s="5">
        <v>28.0</v>
      </c>
      <c r="Q100" s="5">
        <v>10.0</v>
      </c>
      <c r="R100" s="5">
        <v>4.0</v>
      </c>
      <c r="S100" s="5">
        <v>11.0</v>
      </c>
      <c r="T100" s="5">
        <v>65.0</v>
      </c>
      <c r="U100" s="5">
        <v>0.313</v>
      </c>
      <c r="V100" s="5">
        <v>0.338</v>
      </c>
      <c r="W100" s="5">
        <v>0.48</v>
      </c>
      <c r="X100" s="5">
        <v>0.818</v>
      </c>
      <c r="Y100" s="5">
        <v>144.0</v>
      </c>
      <c r="Z100" s="5">
        <v>3.0</v>
      </c>
      <c r="AA100" s="5">
        <v>1.0</v>
      </c>
      <c r="AB100" s="5">
        <v>0.0</v>
      </c>
      <c r="AC100" s="5">
        <v>2.0</v>
      </c>
      <c r="AD100" s="5">
        <v>0.0</v>
      </c>
      <c r="AE100" s="5">
        <v>4.0</v>
      </c>
      <c r="AF100" s="5">
        <v>0.378</v>
      </c>
      <c r="AG100" s="5">
        <f t="shared" si="1"/>
        <v>63</v>
      </c>
      <c r="AH100" s="6">
        <f t="shared" si="2"/>
        <v>6</v>
      </c>
      <c r="AI100" s="6" t="str">
        <f>VLOOKUP(C100, 'Batter Rosters'!A:C, 3, FALSE)</f>
        <v>DET</v>
      </c>
    </row>
    <row r="101">
      <c r="A101" s="1">
        <v>196.0</v>
      </c>
      <c r="B101" s="3"/>
      <c r="C101" s="4" t="s">
        <v>135</v>
      </c>
      <c r="D101" s="4" t="s">
        <v>36</v>
      </c>
      <c r="E101" s="5">
        <v>2019.0</v>
      </c>
      <c r="F101" s="5">
        <v>2020.0</v>
      </c>
      <c r="G101" s="5">
        <v>90.0</v>
      </c>
      <c r="H101" s="5">
        <v>7.0</v>
      </c>
      <c r="I101" s="3"/>
      <c r="J101" s="5">
        <v>239.0</v>
      </c>
      <c r="K101" s="5">
        <v>230.0</v>
      </c>
      <c r="L101" s="5">
        <v>26.0</v>
      </c>
      <c r="M101" s="5">
        <v>60.0</v>
      </c>
      <c r="N101" s="5">
        <v>11.0</v>
      </c>
      <c r="O101" s="5">
        <v>0.0</v>
      </c>
      <c r="P101" s="5">
        <v>37.0</v>
      </c>
      <c r="Q101" s="5">
        <v>1.0</v>
      </c>
      <c r="R101" s="5">
        <v>1.0</v>
      </c>
      <c r="S101" s="5">
        <v>7.0</v>
      </c>
      <c r="T101" s="5">
        <v>65.0</v>
      </c>
      <c r="U101" s="5">
        <v>0.261</v>
      </c>
      <c r="V101" s="5">
        <v>0.282</v>
      </c>
      <c r="W101" s="5">
        <v>0.4</v>
      </c>
      <c r="X101" s="5">
        <v>0.682</v>
      </c>
      <c r="Y101" s="5">
        <v>92.0</v>
      </c>
      <c r="Z101" s="5">
        <v>5.0</v>
      </c>
      <c r="AA101" s="5">
        <v>0.0</v>
      </c>
      <c r="AB101" s="5">
        <v>1.0</v>
      </c>
      <c r="AC101" s="5">
        <v>1.0</v>
      </c>
      <c r="AD101" s="5">
        <v>0.0</v>
      </c>
      <c r="AE101" s="5">
        <v>0.0</v>
      </c>
      <c r="AF101" s="5">
        <v>0.333</v>
      </c>
      <c r="AG101" s="5">
        <f t="shared" si="1"/>
        <v>42</v>
      </c>
      <c r="AH101" s="6">
        <f t="shared" si="2"/>
        <v>0</v>
      </c>
      <c r="AI101" s="6" t="str">
        <f>VLOOKUP(C101, 'Batter Rosters'!A:C, 3, FALSE)</f>
        <v>DET</v>
      </c>
    </row>
    <row r="102">
      <c r="A102" s="1">
        <v>217.0</v>
      </c>
      <c r="B102" s="3"/>
      <c r="C102" s="4" t="s">
        <v>136</v>
      </c>
      <c r="D102" s="4" t="s">
        <v>36</v>
      </c>
      <c r="E102" s="5">
        <v>2019.0</v>
      </c>
      <c r="F102" s="5">
        <v>2020.0</v>
      </c>
      <c r="G102" s="5">
        <v>75.0</v>
      </c>
      <c r="H102" s="5">
        <v>5.0</v>
      </c>
      <c r="I102" s="3"/>
      <c r="J102" s="5">
        <v>218.0</v>
      </c>
      <c r="K102" s="5">
        <v>209.0</v>
      </c>
      <c r="L102" s="5">
        <v>27.0</v>
      </c>
      <c r="M102" s="5">
        <v>51.0</v>
      </c>
      <c r="N102" s="5">
        <v>9.0</v>
      </c>
      <c r="O102" s="5">
        <v>4.0</v>
      </c>
      <c r="P102" s="5">
        <v>21.0</v>
      </c>
      <c r="Q102" s="5">
        <v>0.0</v>
      </c>
      <c r="R102" s="5">
        <v>0.0</v>
      </c>
      <c r="S102" s="5">
        <v>6.0</v>
      </c>
      <c r="T102" s="5">
        <v>41.0</v>
      </c>
      <c r="U102" s="5">
        <v>0.244</v>
      </c>
      <c r="V102" s="5">
        <v>0.271</v>
      </c>
      <c r="W102" s="5">
        <v>0.397</v>
      </c>
      <c r="X102" s="5">
        <v>0.668</v>
      </c>
      <c r="Y102" s="5">
        <v>83.0</v>
      </c>
      <c r="Z102" s="5">
        <v>7.0</v>
      </c>
      <c r="AA102" s="5">
        <v>2.0</v>
      </c>
      <c r="AB102" s="5">
        <v>0.0</v>
      </c>
      <c r="AC102" s="5">
        <v>1.0</v>
      </c>
      <c r="AD102" s="5">
        <v>0.0</v>
      </c>
      <c r="AE102" s="5">
        <v>2.0</v>
      </c>
      <c r="AF102" s="5">
        <v>0.28</v>
      </c>
      <c r="AG102" s="5">
        <f t="shared" si="1"/>
        <v>33</v>
      </c>
      <c r="AH102" s="6">
        <f t="shared" si="2"/>
        <v>0</v>
      </c>
      <c r="AI102" s="6" t="str">
        <f>VLOOKUP(C102, 'Batter Rosters'!A:C, 3, FALSE)</f>
        <v>DET</v>
      </c>
    </row>
    <row r="103">
      <c r="A103" s="1">
        <v>228.0</v>
      </c>
      <c r="B103" s="3"/>
      <c r="C103" s="4" t="s">
        <v>137</v>
      </c>
      <c r="D103" s="4" t="s">
        <v>36</v>
      </c>
      <c r="E103" s="5">
        <v>2019.0</v>
      </c>
      <c r="F103" s="5">
        <v>2020.0</v>
      </c>
      <c r="G103" s="5">
        <v>69.0</v>
      </c>
      <c r="H103" s="5">
        <v>4.0</v>
      </c>
      <c r="I103" s="3"/>
      <c r="J103" s="5">
        <v>218.0</v>
      </c>
      <c r="K103" s="5">
        <v>203.0</v>
      </c>
      <c r="L103" s="5">
        <v>18.0</v>
      </c>
      <c r="M103" s="5">
        <v>40.0</v>
      </c>
      <c r="N103" s="5">
        <v>7.0</v>
      </c>
      <c r="O103" s="5">
        <v>1.0</v>
      </c>
      <c r="P103" s="5">
        <v>19.0</v>
      </c>
      <c r="Q103" s="5">
        <v>0.0</v>
      </c>
      <c r="R103" s="5">
        <v>0.0</v>
      </c>
      <c r="S103" s="5">
        <v>12.0</v>
      </c>
      <c r="T103" s="5">
        <v>69.0</v>
      </c>
      <c r="U103" s="5">
        <v>0.197</v>
      </c>
      <c r="V103" s="5">
        <v>0.244</v>
      </c>
      <c r="W103" s="5">
        <v>0.3</v>
      </c>
      <c r="X103" s="5">
        <v>0.545</v>
      </c>
      <c r="Y103" s="5">
        <v>61.0</v>
      </c>
      <c r="Z103" s="5">
        <v>5.0</v>
      </c>
      <c r="AA103" s="5">
        <v>1.0</v>
      </c>
      <c r="AB103" s="5">
        <v>1.0</v>
      </c>
      <c r="AC103" s="5">
        <v>1.0</v>
      </c>
      <c r="AD103" s="5">
        <v>0.0</v>
      </c>
      <c r="AE103" s="5">
        <v>1.0</v>
      </c>
      <c r="AF103" s="5">
        <v>0.275</v>
      </c>
      <c r="AG103" s="5">
        <f t="shared" si="1"/>
        <v>28</v>
      </c>
      <c r="AH103" s="6">
        <f t="shared" si="2"/>
        <v>0</v>
      </c>
      <c r="AI103" s="6" t="str">
        <f>VLOOKUP(C103, 'Batter Rosters'!A:C, 3, FALSE)</f>
        <v>DET</v>
      </c>
    </row>
    <row r="104">
      <c r="A104" s="1">
        <v>251.0</v>
      </c>
      <c r="B104" s="3"/>
      <c r="C104" s="4" t="s">
        <v>138</v>
      </c>
      <c r="D104" s="4" t="s">
        <v>36</v>
      </c>
      <c r="E104" s="5">
        <v>2019.0</v>
      </c>
      <c r="F104" s="5">
        <v>2020.0</v>
      </c>
      <c r="G104" s="5">
        <v>52.0</v>
      </c>
      <c r="H104" s="5">
        <v>3.0</v>
      </c>
      <c r="I104" s="3"/>
      <c r="J104" s="5">
        <v>147.0</v>
      </c>
      <c r="K104" s="5">
        <v>131.0</v>
      </c>
      <c r="L104" s="5">
        <v>21.0</v>
      </c>
      <c r="M104" s="5">
        <v>29.0</v>
      </c>
      <c r="N104" s="5">
        <v>4.0</v>
      </c>
      <c r="O104" s="5">
        <v>2.0</v>
      </c>
      <c r="P104" s="5">
        <v>12.0</v>
      </c>
      <c r="Q104" s="5">
        <v>3.0</v>
      </c>
      <c r="R104" s="5">
        <v>0.0</v>
      </c>
      <c r="S104" s="5">
        <v>13.0</v>
      </c>
      <c r="T104" s="5">
        <v>51.0</v>
      </c>
      <c r="U104" s="5">
        <v>0.221</v>
      </c>
      <c r="V104" s="5">
        <v>0.295</v>
      </c>
      <c r="W104" s="5">
        <v>0.351</v>
      </c>
      <c r="X104" s="5">
        <v>0.646</v>
      </c>
      <c r="Y104" s="5">
        <v>46.0</v>
      </c>
      <c r="Z104" s="5">
        <v>3.0</v>
      </c>
      <c r="AA104" s="5">
        <v>1.0</v>
      </c>
      <c r="AB104" s="5">
        <v>1.0</v>
      </c>
      <c r="AC104" s="5">
        <v>1.0</v>
      </c>
      <c r="AD104" s="5">
        <v>0.0</v>
      </c>
      <c r="AE104" s="5">
        <v>0.0</v>
      </c>
      <c r="AF104" s="5">
        <v>0.333</v>
      </c>
      <c r="AG104" s="5">
        <f t="shared" si="1"/>
        <v>20</v>
      </c>
      <c r="AH104" s="6">
        <f t="shared" si="2"/>
        <v>3</v>
      </c>
      <c r="AI104" s="6" t="str">
        <f>VLOOKUP(C104, 'Batter Rosters'!A:C, 3, FALSE)</f>
        <v>DET</v>
      </c>
    </row>
    <row r="105">
      <c r="A105" s="1">
        <v>294.0</v>
      </c>
      <c r="B105" s="3"/>
      <c r="C105" s="4" t="s">
        <v>139</v>
      </c>
      <c r="D105" s="4" t="s">
        <v>36</v>
      </c>
      <c r="E105" s="5">
        <v>2019.0</v>
      </c>
      <c r="F105" s="5">
        <v>2020.0</v>
      </c>
      <c r="G105" s="5">
        <v>43.0</v>
      </c>
      <c r="H105" s="5">
        <v>2.0</v>
      </c>
      <c r="I105" s="3"/>
      <c r="J105" s="5">
        <v>135.0</v>
      </c>
      <c r="K105" s="5">
        <v>125.0</v>
      </c>
      <c r="L105" s="5">
        <v>13.0</v>
      </c>
      <c r="M105" s="5">
        <v>33.0</v>
      </c>
      <c r="N105" s="5">
        <v>7.0</v>
      </c>
      <c r="O105" s="5">
        <v>2.0</v>
      </c>
      <c r="P105" s="5">
        <v>12.0</v>
      </c>
      <c r="Q105" s="5">
        <v>0.0</v>
      </c>
      <c r="R105" s="5">
        <v>2.0</v>
      </c>
      <c r="S105" s="5">
        <v>4.0</v>
      </c>
      <c r="T105" s="5">
        <v>41.0</v>
      </c>
      <c r="U105" s="5">
        <v>0.264</v>
      </c>
      <c r="V105" s="5">
        <v>0.293</v>
      </c>
      <c r="W105" s="5">
        <v>0.4</v>
      </c>
      <c r="X105" s="5">
        <v>0.693</v>
      </c>
      <c r="Y105" s="5">
        <v>50.0</v>
      </c>
      <c r="Z105" s="5">
        <v>3.0</v>
      </c>
      <c r="AA105" s="5">
        <v>2.0</v>
      </c>
      <c r="AB105" s="5">
        <v>2.0</v>
      </c>
      <c r="AC105" s="5">
        <v>2.0</v>
      </c>
      <c r="AD105" s="5">
        <v>0.0</v>
      </c>
      <c r="AE105" s="5">
        <v>0.0</v>
      </c>
      <c r="AF105" s="5">
        <v>0.369</v>
      </c>
      <c r="AG105" s="5">
        <f t="shared" si="1"/>
        <v>22</v>
      </c>
      <c r="AH105" s="6">
        <f t="shared" si="2"/>
        <v>-2</v>
      </c>
      <c r="AI105" s="6" t="str">
        <f>VLOOKUP(C105, 'Batter Rosters'!A:C, 3, FALSE)</f>
        <v>DET</v>
      </c>
    </row>
    <row r="106">
      <c r="A106" s="7">
        <v>334.0</v>
      </c>
      <c r="B106" s="3"/>
      <c r="C106" s="8" t="s">
        <v>140</v>
      </c>
      <c r="D106" s="8" t="s">
        <v>36</v>
      </c>
      <c r="E106" s="9">
        <v>2020.0</v>
      </c>
      <c r="F106" s="9">
        <v>2020.0</v>
      </c>
      <c r="G106" s="9">
        <v>14.0</v>
      </c>
      <c r="H106" s="9">
        <v>1.0</v>
      </c>
      <c r="I106" s="3"/>
      <c r="J106" s="9">
        <v>37.0</v>
      </c>
      <c r="K106" s="9">
        <v>32.0</v>
      </c>
      <c r="L106" s="9">
        <v>3.0</v>
      </c>
      <c r="M106" s="9">
        <v>5.0</v>
      </c>
      <c r="N106" s="9">
        <v>1.0</v>
      </c>
      <c r="O106" s="9">
        <v>0.0</v>
      </c>
      <c r="P106" s="9">
        <v>4.0</v>
      </c>
      <c r="Q106" s="9">
        <v>0.0</v>
      </c>
      <c r="R106" s="9">
        <v>0.0</v>
      </c>
      <c r="S106" s="9">
        <v>5.0</v>
      </c>
      <c r="T106" s="9">
        <v>11.0</v>
      </c>
      <c r="U106" s="9">
        <v>0.156</v>
      </c>
      <c r="V106" s="9">
        <v>0.27</v>
      </c>
      <c r="W106" s="9">
        <v>0.281</v>
      </c>
      <c r="X106" s="9">
        <v>0.552</v>
      </c>
      <c r="Y106" s="9">
        <v>9.0</v>
      </c>
      <c r="Z106" s="9">
        <v>0.0</v>
      </c>
      <c r="AA106" s="9">
        <v>0.0</v>
      </c>
      <c r="AB106" s="9">
        <v>0.0</v>
      </c>
      <c r="AC106" s="9">
        <v>0.0</v>
      </c>
      <c r="AD106" s="9">
        <v>0.0</v>
      </c>
      <c r="AE106" s="9">
        <v>0.0</v>
      </c>
      <c r="AF106" s="9">
        <v>0.2</v>
      </c>
      <c r="AG106" s="5">
        <f t="shared" si="1"/>
        <v>3</v>
      </c>
      <c r="AH106" s="6">
        <f t="shared" si="2"/>
        <v>0</v>
      </c>
      <c r="AI106" s="6" t="str">
        <f>VLOOKUP(C106, 'Batter Rosters'!A:C, 3, FALSE)</f>
        <v>DET</v>
      </c>
    </row>
    <row r="107">
      <c r="A107" s="7">
        <v>340.0</v>
      </c>
      <c r="B107" s="3"/>
      <c r="C107" s="8" t="s">
        <v>141</v>
      </c>
      <c r="D107" s="8" t="s">
        <v>36</v>
      </c>
      <c r="E107" s="9">
        <v>2019.0</v>
      </c>
      <c r="F107" s="9">
        <v>2020.0</v>
      </c>
      <c r="G107" s="9">
        <v>13.0</v>
      </c>
      <c r="H107" s="9">
        <v>1.0</v>
      </c>
      <c r="I107" s="3"/>
      <c r="J107" s="9">
        <v>33.0</v>
      </c>
      <c r="K107" s="9">
        <v>31.0</v>
      </c>
      <c r="L107" s="9">
        <v>4.0</v>
      </c>
      <c r="M107" s="9">
        <v>6.0</v>
      </c>
      <c r="N107" s="9">
        <v>2.0</v>
      </c>
      <c r="O107" s="9">
        <v>0.0</v>
      </c>
      <c r="P107" s="9">
        <v>6.0</v>
      </c>
      <c r="Q107" s="9">
        <v>0.0</v>
      </c>
      <c r="R107" s="9">
        <v>0.0</v>
      </c>
      <c r="S107" s="9">
        <v>1.0</v>
      </c>
      <c r="T107" s="9">
        <v>9.0</v>
      </c>
      <c r="U107" s="9">
        <v>0.194</v>
      </c>
      <c r="V107" s="9">
        <v>0.242</v>
      </c>
      <c r="W107" s="9">
        <v>0.355</v>
      </c>
      <c r="X107" s="9">
        <v>0.597</v>
      </c>
      <c r="Y107" s="9">
        <v>11.0</v>
      </c>
      <c r="Z107" s="9">
        <v>1.0</v>
      </c>
      <c r="AA107" s="9">
        <v>1.0</v>
      </c>
      <c r="AB107" s="9">
        <v>0.0</v>
      </c>
      <c r="AC107" s="9">
        <v>0.0</v>
      </c>
      <c r="AD107" s="9">
        <v>0.0</v>
      </c>
      <c r="AE107" s="9">
        <v>0.0</v>
      </c>
      <c r="AF107" s="9">
        <v>0.238</v>
      </c>
      <c r="AG107" s="5">
        <f t="shared" si="1"/>
        <v>3</v>
      </c>
      <c r="AH107" s="6">
        <f t="shared" si="2"/>
        <v>0</v>
      </c>
      <c r="AI107" s="6" t="str">
        <f>VLOOKUP(C107, 'Batter Rosters'!A:C, 3, FALSE)</f>
        <v>DET</v>
      </c>
    </row>
    <row r="108">
      <c r="A108" s="1">
        <v>8.0</v>
      </c>
      <c r="B108" s="3"/>
      <c r="C108" s="4" t="s">
        <v>142</v>
      </c>
      <c r="D108" s="4" t="s">
        <v>36</v>
      </c>
      <c r="E108" s="5">
        <v>2019.0</v>
      </c>
      <c r="F108" s="5">
        <v>2020.0</v>
      </c>
      <c r="G108" s="5">
        <v>143.0</v>
      </c>
      <c r="H108" s="5">
        <v>35.0</v>
      </c>
      <c r="I108" s="3"/>
      <c r="J108" s="5">
        <v>509.0</v>
      </c>
      <c r="K108" s="5">
        <v>439.0</v>
      </c>
      <c r="L108" s="5">
        <v>88.0</v>
      </c>
      <c r="M108" s="5">
        <v>126.0</v>
      </c>
      <c r="N108" s="5">
        <v>22.0</v>
      </c>
      <c r="O108" s="5">
        <v>3.0</v>
      </c>
      <c r="P108" s="5">
        <v>92.0</v>
      </c>
      <c r="Q108" s="5">
        <v>4.0</v>
      </c>
      <c r="R108" s="5">
        <v>1.0</v>
      </c>
      <c r="S108" s="5">
        <v>57.0</v>
      </c>
      <c r="T108" s="5">
        <v>100.0</v>
      </c>
      <c r="U108" s="5">
        <v>0.287</v>
      </c>
      <c r="V108" s="5">
        <v>0.376</v>
      </c>
      <c r="W108" s="5">
        <v>0.59</v>
      </c>
      <c r="X108" s="5">
        <v>0.966</v>
      </c>
      <c r="Y108" s="5">
        <v>259.0</v>
      </c>
      <c r="Z108" s="5">
        <v>11.0</v>
      </c>
      <c r="AA108" s="5">
        <v>8.0</v>
      </c>
      <c r="AB108" s="5">
        <v>0.0</v>
      </c>
      <c r="AC108" s="5">
        <v>4.0</v>
      </c>
      <c r="AD108" s="5">
        <v>1.0</v>
      </c>
      <c r="AE108" s="5">
        <v>4.0</v>
      </c>
      <c r="AF108" s="5">
        <v>0.295</v>
      </c>
      <c r="AG108" s="5">
        <f t="shared" si="1"/>
        <v>66</v>
      </c>
      <c r="AH108" s="6">
        <f t="shared" si="2"/>
        <v>3</v>
      </c>
      <c r="AI108" s="6" t="str">
        <f>VLOOKUP(C108, 'Batter Rosters'!A:C, 3, FALSE)</f>
        <v>HOU</v>
      </c>
    </row>
    <row r="109">
      <c r="A109" s="1">
        <v>27.0</v>
      </c>
      <c r="B109" s="3"/>
      <c r="C109" s="4" t="s">
        <v>143</v>
      </c>
      <c r="D109" s="4" t="s">
        <v>36</v>
      </c>
      <c r="E109" s="5">
        <v>2019.0</v>
      </c>
      <c r="F109" s="5">
        <v>2020.0</v>
      </c>
      <c r="G109" s="5">
        <v>174.0</v>
      </c>
      <c r="H109" s="5">
        <v>28.0</v>
      </c>
      <c r="I109" s="3"/>
      <c r="J109" s="5">
        <v>571.0</v>
      </c>
      <c r="K109" s="5">
        <v>456.0</v>
      </c>
      <c r="L109" s="5">
        <v>93.0</v>
      </c>
      <c r="M109" s="5">
        <v>121.0</v>
      </c>
      <c r="N109" s="5">
        <v>27.0</v>
      </c>
      <c r="O109" s="5">
        <v>1.0</v>
      </c>
      <c r="P109" s="5">
        <v>85.0</v>
      </c>
      <c r="Q109" s="5">
        <v>4.0</v>
      </c>
      <c r="R109" s="5">
        <v>1.0</v>
      </c>
      <c r="S109" s="5">
        <v>100.0</v>
      </c>
      <c r="T109" s="5">
        <v>72.0</v>
      </c>
      <c r="U109" s="5">
        <v>0.265</v>
      </c>
      <c r="V109" s="5">
        <v>0.403</v>
      </c>
      <c r="W109" s="5">
        <v>0.513</v>
      </c>
      <c r="X109" s="5">
        <v>0.916</v>
      </c>
      <c r="Y109" s="5">
        <v>234.0</v>
      </c>
      <c r="Z109" s="5">
        <v>6.0</v>
      </c>
      <c r="AA109" s="5">
        <v>9.0</v>
      </c>
      <c r="AB109" s="5">
        <v>0.0</v>
      </c>
      <c r="AC109" s="5">
        <v>6.0</v>
      </c>
      <c r="AD109" s="5">
        <v>0.0</v>
      </c>
      <c r="AE109" s="5">
        <v>2.0</v>
      </c>
      <c r="AF109" s="5">
        <v>0.257</v>
      </c>
      <c r="AG109" s="5">
        <f t="shared" si="1"/>
        <v>65</v>
      </c>
      <c r="AH109" s="6">
        <f t="shared" si="2"/>
        <v>3</v>
      </c>
      <c r="AI109" s="6" t="str">
        <f>VLOOKUP(C109, 'Batter Rosters'!A:C, 3, FALSE)</f>
        <v>HOU</v>
      </c>
    </row>
    <row r="110">
      <c r="A110" s="1">
        <v>37.0</v>
      </c>
      <c r="B110" s="3"/>
      <c r="C110" s="4" t="s">
        <v>144</v>
      </c>
      <c r="D110" s="4" t="s">
        <v>36</v>
      </c>
      <c r="E110" s="5">
        <v>2019.0</v>
      </c>
      <c r="F110" s="5">
        <v>2020.0</v>
      </c>
      <c r="G110" s="5">
        <v>176.0</v>
      </c>
      <c r="H110" s="5">
        <v>26.0</v>
      </c>
      <c r="I110" s="3"/>
      <c r="J110" s="5">
        <v>556.0</v>
      </c>
      <c r="K110" s="5">
        <v>514.0</v>
      </c>
      <c r="L110" s="5">
        <v>77.0</v>
      </c>
      <c r="M110" s="5">
        <v>156.0</v>
      </c>
      <c r="N110" s="5">
        <v>32.0</v>
      </c>
      <c r="O110" s="5">
        <v>2.0</v>
      </c>
      <c r="P110" s="5">
        <v>92.0</v>
      </c>
      <c r="Q110" s="5">
        <v>3.0</v>
      </c>
      <c r="R110" s="5">
        <v>2.0</v>
      </c>
      <c r="S110" s="5">
        <v>28.0</v>
      </c>
      <c r="T110" s="5">
        <v>71.0</v>
      </c>
      <c r="U110" s="5">
        <v>0.304</v>
      </c>
      <c r="V110" s="5">
        <v>0.34</v>
      </c>
      <c r="W110" s="5">
        <v>0.525</v>
      </c>
      <c r="X110" s="5">
        <v>0.865</v>
      </c>
      <c r="Y110" s="5">
        <v>270.0</v>
      </c>
      <c r="Z110" s="5">
        <v>10.0</v>
      </c>
      <c r="AA110" s="5">
        <v>5.0</v>
      </c>
      <c r="AB110" s="5">
        <v>0.0</v>
      </c>
      <c r="AC110" s="5">
        <v>9.0</v>
      </c>
      <c r="AD110" s="5">
        <v>1.0</v>
      </c>
      <c r="AE110" s="5">
        <v>6.0</v>
      </c>
      <c r="AF110" s="5">
        <v>0.305</v>
      </c>
      <c r="AG110" s="5">
        <f t="shared" si="1"/>
        <v>96</v>
      </c>
      <c r="AH110" s="6">
        <f t="shared" si="2"/>
        <v>1</v>
      </c>
      <c r="AI110" s="6" t="str">
        <f>VLOOKUP(C110, 'Batter Rosters'!A:C, 3, FALSE)</f>
        <v>HOU</v>
      </c>
    </row>
    <row r="111">
      <c r="A111" s="1">
        <v>54.0</v>
      </c>
      <c r="B111" s="3"/>
      <c r="C111" s="4" t="s">
        <v>145</v>
      </c>
      <c r="D111" s="4" t="s">
        <v>36</v>
      </c>
      <c r="E111" s="5">
        <v>2019.0</v>
      </c>
      <c r="F111" s="5">
        <v>2020.0</v>
      </c>
      <c r="G111" s="5">
        <v>152.0</v>
      </c>
      <c r="H111" s="5">
        <v>22.0</v>
      </c>
      <c r="I111" s="3"/>
      <c r="J111" s="5">
        <v>518.0</v>
      </c>
      <c r="K111" s="5">
        <v>476.0</v>
      </c>
      <c r="L111" s="5">
        <v>79.0</v>
      </c>
      <c r="M111" s="5">
        <v>132.0</v>
      </c>
      <c r="N111" s="5">
        <v>22.0</v>
      </c>
      <c r="O111" s="5">
        <v>2.0</v>
      </c>
      <c r="P111" s="5">
        <v>61.0</v>
      </c>
      <c r="Q111" s="5">
        <v>6.0</v>
      </c>
      <c r="R111" s="5">
        <v>5.0</v>
      </c>
      <c r="S111" s="5">
        <v>38.0</v>
      </c>
      <c r="T111" s="5">
        <v>84.0</v>
      </c>
      <c r="U111" s="5">
        <v>0.277</v>
      </c>
      <c r="V111" s="5">
        <v>0.332</v>
      </c>
      <c r="W111" s="5">
        <v>0.471</v>
      </c>
      <c r="X111" s="5">
        <v>0.803</v>
      </c>
      <c r="Y111" s="5">
        <v>224.0</v>
      </c>
      <c r="Z111" s="5">
        <v>18.0</v>
      </c>
      <c r="AA111" s="5">
        <v>2.0</v>
      </c>
      <c r="AB111" s="5">
        <v>0.0</v>
      </c>
      <c r="AC111" s="5">
        <v>2.0</v>
      </c>
      <c r="AD111" s="5">
        <v>0.0</v>
      </c>
      <c r="AE111" s="5">
        <v>5.0</v>
      </c>
      <c r="AF111" s="5">
        <v>0.296</v>
      </c>
      <c r="AG111" s="5">
        <f t="shared" si="1"/>
        <v>86</v>
      </c>
      <c r="AH111" s="6">
        <f t="shared" si="2"/>
        <v>1</v>
      </c>
      <c r="AI111" s="6" t="str">
        <f>VLOOKUP(C111, 'Batter Rosters'!A:C, 3, FALSE)</f>
        <v>HOU</v>
      </c>
    </row>
    <row r="112">
      <c r="A112" s="1">
        <v>67.0</v>
      </c>
      <c r="B112" s="3"/>
      <c r="C112" s="4" t="s">
        <v>146</v>
      </c>
      <c r="D112" s="4" t="s">
        <v>36</v>
      </c>
      <c r="E112" s="5">
        <v>2019.0</v>
      </c>
      <c r="F112" s="5">
        <v>2020.0</v>
      </c>
      <c r="G112" s="5">
        <v>111.0</v>
      </c>
      <c r="H112" s="5">
        <v>20.0</v>
      </c>
      <c r="I112" s="3"/>
      <c r="J112" s="5">
        <v>349.0</v>
      </c>
      <c r="K112" s="5">
        <v>311.0</v>
      </c>
      <c r="L112" s="5">
        <v>41.0</v>
      </c>
      <c r="M112" s="5">
        <v>84.0</v>
      </c>
      <c r="N112" s="5">
        <v>18.0</v>
      </c>
      <c r="O112" s="5">
        <v>0.0</v>
      </c>
      <c r="P112" s="5">
        <v>63.0</v>
      </c>
      <c r="Q112" s="5">
        <v>1.0</v>
      </c>
      <c r="R112" s="5">
        <v>0.0</v>
      </c>
      <c r="S112" s="5">
        <v>31.0</v>
      </c>
      <c r="T112" s="5">
        <v>84.0</v>
      </c>
      <c r="U112" s="5">
        <v>0.27</v>
      </c>
      <c r="V112" s="5">
        <v>0.338</v>
      </c>
      <c r="W112" s="5">
        <v>0.521</v>
      </c>
      <c r="X112" s="5">
        <v>0.859</v>
      </c>
      <c r="Y112" s="5">
        <v>162.0</v>
      </c>
      <c r="Z112" s="5">
        <v>9.0</v>
      </c>
      <c r="AA112" s="5">
        <v>3.0</v>
      </c>
      <c r="AB112" s="5">
        <v>0.0</v>
      </c>
      <c r="AC112" s="5">
        <v>4.0</v>
      </c>
      <c r="AD112" s="5">
        <v>1.0</v>
      </c>
      <c r="AE112" s="5">
        <v>3.0</v>
      </c>
      <c r="AF112" s="5">
        <v>0.303</v>
      </c>
      <c r="AG112" s="5">
        <f t="shared" si="1"/>
        <v>46</v>
      </c>
      <c r="AH112" s="6">
        <f t="shared" si="2"/>
        <v>1</v>
      </c>
      <c r="AI112" s="6" t="str">
        <f>VLOOKUP(C112, 'Batter Rosters'!A:C, 3, FALSE)</f>
        <v>HOU</v>
      </c>
    </row>
    <row r="113">
      <c r="A113" s="1">
        <v>161.0</v>
      </c>
      <c r="B113" s="3"/>
      <c r="C113" s="4" t="s">
        <v>147</v>
      </c>
      <c r="D113" s="4" t="s">
        <v>36</v>
      </c>
      <c r="E113" s="5">
        <v>2019.0</v>
      </c>
      <c r="F113" s="5">
        <v>2020.0</v>
      </c>
      <c r="G113" s="5">
        <v>124.0</v>
      </c>
      <c r="H113" s="5">
        <v>10.0</v>
      </c>
      <c r="I113" s="3"/>
      <c r="J113" s="5">
        <v>335.0</v>
      </c>
      <c r="K113" s="5">
        <v>289.0</v>
      </c>
      <c r="L113" s="5">
        <v>46.0</v>
      </c>
      <c r="M113" s="5">
        <v>60.0</v>
      </c>
      <c r="N113" s="5">
        <v>13.0</v>
      </c>
      <c r="O113" s="5">
        <v>0.0</v>
      </c>
      <c r="P113" s="5">
        <v>27.0</v>
      </c>
      <c r="Q113" s="5">
        <v>0.0</v>
      </c>
      <c r="R113" s="5">
        <v>0.0</v>
      </c>
      <c r="S113" s="5">
        <v>37.0</v>
      </c>
      <c r="T113" s="5">
        <v>77.0</v>
      </c>
      <c r="U113" s="5">
        <v>0.208</v>
      </c>
      <c r="V113" s="5">
        <v>0.31</v>
      </c>
      <c r="W113" s="5">
        <v>0.356</v>
      </c>
      <c r="X113" s="5">
        <v>0.667</v>
      </c>
      <c r="Y113" s="5">
        <v>103.0</v>
      </c>
      <c r="Z113" s="5">
        <v>9.0</v>
      </c>
      <c r="AA113" s="5">
        <v>6.0</v>
      </c>
      <c r="AB113" s="5">
        <v>3.0</v>
      </c>
      <c r="AC113" s="5">
        <v>0.0</v>
      </c>
      <c r="AD113" s="5">
        <v>1.0</v>
      </c>
      <c r="AE113" s="5">
        <v>4.0</v>
      </c>
      <c r="AF113" s="5">
        <v>0.248</v>
      </c>
      <c r="AG113" s="5">
        <f t="shared" si="1"/>
        <v>37</v>
      </c>
      <c r="AH113" s="6">
        <f t="shared" si="2"/>
        <v>0</v>
      </c>
      <c r="AI113" s="6" t="str">
        <f>VLOOKUP(C113, 'Batter Rosters'!A:C, 3, FALSE)</f>
        <v>HOU</v>
      </c>
    </row>
    <row r="114">
      <c r="A114" s="1">
        <v>184.0</v>
      </c>
      <c r="B114" s="3"/>
      <c r="C114" s="4" t="s">
        <v>148</v>
      </c>
      <c r="D114" s="4" t="s">
        <v>36</v>
      </c>
      <c r="E114" s="5">
        <v>2019.0</v>
      </c>
      <c r="F114" s="5">
        <v>2020.0</v>
      </c>
      <c r="G114" s="5">
        <v>64.0</v>
      </c>
      <c r="H114" s="5">
        <v>7.0</v>
      </c>
      <c r="I114" s="3"/>
      <c r="J114" s="5">
        <v>183.0</v>
      </c>
      <c r="K114" s="5">
        <v>158.0</v>
      </c>
      <c r="L114" s="5">
        <v>27.0</v>
      </c>
      <c r="M114" s="5">
        <v>45.0</v>
      </c>
      <c r="N114" s="5">
        <v>10.0</v>
      </c>
      <c r="O114" s="5">
        <v>0.0</v>
      </c>
      <c r="P114" s="5">
        <v>32.0</v>
      </c>
      <c r="Q114" s="5">
        <v>1.0</v>
      </c>
      <c r="R114" s="5">
        <v>0.0</v>
      </c>
      <c r="S114" s="5">
        <v>15.0</v>
      </c>
      <c r="T114" s="5">
        <v>24.0</v>
      </c>
      <c r="U114" s="5">
        <v>0.285</v>
      </c>
      <c r="V114" s="5">
        <v>0.355</v>
      </c>
      <c r="W114" s="5">
        <v>0.481</v>
      </c>
      <c r="X114" s="5">
        <v>0.836</v>
      </c>
      <c r="Y114" s="5">
        <v>76.0</v>
      </c>
      <c r="Z114" s="5">
        <v>6.0</v>
      </c>
      <c r="AA114" s="5">
        <v>5.0</v>
      </c>
      <c r="AB114" s="5">
        <v>0.0</v>
      </c>
      <c r="AC114" s="5">
        <v>5.0</v>
      </c>
      <c r="AD114" s="5">
        <v>1.0</v>
      </c>
      <c r="AE114" s="5">
        <v>3.0</v>
      </c>
      <c r="AF114" s="5">
        <v>0.288</v>
      </c>
      <c r="AG114" s="5">
        <f t="shared" si="1"/>
        <v>28</v>
      </c>
      <c r="AH114" s="6">
        <f t="shared" si="2"/>
        <v>1</v>
      </c>
      <c r="AI114" s="6" t="str">
        <f>VLOOKUP(C114, 'Batter Rosters'!A:C, 3, FALSE)</f>
        <v>HOU</v>
      </c>
    </row>
    <row r="115">
      <c r="A115" s="1">
        <v>229.0</v>
      </c>
      <c r="B115" s="3"/>
      <c r="C115" s="4" t="s">
        <v>149</v>
      </c>
      <c r="D115" s="4" t="s">
        <v>36</v>
      </c>
      <c r="E115" s="5">
        <v>2019.0</v>
      </c>
      <c r="F115" s="5">
        <v>2020.0</v>
      </c>
      <c r="G115" s="5">
        <v>46.0</v>
      </c>
      <c r="H115" s="5">
        <v>4.0</v>
      </c>
      <c r="I115" s="3"/>
      <c r="J115" s="5">
        <v>121.0</v>
      </c>
      <c r="K115" s="5">
        <v>108.0</v>
      </c>
      <c r="L115" s="5">
        <v>20.0</v>
      </c>
      <c r="M115" s="5">
        <v>21.0</v>
      </c>
      <c r="N115" s="5">
        <v>3.0</v>
      </c>
      <c r="O115" s="5">
        <v>2.0</v>
      </c>
      <c r="P115" s="5">
        <v>14.0</v>
      </c>
      <c r="Q115" s="5">
        <v>2.0</v>
      </c>
      <c r="R115" s="5">
        <v>2.0</v>
      </c>
      <c r="S115" s="5">
        <v>9.0</v>
      </c>
      <c r="T115" s="5">
        <v>26.0</v>
      </c>
      <c r="U115" s="5">
        <v>0.194</v>
      </c>
      <c r="V115" s="5">
        <v>0.273</v>
      </c>
      <c r="W115" s="5">
        <v>0.37</v>
      </c>
      <c r="X115" s="5">
        <v>0.643</v>
      </c>
      <c r="Y115" s="5">
        <v>40.0</v>
      </c>
      <c r="Z115" s="5">
        <v>3.0</v>
      </c>
      <c r="AA115" s="5">
        <v>3.0</v>
      </c>
      <c r="AB115" s="5">
        <v>0.0</v>
      </c>
      <c r="AC115" s="5">
        <v>1.0</v>
      </c>
      <c r="AD115" s="5">
        <v>0.0</v>
      </c>
      <c r="AE115" s="5">
        <v>2.0</v>
      </c>
      <c r="AF115" s="5">
        <v>0.215</v>
      </c>
      <c r="AG115" s="5">
        <f t="shared" si="1"/>
        <v>12</v>
      </c>
      <c r="AH115" s="6">
        <f t="shared" si="2"/>
        <v>0</v>
      </c>
      <c r="AI115" s="6" t="str">
        <f>VLOOKUP(C115, 'Batter Rosters'!A:C, 3, FALSE)</f>
        <v>HOU</v>
      </c>
    </row>
    <row r="116">
      <c r="A116" s="1">
        <v>268.0</v>
      </c>
      <c r="B116" s="3"/>
      <c r="C116" s="4" t="s">
        <v>150</v>
      </c>
      <c r="D116" s="4" t="s">
        <v>36</v>
      </c>
      <c r="E116" s="5">
        <v>2019.0</v>
      </c>
      <c r="F116" s="5">
        <v>2020.0</v>
      </c>
      <c r="G116" s="5">
        <v>36.0</v>
      </c>
      <c r="H116" s="5">
        <v>3.0</v>
      </c>
      <c r="I116" s="3"/>
      <c r="J116" s="5">
        <v>85.0</v>
      </c>
      <c r="K116" s="5">
        <v>71.0</v>
      </c>
      <c r="L116" s="5">
        <v>13.0</v>
      </c>
      <c r="M116" s="5">
        <v>16.0</v>
      </c>
      <c r="N116" s="5">
        <v>3.0</v>
      </c>
      <c r="O116" s="5">
        <v>1.0</v>
      </c>
      <c r="P116" s="5">
        <v>12.0</v>
      </c>
      <c r="Q116" s="5">
        <v>0.0</v>
      </c>
      <c r="R116" s="5">
        <v>0.0</v>
      </c>
      <c r="S116" s="5">
        <v>9.0</v>
      </c>
      <c r="T116" s="5">
        <v>22.0</v>
      </c>
      <c r="U116" s="5">
        <v>0.225</v>
      </c>
      <c r="V116" s="5">
        <v>0.337</v>
      </c>
      <c r="W116" s="5">
        <v>0.423</v>
      </c>
      <c r="X116" s="5">
        <v>0.76</v>
      </c>
      <c r="Y116" s="5">
        <v>30.0</v>
      </c>
      <c r="Z116" s="5">
        <v>0.0</v>
      </c>
      <c r="AA116" s="5">
        <v>3.0</v>
      </c>
      <c r="AB116" s="5">
        <v>1.0</v>
      </c>
      <c r="AC116" s="5">
        <v>0.0</v>
      </c>
      <c r="AD116" s="5">
        <v>0.0</v>
      </c>
      <c r="AE116" s="5">
        <v>2.0</v>
      </c>
      <c r="AF116" s="5">
        <v>0.283</v>
      </c>
      <c r="AG116" s="5">
        <f t="shared" si="1"/>
        <v>9</v>
      </c>
      <c r="AH116" s="6">
        <f t="shared" si="2"/>
        <v>0</v>
      </c>
      <c r="AI116" s="6" t="str">
        <f>VLOOKUP(C116, 'Batter Rosters'!A:C, 3, FALSE)</f>
        <v>HOU</v>
      </c>
    </row>
    <row r="117">
      <c r="A117" s="7">
        <v>353.0</v>
      </c>
      <c r="B117" s="3"/>
      <c r="C117" s="8" t="s">
        <v>151</v>
      </c>
      <c r="D117" s="8" t="s">
        <v>36</v>
      </c>
      <c r="E117" s="9">
        <v>2019.0</v>
      </c>
      <c r="F117" s="9">
        <v>2020.0</v>
      </c>
      <c r="G117" s="9">
        <v>30.0</v>
      </c>
      <c r="H117" s="9">
        <v>1.0</v>
      </c>
      <c r="I117" s="3"/>
      <c r="J117" s="9">
        <v>65.0</v>
      </c>
      <c r="K117" s="9">
        <v>64.0</v>
      </c>
      <c r="L117" s="9">
        <v>6.0</v>
      </c>
      <c r="M117" s="9">
        <v>10.0</v>
      </c>
      <c r="N117" s="9">
        <v>2.0</v>
      </c>
      <c r="O117" s="9">
        <v>0.0</v>
      </c>
      <c r="P117" s="9">
        <v>2.0</v>
      </c>
      <c r="Q117" s="9">
        <v>0.0</v>
      </c>
      <c r="R117" s="9">
        <v>0.0</v>
      </c>
      <c r="S117" s="9">
        <v>0.0</v>
      </c>
      <c r="T117" s="9">
        <v>17.0</v>
      </c>
      <c r="U117" s="9">
        <v>0.156</v>
      </c>
      <c r="V117" s="9">
        <v>0.156</v>
      </c>
      <c r="W117" s="9">
        <v>0.234</v>
      </c>
      <c r="X117" s="9">
        <v>0.391</v>
      </c>
      <c r="Y117" s="9">
        <v>15.0</v>
      </c>
      <c r="Z117" s="9">
        <v>1.0</v>
      </c>
      <c r="AA117" s="9">
        <v>0.0</v>
      </c>
      <c r="AB117" s="9">
        <v>1.0</v>
      </c>
      <c r="AC117" s="9">
        <v>0.0</v>
      </c>
      <c r="AD117" s="9">
        <v>0.0</v>
      </c>
      <c r="AE117" s="9">
        <v>0.0</v>
      </c>
      <c r="AF117" s="9">
        <v>0.196</v>
      </c>
      <c r="AG117" s="5">
        <f t="shared" si="1"/>
        <v>7</v>
      </c>
      <c r="AH117" s="6">
        <f t="shared" si="2"/>
        <v>0</v>
      </c>
      <c r="AI117" s="6" t="str">
        <f>VLOOKUP(C117, 'Batter Rosters'!A:C, 3, FALSE)</f>
        <v>HOU</v>
      </c>
    </row>
    <row r="118">
      <c r="A118" s="7">
        <v>416.0</v>
      </c>
      <c r="B118" s="3"/>
      <c r="C118" s="8" t="s">
        <v>152</v>
      </c>
      <c r="D118" s="8" t="s">
        <v>36</v>
      </c>
      <c r="E118" s="9">
        <v>2019.0</v>
      </c>
      <c r="F118" s="9">
        <v>2020.0</v>
      </c>
      <c r="G118" s="9">
        <v>59.0</v>
      </c>
      <c r="H118" s="9">
        <v>0.0</v>
      </c>
      <c r="I118" s="3"/>
      <c r="J118" s="9">
        <v>133.0</v>
      </c>
      <c r="K118" s="9">
        <v>115.0</v>
      </c>
      <c r="L118" s="9">
        <v>23.0</v>
      </c>
      <c r="M118" s="9">
        <v>33.0</v>
      </c>
      <c r="N118" s="9">
        <v>5.0</v>
      </c>
      <c r="O118" s="9">
        <v>2.0</v>
      </c>
      <c r="P118" s="9">
        <v>12.0</v>
      </c>
      <c r="Q118" s="9">
        <v>12.0</v>
      </c>
      <c r="R118" s="9">
        <v>2.0</v>
      </c>
      <c r="S118" s="9">
        <v>17.0</v>
      </c>
      <c r="T118" s="9">
        <v>30.0</v>
      </c>
      <c r="U118" s="9">
        <v>0.287</v>
      </c>
      <c r="V118" s="9">
        <v>0.379</v>
      </c>
      <c r="W118" s="9">
        <v>0.365</v>
      </c>
      <c r="X118" s="9">
        <v>0.744</v>
      </c>
      <c r="Y118" s="9">
        <v>42.0</v>
      </c>
      <c r="Z118" s="9">
        <v>0.0</v>
      </c>
      <c r="AA118" s="9">
        <v>0.0</v>
      </c>
      <c r="AB118" s="9">
        <v>1.0</v>
      </c>
      <c r="AC118" s="9">
        <v>0.0</v>
      </c>
      <c r="AD118" s="9">
        <v>0.0</v>
      </c>
      <c r="AE118" s="9">
        <v>1.0</v>
      </c>
      <c r="AF118" s="9">
        <v>0.388</v>
      </c>
      <c r="AG118" s="5">
        <f t="shared" si="1"/>
        <v>26</v>
      </c>
      <c r="AH118" s="6">
        <f t="shared" si="2"/>
        <v>10</v>
      </c>
      <c r="AI118" s="6" t="str">
        <f>VLOOKUP(C118, 'Batter Rosters'!A:C, 3, FALSE)</f>
        <v>HOU</v>
      </c>
    </row>
    <row r="119">
      <c r="A119" s="1">
        <v>3.0</v>
      </c>
      <c r="B119" s="3"/>
      <c r="C119" s="4" t="s">
        <v>153</v>
      </c>
      <c r="D119" s="4" t="s">
        <v>36</v>
      </c>
      <c r="E119" s="5">
        <v>2019.0</v>
      </c>
      <c r="F119" s="5">
        <v>2020.0</v>
      </c>
      <c r="G119" s="5">
        <v>198.0</v>
      </c>
      <c r="H119" s="5">
        <v>47.0</v>
      </c>
      <c r="I119" s="3"/>
      <c r="J119" s="5">
        <v>656.0</v>
      </c>
      <c r="K119" s="5">
        <v>566.0</v>
      </c>
      <c r="L119" s="5">
        <v>86.0</v>
      </c>
      <c r="M119" s="5">
        <v>147.0</v>
      </c>
      <c r="N119" s="5">
        <v>29.0</v>
      </c>
      <c r="O119" s="5">
        <v>0.0</v>
      </c>
      <c r="P119" s="5">
        <v>106.0</v>
      </c>
      <c r="Q119" s="5">
        <v>1.0</v>
      </c>
      <c r="R119" s="5">
        <v>1.0</v>
      </c>
      <c r="S119" s="5">
        <v>70.0</v>
      </c>
      <c r="T119" s="5">
        <v>183.0</v>
      </c>
      <c r="U119" s="5">
        <v>0.26</v>
      </c>
      <c r="V119" s="5">
        <v>0.35</v>
      </c>
      <c r="W119" s="5">
        <v>0.56</v>
      </c>
      <c r="X119" s="5">
        <v>0.91</v>
      </c>
      <c r="Y119" s="5">
        <v>317.0</v>
      </c>
      <c r="Z119" s="5">
        <v>13.0</v>
      </c>
      <c r="AA119" s="5">
        <v>11.0</v>
      </c>
      <c r="AB119" s="5">
        <v>0.0</v>
      </c>
      <c r="AC119" s="5">
        <v>4.0</v>
      </c>
      <c r="AD119" s="5">
        <v>3.0</v>
      </c>
      <c r="AE119" s="5">
        <v>8.0</v>
      </c>
      <c r="AF119" s="5">
        <v>0.294</v>
      </c>
      <c r="AG119" s="5">
        <f t="shared" si="1"/>
        <v>71</v>
      </c>
      <c r="AH119" s="6">
        <f t="shared" si="2"/>
        <v>0</v>
      </c>
      <c r="AI119" s="6" t="str">
        <f>VLOOKUP(C119, 'Batter Rosters'!A:C, 3, FALSE)</f>
        <v>KCR</v>
      </c>
    </row>
    <row r="120">
      <c r="A120" s="1">
        <v>51.0</v>
      </c>
      <c r="B120" s="3"/>
      <c r="C120" s="4" t="s">
        <v>154</v>
      </c>
      <c r="D120" s="4" t="s">
        <v>36</v>
      </c>
      <c r="E120" s="5">
        <v>2019.0</v>
      </c>
      <c r="F120" s="5">
        <v>2020.0</v>
      </c>
      <c r="G120" s="5">
        <v>159.0</v>
      </c>
      <c r="H120" s="5">
        <v>23.0</v>
      </c>
      <c r="I120" s="3"/>
      <c r="J120" s="5">
        <v>543.0</v>
      </c>
      <c r="K120" s="5">
        <v>480.0</v>
      </c>
      <c r="L120" s="5">
        <v>71.0</v>
      </c>
      <c r="M120" s="5">
        <v>128.0</v>
      </c>
      <c r="N120" s="5">
        <v>25.0</v>
      </c>
      <c r="O120" s="5">
        <v>8.0</v>
      </c>
      <c r="P120" s="5">
        <v>73.0</v>
      </c>
      <c r="Q120" s="5">
        <v>4.0</v>
      </c>
      <c r="R120" s="5">
        <v>0.0</v>
      </c>
      <c r="S120" s="5">
        <v>55.0</v>
      </c>
      <c r="T120" s="5">
        <v>137.0</v>
      </c>
      <c r="U120" s="5">
        <v>0.267</v>
      </c>
      <c r="V120" s="5">
        <v>0.343</v>
      </c>
      <c r="W120" s="5">
        <v>0.496</v>
      </c>
      <c r="X120" s="5">
        <v>0.838</v>
      </c>
      <c r="Y120" s="5">
        <v>238.0</v>
      </c>
      <c r="Z120" s="5">
        <v>9.0</v>
      </c>
      <c r="AA120" s="5">
        <v>3.0</v>
      </c>
      <c r="AB120" s="5">
        <v>0.0</v>
      </c>
      <c r="AC120" s="5">
        <v>5.0</v>
      </c>
      <c r="AD120" s="5">
        <v>0.0</v>
      </c>
      <c r="AE120" s="5">
        <v>4.0</v>
      </c>
      <c r="AF120" s="5">
        <v>0.323</v>
      </c>
      <c r="AG120" s="5">
        <f t="shared" si="1"/>
        <v>72</v>
      </c>
      <c r="AH120" s="6">
        <f t="shared" si="2"/>
        <v>4</v>
      </c>
      <c r="AI120" s="6" t="str">
        <f>VLOOKUP(C120, 'Batter Rosters'!A:C, 3, FALSE)</f>
        <v>KCR</v>
      </c>
    </row>
    <row r="121">
      <c r="A121" s="1">
        <v>83.0</v>
      </c>
      <c r="B121" s="3"/>
      <c r="C121" s="4" t="s">
        <v>155</v>
      </c>
      <c r="D121" s="4" t="s">
        <v>36</v>
      </c>
      <c r="E121" s="5">
        <v>2019.0</v>
      </c>
      <c r="F121" s="5">
        <v>2020.0</v>
      </c>
      <c r="G121" s="5">
        <v>148.0</v>
      </c>
      <c r="H121" s="5">
        <v>17.0</v>
      </c>
      <c r="I121" s="3"/>
      <c r="J121" s="5">
        <v>445.0</v>
      </c>
      <c r="K121" s="5">
        <v>411.0</v>
      </c>
      <c r="L121" s="5">
        <v>46.0</v>
      </c>
      <c r="M121" s="5">
        <v>94.0</v>
      </c>
      <c r="N121" s="5">
        <v>24.0</v>
      </c>
      <c r="O121" s="5">
        <v>0.0</v>
      </c>
      <c r="P121" s="5">
        <v>54.0</v>
      </c>
      <c r="Q121" s="5">
        <v>1.0</v>
      </c>
      <c r="R121" s="5">
        <v>0.0</v>
      </c>
      <c r="S121" s="5">
        <v>31.0</v>
      </c>
      <c r="T121" s="5">
        <v>70.0</v>
      </c>
      <c r="U121" s="5">
        <v>0.229</v>
      </c>
      <c r="V121" s="5">
        <v>0.281</v>
      </c>
      <c r="W121" s="5">
        <v>0.411</v>
      </c>
      <c r="X121" s="5">
        <v>0.692</v>
      </c>
      <c r="Y121" s="5">
        <v>169.0</v>
      </c>
      <c r="Z121" s="5">
        <v>17.0</v>
      </c>
      <c r="AA121" s="5">
        <v>0.0</v>
      </c>
      <c r="AB121" s="5">
        <v>0.0</v>
      </c>
      <c r="AC121" s="5">
        <v>3.0</v>
      </c>
      <c r="AD121" s="5">
        <v>10.0</v>
      </c>
      <c r="AE121" s="5">
        <v>5.0</v>
      </c>
      <c r="AF121" s="5">
        <v>0.235</v>
      </c>
      <c r="AG121" s="5">
        <f t="shared" si="1"/>
        <v>53</v>
      </c>
      <c r="AH121" s="6">
        <f t="shared" si="2"/>
        <v>1</v>
      </c>
      <c r="AI121" s="6" t="str">
        <f>VLOOKUP(C121, 'Batter Rosters'!A:C, 3, FALSE)</f>
        <v>KCR</v>
      </c>
    </row>
    <row r="122">
      <c r="A122" s="1">
        <v>104.0</v>
      </c>
      <c r="B122" s="3"/>
      <c r="C122" s="4" t="s">
        <v>156</v>
      </c>
      <c r="D122" s="4" t="s">
        <v>36</v>
      </c>
      <c r="E122" s="5">
        <v>2019.0</v>
      </c>
      <c r="F122" s="5">
        <v>2020.0</v>
      </c>
      <c r="G122" s="5">
        <v>196.0</v>
      </c>
      <c r="H122" s="5">
        <v>14.0</v>
      </c>
      <c r="I122" s="3"/>
      <c r="J122" s="5">
        <v>673.0</v>
      </c>
      <c r="K122" s="5">
        <v>623.0</v>
      </c>
      <c r="L122" s="5">
        <v>89.0</v>
      </c>
      <c r="M122" s="5">
        <v>185.0</v>
      </c>
      <c r="N122" s="5">
        <v>32.0</v>
      </c>
      <c r="O122" s="5">
        <v>9.0</v>
      </c>
      <c r="P122" s="5">
        <v>66.0</v>
      </c>
      <c r="Q122" s="5">
        <v>17.0</v>
      </c>
      <c r="R122" s="5">
        <v>8.0</v>
      </c>
      <c r="S122" s="5">
        <v>37.0</v>
      </c>
      <c r="T122" s="5">
        <v>113.0</v>
      </c>
      <c r="U122" s="5">
        <v>0.297</v>
      </c>
      <c r="V122" s="5">
        <v>0.343</v>
      </c>
      <c r="W122" s="5">
        <v>0.445</v>
      </c>
      <c r="X122" s="5">
        <v>0.788</v>
      </c>
      <c r="Y122" s="5">
        <v>277.0</v>
      </c>
      <c r="Z122" s="5">
        <v>8.0</v>
      </c>
      <c r="AA122" s="5">
        <v>9.0</v>
      </c>
      <c r="AB122" s="5">
        <v>0.0</v>
      </c>
      <c r="AC122" s="5">
        <v>4.0</v>
      </c>
      <c r="AD122" s="5">
        <v>3.0</v>
      </c>
      <c r="AE122" s="5">
        <v>10.0</v>
      </c>
      <c r="AF122" s="5">
        <v>0.342</v>
      </c>
      <c r="AG122" s="5">
        <f t="shared" si="1"/>
        <v>130</v>
      </c>
      <c r="AH122" s="6">
        <f t="shared" si="2"/>
        <v>9</v>
      </c>
      <c r="AI122" s="6" t="str">
        <f>VLOOKUP(C122, 'Batter Rosters'!A:C, 3, FALSE)</f>
        <v>KCR</v>
      </c>
    </row>
    <row r="123">
      <c r="A123" s="1">
        <v>205.0</v>
      </c>
      <c r="B123" s="3"/>
      <c r="C123" s="4" t="s">
        <v>157</v>
      </c>
      <c r="D123" s="4" t="s">
        <v>36</v>
      </c>
      <c r="E123" s="5">
        <v>2019.0</v>
      </c>
      <c r="F123" s="5">
        <v>2020.0</v>
      </c>
      <c r="G123" s="5">
        <v>134.0</v>
      </c>
      <c r="H123" s="5">
        <v>6.0</v>
      </c>
      <c r="I123" s="3"/>
      <c r="J123" s="5">
        <v>423.0</v>
      </c>
      <c r="K123" s="5">
        <v>397.0</v>
      </c>
      <c r="L123" s="5">
        <v>51.0</v>
      </c>
      <c r="M123" s="5">
        <v>97.0</v>
      </c>
      <c r="N123" s="5">
        <v>20.0</v>
      </c>
      <c r="O123" s="5">
        <v>9.0</v>
      </c>
      <c r="P123" s="5">
        <v>50.0</v>
      </c>
      <c r="Q123" s="5">
        <v>37.0</v>
      </c>
      <c r="R123" s="5">
        <v>6.0</v>
      </c>
      <c r="S123" s="5">
        <v>20.0</v>
      </c>
      <c r="T123" s="5">
        <v>134.0</v>
      </c>
      <c r="U123" s="5">
        <v>0.244</v>
      </c>
      <c r="V123" s="5">
        <v>0.28</v>
      </c>
      <c r="W123" s="5">
        <v>0.385</v>
      </c>
      <c r="X123" s="5">
        <v>0.666</v>
      </c>
      <c r="Y123" s="5">
        <v>153.0</v>
      </c>
      <c r="Z123" s="5">
        <v>5.0</v>
      </c>
      <c r="AA123" s="5">
        <v>1.0</v>
      </c>
      <c r="AB123" s="5">
        <v>2.0</v>
      </c>
      <c r="AC123" s="5">
        <v>3.0</v>
      </c>
      <c r="AD123" s="5">
        <v>0.0</v>
      </c>
      <c r="AE123" s="5">
        <v>3.0</v>
      </c>
      <c r="AF123" s="5">
        <v>0.35</v>
      </c>
      <c r="AG123" s="5">
        <f t="shared" si="1"/>
        <v>62</v>
      </c>
      <c r="AH123" s="6">
        <f t="shared" si="2"/>
        <v>31</v>
      </c>
      <c r="AI123" s="6" t="str">
        <f>VLOOKUP(C123, 'Batter Rosters'!A:C, 3, FALSE)</f>
        <v>KCR</v>
      </c>
    </row>
    <row r="124">
      <c r="A124" s="1">
        <v>233.0</v>
      </c>
      <c r="B124" s="3"/>
      <c r="C124" s="4" t="s">
        <v>158</v>
      </c>
      <c r="D124" s="4" t="s">
        <v>36</v>
      </c>
      <c r="E124" s="5">
        <v>2019.0</v>
      </c>
      <c r="F124" s="5">
        <v>2020.0</v>
      </c>
      <c r="G124" s="5">
        <v>62.0</v>
      </c>
      <c r="H124" s="5">
        <v>4.0</v>
      </c>
      <c r="I124" s="3"/>
      <c r="J124" s="5">
        <v>161.0</v>
      </c>
      <c r="K124" s="5">
        <v>155.0</v>
      </c>
      <c r="L124" s="5">
        <v>23.0</v>
      </c>
      <c r="M124" s="5">
        <v>36.0</v>
      </c>
      <c r="N124" s="5">
        <v>6.0</v>
      </c>
      <c r="O124" s="5">
        <v>0.0</v>
      </c>
      <c r="P124" s="5">
        <v>14.0</v>
      </c>
      <c r="Q124" s="5">
        <v>2.0</v>
      </c>
      <c r="R124" s="5">
        <v>0.0</v>
      </c>
      <c r="S124" s="5">
        <v>6.0</v>
      </c>
      <c r="T124" s="5">
        <v>54.0</v>
      </c>
      <c r="U124" s="5">
        <v>0.232</v>
      </c>
      <c r="V124" s="5">
        <v>0.261</v>
      </c>
      <c r="W124" s="5">
        <v>0.348</v>
      </c>
      <c r="X124" s="5">
        <v>0.609</v>
      </c>
      <c r="Y124" s="5">
        <v>54.0</v>
      </c>
      <c r="Z124" s="5">
        <v>2.0</v>
      </c>
      <c r="AA124" s="5">
        <v>0.0</v>
      </c>
      <c r="AB124" s="5">
        <v>0.0</v>
      </c>
      <c r="AC124" s="5">
        <v>0.0</v>
      </c>
      <c r="AD124" s="5">
        <v>0.0</v>
      </c>
      <c r="AE124" s="5">
        <v>0.0</v>
      </c>
      <c r="AF124" s="5">
        <v>0.33</v>
      </c>
      <c r="AG124" s="5">
        <f t="shared" si="1"/>
        <v>26</v>
      </c>
      <c r="AH124" s="6">
        <f t="shared" si="2"/>
        <v>2</v>
      </c>
      <c r="AI124" s="6" t="str">
        <f>VLOOKUP(C124, 'Batter Rosters'!A:C, 3, FALSE)</f>
        <v>KCR</v>
      </c>
    </row>
    <row r="125">
      <c r="A125" s="1">
        <v>237.0</v>
      </c>
      <c r="B125" s="3"/>
      <c r="C125" s="4" t="s">
        <v>159</v>
      </c>
      <c r="D125" s="4" t="s">
        <v>36</v>
      </c>
      <c r="E125" s="5">
        <v>2020.0</v>
      </c>
      <c r="F125" s="5">
        <v>2020.0</v>
      </c>
      <c r="G125" s="5">
        <v>22.0</v>
      </c>
      <c r="H125" s="5">
        <v>4.0</v>
      </c>
      <c r="I125" s="3"/>
      <c r="J125" s="5">
        <v>78.0</v>
      </c>
      <c r="K125" s="5">
        <v>74.0</v>
      </c>
      <c r="L125" s="5">
        <v>9.0</v>
      </c>
      <c r="M125" s="5">
        <v>25.0</v>
      </c>
      <c r="N125" s="5">
        <v>6.0</v>
      </c>
      <c r="O125" s="5">
        <v>0.0</v>
      </c>
      <c r="P125" s="5">
        <v>10.0</v>
      </c>
      <c r="Q125" s="5">
        <v>0.0</v>
      </c>
      <c r="R125" s="5">
        <v>0.0</v>
      </c>
      <c r="S125" s="5">
        <v>2.0</v>
      </c>
      <c r="T125" s="5">
        <v>13.0</v>
      </c>
      <c r="U125" s="5">
        <v>0.338</v>
      </c>
      <c r="V125" s="5">
        <v>0.359</v>
      </c>
      <c r="W125" s="5">
        <v>0.581</v>
      </c>
      <c r="X125" s="5">
        <v>0.94</v>
      </c>
      <c r="Y125" s="5">
        <v>43.0</v>
      </c>
      <c r="Z125" s="5">
        <v>0.0</v>
      </c>
      <c r="AA125" s="5">
        <v>1.0</v>
      </c>
      <c r="AB125" s="5">
        <v>0.0</v>
      </c>
      <c r="AC125" s="5">
        <v>1.0</v>
      </c>
      <c r="AD125" s="5">
        <v>0.0</v>
      </c>
      <c r="AE125" s="5">
        <v>1.0</v>
      </c>
      <c r="AF125" s="5">
        <v>0.362</v>
      </c>
      <c r="AG125" s="5">
        <f t="shared" si="1"/>
        <v>15</v>
      </c>
      <c r="AH125" s="6">
        <f t="shared" si="2"/>
        <v>0</v>
      </c>
      <c r="AI125" s="6" t="str">
        <f>VLOOKUP(C125, 'Batter Rosters'!A:C, 3, FALSE)</f>
        <v>KCR</v>
      </c>
    </row>
    <row r="126">
      <c r="A126" s="1">
        <v>249.0</v>
      </c>
      <c r="B126" s="3"/>
      <c r="C126" s="4" t="s">
        <v>160</v>
      </c>
      <c r="D126" s="4" t="s">
        <v>36</v>
      </c>
      <c r="E126" s="5">
        <v>2019.0</v>
      </c>
      <c r="F126" s="5">
        <v>2020.0</v>
      </c>
      <c r="G126" s="5">
        <v>52.0</v>
      </c>
      <c r="H126" s="5">
        <v>3.0</v>
      </c>
      <c r="I126" s="3"/>
      <c r="J126" s="5">
        <v>138.0</v>
      </c>
      <c r="K126" s="5">
        <v>123.0</v>
      </c>
      <c r="L126" s="5">
        <v>11.0</v>
      </c>
      <c r="M126" s="5">
        <v>30.0</v>
      </c>
      <c r="N126" s="5">
        <v>7.0</v>
      </c>
      <c r="O126" s="5">
        <v>0.0</v>
      </c>
      <c r="P126" s="5">
        <v>8.0</v>
      </c>
      <c r="Q126" s="5">
        <v>0.0</v>
      </c>
      <c r="R126" s="5">
        <v>1.0</v>
      </c>
      <c r="S126" s="5">
        <v>12.0</v>
      </c>
      <c r="T126" s="5">
        <v>25.0</v>
      </c>
      <c r="U126" s="5">
        <v>0.244</v>
      </c>
      <c r="V126" s="5">
        <v>0.321</v>
      </c>
      <c r="W126" s="5">
        <v>0.374</v>
      </c>
      <c r="X126" s="5">
        <v>0.695</v>
      </c>
      <c r="Y126" s="5">
        <v>46.0</v>
      </c>
      <c r="Z126" s="5">
        <v>2.0</v>
      </c>
      <c r="AA126" s="5">
        <v>2.0</v>
      </c>
      <c r="AB126" s="5">
        <v>1.0</v>
      </c>
      <c r="AC126" s="5">
        <v>0.0</v>
      </c>
      <c r="AD126" s="5">
        <v>0.0</v>
      </c>
      <c r="AE126" s="5">
        <v>1.0</v>
      </c>
      <c r="AF126" s="5">
        <v>0.284</v>
      </c>
      <c r="AG126" s="5">
        <f t="shared" si="1"/>
        <v>20</v>
      </c>
      <c r="AH126" s="6">
        <f t="shared" si="2"/>
        <v>-1</v>
      </c>
      <c r="AI126" s="6" t="str">
        <f>VLOOKUP(C126, 'Batter Rosters'!A:C, 3, FALSE)</f>
        <v>KCR</v>
      </c>
    </row>
    <row r="127">
      <c r="A127" s="1">
        <v>292.0</v>
      </c>
      <c r="B127" s="3"/>
      <c r="C127" s="4" t="s">
        <v>161</v>
      </c>
      <c r="D127" s="4" t="s">
        <v>36</v>
      </c>
      <c r="E127" s="5">
        <v>2019.0</v>
      </c>
      <c r="F127" s="5">
        <v>2020.0</v>
      </c>
      <c r="G127" s="5">
        <v>44.0</v>
      </c>
      <c r="H127" s="5">
        <v>2.0</v>
      </c>
      <c r="I127" s="3"/>
      <c r="J127" s="5">
        <v>105.0</v>
      </c>
      <c r="K127" s="5">
        <v>98.0</v>
      </c>
      <c r="L127" s="5">
        <v>8.0</v>
      </c>
      <c r="M127" s="5">
        <v>27.0</v>
      </c>
      <c r="N127" s="5">
        <v>4.0</v>
      </c>
      <c r="O127" s="5">
        <v>0.0</v>
      </c>
      <c r="P127" s="5">
        <v>9.0</v>
      </c>
      <c r="Q127" s="5">
        <v>0.0</v>
      </c>
      <c r="R127" s="5">
        <v>0.0</v>
      </c>
      <c r="S127" s="5">
        <v>6.0</v>
      </c>
      <c r="T127" s="5">
        <v>33.0</v>
      </c>
      <c r="U127" s="5">
        <v>0.276</v>
      </c>
      <c r="V127" s="5">
        <v>0.324</v>
      </c>
      <c r="W127" s="5">
        <v>0.378</v>
      </c>
      <c r="X127" s="5">
        <v>0.701</v>
      </c>
      <c r="Y127" s="5">
        <v>37.0</v>
      </c>
      <c r="Z127" s="5">
        <v>3.0</v>
      </c>
      <c r="AA127" s="5">
        <v>1.0</v>
      </c>
      <c r="AB127" s="5">
        <v>0.0</v>
      </c>
      <c r="AC127" s="5">
        <v>0.0</v>
      </c>
      <c r="AD127" s="5">
        <v>0.0</v>
      </c>
      <c r="AE127" s="5">
        <v>0.0</v>
      </c>
      <c r="AF127" s="5">
        <v>0.397</v>
      </c>
      <c r="AG127" s="5">
        <f t="shared" si="1"/>
        <v>21</v>
      </c>
      <c r="AH127" s="6">
        <f t="shared" si="2"/>
        <v>0</v>
      </c>
      <c r="AI127" s="6" t="str">
        <f>VLOOKUP(C127, 'Batter Rosters'!A:C, 3, FALSE)</f>
        <v>KCR</v>
      </c>
    </row>
    <row r="128">
      <c r="A128" s="7">
        <v>415.0</v>
      </c>
      <c r="B128" s="3"/>
      <c r="C128" s="8" t="s">
        <v>162</v>
      </c>
      <c r="D128" s="8" t="s">
        <v>36</v>
      </c>
      <c r="E128" s="9">
        <v>2020.0</v>
      </c>
      <c r="F128" s="9">
        <v>2020.0</v>
      </c>
      <c r="G128" s="9">
        <v>12.0</v>
      </c>
      <c r="H128" s="9">
        <v>0.0</v>
      </c>
      <c r="I128" s="3"/>
      <c r="J128" s="9">
        <v>30.0</v>
      </c>
      <c r="K128" s="9">
        <v>30.0</v>
      </c>
      <c r="L128" s="9">
        <v>4.0</v>
      </c>
      <c r="M128" s="9">
        <v>6.0</v>
      </c>
      <c r="N128" s="9">
        <v>0.0</v>
      </c>
      <c r="O128" s="9">
        <v>0.0</v>
      </c>
      <c r="P128" s="9">
        <v>4.0</v>
      </c>
      <c r="Q128" s="9">
        <v>0.0</v>
      </c>
      <c r="R128" s="9">
        <v>0.0</v>
      </c>
      <c r="S128" s="9">
        <v>0.0</v>
      </c>
      <c r="T128" s="9">
        <v>12.0</v>
      </c>
      <c r="U128" s="9">
        <v>0.2</v>
      </c>
      <c r="V128" s="9">
        <v>0.2</v>
      </c>
      <c r="W128" s="9">
        <v>0.2</v>
      </c>
      <c r="X128" s="9">
        <v>0.4</v>
      </c>
      <c r="Y128" s="9">
        <v>6.0</v>
      </c>
      <c r="Z128" s="9">
        <v>0.0</v>
      </c>
      <c r="AA128" s="9">
        <v>0.0</v>
      </c>
      <c r="AB128" s="9">
        <v>0.0</v>
      </c>
      <c r="AC128" s="9">
        <v>0.0</v>
      </c>
      <c r="AD128" s="9">
        <v>0.0</v>
      </c>
      <c r="AE128" s="9">
        <v>0.0</v>
      </c>
      <c r="AF128" s="9">
        <v>0.333</v>
      </c>
      <c r="AG128" s="5">
        <f t="shared" si="1"/>
        <v>6</v>
      </c>
      <c r="AH128" s="6">
        <f t="shared" si="2"/>
        <v>0</v>
      </c>
      <c r="AI128" s="6" t="str">
        <f>VLOOKUP(C128, 'Batter Rosters'!A:C, 3, FALSE)</f>
        <v>KCR</v>
      </c>
    </row>
    <row r="129">
      <c r="A129" s="1">
        <v>1.0</v>
      </c>
      <c r="B129" s="3"/>
      <c r="C129" s="4" t="s">
        <v>163</v>
      </c>
      <c r="D129" s="4" t="s">
        <v>36</v>
      </c>
      <c r="E129" s="5">
        <v>2019.0</v>
      </c>
      <c r="F129" s="5">
        <v>2020.0</v>
      </c>
      <c r="G129" s="5">
        <v>164.0</v>
      </c>
      <c r="H129" s="5">
        <v>48.0</v>
      </c>
      <c r="I129" s="3"/>
      <c r="J129" s="5">
        <v>539.0</v>
      </c>
      <c r="K129" s="5">
        <v>428.0</v>
      </c>
      <c r="L129" s="5">
        <v>109.0</v>
      </c>
      <c r="M129" s="5">
        <v>131.0</v>
      </c>
      <c r="N129" s="5">
        <v>22.0</v>
      </c>
      <c r="O129" s="5">
        <v>2.0</v>
      </c>
      <c r="P129" s="5">
        <v>112.0</v>
      </c>
      <c r="Q129" s="5">
        <v>10.0</v>
      </c>
      <c r="R129" s="5">
        <v>3.0</v>
      </c>
      <c r="S129" s="5">
        <v>89.0</v>
      </c>
      <c r="T129" s="5">
        <v>107.0</v>
      </c>
      <c r="U129" s="5">
        <v>0.306</v>
      </c>
      <c r="V129" s="5">
        <v>0.436</v>
      </c>
      <c r="W129" s="5">
        <v>0.703</v>
      </c>
      <c r="X129" s="5">
        <v>1.139</v>
      </c>
      <c r="Y129" s="5">
        <v>301.0</v>
      </c>
      <c r="Z129" s="5">
        <v>4.0</v>
      </c>
      <c r="AA129" s="5">
        <v>15.0</v>
      </c>
      <c r="AB129" s="5">
        <v>0.0</v>
      </c>
      <c r="AC129" s="5">
        <v>7.0</v>
      </c>
      <c r="AD129" s="5">
        <v>13.0</v>
      </c>
      <c r="AE129" s="5">
        <v>4.0</v>
      </c>
      <c r="AF129" s="5">
        <v>0.296</v>
      </c>
      <c r="AG129" s="5">
        <f t="shared" si="1"/>
        <v>59</v>
      </c>
      <c r="AH129" s="6">
        <f t="shared" si="2"/>
        <v>7</v>
      </c>
      <c r="AI129" s="6" t="str">
        <f>VLOOKUP(C129, 'Batter Rosters'!A:C, 3, FALSE)</f>
        <v>LAA</v>
      </c>
    </row>
    <row r="130">
      <c r="A130" s="1">
        <v>23.0</v>
      </c>
      <c r="B130" s="3"/>
      <c r="C130" s="4" t="s">
        <v>164</v>
      </c>
      <c r="D130" s="4" t="s">
        <v>36</v>
      </c>
      <c r="E130" s="5">
        <v>2019.0</v>
      </c>
      <c r="F130" s="5">
        <v>2020.0</v>
      </c>
      <c r="G130" s="5">
        <v>175.0</v>
      </c>
      <c r="H130" s="5">
        <v>29.0</v>
      </c>
      <c r="I130" s="3"/>
      <c r="J130" s="5">
        <v>584.0</v>
      </c>
      <c r="K130" s="5">
        <v>498.0</v>
      </c>
      <c r="L130" s="5">
        <v>93.0</v>
      </c>
      <c r="M130" s="5">
        <v>159.0</v>
      </c>
      <c r="N130" s="5">
        <v>38.0</v>
      </c>
      <c r="O130" s="5">
        <v>3.0</v>
      </c>
      <c r="P130" s="5">
        <v>115.0</v>
      </c>
      <c r="Q130" s="5">
        <v>2.0</v>
      </c>
      <c r="R130" s="5">
        <v>1.0</v>
      </c>
      <c r="S130" s="5">
        <v>71.0</v>
      </c>
      <c r="T130" s="5">
        <v>76.0</v>
      </c>
      <c r="U130" s="5">
        <v>0.319</v>
      </c>
      <c r="V130" s="5">
        <v>0.411</v>
      </c>
      <c r="W130" s="5">
        <v>0.582</v>
      </c>
      <c r="X130" s="5">
        <v>0.993</v>
      </c>
      <c r="Y130" s="5">
        <v>290.0</v>
      </c>
      <c r="Z130" s="5">
        <v>16.0</v>
      </c>
      <c r="AA130" s="5">
        <v>10.0</v>
      </c>
      <c r="AB130" s="5">
        <v>0.0</v>
      </c>
      <c r="AC130" s="5">
        <v>5.0</v>
      </c>
      <c r="AD130" s="5">
        <v>2.0</v>
      </c>
      <c r="AE130" s="5">
        <v>3.0</v>
      </c>
      <c r="AF130" s="5">
        <v>0.327</v>
      </c>
      <c r="AG130" s="5">
        <f t="shared" si="1"/>
        <v>89</v>
      </c>
      <c r="AH130" s="6">
        <f t="shared" si="2"/>
        <v>1</v>
      </c>
      <c r="AI130" s="6" t="str">
        <f>VLOOKUP(C130, 'Batter Rosters'!A:C, 3, FALSE)</f>
        <v>LAA</v>
      </c>
    </row>
    <row r="131">
      <c r="A131" s="1">
        <v>97.0</v>
      </c>
      <c r="B131" s="3"/>
      <c r="C131" s="4" t="s">
        <v>165</v>
      </c>
      <c r="D131" s="4" t="s">
        <v>36</v>
      </c>
      <c r="E131" s="5">
        <v>2019.0</v>
      </c>
      <c r="F131" s="5">
        <v>2020.0</v>
      </c>
      <c r="G131" s="5">
        <v>146.0</v>
      </c>
      <c r="H131" s="5">
        <v>14.0</v>
      </c>
      <c r="I131" s="3"/>
      <c r="J131" s="5">
        <v>428.0</v>
      </c>
      <c r="K131" s="5">
        <v>383.0</v>
      </c>
      <c r="L131" s="5">
        <v>42.0</v>
      </c>
      <c r="M131" s="5">
        <v>92.0</v>
      </c>
      <c r="N131" s="5">
        <v>16.0</v>
      </c>
      <c r="O131" s="5">
        <v>0.0</v>
      </c>
      <c r="P131" s="5">
        <v>68.0</v>
      </c>
      <c r="Q131" s="5">
        <v>2.0</v>
      </c>
      <c r="R131" s="5">
        <v>0.0</v>
      </c>
      <c r="S131" s="5">
        <v>35.0</v>
      </c>
      <c r="T131" s="5">
        <v>57.0</v>
      </c>
      <c r="U131" s="5">
        <v>0.24</v>
      </c>
      <c r="V131" s="5">
        <v>0.306</v>
      </c>
      <c r="W131" s="5">
        <v>0.392</v>
      </c>
      <c r="X131" s="5">
        <v>0.698</v>
      </c>
      <c r="Y131" s="5">
        <v>150.0</v>
      </c>
      <c r="Z131" s="5">
        <v>15.0</v>
      </c>
      <c r="AA131" s="5">
        <v>4.0</v>
      </c>
      <c r="AB131" s="5">
        <v>0.0</v>
      </c>
      <c r="AC131" s="5">
        <v>6.0</v>
      </c>
      <c r="AD131" s="5">
        <v>1.0</v>
      </c>
      <c r="AE131" s="5">
        <v>4.0</v>
      </c>
      <c r="AF131" s="5">
        <v>0.245</v>
      </c>
      <c r="AG131" s="5">
        <f t="shared" si="1"/>
        <v>62</v>
      </c>
      <c r="AH131" s="6">
        <f t="shared" si="2"/>
        <v>2</v>
      </c>
      <c r="AI131" s="6" t="str">
        <f>VLOOKUP(C131, 'Batter Rosters'!A:C, 3, FALSE)</f>
        <v>LAA</v>
      </c>
    </row>
    <row r="132">
      <c r="A132" s="1">
        <v>127.0</v>
      </c>
      <c r="B132" s="3"/>
      <c r="C132" s="4" t="s">
        <v>166</v>
      </c>
      <c r="D132" s="4" t="s">
        <v>36</v>
      </c>
      <c r="E132" s="5">
        <v>2019.0</v>
      </c>
      <c r="F132" s="5">
        <v>2020.0</v>
      </c>
      <c r="G132" s="5">
        <v>82.0</v>
      </c>
      <c r="H132" s="5">
        <v>12.0</v>
      </c>
      <c r="I132" s="3"/>
      <c r="J132" s="5">
        <v>238.0</v>
      </c>
      <c r="K132" s="5">
        <v>205.0</v>
      </c>
      <c r="L132" s="5">
        <v>29.0</v>
      </c>
      <c r="M132" s="5">
        <v>47.0</v>
      </c>
      <c r="N132" s="5">
        <v>6.0</v>
      </c>
      <c r="O132" s="5">
        <v>0.0</v>
      </c>
      <c r="P132" s="5">
        <v>36.0</v>
      </c>
      <c r="Q132" s="5">
        <v>1.0</v>
      </c>
      <c r="R132" s="5">
        <v>1.0</v>
      </c>
      <c r="S132" s="5">
        <v>26.0</v>
      </c>
      <c r="T132" s="5">
        <v>60.0</v>
      </c>
      <c r="U132" s="5">
        <v>0.229</v>
      </c>
      <c r="V132" s="5">
        <v>0.319</v>
      </c>
      <c r="W132" s="5">
        <v>0.434</v>
      </c>
      <c r="X132" s="5">
        <v>0.753</v>
      </c>
      <c r="Y132" s="5">
        <v>89.0</v>
      </c>
      <c r="Z132" s="5">
        <v>5.0</v>
      </c>
      <c r="AA132" s="5">
        <v>3.0</v>
      </c>
      <c r="AB132" s="5">
        <v>0.0</v>
      </c>
      <c r="AC132" s="5">
        <v>4.0</v>
      </c>
      <c r="AD132" s="5">
        <v>0.0</v>
      </c>
      <c r="AE132" s="5">
        <v>1.0</v>
      </c>
      <c r="AF132" s="5">
        <v>0.255</v>
      </c>
      <c r="AG132" s="5">
        <f t="shared" si="1"/>
        <v>29</v>
      </c>
      <c r="AH132" s="6">
        <f t="shared" si="2"/>
        <v>0</v>
      </c>
      <c r="AI132" s="6" t="str">
        <f>VLOOKUP(C132, 'Batter Rosters'!A:C, 3, FALSE)</f>
        <v>LAA</v>
      </c>
    </row>
    <row r="133">
      <c r="A133" s="1">
        <v>211.0</v>
      </c>
      <c r="B133" s="3"/>
      <c r="C133" s="4" t="s">
        <v>167</v>
      </c>
      <c r="D133" s="4" t="s">
        <v>36</v>
      </c>
      <c r="E133" s="5">
        <v>2019.0</v>
      </c>
      <c r="F133" s="5">
        <v>2020.0</v>
      </c>
      <c r="G133" s="5">
        <v>174.0</v>
      </c>
      <c r="H133" s="5">
        <v>5.0</v>
      </c>
      <c r="I133" s="3"/>
      <c r="J133" s="5">
        <v>559.0</v>
      </c>
      <c r="K133" s="5">
        <v>512.0</v>
      </c>
      <c r="L133" s="5">
        <v>70.0</v>
      </c>
      <c r="M133" s="5">
        <v>155.0</v>
      </c>
      <c r="N133" s="5">
        <v>27.0</v>
      </c>
      <c r="O133" s="5">
        <v>3.0</v>
      </c>
      <c r="P133" s="5">
        <v>45.0</v>
      </c>
      <c r="Q133" s="5">
        <v>9.0</v>
      </c>
      <c r="R133" s="5">
        <v>2.0</v>
      </c>
      <c r="S133" s="5">
        <v>44.0</v>
      </c>
      <c r="T133" s="5">
        <v>67.0</v>
      </c>
      <c r="U133" s="5">
        <v>0.303</v>
      </c>
      <c r="V133" s="5">
        <v>0.357</v>
      </c>
      <c r="W133" s="5">
        <v>0.396</v>
      </c>
      <c r="X133" s="5">
        <v>0.753</v>
      </c>
      <c r="Y133" s="5">
        <v>203.0</v>
      </c>
      <c r="Z133" s="5">
        <v>8.0</v>
      </c>
      <c r="AA133" s="5">
        <v>0.0</v>
      </c>
      <c r="AB133" s="5">
        <v>1.0</v>
      </c>
      <c r="AC133" s="5">
        <v>2.0</v>
      </c>
      <c r="AD133" s="5">
        <v>0.0</v>
      </c>
      <c r="AE133" s="5">
        <v>4.0</v>
      </c>
      <c r="AF133" s="5">
        <v>0.339</v>
      </c>
      <c r="AG133" s="5">
        <f t="shared" si="1"/>
        <v>120</v>
      </c>
      <c r="AH133" s="6">
        <f t="shared" si="2"/>
        <v>7</v>
      </c>
      <c r="AI133" s="6" t="str">
        <f>VLOOKUP(C133, 'Batter Rosters'!A:C, 3, FALSE)</f>
        <v>LAA</v>
      </c>
    </row>
    <row r="134">
      <c r="A134" s="1">
        <v>216.0</v>
      </c>
      <c r="B134" s="3"/>
      <c r="C134" s="4" t="s">
        <v>168</v>
      </c>
      <c r="D134" s="4" t="s">
        <v>36</v>
      </c>
      <c r="E134" s="5">
        <v>2019.0</v>
      </c>
      <c r="F134" s="5">
        <v>2020.0</v>
      </c>
      <c r="G134" s="5">
        <v>120.0</v>
      </c>
      <c r="H134" s="5">
        <v>5.0</v>
      </c>
      <c r="I134" s="3"/>
      <c r="J134" s="5">
        <v>324.0</v>
      </c>
      <c r="K134" s="5">
        <v>277.0</v>
      </c>
      <c r="L134" s="5">
        <v>36.0</v>
      </c>
      <c r="M134" s="5">
        <v>66.0</v>
      </c>
      <c r="N134" s="5">
        <v>14.0</v>
      </c>
      <c r="O134" s="5">
        <v>2.0</v>
      </c>
      <c r="P134" s="5">
        <v>23.0</v>
      </c>
      <c r="Q134" s="5">
        <v>3.0</v>
      </c>
      <c r="R134" s="5">
        <v>3.0</v>
      </c>
      <c r="S134" s="5">
        <v>41.0</v>
      </c>
      <c r="T134" s="5">
        <v>74.0</v>
      </c>
      <c r="U134" s="5">
        <v>0.238</v>
      </c>
      <c r="V134" s="5">
        <v>0.344</v>
      </c>
      <c r="W134" s="5">
        <v>0.357</v>
      </c>
      <c r="X134" s="5">
        <v>0.701</v>
      </c>
      <c r="Y134" s="5">
        <v>99.0</v>
      </c>
      <c r="Z134" s="5">
        <v>6.0</v>
      </c>
      <c r="AA134" s="5">
        <v>4.0</v>
      </c>
      <c r="AB134" s="5">
        <v>1.0</v>
      </c>
      <c r="AC134" s="5">
        <v>1.0</v>
      </c>
      <c r="AD134" s="5">
        <v>0.0</v>
      </c>
      <c r="AE134" s="5">
        <v>1.0</v>
      </c>
      <c r="AF134" s="5">
        <v>0.307</v>
      </c>
      <c r="AG134" s="5">
        <f t="shared" si="1"/>
        <v>45</v>
      </c>
      <c r="AH134" s="6">
        <f t="shared" si="2"/>
        <v>0</v>
      </c>
      <c r="AI134" s="6" t="str">
        <f>VLOOKUP(C134, 'Batter Rosters'!A:C, 3, FALSE)</f>
        <v>LAA</v>
      </c>
    </row>
    <row r="135">
      <c r="A135" s="1">
        <v>254.0</v>
      </c>
      <c r="B135" s="3"/>
      <c r="C135" s="4" t="s">
        <v>169</v>
      </c>
      <c r="D135" s="4" t="s">
        <v>36</v>
      </c>
      <c r="E135" s="5">
        <v>2019.0</v>
      </c>
      <c r="F135" s="5">
        <v>2020.0</v>
      </c>
      <c r="G135" s="5">
        <v>110.0</v>
      </c>
      <c r="H135" s="5">
        <v>3.0</v>
      </c>
      <c r="I135" s="3"/>
      <c r="J135" s="5">
        <v>360.0</v>
      </c>
      <c r="K135" s="5">
        <v>341.0</v>
      </c>
      <c r="L135" s="5">
        <v>39.0</v>
      </c>
      <c r="M135" s="5">
        <v>89.0</v>
      </c>
      <c r="N135" s="5">
        <v>17.0</v>
      </c>
      <c r="O135" s="5">
        <v>0.0</v>
      </c>
      <c r="P135" s="5">
        <v>36.0</v>
      </c>
      <c r="Q135" s="5">
        <v>8.0</v>
      </c>
      <c r="R135" s="5">
        <v>2.0</v>
      </c>
      <c r="S135" s="5">
        <v>18.0</v>
      </c>
      <c r="T135" s="5">
        <v>33.0</v>
      </c>
      <c r="U135" s="5">
        <v>0.261</v>
      </c>
      <c r="V135" s="5">
        <v>0.3</v>
      </c>
      <c r="W135" s="5">
        <v>0.337</v>
      </c>
      <c r="X135" s="5">
        <v>0.637</v>
      </c>
      <c r="Y135" s="5">
        <v>115.0</v>
      </c>
      <c r="Z135" s="5">
        <v>15.0</v>
      </c>
      <c r="AA135" s="5">
        <v>1.0</v>
      </c>
      <c r="AB135" s="5">
        <v>0.0</v>
      </c>
      <c r="AC135" s="5">
        <v>0.0</v>
      </c>
      <c r="AD135" s="5">
        <v>1.0</v>
      </c>
      <c r="AE135" s="5">
        <v>2.0</v>
      </c>
      <c r="AF135" s="5">
        <v>0.282</v>
      </c>
      <c r="AG135" s="5">
        <f t="shared" si="1"/>
        <v>69</v>
      </c>
      <c r="AH135" s="6">
        <f t="shared" si="2"/>
        <v>6</v>
      </c>
      <c r="AI135" s="6" t="str">
        <f>VLOOKUP(C135, 'Batter Rosters'!A:C, 3, FALSE)</f>
        <v>LAA</v>
      </c>
    </row>
    <row r="136">
      <c r="A136" s="7">
        <v>311.0</v>
      </c>
      <c r="B136" s="3"/>
      <c r="C136" s="8" t="s">
        <v>170</v>
      </c>
      <c r="D136" s="8" t="s">
        <v>36</v>
      </c>
      <c r="E136" s="9">
        <v>2019.0</v>
      </c>
      <c r="F136" s="9">
        <v>2020.0</v>
      </c>
      <c r="G136" s="9">
        <v>54.0</v>
      </c>
      <c r="H136" s="9">
        <v>1.0</v>
      </c>
      <c r="I136" s="3"/>
      <c r="J136" s="9">
        <v>125.0</v>
      </c>
      <c r="K136" s="9">
        <v>112.0</v>
      </c>
      <c r="L136" s="9">
        <v>7.0</v>
      </c>
      <c r="M136" s="9">
        <v>20.0</v>
      </c>
      <c r="N136" s="9">
        <v>1.0</v>
      </c>
      <c r="O136" s="9">
        <v>0.0</v>
      </c>
      <c r="P136" s="9">
        <v>8.0</v>
      </c>
      <c r="Q136" s="9">
        <v>0.0</v>
      </c>
      <c r="R136" s="9">
        <v>0.0</v>
      </c>
      <c r="S136" s="9">
        <v>8.0</v>
      </c>
      <c r="T136" s="9">
        <v>38.0</v>
      </c>
      <c r="U136" s="9">
        <v>0.179</v>
      </c>
      <c r="V136" s="9">
        <v>0.24</v>
      </c>
      <c r="W136" s="9">
        <v>0.214</v>
      </c>
      <c r="X136" s="9">
        <v>0.454</v>
      </c>
      <c r="Y136" s="9">
        <v>24.0</v>
      </c>
      <c r="Z136" s="9">
        <v>3.0</v>
      </c>
      <c r="AA136" s="9">
        <v>2.0</v>
      </c>
      <c r="AB136" s="9">
        <v>0.0</v>
      </c>
      <c r="AC136" s="9">
        <v>3.0</v>
      </c>
      <c r="AD136" s="9">
        <v>0.0</v>
      </c>
      <c r="AE136" s="9">
        <v>0.0</v>
      </c>
      <c r="AF136" s="9">
        <v>0.25</v>
      </c>
      <c r="AG136" s="5">
        <f t="shared" si="1"/>
        <v>18</v>
      </c>
      <c r="AH136" s="6">
        <f t="shared" si="2"/>
        <v>0</v>
      </c>
      <c r="AI136" s="6" t="str">
        <f>VLOOKUP(C136, 'Batter Rosters'!A:C, 3, FALSE)</f>
        <v>LAA</v>
      </c>
    </row>
    <row r="137">
      <c r="A137" s="7">
        <v>314.0</v>
      </c>
      <c r="B137" s="3"/>
      <c r="C137" s="8" t="s">
        <v>171</v>
      </c>
      <c r="D137" s="8" t="s">
        <v>36</v>
      </c>
      <c r="E137" s="9">
        <v>2020.0</v>
      </c>
      <c r="F137" s="9">
        <v>2020.0</v>
      </c>
      <c r="G137" s="9">
        <v>22.0</v>
      </c>
      <c r="H137" s="9">
        <v>1.0</v>
      </c>
      <c r="I137" s="3"/>
      <c r="J137" s="9">
        <v>63.0</v>
      </c>
      <c r="K137" s="9">
        <v>59.0</v>
      </c>
      <c r="L137" s="9">
        <v>4.0</v>
      </c>
      <c r="M137" s="9">
        <v>11.0</v>
      </c>
      <c r="N137" s="9">
        <v>2.0</v>
      </c>
      <c r="O137" s="9">
        <v>0.0</v>
      </c>
      <c r="P137" s="9">
        <v>4.0</v>
      </c>
      <c r="Q137" s="9">
        <v>0.0</v>
      </c>
      <c r="R137" s="9">
        <v>1.0</v>
      </c>
      <c r="S137" s="9">
        <v>4.0</v>
      </c>
      <c r="T137" s="9">
        <v>23.0</v>
      </c>
      <c r="U137" s="9">
        <v>0.186</v>
      </c>
      <c r="V137" s="9">
        <v>0.238</v>
      </c>
      <c r="W137" s="9">
        <v>0.271</v>
      </c>
      <c r="X137" s="9">
        <v>0.509</v>
      </c>
      <c r="Y137" s="9">
        <v>16.0</v>
      </c>
      <c r="Z137" s="9">
        <v>2.0</v>
      </c>
      <c r="AA137" s="9">
        <v>0.0</v>
      </c>
      <c r="AB137" s="9">
        <v>0.0</v>
      </c>
      <c r="AC137" s="9">
        <v>0.0</v>
      </c>
      <c r="AD137" s="9">
        <v>0.0</v>
      </c>
      <c r="AE137" s="9">
        <v>0.0</v>
      </c>
      <c r="AF137" s="9">
        <v>0.286</v>
      </c>
      <c r="AG137" s="5">
        <f t="shared" si="1"/>
        <v>8</v>
      </c>
      <c r="AH137" s="6">
        <f t="shared" si="2"/>
        <v>-1</v>
      </c>
      <c r="AI137" s="6" t="str">
        <f>VLOOKUP(C137, 'Batter Rosters'!A:C, 3, FALSE)</f>
        <v>LAA</v>
      </c>
    </row>
    <row r="138">
      <c r="A138" s="7">
        <v>332.0</v>
      </c>
      <c r="B138" s="3"/>
      <c r="C138" s="8" t="s">
        <v>172</v>
      </c>
      <c r="D138" s="8" t="s">
        <v>36</v>
      </c>
      <c r="E138" s="9">
        <v>2019.0</v>
      </c>
      <c r="F138" s="9">
        <v>2020.0</v>
      </c>
      <c r="G138" s="9">
        <v>24.0</v>
      </c>
      <c r="H138" s="9">
        <v>1.0</v>
      </c>
      <c r="I138" s="3"/>
      <c r="J138" s="9">
        <v>58.0</v>
      </c>
      <c r="K138" s="9">
        <v>50.0</v>
      </c>
      <c r="L138" s="9">
        <v>5.0</v>
      </c>
      <c r="M138" s="9">
        <v>9.0</v>
      </c>
      <c r="N138" s="9">
        <v>3.0</v>
      </c>
      <c r="O138" s="9">
        <v>1.0</v>
      </c>
      <c r="P138" s="9">
        <v>1.0</v>
      </c>
      <c r="Q138" s="9">
        <v>0.0</v>
      </c>
      <c r="R138" s="9">
        <v>0.0</v>
      </c>
      <c r="S138" s="9">
        <v>8.0</v>
      </c>
      <c r="T138" s="9">
        <v>24.0</v>
      </c>
      <c r="U138" s="9">
        <v>0.18</v>
      </c>
      <c r="V138" s="9">
        <v>0.293</v>
      </c>
      <c r="W138" s="9">
        <v>0.34</v>
      </c>
      <c r="X138" s="9">
        <v>0.633</v>
      </c>
      <c r="Y138" s="9">
        <v>17.0</v>
      </c>
      <c r="Z138" s="9">
        <v>1.0</v>
      </c>
      <c r="AA138" s="9">
        <v>0.0</v>
      </c>
      <c r="AB138" s="9">
        <v>0.0</v>
      </c>
      <c r="AC138" s="9">
        <v>0.0</v>
      </c>
      <c r="AD138" s="9">
        <v>0.0</v>
      </c>
      <c r="AE138" s="9">
        <v>0.0</v>
      </c>
      <c r="AF138" s="9">
        <v>0.32</v>
      </c>
      <c r="AG138" s="5">
        <f t="shared" si="1"/>
        <v>4</v>
      </c>
      <c r="AH138" s="6">
        <f t="shared" si="2"/>
        <v>0</v>
      </c>
      <c r="AI138" s="6" t="str">
        <f>VLOOKUP(C138, 'Batter Rosters'!A:C, 3, FALSE)</f>
        <v>LAA</v>
      </c>
    </row>
    <row r="139">
      <c r="A139" s="7">
        <v>359.0</v>
      </c>
      <c r="B139" s="3"/>
      <c r="C139" s="8" t="s">
        <v>173</v>
      </c>
      <c r="D139" s="8" t="s">
        <v>36</v>
      </c>
      <c r="E139" s="9">
        <v>2019.0</v>
      </c>
      <c r="F139" s="9">
        <v>2020.0</v>
      </c>
      <c r="G139" s="9">
        <v>15.0</v>
      </c>
      <c r="H139" s="9">
        <v>0.0</v>
      </c>
      <c r="I139" s="3"/>
      <c r="J139" s="9">
        <v>39.0</v>
      </c>
      <c r="K139" s="9">
        <v>32.0</v>
      </c>
      <c r="L139" s="9">
        <v>5.0</v>
      </c>
      <c r="M139" s="9">
        <v>5.0</v>
      </c>
      <c r="N139" s="9">
        <v>1.0</v>
      </c>
      <c r="O139" s="9">
        <v>1.0</v>
      </c>
      <c r="P139" s="9">
        <v>3.0</v>
      </c>
      <c r="Q139" s="9">
        <v>1.0</v>
      </c>
      <c r="R139" s="9">
        <v>0.0</v>
      </c>
      <c r="S139" s="9">
        <v>4.0</v>
      </c>
      <c r="T139" s="9">
        <v>16.0</v>
      </c>
      <c r="U139" s="9">
        <v>0.156</v>
      </c>
      <c r="V139" s="9">
        <v>0.282</v>
      </c>
      <c r="W139" s="9">
        <v>0.25</v>
      </c>
      <c r="X139" s="9">
        <v>0.532</v>
      </c>
      <c r="Y139" s="9">
        <v>8.0</v>
      </c>
      <c r="Z139" s="9">
        <v>1.0</v>
      </c>
      <c r="AA139" s="9">
        <v>2.0</v>
      </c>
      <c r="AB139" s="9">
        <v>0.0</v>
      </c>
      <c r="AC139" s="9">
        <v>1.0</v>
      </c>
      <c r="AD139" s="9">
        <v>0.0</v>
      </c>
      <c r="AE139" s="9">
        <v>0.0</v>
      </c>
      <c r="AF139" s="9">
        <v>0.294</v>
      </c>
      <c r="AG139" s="5">
        <f t="shared" si="1"/>
        <v>3</v>
      </c>
      <c r="AH139" s="6">
        <f t="shared" si="2"/>
        <v>1</v>
      </c>
      <c r="AI139" s="6" t="str">
        <f>VLOOKUP(C139, 'Batter Rosters'!A:C, 3, FALSE)</f>
        <v>LAA</v>
      </c>
    </row>
    <row r="140">
      <c r="A140" s="7">
        <v>396.0</v>
      </c>
      <c r="B140" s="3"/>
      <c r="C140" s="8" t="s">
        <v>174</v>
      </c>
      <c r="D140" s="8" t="s">
        <v>36</v>
      </c>
      <c r="E140" s="9">
        <v>2019.0</v>
      </c>
      <c r="F140" s="9">
        <v>2020.0</v>
      </c>
      <c r="G140" s="9">
        <v>23.0</v>
      </c>
      <c r="H140" s="9">
        <v>0.0</v>
      </c>
      <c r="I140" s="3"/>
      <c r="J140" s="9">
        <v>46.0</v>
      </c>
      <c r="K140" s="9">
        <v>45.0</v>
      </c>
      <c r="L140" s="9">
        <v>7.0</v>
      </c>
      <c r="M140" s="9">
        <v>4.0</v>
      </c>
      <c r="N140" s="9">
        <v>2.0</v>
      </c>
      <c r="O140" s="9">
        <v>0.0</v>
      </c>
      <c r="P140" s="9">
        <v>1.0</v>
      </c>
      <c r="Q140" s="9">
        <v>0.0</v>
      </c>
      <c r="R140" s="9">
        <v>0.0</v>
      </c>
      <c r="S140" s="9">
        <v>1.0</v>
      </c>
      <c r="T140" s="9">
        <v>21.0</v>
      </c>
      <c r="U140" s="9">
        <v>0.089</v>
      </c>
      <c r="V140" s="9">
        <v>0.109</v>
      </c>
      <c r="W140" s="9">
        <v>0.133</v>
      </c>
      <c r="X140" s="9">
        <v>0.242</v>
      </c>
      <c r="Y140" s="9">
        <v>6.0</v>
      </c>
      <c r="Z140" s="9">
        <v>0.0</v>
      </c>
      <c r="AA140" s="9">
        <v>0.0</v>
      </c>
      <c r="AB140" s="9">
        <v>0.0</v>
      </c>
      <c r="AC140" s="9">
        <v>0.0</v>
      </c>
      <c r="AD140" s="9">
        <v>0.0</v>
      </c>
      <c r="AE140" s="9">
        <v>1.0</v>
      </c>
      <c r="AF140" s="9">
        <v>0.167</v>
      </c>
      <c r="AG140" s="5">
        <f t="shared" si="1"/>
        <v>2</v>
      </c>
      <c r="AH140" s="6">
        <f t="shared" si="2"/>
        <v>0</v>
      </c>
      <c r="AI140" s="6" t="str">
        <f>VLOOKUP(C140, 'Batter Rosters'!A:C, 3, FALSE)</f>
        <v>LAA</v>
      </c>
    </row>
    <row r="141">
      <c r="A141" s="1">
        <v>7.0</v>
      </c>
      <c r="B141" s="3"/>
      <c r="C141" s="4" t="s">
        <v>175</v>
      </c>
      <c r="D141" s="4" t="s">
        <v>36</v>
      </c>
      <c r="E141" s="5">
        <v>2019.0</v>
      </c>
      <c r="F141" s="5">
        <v>2020.0</v>
      </c>
      <c r="G141" s="5">
        <v>177.0</v>
      </c>
      <c r="H141" s="5">
        <v>36.0</v>
      </c>
      <c r="I141" s="3"/>
      <c r="J141" s="5">
        <v>639.0</v>
      </c>
      <c r="K141" s="5">
        <v>546.0</v>
      </c>
      <c r="L141" s="5">
        <v>123.0</v>
      </c>
      <c r="M141" s="5">
        <v>172.0</v>
      </c>
      <c r="N141" s="5">
        <v>34.0</v>
      </c>
      <c r="O141" s="5">
        <v>5.0</v>
      </c>
      <c r="P141" s="5">
        <v>96.0</v>
      </c>
      <c r="Q141" s="5">
        <v>16.0</v>
      </c>
      <c r="R141" s="5">
        <v>4.0</v>
      </c>
      <c r="S141" s="5">
        <v>80.0</v>
      </c>
      <c r="T141" s="5">
        <v>97.0</v>
      </c>
      <c r="U141" s="5">
        <v>0.315</v>
      </c>
      <c r="V141" s="5">
        <v>0.401</v>
      </c>
      <c r="W141" s="5">
        <v>0.593</v>
      </c>
      <c r="X141" s="5">
        <v>0.994</v>
      </c>
      <c r="Y141" s="5">
        <v>324.0</v>
      </c>
      <c r="Z141" s="5">
        <v>9.0</v>
      </c>
      <c r="AA141" s="5">
        <v>4.0</v>
      </c>
      <c r="AB141" s="5">
        <v>0.0</v>
      </c>
      <c r="AC141" s="5">
        <v>9.0</v>
      </c>
      <c r="AD141" s="5">
        <v>2.0</v>
      </c>
      <c r="AE141" s="5">
        <v>4.0</v>
      </c>
      <c r="AF141" s="5">
        <v>0.322</v>
      </c>
      <c r="AG141" s="5">
        <f t="shared" si="1"/>
        <v>97</v>
      </c>
      <c r="AH141" s="6">
        <f t="shared" si="2"/>
        <v>12</v>
      </c>
      <c r="AI141" s="6" t="str">
        <f>VLOOKUP(C141, 'Batter Rosters'!A:C, 3, FALSE)</f>
        <v>LAD</v>
      </c>
    </row>
    <row r="142">
      <c r="A142" s="1">
        <v>81.0</v>
      </c>
      <c r="B142" s="3"/>
      <c r="C142" s="4" t="s">
        <v>176</v>
      </c>
      <c r="D142" s="4" t="s">
        <v>36</v>
      </c>
      <c r="E142" s="5">
        <v>2019.0</v>
      </c>
      <c r="F142" s="5">
        <v>2020.0</v>
      </c>
      <c r="G142" s="5">
        <v>155.0</v>
      </c>
      <c r="H142" s="5">
        <v>17.0</v>
      </c>
      <c r="I142" s="3"/>
      <c r="J142" s="5">
        <v>463.0</v>
      </c>
      <c r="K142" s="5">
        <v>402.0</v>
      </c>
      <c r="L142" s="5">
        <v>66.0</v>
      </c>
      <c r="M142" s="5">
        <v>119.0</v>
      </c>
      <c r="N142" s="5">
        <v>19.0</v>
      </c>
      <c r="O142" s="5">
        <v>1.0</v>
      </c>
      <c r="P142" s="5">
        <v>59.0</v>
      </c>
      <c r="Q142" s="5">
        <v>2.0</v>
      </c>
      <c r="R142" s="5">
        <v>0.0</v>
      </c>
      <c r="S142" s="5">
        <v>42.0</v>
      </c>
      <c r="T142" s="5">
        <v>66.0</v>
      </c>
      <c r="U142" s="5">
        <v>0.296</v>
      </c>
      <c r="V142" s="5">
        <v>0.38</v>
      </c>
      <c r="W142" s="5">
        <v>0.475</v>
      </c>
      <c r="X142" s="5">
        <v>0.855</v>
      </c>
      <c r="Y142" s="5">
        <v>191.0</v>
      </c>
      <c r="Z142" s="5">
        <v>7.0</v>
      </c>
      <c r="AA142" s="5">
        <v>15.0</v>
      </c>
      <c r="AB142" s="5">
        <v>0.0</v>
      </c>
      <c r="AC142" s="5">
        <v>4.0</v>
      </c>
      <c r="AD142" s="5">
        <v>0.0</v>
      </c>
      <c r="AE142" s="5">
        <v>5.0</v>
      </c>
      <c r="AF142" s="5">
        <v>0.316</v>
      </c>
      <c r="AG142" s="5">
        <f t="shared" si="1"/>
        <v>82</v>
      </c>
      <c r="AH142" s="6">
        <f t="shared" si="2"/>
        <v>2</v>
      </c>
      <c r="AI142" s="6" t="str">
        <f>VLOOKUP(C142, 'Batter Rosters'!A:C, 3, FALSE)</f>
        <v>LAD</v>
      </c>
    </row>
    <row r="143">
      <c r="A143" s="1">
        <v>82.0</v>
      </c>
      <c r="B143" s="3"/>
      <c r="C143" s="4" t="s">
        <v>177</v>
      </c>
      <c r="D143" s="4" t="s">
        <v>36</v>
      </c>
      <c r="E143" s="5">
        <v>2019.0</v>
      </c>
      <c r="F143" s="5">
        <v>2020.0</v>
      </c>
      <c r="G143" s="5">
        <v>70.0</v>
      </c>
      <c r="H143" s="5">
        <v>17.0</v>
      </c>
      <c r="I143" s="3"/>
      <c r="J143" s="5">
        <v>187.0</v>
      </c>
      <c r="K143" s="5">
        <v>157.0</v>
      </c>
      <c r="L143" s="5">
        <v>34.0</v>
      </c>
      <c r="M143" s="5">
        <v>42.0</v>
      </c>
      <c r="N143" s="5">
        <v>9.0</v>
      </c>
      <c r="O143" s="5">
        <v>0.0</v>
      </c>
      <c r="P143" s="5">
        <v>48.0</v>
      </c>
      <c r="Q143" s="5">
        <v>1.0</v>
      </c>
      <c r="R143" s="5">
        <v>0.0</v>
      </c>
      <c r="S143" s="5">
        <v>23.0</v>
      </c>
      <c r="T143" s="5">
        <v>35.0</v>
      </c>
      <c r="U143" s="5">
        <v>0.268</v>
      </c>
      <c r="V143" s="5">
        <v>0.369</v>
      </c>
      <c r="W143" s="5">
        <v>0.65</v>
      </c>
      <c r="X143" s="5">
        <v>1.019</v>
      </c>
      <c r="Y143" s="5">
        <v>102.0</v>
      </c>
      <c r="Z143" s="5">
        <v>4.0</v>
      </c>
      <c r="AA143" s="5">
        <v>4.0</v>
      </c>
      <c r="AB143" s="5">
        <v>0.0</v>
      </c>
      <c r="AC143" s="5">
        <v>3.0</v>
      </c>
      <c r="AD143" s="5">
        <v>0.0</v>
      </c>
      <c r="AE143" s="5">
        <v>2.0</v>
      </c>
      <c r="AF143" s="5">
        <v>0.231</v>
      </c>
      <c r="AG143" s="5">
        <f t="shared" si="1"/>
        <v>16</v>
      </c>
      <c r="AH143" s="6">
        <f t="shared" si="2"/>
        <v>1</v>
      </c>
      <c r="AI143" s="6" t="str">
        <f>VLOOKUP(C143, 'Batter Rosters'!A:C, 3, FALSE)</f>
        <v>LAD</v>
      </c>
    </row>
    <row r="144">
      <c r="A144" s="1">
        <v>95.0</v>
      </c>
      <c r="B144" s="3"/>
      <c r="C144" s="4" t="s">
        <v>178</v>
      </c>
      <c r="D144" s="4" t="s">
        <v>36</v>
      </c>
      <c r="E144" s="5">
        <v>2019.0</v>
      </c>
      <c r="F144" s="5">
        <v>2020.0</v>
      </c>
      <c r="G144" s="5">
        <v>114.0</v>
      </c>
      <c r="H144" s="5">
        <v>15.0</v>
      </c>
      <c r="I144" s="3"/>
      <c r="J144" s="5">
        <v>332.0</v>
      </c>
      <c r="K144" s="5">
        <v>300.0</v>
      </c>
      <c r="L144" s="5">
        <v>45.0</v>
      </c>
      <c r="M144" s="5">
        <v>71.0</v>
      </c>
      <c r="N144" s="5">
        <v>16.0</v>
      </c>
      <c r="O144" s="5">
        <v>1.0</v>
      </c>
      <c r="P144" s="5">
        <v>41.0</v>
      </c>
      <c r="Q144" s="5">
        <v>4.0</v>
      </c>
      <c r="R144" s="5">
        <v>2.0</v>
      </c>
      <c r="S144" s="5">
        <v>24.0</v>
      </c>
      <c r="T144" s="5">
        <v>76.0</v>
      </c>
      <c r="U144" s="5">
        <v>0.237</v>
      </c>
      <c r="V144" s="5">
        <v>0.301</v>
      </c>
      <c r="W144" s="5">
        <v>0.447</v>
      </c>
      <c r="X144" s="5">
        <v>0.748</v>
      </c>
      <c r="Y144" s="5">
        <v>134.0</v>
      </c>
      <c r="Z144" s="5">
        <v>9.0</v>
      </c>
      <c r="AA144" s="5">
        <v>5.0</v>
      </c>
      <c r="AB144" s="5">
        <v>0.0</v>
      </c>
      <c r="AC144" s="5">
        <v>3.0</v>
      </c>
      <c r="AD144" s="5">
        <v>0.0</v>
      </c>
      <c r="AE144" s="5">
        <v>2.0</v>
      </c>
      <c r="AF144" s="5">
        <v>0.264</v>
      </c>
      <c r="AG144" s="5">
        <f t="shared" si="1"/>
        <v>39</v>
      </c>
      <c r="AH144" s="6">
        <f t="shared" si="2"/>
        <v>2</v>
      </c>
      <c r="AI144" s="6" t="str">
        <f>VLOOKUP(C144, 'Batter Rosters'!A:C, 3, FALSE)</f>
        <v>LAD</v>
      </c>
    </row>
    <row r="145">
      <c r="A145" s="1">
        <v>132.0</v>
      </c>
      <c r="B145" s="3"/>
      <c r="C145" s="4" t="s">
        <v>179</v>
      </c>
      <c r="D145" s="4" t="s">
        <v>36</v>
      </c>
      <c r="E145" s="5">
        <v>2019.0</v>
      </c>
      <c r="F145" s="5">
        <v>2020.0</v>
      </c>
      <c r="G145" s="5">
        <v>139.0</v>
      </c>
      <c r="H145" s="5">
        <v>12.0</v>
      </c>
      <c r="I145" s="3"/>
      <c r="J145" s="5">
        <v>356.0</v>
      </c>
      <c r="K145" s="5">
        <v>327.0</v>
      </c>
      <c r="L145" s="5">
        <v>45.0</v>
      </c>
      <c r="M145" s="5">
        <v>74.0</v>
      </c>
      <c r="N145" s="5">
        <v>18.0</v>
      </c>
      <c r="O145" s="5">
        <v>2.0</v>
      </c>
      <c r="P145" s="5">
        <v>53.0</v>
      </c>
      <c r="Q145" s="5">
        <v>1.0</v>
      </c>
      <c r="R145" s="5">
        <v>0.0</v>
      </c>
      <c r="S145" s="5">
        <v>22.0</v>
      </c>
      <c r="T145" s="5">
        <v>85.0</v>
      </c>
      <c r="U145" s="5">
        <v>0.226</v>
      </c>
      <c r="V145" s="5">
        <v>0.284</v>
      </c>
      <c r="W145" s="5">
        <v>0.404</v>
      </c>
      <c r="X145" s="5">
        <v>0.687</v>
      </c>
      <c r="Y145" s="5">
        <v>132.0</v>
      </c>
      <c r="Z145" s="5">
        <v>9.0</v>
      </c>
      <c r="AA145" s="5">
        <v>5.0</v>
      </c>
      <c r="AB145" s="5">
        <v>0.0</v>
      </c>
      <c r="AC145" s="5">
        <v>2.0</v>
      </c>
      <c r="AD145" s="5">
        <v>0.0</v>
      </c>
      <c r="AE145" s="5">
        <v>1.0</v>
      </c>
      <c r="AF145" s="5">
        <v>0.267</v>
      </c>
      <c r="AG145" s="5">
        <f t="shared" si="1"/>
        <v>42</v>
      </c>
      <c r="AH145" s="6">
        <f t="shared" si="2"/>
        <v>1</v>
      </c>
      <c r="AI145" s="6" t="str">
        <f>VLOOKUP(C145, 'Batter Rosters'!A:C, 3, FALSE)</f>
        <v>LAD</v>
      </c>
    </row>
    <row r="146">
      <c r="A146" s="1">
        <v>209.0</v>
      </c>
      <c r="B146" s="3"/>
      <c r="C146" s="4" t="s">
        <v>180</v>
      </c>
      <c r="D146" s="4" t="s">
        <v>36</v>
      </c>
      <c r="E146" s="5">
        <v>2019.0</v>
      </c>
      <c r="F146" s="5">
        <v>2020.0</v>
      </c>
      <c r="G146" s="5">
        <v>132.0</v>
      </c>
      <c r="H146" s="5">
        <v>6.0</v>
      </c>
      <c r="I146" s="3"/>
      <c r="J146" s="5">
        <v>349.0</v>
      </c>
      <c r="K146" s="5">
        <v>307.0</v>
      </c>
      <c r="L146" s="5">
        <v>48.0</v>
      </c>
      <c r="M146" s="5">
        <v>84.0</v>
      </c>
      <c r="N146" s="5">
        <v>20.0</v>
      </c>
      <c r="O146" s="5">
        <v>4.0</v>
      </c>
      <c r="P146" s="5">
        <v>37.0</v>
      </c>
      <c r="Q146" s="5">
        <v>8.0</v>
      </c>
      <c r="R146" s="5">
        <v>2.0</v>
      </c>
      <c r="S146" s="5">
        <v>31.0</v>
      </c>
      <c r="T146" s="5">
        <v>97.0</v>
      </c>
      <c r="U146" s="5">
        <v>0.274</v>
      </c>
      <c r="V146" s="5">
        <v>0.346</v>
      </c>
      <c r="W146" s="5">
        <v>0.423</v>
      </c>
      <c r="X146" s="5">
        <v>0.769</v>
      </c>
      <c r="Y146" s="5">
        <v>130.0</v>
      </c>
      <c r="Z146" s="5">
        <v>3.0</v>
      </c>
      <c r="AA146" s="5">
        <v>5.0</v>
      </c>
      <c r="AB146" s="5">
        <v>2.0</v>
      </c>
      <c r="AC146" s="5">
        <v>4.0</v>
      </c>
      <c r="AD146" s="5">
        <v>0.0</v>
      </c>
      <c r="AE146" s="5">
        <v>4.0</v>
      </c>
      <c r="AF146" s="5">
        <v>0.375</v>
      </c>
      <c r="AG146" s="5">
        <f t="shared" si="1"/>
        <v>54</v>
      </c>
      <c r="AH146" s="6">
        <f t="shared" si="2"/>
        <v>6</v>
      </c>
      <c r="AI146" s="6" t="str">
        <f>VLOOKUP(C146, 'Batter Rosters'!A:C, 3, FALSE)</f>
        <v>LAD</v>
      </c>
    </row>
    <row r="147">
      <c r="A147" s="1">
        <v>212.0</v>
      </c>
      <c r="B147" s="3"/>
      <c r="C147" s="4" t="s">
        <v>181</v>
      </c>
      <c r="D147" s="4" t="s">
        <v>36</v>
      </c>
      <c r="E147" s="5">
        <v>2019.0</v>
      </c>
      <c r="F147" s="5">
        <v>2020.0</v>
      </c>
      <c r="G147" s="5">
        <v>83.0</v>
      </c>
      <c r="H147" s="5">
        <v>5.0</v>
      </c>
      <c r="I147" s="3"/>
      <c r="J147" s="5">
        <v>232.0</v>
      </c>
      <c r="K147" s="5">
        <v>202.0</v>
      </c>
      <c r="L147" s="5">
        <v>26.0</v>
      </c>
      <c r="M147" s="5">
        <v>43.0</v>
      </c>
      <c r="N147" s="5">
        <v>11.0</v>
      </c>
      <c r="O147" s="5">
        <v>1.0</v>
      </c>
      <c r="P147" s="5">
        <v>26.0</v>
      </c>
      <c r="Q147" s="5">
        <v>5.0</v>
      </c>
      <c r="R147" s="5">
        <v>0.0</v>
      </c>
      <c r="S147" s="5">
        <v>23.0</v>
      </c>
      <c r="T147" s="5">
        <v>56.0</v>
      </c>
      <c r="U147" s="5">
        <v>0.213</v>
      </c>
      <c r="V147" s="5">
        <v>0.3</v>
      </c>
      <c r="W147" s="5">
        <v>0.351</v>
      </c>
      <c r="X147" s="5">
        <v>0.651</v>
      </c>
      <c r="Y147" s="5">
        <v>71.0</v>
      </c>
      <c r="Z147" s="5">
        <v>3.0</v>
      </c>
      <c r="AA147" s="5">
        <v>3.0</v>
      </c>
      <c r="AB147" s="5">
        <v>2.0</v>
      </c>
      <c r="AC147" s="5">
        <v>2.0</v>
      </c>
      <c r="AD147" s="5">
        <v>2.0</v>
      </c>
      <c r="AE147" s="5">
        <v>3.0</v>
      </c>
      <c r="AF147" s="5">
        <v>0.266</v>
      </c>
      <c r="AG147" s="5">
        <f t="shared" si="1"/>
        <v>26</v>
      </c>
      <c r="AH147" s="6">
        <f t="shared" si="2"/>
        <v>5</v>
      </c>
      <c r="AI147" s="6" t="str">
        <f>VLOOKUP(C147, 'Batter Rosters'!A:C, 3, FALSE)</f>
        <v>LAD</v>
      </c>
    </row>
    <row r="148">
      <c r="A148" s="1">
        <v>76.0</v>
      </c>
      <c r="B148" s="3"/>
      <c r="C148" s="4" t="s">
        <v>182</v>
      </c>
      <c r="D148" s="4" t="s">
        <v>36</v>
      </c>
      <c r="E148" s="5">
        <v>2019.0</v>
      </c>
      <c r="F148" s="5">
        <v>2020.0</v>
      </c>
      <c r="G148" s="5">
        <v>156.0</v>
      </c>
      <c r="H148" s="5">
        <v>18.0</v>
      </c>
      <c r="I148" s="3"/>
      <c r="J148" s="5">
        <v>489.0</v>
      </c>
      <c r="K148" s="5">
        <v>425.0</v>
      </c>
      <c r="L148" s="5">
        <v>61.0</v>
      </c>
      <c r="M148" s="5">
        <v>110.0</v>
      </c>
      <c r="N148" s="5">
        <v>31.0</v>
      </c>
      <c r="O148" s="5">
        <v>2.0</v>
      </c>
      <c r="P148" s="5">
        <v>69.0</v>
      </c>
      <c r="Q148" s="5">
        <v>5.0</v>
      </c>
      <c r="R148" s="5">
        <v>1.0</v>
      </c>
      <c r="S148" s="5">
        <v>48.0</v>
      </c>
      <c r="T148" s="5">
        <v>115.0</v>
      </c>
      <c r="U148" s="5">
        <v>0.259</v>
      </c>
      <c r="V148" s="5">
        <v>0.35</v>
      </c>
      <c r="W148" s="5">
        <v>0.468</v>
      </c>
      <c r="X148" s="5">
        <v>0.818</v>
      </c>
      <c r="Y148" s="5">
        <v>199.0</v>
      </c>
      <c r="Z148" s="5">
        <v>14.0</v>
      </c>
      <c r="AA148" s="5">
        <v>13.0</v>
      </c>
      <c r="AB148" s="5">
        <v>0.0</v>
      </c>
      <c r="AC148" s="5">
        <v>3.0</v>
      </c>
      <c r="AD148" s="5">
        <v>1.0</v>
      </c>
      <c r="AE148" s="5">
        <v>4.0</v>
      </c>
      <c r="AF148" s="5">
        <v>0.312</v>
      </c>
      <c r="AG148" s="5">
        <f t="shared" si="1"/>
        <v>59</v>
      </c>
      <c r="AH148" s="6">
        <f t="shared" si="2"/>
        <v>4</v>
      </c>
      <c r="AI148" s="6" t="str">
        <f>VLOOKUP(C148, 'Batter Rosters'!A:C, 3, FALSE)</f>
        <v>MIA</v>
      </c>
    </row>
    <row r="149">
      <c r="A149" s="1">
        <v>134.0</v>
      </c>
      <c r="B149" s="3"/>
      <c r="C149" s="4" t="s">
        <v>183</v>
      </c>
      <c r="D149" s="4" t="s">
        <v>36</v>
      </c>
      <c r="E149" s="5">
        <v>2019.0</v>
      </c>
      <c r="F149" s="5">
        <v>2020.0</v>
      </c>
      <c r="G149" s="5">
        <v>129.0</v>
      </c>
      <c r="H149" s="5">
        <v>12.0</v>
      </c>
      <c r="I149" s="3"/>
      <c r="J149" s="5">
        <v>375.0</v>
      </c>
      <c r="K149" s="5">
        <v>344.0</v>
      </c>
      <c r="L149" s="5">
        <v>34.0</v>
      </c>
      <c r="M149" s="5">
        <v>85.0</v>
      </c>
      <c r="N149" s="5">
        <v>11.0</v>
      </c>
      <c r="O149" s="5">
        <v>1.0</v>
      </c>
      <c r="P149" s="5">
        <v>39.0</v>
      </c>
      <c r="Q149" s="5">
        <v>3.0</v>
      </c>
      <c r="R149" s="5">
        <v>4.0</v>
      </c>
      <c r="S149" s="5">
        <v>19.0</v>
      </c>
      <c r="T149" s="5">
        <v>128.0</v>
      </c>
      <c r="U149" s="5">
        <v>0.247</v>
      </c>
      <c r="V149" s="5">
        <v>0.304</v>
      </c>
      <c r="W149" s="5">
        <v>0.39</v>
      </c>
      <c r="X149" s="5">
        <v>0.694</v>
      </c>
      <c r="Y149" s="5">
        <v>134.0</v>
      </c>
      <c r="Z149" s="5">
        <v>10.0</v>
      </c>
      <c r="AA149" s="5">
        <v>10.0</v>
      </c>
      <c r="AB149" s="5">
        <v>0.0</v>
      </c>
      <c r="AC149" s="5">
        <v>2.0</v>
      </c>
      <c r="AD149" s="5">
        <v>1.0</v>
      </c>
      <c r="AE149" s="5">
        <v>4.0</v>
      </c>
      <c r="AF149" s="5">
        <v>0.354</v>
      </c>
      <c r="AG149" s="5">
        <f t="shared" si="1"/>
        <v>61</v>
      </c>
      <c r="AH149" s="6">
        <f t="shared" si="2"/>
        <v>-1</v>
      </c>
      <c r="AI149" s="6" t="str">
        <f>VLOOKUP(C149, 'Batter Rosters'!A:C, 3, FALSE)</f>
        <v>MIA</v>
      </c>
    </row>
    <row r="150">
      <c r="A150" s="1">
        <v>135.0</v>
      </c>
      <c r="B150" s="3"/>
      <c r="C150" s="4" t="s">
        <v>184</v>
      </c>
      <c r="D150" s="4" t="s">
        <v>36</v>
      </c>
      <c r="E150" s="5">
        <v>2019.0</v>
      </c>
      <c r="F150" s="5">
        <v>2020.0</v>
      </c>
      <c r="G150" s="5">
        <v>136.0</v>
      </c>
      <c r="H150" s="5">
        <v>12.0</v>
      </c>
      <c r="I150" s="3"/>
      <c r="J150" s="5">
        <v>304.0</v>
      </c>
      <c r="K150" s="5">
        <v>262.0</v>
      </c>
      <c r="L150" s="5">
        <v>38.0</v>
      </c>
      <c r="M150" s="5">
        <v>65.0</v>
      </c>
      <c r="N150" s="5">
        <v>12.0</v>
      </c>
      <c r="O150" s="5">
        <v>0.0</v>
      </c>
      <c r="P150" s="5">
        <v>57.0</v>
      </c>
      <c r="Q150" s="5">
        <v>0.0</v>
      </c>
      <c r="R150" s="5">
        <v>0.0</v>
      </c>
      <c r="S150" s="5">
        <v>31.0</v>
      </c>
      <c r="T150" s="5">
        <v>64.0</v>
      </c>
      <c r="U150" s="5">
        <v>0.248</v>
      </c>
      <c r="V150" s="5">
        <v>0.323</v>
      </c>
      <c r="W150" s="5">
        <v>0.431</v>
      </c>
      <c r="X150" s="5">
        <v>0.755</v>
      </c>
      <c r="Y150" s="5">
        <v>113.0</v>
      </c>
      <c r="Z150" s="5">
        <v>12.0</v>
      </c>
      <c r="AA150" s="5">
        <v>2.0</v>
      </c>
      <c r="AB150" s="5">
        <v>0.0</v>
      </c>
      <c r="AC150" s="5">
        <v>8.0</v>
      </c>
      <c r="AD150" s="5">
        <v>0.0</v>
      </c>
      <c r="AE150" s="5">
        <v>2.0</v>
      </c>
      <c r="AF150" s="5">
        <v>0.273</v>
      </c>
      <c r="AG150" s="5">
        <f t="shared" si="1"/>
        <v>41</v>
      </c>
      <c r="AH150" s="6">
        <f t="shared" si="2"/>
        <v>0</v>
      </c>
      <c r="AI150" s="6" t="str">
        <f>VLOOKUP(C150, 'Batter Rosters'!A:C, 3, FALSE)</f>
        <v>MIA</v>
      </c>
    </row>
    <row r="151">
      <c r="A151" s="1">
        <v>142.0</v>
      </c>
      <c r="B151" s="3"/>
      <c r="C151" s="4" t="s">
        <v>185</v>
      </c>
      <c r="D151" s="4" t="s">
        <v>36</v>
      </c>
      <c r="E151" s="5">
        <v>2019.0</v>
      </c>
      <c r="F151" s="5">
        <v>2020.0</v>
      </c>
      <c r="G151" s="5">
        <v>111.0</v>
      </c>
      <c r="H151" s="5">
        <v>11.0</v>
      </c>
      <c r="I151" s="3"/>
      <c r="J151" s="5">
        <v>323.0</v>
      </c>
      <c r="K151" s="5">
        <v>291.0</v>
      </c>
      <c r="L151" s="5">
        <v>41.0</v>
      </c>
      <c r="M151" s="5">
        <v>88.0</v>
      </c>
      <c r="N151" s="5">
        <v>16.0</v>
      </c>
      <c r="O151" s="5">
        <v>1.0</v>
      </c>
      <c r="P151" s="5">
        <v>39.0</v>
      </c>
      <c r="Q151" s="5">
        <v>0.0</v>
      </c>
      <c r="R151" s="5">
        <v>0.0</v>
      </c>
      <c r="S151" s="5">
        <v>27.0</v>
      </c>
      <c r="T151" s="5">
        <v>89.0</v>
      </c>
      <c r="U151" s="5">
        <v>0.302</v>
      </c>
      <c r="V151" s="5">
        <v>0.368</v>
      </c>
      <c r="W151" s="5">
        <v>0.478</v>
      </c>
      <c r="X151" s="5">
        <v>0.846</v>
      </c>
      <c r="Y151" s="5">
        <v>139.0</v>
      </c>
      <c r="Z151" s="5">
        <v>8.0</v>
      </c>
      <c r="AA151" s="5">
        <v>4.0</v>
      </c>
      <c r="AB151" s="5">
        <v>0.0</v>
      </c>
      <c r="AC151" s="5">
        <v>1.0</v>
      </c>
      <c r="AD151" s="5">
        <v>0.0</v>
      </c>
      <c r="AE151" s="5">
        <v>2.0</v>
      </c>
      <c r="AF151" s="5">
        <v>0.401</v>
      </c>
      <c r="AG151" s="5">
        <f t="shared" si="1"/>
        <v>60</v>
      </c>
      <c r="AH151" s="6">
        <f t="shared" si="2"/>
        <v>0</v>
      </c>
      <c r="AI151" s="6" t="str">
        <f>VLOOKUP(C151, 'Batter Rosters'!A:C, 3, FALSE)</f>
        <v>MIA</v>
      </c>
    </row>
    <row r="152">
      <c r="A152" s="1">
        <v>203.0</v>
      </c>
      <c r="B152" s="3"/>
      <c r="C152" s="4" t="s">
        <v>186</v>
      </c>
      <c r="D152" s="4" t="s">
        <v>36</v>
      </c>
      <c r="E152" s="5">
        <v>2019.0</v>
      </c>
      <c r="F152" s="5">
        <v>2020.0</v>
      </c>
      <c r="G152" s="5">
        <v>98.0</v>
      </c>
      <c r="H152" s="5">
        <v>6.0</v>
      </c>
      <c r="I152" s="3"/>
      <c r="J152" s="5">
        <v>259.0</v>
      </c>
      <c r="K152" s="5">
        <v>223.0</v>
      </c>
      <c r="L152" s="5">
        <v>25.0</v>
      </c>
      <c r="M152" s="5">
        <v>52.0</v>
      </c>
      <c r="N152" s="5">
        <v>9.0</v>
      </c>
      <c r="O152" s="5">
        <v>0.0</v>
      </c>
      <c r="P152" s="5">
        <v>29.0</v>
      </c>
      <c r="Q152" s="5">
        <v>0.0</v>
      </c>
      <c r="R152" s="5">
        <v>0.0</v>
      </c>
      <c r="S152" s="5">
        <v>31.0</v>
      </c>
      <c r="T152" s="5">
        <v>67.0</v>
      </c>
      <c r="U152" s="5">
        <v>0.233</v>
      </c>
      <c r="V152" s="5">
        <v>0.332</v>
      </c>
      <c r="W152" s="5">
        <v>0.354</v>
      </c>
      <c r="X152" s="5">
        <v>0.686</v>
      </c>
      <c r="Y152" s="5">
        <v>79.0</v>
      </c>
      <c r="Z152" s="5">
        <v>7.0</v>
      </c>
      <c r="AA152" s="5">
        <v>3.0</v>
      </c>
      <c r="AB152" s="5">
        <v>0.0</v>
      </c>
      <c r="AC152" s="5">
        <v>2.0</v>
      </c>
      <c r="AD152" s="5">
        <v>0.0</v>
      </c>
      <c r="AE152" s="5">
        <v>3.0</v>
      </c>
      <c r="AF152" s="5">
        <v>0.303</v>
      </c>
      <c r="AG152" s="5">
        <f t="shared" si="1"/>
        <v>37</v>
      </c>
      <c r="AH152" s="6">
        <f t="shared" si="2"/>
        <v>0</v>
      </c>
      <c r="AI152" s="6" t="str">
        <f>VLOOKUP(C152, 'Batter Rosters'!A:C, 3, FALSE)</f>
        <v>MIA</v>
      </c>
    </row>
    <row r="153">
      <c r="A153" s="1">
        <v>236.0</v>
      </c>
      <c r="B153" s="3"/>
      <c r="C153" s="4" t="s">
        <v>187</v>
      </c>
      <c r="D153" s="4" t="s">
        <v>36</v>
      </c>
      <c r="E153" s="5">
        <v>2019.0</v>
      </c>
      <c r="F153" s="5">
        <v>2020.0</v>
      </c>
      <c r="G153" s="5">
        <v>58.0</v>
      </c>
      <c r="H153" s="5">
        <v>4.0</v>
      </c>
      <c r="I153" s="3"/>
      <c r="J153" s="5">
        <v>168.0</v>
      </c>
      <c r="K153" s="5">
        <v>143.0</v>
      </c>
      <c r="L153" s="5">
        <v>20.0</v>
      </c>
      <c r="M153" s="5">
        <v>34.0</v>
      </c>
      <c r="N153" s="5">
        <v>8.0</v>
      </c>
      <c r="O153" s="5">
        <v>1.0</v>
      </c>
      <c r="P153" s="5">
        <v>15.0</v>
      </c>
      <c r="Q153" s="5">
        <v>2.0</v>
      </c>
      <c r="R153" s="5">
        <v>0.0</v>
      </c>
      <c r="S153" s="5">
        <v>18.0</v>
      </c>
      <c r="T153" s="5">
        <v>35.0</v>
      </c>
      <c r="U153" s="5">
        <v>0.238</v>
      </c>
      <c r="V153" s="5">
        <v>0.347</v>
      </c>
      <c r="W153" s="5">
        <v>0.392</v>
      </c>
      <c r="X153" s="5">
        <v>0.739</v>
      </c>
      <c r="Y153" s="5">
        <v>56.0</v>
      </c>
      <c r="Z153" s="5">
        <v>8.0</v>
      </c>
      <c r="AA153" s="5">
        <v>6.0</v>
      </c>
      <c r="AB153" s="5">
        <v>1.0</v>
      </c>
      <c r="AC153" s="5">
        <v>0.0</v>
      </c>
      <c r="AD153" s="5">
        <v>0.0</v>
      </c>
      <c r="AE153" s="5">
        <v>4.0</v>
      </c>
      <c r="AF153" s="5">
        <v>0.288</v>
      </c>
      <c r="AG153" s="5">
        <f t="shared" si="1"/>
        <v>21</v>
      </c>
      <c r="AH153" s="6">
        <f t="shared" si="2"/>
        <v>2</v>
      </c>
      <c r="AI153" s="6" t="str">
        <f>VLOOKUP(C153, 'Batter Rosters'!A:C, 3, FALSE)</f>
        <v>MIA</v>
      </c>
    </row>
    <row r="154">
      <c r="A154" s="1">
        <v>256.0</v>
      </c>
      <c r="B154" s="3"/>
      <c r="C154" s="4" t="s">
        <v>188</v>
      </c>
      <c r="D154" s="4" t="s">
        <v>36</v>
      </c>
      <c r="E154" s="5">
        <v>2019.0</v>
      </c>
      <c r="F154" s="5">
        <v>2020.0</v>
      </c>
      <c r="G154" s="5">
        <v>135.0</v>
      </c>
      <c r="H154" s="5">
        <v>3.0</v>
      </c>
      <c r="I154" s="3"/>
      <c r="J154" s="5">
        <v>417.0</v>
      </c>
      <c r="K154" s="5">
        <v>379.0</v>
      </c>
      <c r="L154" s="5">
        <v>45.0</v>
      </c>
      <c r="M154" s="5">
        <v>106.0</v>
      </c>
      <c r="N154" s="5">
        <v>24.0</v>
      </c>
      <c r="O154" s="5">
        <v>1.0</v>
      </c>
      <c r="P154" s="5">
        <v>40.0</v>
      </c>
      <c r="Q154" s="5">
        <v>11.0</v>
      </c>
      <c r="R154" s="5">
        <v>3.0</v>
      </c>
      <c r="S154" s="5">
        <v>28.0</v>
      </c>
      <c r="T154" s="5">
        <v>59.0</v>
      </c>
      <c r="U154" s="5">
        <v>0.28</v>
      </c>
      <c r="V154" s="5">
        <v>0.334</v>
      </c>
      <c r="W154" s="5">
        <v>0.372</v>
      </c>
      <c r="X154" s="5">
        <v>0.706</v>
      </c>
      <c r="Y154" s="5">
        <v>141.0</v>
      </c>
      <c r="Z154" s="5">
        <v>10.0</v>
      </c>
      <c r="AA154" s="5">
        <v>5.0</v>
      </c>
      <c r="AB154" s="5">
        <v>1.0</v>
      </c>
      <c r="AC154" s="5">
        <v>4.0</v>
      </c>
      <c r="AD154" s="5">
        <v>0.0</v>
      </c>
      <c r="AE154" s="5">
        <v>2.0</v>
      </c>
      <c r="AF154" s="5">
        <v>0.321</v>
      </c>
      <c r="AG154" s="5">
        <f t="shared" si="1"/>
        <v>78</v>
      </c>
      <c r="AH154" s="6">
        <f t="shared" si="2"/>
        <v>8</v>
      </c>
      <c r="AI154" s="6" t="str">
        <f>VLOOKUP(C154, 'Batter Rosters'!A:C, 3, FALSE)</f>
        <v>MIA</v>
      </c>
    </row>
    <row r="155">
      <c r="A155" s="1">
        <v>272.0</v>
      </c>
      <c r="B155" s="3"/>
      <c r="C155" s="4" t="s">
        <v>189</v>
      </c>
      <c r="D155" s="4" t="s">
        <v>36</v>
      </c>
      <c r="E155" s="5">
        <v>2019.0</v>
      </c>
      <c r="F155" s="5">
        <v>2020.0</v>
      </c>
      <c r="G155" s="5">
        <v>95.0</v>
      </c>
      <c r="H155" s="5">
        <v>3.0</v>
      </c>
      <c r="I155" s="3"/>
      <c r="J155" s="5">
        <v>298.0</v>
      </c>
      <c r="K155" s="5">
        <v>262.0</v>
      </c>
      <c r="L155" s="5">
        <v>48.0</v>
      </c>
      <c r="M155" s="5">
        <v>70.0</v>
      </c>
      <c r="N155" s="5">
        <v>15.0</v>
      </c>
      <c r="O155" s="5">
        <v>1.0</v>
      </c>
      <c r="P155" s="5">
        <v>25.0</v>
      </c>
      <c r="Q155" s="5">
        <v>19.0</v>
      </c>
      <c r="R155" s="5">
        <v>3.0</v>
      </c>
      <c r="S155" s="5">
        <v>27.0</v>
      </c>
      <c r="T155" s="5">
        <v>80.0</v>
      </c>
      <c r="U155" s="5">
        <v>0.267</v>
      </c>
      <c r="V155" s="5">
        <v>0.349</v>
      </c>
      <c r="W155" s="5">
        <v>0.366</v>
      </c>
      <c r="X155" s="5">
        <v>0.715</v>
      </c>
      <c r="Y155" s="5">
        <v>96.0</v>
      </c>
      <c r="Z155" s="5">
        <v>1.0</v>
      </c>
      <c r="AA155" s="5">
        <v>7.0</v>
      </c>
      <c r="AB155" s="5">
        <v>0.0</v>
      </c>
      <c r="AC155" s="5">
        <v>2.0</v>
      </c>
      <c r="AD155" s="5">
        <v>0.0</v>
      </c>
      <c r="AE155" s="5">
        <v>2.0</v>
      </c>
      <c r="AF155" s="5">
        <v>0.37</v>
      </c>
      <c r="AG155" s="5">
        <f t="shared" si="1"/>
        <v>51</v>
      </c>
      <c r="AH155" s="6">
        <f t="shared" si="2"/>
        <v>16</v>
      </c>
      <c r="AI155" s="6" t="str">
        <f>VLOOKUP(C155, 'Batter Rosters'!A:C, 3, FALSE)</f>
        <v>MIA</v>
      </c>
    </row>
    <row r="156">
      <c r="A156" s="7">
        <v>409.0</v>
      </c>
      <c r="B156" s="3"/>
      <c r="C156" s="8" t="s">
        <v>190</v>
      </c>
      <c r="D156" s="8" t="s">
        <v>36</v>
      </c>
      <c r="E156" s="9">
        <v>2020.0</v>
      </c>
      <c r="F156" s="9">
        <v>2020.0</v>
      </c>
      <c r="G156" s="9">
        <v>11.0</v>
      </c>
      <c r="H156" s="9">
        <v>0.0</v>
      </c>
      <c r="I156" s="3"/>
      <c r="J156" s="9">
        <v>33.0</v>
      </c>
      <c r="K156" s="9">
        <v>29.0</v>
      </c>
      <c r="L156" s="9">
        <v>4.0</v>
      </c>
      <c r="M156" s="9">
        <v>7.0</v>
      </c>
      <c r="N156" s="9">
        <v>1.0</v>
      </c>
      <c r="O156" s="9">
        <v>0.0</v>
      </c>
      <c r="P156" s="9">
        <v>2.0</v>
      </c>
      <c r="Q156" s="9">
        <v>2.0</v>
      </c>
      <c r="R156" s="9">
        <v>0.0</v>
      </c>
      <c r="S156" s="9">
        <v>3.0</v>
      </c>
      <c r="T156" s="9">
        <v>10.0</v>
      </c>
      <c r="U156" s="9">
        <v>0.241</v>
      </c>
      <c r="V156" s="9">
        <v>0.333</v>
      </c>
      <c r="W156" s="9">
        <v>0.276</v>
      </c>
      <c r="X156" s="9">
        <v>0.609</v>
      </c>
      <c r="Y156" s="9">
        <v>8.0</v>
      </c>
      <c r="Z156" s="9">
        <v>0.0</v>
      </c>
      <c r="AA156" s="9">
        <v>1.0</v>
      </c>
      <c r="AB156" s="9">
        <v>0.0</v>
      </c>
      <c r="AC156" s="9">
        <v>0.0</v>
      </c>
      <c r="AD156" s="9">
        <v>0.0</v>
      </c>
      <c r="AE156" s="9">
        <v>1.0</v>
      </c>
      <c r="AF156" s="9">
        <v>0.368</v>
      </c>
      <c r="AG156" s="5">
        <f t="shared" si="1"/>
        <v>6</v>
      </c>
      <c r="AH156" s="6">
        <f t="shared" si="2"/>
        <v>2</v>
      </c>
      <c r="AI156" s="6" t="str">
        <f>VLOOKUP(C156, 'Batter Rosters'!A:C, 3, FALSE)</f>
        <v>MIA</v>
      </c>
    </row>
    <row r="157">
      <c r="A157" s="7">
        <v>424.0</v>
      </c>
      <c r="B157" s="3"/>
      <c r="C157" s="8" t="s">
        <v>191</v>
      </c>
      <c r="D157" s="8" t="s">
        <v>36</v>
      </c>
      <c r="E157" s="9">
        <v>2019.0</v>
      </c>
      <c r="F157" s="9">
        <v>2020.0</v>
      </c>
      <c r="G157" s="9">
        <v>80.0</v>
      </c>
      <c r="H157" s="9">
        <v>0.0</v>
      </c>
      <c r="I157" s="3"/>
      <c r="J157" s="9">
        <v>210.0</v>
      </c>
      <c r="K157" s="9">
        <v>196.0</v>
      </c>
      <c r="L157" s="9">
        <v>10.0</v>
      </c>
      <c r="M157" s="9">
        <v>32.0</v>
      </c>
      <c r="N157" s="9">
        <v>8.0</v>
      </c>
      <c r="O157" s="9">
        <v>1.0</v>
      </c>
      <c r="P157" s="9">
        <v>11.0</v>
      </c>
      <c r="Q157" s="9">
        <v>1.0</v>
      </c>
      <c r="R157" s="9">
        <v>1.0</v>
      </c>
      <c r="S157" s="9">
        <v>8.0</v>
      </c>
      <c r="T157" s="9">
        <v>66.0</v>
      </c>
      <c r="U157" s="9">
        <v>0.163</v>
      </c>
      <c r="V157" s="9">
        <v>0.212</v>
      </c>
      <c r="W157" s="9">
        <v>0.214</v>
      </c>
      <c r="X157" s="9">
        <v>0.426</v>
      </c>
      <c r="Y157" s="9">
        <v>42.0</v>
      </c>
      <c r="Z157" s="9">
        <v>6.0</v>
      </c>
      <c r="AA157" s="9">
        <v>4.0</v>
      </c>
      <c r="AB157" s="9">
        <v>2.0</v>
      </c>
      <c r="AC157" s="9">
        <v>0.0</v>
      </c>
      <c r="AD157" s="9">
        <v>1.0</v>
      </c>
      <c r="AE157" s="9">
        <v>0.0</v>
      </c>
      <c r="AF157" s="9">
        <v>0.246</v>
      </c>
      <c r="AG157" s="5">
        <f t="shared" si="1"/>
        <v>23</v>
      </c>
      <c r="AH157" s="6">
        <f t="shared" si="2"/>
        <v>0</v>
      </c>
      <c r="AI157" s="6" t="str">
        <f>VLOOKUP(C157, 'Batter Rosters'!A:C, 3, FALSE)</f>
        <v>MIA</v>
      </c>
    </row>
    <row r="158">
      <c r="A158" s="1">
        <v>62.0</v>
      </c>
      <c r="B158" s="3"/>
      <c r="C158" s="4" t="s">
        <v>192</v>
      </c>
      <c r="D158" s="4" t="s">
        <v>36</v>
      </c>
      <c r="E158" s="5">
        <v>2019.0</v>
      </c>
      <c r="F158" s="5">
        <v>2020.0</v>
      </c>
      <c r="G158" s="5">
        <v>159.0</v>
      </c>
      <c r="H158" s="5">
        <v>20.0</v>
      </c>
      <c r="I158" s="3"/>
      <c r="J158" s="5">
        <v>557.0</v>
      </c>
      <c r="K158" s="5">
        <v>503.0</v>
      </c>
      <c r="L158" s="5">
        <v>100.0</v>
      </c>
      <c r="M158" s="5">
        <v>152.0</v>
      </c>
      <c r="N158" s="5">
        <v>28.0</v>
      </c>
      <c r="O158" s="5">
        <v>5.0</v>
      </c>
      <c r="P158" s="5">
        <v>78.0</v>
      </c>
      <c r="Q158" s="5">
        <v>21.0</v>
      </c>
      <c r="R158" s="5">
        <v>5.0</v>
      </c>
      <c r="S158" s="5">
        <v>31.0</v>
      </c>
      <c r="T158" s="5">
        <v>83.0</v>
      </c>
      <c r="U158" s="5">
        <v>0.302</v>
      </c>
      <c r="V158" s="5">
        <v>0.363</v>
      </c>
      <c r="W158" s="5">
        <v>0.497</v>
      </c>
      <c r="X158" s="5">
        <v>0.86</v>
      </c>
      <c r="Y158" s="5">
        <v>250.0</v>
      </c>
      <c r="Z158" s="5">
        <v>13.0</v>
      </c>
      <c r="AA158" s="5">
        <v>19.0</v>
      </c>
      <c r="AB158" s="5">
        <v>1.0</v>
      </c>
      <c r="AC158" s="5">
        <v>3.0</v>
      </c>
      <c r="AD158" s="5">
        <v>0.0</v>
      </c>
      <c r="AE158" s="5">
        <v>1.0</v>
      </c>
      <c r="AF158" s="5">
        <v>0.328</v>
      </c>
      <c r="AG158" s="5">
        <f t="shared" si="1"/>
        <v>99</v>
      </c>
      <c r="AH158" s="6">
        <f t="shared" si="2"/>
        <v>16</v>
      </c>
      <c r="AI158" s="6" t="str">
        <f>VLOOKUP(C158, 'Batter Rosters'!A:C, 3, FALSE)</f>
        <v>MIA</v>
      </c>
    </row>
    <row r="159">
      <c r="A159" s="1">
        <v>33.0</v>
      </c>
      <c r="B159" s="3"/>
      <c r="C159" s="4" t="s">
        <v>193</v>
      </c>
      <c r="D159" s="4" t="s">
        <v>36</v>
      </c>
      <c r="E159" s="5">
        <v>2019.0</v>
      </c>
      <c r="F159" s="5">
        <v>2020.0</v>
      </c>
      <c r="G159" s="5">
        <v>117.0</v>
      </c>
      <c r="H159" s="5">
        <v>27.0</v>
      </c>
      <c r="I159" s="3"/>
      <c r="J159" s="5">
        <v>389.0</v>
      </c>
      <c r="K159" s="5">
        <v>348.0</v>
      </c>
      <c r="L159" s="5">
        <v>64.0</v>
      </c>
      <c r="M159" s="5">
        <v>102.0</v>
      </c>
      <c r="N159" s="5">
        <v>20.0</v>
      </c>
      <c r="O159" s="5">
        <v>2.0</v>
      </c>
      <c r="P159" s="5">
        <v>61.0</v>
      </c>
      <c r="Q159" s="5">
        <v>9.0</v>
      </c>
      <c r="R159" s="5">
        <v>1.0</v>
      </c>
      <c r="S159" s="5">
        <v>25.0</v>
      </c>
      <c r="T159" s="5">
        <v>118.0</v>
      </c>
      <c r="U159" s="5">
        <v>0.293</v>
      </c>
      <c r="V159" s="5">
        <v>0.362</v>
      </c>
      <c r="W159" s="5">
        <v>0.595</v>
      </c>
      <c r="X159" s="5">
        <v>0.957</v>
      </c>
      <c r="Y159" s="5">
        <v>207.0</v>
      </c>
      <c r="Z159" s="5">
        <v>9.0</v>
      </c>
      <c r="AA159" s="5">
        <v>14.0</v>
      </c>
      <c r="AB159" s="5">
        <v>0.0</v>
      </c>
      <c r="AC159" s="5">
        <v>2.0</v>
      </c>
      <c r="AD159" s="5">
        <v>0.0</v>
      </c>
      <c r="AE159" s="5">
        <v>1.0</v>
      </c>
      <c r="AF159" s="5">
        <v>0.366</v>
      </c>
      <c r="AG159" s="5">
        <f t="shared" si="1"/>
        <v>53</v>
      </c>
      <c r="AH159" s="6">
        <f t="shared" si="2"/>
        <v>8</v>
      </c>
      <c r="AI159" s="6" t="str">
        <f>VLOOKUP(C159, 'Batter Rosters'!A:C, 3, FALSE)</f>
        <v>MIL</v>
      </c>
    </row>
    <row r="160">
      <c r="A160" s="1">
        <v>49.0</v>
      </c>
      <c r="B160" s="3"/>
      <c r="C160" s="4" t="s">
        <v>194</v>
      </c>
      <c r="D160" s="4" t="s">
        <v>36</v>
      </c>
      <c r="E160" s="5">
        <v>2019.0</v>
      </c>
      <c r="F160" s="5">
        <v>2020.0</v>
      </c>
      <c r="G160" s="5">
        <v>144.0</v>
      </c>
      <c r="H160" s="5">
        <v>24.0</v>
      </c>
      <c r="I160" s="3"/>
      <c r="J160" s="5">
        <v>446.0</v>
      </c>
      <c r="K160" s="5">
        <v>371.0</v>
      </c>
      <c r="L160" s="5">
        <v>53.0</v>
      </c>
      <c r="M160" s="5">
        <v>74.0</v>
      </c>
      <c r="N160" s="5">
        <v>14.0</v>
      </c>
      <c r="O160" s="5">
        <v>0.0</v>
      </c>
      <c r="P160" s="5">
        <v>58.0</v>
      </c>
      <c r="Q160" s="5">
        <v>0.0</v>
      </c>
      <c r="R160" s="5">
        <v>0.0</v>
      </c>
      <c r="S160" s="5">
        <v>67.0</v>
      </c>
      <c r="T160" s="5">
        <v>121.0</v>
      </c>
      <c r="U160" s="5">
        <v>0.199</v>
      </c>
      <c r="V160" s="5">
        <v>0.33</v>
      </c>
      <c r="W160" s="5">
        <v>0.431</v>
      </c>
      <c r="X160" s="5">
        <v>0.761</v>
      </c>
      <c r="Y160" s="5">
        <v>160.0</v>
      </c>
      <c r="Z160" s="5">
        <v>8.0</v>
      </c>
      <c r="AA160" s="5">
        <v>6.0</v>
      </c>
      <c r="AB160" s="5">
        <v>0.0</v>
      </c>
      <c r="AC160" s="5">
        <v>2.0</v>
      </c>
      <c r="AD160" s="5">
        <v>3.0</v>
      </c>
      <c r="AE160" s="5">
        <v>1.0</v>
      </c>
      <c r="AF160" s="5">
        <v>0.219</v>
      </c>
      <c r="AG160" s="5">
        <f t="shared" si="1"/>
        <v>36</v>
      </c>
      <c r="AH160" s="6">
        <f t="shared" si="2"/>
        <v>0</v>
      </c>
      <c r="AI160" s="6" t="str">
        <f>VLOOKUP(C160, 'Batter Rosters'!A:C, 3, FALSE)</f>
        <v>MIL</v>
      </c>
    </row>
    <row r="161">
      <c r="A161" s="1">
        <v>102.0</v>
      </c>
      <c r="B161" s="3"/>
      <c r="C161" s="4" t="s">
        <v>195</v>
      </c>
      <c r="D161" s="4" t="s">
        <v>36</v>
      </c>
      <c r="E161" s="5">
        <v>2019.0</v>
      </c>
      <c r="F161" s="5">
        <v>2020.0</v>
      </c>
      <c r="G161" s="5">
        <v>150.0</v>
      </c>
      <c r="H161" s="5">
        <v>14.0</v>
      </c>
      <c r="I161" s="3"/>
      <c r="J161" s="5">
        <v>439.0</v>
      </c>
      <c r="K161" s="5">
        <v>404.0</v>
      </c>
      <c r="L161" s="5">
        <v>47.0</v>
      </c>
      <c r="M161" s="5">
        <v>109.0</v>
      </c>
      <c r="N161" s="5">
        <v>20.0</v>
      </c>
      <c r="O161" s="5">
        <v>1.0</v>
      </c>
      <c r="P161" s="5">
        <v>57.0</v>
      </c>
      <c r="Q161" s="5">
        <v>10.0</v>
      </c>
      <c r="R161" s="5">
        <v>4.0</v>
      </c>
      <c r="S161" s="5">
        <v>22.0</v>
      </c>
      <c r="T161" s="5">
        <v>108.0</v>
      </c>
      <c r="U161" s="5">
        <v>0.27</v>
      </c>
      <c r="V161" s="5">
        <v>0.321</v>
      </c>
      <c r="W161" s="5">
        <v>0.428</v>
      </c>
      <c r="X161" s="5">
        <v>0.749</v>
      </c>
      <c r="Y161" s="5">
        <v>173.0</v>
      </c>
      <c r="Z161" s="5">
        <v>10.0</v>
      </c>
      <c r="AA161" s="5">
        <v>10.0</v>
      </c>
      <c r="AB161" s="5">
        <v>0.0</v>
      </c>
      <c r="AC161" s="5">
        <v>3.0</v>
      </c>
      <c r="AD161" s="5">
        <v>1.0</v>
      </c>
      <c r="AE161" s="5">
        <v>4.0</v>
      </c>
      <c r="AF161" s="5">
        <v>0.333</v>
      </c>
      <c r="AG161" s="5">
        <f t="shared" si="1"/>
        <v>74</v>
      </c>
      <c r="AH161" s="6">
        <f t="shared" si="2"/>
        <v>6</v>
      </c>
      <c r="AI161" s="6" t="str">
        <f>VLOOKUP(C161, 'Batter Rosters'!A:C, 3, FALSE)</f>
        <v>MIL</v>
      </c>
    </row>
    <row r="162">
      <c r="A162" s="1">
        <v>120.0</v>
      </c>
      <c r="B162" s="3"/>
      <c r="C162" s="4" t="s">
        <v>196</v>
      </c>
      <c r="D162" s="4" t="s">
        <v>36</v>
      </c>
      <c r="E162" s="5">
        <v>2019.0</v>
      </c>
      <c r="F162" s="5">
        <v>2020.0</v>
      </c>
      <c r="G162" s="5">
        <v>167.0</v>
      </c>
      <c r="H162" s="5">
        <v>13.0</v>
      </c>
      <c r="I162" s="3"/>
      <c r="J162" s="5">
        <v>488.0</v>
      </c>
      <c r="K162" s="5">
        <v>442.0</v>
      </c>
      <c r="L162" s="5">
        <v>44.0</v>
      </c>
      <c r="M162" s="5">
        <v>101.0</v>
      </c>
      <c r="N162" s="5">
        <v>14.0</v>
      </c>
      <c r="O162" s="5">
        <v>1.0</v>
      </c>
      <c r="P162" s="5">
        <v>57.0</v>
      </c>
      <c r="Q162" s="5">
        <v>9.0</v>
      </c>
      <c r="R162" s="5">
        <v>3.0</v>
      </c>
      <c r="S162" s="5">
        <v>39.0</v>
      </c>
      <c r="T162" s="5">
        <v>93.0</v>
      </c>
      <c r="U162" s="5">
        <v>0.229</v>
      </c>
      <c r="V162" s="5">
        <v>0.29</v>
      </c>
      <c r="W162" s="5">
        <v>0.353</v>
      </c>
      <c r="X162" s="5">
        <v>0.643</v>
      </c>
      <c r="Y162" s="5">
        <v>156.0</v>
      </c>
      <c r="Z162" s="5">
        <v>16.0</v>
      </c>
      <c r="AA162" s="5">
        <v>1.0</v>
      </c>
      <c r="AB162" s="5">
        <v>2.0</v>
      </c>
      <c r="AC162" s="5">
        <v>4.0</v>
      </c>
      <c r="AD162" s="5">
        <v>5.0</v>
      </c>
      <c r="AE162" s="5">
        <v>5.0</v>
      </c>
      <c r="AF162" s="5">
        <v>0.259</v>
      </c>
      <c r="AG162" s="5">
        <f t="shared" si="1"/>
        <v>73</v>
      </c>
      <c r="AH162" s="6">
        <f t="shared" si="2"/>
        <v>6</v>
      </c>
      <c r="AI162" s="6" t="str">
        <f>VLOOKUP(C162, 'Batter Rosters'!A:C, 3, FALSE)</f>
        <v>MIL</v>
      </c>
    </row>
    <row r="163">
      <c r="A163" s="1">
        <v>131.0</v>
      </c>
      <c r="B163" s="3"/>
      <c r="C163" s="4" t="s">
        <v>197</v>
      </c>
      <c r="D163" s="4" t="s">
        <v>36</v>
      </c>
      <c r="E163" s="5">
        <v>2019.0</v>
      </c>
      <c r="F163" s="5">
        <v>2020.0</v>
      </c>
      <c r="G163" s="5">
        <v>150.0</v>
      </c>
      <c r="H163" s="5">
        <v>12.0</v>
      </c>
      <c r="I163" s="3"/>
      <c r="J163" s="5">
        <v>382.0</v>
      </c>
      <c r="K163" s="5">
        <v>349.0</v>
      </c>
      <c r="L163" s="5">
        <v>49.0</v>
      </c>
      <c r="M163" s="5">
        <v>95.0</v>
      </c>
      <c r="N163" s="5">
        <v>23.0</v>
      </c>
      <c r="O163" s="5">
        <v>2.0</v>
      </c>
      <c r="P163" s="5">
        <v>54.0</v>
      </c>
      <c r="Q163" s="5">
        <v>9.0</v>
      </c>
      <c r="R163" s="5">
        <v>1.0</v>
      </c>
      <c r="S163" s="5">
        <v>19.0</v>
      </c>
      <c r="T163" s="5">
        <v>88.0</v>
      </c>
      <c r="U163" s="5">
        <v>0.272</v>
      </c>
      <c r="V163" s="5">
        <v>0.32</v>
      </c>
      <c r="W163" s="5">
        <v>0.453</v>
      </c>
      <c r="X163" s="5">
        <v>0.773</v>
      </c>
      <c r="Y163" s="5">
        <v>158.0</v>
      </c>
      <c r="Z163" s="5">
        <v>9.0</v>
      </c>
      <c r="AA163" s="5">
        <v>7.0</v>
      </c>
      <c r="AB163" s="5">
        <v>0.0</v>
      </c>
      <c r="AC163" s="5">
        <v>3.0</v>
      </c>
      <c r="AD163" s="5">
        <v>0.0</v>
      </c>
      <c r="AE163" s="5">
        <v>4.0</v>
      </c>
      <c r="AF163" s="5">
        <v>0.329</v>
      </c>
      <c r="AG163" s="5">
        <f t="shared" si="1"/>
        <v>58</v>
      </c>
      <c r="AH163" s="6">
        <f t="shared" si="2"/>
        <v>8</v>
      </c>
      <c r="AI163" s="6" t="str">
        <f>VLOOKUP(C163, 'Batter Rosters'!A:C, 3, FALSE)</f>
        <v>MIL</v>
      </c>
    </row>
    <row r="164">
      <c r="A164" s="1">
        <v>213.0</v>
      </c>
      <c r="B164" s="3"/>
      <c r="C164" s="4" t="s">
        <v>198</v>
      </c>
      <c r="D164" s="4" t="s">
        <v>36</v>
      </c>
      <c r="E164" s="5">
        <v>2019.0</v>
      </c>
      <c r="F164" s="5">
        <v>2020.0</v>
      </c>
      <c r="G164" s="5">
        <v>141.0</v>
      </c>
      <c r="H164" s="5">
        <v>5.0</v>
      </c>
      <c r="I164" s="3"/>
      <c r="J164" s="5">
        <v>460.0</v>
      </c>
      <c r="K164" s="5">
        <v>417.0</v>
      </c>
      <c r="L164" s="5">
        <v>52.0</v>
      </c>
      <c r="M164" s="5">
        <v>108.0</v>
      </c>
      <c r="N164" s="5">
        <v>24.0</v>
      </c>
      <c r="O164" s="5">
        <v>0.0</v>
      </c>
      <c r="P164" s="5">
        <v>35.0</v>
      </c>
      <c r="Q164" s="5">
        <v>9.0</v>
      </c>
      <c r="R164" s="5">
        <v>7.0</v>
      </c>
      <c r="S164" s="5">
        <v>35.0</v>
      </c>
      <c r="T164" s="5">
        <v>78.0</v>
      </c>
      <c r="U164" s="5">
        <v>0.259</v>
      </c>
      <c r="V164" s="5">
        <v>0.325</v>
      </c>
      <c r="W164" s="5">
        <v>0.353</v>
      </c>
      <c r="X164" s="5">
        <v>0.677</v>
      </c>
      <c r="Y164" s="5">
        <v>147.0</v>
      </c>
      <c r="Z164" s="5">
        <v>10.0</v>
      </c>
      <c r="AA164" s="5">
        <v>6.0</v>
      </c>
      <c r="AB164" s="5">
        <v>0.0</v>
      </c>
      <c r="AC164" s="5">
        <v>1.0</v>
      </c>
      <c r="AD164" s="5">
        <v>0.0</v>
      </c>
      <c r="AE164" s="5">
        <v>3.0</v>
      </c>
      <c r="AF164" s="5">
        <v>0.307</v>
      </c>
      <c r="AG164" s="5">
        <f t="shared" si="1"/>
        <v>79</v>
      </c>
      <c r="AH164" s="6">
        <f t="shared" si="2"/>
        <v>2</v>
      </c>
      <c r="AI164" s="6" t="str">
        <f>VLOOKUP(C164, 'Batter Rosters'!A:C, 3, FALSE)</f>
        <v>MIL</v>
      </c>
    </row>
    <row r="165">
      <c r="A165" s="1">
        <v>224.0</v>
      </c>
      <c r="B165" s="3"/>
      <c r="C165" s="4" t="s">
        <v>199</v>
      </c>
      <c r="D165" s="4" t="s">
        <v>36</v>
      </c>
      <c r="E165" s="5">
        <v>2019.0</v>
      </c>
      <c r="F165" s="5">
        <v>2020.0</v>
      </c>
      <c r="G165" s="5">
        <v>65.0</v>
      </c>
      <c r="H165" s="5">
        <v>5.0</v>
      </c>
      <c r="I165" s="3"/>
      <c r="J165" s="5">
        <v>121.0</v>
      </c>
      <c r="K165" s="5">
        <v>106.0</v>
      </c>
      <c r="L165" s="5">
        <v>7.0</v>
      </c>
      <c r="M165" s="5">
        <v>18.0</v>
      </c>
      <c r="N165" s="5">
        <v>2.0</v>
      </c>
      <c r="O165" s="5">
        <v>0.0</v>
      </c>
      <c r="P165" s="5">
        <v>19.0</v>
      </c>
      <c r="Q165" s="5">
        <v>0.0</v>
      </c>
      <c r="R165" s="5">
        <v>0.0</v>
      </c>
      <c r="S165" s="5">
        <v>10.0</v>
      </c>
      <c r="T165" s="5">
        <v>32.0</v>
      </c>
      <c r="U165" s="5">
        <v>0.17</v>
      </c>
      <c r="V165" s="5">
        <v>0.264</v>
      </c>
      <c r="W165" s="5">
        <v>0.33</v>
      </c>
      <c r="X165" s="5">
        <v>0.595</v>
      </c>
      <c r="Y165" s="5">
        <v>35.0</v>
      </c>
      <c r="Z165" s="5">
        <v>1.0</v>
      </c>
      <c r="AA165" s="5">
        <v>4.0</v>
      </c>
      <c r="AB165" s="5">
        <v>0.0</v>
      </c>
      <c r="AC165" s="5">
        <v>1.0</v>
      </c>
      <c r="AD165" s="5">
        <v>0.0</v>
      </c>
      <c r="AE165" s="5">
        <v>0.0</v>
      </c>
      <c r="AF165" s="5">
        <v>0.186</v>
      </c>
      <c r="AG165" s="5">
        <f t="shared" si="1"/>
        <v>11</v>
      </c>
      <c r="AH165" s="6">
        <f t="shared" si="2"/>
        <v>0</v>
      </c>
      <c r="AI165" s="6" t="str">
        <f>VLOOKUP(C165, 'Batter Rosters'!A:C, 3, FALSE)</f>
        <v>MIL</v>
      </c>
    </row>
    <row r="166">
      <c r="A166" s="1">
        <v>275.0</v>
      </c>
      <c r="B166" s="3"/>
      <c r="C166" s="4" t="s">
        <v>200</v>
      </c>
      <c r="D166" s="4" t="s">
        <v>36</v>
      </c>
      <c r="E166" s="5">
        <v>2019.0</v>
      </c>
      <c r="F166" s="5">
        <v>2020.0</v>
      </c>
      <c r="G166" s="5">
        <v>54.0</v>
      </c>
      <c r="H166" s="5">
        <v>3.0</v>
      </c>
      <c r="I166" s="3"/>
      <c r="J166" s="5">
        <v>79.0</v>
      </c>
      <c r="K166" s="5">
        <v>73.0</v>
      </c>
      <c r="L166" s="5">
        <v>8.0</v>
      </c>
      <c r="M166" s="5">
        <v>17.0</v>
      </c>
      <c r="N166" s="5">
        <v>0.0</v>
      </c>
      <c r="O166" s="5">
        <v>0.0</v>
      </c>
      <c r="P166" s="5">
        <v>8.0</v>
      </c>
      <c r="Q166" s="5">
        <v>1.0</v>
      </c>
      <c r="R166" s="5">
        <v>0.0</v>
      </c>
      <c r="S166" s="5">
        <v>6.0</v>
      </c>
      <c r="T166" s="5">
        <v>23.0</v>
      </c>
      <c r="U166" s="5">
        <v>0.233</v>
      </c>
      <c r="V166" s="5">
        <v>0.291</v>
      </c>
      <c r="W166" s="5">
        <v>0.356</v>
      </c>
      <c r="X166" s="5">
        <v>0.647</v>
      </c>
      <c r="Y166" s="5">
        <v>26.0</v>
      </c>
      <c r="Z166" s="5">
        <v>1.0</v>
      </c>
      <c r="AA166" s="5">
        <v>0.0</v>
      </c>
      <c r="AB166" s="5">
        <v>0.0</v>
      </c>
      <c r="AC166" s="5">
        <v>0.0</v>
      </c>
      <c r="AD166" s="5">
        <v>0.0</v>
      </c>
      <c r="AE166" s="5">
        <v>1.0</v>
      </c>
      <c r="AF166" s="5">
        <v>0.298</v>
      </c>
      <c r="AG166" s="5">
        <f t="shared" si="1"/>
        <v>14</v>
      </c>
      <c r="AH166" s="6">
        <f t="shared" si="2"/>
        <v>1</v>
      </c>
      <c r="AI166" s="6" t="str">
        <f>VLOOKUP(C166, 'Batter Rosters'!A:C, 3, FALSE)</f>
        <v>MIL</v>
      </c>
    </row>
    <row r="167">
      <c r="A167" s="7">
        <v>303.0</v>
      </c>
      <c r="B167" s="3"/>
      <c r="C167" s="8" t="s">
        <v>201</v>
      </c>
      <c r="D167" s="8" t="s">
        <v>36</v>
      </c>
      <c r="E167" s="9">
        <v>2019.0</v>
      </c>
      <c r="F167" s="9">
        <v>2020.0</v>
      </c>
      <c r="G167" s="9">
        <v>84.0</v>
      </c>
      <c r="H167" s="9">
        <v>2.0</v>
      </c>
      <c r="I167" s="3"/>
      <c r="J167" s="9">
        <v>248.0</v>
      </c>
      <c r="K167" s="9">
        <v>211.0</v>
      </c>
      <c r="L167" s="9">
        <v>21.0</v>
      </c>
      <c r="M167" s="9">
        <v>40.0</v>
      </c>
      <c r="N167" s="9">
        <v>6.0</v>
      </c>
      <c r="O167" s="9">
        <v>1.0</v>
      </c>
      <c r="P167" s="9">
        <v>18.0</v>
      </c>
      <c r="Q167" s="9">
        <v>1.0</v>
      </c>
      <c r="R167" s="9">
        <v>0.0</v>
      </c>
      <c r="S167" s="9">
        <v>29.0</v>
      </c>
      <c r="T167" s="9">
        <v>57.0</v>
      </c>
      <c r="U167" s="9">
        <v>0.19</v>
      </c>
      <c r="V167" s="9">
        <v>0.31</v>
      </c>
      <c r="W167" s="9">
        <v>0.256</v>
      </c>
      <c r="X167" s="9">
        <v>0.566</v>
      </c>
      <c r="Y167" s="9">
        <v>54.0</v>
      </c>
      <c r="Z167" s="9">
        <v>6.0</v>
      </c>
      <c r="AA167" s="9">
        <v>8.0</v>
      </c>
      <c r="AB167" s="9">
        <v>0.0</v>
      </c>
      <c r="AC167" s="9">
        <v>0.0</v>
      </c>
      <c r="AD167" s="9">
        <v>0.0</v>
      </c>
      <c r="AE167" s="9">
        <v>4.0</v>
      </c>
      <c r="AF167" s="9">
        <v>0.25</v>
      </c>
      <c r="AG167" s="5">
        <f t="shared" si="1"/>
        <v>31</v>
      </c>
      <c r="AH167" s="6">
        <f t="shared" si="2"/>
        <v>1</v>
      </c>
      <c r="AI167" s="6" t="str">
        <f>VLOOKUP(C167, 'Batter Rosters'!A:C, 3, FALSE)</f>
        <v>MIL</v>
      </c>
    </row>
    <row r="168">
      <c r="A168" s="1">
        <v>13.0</v>
      </c>
      <c r="B168" s="3"/>
      <c r="C168" s="4" t="s">
        <v>202</v>
      </c>
      <c r="D168" s="4" t="s">
        <v>36</v>
      </c>
      <c r="E168" s="5">
        <v>2019.0</v>
      </c>
      <c r="F168" s="5">
        <v>2020.0</v>
      </c>
      <c r="G168" s="5">
        <v>149.0</v>
      </c>
      <c r="H168" s="5">
        <v>32.0</v>
      </c>
      <c r="I168" s="3"/>
      <c r="J168" s="5">
        <v>492.0</v>
      </c>
      <c r="K168" s="5">
        <v>436.0</v>
      </c>
      <c r="L168" s="5">
        <v>73.0</v>
      </c>
      <c r="M168" s="5">
        <v>130.0</v>
      </c>
      <c r="N168" s="5">
        <v>25.0</v>
      </c>
      <c r="O168" s="5">
        <v>0.0</v>
      </c>
      <c r="P168" s="5">
        <v>97.0</v>
      </c>
      <c r="Q168" s="5">
        <v>0.0</v>
      </c>
      <c r="R168" s="5">
        <v>1.0</v>
      </c>
      <c r="S168" s="5">
        <v>47.0</v>
      </c>
      <c r="T168" s="5">
        <v>139.0</v>
      </c>
      <c r="U168" s="5">
        <v>0.298</v>
      </c>
      <c r="V168" s="5">
        <v>0.376</v>
      </c>
      <c r="W168" s="5">
        <v>0.576</v>
      </c>
      <c r="X168" s="5">
        <v>0.952</v>
      </c>
      <c r="Y168" s="5">
        <v>251.0</v>
      </c>
      <c r="Z168" s="5">
        <v>16.0</v>
      </c>
      <c r="AA168" s="5">
        <v>8.0</v>
      </c>
      <c r="AB168" s="5">
        <v>0.0</v>
      </c>
      <c r="AC168" s="5">
        <v>1.0</v>
      </c>
      <c r="AD168" s="5">
        <v>1.0</v>
      </c>
      <c r="AE168" s="5">
        <v>2.0</v>
      </c>
      <c r="AF168" s="5">
        <v>0.368</v>
      </c>
      <c r="AG168" s="5">
        <f t="shared" si="1"/>
        <v>73</v>
      </c>
      <c r="AH168" s="6">
        <f t="shared" si="2"/>
        <v>-1</v>
      </c>
      <c r="AI168" s="6" t="str">
        <f>VLOOKUP(C168, 'Batter Rosters'!A:C, 3, FALSE)</f>
        <v>MIN</v>
      </c>
    </row>
    <row r="169">
      <c r="A169" s="1">
        <v>16.0</v>
      </c>
      <c r="B169" s="3"/>
      <c r="C169" s="4" t="s">
        <v>203</v>
      </c>
      <c r="D169" s="4" t="s">
        <v>36</v>
      </c>
      <c r="E169" s="5">
        <v>2019.0</v>
      </c>
      <c r="F169" s="5">
        <v>2020.0</v>
      </c>
      <c r="G169" s="5">
        <v>160.0</v>
      </c>
      <c r="H169" s="5">
        <v>31.0</v>
      </c>
      <c r="I169" s="3"/>
      <c r="J169" s="5">
        <v>528.0</v>
      </c>
      <c r="K169" s="5">
        <v>449.0</v>
      </c>
      <c r="L169" s="5">
        <v>76.0</v>
      </c>
      <c r="M169" s="5">
        <v>122.0</v>
      </c>
      <c r="N169" s="5">
        <v>27.0</v>
      </c>
      <c r="O169" s="5">
        <v>0.0</v>
      </c>
      <c r="P169" s="5">
        <v>83.0</v>
      </c>
      <c r="Q169" s="5">
        <v>3.0</v>
      </c>
      <c r="R169" s="5">
        <v>2.0</v>
      </c>
      <c r="S169" s="5">
        <v>72.0</v>
      </c>
      <c r="T169" s="5">
        <v>120.0</v>
      </c>
      <c r="U169" s="5">
        <v>0.272</v>
      </c>
      <c r="V169" s="5">
        <v>0.375</v>
      </c>
      <c r="W169" s="5">
        <v>0.539</v>
      </c>
      <c r="X169" s="5">
        <v>0.914</v>
      </c>
      <c r="Y169" s="5">
        <v>242.0</v>
      </c>
      <c r="Z169" s="5">
        <v>9.0</v>
      </c>
      <c r="AA169" s="5">
        <v>4.0</v>
      </c>
      <c r="AB169" s="5">
        <v>0.0</v>
      </c>
      <c r="AC169" s="5">
        <v>3.0</v>
      </c>
      <c r="AD169" s="5">
        <v>1.0</v>
      </c>
      <c r="AE169" s="5">
        <v>3.0</v>
      </c>
      <c r="AF169" s="5">
        <v>0.302</v>
      </c>
      <c r="AG169" s="5">
        <f t="shared" si="1"/>
        <v>64</v>
      </c>
      <c r="AH169" s="6">
        <f t="shared" si="2"/>
        <v>1</v>
      </c>
      <c r="AI169" s="6" t="str">
        <f>VLOOKUP(C169, 'Batter Rosters'!A:C, 3, FALSE)</f>
        <v>MIN</v>
      </c>
    </row>
    <row r="170">
      <c r="A170" s="1">
        <v>21.0</v>
      </c>
      <c r="B170" s="3"/>
      <c r="C170" s="4" t="s">
        <v>204</v>
      </c>
      <c r="D170" s="4" t="s">
        <v>36</v>
      </c>
      <c r="E170" s="5">
        <v>2019.0</v>
      </c>
      <c r="F170" s="5">
        <v>2020.0</v>
      </c>
      <c r="G170" s="5">
        <v>134.0</v>
      </c>
      <c r="H170" s="5">
        <v>30.0</v>
      </c>
      <c r="I170" s="3"/>
      <c r="J170" s="5">
        <v>417.0</v>
      </c>
      <c r="K170" s="5">
        <v>357.0</v>
      </c>
      <c r="L170" s="5">
        <v>69.0</v>
      </c>
      <c r="M170" s="5">
        <v>87.0</v>
      </c>
      <c r="N170" s="5">
        <v>24.0</v>
      </c>
      <c r="O170" s="5">
        <v>1.0</v>
      </c>
      <c r="P170" s="5">
        <v>70.0</v>
      </c>
      <c r="Q170" s="5">
        <v>0.0</v>
      </c>
      <c r="R170" s="5">
        <v>1.0</v>
      </c>
      <c r="S170" s="5">
        <v>55.0</v>
      </c>
      <c r="T170" s="5">
        <v>159.0</v>
      </c>
      <c r="U170" s="5">
        <v>0.244</v>
      </c>
      <c r="V170" s="5">
        <v>0.35</v>
      </c>
      <c r="W170" s="5">
        <v>0.569</v>
      </c>
      <c r="X170" s="5">
        <v>0.919</v>
      </c>
      <c r="Y170" s="5">
        <v>203.0</v>
      </c>
      <c r="Z170" s="5">
        <v>6.0</v>
      </c>
      <c r="AA170" s="5">
        <v>4.0</v>
      </c>
      <c r="AB170" s="5">
        <v>0.0</v>
      </c>
      <c r="AC170" s="5">
        <v>1.0</v>
      </c>
      <c r="AD170" s="5">
        <v>1.0</v>
      </c>
      <c r="AE170" s="5">
        <v>4.0</v>
      </c>
      <c r="AF170" s="5">
        <v>0.337</v>
      </c>
      <c r="AG170" s="5">
        <f t="shared" si="1"/>
        <v>32</v>
      </c>
      <c r="AH170" s="6">
        <f t="shared" si="2"/>
        <v>-1</v>
      </c>
      <c r="AI170" s="6" t="str">
        <f>VLOOKUP(C170, 'Batter Rosters'!A:C, 3, FALSE)</f>
        <v>MIN</v>
      </c>
    </row>
    <row r="171">
      <c r="A171" s="1">
        <v>63.0</v>
      </c>
      <c r="B171" s="3"/>
      <c r="C171" s="4" t="s">
        <v>205</v>
      </c>
      <c r="D171" s="4" t="s">
        <v>36</v>
      </c>
      <c r="E171" s="5">
        <v>2019.0</v>
      </c>
      <c r="F171" s="5">
        <v>2020.0</v>
      </c>
      <c r="G171" s="5">
        <v>96.0</v>
      </c>
      <c r="H171" s="5">
        <v>20.0</v>
      </c>
      <c r="I171" s="3"/>
      <c r="J171" s="5">
        <v>268.0</v>
      </c>
      <c r="K171" s="5">
        <v>237.0</v>
      </c>
      <c r="L171" s="5">
        <v>40.0</v>
      </c>
      <c r="M171" s="5">
        <v>54.0</v>
      </c>
      <c r="N171" s="5">
        <v>10.0</v>
      </c>
      <c r="O171" s="5">
        <v>0.0</v>
      </c>
      <c r="P171" s="5">
        <v>46.0</v>
      </c>
      <c r="Q171" s="5">
        <v>0.0</v>
      </c>
      <c r="R171" s="5">
        <v>0.0</v>
      </c>
      <c r="S171" s="5">
        <v>26.0</v>
      </c>
      <c r="T171" s="5">
        <v>77.0</v>
      </c>
      <c r="U171" s="5">
        <v>0.228</v>
      </c>
      <c r="V171" s="5">
        <v>0.31</v>
      </c>
      <c r="W171" s="5">
        <v>0.523</v>
      </c>
      <c r="X171" s="5">
        <v>0.833</v>
      </c>
      <c r="Y171" s="5">
        <v>124.0</v>
      </c>
      <c r="Z171" s="5">
        <v>4.0</v>
      </c>
      <c r="AA171" s="5">
        <v>3.0</v>
      </c>
      <c r="AB171" s="5">
        <v>0.0</v>
      </c>
      <c r="AC171" s="5">
        <v>2.0</v>
      </c>
      <c r="AD171" s="5">
        <v>0.0</v>
      </c>
      <c r="AE171" s="5">
        <v>2.0</v>
      </c>
      <c r="AF171" s="5">
        <v>0.239</v>
      </c>
      <c r="AG171" s="5">
        <f t="shared" si="1"/>
        <v>24</v>
      </c>
      <c r="AH171" s="6">
        <f t="shared" si="2"/>
        <v>0</v>
      </c>
      <c r="AI171" s="6" t="str">
        <f>VLOOKUP(C171, 'Batter Rosters'!A:C, 3, FALSE)</f>
        <v>MIN</v>
      </c>
    </row>
    <row r="172">
      <c r="A172" s="1">
        <v>69.0</v>
      </c>
      <c r="B172" s="3"/>
      <c r="C172" s="4" t="s">
        <v>206</v>
      </c>
      <c r="D172" s="4" t="s">
        <v>36</v>
      </c>
      <c r="E172" s="5">
        <v>2019.0</v>
      </c>
      <c r="F172" s="5">
        <v>2020.0</v>
      </c>
      <c r="G172" s="5">
        <v>188.0</v>
      </c>
      <c r="H172" s="5">
        <v>19.0</v>
      </c>
      <c r="I172" s="3"/>
      <c r="J172" s="5">
        <v>604.0</v>
      </c>
      <c r="K172" s="5">
        <v>536.0</v>
      </c>
      <c r="L172" s="5">
        <v>93.0</v>
      </c>
      <c r="M172" s="5">
        <v>158.0</v>
      </c>
      <c r="N172" s="5">
        <v>32.0</v>
      </c>
      <c r="O172" s="5">
        <v>6.0</v>
      </c>
      <c r="P172" s="5">
        <v>66.0</v>
      </c>
      <c r="Q172" s="5">
        <v>5.0</v>
      </c>
      <c r="R172" s="5">
        <v>4.0</v>
      </c>
      <c r="S172" s="5">
        <v>57.0</v>
      </c>
      <c r="T172" s="5">
        <v>90.0</v>
      </c>
      <c r="U172" s="5">
        <v>0.295</v>
      </c>
      <c r="V172" s="5">
        <v>0.364</v>
      </c>
      <c r="W172" s="5">
        <v>0.483</v>
      </c>
      <c r="X172" s="5">
        <v>0.848</v>
      </c>
      <c r="Y172" s="5">
        <v>259.0</v>
      </c>
      <c r="Z172" s="5">
        <v>6.0</v>
      </c>
      <c r="AA172" s="5">
        <v>4.0</v>
      </c>
      <c r="AB172" s="5">
        <v>3.0</v>
      </c>
      <c r="AC172" s="5">
        <v>4.0</v>
      </c>
      <c r="AD172" s="5">
        <v>2.0</v>
      </c>
      <c r="AE172" s="5">
        <v>7.0</v>
      </c>
      <c r="AF172" s="5">
        <v>0.323</v>
      </c>
      <c r="AG172" s="5">
        <f t="shared" si="1"/>
        <v>101</v>
      </c>
      <c r="AH172" s="6">
        <f t="shared" si="2"/>
        <v>1</v>
      </c>
      <c r="AI172" s="6" t="str">
        <f>VLOOKUP(C172, 'Batter Rosters'!A:C, 3, FALSE)</f>
        <v>MIN</v>
      </c>
    </row>
    <row r="173">
      <c r="A173" s="1">
        <v>111.0</v>
      </c>
      <c r="B173" s="3"/>
      <c r="C173" s="4" t="s">
        <v>207</v>
      </c>
      <c r="D173" s="4" t="s">
        <v>36</v>
      </c>
      <c r="E173" s="5">
        <v>2019.0</v>
      </c>
      <c r="F173" s="5">
        <v>2020.0</v>
      </c>
      <c r="G173" s="5">
        <v>143.0</v>
      </c>
      <c r="H173" s="5">
        <v>13.0</v>
      </c>
      <c r="I173" s="3"/>
      <c r="J173" s="5">
        <v>428.0</v>
      </c>
      <c r="K173" s="5">
        <v>381.0</v>
      </c>
      <c r="L173" s="5">
        <v>38.0</v>
      </c>
      <c r="M173" s="5">
        <v>92.0</v>
      </c>
      <c r="N173" s="5">
        <v>14.0</v>
      </c>
      <c r="O173" s="5">
        <v>0.0</v>
      </c>
      <c r="P173" s="5">
        <v>52.0</v>
      </c>
      <c r="Q173" s="5">
        <v>1.0</v>
      </c>
      <c r="R173" s="5">
        <v>0.0</v>
      </c>
      <c r="S173" s="5">
        <v>39.0</v>
      </c>
      <c r="T173" s="5">
        <v>95.0</v>
      </c>
      <c r="U173" s="5">
        <v>0.241</v>
      </c>
      <c r="V173" s="5">
        <v>0.32</v>
      </c>
      <c r="W173" s="5">
        <v>0.381</v>
      </c>
      <c r="X173" s="5">
        <v>0.701</v>
      </c>
      <c r="Y173" s="5">
        <v>145.0</v>
      </c>
      <c r="Z173" s="5">
        <v>1.0</v>
      </c>
      <c r="AA173" s="5">
        <v>6.0</v>
      </c>
      <c r="AB173" s="5">
        <v>0.0</v>
      </c>
      <c r="AC173" s="5">
        <v>2.0</v>
      </c>
      <c r="AD173" s="5">
        <v>2.0</v>
      </c>
      <c r="AE173" s="5">
        <v>1.0</v>
      </c>
      <c r="AF173" s="5">
        <v>0.287</v>
      </c>
      <c r="AG173" s="5">
        <f t="shared" si="1"/>
        <v>65</v>
      </c>
      <c r="AH173" s="6">
        <f t="shared" si="2"/>
        <v>1</v>
      </c>
      <c r="AI173" s="6" t="str">
        <f>VLOOKUP(C173, 'Batter Rosters'!A:C, 3, FALSE)</f>
        <v>MIN</v>
      </c>
    </row>
    <row r="174">
      <c r="A174" s="1">
        <v>140.0</v>
      </c>
      <c r="B174" s="3"/>
      <c r="C174" s="4" t="s">
        <v>208</v>
      </c>
      <c r="D174" s="4" t="s">
        <v>36</v>
      </c>
      <c r="E174" s="5">
        <v>2019.0</v>
      </c>
      <c r="F174" s="5">
        <v>2020.0</v>
      </c>
      <c r="G174" s="5">
        <v>100.0</v>
      </c>
      <c r="H174" s="5">
        <v>11.0</v>
      </c>
      <c r="I174" s="3"/>
      <c r="J174" s="5">
        <v>287.0</v>
      </c>
      <c r="K174" s="5">
        <v>267.0</v>
      </c>
      <c r="L174" s="5">
        <v>41.0</v>
      </c>
      <c r="M174" s="5">
        <v>65.0</v>
      </c>
      <c r="N174" s="5">
        <v>25.0</v>
      </c>
      <c r="O174" s="5">
        <v>4.0</v>
      </c>
      <c r="P174" s="5">
        <v>44.0</v>
      </c>
      <c r="Q174" s="5">
        <v>14.0</v>
      </c>
      <c r="R174" s="5">
        <v>4.0</v>
      </c>
      <c r="S174" s="5">
        <v>14.0</v>
      </c>
      <c r="T174" s="5">
        <v>70.0</v>
      </c>
      <c r="U174" s="5">
        <v>0.243</v>
      </c>
      <c r="V174" s="5">
        <v>0.284</v>
      </c>
      <c r="W174" s="5">
        <v>0.491</v>
      </c>
      <c r="X174" s="5">
        <v>0.775</v>
      </c>
      <c r="Y174" s="5">
        <v>131.0</v>
      </c>
      <c r="Z174" s="5">
        <v>4.0</v>
      </c>
      <c r="AA174" s="5">
        <v>2.0</v>
      </c>
      <c r="AB174" s="5">
        <v>2.0</v>
      </c>
      <c r="AC174" s="5">
        <v>2.0</v>
      </c>
      <c r="AD174" s="5">
        <v>1.0</v>
      </c>
      <c r="AE174" s="5">
        <v>3.0</v>
      </c>
      <c r="AF174" s="5">
        <v>0.287</v>
      </c>
      <c r="AG174" s="5">
        <f t="shared" si="1"/>
        <v>25</v>
      </c>
      <c r="AH174" s="6">
        <f t="shared" si="2"/>
        <v>10</v>
      </c>
      <c r="AI174" s="6" t="str">
        <f>VLOOKUP(C174, 'Batter Rosters'!A:C, 3, FALSE)</f>
        <v>MIN</v>
      </c>
    </row>
    <row r="175">
      <c r="A175" s="1">
        <v>257.0</v>
      </c>
      <c r="B175" s="3"/>
      <c r="C175" s="4" t="s">
        <v>209</v>
      </c>
      <c r="D175" s="4" t="s">
        <v>36</v>
      </c>
      <c r="E175" s="5">
        <v>2019.0</v>
      </c>
      <c r="F175" s="5">
        <v>2020.0</v>
      </c>
      <c r="G175" s="5">
        <v>85.0</v>
      </c>
      <c r="H175" s="5">
        <v>3.0</v>
      </c>
      <c r="I175" s="3"/>
      <c r="J175" s="5">
        <v>209.0</v>
      </c>
      <c r="K175" s="5">
        <v>182.0</v>
      </c>
      <c r="L175" s="5">
        <v>26.0</v>
      </c>
      <c r="M175" s="5">
        <v>46.0</v>
      </c>
      <c r="N175" s="5">
        <v>8.0</v>
      </c>
      <c r="O175" s="5">
        <v>2.0</v>
      </c>
      <c r="P175" s="5">
        <v>17.0</v>
      </c>
      <c r="Q175" s="5">
        <v>0.0</v>
      </c>
      <c r="R175" s="5">
        <v>1.0</v>
      </c>
      <c r="S175" s="5">
        <v>16.0</v>
      </c>
      <c r="T175" s="5">
        <v>38.0</v>
      </c>
      <c r="U175" s="5">
        <v>0.253</v>
      </c>
      <c r="V175" s="5">
        <v>0.325</v>
      </c>
      <c r="W175" s="5">
        <v>0.368</v>
      </c>
      <c r="X175" s="5">
        <v>0.693</v>
      </c>
      <c r="Y175" s="5">
        <v>67.0</v>
      </c>
      <c r="Z175" s="5">
        <v>2.0</v>
      </c>
      <c r="AA175" s="5">
        <v>5.0</v>
      </c>
      <c r="AB175" s="5">
        <v>1.0</v>
      </c>
      <c r="AC175" s="5">
        <v>3.0</v>
      </c>
      <c r="AD175" s="5">
        <v>1.0</v>
      </c>
      <c r="AE175" s="5">
        <v>3.0</v>
      </c>
      <c r="AF175" s="5">
        <v>0.299</v>
      </c>
      <c r="AG175" s="5">
        <f t="shared" si="1"/>
        <v>33</v>
      </c>
      <c r="AH175" s="6">
        <f t="shared" si="2"/>
        <v>-1</v>
      </c>
      <c r="AI175" s="6" t="str">
        <f>VLOOKUP(C175, 'Batter Rosters'!A:C, 3, FALSE)</f>
        <v>MIN</v>
      </c>
    </row>
    <row r="176">
      <c r="A176" s="1">
        <v>4.0</v>
      </c>
      <c r="B176" s="3"/>
      <c r="C176" s="4" t="s">
        <v>210</v>
      </c>
      <c r="D176" s="4" t="s">
        <v>36</v>
      </c>
      <c r="E176" s="5">
        <v>2019.0</v>
      </c>
      <c r="F176" s="5">
        <v>2020.0</v>
      </c>
      <c r="G176" s="5">
        <v>186.0</v>
      </c>
      <c r="H176" s="5">
        <v>43.0</v>
      </c>
      <c r="I176" s="3"/>
      <c r="J176" s="5">
        <v>620.0</v>
      </c>
      <c r="K176" s="5">
        <v>536.0</v>
      </c>
      <c r="L176" s="5">
        <v>88.0</v>
      </c>
      <c r="M176" s="5">
        <v>138.0</v>
      </c>
      <c r="N176" s="5">
        <v>25.0</v>
      </c>
      <c r="O176" s="5">
        <v>1.0</v>
      </c>
      <c r="P176" s="5">
        <v>100.0</v>
      </c>
      <c r="Q176" s="5">
        <v>1.0</v>
      </c>
      <c r="R176" s="5">
        <v>0.0</v>
      </c>
      <c r="S176" s="5">
        <v>60.0</v>
      </c>
      <c r="T176" s="5">
        <v>153.0</v>
      </c>
      <c r="U176" s="5">
        <v>0.257</v>
      </c>
      <c r="V176" s="5">
        <v>0.353</v>
      </c>
      <c r="W176" s="5">
        <v>0.549</v>
      </c>
      <c r="X176" s="5">
        <v>0.902</v>
      </c>
      <c r="Y176" s="5">
        <v>294.0</v>
      </c>
      <c r="Z176" s="5">
        <v>11.0</v>
      </c>
      <c r="AA176" s="5">
        <v>21.0</v>
      </c>
      <c r="AB176" s="5">
        <v>0.0</v>
      </c>
      <c r="AC176" s="5">
        <v>3.0</v>
      </c>
      <c r="AD176" s="5">
        <v>6.0</v>
      </c>
      <c r="AE176" s="5">
        <v>7.0</v>
      </c>
      <c r="AF176" s="5">
        <v>0.277</v>
      </c>
      <c r="AG176" s="5">
        <f t="shared" si="1"/>
        <v>69</v>
      </c>
      <c r="AH176" s="6">
        <f t="shared" si="2"/>
        <v>1</v>
      </c>
      <c r="AI176" s="6" t="str">
        <f>VLOOKUP(C176, 'Batter Rosters'!A:C, 3, FALSE)</f>
        <v>NYM</v>
      </c>
    </row>
    <row r="177">
      <c r="A177" s="1">
        <v>78.0</v>
      </c>
      <c r="B177" s="3"/>
      <c r="C177" s="4" t="s">
        <v>211</v>
      </c>
      <c r="D177" s="4" t="s">
        <v>36</v>
      </c>
      <c r="E177" s="5">
        <v>2019.0</v>
      </c>
      <c r="F177" s="5">
        <v>2020.0</v>
      </c>
      <c r="G177" s="5">
        <v>154.0</v>
      </c>
      <c r="H177" s="5">
        <v>17.0</v>
      </c>
      <c r="I177" s="3"/>
      <c r="J177" s="5">
        <v>393.0</v>
      </c>
      <c r="K177" s="5">
        <v>348.0</v>
      </c>
      <c r="L177" s="5">
        <v>49.0</v>
      </c>
      <c r="M177" s="5">
        <v>104.0</v>
      </c>
      <c r="N177" s="5">
        <v>15.0</v>
      </c>
      <c r="O177" s="5">
        <v>1.0</v>
      </c>
      <c r="P177" s="5">
        <v>50.0</v>
      </c>
      <c r="Q177" s="5">
        <v>2.0</v>
      </c>
      <c r="R177" s="5">
        <v>0.0</v>
      </c>
      <c r="S177" s="5">
        <v>34.0</v>
      </c>
      <c r="T177" s="5">
        <v>92.0</v>
      </c>
      <c r="U177" s="5">
        <v>0.299</v>
      </c>
      <c r="V177" s="5">
        <v>0.372</v>
      </c>
      <c r="W177" s="5">
        <v>0.494</v>
      </c>
      <c r="X177" s="5">
        <v>0.866</v>
      </c>
      <c r="Y177" s="5">
        <v>172.0</v>
      </c>
      <c r="Z177" s="5">
        <v>13.0</v>
      </c>
      <c r="AA177" s="5">
        <v>8.0</v>
      </c>
      <c r="AB177" s="5">
        <v>0.0</v>
      </c>
      <c r="AC177" s="5">
        <v>3.0</v>
      </c>
      <c r="AD177" s="5">
        <v>0.0</v>
      </c>
      <c r="AE177" s="5">
        <v>2.0</v>
      </c>
      <c r="AF177" s="5">
        <v>0.36</v>
      </c>
      <c r="AG177" s="5">
        <f t="shared" si="1"/>
        <v>71</v>
      </c>
      <c r="AH177" s="6">
        <f t="shared" si="2"/>
        <v>2</v>
      </c>
      <c r="AI177" s="6" t="str">
        <f>VLOOKUP(C177, 'Batter Rosters'!A:C, 3, FALSE)</f>
        <v>NYM</v>
      </c>
    </row>
    <row r="178">
      <c r="A178" s="1">
        <v>117.0</v>
      </c>
      <c r="B178" s="3"/>
      <c r="C178" s="4" t="s">
        <v>212</v>
      </c>
      <c r="D178" s="4" t="s">
        <v>36</v>
      </c>
      <c r="E178" s="5">
        <v>2019.0</v>
      </c>
      <c r="F178" s="5">
        <v>2020.0</v>
      </c>
      <c r="G178" s="5">
        <v>127.0</v>
      </c>
      <c r="H178" s="5">
        <v>13.0</v>
      </c>
      <c r="I178" s="3"/>
      <c r="J178" s="5">
        <v>348.0</v>
      </c>
      <c r="K178" s="5">
        <v>300.0</v>
      </c>
      <c r="L178" s="5">
        <v>36.0</v>
      </c>
      <c r="M178" s="5">
        <v>67.0</v>
      </c>
      <c r="N178" s="5">
        <v>12.0</v>
      </c>
      <c r="O178" s="5">
        <v>0.0</v>
      </c>
      <c r="P178" s="5">
        <v>31.0</v>
      </c>
      <c r="Q178" s="5">
        <v>2.0</v>
      </c>
      <c r="R178" s="5">
        <v>4.0</v>
      </c>
      <c r="S178" s="5">
        <v>43.0</v>
      </c>
      <c r="T178" s="5">
        <v>78.0</v>
      </c>
      <c r="U178" s="5">
        <v>0.223</v>
      </c>
      <c r="V178" s="5">
        <v>0.328</v>
      </c>
      <c r="W178" s="5">
        <v>0.393</v>
      </c>
      <c r="X178" s="5">
        <v>0.721</v>
      </c>
      <c r="Y178" s="5">
        <v>118.0</v>
      </c>
      <c r="Z178" s="5">
        <v>7.0</v>
      </c>
      <c r="AA178" s="5">
        <v>4.0</v>
      </c>
      <c r="AB178" s="5">
        <v>0.0</v>
      </c>
      <c r="AC178" s="5">
        <v>1.0</v>
      </c>
      <c r="AD178" s="5">
        <v>0.0</v>
      </c>
      <c r="AE178" s="5">
        <v>2.0</v>
      </c>
      <c r="AF178" s="5">
        <v>0.257</v>
      </c>
      <c r="AG178" s="5">
        <f t="shared" si="1"/>
        <v>42</v>
      </c>
      <c r="AH178" s="6">
        <f t="shared" si="2"/>
        <v>-2</v>
      </c>
      <c r="AI178" s="6" t="str">
        <f>VLOOKUP(C178, 'Batter Rosters'!A:C, 3, FALSE)</f>
        <v>NYM</v>
      </c>
    </row>
    <row r="179">
      <c r="A179" s="1">
        <v>145.0</v>
      </c>
      <c r="B179" s="3"/>
      <c r="C179" s="4" t="s">
        <v>213</v>
      </c>
      <c r="D179" s="4" t="s">
        <v>36</v>
      </c>
      <c r="E179" s="5">
        <v>2019.0</v>
      </c>
      <c r="F179" s="5">
        <v>2020.0</v>
      </c>
      <c r="G179" s="5">
        <v>172.0</v>
      </c>
      <c r="H179" s="5">
        <v>11.0</v>
      </c>
      <c r="I179" s="3"/>
      <c r="J179" s="5">
        <v>560.0</v>
      </c>
      <c r="K179" s="5">
        <v>535.0</v>
      </c>
      <c r="L179" s="5">
        <v>54.0</v>
      </c>
      <c r="M179" s="5">
        <v>144.0</v>
      </c>
      <c r="N179" s="5">
        <v>20.0</v>
      </c>
      <c r="O179" s="5">
        <v>6.0</v>
      </c>
      <c r="P179" s="5">
        <v>59.0</v>
      </c>
      <c r="Q179" s="5">
        <v>16.0</v>
      </c>
      <c r="R179" s="5">
        <v>8.0</v>
      </c>
      <c r="S179" s="5">
        <v>19.0</v>
      </c>
      <c r="T179" s="5">
        <v>115.0</v>
      </c>
      <c r="U179" s="5">
        <v>0.269</v>
      </c>
      <c r="V179" s="5">
        <v>0.297</v>
      </c>
      <c r="W179" s="5">
        <v>0.391</v>
      </c>
      <c r="X179" s="5">
        <v>0.688</v>
      </c>
      <c r="Y179" s="5">
        <v>209.0</v>
      </c>
      <c r="Z179" s="5">
        <v>11.0</v>
      </c>
      <c r="AA179" s="5">
        <v>3.0</v>
      </c>
      <c r="AB179" s="5">
        <v>1.0</v>
      </c>
      <c r="AC179" s="5">
        <v>2.0</v>
      </c>
      <c r="AD179" s="5">
        <v>2.0</v>
      </c>
      <c r="AE179" s="5">
        <v>8.0</v>
      </c>
      <c r="AF179" s="5">
        <v>0.324</v>
      </c>
      <c r="AG179" s="5">
        <f t="shared" si="1"/>
        <v>107</v>
      </c>
      <c r="AH179" s="6">
        <f t="shared" si="2"/>
        <v>8</v>
      </c>
      <c r="AI179" s="6" t="str">
        <f>VLOOKUP(C179, 'Batter Rosters'!A:C, 3, FALSE)</f>
        <v>NYM</v>
      </c>
    </row>
    <row r="180">
      <c r="A180" s="1">
        <v>160.0</v>
      </c>
      <c r="B180" s="3"/>
      <c r="C180" s="4" t="s">
        <v>214</v>
      </c>
      <c r="D180" s="4" t="s">
        <v>36</v>
      </c>
      <c r="E180" s="5">
        <v>2019.0</v>
      </c>
      <c r="F180" s="5">
        <v>2020.0</v>
      </c>
      <c r="G180" s="5">
        <v>160.0</v>
      </c>
      <c r="H180" s="5">
        <v>10.0</v>
      </c>
      <c r="I180" s="3"/>
      <c r="J180" s="5">
        <v>478.0</v>
      </c>
      <c r="K180" s="5">
        <v>436.0</v>
      </c>
      <c r="L180" s="5">
        <v>39.0</v>
      </c>
      <c r="M180" s="5">
        <v>112.0</v>
      </c>
      <c r="N180" s="5">
        <v>16.0</v>
      </c>
      <c r="O180" s="5">
        <v>0.0</v>
      </c>
      <c r="P180" s="5">
        <v>58.0</v>
      </c>
      <c r="Q180" s="5">
        <v>1.0</v>
      </c>
      <c r="R180" s="5">
        <v>0.0</v>
      </c>
      <c r="S180" s="5">
        <v>33.0</v>
      </c>
      <c r="T180" s="5">
        <v>71.0</v>
      </c>
      <c r="U180" s="5">
        <v>0.257</v>
      </c>
      <c r="V180" s="5">
        <v>0.316</v>
      </c>
      <c r="W180" s="5">
        <v>0.362</v>
      </c>
      <c r="X180" s="5">
        <v>0.678</v>
      </c>
      <c r="Y180" s="5">
        <v>158.0</v>
      </c>
      <c r="Z180" s="5">
        <v>11.0</v>
      </c>
      <c r="AA180" s="5">
        <v>6.0</v>
      </c>
      <c r="AB180" s="5">
        <v>0.0</v>
      </c>
      <c r="AC180" s="5">
        <v>3.0</v>
      </c>
      <c r="AD180" s="5">
        <v>3.0</v>
      </c>
      <c r="AE180" s="5">
        <v>4.0</v>
      </c>
      <c r="AF180" s="5">
        <v>0.285</v>
      </c>
      <c r="AG180" s="5">
        <f t="shared" si="1"/>
        <v>86</v>
      </c>
      <c r="AH180" s="6">
        <f t="shared" si="2"/>
        <v>1</v>
      </c>
      <c r="AI180" s="6" t="str">
        <f>VLOOKUP(C180, 'Batter Rosters'!A:C, 3, FALSE)</f>
        <v>NYM</v>
      </c>
    </row>
    <row r="181">
      <c r="A181" s="1">
        <v>189.0</v>
      </c>
      <c r="B181" s="3"/>
      <c r="C181" s="4" t="s">
        <v>215</v>
      </c>
      <c r="D181" s="4" t="s">
        <v>36</v>
      </c>
      <c r="E181" s="5">
        <v>2019.0</v>
      </c>
      <c r="F181" s="5">
        <v>2020.0</v>
      </c>
      <c r="G181" s="5">
        <v>99.0</v>
      </c>
      <c r="H181" s="5">
        <v>7.0</v>
      </c>
      <c r="I181" s="3"/>
      <c r="J181" s="5">
        <v>218.0</v>
      </c>
      <c r="K181" s="5">
        <v>202.0</v>
      </c>
      <c r="L181" s="5">
        <v>31.0</v>
      </c>
      <c r="M181" s="5">
        <v>49.0</v>
      </c>
      <c r="N181" s="5">
        <v>8.0</v>
      </c>
      <c r="O181" s="5">
        <v>3.0</v>
      </c>
      <c r="P181" s="5">
        <v>22.0</v>
      </c>
      <c r="Q181" s="5">
        <v>10.0</v>
      </c>
      <c r="R181" s="5">
        <v>3.0</v>
      </c>
      <c r="S181" s="5">
        <v>11.0</v>
      </c>
      <c r="T181" s="5">
        <v>63.0</v>
      </c>
      <c r="U181" s="5">
        <v>0.243</v>
      </c>
      <c r="V181" s="5">
        <v>0.292</v>
      </c>
      <c r="W181" s="5">
        <v>0.416</v>
      </c>
      <c r="X181" s="5">
        <v>0.708</v>
      </c>
      <c r="Y181" s="5">
        <v>84.0</v>
      </c>
      <c r="Z181" s="5">
        <v>6.0</v>
      </c>
      <c r="AA181" s="5">
        <v>3.0</v>
      </c>
      <c r="AB181" s="5">
        <v>2.0</v>
      </c>
      <c r="AC181" s="5">
        <v>0.0</v>
      </c>
      <c r="AD181" s="5">
        <v>0.0</v>
      </c>
      <c r="AE181" s="5">
        <v>1.0</v>
      </c>
      <c r="AF181" s="5">
        <v>0.318</v>
      </c>
      <c r="AG181" s="5">
        <f t="shared" si="1"/>
        <v>31</v>
      </c>
      <c r="AH181" s="6">
        <f t="shared" si="2"/>
        <v>7</v>
      </c>
      <c r="AI181" s="6" t="str">
        <f>VLOOKUP(C181, 'Batter Rosters'!A:C, 3, FALSE)</f>
        <v>NYM</v>
      </c>
    </row>
    <row r="182">
      <c r="A182" s="1">
        <v>210.0</v>
      </c>
      <c r="B182" s="3"/>
      <c r="C182" s="4" t="s">
        <v>216</v>
      </c>
      <c r="D182" s="4" t="s">
        <v>36</v>
      </c>
      <c r="E182" s="5">
        <v>2019.0</v>
      </c>
      <c r="F182" s="5">
        <v>2020.0</v>
      </c>
      <c r="G182" s="5">
        <v>62.0</v>
      </c>
      <c r="H182" s="5">
        <v>5.0</v>
      </c>
      <c r="I182" s="3"/>
      <c r="J182" s="5">
        <v>142.0</v>
      </c>
      <c r="K182" s="5">
        <v>120.0</v>
      </c>
      <c r="L182" s="5">
        <v>13.0</v>
      </c>
      <c r="M182" s="5">
        <v>27.0</v>
      </c>
      <c r="N182" s="5">
        <v>5.0</v>
      </c>
      <c r="O182" s="5">
        <v>0.0</v>
      </c>
      <c r="P182" s="5">
        <v>17.0</v>
      </c>
      <c r="Q182" s="5">
        <v>4.0</v>
      </c>
      <c r="R182" s="5">
        <v>1.0</v>
      </c>
      <c r="S182" s="5">
        <v>13.0</v>
      </c>
      <c r="T182" s="5">
        <v>36.0</v>
      </c>
      <c r="U182" s="5">
        <v>0.225</v>
      </c>
      <c r="V182" s="5">
        <v>0.314</v>
      </c>
      <c r="W182" s="5">
        <v>0.392</v>
      </c>
      <c r="X182" s="5">
        <v>0.706</v>
      </c>
      <c r="Y182" s="5">
        <v>47.0</v>
      </c>
      <c r="Z182" s="5">
        <v>0.0</v>
      </c>
      <c r="AA182" s="5">
        <v>3.0</v>
      </c>
      <c r="AB182" s="5">
        <v>5.0</v>
      </c>
      <c r="AC182" s="5">
        <v>1.0</v>
      </c>
      <c r="AD182" s="5">
        <v>0.0</v>
      </c>
      <c r="AE182" s="5">
        <v>1.0</v>
      </c>
      <c r="AF182" s="5">
        <v>0.275</v>
      </c>
      <c r="AG182" s="5">
        <f t="shared" si="1"/>
        <v>17</v>
      </c>
      <c r="AH182" s="6">
        <f t="shared" si="2"/>
        <v>3</v>
      </c>
      <c r="AI182" s="6" t="str">
        <f>VLOOKUP(C182, 'Batter Rosters'!A:C, 3, FALSE)</f>
        <v>NYM</v>
      </c>
    </row>
    <row r="183">
      <c r="A183" s="1">
        <v>258.0</v>
      </c>
      <c r="B183" s="3"/>
      <c r="C183" s="4" t="s">
        <v>217</v>
      </c>
      <c r="D183" s="4" t="s">
        <v>36</v>
      </c>
      <c r="E183" s="5">
        <v>2019.0</v>
      </c>
      <c r="F183" s="5">
        <v>2020.0</v>
      </c>
      <c r="G183" s="5">
        <v>45.0</v>
      </c>
      <c r="H183" s="5">
        <v>3.0</v>
      </c>
      <c r="I183" s="3"/>
      <c r="J183" s="5">
        <v>122.0</v>
      </c>
      <c r="K183" s="5">
        <v>116.0</v>
      </c>
      <c r="L183" s="5">
        <v>9.0</v>
      </c>
      <c r="M183" s="5">
        <v>22.0</v>
      </c>
      <c r="N183" s="5">
        <v>4.0</v>
      </c>
      <c r="O183" s="5">
        <v>0.0</v>
      </c>
      <c r="P183" s="5">
        <v>14.0</v>
      </c>
      <c r="Q183" s="5">
        <v>0.0</v>
      </c>
      <c r="R183" s="5">
        <v>0.0</v>
      </c>
      <c r="S183" s="5">
        <v>5.0</v>
      </c>
      <c r="T183" s="5">
        <v>31.0</v>
      </c>
      <c r="U183" s="5">
        <v>0.19</v>
      </c>
      <c r="V183" s="5">
        <v>0.223</v>
      </c>
      <c r="W183" s="5">
        <v>0.302</v>
      </c>
      <c r="X183" s="5">
        <v>0.525</v>
      </c>
      <c r="Y183" s="5">
        <v>35.0</v>
      </c>
      <c r="Z183" s="5">
        <v>3.0</v>
      </c>
      <c r="AA183" s="5">
        <v>0.0</v>
      </c>
      <c r="AB183" s="5">
        <v>1.0</v>
      </c>
      <c r="AC183" s="5">
        <v>0.0</v>
      </c>
      <c r="AD183" s="5">
        <v>2.0</v>
      </c>
      <c r="AE183" s="5">
        <v>0.0</v>
      </c>
      <c r="AF183" s="5">
        <v>0.232</v>
      </c>
      <c r="AG183" s="5">
        <f t="shared" si="1"/>
        <v>15</v>
      </c>
      <c r="AH183" s="6">
        <f t="shared" si="2"/>
        <v>0</v>
      </c>
      <c r="AI183" s="6" t="str">
        <f>VLOOKUP(C183, 'Batter Rosters'!A:C, 3, FALSE)</f>
        <v>NYM</v>
      </c>
    </row>
    <row r="184">
      <c r="A184" s="7">
        <v>374.0</v>
      </c>
      <c r="B184" s="3"/>
      <c r="C184" s="8" t="s">
        <v>218</v>
      </c>
      <c r="D184" s="8" t="s">
        <v>36</v>
      </c>
      <c r="E184" s="9">
        <v>2019.0</v>
      </c>
      <c r="F184" s="9">
        <v>2020.0</v>
      </c>
      <c r="G184" s="9">
        <v>103.0</v>
      </c>
      <c r="H184" s="9">
        <v>0.0</v>
      </c>
      <c r="I184" s="3"/>
      <c r="J184" s="9">
        <v>248.0</v>
      </c>
      <c r="K184" s="9">
        <v>227.0</v>
      </c>
      <c r="L184" s="9">
        <v>32.0</v>
      </c>
      <c r="M184" s="9">
        <v>51.0</v>
      </c>
      <c r="N184" s="9">
        <v>8.0</v>
      </c>
      <c r="O184" s="9">
        <v>1.0</v>
      </c>
      <c r="P184" s="9">
        <v>11.0</v>
      </c>
      <c r="Q184" s="9">
        <v>18.0</v>
      </c>
      <c r="R184" s="9">
        <v>3.0</v>
      </c>
      <c r="S184" s="9">
        <v>18.0</v>
      </c>
      <c r="T184" s="9">
        <v>57.0</v>
      </c>
      <c r="U184" s="9">
        <v>0.225</v>
      </c>
      <c r="V184" s="9">
        <v>0.279</v>
      </c>
      <c r="W184" s="9">
        <v>0.269</v>
      </c>
      <c r="X184" s="9">
        <v>0.548</v>
      </c>
      <c r="Y184" s="9">
        <v>61.0</v>
      </c>
      <c r="Z184" s="9">
        <v>1.0</v>
      </c>
      <c r="AA184" s="9">
        <v>0.0</v>
      </c>
      <c r="AB184" s="9">
        <v>1.0</v>
      </c>
      <c r="AC184" s="9">
        <v>2.0</v>
      </c>
      <c r="AD184" s="9">
        <v>0.0</v>
      </c>
      <c r="AE184" s="9">
        <v>0.0</v>
      </c>
      <c r="AF184" s="9">
        <v>0.297</v>
      </c>
      <c r="AG184" s="5">
        <f t="shared" si="1"/>
        <v>42</v>
      </c>
      <c r="AH184" s="6">
        <f t="shared" si="2"/>
        <v>15</v>
      </c>
      <c r="AI184" s="6" t="str">
        <f>VLOOKUP(C184, 'Batter Rosters'!A:C, 3, FALSE)</f>
        <v>NYM</v>
      </c>
    </row>
    <row r="185">
      <c r="A185" s="1">
        <v>98.0</v>
      </c>
      <c r="B185" s="3"/>
      <c r="C185" s="4" t="s">
        <v>219</v>
      </c>
      <c r="D185" s="4" t="s">
        <v>36</v>
      </c>
      <c r="E185" s="5">
        <v>2019.0</v>
      </c>
      <c r="F185" s="5">
        <v>2020.0</v>
      </c>
      <c r="G185" s="5">
        <v>150.0</v>
      </c>
      <c r="H185" s="5">
        <v>14.0</v>
      </c>
      <c r="I185" s="3"/>
      <c r="J185" s="5">
        <v>443.0</v>
      </c>
      <c r="K185" s="5">
        <v>398.0</v>
      </c>
      <c r="L185" s="5">
        <v>54.0</v>
      </c>
      <c r="M185" s="5">
        <v>89.0</v>
      </c>
      <c r="N185" s="5">
        <v>16.0</v>
      </c>
      <c r="O185" s="5">
        <v>3.0</v>
      </c>
      <c r="P185" s="5">
        <v>48.0</v>
      </c>
      <c r="Q185" s="5">
        <v>1.0</v>
      </c>
      <c r="R185" s="5">
        <v>2.0</v>
      </c>
      <c r="S185" s="5">
        <v>33.0</v>
      </c>
      <c r="T185" s="5">
        <v>97.0</v>
      </c>
      <c r="U185" s="5">
        <v>0.224</v>
      </c>
      <c r="V185" s="5">
        <v>0.302</v>
      </c>
      <c r="W185" s="5">
        <v>0.384</v>
      </c>
      <c r="X185" s="5">
        <v>0.687</v>
      </c>
      <c r="Y185" s="5">
        <v>153.0</v>
      </c>
      <c r="Z185" s="5">
        <v>7.0</v>
      </c>
      <c r="AA185" s="5">
        <v>12.0</v>
      </c>
      <c r="AB185" s="5">
        <v>0.0</v>
      </c>
      <c r="AC185" s="5">
        <v>0.0</v>
      </c>
      <c r="AD185" s="5">
        <v>1.0</v>
      </c>
      <c r="AE185" s="5">
        <v>4.0</v>
      </c>
      <c r="AF185" s="5">
        <v>0.261</v>
      </c>
      <c r="AG185" s="5">
        <f t="shared" si="1"/>
        <v>56</v>
      </c>
      <c r="AH185" s="6">
        <f t="shared" si="2"/>
        <v>-1</v>
      </c>
      <c r="AI185" s="6" t="str">
        <f>VLOOKUP(C185, 'Batter Rosters'!A:C, 3, FALSE)</f>
        <v>NYM</v>
      </c>
    </row>
    <row r="186">
      <c r="A186" s="1">
        <v>103.0</v>
      </c>
      <c r="B186" s="3"/>
      <c r="C186" s="4" t="s">
        <v>220</v>
      </c>
      <c r="D186" s="4" t="s">
        <v>36</v>
      </c>
      <c r="E186" s="5">
        <v>2019.0</v>
      </c>
      <c r="F186" s="5">
        <v>2020.0</v>
      </c>
      <c r="G186" s="5">
        <v>122.0</v>
      </c>
      <c r="H186" s="5">
        <v>14.0</v>
      </c>
      <c r="I186" s="3"/>
      <c r="J186" s="5">
        <v>354.0</v>
      </c>
      <c r="K186" s="5">
        <v>310.0</v>
      </c>
      <c r="L186" s="5">
        <v>44.0</v>
      </c>
      <c r="M186" s="5">
        <v>67.0</v>
      </c>
      <c r="N186" s="5">
        <v>14.0</v>
      </c>
      <c r="O186" s="5">
        <v>1.0</v>
      </c>
      <c r="P186" s="5">
        <v>43.0</v>
      </c>
      <c r="Q186" s="5">
        <v>0.0</v>
      </c>
      <c r="R186" s="5">
        <v>1.0</v>
      </c>
      <c r="S186" s="5">
        <v>26.0</v>
      </c>
      <c r="T186" s="5">
        <v>102.0</v>
      </c>
      <c r="U186" s="5">
        <v>0.216</v>
      </c>
      <c r="V186" s="5">
        <v>0.301</v>
      </c>
      <c r="W186" s="5">
        <v>0.403</v>
      </c>
      <c r="X186" s="5">
        <v>0.704</v>
      </c>
      <c r="Y186" s="5">
        <v>125.0</v>
      </c>
      <c r="Z186" s="5">
        <v>7.0</v>
      </c>
      <c r="AA186" s="5">
        <v>13.0</v>
      </c>
      <c r="AB186" s="5">
        <v>2.0</v>
      </c>
      <c r="AC186" s="5">
        <v>3.0</v>
      </c>
      <c r="AD186" s="5">
        <v>0.0</v>
      </c>
      <c r="AE186" s="5">
        <v>7.0</v>
      </c>
      <c r="AF186" s="5">
        <v>0.269</v>
      </c>
      <c r="AG186" s="5">
        <f t="shared" si="1"/>
        <v>38</v>
      </c>
      <c r="AH186" s="6">
        <f t="shared" si="2"/>
        <v>-1</v>
      </c>
      <c r="AI186" s="6" t="str">
        <f>VLOOKUP(C186, 'Batter Rosters'!A:C, 3, FALSE)</f>
        <v>NYM</v>
      </c>
    </row>
    <row r="187">
      <c r="A187" s="1">
        <v>12.0</v>
      </c>
      <c r="B187" s="3"/>
      <c r="C187" s="4" t="s">
        <v>221</v>
      </c>
      <c r="D187" s="4" t="s">
        <v>36</v>
      </c>
      <c r="E187" s="5">
        <v>2019.0</v>
      </c>
      <c r="F187" s="5">
        <v>2020.0</v>
      </c>
      <c r="G187" s="5">
        <v>134.0</v>
      </c>
      <c r="H187" s="5">
        <v>33.0</v>
      </c>
      <c r="I187" s="3"/>
      <c r="J187" s="5">
        <v>429.0</v>
      </c>
      <c r="K187" s="5">
        <v>385.0</v>
      </c>
      <c r="L187" s="5">
        <v>55.0</v>
      </c>
      <c r="M187" s="5">
        <v>84.0</v>
      </c>
      <c r="N187" s="5">
        <v>8.0</v>
      </c>
      <c r="O187" s="5">
        <v>1.0</v>
      </c>
      <c r="P187" s="5">
        <v>75.0</v>
      </c>
      <c r="Q187" s="5">
        <v>0.0</v>
      </c>
      <c r="R187" s="5">
        <v>1.0</v>
      </c>
      <c r="S187" s="5">
        <v>33.0</v>
      </c>
      <c r="T187" s="5">
        <v>127.0</v>
      </c>
      <c r="U187" s="5">
        <v>0.218</v>
      </c>
      <c r="V187" s="5">
        <v>0.296</v>
      </c>
      <c r="W187" s="5">
        <v>0.501</v>
      </c>
      <c r="X187" s="5">
        <v>0.797</v>
      </c>
      <c r="Y187" s="5">
        <v>193.0</v>
      </c>
      <c r="Z187" s="5">
        <v>2.0</v>
      </c>
      <c r="AA187" s="5">
        <v>10.0</v>
      </c>
      <c r="AB187" s="5">
        <v>0.0</v>
      </c>
      <c r="AC187" s="5">
        <v>1.0</v>
      </c>
      <c r="AD187" s="5">
        <v>1.0</v>
      </c>
      <c r="AE187" s="5">
        <v>2.0</v>
      </c>
      <c r="AF187" s="5">
        <v>0.226</v>
      </c>
      <c r="AG187" s="5">
        <f t="shared" si="1"/>
        <v>42</v>
      </c>
      <c r="AH187" s="6">
        <f t="shared" si="2"/>
        <v>-1</v>
      </c>
      <c r="AI187" s="6" t="str">
        <f>VLOOKUP(C187, 'Batter Rosters'!A:C, 3, FALSE)</f>
        <v>NYY</v>
      </c>
    </row>
    <row r="188">
      <c r="A188" s="1">
        <v>24.0</v>
      </c>
      <c r="B188" s="3"/>
      <c r="C188" s="4" t="s">
        <v>222</v>
      </c>
      <c r="D188" s="4" t="s">
        <v>36</v>
      </c>
      <c r="E188" s="5">
        <v>2019.0</v>
      </c>
      <c r="F188" s="5">
        <v>2020.0</v>
      </c>
      <c r="G188" s="5">
        <v>162.0</v>
      </c>
      <c r="H188" s="5">
        <v>29.0</v>
      </c>
      <c r="I188" s="3"/>
      <c r="J188" s="5">
        <v>519.0</v>
      </c>
      <c r="K188" s="5">
        <v>467.0</v>
      </c>
      <c r="L188" s="5">
        <v>76.0</v>
      </c>
      <c r="M188" s="5">
        <v>127.0</v>
      </c>
      <c r="N188" s="5">
        <v>19.0</v>
      </c>
      <c r="O188" s="5">
        <v>0.0</v>
      </c>
      <c r="P188" s="5">
        <v>71.0</v>
      </c>
      <c r="Q188" s="5">
        <v>5.0</v>
      </c>
      <c r="R188" s="5">
        <v>1.0</v>
      </c>
      <c r="S188" s="5">
        <v>44.0</v>
      </c>
      <c r="T188" s="5">
        <v>106.0</v>
      </c>
      <c r="U188" s="5">
        <v>0.272</v>
      </c>
      <c r="V188" s="5">
        <v>0.333</v>
      </c>
      <c r="W188" s="5">
        <v>0.499</v>
      </c>
      <c r="X188" s="5">
        <v>0.832</v>
      </c>
      <c r="Y188" s="5">
        <v>233.0</v>
      </c>
      <c r="Z188" s="5">
        <v>9.0</v>
      </c>
      <c r="AA188" s="5">
        <v>2.0</v>
      </c>
      <c r="AB188" s="5">
        <v>0.0</v>
      </c>
      <c r="AC188" s="5">
        <v>6.0</v>
      </c>
      <c r="AD188" s="5">
        <v>3.0</v>
      </c>
      <c r="AE188" s="5">
        <v>2.0</v>
      </c>
      <c r="AF188" s="5">
        <v>0.29</v>
      </c>
      <c r="AG188" s="5">
        <f t="shared" si="1"/>
        <v>79</v>
      </c>
      <c r="AH188" s="6">
        <f t="shared" si="2"/>
        <v>4</v>
      </c>
      <c r="AI188" s="6" t="str">
        <f>VLOOKUP(C188, 'Batter Rosters'!A:C, 3, FALSE)</f>
        <v>NYY</v>
      </c>
    </row>
    <row r="189">
      <c r="A189" s="1">
        <v>40.0</v>
      </c>
      <c r="B189" s="3"/>
      <c r="C189" s="4" t="s">
        <v>223</v>
      </c>
      <c r="D189" s="4" t="s">
        <v>36</v>
      </c>
      <c r="E189" s="5">
        <v>2019.0</v>
      </c>
      <c r="F189" s="5">
        <v>2020.0</v>
      </c>
      <c r="G189" s="5">
        <v>150.0</v>
      </c>
      <c r="H189" s="5">
        <v>25.0</v>
      </c>
      <c r="I189" s="3"/>
      <c r="J189" s="5">
        <v>493.0</v>
      </c>
      <c r="K189" s="5">
        <v>420.0</v>
      </c>
      <c r="L189" s="5">
        <v>77.0</v>
      </c>
      <c r="M189" s="5">
        <v>116.0</v>
      </c>
      <c r="N189" s="5">
        <v>20.0</v>
      </c>
      <c r="O189" s="5">
        <v>1.0</v>
      </c>
      <c r="P189" s="5">
        <v>68.0</v>
      </c>
      <c r="Q189" s="5">
        <v>0.0</v>
      </c>
      <c r="R189" s="5">
        <v>0.0</v>
      </c>
      <c r="S189" s="5">
        <v>64.0</v>
      </c>
      <c r="T189" s="5">
        <v>137.0</v>
      </c>
      <c r="U189" s="5">
        <v>0.276</v>
      </c>
      <c r="V189" s="5">
        <v>0.383</v>
      </c>
      <c r="W189" s="5">
        <v>0.507</v>
      </c>
      <c r="X189" s="5">
        <v>0.891</v>
      </c>
      <c r="Y189" s="5">
        <v>213.0</v>
      </c>
      <c r="Z189" s="5">
        <v>12.0</v>
      </c>
      <c r="AA189" s="5">
        <v>9.0</v>
      </c>
      <c r="AB189" s="5">
        <v>0.0</v>
      </c>
      <c r="AC189" s="5">
        <v>0.0</v>
      </c>
      <c r="AD189" s="5">
        <v>1.0</v>
      </c>
      <c r="AE189" s="5">
        <v>3.0</v>
      </c>
      <c r="AF189" s="5">
        <v>0.353</v>
      </c>
      <c r="AG189" s="5">
        <f t="shared" si="1"/>
        <v>70</v>
      </c>
      <c r="AH189" s="6">
        <f t="shared" si="2"/>
        <v>0</v>
      </c>
      <c r="AI189" s="6" t="str">
        <f>VLOOKUP(C189, 'Batter Rosters'!A:C, 3, FALSE)</f>
        <v>NYY</v>
      </c>
    </row>
    <row r="190">
      <c r="A190" s="1">
        <v>45.0</v>
      </c>
      <c r="B190" s="3"/>
      <c r="C190" s="4" t="s">
        <v>224</v>
      </c>
      <c r="D190" s="4" t="s">
        <v>36</v>
      </c>
      <c r="E190" s="5">
        <v>2019.0</v>
      </c>
      <c r="F190" s="5">
        <v>2020.0</v>
      </c>
      <c r="G190" s="5">
        <v>117.0</v>
      </c>
      <c r="H190" s="5">
        <v>25.0</v>
      </c>
      <c r="I190" s="3"/>
      <c r="J190" s="5">
        <v>379.0</v>
      </c>
      <c r="K190" s="5">
        <v>328.0</v>
      </c>
      <c r="L190" s="5">
        <v>67.0</v>
      </c>
      <c r="M190" s="5">
        <v>82.0</v>
      </c>
      <c r="N190" s="5">
        <v>13.0</v>
      </c>
      <c r="O190" s="5">
        <v>1.0</v>
      </c>
      <c r="P190" s="5">
        <v>48.0</v>
      </c>
      <c r="Q190" s="5">
        <v>0.0</v>
      </c>
      <c r="R190" s="5">
        <v>2.0</v>
      </c>
      <c r="S190" s="5">
        <v>45.0</v>
      </c>
      <c r="T190" s="5">
        <v>126.0</v>
      </c>
      <c r="U190" s="5">
        <v>0.25</v>
      </c>
      <c r="V190" s="5">
        <v>0.345</v>
      </c>
      <c r="W190" s="5">
        <v>0.524</v>
      </c>
      <c r="X190" s="5">
        <v>0.869</v>
      </c>
      <c r="Y190" s="5">
        <v>172.0</v>
      </c>
      <c r="Z190" s="5">
        <v>9.0</v>
      </c>
      <c r="AA190" s="5">
        <v>3.0</v>
      </c>
      <c r="AB190" s="5">
        <v>0.0</v>
      </c>
      <c r="AC190" s="5">
        <v>1.0</v>
      </c>
      <c r="AD190" s="5">
        <v>2.0</v>
      </c>
      <c r="AE190" s="5">
        <v>6.0</v>
      </c>
      <c r="AF190" s="5">
        <v>0.32</v>
      </c>
      <c r="AG190" s="5">
        <f t="shared" si="1"/>
        <v>43</v>
      </c>
      <c r="AH190" s="6">
        <f t="shared" si="2"/>
        <v>-2</v>
      </c>
      <c r="AI190" s="6" t="str">
        <f>VLOOKUP(C190, 'Batter Rosters'!A:C, 3, FALSE)</f>
        <v>NYY</v>
      </c>
    </row>
    <row r="191">
      <c r="A191" s="1">
        <v>64.0</v>
      </c>
      <c r="B191" s="3"/>
      <c r="C191" s="4" t="s">
        <v>225</v>
      </c>
      <c r="D191" s="4" t="s">
        <v>36</v>
      </c>
      <c r="E191" s="5">
        <v>2019.0</v>
      </c>
      <c r="F191" s="5">
        <v>2020.0</v>
      </c>
      <c r="G191" s="5">
        <v>169.0</v>
      </c>
      <c r="H191" s="5">
        <v>20.0</v>
      </c>
      <c r="I191" s="3"/>
      <c r="J191" s="5">
        <v>574.0</v>
      </c>
      <c r="K191" s="5">
        <v>532.0</v>
      </c>
      <c r="L191" s="5">
        <v>94.0</v>
      </c>
      <c r="M191" s="5">
        <v>172.0</v>
      </c>
      <c r="N191" s="5">
        <v>23.0</v>
      </c>
      <c r="O191" s="5">
        <v>3.0</v>
      </c>
      <c r="P191" s="5">
        <v>81.0</v>
      </c>
      <c r="Q191" s="5">
        <v>3.0</v>
      </c>
      <c r="R191" s="5">
        <v>1.0</v>
      </c>
      <c r="S191" s="5">
        <v>33.0</v>
      </c>
      <c r="T191" s="5">
        <v>79.0</v>
      </c>
      <c r="U191" s="5">
        <v>0.323</v>
      </c>
      <c r="V191" s="5">
        <v>0.363</v>
      </c>
      <c r="W191" s="5">
        <v>0.491</v>
      </c>
      <c r="X191" s="5">
        <v>0.854</v>
      </c>
      <c r="Y191" s="5">
        <v>261.0</v>
      </c>
      <c r="Z191" s="5">
        <v>13.0</v>
      </c>
      <c r="AA191" s="5">
        <v>3.0</v>
      </c>
      <c r="AB191" s="5">
        <v>1.0</v>
      </c>
      <c r="AC191" s="5">
        <v>5.0</v>
      </c>
      <c r="AD191" s="5">
        <v>0.0</v>
      </c>
      <c r="AE191" s="5">
        <v>6.0</v>
      </c>
      <c r="AF191" s="5">
        <v>0.347</v>
      </c>
      <c r="AG191" s="5">
        <f t="shared" si="1"/>
        <v>126</v>
      </c>
      <c r="AH191" s="6">
        <f t="shared" si="2"/>
        <v>2</v>
      </c>
      <c r="AI191" s="6" t="str">
        <f>VLOOKUP(C191, 'Batter Rosters'!A:C, 3, FALSE)</f>
        <v>NYY</v>
      </c>
    </row>
    <row r="192">
      <c r="A192" s="1">
        <v>70.0</v>
      </c>
      <c r="B192" s="3"/>
      <c r="C192" s="4" t="s">
        <v>226</v>
      </c>
      <c r="D192" s="4" t="s">
        <v>36</v>
      </c>
      <c r="E192" s="5">
        <v>2019.0</v>
      </c>
      <c r="F192" s="5">
        <v>2020.0</v>
      </c>
      <c r="G192" s="5">
        <v>143.0</v>
      </c>
      <c r="H192" s="5">
        <v>19.0</v>
      </c>
      <c r="I192" s="3"/>
      <c r="J192" s="5">
        <v>425.0</v>
      </c>
      <c r="K192" s="5">
        <v>386.0</v>
      </c>
      <c r="L192" s="5">
        <v>68.0</v>
      </c>
      <c r="M192" s="5">
        <v>120.0</v>
      </c>
      <c r="N192" s="5">
        <v>30.0</v>
      </c>
      <c r="O192" s="5">
        <v>0.0</v>
      </c>
      <c r="P192" s="5">
        <v>73.0</v>
      </c>
      <c r="Q192" s="5">
        <v>2.0</v>
      </c>
      <c r="R192" s="5">
        <v>1.0</v>
      </c>
      <c r="S192" s="5">
        <v>29.0</v>
      </c>
      <c r="T192" s="5">
        <v>74.0</v>
      </c>
      <c r="U192" s="5">
        <v>0.311</v>
      </c>
      <c r="V192" s="5">
        <v>0.362</v>
      </c>
      <c r="W192" s="5">
        <v>0.536</v>
      </c>
      <c r="X192" s="5">
        <v>0.899</v>
      </c>
      <c r="Y192" s="5">
        <v>207.0</v>
      </c>
      <c r="Z192" s="5">
        <v>12.0</v>
      </c>
      <c r="AA192" s="5">
        <v>5.0</v>
      </c>
      <c r="AB192" s="5">
        <v>0.0</v>
      </c>
      <c r="AC192" s="5">
        <v>5.0</v>
      </c>
      <c r="AD192" s="5">
        <v>0.0</v>
      </c>
      <c r="AE192" s="5">
        <v>4.0</v>
      </c>
      <c r="AF192" s="5">
        <v>0.339</v>
      </c>
      <c r="AG192" s="5">
        <f t="shared" si="1"/>
        <v>71</v>
      </c>
      <c r="AH192" s="6">
        <f t="shared" si="2"/>
        <v>1</v>
      </c>
      <c r="AI192" s="6" t="str">
        <f>VLOOKUP(C192, 'Batter Rosters'!A:C, 3, FALSE)</f>
        <v>NYY</v>
      </c>
    </row>
    <row r="193">
      <c r="A193" s="1">
        <v>113.0</v>
      </c>
      <c r="B193" s="3"/>
      <c r="C193" s="4" t="s">
        <v>227</v>
      </c>
      <c r="D193" s="4" t="s">
        <v>36</v>
      </c>
      <c r="E193" s="5">
        <v>2019.0</v>
      </c>
      <c r="F193" s="5">
        <v>2020.0</v>
      </c>
      <c r="G193" s="5">
        <v>88.0</v>
      </c>
      <c r="H193" s="5">
        <v>13.0</v>
      </c>
      <c r="I193" s="3"/>
      <c r="J193" s="5">
        <v>270.0</v>
      </c>
      <c r="K193" s="5">
        <v>222.0</v>
      </c>
      <c r="L193" s="5">
        <v>42.0</v>
      </c>
      <c r="M193" s="5">
        <v>47.0</v>
      </c>
      <c r="N193" s="5">
        <v>12.0</v>
      </c>
      <c r="O193" s="5">
        <v>1.0</v>
      </c>
      <c r="P193" s="5">
        <v>35.0</v>
      </c>
      <c r="Q193" s="5">
        <v>2.0</v>
      </c>
      <c r="R193" s="5">
        <v>1.0</v>
      </c>
      <c r="S193" s="5">
        <v>46.0</v>
      </c>
      <c r="T193" s="5">
        <v>70.0</v>
      </c>
      <c r="U193" s="5">
        <v>0.212</v>
      </c>
      <c r="V193" s="5">
        <v>0.344</v>
      </c>
      <c r="W193" s="5">
        <v>0.45</v>
      </c>
      <c r="X193" s="5">
        <v>0.795</v>
      </c>
      <c r="Y193" s="5">
        <v>100.0</v>
      </c>
      <c r="Z193" s="5">
        <v>3.0</v>
      </c>
      <c r="AA193" s="5">
        <v>0.0</v>
      </c>
      <c r="AB193" s="5">
        <v>0.0</v>
      </c>
      <c r="AC193" s="5">
        <v>2.0</v>
      </c>
      <c r="AD193" s="5">
        <v>1.0</v>
      </c>
      <c r="AE193" s="5">
        <v>1.0</v>
      </c>
      <c r="AF193" s="5">
        <v>0.241</v>
      </c>
      <c r="AG193" s="5">
        <f t="shared" si="1"/>
        <v>21</v>
      </c>
      <c r="AH193" s="6">
        <f t="shared" si="2"/>
        <v>1</v>
      </c>
      <c r="AI193" s="6" t="str">
        <f>VLOOKUP(C193, 'Batter Rosters'!A:C, 3, FALSE)</f>
        <v>NYY</v>
      </c>
    </row>
    <row r="194">
      <c r="A194" s="1">
        <v>129.0</v>
      </c>
      <c r="B194" s="3"/>
      <c r="C194" s="4" t="s">
        <v>228</v>
      </c>
      <c r="D194" s="4" t="s">
        <v>36</v>
      </c>
      <c r="E194" s="5">
        <v>2019.0</v>
      </c>
      <c r="F194" s="5">
        <v>2020.0</v>
      </c>
      <c r="G194" s="5">
        <v>81.0</v>
      </c>
      <c r="H194" s="5">
        <v>12.0</v>
      </c>
      <c r="I194" s="3"/>
      <c r="J194" s="5">
        <v>245.0</v>
      </c>
      <c r="K194" s="5">
        <v>219.0</v>
      </c>
      <c r="L194" s="5">
        <v>34.0</v>
      </c>
      <c r="M194" s="5">
        <v>65.0</v>
      </c>
      <c r="N194" s="5">
        <v>15.0</v>
      </c>
      <c r="O194" s="5">
        <v>0.0</v>
      </c>
      <c r="P194" s="5">
        <v>42.0</v>
      </c>
      <c r="Q194" s="5">
        <v>2.0</v>
      </c>
      <c r="R194" s="5">
        <v>2.0</v>
      </c>
      <c r="S194" s="5">
        <v>20.0</v>
      </c>
      <c r="T194" s="5">
        <v>68.0</v>
      </c>
      <c r="U194" s="5">
        <v>0.297</v>
      </c>
      <c r="V194" s="5">
        <v>0.359</v>
      </c>
      <c r="W194" s="5">
        <v>0.53</v>
      </c>
      <c r="X194" s="5">
        <v>0.889</v>
      </c>
      <c r="Y194" s="5">
        <v>116.0</v>
      </c>
      <c r="Z194" s="5">
        <v>1.0</v>
      </c>
      <c r="AA194" s="5">
        <v>3.0</v>
      </c>
      <c r="AB194" s="5">
        <v>0.0</v>
      </c>
      <c r="AC194" s="5">
        <v>3.0</v>
      </c>
      <c r="AD194" s="5">
        <v>0.0</v>
      </c>
      <c r="AE194" s="5">
        <v>2.0</v>
      </c>
      <c r="AF194" s="5">
        <v>0.373</v>
      </c>
      <c r="AG194" s="5">
        <f t="shared" si="1"/>
        <v>38</v>
      </c>
      <c r="AH194" s="6">
        <f t="shared" si="2"/>
        <v>0</v>
      </c>
      <c r="AI194" s="6" t="str">
        <f>VLOOKUP(C194, 'Batter Rosters'!A:C, 3, FALSE)</f>
        <v>NYY</v>
      </c>
    </row>
    <row r="195">
      <c r="A195" s="1">
        <v>239.0</v>
      </c>
      <c r="B195" s="3"/>
      <c r="C195" s="4" t="s">
        <v>229</v>
      </c>
      <c r="D195" s="4" t="s">
        <v>36</v>
      </c>
      <c r="E195" s="5">
        <v>2019.0</v>
      </c>
      <c r="F195" s="5">
        <v>2020.0</v>
      </c>
      <c r="G195" s="5">
        <v>31.0</v>
      </c>
      <c r="H195" s="5">
        <v>4.0</v>
      </c>
      <c r="I195" s="3"/>
      <c r="J195" s="5">
        <v>100.0</v>
      </c>
      <c r="K195" s="5">
        <v>79.0</v>
      </c>
      <c r="L195" s="5">
        <v>13.0</v>
      </c>
      <c r="M195" s="5">
        <v>22.0</v>
      </c>
      <c r="N195" s="5">
        <v>3.0</v>
      </c>
      <c r="O195" s="5">
        <v>0.0</v>
      </c>
      <c r="P195" s="5">
        <v>17.0</v>
      </c>
      <c r="Q195" s="5">
        <v>0.0</v>
      </c>
      <c r="R195" s="5">
        <v>1.0</v>
      </c>
      <c r="S195" s="5">
        <v>17.0</v>
      </c>
      <c r="T195" s="5">
        <v>24.0</v>
      </c>
      <c r="U195" s="5">
        <v>0.278</v>
      </c>
      <c r="V195" s="5">
        <v>0.414</v>
      </c>
      <c r="W195" s="5">
        <v>0.468</v>
      </c>
      <c r="X195" s="5">
        <v>0.882</v>
      </c>
      <c r="Y195" s="5">
        <v>37.0</v>
      </c>
      <c r="Z195" s="5">
        <v>3.0</v>
      </c>
      <c r="AA195" s="5">
        <v>2.0</v>
      </c>
      <c r="AB195" s="5">
        <v>0.0</v>
      </c>
      <c r="AC195" s="5">
        <v>1.0</v>
      </c>
      <c r="AD195" s="5">
        <v>1.0</v>
      </c>
      <c r="AE195" s="5">
        <v>0.0</v>
      </c>
      <c r="AF195" s="5">
        <v>0.346</v>
      </c>
      <c r="AG195" s="5">
        <f t="shared" si="1"/>
        <v>15</v>
      </c>
      <c r="AH195" s="6">
        <f t="shared" si="2"/>
        <v>-1</v>
      </c>
      <c r="AI195" s="6" t="str">
        <f>VLOOKUP(C195, 'Batter Rosters'!A:C, 3, FALSE)</f>
        <v>NYY</v>
      </c>
    </row>
    <row r="196">
      <c r="A196" s="1">
        <v>260.0</v>
      </c>
      <c r="B196" s="3"/>
      <c r="C196" s="4" t="s">
        <v>230</v>
      </c>
      <c r="D196" s="4" t="s">
        <v>36</v>
      </c>
      <c r="E196" s="5">
        <v>2019.0</v>
      </c>
      <c r="F196" s="5">
        <v>2020.0</v>
      </c>
      <c r="G196" s="5">
        <v>37.0</v>
      </c>
      <c r="H196" s="5">
        <v>3.0</v>
      </c>
      <c r="I196" s="3"/>
      <c r="J196" s="5">
        <v>76.0</v>
      </c>
      <c r="K196" s="5">
        <v>70.0</v>
      </c>
      <c r="L196" s="5">
        <v>10.0</v>
      </c>
      <c r="M196" s="5">
        <v>15.0</v>
      </c>
      <c r="N196" s="5">
        <v>3.0</v>
      </c>
      <c r="O196" s="5">
        <v>0.0</v>
      </c>
      <c r="P196" s="5">
        <v>12.0</v>
      </c>
      <c r="Q196" s="5">
        <v>3.0</v>
      </c>
      <c r="R196" s="5">
        <v>0.0</v>
      </c>
      <c r="S196" s="5">
        <v>1.0</v>
      </c>
      <c r="T196" s="5">
        <v>19.0</v>
      </c>
      <c r="U196" s="5">
        <v>0.214</v>
      </c>
      <c r="V196" s="5">
        <v>0.267</v>
      </c>
      <c r="W196" s="5">
        <v>0.386</v>
      </c>
      <c r="X196" s="5">
        <v>0.652</v>
      </c>
      <c r="Y196" s="5">
        <v>27.0</v>
      </c>
      <c r="Z196" s="5">
        <v>1.0</v>
      </c>
      <c r="AA196" s="5">
        <v>4.0</v>
      </c>
      <c r="AB196" s="5">
        <v>1.0</v>
      </c>
      <c r="AC196" s="5">
        <v>0.0</v>
      </c>
      <c r="AD196" s="5">
        <v>0.0</v>
      </c>
      <c r="AE196" s="5">
        <v>1.0</v>
      </c>
      <c r="AF196" s="5">
        <v>0.25</v>
      </c>
      <c r="AG196" s="5">
        <f t="shared" si="1"/>
        <v>9</v>
      </c>
      <c r="AH196" s="6">
        <f t="shared" si="2"/>
        <v>3</v>
      </c>
      <c r="AI196" s="6" t="str">
        <f>VLOOKUP(C196, 'Batter Rosters'!A:C, 3, FALSE)</f>
        <v>NYY</v>
      </c>
    </row>
    <row r="197">
      <c r="A197" s="1">
        <v>279.0</v>
      </c>
      <c r="B197" s="3"/>
      <c r="C197" s="4" t="s">
        <v>231</v>
      </c>
      <c r="D197" s="4" t="s">
        <v>36</v>
      </c>
      <c r="E197" s="5">
        <v>2019.0</v>
      </c>
      <c r="F197" s="5">
        <v>2020.0</v>
      </c>
      <c r="G197" s="5">
        <v>21.0</v>
      </c>
      <c r="H197" s="5">
        <v>2.0</v>
      </c>
      <c r="I197" s="3"/>
      <c r="J197" s="5">
        <v>55.0</v>
      </c>
      <c r="K197" s="5">
        <v>54.0</v>
      </c>
      <c r="L197" s="5">
        <v>7.0</v>
      </c>
      <c r="M197" s="5">
        <v>11.0</v>
      </c>
      <c r="N197" s="5">
        <v>3.0</v>
      </c>
      <c r="O197" s="5">
        <v>0.0</v>
      </c>
      <c r="P197" s="5">
        <v>8.0</v>
      </c>
      <c r="Q197" s="5">
        <v>0.0</v>
      </c>
      <c r="R197" s="5">
        <v>0.0</v>
      </c>
      <c r="S197" s="5">
        <v>0.0</v>
      </c>
      <c r="T197" s="5">
        <v>26.0</v>
      </c>
      <c r="U197" s="5">
        <v>0.204</v>
      </c>
      <c r="V197" s="5">
        <v>0.2</v>
      </c>
      <c r="W197" s="5">
        <v>0.37</v>
      </c>
      <c r="X197" s="5">
        <v>0.57</v>
      </c>
      <c r="Y197" s="5">
        <v>20.0</v>
      </c>
      <c r="Z197" s="5">
        <v>1.0</v>
      </c>
      <c r="AA197" s="5">
        <v>0.0</v>
      </c>
      <c r="AB197" s="5">
        <v>0.0</v>
      </c>
      <c r="AC197" s="5">
        <v>1.0</v>
      </c>
      <c r="AD197" s="5">
        <v>0.0</v>
      </c>
      <c r="AE197" s="5">
        <v>0.0</v>
      </c>
      <c r="AF197" s="5">
        <v>0.333</v>
      </c>
      <c r="AG197" s="5">
        <f t="shared" si="1"/>
        <v>6</v>
      </c>
      <c r="AH197" s="6">
        <f t="shared" si="2"/>
        <v>0</v>
      </c>
      <c r="AI197" s="6" t="str">
        <f>VLOOKUP(C197, 'Batter Rosters'!A:C, 3, FALSE)</f>
        <v>NYY</v>
      </c>
    </row>
    <row r="198">
      <c r="A198" s="7">
        <v>337.0</v>
      </c>
      <c r="B198" s="3"/>
      <c r="C198" s="8" t="s">
        <v>232</v>
      </c>
      <c r="D198" s="8" t="s">
        <v>36</v>
      </c>
      <c r="E198" s="9">
        <v>2019.0</v>
      </c>
      <c r="F198" s="9">
        <v>2020.0</v>
      </c>
      <c r="G198" s="9">
        <v>22.0</v>
      </c>
      <c r="H198" s="9">
        <v>1.0</v>
      </c>
      <c r="I198" s="3"/>
      <c r="J198" s="9">
        <v>56.0</v>
      </c>
      <c r="K198" s="9">
        <v>52.0</v>
      </c>
      <c r="L198" s="9">
        <v>1.0</v>
      </c>
      <c r="M198" s="9">
        <v>7.0</v>
      </c>
      <c r="N198" s="9">
        <v>0.0</v>
      </c>
      <c r="O198" s="9">
        <v>0.0</v>
      </c>
      <c r="P198" s="9">
        <v>4.0</v>
      </c>
      <c r="Q198" s="9">
        <v>0.0</v>
      </c>
      <c r="R198" s="9">
        <v>0.0</v>
      </c>
      <c r="S198" s="9">
        <v>2.0</v>
      </c>
      <c r="T198" s="9">
        <v>15.0</v>
      </c>
      <c r="U198" s="9">
        <v>0.135</v>
      </c>
      <c r="V198" s="9">
        <v>0.196</v>
      </c>
      <c r="W198" s="9">
        <v>0.192</v>
      </c>
      <c r="X198" s="9">
        <v>0.389</v>
      </c>
      <c r="Y198" s="9">
        <v>10.0</v>
      </c>
      <c r="Z198" s="9">
        <v>0.0</v>
      </c>
      <c r="AA198" s="9">
        <v>2.0</v>
      </c>
      <c r="AB198" s="9">
        <v>0.0</v>
      </c>
      <c r="AC198" s="9">
        <v>0.0</v>
      </c>
      <c r="AD198" s="9">
        <v>0.0</v>
      </c>
      <c r="AE198" s="9">
        <v>0.0</v>
      </c>
      <c r="AF198" s="9">
        <v>0.167</v>
      </c>
      <c r="AG198" s="5">
        <f t="shared" si="1"/>
        <v>6</v>
      </c>
      <c r="AH198" s="6">
        <f t="shared" si="2"/>
        <v>0</v>
      </c>
      <c r="AI198" s="6" t="str">
        <f>VLOOKUP(C198, 'Batter Rosters'!A:C, 3, FALSE)</f>
        <v>NYY</v>
      </c>
    </row>
    <row r="199">
      <c r="A199" s="7">
        <v>375.0</v>
      </c>
      <c r="B199" s="3"/>
      <c r="C199" s="8" t="s">
        <v>233</v>
      </c>
      <c r="D199" s="8" t="s">
        <v>36</v>
      </c>
      <c r="E199" s="9">
        <v>2019.0</v>
      </c>
      <c r="F199" s="9">
        <v>2020.0</v>
      </c>
      <c r="G199" s="9">
        <v>25.0</v>
      </c>
      <c r="H199" s="9">
        <v>0.0</v>
      </c>
      <c r="I199" s="3"/>
      <c r="J199" s="9">
        <v>60.0</v>
      </c>
      <c r="K199" s="9">
        <v>56.0</v>
      </c>
      <c r="L199" s="9">
        <v>2.0</v>
      </c>
      <c r="M199" s="9">
        <v>9.0</v>
      </c>
      <c r="N199" s="9">
        <v>0.0</v>
      </c>
      <c r="O199" s="9">
        <v>0.0</v>
      </c>
      <c r="P199" s="9">
        <v>2.0</v>
      </c>
      <c r="Q199" s="9">
        <v>0.0</v>
      </c>
      <c r="R199" s="9">
        <v>0.0</v>
      </c>
      <c r="S199" s="9">
        <v>3.0</v>
      </c>
      <c r="T199" s="9">
        <v>12.0</v>
      </c>
      <c r="U199" s="9">
        <v>0.161</v>
      </c>
      <c r="V199" s="9">
        <v>0.2</v>
      </c>
      <c r="W199" s="9">
        <v>0.161</v>
      </c>
      <c r="X199" s="9">
        <v>0.361</v>
      </c>
      <c r="Y199" s="9">
        <v>9.0</v>
      </c>
      <c r="Z199" s="9">
        <v>5.0</v>
      </c>
      <c r="AA199" s="9">
        <v>0.0</v>
      </c>
      <c r="AB199" s="9">
        <v>0.0</v>
      </c>
      <c r="AC199" s="9">
        <v>1.0</v>
      </c>
      <c r="AD199" s="9">
        <v>0.0</v>
      </c>
      <c r="AE199" s="9">
        <v>1.0</v>
      </c>
      <c r="AF199" s="9">
        <v>0.2</v>
      </c>
      <c r="AG199" s="5">
        <f t="shared" si="1"/>
        <v>9</v>
      </c>
      <c r="AH199" s="6">
        <f t="shared" si="2"/>
        <v>0</v>
      </c>
      <c r="AI199" s="6" t="str">
        <f>VLOOKUP(C199, 'Batter Rosters'!A:C, 3, FALSE)</f>
        <v>NYY</v>
      </c>
    </row>
    <row r="200">
      <c r="A200" s="1">
        <v>198.0</v>
      </c>
      <c r="B200" s="3"/>
      <c r="C200" s="4" t="s">
        <v>234</v>
      </c>
      <c r="D200" s="4" t="s">
        <v>36</v>
      </c>
      <c r="E200" s="5">
        <v>2019.0</v>
      </c>
      <c r="F200" s="5">
        <v>2020.0</v>
      </c>
      <c r="G200" s="5">
        <v>80.0</v>
      </c>
      <c r="H200" s="5">
        <v>6.0</v>
      </c>
      <c r="I200" s="3"/>
      <c r="J200" s="5">
        <v>224.0</v>
      </c>
      <c r="K200" s="5">
        <v>209.0</v>
      </c>
      <c r="L200" s="5">
        <v>17.0</v>
      </c>
      <c r="M200" s="5">
        <v>51.0</v>
      </c>
      <c r="N200" s="5">
        <v>11.0</v>
      </c>
      <c r="O200" s="5">
        <v>0.0</v>
      </c>
      <c r="P200" s="5">
        <v>13.0</v>
      </c>
      <c r="Q200" s="5">
        <v>0.0</v>
      </c>
      <c r="R200" s="5">
        <v>0.0</v>
      </c>
      <c r="S200" s="5">
        <v>13.0</v>
      </c>
      <c r="T200" s="5">
        <v>49.0</v>
      </c>
      <c r="U200" s="5">
        <v>0.244</v>
      </c>
      <c r="V200" s="5">
        <v>0.295</v>
      </c>
      <c r="W200" s="5">
        <v>0.383</v>
      </c>
      <c r="X200" s="5">
        <v>0.677</v>
      </c>
      <c r="Y200" s="5">
        <v>80.0</v>
      </c>
      <c r="Z200" s="5">
        <v>3.0</v>
      </c>
      <c r="AA200" s="5">
        <v>2.0</v>
      </c>
      <c r="AB200" s="5">
        <v>0.0</v>
      </c>
      <c r="AC200" s="5">
        <v>0.0</v>
      </c>
      <c r="AD200" s="5">
        <v>1.0</v>
      </c>
      <c r="AE200" s="5">
        <v>4.0</v>
      </c>
      <c r="AF200" s="5">
        <v>0.292</v>
      </c>
      <c r="AG200" s="5">
        <f t="shared" si="1"/>
        <v>34</v>
      </c>
      <c r="AH200" s="6">
        <f t="shared" si="2"/>
        <v>0</v>
      </c>
      <c r="AI200" s="6" t="str">
        <f>VLOOKUP(C200, 'Batter Rosters'!A:C, 3, FALSE)</f>
        <v>NYY</v>
      </c>
    </row>
    <row r="201">
      <c r="A201" s="1">
        <v>11.0</v>
      </c>
      <c r="B201" s="3"/>
      <c r="C201" s="4" t="s">
        <v>235</v>
      </c>
      <c r="D201" s="4" t="s">
        <v>36</v>
      </c>
      <c r="E201" s="5">
        <v>2019.0</v>
      </c>
      <c r="F201" s="5">
        <v>2020.0</v>
      </c>
      <c r="G201" s="5">
        <v>183.0</v>
      </c>
      <c r="H201" s="5">
        <v>34.0</v>
      </c>
      <c r="I201" s="3"/>
      <c r="J201" s="5">
        <v>618.0</v>
      </c>
      <c r="K201" s="5">
        <v>548.0</v>
      </c>
      <c r="L201" s="5">
        <v>90.0</v>
      </c>
      <c r="M201" s="5">
        <v>138.0</v>
      </c>
      <c r="N201" s="5">
        <v>36.0</v>
      </c>
      <c r="O201" s="5">
        <v>4.0</v>
      </c>
      <c r="P201" s="5">
        <v>89.0</v>
      </c>
      <c r="Q201" s="5">
        <v>1.0</v>
      </c>
      <c r="R201" s="5">
        <v>1.0</v>
      </c>
      <c r="S201" s="5">
        <v>56.0</v>
      </c>
      <c r="T201" s="5">
        <v>159.0</v>
      </c>
      <c r="U201" s="5">
        <v>0.252</v>
      </c>
      <c r="V201" s="5">
        <v>0.332</v>
      </c>
      <c r="W201" s="5">
        <v>0.518</v>
      </c>
      <c r="X201" s="5">
        <v>0.85</v>
      </c>
      <c r="Y201" s="5">
        <v>284.0</v>
      </c>
      <c r="Z201" s="5">
        <v>11.0</v>
      </c>
      <c r="AA201" s="5">
        <v>11.0</v>
      </c>
      <c r="AB201" s="5">
        <v>0.0</v>
      </c>
      <c r="AC201" s="5">
        <v>3.0</v>
      </c>
      <c r="AD201" s="5">
        <v>0.0</v>
      </c>
      <c r="AE201" s="5">
        <v>4.0</v>
      </c>
      <c r="AF201" s="5">
        <v>0.291</v>
      </c>
      <c r="AG201" s="5">
        <f t="shared" si="1"/>
        <v>64</v>
      </c>
      <c r="AH201" s="6">
        <f t="shared" si="2"/>
        <v>0</v>
      </c>
      <c r="AI201" s="6" t="str">
        <f>VLOOKUP(C201, 'Batter Rosters'!A:C, 3, FALSE)</f>
        <v>OAK</v>
      </c>
    </row>
    <row r="202">
      <c r="A202" s="1">
        <v>22.0</v>
      </c>
      <c r="B202" s="3"/>
      <c r="C202" s="4" t="s">
        <v>236</v>
      </c>
      <c r="D202" s="4" t="s">
        <v>36</v>
      </c>
      <c r="E202" s="5">
        <v>2019.0</v>
      </c>
      <c r="F202" s="5">
        <v>2020.0</v>
      </c>
      <c r="G202" s="5">
        <v>191.0</v>
      </c>
      <c r="H202" s="5">
        <v>29.0</v>
      </c>
      <c r="I202" s="3"/>
      <c r="J202" s="5">
        <v>666.0</v>
      </c>
      <c r="K202" s="5">
        <v>592.0</v>
      </c>
      <c r="L202" s="5">
        <v>105.0</v>
      </c>
      <c r="M202" s="5">
        <v>159.0</v>
      </c>
      <c r="N202" s="5">
        <v>33.0</v>
      </c>
      <c r="O202" s="5">
        <v>5.0</v>
      </c>
      <c r="P202" s="5">
        <v>80.0</v>
      </c>
      <c r="Q202" s="5">
        <v>12.0</v>
      </c>
      <c r="R202" s="5">
        <v>5.0</v>
      </c>
      <c r="S202" s="5">
        <v>71.0</v>
      </c>
      <c r="T202" s="5">
        <v>102.0</v>
      </c>
      <c r="U202" s="5">
        <v>0.269</v>
      </c>
      <c r="V202" s="5">
        <v>0.348</v>
      </c>
      <c r="W202" s="5">
        <v>0.488</v>
      </c>
      <c r="X202" s="5">
        <v>0.837</v>
      </c>
      <c r="Y202" s="5">
        <v>289.0</v>
      </c>
      <c r="Z202" s="5">
        <v>13.0</v>
      </c>
      <c r="AA202" s="5">
        <v>2.0</v>
      </c>
      <c r="AB202" s="5">
        <v>0.0</v>
      </c>
      <c r="AC202" s="5">
        <v>1.0</v>
      </c>
      <c r="AD202" s="5">
        <v>1.0</v>
      </c>
      <c r="AE202" s="5">
        <v>12.0</v>
      </c>
      <c r="AF202" s="5">
        <v>0.281</v>
      </c>
      <c r="AG202" s="5">
        <f t="shared" si="1"/>
        <v>92</v>
      </c>
      <c r="AH202" s="6">
        <f t="shared" si="2"/>
        <v>7</v>
      </c>
      <c r="AI202" s="6" t="str">
        <f>VLOOKUP(C202, 'Batter Rosters'!A:C, 3, FALSE)</f>
        <v>OAK</v>
      </c>
    </row>
    <row r="203">
      <c r="A203" s="1">
        <v>56.0</v>
      </c>
      <c r="B203" s="3"/>
      <c r="C203" s="4" t="s">
        <v>237</v>
      </c>
      <c r="D203" s="4" t="s">
        <v>36</v>
      </c>
      <c r="E203" s="5">
        <v>2019.0</v>
      </c>
      <c r="F203" s="5">
        <v>2020.0</v>
      </c>
      <c r="G203" s="5">
        <v>145.0</v>
      </c>
      <c r="H203" s="5">
        <v>21.0</v>
      </c>
      <c r="I203" s="3"/>
      <c r="J203" s="5">
        <v>458.0</v>
      </c>
      <c r="K203" s="5">
        <v>396.0</v>
      </c>
      <c r="L203" s="5">
        <v>67.0</v>
      </c>
      <c r="M203" s="5">
        <v>107.0</v>
      </c>
      <c r="N203" s="5">
        <v>24.0</v>
      </c>
      <c r="O203" s="5">
        <v>1.0</v>
      </c>
      <c r="P203" s="5">
        <v>59.0</v>
      </c>
      <c r="Q203" s="5">
        <v>9.0</v>
      </c>
      <c r="R203" s="5">
        <v>1.0</v>
      </c>
      <c r="S203" s="5">
        <v>37.0</v>
      </c>
      <c r="T203" s="5">
        <v>120.0</v>
      </c>
      <c r="U203" s="5">
        <v>0.27</v>
      </c>
      <c r="V203" s="5">
        <v>0.352</v>
      </c>
      <c r="W203" s="5">
        <v>0.495</v>
      </c>
      <c r="X203" s="5">
        <v>0.847</v>
      </c>
      <c r="Y203" s="5">
        <v>196.0</v>
      </c>
      <c r="Z203" s="5">
        <v>11.0</v>
      </c>
      <c r="AA203" s="5">
        <v>17.0</v>
      </c>
      <c r="AB203" s="5">
        <v>1.0</v>
      </c>
      <c r="AC203" s="5">
        <v>7.0</v>
      </c>
      <c r="AD203" s="5">
        <v>0.0</v>
      </c>
      <c r="AE203" s="5">
        <v>1.0</v>
      </c>
      <c r="AF203" s="5">
        <v>0.328</v>
      </c>
      <c r="AG203" s="5">
        <f t="shared" si="1"/>
        <v>61</v>
      </c>
      <c r="AH203" s="6">
        <f t="shared" si="2"/>
        <v>8</v>
      </c>
      <c r="AI203" s="6" t="str">
        <f>VLOOKUP(C203, 'Batter Rosters'!A:C, 3, FALSE)</f>
        <v>OAK</v>
      </c>
    </row>
    <row r="204">
      <c r="A204" s="1">
        <v>60.0</v>
      </c>
      <c r="B204" s="3"/>
      <c r="C204" s="4" t="s">
        <v>238</v>
      </c>
      <c r="D204" s="4" t="s">
        <v>36</v>
      </c>
      <c r="E204" s="5">
        <v>2019.0</v>
      </c>
      <c r="F204" s="5">
        <v>2020.0</v>
      </c>
      <c r="G204" s="5">
        <v>152.0</v>
      </c>
      <c r="H204" s="5">
        <v>21.0</v>
      </c>
      <c r="I204" s="3"/>
      <c r="J204" s="5">
        <v>461.0</v>
      </c>
      <c r="K204" s="5">
        <v>376.0</v>
      </c>
      <c r="L204" s="5">
        <v>73.0</v>
      </c>
      <c r="M204" s="5">
        <v>106.0</v>
      </c>
      <c r="N204" s="5">
        <v>16.0</v>
      </c>
      <c r="O204" s="5">
        <v>2.0</v>
      </c>
      <c r="P204" s="5">
        <v>60.0</v>
      </c>
      <c r="Q204" s="5">
        <v>2.0</v>
      </c>
      <c r="R204" s="5">
        <v>1.0</v>
      </c>
      <c r="S204" s="5">
        <v>60.0</v>
      </c>
      <c r="T204" s="5">
        <v>113.0</v>
      </c>
      <c r="U204" s="5">
        <v>0.282</v>
      </c>
      <c r="V204" s="5">
        <v>0.406</v>
      </c>
      <c r="W204" s="5">
        <v>0.503</v>
      </c>
      <c r="X204" s="5">
        <v>0.908</v>
      </c>
      <c r="Y204" s="5">
        <v>189.0</v>
      </c>
      <c r="Z204" s="5">
        <v>9.0</v>
      </c>
      <c r="AA204" s="5">
        <v>21.0</v>
      </c>
      <c r="AB204" s="5">
        <v>0.0</v>
      </c>
      <c r="AC204" s="5">
        <v>4.0</v>
      </c>
      <c r="AD204" s="5">
        <v>1.0</v>
      </c>
      <c r="AE204" s="5">
        <v>4.0</v>
      </c>
      <c r="AF204" s="5">
        <v>0.346</v>
      </c>
      <c r="AG204" s="5">
        <f t="shared" si="1"/>
        <v>67</v>
      </c>
      <c r="AH204" s="6">
        <f t="shared" si="2"/>
        <v>1</v>
      </c>
      <c r="AI204" s="6" t="str">
        <f>VLOOKUP(C204, 'Batter Rosters'!A:C, 3, FALSE)</f>
        <v>OAK</v>
      </c>
    </row>
    <row r="205">
      <c r="A205" s="1">
        <v>115.0</v>
      </c>
      <c r="B205" s="3"/>
      <c r="C205" s="4" t="s">
        <v>239</v>
      </c>
      <c r="D205" s="4" t="s">
        <v>36</v>
      </c>
      <c r="E205" s="5">
        <v>2019.0</v>
      </c>
      <c r="F205" s="5">
        <v>2020.0</v>
      </c>
      <c r="G205" s="5">
        <v>138.0</v>
      </c>
      <c r="H205" s="5">
        <v>13.0</v>
      </c>
      <c r="I205" s="3"/>
      <c r="J205" s="5">
        <v>425.0</v>
      </c>
      <c r="K205" s="5">
        <v>388.0</v>
      </c>
      <c r="L205" s="5">
        <v>39.0</v>
      </c>
      <c r="M205" s="5">
        <v>73.0</v>
      </c>
      <c r="N205" s="5">
        <v>12.0</v>
      </c>
      <c r="O205" s="5">
        <v>0.0</v>
      </c>
      <c r="P205" s="5">
        <v>51.0</v>
      </c>
      <c r="Q205" s="5">
        <v>0.0</v>
      </c>
      <c r="R205" s="5">
        <v>0.0</v>
      </c>
      <c r="S205" s="5">
        <v>32.0</v>
      </c>
      <c r="T205" s="5">
        <v>131.0</v>
      </c>
      <c r="U205" s="5">
        <v>0.188</v>
      </c>
      <c r="V205" s="5">
        <v>0.254</v>
      </c>
      <c r="W205" s="5">
        <v>0.32</v>
      </c>
      <c r="X205" s="5">
        <v>0.574</v>
      </c>
      <c r="Y205" s="5">
        <v>124.0</v>
      </c>
      <c r="Z205" s="5">
        <v>14.0</v>
      </c>
      <c r="AA205" s="5">
        <v>3.0</v>
      </c>
      <c r="AB205" s="5">
        <v>0.0</v>
      </c>
      <c r="AC205" s="5">
        <v>2.0</v>
      </c>
      <c r="AD205" s="5">
        <v>2.0</v>
      </c>
      <c r="AE205" s="5">
        <v>4.0</v>
      </c>
      <c r="AF205" s="5">
        <v>0.244</v>
      </c>
      <c r="AG205" s="5">
        <f t="shared" si="1"/>
        <v>48</v>
      </c>
      <c r="AH205" s="6">
        <f t="shared" si="2"/>
        <v>0</v>
      </c>
      <c r="AI205" s="6" t="str">
        <f>VLOOKUP(C205, 'Batter Rosters'!A:C, 3, FALSE)</f>
        <v>OAK</v>
      </c>
    </row>
    <row r="206">
      <c r="A206" s="1">
        <v>123.0</v>
      </c>
      <c r="B206" s="3"/>
      <c r="C206" s="4" t="s">
        <v>240</v>
      </c>
      <c r="D206" s="4" t="s">
        <v>36</v>
      </c>
      <c r="E206" s="5">
        <v>2019.0</v>
      </c>
      <c r="F206" s="5">
        <v>2020.0</v>
      </c>
      <c r="G206" s="5">
        <v>120.0</v>
      </c>
      <c r="H206" s="5">
        <v>12.0</v>
      </c>
      <c r="I206" s="3"/>
      <c r="J206" s="5">
        <v>397.0</v>
      </c>
      <c r="K206" s="5">
        <v>360.0</v>
      </c>
      <c r="L206" s="5">
        <v>41.0</v>
      </c>
      <c r="M206" s="5">
        <v>81.0</v>
      </c>
      <c r="N206" s="5">
        <v>16.0</v>
      </c>
      <c r="O206" s="5">
        <v>1.0</v>
      </c>
      <c r="P206" s="5">
        <v>50.0</v>
      </c>
      <c r="Q206" s="5">
        <v>5.0</v>
      </c>
      <c r="R206" s="5">
        <v>0.0</v>
      </c>
      <c r="S206" s="5">
        <v>30.0</v>
      </c>
      <c r="T206" s="5">
        <v>95.0</v>
      </c>
      <c r="U206" s="5">
        <v>0.225</v>
      </c>
      <c r="V206" s="5">
        <v>0.29</v>
      </c>
      <c r="W206" s="5">
        <v>0.375</v>
      </c>
      <c r="X206" s="5">
        <v>0.665</v>
      </c>
      <c r="Y206" s="5">
        <v>135.0</v>
      </c>
      <c r="Z206" s="5">
        <v>15.0</v>
      </c>
      <c r="AA206" s="5">
        <v>4.0</v>
      </c>
      <c r="AB206" s="5">
        <v>1.0</v>
      </c>
      <c r="AC206" s="5">
        <v>2.0</v>
      </c>
      <c r="AD206" s="5">
        <v>0.0</v>
      </c>
      <c r="AE206" s="5">
        <v>1.0</v>
      </c>
      <c r="AF206" s="5">
        <v>0.271</v>
      </c>
      <c r="AG206" s="5">
        <f t="shared" si="1"/>
        <v>52</v>
      </c>
      <c r="AH206" s="6">
        <f t="shared" si="2"/>
        <v>5</v>
      </c>
      <c r="AI206" s="6" t="str">
        <f>VLOOKUP(C206, 'Batter Rosters'!A:C, 3, FALSE)</f>
        <v>OAK</v>
      </c>
    </row>
    <row r="207">
      <c r="A207" s="1">
        <v>168.0</v>
      </c>
      <c r="B207" s="3"/>
      <c r="C207" s="4" t="s">
        <v>241</v>
      </c>
      <c r="D207" s="4" t="s">
        <v>36</v>
      </c>
      <c r="E207" s="5">
        <v>2019.0</v>
      </c>
      <c r="F207" s="5">
        <v>2020.0</v>
      </c>
      <c r="G207" s="5">
        <v>160.0</v>
      </c>
      <c r="H207" s="5">
        <v>9.0</v>
      </c>
      <c r="I207" s="3"/>
      <c r="J207" s="5">
        <v>530.0</v>
      </c>
      <c r="K207" s="5">
        <v>454.0</v>
      </c>
      <c r="L207" s="5">
        <v>62.0</v>
      </c>
      <c r="M207" s="5">
        <v>114.0</v>
      </c>
      <c r="N207" s="5">
        <v>30.0</v>
      </c>
      <c r="O207" s="5">
        <v>3.0</v>
      </c>
      <c r="P207" s="5">
        <v>43.0</v>
      </c>
      <c r="Q207" s="5">
        <v>11.0</v>
      </c>
      <c r="R207" s="5">
        <v>5.0</v>
      </c>
      <c r="S207" s="5">
        <v>68.0</v>
      </c>
      <c r="T207" s="5">
        <v>93.0</v>
      </c>
      <c r="U207" s="5">
        <v>0.251</v>
      </c>
      <c r="V207" s="5">
        <v>0.355</v>
      </c>
      <c r="W207" s="5">
        <v>0.39</v>
      </c>
      <c r="X207" s="5">
        <v>0.745</v>
      </c>
      <c r="Y207" s="5">
        <v>177.0</v>
      </c>
      <c r="Z207" s="5">
        <v>6.0</v>
      </c>
      <c r="AA207" s="5">
        <v>6.0</v>
      </c>
      <c r="AB207" s="5">
        <v>0.0</v>
      </c>
      <c r="AC207" s="5">
        <v>2.0</v>
      </c>
      <c r="AD207" s="5">
        <v>4.0</v>
      </c>
      <c r="AE207" s="5">
        <v>4.0</v>
      </c>
      <c r="AF207" s="5">
        <v>0.297</v>
      </c>
      <c r="AG207" s="5">
        <f t="shared" si="1"/>
        <v>72</v>
      </c>
      <c r="AH207" s="6">
        <f t="shared" si="2"/>
        <v>6</v>
      </c>
      <c r="AI207" s="6" t="str">
        <f>VLOOKUP(C207, 'Batter Rosters'!A:C, 3, FALSE)</f>
        <v>OAK</v>
      </c>
    </row>
    <row r="208">
      <c r="A208" s="1">
        <v>199.0</v>
      </c>
      <c r="B208" s="3"/>
      <c r="C208" s="4" t="s">
        <v>242</v>
      </c>
      <c r="D208" s="4" t="s">
        <v>36</v>
      </c>
      <c r="E208" s="5">
        <v>2019.0</v>
      </c>
      <c r="F208" s="5">
        <v>2020.0</v>
      </c>
      <c r="G208" s="5">
        <v>41.0</v>
      </c>
      <c r="H208" s="5">
        <v>6.0</v>
      </c>
      <c r="I208" s="3"/>
      <c r="J208" s="5">
        <v>103.0</v>
      </c>
      <c r="K208" s="5">
        <v>88.0</v>
      </c>
      <c r="L208" s="5">
        <v>16.0</v>
      </c>
      <c r="M208" s="5">
        <v>21.0</v>
      </c>
      <c r="N208" s="5">
        <v>6.0</v>
      </c>
      <c r="O208" s="5">
        <v>0.0</v>
      </c>
      <c r="P208" s="5">
        <v>9.0</v>
      </c>
      <c r="Q208" s="5">
        <v>0.0</v>
      </c>
      <c r="R208" s="5">
        <v>0.0</v>
      </c>
      <c r="S208" s="5">
        <v>14.0</v>
      </c>
      <c r="T208" s="5">
        <v>28.0</v>
      </c>
      <c r="U208" s="5">
        <v>0.239</v>
      </c>
      <c r="V208" s="5">
        <v>0.35</v>
      </c>
      <c r="W208" s="5">
        <v>0.511</v>
      </c>
      <c r="X208" s="5">
        <v>0.861</v>
      </c>
      <c r="Y208" s="5">
        <v>45.0</v>
      </c>
      <c r="Z208" s="5">
        <v>5.0</v>
      </c>
      <c r="AA208" s="5">
        <v>1.0</v>
      </c>
      <c r="AB208" s="5">
        <v>0.0</v>
      </c>
      <c r="AC208" s="5">
        <v>0.0</v>
      </c>
      <c r="AD208" s="5">
        <v>0.0</v>
      </c>
      <c r="AE208" s="5">
        <v>0.0</v>
      </c>
      <c r="AF208" s="5">
        <v>0.278</v>
      </c>
      <c r="AG208" s="5">
        <f t="shared" si="1"/>
        <v>9</v>
      </c>
      <c r="AH208" s="6">
        <f t="shared" si="2"/>
        <v>0</v>
      </c>
      <c r="AI208" s="6" t="str">
        <f>VLOOKUP(C208, 'Batter Rosters'!A:C, 3, FALSE)</f>
        <v>OAK</v>
      </c>
    </row>
    <row r="209">
      <c r="A209" s="1">
        <v>207.0</v>
      </c>
      <c r="B209" s="3"/>
      <c r="C209" s="4" t="s">
        <v>243</v>
      </c>
      <c r="D209" s="4" t="s">
        <v>36</v>
      </c>
      <c r="E209" s="5">
        <v>2019.0</v>
      </c>
      <c r="F209" s="5">
        <v>2020.0</v>
      </c>
      <c r="G209" s="5">
        <v>107.0</v>
      </c>
      <c r="H209" s="5">
        <v>6.0</v>
      </c>
      <c r="I209" s="3"/>
      <c r="J209" s="5">
        <v>214.0</v>
      </c>
      <c r="K209" s="5">
        <v>198.0</v>
      </c>
      <c r="L209" s="5">
        <v>25.0</v>
      </c>
      <c r="M209" s="5">
        <v>46.0</v>
      </c>
      <c r="N209" s="5">
        <v>13.0</v>
      </c>
      <c r="O209" s="5">
        <v>0.0</v>
      </c>
      <c r="P209" s="5">
        <v>22.0</v>
      </c>
      <c r="Q209" s="5">
        <v>0.0</v>
      </c>
      <c r="R209" s="5">
        <v>1.0</v>
      </c>
      <c r="S209" s="5">
        <v>11.0</v>
      </c>
      <c r="T209" s="5">
        <v>54.0</v>
      </c>
      <c r="U209" s="5">
        <v>0.232</v>
      </c>
      <c r="V209" s="5">
        <v>0.277</v>
      </c>
      <c r="W209" s="5">
        <v>0.389</v>
      </c>
      <c r="X209" s="5">
        <v>0.666</v>
      </c>
      <c r="Y209" s="5">
        <v>77.0</v>
      </c>
      <c r="Z209" s="5">
        <v>6.0</v>
      </c>
      <c r="AA209" s="5">
        <v>2.0</v>
      </c>
      <c r="AB209" s="5">
        <v>1.0</v>
      </c>
      <c r="AC209" s="5">
        <v>2.0</v>
      </c>
      <c r="AD209" s="5">
        <v>0.0</v>
      </c>
      <c r="AE209" s="5">
        <v>2.0</v>
      </c>
      <c r="AF209" s="5">
        <v>0.286</v>
      </c>
      <c r="AG209" s="5">
        <f t="shared" si="1"/>
        <v>27</v>
      </c>
      <c r="AH209" s="6">
        <f t="shared" si="2"/>
        <v>-1</v>
      </c>
      <c r="AI209" s="6" t="str">
        <f>VLOOKUP(C209, 'Batter Rosters'!A:C, 3, FALSE)</f>
        <v>OAK</v>
      </c>
    </row>
    <row r="210">
      <c r="A210" s="1">
        <v>39.0</v>
      </c>
      <c r="B210" s="3"/>
      <c r="C210" s="4" t="s">
        <v>244</v>
      </c>
      <c r="D210" s="4" t="s">
        <v>36</v>
      </c>
      <c r="E210" s="5">
        <v>2019.0</v>
      </c>
      <c r="F210" s="5">
        <v>2020.0</v>
      </c>
      <c r="G210" s="5">
        <v>185.0</v>
      </c>
      <c r="H210" s="5">
        <v>26.0</v>
      </c>
      <c r="I210" s="3"/>
      <c r="J210" s="5">
        <v>621.0</v>
      </c>
      <c r="K210" s="5">
        <v>516.0</v>
      </c>
      <c r="L210" s="5">
        <v>77.0</v>
      </c>
      <c r="M210" s="5">
        <v>113.0</v>
      </c>
      <c r="N210" s="5">
        <v>29.0</v>
      </c>
      <c r="O210" s="5">
        <v>4.0</v>
      </c>
      <c r="P210" s="5">
        <v>72.0</v>
      </c>
      <c r="Q210" s="5">
        <v>1.0</v>
      </c>
      <c r="R210" s="5">
        <v>2.0</v>
      </c>
      <c r="S210" s="5">
        <v>87.0</v>
      </c>
      <c r="T210" s="5">
        <v>165.0</v>
      </c>
      <c r="U210" s="5">
        <v>0.219</v>
      </c>
      <c r="V210" s="5">
        <v>0.344</v>
      </c>
      <c r="W210" s="5">
        <v>0.442</v>
      </c>
      <c r="X210" s="5">
        <v>0.785</v>
      </c>
      <c r="Y210" s="5">
        <v>228.0</v>
      </c>
      <c r="Z210" s="5">
        <v>9.0</v>
      </c>
      <c r="AA210" s="5">
        <v>13.0</v>
      </c>
      <c r="AB210" s="5">
        <v>0.0</v>
      </c>
      <c r="AC210" s="5">
        <v>4.0</v>
      </c>
      <c r="AD210" s="5">
        <v>2.0</v>
      </c>
      <c r="AE210" s="5">
        <v>3.0</v>
      </c>
      <c r="AF210" s="5">
        <v>0.264</v>
      </c>
      <c r="AG210" s="5">
        <f t="shared" si="1"/>
        <v>54</v>
      </c>
      <c r="AH210" s="6">
        <f t="shared" si="2"/>
        <v>-1</v>
      </c>
      <c r="AI210" s="6" t="str">
        <f>VLOOKUP(C210, 'Batter Rosters'!A:C, 3, FALSE)</f>
        <v>PHI</v>
      </c>
    </row>
    <row r="211">
      <c r="A211" s="1">
        <v>46.0</v>
      </c>
      <c r="B211" s="3"/>
      <c r="C211" s="4" t="s">
        <v>245</v>
      </c>
      <c r="D211" s="4" t="s">
        <v>36</v>
      </c>
      <c r="E211" s="5">
        <v>2019.0</v>
      </c>
      <c r="F211" s="5">
        <v>2020.0</v>
      </c>
      <c r="G211" s="5">
        <v>173.0</v>
      </c>
      <c r="H211" s="5">
        <v>24.0</v>
      </c>
      <c r="I211" s="3"/>
      <c r="J211" s="5">
        <v>538.0</v>
      </c>
      <c r="K211" s="5">
        <v>487.0</v>
      </c>
      <c r="L211" s="5">
        <v>80.0</v>
      </c>
      <c r="M211" s="5">
        <v>128.0</v>
      </c>
      <c r="N211" s="5">
        <v>27.0</v>
      </c>
      <c r="O211" s="5">
        <v>3.0</v>
      </c>
      <c r="P211" s="5">
        <v>78.0</v>
      </c>
      <c r="Q211" s="5">
        <v>8.0</v>
      </c>
      <c r="R211" s="5">
        <v>2.0</v>
      </c>
      <c r="S211" s="5">
        <v>38.0</v>
      </c>
      <c r="T211" s="5">
        <v>120.0</v>
      </c>
      <c r="U211" s="5">
        <v>0.263</v>
      </c>
      <c r="V211" s="5">
        <v>0.32</v>
      </c>
      <c r="W211" s="5">
        <v>0.478</v>
      </c>
      <c r="X211" s="5">
        <v>0.799</v>
      </c>
      <c r="Y211" s="5">
        <v>233.0</v>
      </c>
      <c r="Z211" s="5">
        <v>12.0</v>
      </c>
      <c r="AA211" s="5">
        <v>6.0</v>
      </c>
      <c r="AB211" s="5">
        <v>0.0</v>
      </c>
      <c r="AC211" s="5">
        <v>6.0</v>
      </c>
      <c r="AD211" s="5">
        <v>0.0</v>
      </c>
      <c r="AE211" s="5">
        <v>5.0</v>
      </c>
      <c r="AF211" s="5">
        <v>0.298</v>
      </c>
      <c r="AG211" s="5">
        <f t="shared" si="1"/>
        <v>74</v>
      </c>
      <c r="AH211" s="6">
        <f t="shared" si="2"/>
        <v>6</v>
      </c>
      <c r="AI211" s="6" t="str">
        <f>VLOOKUP(C211, 'Batter Rosters'!A:C, 3, FALSE)</f>
        <v>PHI</v>
      </c>
    </row>
    <row r="212">
      <c r="A212" s="1">
        <v>118.0</v>
      </c>
      <c r="B212" s="3"/>
      <c r="C212" s="4" t="s">
        <v>246</v>
      </c>
      <c r="D212" s="4" t="s">
        <v>36</v>
      </c>
      <c r="E212" s="5">
        <v>2019.0</v>
      </c>
      <c r="F212" s="5">
        <v>2020.0</v>
      </c>
      <c r="G212" s="5">
        <v>137.0</v>
      </c>
      <c r="H212" s="5">
        <v>13.0</v>
      </c>
      <c r="I212" s="3"/>
      <c r="J212" s="5">
        <v>418.0</v>
      </c>
      <c r="K212" s="5">
        <v>381.0</v>
      </c>
      <c r="L212" s="5">
        <v>50.0</v>
      </c>
      <c r="M212" s="5">
        <v>88.0</v>
      </c>
      <c r="N212" s="5">
        <v>25.0</v>
      </c>
      <c r="O212" s="5">
        <v>3.0</v>
      </c>
      <c r="P212" s="5">
        <v>46.0</v>
      </c>
      <c r="Q212" s="5">
        <v>14.0</v>
      </c>
      <c r="R212" s="5">
        <v>1.0</v>
      </c>
      <c r="S212" s="5">
        <v>29.0</v>
      </c>
      <c r="T212" s="5">
        <v>118.0</v>
      </c>
      <c r="U212" s="5">
        <v>0.231</v>
      </c>
      <c r="V212" s="5">
        <v>0.295</v>
      </c>
      <c r="W212" s="5">
        <v>0.415</v>
      </c>
      <c r="X212" s="5">
        <v>0.71</v>
      </c>
      <c r="Y212" s="5">
        <v>158.0</v>
      </c>
      <c r="Z212" s="5">
        <v>3.0</v>
      </c>
      <c r="AA212" s="5">
        <v>6.0</v>
      </c>
      <c r="AB212" s="5">
        <v>1.0</v>
      </c>
      <c r="AC212" s="5">
        <v>1.0</v>
      </c>
      <c r="AD212" s="5">
        <v>0.0</v>
      </c>
      <c r="AE212" s="5">
        <v>3.0</v>
      </c>
      <c r="AF212" s="5">
        <v>0.299</v>
      </c>
      <c r="AG212" s="5">
        <f t="shared" si="1"/>
        <v>47</v>
      </c>
      <c r="AH212" s="6">
        <f t="shared" si="2"/>
        <v>13</v>
      </c>
      <c r="AI212" s="6" t="str">
        <f>VLOOKUP(C212, 'Batter Rosters'!A:C, 3, FALSE)</f>
        <v>PHI</v>
      </c>
    </row>
    <row r="213">
      <c r="A213" s="1">
        <v>124.0</v>
      </c>
      <c r="B213" s="3"/>
      <c r="C213" s="4" t="s">
        <v>247</v>
      </c>
      <c r="D213" s="4" t="s">
        <v>36</v>
      </c>
      <c r="E213" s="5">
        <v>2019.0</v>
      </c>
      <c r="F213" s="5">
        <v>2020.0</v>
      </c>
      <c r="G213" s="5">
        <v>87.0</v>
      </c>
      <c r="H213" s="5">
        <v>12.0</v>
      </c>
      <c r="I213" s="3"/>
      <c r="J213" s="5">
        <v>292.0</v>
      </c>
      <c r="K213" s="5">
        <v>256.0</v>
      </c>
      <c r="L213" s="5">
        <v>44.0</v>
      </c>
      <c r="M213" s="5">
        <v>64.0</v>
      </c>
      <c r="N213" s="5">
        <v>11.0</v>
      </c>
      <c r="O213" s="5">
        <v>0.0</v>
      </c>
      <c r="P213" s="5">
        <v>42.0</v>
      </c>
      <c r="Q213" s="5">
        <v>4.0</v>
      </c>
      <c r="R213" s="5">
        <v>1.0</v>
      </c>
      <c r="S213" s="5">
        <v>35.0</v>
      </c>
      <c r="T213" s="5">
        <v>59.0</v>
      </c>
      <c r="U213" s="5">
        <v>0.25</v>
      </c>
      <c r="V213" s="5">
        <v>0.339</v>
      </c>
      <c r="W213" s="5">
        <v>0.434</v>
      </c>
      <c r="X213" s="5">
        <v>0.773</v>
      </c>
      <c r="Y213" s="5">
        <v>111.0</v>
      </c>
      <c r="Z213" s="5">
        <v>1.0</v>
      </c>
      <c r="AA213" s="5">
        <v>0.0</v>
      </c>
      <c r="AB213" s="5">
        <v>0.0</v>
      </c>
      <c r="AC213" s="5">
        <v>1.0</v>
      </c>
      <c r="AD213" s="5">
        <v>0.0</v>
      </c>
      <c r="AE213" s="5">
        <v>2.0</v>
      </c>
      <c r="AF213" s="5">
        <v>0.28</v>
      </c>
      <c r="AG213" s="5">
        <f t="shared" si="1"/>
        <v>41</v>
      </c>
      <c r="AH213" s="6">
        <f t="shared" si="2"/>
        <v>3</v>
      </c>
      <c r="AI213" s="6" t="str">
        <f>VLOOKUP(C213, 'Batter Rosters'!A:C, 3, FALSE)</f>
        <v>PHI</v>
      </c>
    </row>
    <row r="214">
      <c r="A214" s="1">
        <v>182.0</v>
      </c>
      <c r="B214" s="3"/>
      <c r="C214" s="4" t="s">
        <v>248</v>
      </c>
      <c r="D214" s="4" t="s">
        <v>36</v>
      </c>
      <c r="E214" s="5">
        <v>2019.0</v>
      </c>
      <c r="F214" s="5">
        <v>2020.0</v>
      </c>
      <c r="G214" s="5">
        <v>118.0</v>
      </c>
      <c r="H214" s="5">
        <v>8.0</v>
      </c>
      <c r="I214" s="3"/>
      <c r="J214" s="5">
        <v>351.0</v>
      </c>
      <c r="K214" s="5">
        <v>311.0</v>
      </c>
      <c r="L214" s="5">
        <v>32.0</v>
      </c>
      <c r="M214" s="5">
        <v>82.0</v>
      </c>
      <c r="N214" s="5">
        <v>18.0</v>
      </c>
      <c r="O214" s="5">
        <v>1.0</v>
      </c>
      <c r="P214" s="5">
        <v>36.0</v>
      </c>
      <c r="Q214" s="5">
        <v>3.0</v>
      </c>
      <c r="R214" s="5">
        <v>0.0</v>
      </c>
      <c r="S214" s="5">
        <v>37.0</v>
      </c>
      <c r="T214" s="5">
        <v>80.0</v>
      </c>
      <c r="U214" s="5">
        <v>0.264</v>
      </c>
      <c r="V214" s="5">
        <v>0.342</v>
      </c>
      <c r="W214" s="5">
        <v>0.405</v>
      </c>
      <c r="X214" s="5">
        <v>0.747</v>
      </c>
      <c r="Y214" s="5">
        <v>126.0</v>
      </c>
      <c r="Z214" s="5">
        <v>7.0</v>
      </c>
      <c r="AA214" s="5">
        <v>1.0</v>
      </c>
      <c r="AB214" s="5">
        <v>0.0</v>
      </c>
      <c r="AC214" s="5">
        <v>2.0</v>
      </c>
      <c r="AD214" s="5">
        <v>1.0</v>
      </c>
      <c r="AE214" s="5">
        <v>2.0</v>
      </c>
      <c r="AF214" s="5">
        <v>0.329</v>
      </c>
      <c r="AG214" s="5">
        <f t="shared" si="1"/>
        <v>55</v>
      </c>
      <c r="AH214" s="6">
        <f t="shared" si="2"/>
        <v>3</v>
      </c>
      <c r="AI214" s="6" t="str">
        <f>VLOOKUP(C214, 'Batter Rosters'!A:C, 3, FALSE)</f>
        <v>PHI</v>
      </c>
    </row>
    <row r="215">
      <c r="A215" s="1">
        <v>188.0</v>
      </c>
      <c r="B215" s="3"/>
      <c r="C215" s="4" t="s">
        <v>249</v>
      </c>
      <c r="D215" s="4" t="s">
        <v>36</v>
      </c>
      <c r="E215" s="5">
        <v>2019.0</v>
      </c>
      <c r="F215" s="5">
        <v>2020.0</v>
      </c>
      <c r="G215" s="5">
        <v>169.0</v>
      </c>
      <c r="H215" s="5">
        <v>7.0</v>
      </c>
      <c r="I215" s="3"/>
      <c r="J215" s="5">
        <v>559.0</v>
      </c>
      <c r="K215" s="5">
        <v>518.0</v>
      </c>
      <c r="L215" s="5">
        <v>56.0</v>
      </c>
      <c r="M215" s="5">
        <v>140.0</v>
      </c>
      <c r="N215" s="5">
        <v>22.0</v>
      </c>
      <c r="O215" s="5">
        <v>4.0</v>
      </c>
      <c r="P215" s="5">
        <v>49.0</v>
      </c>
      <c r="Q215" s="5">
        <v>10.0</v>
      </c>
      <c r="R215" s="5">
        <v>1.0</v>
      </c>
      <c r="S215" s="5">
        <v>31.0</v>
      </c>
      <c r="T215" s="5">
        <v>70.0</v>
      </c>
      <c r="U215" s="5">
        <v>0.27</v>
      </c>
      <c r="V215" s="5">
        <v>0.317</v>
      </c>
      <c r="W215" s="5">
        <v>0.369</v>
      </c>
      <c r="X215" s="5">
        <v>0.686</v>
      </c>
      <c r="Y215" s="5">
        <v>191.0</v>
      </c>
      <c r="Z215" s="5">
        <v>12.0</v>
      </c>
      <c r="AA215" s="5">
        <v>6.0</v>
      </c>
      <c r="AB215" s="5">
        <v>1.0</v>
      </c>
      <c r="AC215" s="5">
        <v>3.0</v>
      </c>
      <c r="AD215" s="5">
        <v>0.0</v>
      </c>
      <c r="AE215" s="5">
        <v>6.0</v>
      </c>
      <c r="AF215" s="5">
        <v>0.3</v>
      </c>
      <c r="AG215" s="5">
        <f t="shared" si="1"/>
        <v>107</v>
      </c>
      <c r="AH215" s="6">
        <f t="shared" si="2"/>
        <v>9</v>
      </c>
      <c r="AI215" s="6" t="str">
        <f>VLOOKUP(C215, 'Batter Rosters'!A:C, 3, FALSE)</f>
        <v>PHI</v>
      </c>
    </row>
    <row r="216">
      <c r="A216" s="1">
        <v>282.0</v>
      </c>
      <c r="B216" s="3"/>
      <c r="C216" s="4" t="s">
        <v>250</v>
      </c>
      <c r="D216" s="4" t="s">
        <v>36</v>
      </c>
      <c r="E216" s="5">
        <v>2019.0</v>
      </c>
      <c r="F216" s="5">
        <v>2020.0</v>
      </c>
      <c r="G216" s="5">
        <v>57.0</v>
      </c>
      <c r="H216" s="5">
        <v>2.0</v>
      </c>
      <c r="I216" s="3"/>
      <c r="J216" s="5">
        <v>123.0</v>
      </c>
      <c r="K216" s="5">
        <v>115.0</v>
      </c>
      <c r="L216" s="5">
        <v>18.0</v>
      </c>
      <c r="M216" s="5">
        <v>27.0</v>
      </c>
      <c r="N216" s="5">
        <v>4.0</v>
      </c>
      <c r="O216" s="5">
        <v>1.0</v>
      </c>
      <c r="P216" s="5">
        <v>7.0</v>
      </c>
      <c r="Q216" s="5">
        <v>10.0</v>
      </c>
      <c r="R216" s="5">
        <v>0.0</v>
      </c>
      <c r="S216" s="5">
        <v>5.0</v>
      </c>
      <c r="T216" s="5">
        <v>38.0</v>
      </c>
      <c r="U216" s="5">
        <v>0.235</v>
      </c>
      <c r="V216" s="5">
        <v>0.279</v>
      </c>
      <c r="W216" s="5">
        <v>0.339</v>
      </c>
      <c r="X216" s="5">
        <v>0.618</v>
      </c>
      <c r="Y216" s="5">
        <v>39.0</v>
      </c>
      <c r="Z216" s="5">
        <v>1.0</v>
      </c>
      <c r="AA216" s="5">
        <v>2.0</v>
      </c>
      <c r="AB216" s="5">
        <v>1.0</v>
      </c>
      <c r="AC216" s="5">
        <v>0.0</v>
      </c>
      <c r="AD216" s="5">
        <v>0.0</v>
      </c>
      <c r="AE216" s="5">
        <v>0.0</v>
      </c>
      <c r="AF216" s="5">
        <v>0.333</v>
      </c>
      <c r="AG216" s="5">
        <f t="shared" si="1"/>
        <v>20</v>
      </c>
      <c r="AH216" s="6">
        <f t="shared" si="2"/>
        <v>10</v>
      </c>
      <c r="AI216" s="6" t="str">
        <f>VLOOKUP(C216, 'Batter Rosters'!A:C, 3, FALSE)</f>
        <v>PHI</v>
      </c>
    </row>
    <row r="217">
      <c r="A217" s="7">
        <v>309.0</v>
      </c>
      <c r="B217" s="3"/>
      <c r="C217" s="8" t="s">
        <v>251</v>
      </c>
      <c r="D217" s="8" t="s">
        <v>36</v>
      </c>
      <c r="E217" s="9">
        <v>2019.0</v>
      </c>
      <c r="F217" s="9">
        <v>2020.0</v>
      </c>
      <c r="G217" s="9">
        <v>68.0</v>
      </c>
      <c r="H217" s="9">
        <v>2.0</v>
      </c>
      <c r="I217" s="3"/>
      <c r="J217" s="9">
        <v>147.0</v>
      </c>
      <c r="K217" s="9">
        <v>124.0</v>
      </c>
      <c r="L217" s="9">
        <v>11.0</v>
      </c>
      <c r="M217" s="9">
        <v>30.0</v>
      </c>
      <c r="N217" s="9">
        <v>9.0</v>
      </c>
      <c r="O217" s="9">
        <v>0.0</v>
      </c>
      <c r="P217" s="9">
        <v>10.0</v>
      </c>
      <c r="Q217" s="9">
        <v>0.0</v>
      </c>
      <c r="R217" s="9">
        <v>0.0</v>
      </c>
      <c r="S217" s="9">
        <v>17.0</v>
      </c>
      <c r="T217" s="9">
        <v>45.0</v>
      </c>
      <c r="U217" s="9">
        <v>0.242</v>
      </c>
      <c r="V217" s="9">
        <v>0.352</v>
      </c>
      <c r="W217" s="9">
        <v>0.363</v>
      </c>
      <c r="X217" s="9">
        <v>0.715</v>
      </c>
      <c r="Y217" s="9">
        <v>45.0</v>
      </c>
      <c r="Z217" s="9">
        <v>2.0</v>
      </c>
      <c r="AA217" s="9">
        <v>4.0</v>
      </c>
      <c r="AB217" s="9">
        <v>2.0</v>
      </c>
      <c r="AC217" s="9">
        <v>0.0</v>
      </c>
      <c r="AD217" s="9">
        <v>2.0</v>
      </c>
      <c r="AE217" s="9">
        <v>0.0</v>
      </c>
      <c r="AF217" s="9">
        <v>0.364</v>
      </c>
      <c r="AG217" s="5">
        <f t="shared" si="1"/>
        <v>19</v>
      </c>
      <c r="AH217" s="6">
        <f t="shared" si="2"/>
        <v>0</v>
      </c>
      <c r="AI217" s="6" t="str">
        <f>VLOOKUP(C217, 'Batter Rosters'!A:C, 3, FALSE)</f>
        <v>PHI</v>
      </c>
    </row>
    <row r="218">
      <c r="A218" s="7">
        <v>325.0</v>
      </c>
      <c r="B218" s="3"/>
      <c r="C218" s="8" t="s">
        <v>252</v>
      </c>
      <c r="D218" s="8" t="s">
        <v>36</v>
      </c>
      <c r="E218" s="9">
        <v>2020.0</v>
      </c>
      <c r="F218" s="9">
        <v>2020.0</v>
      </c>
      <c r="G218" s="9">
        <v>20.0</v>
      </c>
      <c r="H218" s="9">
        <v>1.0</v>
      </c>
      <c r="I218" s="3"/>
      <c r="J218" s="9">
        <v>61.0</v>
      </c>
      <c r="K218" s="9">
        <v>54.0</v>
      </c>
      <c r="L218" s="9">
        <v>7.0</v>
      </c>
      <c r="M218" s="9">
        <v>19.0</v>
      </c>
      <c r="N218" s="9">
        <v>4.0</v>
      </c>
      <c r="O218" s="9">
        <v>0.0</v>
      </c>
      <c r="P218" s="9">
        <v>8.0</v>
      </c>
      <c r="Q218" s="9">
        <v>0.0</v>
      </c>
      <c r="R218" s="9">
        <v>0.0</v>
      </c>
      <c r="S218" s="9">
        <v>6.0</v>
      </c>
      <c r="T218" s="9">
        <v>13.0</v>
      </c>
      <c r="U218" s="9">
        <v>0.352</v>
      </c>
      <c r="V218" s="9">
        <v>0.41</v>
      </c>
      <c r="W218" s="9">
        <v>0.481</v>
      </c>
      <c r="X218" s="9">
        <v>0.891</v>
      </c>
      <c r="Y218" s="9">
        <v>26.0</v>
      </c>
      <c r="Z218" s="9">
        <v>4.0</v>
      </c>
      <c r="AA218" s="9">
        <v>0.0</v>
      </c>
      <c r="AB218" s="9">
        <v>0.0</v>
      </c>
      <c r="AC218" s="9">
        <v>1.0</v>
      </c>
      <c r="AD218" s="9">
        <v>0.0</v>
      </c>
      <c r="AE218" s="9">
        <v>0.0</v>
      </c>
      <c r="AF218" s="9">
        <v>0.439</v>
      </c>
      <c r="AG218" s="5">
        <f t="shared" si="1"/>
        <v>14</v>
      </c>
      <c r="AH218" s="6">
        <f t="shared" si="2"/>
        <v>0</v>
      </c>
      <c r="AI218" s="6" t="str">
        <f>VLOOKUP(C218, 'Batter Rosters'!A:C, 3, FALSE)</f>
        <v>PHI</v>
      </c>
    </row>
    <row r="219">
      <c r="A219" s="7">
        <v>336.0</v>
      </c>
      <c r="B219" s="3"/>
      <c r="C219" s="8" t="s">
        <v>253</v>
      </c>
      <c r="D219" s="8" t="s">
        <v>36</v>
      </c>
      <c r="E219" s="9">
        <v>2019.0</v>
      </c>
      <c r="F219" s="9">
        <v>2020.0</v>
      </c>
      <c r="G219" s="9">
        <v>39.0</v>
      </c>
      <c r="H219" s="9">
        <v>1.0</v>
      </c>
      <c r="I219" s="3"/>
      <c r="J219" s="9">
        <v>61.0</v>
      </c>
      <c r="K219" s="9">
        <v>59.0</v>
      </c>
      <c r="L219" s="9">
        <v>4.0</v>
      </c>
      <c r="M219" s="9">
        <v>14.0</v>
      </c>
      <c r="N219" s="9">
        <v>4.0</v>
      </c>
      <c r="O219" s="9">
        <v>0.0</v>
      </c>
      <c r="P219" s="9">
        <v>8.0</v>
      </c>
      <c r="Q219" s="9">
        <v>0.0</v>
      </c>
      <c r="R219" s="9">
        <v>0.0</v>
      </c>
      <c r="S219" s="9">
        <v>2.0</v>
      </c>
      <c r="T219" s="9">
        <v>15.0</v>
      </c>
      <c r="U219" s="9">
        <v>0.237</v>
      </c>
      <c r="V219" s="9">
        <v>0.262</v>
      </c>
      <c r="W219" s="9">
        <v>0.356</v>
      </c>
      <c r="X219" s="9">
        <v>0.618</v>
      </c>
      <c r="Y219" s="9">
        <v>21.0</v>
      </c>
      <c r="Z219" s="9">
        <v>1.0</v>
      </c>
      <c r="AA219" s="9">
        <v>0.0</v>
      </c>
      <c r="AB219" s="9">
        <v>0.0</v>
      </c>
      <c r="AC219" s="9">
        <v>0.0</v>
      </c>
      <c r="AD219" s="9">
        <v>0.0</v>
      </c>
      <c r="AE219" s="9">
        <v>0.0</v>
      </c>
      <c r="AF219" s="9">
        <v>0.302</v>
      </c>
      <c r="AG219" s="5">
        <f t="shared" si="1"/>
        <v>9</v>
      </c>
      <c r="AH219" s="6">
        <f t="shared" si="2"/>
        <v>0</v>
      </c>
      <c r="AI219" s="6" t="str">
        <f>VLOOKUP(C219, 'Batter Rosters'!A:C, 3, FALSE)</f>
        <v>PHI</v>
      </c>
    </row>
    <row r="220">
      <c r="A220" s="1">
        <v>14.0</v>
      </c>
      <c r="B220" s="3"/>
      <c r="C220" s="4" t="s">
        <v>254</v>
      </c>
      <c r="D220" s="4" t="s">
        <v>36</v>
      </c>
      <c r="E220" s="5">
        <v>2019.0</v>
      </c>
      <c r="F220" s="5">
        <v>2020.0</v>
      </c>
      <c r="G220" s="5">
        <v>165.0</v>
      </c>
      <c r="H220" s="5">
        <v>31.0</v>
      </c>
      <c r="I220" s="3"/>
      <c r="J220" s="5">
        <v>557.0</v>
      </c>
      <c r="K220" s="5">
        <v>483.0</v>
      </c>
      <c r="L220" s="5">
        <v>85.0</v>
      </c>
      <c r="M220" s="5">
        <v>134.0</v>
      </c>
      <c r="N220" s="5">
        <v>34.0</v>
      </c>
      <c r="O220" s="5">
        <v>3.0</v>
      </c>
      <c r="P220" s="5">
        <v>102.0</v>
      </c>
      <c r="Q220" s="5">
        <v>0.0</v>
      </c>
      <c r="R220" s="5">
        <v>0.0</v>
      </c>
      <c r="S220" s="5">
        <v>66.0</v>
      </c>
      <c r="T220" s="5">
        <v>107.0</v>
      </c>
      <c r="U220" s="5">
        <v>0.277</v>
      </c>
      <c r="V220" s="5">
        <v>0.364</v>
      </c>
      <c r="W220" s="5">
        <v>0.553</v>
      </c>
      <c r="X220" s="5">
        <v>0.917</v>
      </c>
      <c r="Y220" s="5">
        <v>267.0</v>
      </c>
      <c r="Z220" s="5">
        <v>6.0</v>
      </c>
      <c r="AA220" s="5">
        <v>3.0</v>
      </c>
      <c r="AB220" s="5">
        <v>0.0</v>
      </c>
      <c r="AC220" s="5">
        <v>5.0</v>
      </c>
      <c r="AD220" s="5">
        <v>13.0</v>
      </c>
      <c r="AE220" s="5">
        <v>2.0</v>
      </c>
      <c r="AF220" s="5">
        <v>0.294</v>
      </c>
      <c r="AG220" s="5">
        <f t="shared" si="1"/>
        <v>66</v>
      </c>
      <c r="AH220" s="6">
        <f t="shared" si="2"/>
        <v>0</v>
      </c>
      <c r="AI220" s="6" t="str">
        <f>VLOOKUP(C220, 'Batter Rosters'!A:C, 3, FALSE)</f>
        <v>PIT</v>
      </c>
    </row>
    <row r="221">
      <c r="A221" s="1">
        <v>100.0</v>
      </c>
      <c r="B221" s="3"/>
      <c r="C221" s="4" t="s">
        <v>255</v>
      </c>
      <c r="D221" s="4" t="s">
        <v>36</v>
      </c>
      <c r="E221" s="5">
        <v>2019.0</v>
      </c>
      <c r="F221" s="5">
        <v>2020.0</v>
      </c>
      <c r="G221" s="5">
        <v>158.0</v>
      </c>
      <c r="H221" s="5">
        <v>14.0</v>
      </c>
      <c r="I221" s="3"/>
      <c r="J221" s="5">
        <v>490.0</v>
      </c>
      <c r="K221" s="5">
        <v>440.0</v>
      </c>
      <c r="L221" s="5">
        <v>74.0</v>
      </c>
      <c r="M221" s="5">
        <v>132.0</v>
      </c>
      <c r="N221" s="5">
        <v>29.0</v>
      </c>
      <c r="O221" s="5">
        <v>5.0</v>
      </c>
      <c r="P221" s="5">
        <v>59.0</v>
      </c>
      <c r="Q221" s="5">
        <v>4.0</v>
      </c>
      <c r="R221" s="5">
        <v>2.0</v>
      </c>
      <c r="S221" s="5">
        <v>45.0</v>
      </c>
      <c r="T221" s="5">
        <v>113.0</v>
      </c>
      <c r="U221" s="5">
        <v>0.3</v>
      </c>
      <c r="V221" s="5">
        <v>0.367</v>
      </c>
      <c r="W221" s="5">
        <v>0.484</v>
      </c>
      <c r="X221" s="5">
        <v>0.851</v>
      </c>
      <c r="Y221" s="5">
        <v>213.0</v>
      </c>
      <c r="Z221" s="5">
        <v>6.0</v>
      </c>
      <c r="AA221" s="5">
        <v>3.0</v>
      </c>
      <c r="AB221" s="5">
        <v>0.0</v>
      </c>
      <c r="AC221" s="5">
        <v>2.0</v>
      </c>
      <c r="AD221" s="5">
        <v>0.0</v>
      </c>
      <c r="AE221" s="5">
        <v>5.0</v>
      </c>
      <c r="AF221" s="5">
        <v>0.375</v>
      </c>
      <c r="AG221" s="5">
        <f t="shared" si="1"/>
        <v>84</v>
      </c>
      <c r="AH221" s="6">
        <f t="shared" si="2"/>
        <v>2</v>
      </c>
      <c r="AI221" s="6" t="str">
        <f>VLOOKUP(C221, 'Batter Rosters'!A:C, 3, FALSE)</f>
        <v>PIT</v>
      </c>
    </row>
    <row r="222">
      <c r="A222" s="1">
        <v>144.0</v>
      </c>
      <c r="B222" s="3"/>
      <c r="C222" s="4" t="s">
        <v>256</v>
      </c>
      <c r="D222" s="4" t="s">
        <v>36</v>
      </c>
      <c r="E222" s="5">
        <v>2019.0</v>
      </c>
      <c r="F222" s="5">
        <v>2020.0</v>
      </c>
      <c r="G222" s="5">
        <v>147.0</v>
      </c>
      <c r="H222" s="5">
        <v>11.0</v>
      </c>
      <c r="I222" s="3"/>
      <c r="J222" s="5">
        <v>492.0</v>
      </c>
      <c r="K222" s="5">
        <v>461.0</v>
      </c>
      <c r="L222" s="5">
        <v>46.0</v>
      </c>
      <c r="M222" s="5">
        <v>137.0</v>
      </c>
      <c r="N222" s="5">
        <v>19.0</v>
      </c>
      <c r="O222" s="5">
        <v>4.0</v>
      </c>
      <c r="P222" s="5">
        <v>62.0</v>
      </c>
      <c r="Q222" s="5">
        <v>14.0</v>
      </c>
      <c r="R222" s="5">
        <v>6.0</v>
      </c>
      <c r="S222" s="5">
        <v>24.0</v>
      </c>
      <c r="T222" s="5">
        <v>64.0</v>
      </c>
      <c r="U222" s="5">
        <v>0.297</v>
      </c>
      <c r="V222" s="5">
        <v>0.337</v>
      </c>
      <c r="W222" s="5">
        <v>0.427</v>
      </c>
      <c r="X222" s="5">
        <v>0.764</v>
      </c>
      <c r="Y222" s="5">
        <v>197.0</v>
      </c>
      <c r="Z222" s="5">
        <v>5.0</v>
      </c>
      <c r="AA222" s="5">
        <v>4.0</v>
      </c>
      <c r="AB222" s="5">
        <v>2.0</v>
      </c>
      <c r="AC222" s="5">
        <v>1.0</v>
      </c>
      <c r="AD222" s="5">
        <v>1.0</v>
      </c>
      <c r="AE222" s="5">
        <v>7.0</v>
      </c>
      <c r="AF222" s="5">
        <v>0.326</v>
      </c>
      <c r="AG222" s="5">
        <f t="shared" si="1"/>
        <v>103</v>
      </c>
      <c r="AH222" s="6">
        <f t="shared" si="2"/>
        <v>8</v>
      </c>
      <c r="AI222" s="6" t="str">
        <f>VLOOKUP(C222, 'Batter Rosters'!A:C, 3, FALSE)</f>
        <v>PIT</v>
      </c>
    </row>
    <row r="223">
      <c r="A223" s="1">
        <v>171.0</v>
      </c>
      <c r="B223" s="3"/>
      <c r="C223" s="4" t="s">
        <v>257</v>
      </c>
      <c r="D223" s="4" t="s">
        <v>36</v>
      </c>
      <c r="E223" s="5">
        <v>2019.0</v>
      </c>
      <c r="F223" s="5">
        <v>2020.0</v>
      </c>
      <c r="G223" s="5">
        <v>97.0</v>
      </c>
      <c r="H223" s="5">
        <v>9.0</v>
      </c>
      <c r="I223" s="3"/>
      <c r="J223" s="5">
        <v>223.0</v>
      </c>
      <c r="K223" s="5">
        <v>204.0</v>
      </c>
      <c r="L223" s="5">
        <v>28.0</v>
      </c>
      <c r="M223" s="5">
        <v>52.0</v>
      </c>
      <c r="N223" s="5">
        <v>16.0</v>
      </c>
      <c r="O223" s="5">
        <v>0.0</v>
      </c>
      <c r="P223" s="5">
        <v>31.0</v>
      </c>
      <c r="Q223" s="5">
        <v>0.0</v>
      </c>
      <c r="R223" s="5">
        <v>0.0</v>
      </c>
      <c r="S223" s="5">
        <v>13.0</v>
      </c>
      <c r="T223" s="5">
        <v>43.0</v>
      </c>
      <c r="U223" s="5">
        <v>0.255</v>
      </c>
      <c r="V223" s="5">
        <v>0.297</v>
      </c>
      <c r="W223" s="5">
        <v>0.466</v>
      </c>
      <c r="X223" s="5">
        <v>0.763</v>
      </c>
      <c r="Y223" s="5">
        <v>95.0</v>
      </c>
      <c r="Z223" s="5">
        <v>6.0</v>
      </c>
      <c r="AA223" s="5">
        <v>1.0</v>
      </c>
      <c r="AB223" s="5">
        <v>0.0</v>
      </c>
      <c r="AC223" s="5">
        <v>4.0</v>
      </c>
      <c r="AD223" s="5">
        <v>0.0</v>
      </c>
      <c r="AE223" s="5">
        <v>2.0</v>
      </c>
      <c r="AF223" s="5">
        <v>0.276</v>
      </c>
      <c r="AG223" s="5">
        <f t="shared" si="1"/>
        <v>27</v>
      </c>
      <c r="AH223" s="6">
        <f t="shared" si="2"/>
        <v>0</v>
      </c>
      <c r="AI223" s="6" t="str">
        <f>VLOOKUP(C223, 'Batter Rosters'!A:C, 3, FALSE)</f>
        <v>PIT</v>
      </c>
    </row>
    <row r="224">
      <c r="A224" s="1">
        <v>222.0</v>
      </c>
      <c r="B224" s="3"/>
      <c r="C224" s="4" t="s">
        <v>258</v>
      </c>
      <c r="D224" s="4" t="s">
        <v>36</v>
      </c>
      <c r="E224" s="5">
        <v>2019.0</v>
      </c>
      <c r="F224" s="5">
        <v>2020.0</v>
      </c>
      <c r="G224" s="5">
        <v>85.0</v>
      </c>
      <c r="H224" s="5">
        <v>5.0</v>
      </c>
      <c r="I224" s="3"/>
      <c r="J224" s="5">
        <v>229.0</v>
      </c>
      <c r="K224" s="5">
        <v>205.0</v>
      </c>
      <c r="L224" s="5">
        <v>27.0</v>
      </c>
      <c r="M224" s="5">
        <v>50.0</v>
      </c>
      <c r="N224" s="5">
        <v>4.0</v>
      </c>
      <c r="O224" s="5">
        <v>0.0</v>
      </c>
      <c r="P224" s="5">
        <v>14.0</v>
      </c>
      <c r="Q224" s="5">
        <v>0.0</v>
      </c>
      <c r="R224" s="5">
        <v>0.0</v>
      </c>
      <c r="S224" s="5">
        <v>20.0</v>
      </c>
      <c r="T224" s="5">
        <v>52.0</v>
      </c>
      <c r="U224" s="5">
        <v>0.244</v>
      </c>
      <c r="V224" s="5">
        <v>0.314</v>
      </c>
      <c r="W224" s="5">
        <v>0.337</v>
      </c>
      <c r="X224" s="5">
        <v>0.651</v>
      </c>
      <c r="Y224" s="5">
        <v>69.0</v>
      </c>
      <c r="Z224" s="5">
        <v>3.0</v>
      </c>
      <c r="AA224" s="5">
        <v>1.0</v>
      </c>
      <c r="AB224" s="5">
        <v>3.0</v>
      </c>
      <c r="AC224" s="5">
        <v>0.0</v>
      </c>
      <c r="AD224" s="5">
        <v>5.0</v>
      </c>
      <c r="AE224" s="5">
        <v>1.0</v>
      </c>
      <c r="AF224" s="5">
        <v>0.304</v>
      </c>
      <c r="AG224" s="5">
        <f t="shared" si="1"/>
        <v>41</v>
      </c>
      <c r="AH224" s="6">
        <f t="shared" si="2"/>
        <v>0</v>
      </c>
      <c r="AI224" s="6" t="str">
        <f>VLOOKUP(C224, 'Batter Rosters'!A:C, 3, FALSE)</f>
        <v>PIT</v>
      </c>
    </row>
    <row r="225">
      <c r="A225" s="1">
        <v>287.0</v>
      </c>
      <c r="B225" s="3"/>
      <c r="C225" s="4" t="s">
        <v>259</v>
      </c>
      <c r="D225" s="4" t="s">
        <v>36</v>
      </c>
      <c r="E225" s="5">
        <v>2019.0</v>
      </c>
      <c r="F225" s="5">
        <v>2020.0</v>
      </c>
      <c r="G225" s="5">
        <v>62.0</v>
      </c>
      <c r="H225" s="5">
        <v>2.0</v>
      </c>
      <c r="I225" s="3"/>
      <c r="J225" s="5">
        <v>117.0</v>
      </c>
      <c r="K225" s="5">
        <v>100.0</v>
      </c>
      <c r="L225" s="5">
        <v>18.0</v>
      </c>
      <c r="M225" s="5">
        <v>15.0</v>
      </c>
      <c r="N225" s="5">
        <v>2.0</v>
      </c>
      <c r="O225" s="5">
        <v>0.0</v>
      </c>
      <c r="P225" s="5">
        <v>9.0</v>
      </c>
      <c r="Q225" s="5">
        <v>2.0</v>
      </c>
      <c r="R225" s="5">
        <v>0.0</v>
      </c>
      <c r="S225" s="5">
        <v>10.0</v>
      </c>
      <c r="T225" s="5">
        <v>35.0</v>
      </c>
      <c r="U225" s="5">
        <v>0.15</v>
      </c>
      <c r="V225" s="5">
        <v>0.252</v>
      </c>
      <c r="W225" s="5">
        <v>0.23</v>
      </c>
      <c r="X225" s="5">
        <v>0.482</v>
      </c>
      <c r="Y225" s="5">
        <v>23.0</v>
      </c>
      <c r="Z225" s="5">
        <v>2.0</v>
      </c>
      <c r="AA225" s="5">
        <v>4.0</v>
      </c>
      <c r="AB225" s="5">
        <v>2.0</v>
      </c>
      <c r="AC225" s="5">
        <v>1.0</v>
      </c>
      <c r="AD225" s="5">
        <v>0.0</v>
      </c>
      <c r="AE225" s="5">
        <v>1.0</v>
      </c>
      <c r="AF225" s="5">
        <v>0.203</v>
      </c>
      <c r="AG225" s="5">
        <f t="shared" si="1"/>
        <v>11</v>
      </c>
      <c r="AH225" s="6">
        <f t="shared" si="2"/>
        <v>2</v>
      </c>
      <c r="AI225" s="6" t="str">
        <f>VLOOKUP(C225, 'Batter Rosters'!A:C, 3, FALSE)</f>
        <v>PIT</v>
      </c>
    </row>
    <row r="226">
      <c r="A226" s="1">
        <v>289.0</v>
      </c>
      <c r="B226" s="3"/>
      <c r="C226" s="4" t="s">
        <v>260</v>
      </c>
      <c r="D226" s="4" t="s">
        <v>36</v>
      </c>
      <c r="E226" s="5">
        <v>2019.0</v>
      </c>
      <c r="F226" s="5">
        <v>2020.0</v>
      </c>
      <c r="G226" s="5">
        <v>33.0</v>
      </c>
      <c r="H226" s="5">
        <v>2.0</v>
      </c>
      <c r="I226" s="3"/>
      <c r="J226" s="5">
        <v>77.0</v>
      </c>
      <c r="K226" s="5">
        <v>69.0</v>
      </c>
      <c r="L226" s="5">
        <v>8.0</v>
      </c>
      <c r="M226" s="5">
        <v>12.0</v>
      </c>
      <c r="N226" s="5">
        <v>3.0</v>
      </c>
      <c r="O226" s="5">
        <v>0.0</v>
      </c>
      <c r="P226" s="5">
        <v>5.0</v>
      </c>
      <c r="Q226" s="5">
        <v>0.0</v>
      </c>
      <c r="R226" s="5">
        <v>0.0</v>
      </c>
      <c r="S226" s="5">
        <v>6.0</v>
      </c>
      <c r="T226" s="5">
        <v>30.0</v>
      </c>
      <c r="U226" s="5">
        <v>0.174</v>
      </c>
      <c r="V226" s="5">
        <v>0.24</v>
      </c>
      <c r="W226" s="5">
        <v>0.304</v>
      </c>
      <c r="X226" s="5">
        <v>0.544</v>
      </c>
      <c r="Y226" s="5">
        <v>21.0</v>
      </c>
      <c r="Z226" s="5">
        <v>1.0</v>
      </c>
      <c r="AA226" s="5">
        <v>0.0</v>
      </c>
      <c r="AB226" s="5">
        <v>2.0</v>
      </c>
      <c r="AC226" s="5">
        <v>0.0</v>
      </c>
      <c r="AD226" s="5">
        <v>0.0</v>
      </c>
      <c r="AE226" s="5">
        <v>0.0</v>
      </c>
      <c r="AF226" s="5">
        <v>0.27</v>
      </c>
      <c r="AG226" s="5">
        <f t="shared" si="1"/>
        <v>7</v>
      </c>
      <c r="AH226" s="6">
        <f t="shared" si="2"/>
        <v>0</v>
      </c>
      <c r="AI226" s="6" t="str">
        <f>VLOOKUP(C226, 'Batter Rosters'!A:C, 3, FALSE)</f>
        <v>PIT</v>
      </c>
    </row>
    <row r="227">
      <c r="A227" s="1">
        <v>295.0</v>
      </c>
      <c r="B227" s="3"/>
      <c r="C227" s="4" t="s">
        <v>261</v>
      </c>
      <c r="D227" s="4" t="s">
        <v>36</v>
      </c>
      <c r="E227" s="5">
        <v>2019.0</v>
      </c>
      <c r="F227" s="5">
        <v>2020.0</v>
      </c>
      <c r="G227" s="5">
        <v>70.0</v>
      </c>
      <c r="H227" s="5">
        <v>2.0</v>
      </c>
      <c r="I227" s="3"/>
      <c r="J227" s="5">
        <v>194.0</v>
      </c>
      <c r="K227" s="5">
        <v>176.0</v>
      </c>
      <c r="L227" s="5">
        <v>17.0</v>
      </c>
      <c r="M227" s="5">
        <v>40.0</v>
      </c>
      <c r="N227" s="5">
        <v>8.0</v>
      </c>
      <c r="O227" s="5">
        <v>1.0</v>
      </c>
      <c r="P227" s="5">
        <v>15.0</v>
      </c>
      <c r="Q227" s="5">
        <v>2.0</v>
      </c>
      <c r="R227" s="5">
        <v>3.0</v>
      </c>
      <c r="S227" s="5">
        <v>11.0</v>
      </c>
      <c r="T227" s="5">
        <v>46.0</v>
      </c>
      <c r="U227" s="5">
        <v>0.227</v>
      </c>
      <c r="V227" s="5">
        <v>0.272</v>
      </c>
      <c r="W227" s="5">
        <v>0.318</v>
      </c>
      <c r="X227" s="5">
        <v>0.59</v>
      </c>
      <c r="Y227" s="5">
        <v>56.0</v>
      </c>
      <c r="Z227" s="5">
        <v>4.0</v>
      </c>
      <c r="AA227" s="5">
        <v>1.0</v>
      </c>
      <c r="AB227" s="5">
        <v>3.0</v>
      </c>
      <c r="AC227" s="5">
        <v>3.0</v>
      </c>
      <c r="AD227" s="5">
        <v>3.0</v>
      </c>
      <c r="AE227" s="5">
        <v>2.0</v>
      </c>
      <c r="AF227" s="5">
        <v>0.29</v>
      </c>
      <c r="AG227" s="5">
        <f t="shared" si="1"/>
        <v>29</v>
      </c>
      <c r="AH227" s="6">
        <f t="shared" si="2"/>
        <v>-1</v>
      </c>
      <c r="AI227" s="6" t="str">
        <f>VLOOKUP(C227, 'Batter Rosters'!A:C, 3, FALSE)</f>
        <v>PIT</v>
      </c>
    </row>
    <row r="228">
      <c r="A228" s="7">
        <v>326.0</v>
      </c>
      <c r="B228" s="3"/>
      <c r="C228" s="8" t="s">
        <v>262</v>
      </c>
      <c r="D228" s="8" t="s">
        <v>36</v>
      </c>
      <c r="E228" s="9">
        <v>2019.0</v>
      </c>
      <c r="F228" s="9">
        <v>2020.0</v>
      </c>
      <c r="G228" s="9">
        <v>73.0</v>
      </c>
      <c r="H228" s="9">
        <v>1.0</v>
      </c>
      <c r="I228" s="3"/>
      <c r="J228" s="9">
        <v>173.0</v>
      </c>
      <c r="K228" s="9">
        <v>163.0</v>
      </c>
      <c r="L228" s="9">
        <v>18.0</v>
      </c>
      <c r="M228" s="9">
        <v>36.0</v>
      </c>
      <c r="N228" s="9">
        <v>10.0</v>
      </c>
      <c r="O228" s="9">
        <v>3.0</v>
      </c>
      <c r="P228" s="9">
        <v>10.0</v>
      </c>
      <c r="Q228" s="9">
        <v>1.0</v>
      </c>
      <c r="R228" s="9">
        <v>0.0</v>
      </c>
      <c r="S228" s="9">
        <v>6.0</v>
      </c>
      <c r="T228" s="9">
        <v>42.0</v>
      </c>
      <c r="U228" s="9">
        <v>0.221</v>
      </c>
      <c r="V228" s="9">
        <v>0.251</v>
      </c>
      <c r="W228" s="9">
        <v>0.337</v>
      </c>
      <c r="X228" s="9">
        <v>0.589</v>
      </c>
      <c r="Y228" s="9">
        <v>55.0</v>
      </c>
      <c r="Z228" s="9">
        <v>2.0</v>
      </c>
      <c r="AA228" s="9">
        <v>1.0</v>
      </c>
      <c r="AB228" s="9">
        <v>2.0</v>
      </c>
      <c r="AC228" s="9">
        <v>1.0</v>
      </c>
      <c r="AD228" s="9">
        <v>1.0</v>
      </c>
      <c r="AE228" s="9">
        <v>0.0</v>
      </c>
      <c r="AF228" s="9">
        <v>0.289</v>
      </c>
      <c r="AG228" s="5">
        <f t="shared" si="1"/>
        <v>22</v>
      </c>
      <c r="AH228" s="6">
        <f t="shared" si="2"/>
        <v>1</v>
      </c>
      <c r="AI228" s="6" t="str">
        <f>VLOOKUP(C228, 'Batter Rosters'!A:C, 3, FALSE)</f>
        <v>PIT</v>
      </c>
    </row>
    <row r="229">
      <c r="A229" s="7">
        <v>366.0</v>
      </c>
      <c r="B229" s="3"/>
      <c r="C229" s="8" t="s">
        <v>263</v>
      </c>
      <c r="D229" s="8" t="s">
        <v>36</v>
      </c>
      <c r="E229" s="9">
        <v>2020.0</v>
      </c>
      <c r="F229" s="9">
        <v>2020.0</v>
      </c>
      <c r="G229" s="9">
        <v>11.0</v>
      </c>
      <c r="H229" s="9">
        <v>0.0</v>
      </c>
      <c r="I229" s="3"/>
      <c r="J229" s="9">
        <v>31.0</v>
      </c>
      <c r="K229" s="9">
        <v>25.0</v>
      </c>
      <c r="L229" s="9">
        <v>3.0</v>
      </c>
      <c r="M229" s="9">
        <v>8.0</v>
      </c>
      <c r="N229" s="9">
        <v>1.0</v>
      </c>
      <c r="O229" s="9">
        <v>0.0</v>
      </c>
      <c r="P229" s="9">
        <v>4.0</v>
      </c>
      <c r="Q229" s="9">
        <v>0.0</v>
      </c>
      <c r="R229" s="9">
        <v>1.0</v>
      </c>
      <c r="S229" s="9">
        <v>5.0</v>
      </c>
      <c r="T229" s="9">
        <v>6.0</v>
      </c>
      <c r="U229" s="9">
        <v>0.32</v>
      </c>
      <c r="V229" s="9">
        <v>0.452</v>
      </c>
      <c r="W229" s="9">
        <v>0.36</v>
      </c>
      <c r="X229" s="9">
        <v>0.812</v>
      </c>
      <c r="Y229" s="9">
        <v>9.0</v>
      </c>
      <c r="Z229" s="9">
        <v>0.0</v>
      </c>
      <c r="AA229" s="9">
        <v>1.0</v>
      </c>
      <c r="AB229" s="9">
        <v>0.0</v>
      </c>
      <c r="AC229" s="9">
        <v>0.0</v>
      </c>
      <c r="AD229" s="9">
        <v>0.0</v>
      </c>
      <c r="AE229" s="9">
        <v>0.0</v>
      </c>
      <c r="AF229" s="9">
        <v>0.421</v>
      </c>
      <c r="AG229" s="5">
        <f t="shared" si="1"/>
        <v>7</v>
      </c>
      <c r="AH229" s="6">
        <f t="shared" si="2"/>
        <v>-1</v>
      </c>
      <c r="AI229" s="6" t="str">
        <f>VLOOKUP(C229, 'Batter Rosters'!A:C, 3, FALSE)</f>
        <v>PIT</v>
      </c>
    </row>
    <row r="230">
      <c r="A230" s="1">
        <v>266.0</v>
      </c>
      <c r="B230" s="3"/>
      <c r="C230" s="4" t="s">
        <v>264</v>
      </c>
      <c r="D230" s="4" t="s">
        <v>36</v>
      </c>
      <c r="E230" s="5">
        <v>2019.0</v>
      </c>
      <c r="F230" s="5">
        <v>2020.0</v>
      </c>
      <c r="G230" s="5">
        <v>16.0</v>
      </c>
      <c r="H230" s="5">
        <v>3.0</v>
      </c>
      <c r="I230" s="3"/>
      <c r="J230" s="5">
        <v>36.0</v>
      </c>
      <c r="K230" s="5">
        <v>33.0</v>
      </c>
      <c r="L230" s="5">
        <v>7.0</v>
      </c>
      <c r="M230" s="5">
        <v>9.0</v>
      </c>
      <c r="N230" s="5">
        <v>0.0</v>
      </c>
      <c r="O230" s="5">
        <v>1.0</v>
      </c>
      <c r="P230" s="5">
        <v>6.0</v>
      </c>
      <c r="Q230" s="5">
        <v>4.0</v>
      </c>
      <c r="R230" s="5">
        <v>0.0</v>
      </c>
      <c r="S230" s="5">
        <v>2.0</v>
      </c>
      <c r="T230" s="5">
        <v>9.0</v>
      </c>
      <c r="U230" s="5">
        <v>0.273</v>
      </c>
      <c r="V230" s="5">
        <v>0.333</v>
      </c>
      <c r="W230" s="5">
        <v>0.606</v>
      </c>
      <c r="X230" s="5">
        <v>0.939</v>
      </c>
      <c r="Y230" s="5">
        <v>20.0</v>
      </c>
      <c r="Z230" s="5">
        <v>0.0</v>
      </c>
      <c r="AA230" s="5">
        <v>1.0</v>
      </c>
      <c r="AB230" s="5">
        <v>0.0</v>
      </c>
      <c r="AC230" s="5">
        <v>0.0</v>
      </c>
      <c r="AD230" s="5">
        <v>0.0</v>
      </c>
      <c r="AE230" s="5">
        <v>0.0</v>
      </c>
      <c r="AF230" s="5">
        <v>0.286</v>
      </c>
      <c r="AG230" s="5">
        <f t="shared" si="1"/>
        <v>5</v>
      </c>
      <c r="AH230" s="6">
        <f t="shared" si="2"/>
        <v>4</v>
      </c>
      <c r="AI230" s="6" t="str">
        <f>VLOOKUP(C230, 'Batter Rosters'!A:C, 3, FALSE)</f>
        <v>PIT</v>
      </c>
    </row>
    <row r="231">
      <c r="A231" s="1">
        <v>25.0</v>
      </c>
      <c r="B231" s="3"/>
      <c r="C231" s="4" t="s">
        <v>265</v>
      </c>
      <c r="D231" s="4" t="s">
        <v>36</v>
      </c>
      <c r="E231" s="5">
        <v>2019.0</v>
      </c>
      <c r="F231" s="5">
        <v>2020.0</v>
      </c>
      <c r="G231" s="5">
        <v>119.0</v>
      </c>
      <c r="H231" s="5">
        <v>28.0</v>
      </c>
      <c r="I231" s="3"/>
      <c r="J231" s="5">
        <v>424.0</v>
      </c>
      <c r="K231" s="5">
        <v>391.0</v>
      </c>
      <c r="L231" s="5">
        <v>74.0</v>
      </c>
      <c r="M231" s="5">
        <v>119.0</v>
      </c>
      <c r="N231" s="5">
        <v>17.0</v>
      </c>
      <c r="O231" s="5">
        <v>7.0</v>
      </c>
      <c r="P231" s="5">
        <v>72.0</v>
      </c>
      <c r="Q231" s="5">
        <v>19.0</v>
      </c>
      <c r="R231" s="5">
        <v>4.0</v>
      </c>
      <c r="S231" s="5">
        <v>29.0</v>
      </c>
      <c r="T231" s="5">
        <v>125.0</v>
      </c>
      <c r="U231" s="5">
        <v>0.304</v>
      </c>
      <c r="V231" s="5">
        <v>0.356</v>
      </c>
      <c r="W231" s="5">
        <v>0.598</v>
      </c>
      <c r="X231" s="5">
        <v>0.955</v>
      </c>
      <c r="Y231" s="5">
        <v>234.0</v>
      </c>
      <c r="Z231" s="5">
        <v>6.0</v>
      </c>
      <c r="AA231" s="5">
        <v>3.0</v>
      </c>
      <c r="AB231" s="5">
        <v>0.0</v>
      </c>
      <c r="AC231" s="5">
        <v>1.0</v>
      </c>
      <c r="AD231" s="5">
        <v>0.0</v>
      </c>
      <c r="AE231" s="5">
        <v>4.0</v>
      </c>
      <c r="AF231" s="5">
        <v>0.381</v>
      </c>
      <c r="AG231" s="5">
        <f t="shared" si="1"/>
        <v>67</v>
      </c>
      <c r="AH231" s="6">
        <f t="shared" si="2"/>
        <v>15</v>
      </c>
      <c r="AI231" s="6" t="str">
        <f>VLOOKUP(C231, 'Batter Rosters'!A:C, 3, FALSE)</f>
        <v>SDP</v>
      </c>
    </row>
    <row r="232">
      <c r="A232" s="1">
        <v>32.0</v>
      </c>
      <c r="B232" s="3"/>
      <c r="C232" s="4" t="s">
        <v>266</v>
      </c>
      <c r="D232" s="4" t="s">
        <v>36</v>
      </c>
      <c r="E232" s="5">
        <v>2019.0</v>
      </c>
      <c r="F232" s="5">
        <v>2020.0</v>
      </c>
      <c r="G232" s="5">
        <v>192.0</v>
      </c>
      <c r="H232" s="5">
        <v>27.0</v>
      </c>
      <c r="I232" s="3"/>
      <c r="J232" s="5">
        <v>646.0</v>
      </c>
      <c r="K232" s="5">
        <v>573.0</v>
      </c>
      <c r="L232" s="5">
        <v>87.0</v>
      </c>
      <c r="M232" s="5">
        <v>142.0</v>
      </c>
      <c r="N232" s="5">
        <v>22.0</v>
      </c>
      <c r="O232" s="5">
        <v>2.0</v>
      </c>
      <c r="P232" s="5">
        <v>86.0</v>
      </c>
      <c r="Q232" s="5">
        <v>6.0</v>
      </c>
      <c r="R232" s="5">
        <v>1.0</v>
      </c>
      <c r="S232" s="5">
        <v>62.0</v>
      </c>
      <c r="T232" s="5">
        <v>123.0</v>
      </c>
      <c r="U232" s="5">
        <v>0.248</v>
      </c>
      <c r="V232" s="5">
        <v>0.324</v>
      </c>
      <c r="W232" s="5">
        <v>0.435</v>
      </c>
      <c r="X232" s="5">
        <v>0.758</v>
      </c>
      <c r="Y232" s="5">
        <v>249.0</v>
      </c>
      <c r="Z232" s="5">
        <v>25.0</v>
      </c>
      <c r="AA232" s="5">
        <v>5.0</v>
      </c>
      <c r="AB232" s="5">
        <v>0.0</v>
      </c>
      <c r="AC232" s="5">
        <v>6.0</v>
      </c>
      <c r="AD232" s="5">
        <v>6.0</v>
      </c>
      <c r="AE232" s="5">
        <v>5.0</v>
      </c>
      <c r="AF232" s="5">
        <v>0.268</v>
      </c>
      <c r="AG232" s="5">
        <f t="shared" si="1"/>
        <v>91</v>
      </c>
      <c r="AH232" s="6">
        <f t="shared" si="2"/>
        <v>5</v>
      </c>
      <c r="AI232" s="6" t="str">
        <f>VLOOKUP(C232, 'Batter Rosters'!A:C, 3, FALSE)</f>
        <v>SDP</v>
      </c>
    </row>
    <row r="233">
      <c r="A233" s="1">
        <v>66.0</v>
      </c>
      <c r="B233" s="3"/>
      <c r="C233" s="4" t="s">
        <v>267</v>
      </c>
      <c r="D233" s="4" t="s">
        <v>36</v>
      </c>
      <c r="E233" s="5">
        <v>2019.0</v>
      </c>
      <c r="F233" s="5">
        <v>2020.0</v>
      </c>
      <c r="G233" s="5">
        <v>166.0</v>
      </c>
      <c r="H233" s="5">
        <v>20.0</v>
      </c>
      <c r="I233" s="3"/>
      <c r="J233" s="5">
        <v>491.0</v>
      </c>
      <c r="K233" s="5">
        <v>432.0</v>
      </c>
      <c r="L233" s="5">
        <v>60.0</v>
      </c>
      <c r="M233" s="5">
        <v>85.0</v>
      </c>
      <c r="N233" s="5">
        <v>18.0</v>
      </c>
      <c r="O233" s="5">
        <v>2.0</v>
      </c>
      <c r="P233" s="5">
        <v>60.0</v>
      </c>
      <c r="Q233" s="5">
        <v>9.0</v>
      </c>
      <c r="R233" s="5">
        <v>2.0</v>
      </c>
      <c r="S233" s="5">
        <v>44.0</v>
      </c>
      <c r="T233" s="5">
        <v>72.0</v>
      </c>
      <c r="U233" s="5">
        <v>0.197</v>
      </c>
      <c r="V233" s="5">
        <v>0.286</v>
      </c>
      <c r="W233" s="5">
        <v>0.387</v>
      </c>
      <c r="X233" s="5">
        <v>0.672</v>
      </c>
      <c r="Y233" s="5">
        <v>167.0</v>
      </c>
      <c r="Z233" s="5">
        <v>11.0</v>
      </c>
      <c r="AA233" s="5">
        <v>11.0</v>
      </c>
      <c r="AB233" s="5">
        <v>1.0</v>
      </c>
      <c r="AC233" s="5">
        <v>3.0</v>
      </c>
      <c r="AD233" s="5">
        <v>1.0</v>
      </c>
      <c r="AE233" s="5">
        <v>1.0</v>
      </c>
      <c r="AF233" s="5">
        <v>0.19</v>
      </c>
      <c r="AG233" s="5">
        <f t="shared" si="1"/>
        <v>45</v>
      </c>
      <c r="AH233" s="6">
        <f t="shared" si="2"/>
        <v>7</v>
      </c>
      <c r="AI233" s="6" t="str">
        <f>VLOOKUP(C233, 'Batter Rosters'!A:C, 3, FALSE)</f>
        <v>SDP</v>
      </c>
    </row>
    <row r="234">
      <c r="A234" s="1">
        <v>71.0</v>
      </c>
      <c r="B234" s="3"/>
      <c r="C234" s="4" t="s">
        <v>268</v>
      </c>
      <c r="D234" s="4" t="s">
        <v>36</v>
      </c>
      <c r="E234" s="5">
        <v>2019.0</v>
      </c>
      <c r="F234" s="5">
        <v>2020.0</v>
      </c>
      <c r="G234" s="5">
        <v>162.0</v>
      </c>
      <c r="H234" s="5">
        <v>19.0</v>
      </c>
      <c r="I234" s="3"/>
      <c r="J234" s="5">
        <v>530.0</v>
      </c>
      <c r="K234" s="5">
        <v>471.0</v>
      </c>
      <c r="L234" s="5">
        <v>55.0</v>
      </c>
      <c r="M234" s="5">
        <v>112.0</v>
      </c>
      <c r="N234" s="5">
        <v>20.0</v>
      </c>
      <c r="O234" s="5">
        <v>2.0</v>
      </c>
      <c r="P234" s="5">
        <v>64.0</v>
      </c>
      <c r="Q234" s="5">
        <v>20.0</v>
      </c>
      <c r="R234" s="5">
        <v>2.0</v>
      </c>
      <c r="S234" s="5">
        <v>53.0</v>
      </c>
      <c r="T234" s="5">
        <v>104.0</v>
      </c>
      <c r="U234" s="5">
        <v>0.238</v>
      </c>
      <c r="V234" s="5">
        <v>0.321</v>
      </c>
      <c r="W234" s="5">
        <v>0.41</v>
      </c>
      <c r="X234" s="5">
        <v>0.731</v>
      </c>
      <c r="Y234" s="5">
        <v>193.0</v>
      </c>
      <c r="Z234" s="5">
        <v>17.0</v>
      </c>
      <c r="AA234" s="5">
        <v>5.0</v>
      </c>
      <c r="AB234" s="5">
        <v>0.0</v>
      </c>
      <c r="AC234" s="5">
        <v>1.0</v>
      </c>
      <c r="AD234" s="5">
        <v>1.0</v>
      </c>
      <c r="AE234" s="5">
        <v>8.0</v>
      </c>
      <c r="AF234" s="5">
        <v>0.266</v>
      </c>
      <c r="AG234" s="5">
        <f t="shared" si="1"/>
        <v>71</v>
      </c>
      <c r="AH234" s="6">
        <f t="shared" si="2"/>
        <v>18</v>
      </c>
      <c r="AI234" s="6" t="str">
        <f>VLOOKUP(C234, 'Batter Rosters'!A:C, 3, FALSE)</f>
        <v>SDP</v>
      </c>
    </row>
    <row r="235">
      <c r="A235" s="1">
        <v>87.0</v>
      </c>
      <c r="B235" s="3"/>
      <c r="C235" s="4" t="s">
        <v>269</v>
      </c>
      <c r="D235" s="4" t="s">
        <v>36</v>
      </c>
      <c r="E235" s="5">
        <v>2019.0</v>
      </c>
      <c r="F235" s="5">
        <v>2020.0</v>
      </c>
      <c r="G235" s="5">
        <v>167.0</v>
      </c>
      <c r="H235" s="5">
        <v>16.0</v>
      </c>
      <c r="I235" s="3"/>
      <c r="J235" s="5">
        <v>488.0</v>
      </c>
      <c r="K235" s="5">
        <v>441.0</v>
      </c>
      <c r="L235" s="5">
        <v>57.0</v>
      </c>
      <c r="M235" s="5">
        <v>106.0</v>
      </c>
      <c r="N235" s="5">
        <v>25.0</v>
      </c>
      <c r="O235" s="5">
        <v>1.0</v>
      </c>
      <c r="P235" s="5">
        <v>52.0</v>
      </c>
      <c r="Q235" s="5">
        <v>14.0</v>
      </c>
      <c r="R235" s="5">
        <v>5.0</v>
      </c>
      <c r="S235" s="5">
        <v>41.0</v>
      </c>
      <c r="T235" s="5">
        <v>159.0</v>
      </c>
      <c r="U235" s="5">
        <v>0.24</v>
      </c>
      <c r="V235" s="5">
        <v>0.31</v>
      </c>
      <c r="W235" s="5">
        <v>0.41</v>
      </c>
      <c r="X235" s="5">
        <v>0.72</v>
      </c>
      <c r="Y235" s="5">
        <v>181.0</v>
      </c>
      <c r="Z235" s="5">
        <v>8.0</v>
      </c>
      <c r="AA235" s="5">
        <v>4.0</v>
      </c>
      <c r="AB235" s="5">
        <v>1.0</v>
      </c>
      <c r="AC235" s="5">
        <v>1.0</v>
      </c>
      <c r="AD235" s="5">
        <v>0.0</v>
      </c>
      <c r="AE235" s="5">
        <v>5.0</v>
      </c>
      <c r="AF235" s="5">
        <v>0.337</v>
      </c>
      <c r="AG235" s="5">
        <f t="shared" si="1"/>
        <v>64</v>
      </c>
      <c r="AH235" s="6">
        <f t="shared" si="2"/>
        <v>9</v>
      </c>
      <c r="AI235" s="6" t="str">
        <f>VLOOKUP(C235, 'Batter Rosters'!A:C, 3, FALSE)</f>
        <v>SDP</v>
      </c>
    </row>
    <row r="236">
      <c r="A236" s="1">
        <v>179.0</v>
      </c>
      <c r="B236" s="3"/>
      <c r="C236" s="4" t="s">
        <v>270</v>
      </c>
      <c r="D236" s="4" t="s">
        <v>36</v>
      </c>
      <c r="E236" s="5">
        <v>2019.0</v>
      </c>
      <c r="F236" s="5">
        <v>2020.0</v>
      </c>
      <c r="G236" s="5">
        <v>82.0</v>
      </c>
      <c r="H236" s="5">
        <v>8.0</v>
      </c>
      <c r="I236" s="3"/>
      <c r="J236" s="5">
        <v>208.0</v>
      </c>
      <c r="K236" s="5">
        <v>191.0</v>
      </c>
      <c r="L236" s="5">
        <v>28.0</v>
      </c>
      <c r="M236" s="5">
        <v>45.0</v>
      </c>
      <c r="N236" s="5">
        <v>8.0</v>
      </c>
      <c r="O236" s="5">
        <v>2.0</v>
      </c>
      <c r="P236" s="5">
        <v>20.0</v>
      </c>
      <c r="Q236" s="5">
        <v>0.0</v>
      </c>
      <c r="R236" s="5">
        <v>1.0</v>
      </c>
      <c r="S236" s="5">
        <v>10.0</v>
      </c>
      <c r="T236" s="5">
        <v>53.0</v>
      </c>
      <c r="U236" s="5">
        <v>0.236</v>
      </c>
      <c r="V236" s="5">
        <v>0.293</v>
      </c>
      <c r="W236" s="5">
        <v>0.424</v>
      </c>
      <c r="X236" s="5">
        <v>0.717</v>
      </c>
      <c r="Y236" s="5">
        <v>81.0</v>
      </c>
      <c r="Z236" s="5">
        <v>2.0</v>
      </c>
      <c r="AA236" s="5">
        <v>6.0</v>
      </c>
      <c r="AB236" s="5">
        <v>0.0</v>
      </c>
      <c r="AC236" s="5">
        <v>1.0</v>
      </c>
      <c r="AD236" s="5">
        <v>1.0</v>
      </c>
      <c r="AE236" s="5">
        <v>1.0</v>
      </c>
      <c r="AF236" s="5">
        <v>0.282</v>
      </c>
      <c r="AG236" s="5">
        <f t="shared" si="1"/>
        <v>27</v>
      </c>
      <c r="AH236" s="6">
        <f t="shared" si="2"/>
        <v>-1</v>
      </c>
      <c r="AI236" s="6" t="str">
        <f>VLOOKUP(C236, 'Batter Rosters'!A:C, 3, FALSE)</f>
        <v>SDP</v>
      </c>
    </row>
    <row r="237">
      <c r="A237" s="1">
        <v>157.0</v>
      </c>
      <c r="B237" s="3"/>
      <c r="C237" s="4" t="s">
        <v>271</v>
      </c>
      <c r="D237" s="4" t="s">
        <v>36</v>
      </c>
      <c r="E237" s="5">
        <v>2019.0</v>
      </c>
      <c r="F237" s="5">
        <v>2020.0</v>
      </c>
      <c r="G237" s="5">
        <v>93.0</v>
      </c>
      <c r="H237" s="5">
        <v>10.0</v>
      </c>
      <c r="I237" s="3"/>
      <c r="J237" s="5">
        <v>265.0</v>
      </c>
      <c r="K237" s="5">
        <v>238.0</v>
      </c>
      <c r="L237" s="5">
        <v>34.0</v>
      </c>
      <c r="M237" s="5">
        <v>71.0</v>
      </c>
      <c r="N237" s="5">
        <v>13.0</v>
      </c>
      <c r="O237" s="5">
        <v>0.0</v>
      </c>
      <c r="P237" s="5">
        <v>33.0</v>
      </c>
      <c r="Q237" s="5">
        <v>1.0</v>
      </c>
      <c r="R237" s="5">
        <v>0.0</v>
      </c>
      <c r="S237" s="5">
        <v>19.0</v>
      </c>
      <c r="T237" s="5">
        <v>61.0</v>
      </c>
      <c r="U237" s="5">
        <v>0.298</v>
      </c>
      <c r="V237" s="5">
        <v>0.36</v>
      </c>
      <c r="W237" s="5">
        <v>0.479</v>
      </c>
      <c r="X237" s="5">
        <v>0.839</v>
      </c>
      <c r="Y237" s="5">
        <v>114.0</v>
      </c>
      <c r="Z237" s="5">
        <v>5.0</v>
      </c>
      <c r="AA237" s="5">
        <v>5.0</v>
      </c>
      <c r="AB237" s="5">
        <v>1.0</v>
      </c>
      <c r="AC237" s="5">
        <v>2.0</v>
      </c>
      <c r="AD237" s="5">
        <v>0.0</v>
      </c>
      <c r="AE237" s="5">
        <v>1.0</v>
      </c>
      <c r="AF237" s="5">
        <v>0.361</v>
      </c>
      <c r="AG237" s="5">
        <f t="shared" si="1"/>
        <v>48</v>
      </c>
      <c r="AH237" s="6">
        <f t="shared" si="2"/>
        <v>1</v>
      </c>
      <c r="AI237" s="6" t="str">
        <f>VLOOKUP(C237, 'Batter Rosters'!A:C, 3, FALSE)</f>
        <v>SDP</v>
      </c>
    </row>
    <row r="238">
      <c r="A238" s="1">
        <v>214.0</v>
      </c>
      <c r="B238" s="3"/>
      <c r="C238" s="4" t="s">
        <v>272</v>
      </c>
      <c r="D238" s="4" t="s">
        <v>36</v>
      </c>
      <c r="E238" s="5">
        <v>2019.0</v>
      </c>
      <c r="F238" s="5">
        <v>2020.0</v>
      </c>
      <c r="G238" s="5">
        <v>82.0</v>
      </c>
      <c r="H238" s="5">
        <v>5.0</v>
      </c>
      <c r="I238" s="3"/>
      <c r="J238" s="5">
        <v>208.0</v>
      </c>
      <c r="K238" s="5">
        <v>180.0</v>
      </c>
      <c r="L238" s="5">
        <v>27.0</v>
      </c>
      <c r="M238" s="5">
        <v>44.0</v>
      </c>
      <c r="N238" s="5">
        <v>8.0</v>
      </c>
      <c r="O238" s="5">
        <v>3.0</v>
      </c>
      <c r="P238" s="5">
        <v>28.0</v>
      </c>
      <c r="Q238" s="5">
        <v>9.0</v>
      </c>
      <c r="R238" s="5">
        <v>2.0</v>
      </c>
      <c r="S238" s="5">
        <v>12.0</v>
      </c>
      <c r="T238" s="5">
        <v>45.0</v>
      </c>
      <c r="U238" s="5">
        <v>0.244</v>
      </c>
      <c r="V238" s="5">
        <v>0.327</v>
      </c>
      <c r="W238" s="5">
        <v>0.406</v>
      </c>
      <c r="X238" s="5">
        <v>0.732</v>
      </c>
      <c r="Y238" s="5">
        <v>73.0</v>
      </c>
      <c r="Z238" s="5">
        <v>0.0</v>
      </c>
      <c r="AA238" s="5">
        <v>11.0</v>
      </c>
      <c r="AB238" s="5">
        <v>3.0</v>
      </c>
      <c r="AC238" s="5">
        <v>2.0</v>
      </c>
      <c r="AD238" s="5">
        <v>1.0</v>
      </c>
      <c r="AE238" s="5">
        <v>2.0</v>
      </c>
      <c r="AF238" s="5">
        <v>0.295</v>
      </c>
      <c r="AG238" s="5">
        <f t="shared" si="1"/>
        <v>28</v>
      </c>
      <c r="AH238" s="6">
        <f t="shared" si="2"/>
        <v>7</v>
      </c>
      <c r="AI238" s="6" t="str">
        <f>VLOOKUP(C238, 'Batter Rosters'!A:C, 3, FALSE)</f>
        <v>SDP</v>
      </c>
    </row>
    <row r="239">
      <c r="A239" s="1">
        <v>139.0</v>
      </c>
      <c r="B239" s="3"/>
      <c r="C239" s="4" t="s">
        <v>273</v>
      </c>
      <c r="D239" s="4" t="s">
        <v>36</v>
      </c>
      <c r="E239" s="5">
        <v>2019.0</v>
      </c>
      <c r="F239" s="5">
        <v>2020.0</v>
      </c>
      <c r="G239" s="5">
        <v>98.0</v>
      </c>
      <c r="H239" s="5">
        <v>11.0</v>
      </c>
      <c r="I239" s="3"/>
      <c r="J239" s="5">
        <v>267.0</v>
      </c>
      <c r="K239" s="5">
        <v>235.0</v>
      </c>
      <c r="L239" s="5">
        <v>38.0</v>
      </c>
      <c r="M239" s="5">
        <v>53.0</v>
      </c>
      <c r="N239" s="5">
        <v>10.0</v>
      </c>
      <c r="O239" s="5">
        <v>2.0</v>
      </c>
      <c r="P239" s="5">
        <v>30.0</v>
      </c>
      <c r="Q239" s="5">
        <v>11.0</v>
      </c>
      <c r="R239" s="5">
        <v>7.0</v>
      </c>
      <c r="S239" s="5">
        <v>23.0</v>
      </c>
      <c r="T239" s="5">
        <v>90.0</v>
      </c>
      <c r="U239" s="5">
        <v>0.226</v>
      </c>
      <c r="V239" s="5">
        <v>0.316</v>
      </c>
      <c r="W239" s="5">
        <v>0.426</v>
      </c>
      <c r="X239" s="5">
        <v>0.741</v>
      </c>
      <c r="Y239" s="5">
        <v>100.0</v>
      </c>
      <c r="Z239" s="5">
        <v>7.0</v>
      </c>
      <c r="AA239" s="5">
        <v>8.0</v>
      </c>
      <c r="AB239" s="5">
        <v>1.0</v>
      </c>
      <c r="AC239" s="5">
        <v>0.0</v>
      </c>
      <c r="AD239" s="5">
        <v>0.0</v>
      </c>
      <c r="AE239" s="5">
        <v>0.0</v>
      </c>
      <c r="AF239" s="5">
        <v>0.313</v>
      </c>
      <c r="AG239" s="5">
        <f t="shared" si="1"/>
        <v>30</v>
      </c>
      <c r="AH239" s="6">
        <f t="shared" si="2"/>
        <v>4</v>
      </c>
      <c r="AI239" s="6" t="str">
        <f>VLOOKUP(C239, 'Batter Rosters'!A:C, 3, FALSE)</f>
        <v>SEA</v>
      </c>
    </row>
    <row r="240">
      <c r="A240" s="1">
        <v>148.0</v>
      </c>
      <c r="B240" s="3"/>
      <c r="C240" s="4" t="s">
        <v>274</v>
      </c>
      <c r="D240" s="4" t="s">
        <v>36</v>
      </c>
      <c r="E240" s="5">
        <v>2019.0</v>
      </c>
      <c r="F240" s="5">
        <v>2020.0</v>
      </c>
      <c r="G240" s="5">
        <v>52.0</v>
      </c>
      <c r="H240" s="5">
        <v>11.0</v>
      </c>
      <c r="I240" s="3"/>
      <c r="J240" s="5">
        <v>180.0</v>
      </c>
      <c r="K240" s="5">
        <v>162.0</v>
      </c>
      <c r="L240" s="5">
        <v>31.0</v>
      </c>
      <c r="M240" s="5">
        <v>53.0</v>
      </c>
      <c r="N240" s="5">
        <v>7.0</v>
      </c>
      <c r="O240" s="5">
        <v>0.0</v>
      </c>
      <c r="P240" s="5">
        <v>31.0</v>
      </c>
      <c r="Q240" s="5">
        <v>2.0</v>
      </c>
      <c r="R240" s="5">
        <v>0.0</v>
      </c>
      <c r="S240" s="5">
        <v>16.0</v>
      </c>
      <c r="T240" s="5">
        <v>51.0</v>
      </c>
      <c r="U240" s="5">
        <v>0.327</v>
      </c>
      <c r="V240" s="5">
        <v>0.383</v>
      </c>
      <c r="W240" s="5">
        <v>0.574</v>
      </c>
      <c r="X240" s="5">
        <v>0.957</v>
      </c>
      <c r="Y240" s="5">
        <v>93.0</v>
      </c>
      <c r="Z240" s="5">
        <v>1.0</v>
      </c>
      <c r="AA240" s="5">
        <v>0.0</v>
      </c>
      <c r="AB240" s="5">
        <v>0.0</v>
      </c>
      <c r="AC240" s="5">
        <v>2.0</v>
      </c>
      <c r="AD240" s="5">
        <v>0.0</v>
      </c>
      <c r="AE240" s="5">
        <v>1.0</v>
      </c>
      <c r="AF240" s="5">
        <v>0.412</v>
      </c>
      <c r="AG240" s="5">
        <f t="shared" si="1"/>
        <v>35</v>
      </c>
      <c r="AH240" s="6">
        <f t="shared" si="2"/>
        <v>2</v>
      </c>
      <c r="AI240" s="6" t="str">
        <f>VLOOKUP(C240, 'Batter Rosters'!A:C, 3, FALSE)</f>
        <v>SEA</v>
      </c>
    </row>
    <row r="241">
      <c r="A241" s="1">
        <v>240.0</v>
      </c>
      <c r="B241" s="3"/>
      <c r="C241" s="4" t="s">
        <v>275</v>
      </c>
      <c r="D241" s="4" t="s">
        <v>36</v>
      </c>
      <c r="E241" s="5">
        <v>2020.0</v>
      </c>
      <c r="F241" s="5">
        <v>2020.0</v>
      </c>
      <c r="G241" s="5">
        <v>31.0</v>
      </c>
      <c r="H241" s="5">
        <v>4.0</v>
      </c>
      <c r="I241" s="3"/>
      <c r="J241" s="5">
        <v>89.0</v>
      </c>
      <c r="K241" s="5">
        <v>79.0</v>
      </c>
      <c r="L241" s="5">
        <v>5.0</v>
      </c>
      <c r="M241" s="5">
        <v>16.0</v>
      </c>
      <c r="N241" s="5">
        <v>5.0</v>
      </c>
      <c r="O241" s="5">
        <v>0.0</v>
      </c>
      <c r="P241" s="5">
        <v>17.0</v>
      </c>
      <c r="Q241" s="5">
        <v>1.0</v>
      </c>
      <c r="R241" s="5">
        <v>1.0</v>
      </c>
      <c r="S241" s="5">
        <v>8.0</v>
      </c>
      <c r="T241" s="5">
        <v>35.0</v>
      </c>
      <c r="U241" s="5">
        <v>0.203</v>
      </c>
      <c r="V241" s="5">
        <v>0.281</v>
      </c>
      <c r="W241" s="5">
        <v>0.418</v>
      </c>
      <c r="X241" s="5">
        <v>0.699</v>
      </c>
      <c r="Y241" s="5">
        <v>33.0</v>
      </c>
      <c r="Z241" s="5">
        <v>1.0</v>
      </c>
      <c r="AA241" s="5">
        <v>1.0</v>
      </c>
      <c r="AB241" s="5">
        <v>0.0</v>
      </c>
      <c r="AC241" s="5">
        <v>1.0</v>
      </c>
      <c r="AD241" s="5">
        <v>0.0</v>
      </c>
      <c r="AE241" s="5">
        <v>0.0</v>
      </c>
      <c r="AF241" s="5">
        <v>0.293</v>
      </c>
      <c r="AG241" s="5">
        <f t="shared" si="1"/>
        <v>7</v>
      </c>
      <c r="AH241" s="6">
        <f t="shared" si="2"/>
        <v>0</v>
      </c>
      <c r="AI241" s="6" t="str">
        <f>VLOOKUP(C241, 'Batter Rosters'!A:C, 3, FALSE)</f>
        <v>SEA</v>
      </c>
    </row>
    <row r="242">
      <c r="A242" s="7">
        <v>389.0</v>
      </c>
      <c r="B242" s="3"/>
      <c r="C242" s="8" t="s">
        <v>276</v>
      </c>
      <c r="D242" s="8" t="s">
        <v>36</v>
      </c>
      <c r="E242" s="9">
        <v>2019.0</v>
      </c>
      <c r="F242" s="9">
        <v>2020.0</v>
      </c>
      <c r="G242" s="9">
        <v>14.0</v>
      </c>
      <c r="H242" s="9">
        <v>0.0</v>
      </c>
      <c r="I242" s="3"/>
      <c r="J242" s="9">
        <v>38.0</v>
      </c>
      <c r="K242" s="9">
        <v>36.0</v>
      </c>
      <c r="L242" s="9">
        <v>5.0</v>
      </c>
      <c r="M242" s="9">
        <v>7.0</v>
      </c>
      <c r="N242" s="9">
        <v>2.0</v>
      </c>
      <c r="O242" s="9">
        <v>0.0</v>
      </c>
      <c r="P242" s="9">
        <v>2.0</v>
      </c>
      <c r="Q242" s="9">
        <v>2.0</v>
      </c>
      <c r="R242" s="9">
        <v>0.0</v>
      </c>
      <c r="S242" s="9">
        <v>2.0</v>
      </c>
      <c r="T242" s="9">
        <v>13.0</v>
      </c>
      <c r="U242" s="9">
        <v>0.194</v>
      </c>
      <c r="V242" s="9">
        <v>0.237</v>
      </c>
      <c r="W242" s="9">
        <v>0.25</v>
      </c>
      <c r="X242" s="9">
        <v>0.487</v>
      </c>
      <c r="Y242" s="9">
        <v>9.0</v>
      </c>
      <c r="Z242" s="9">
        <v>0.0</v>
      </c>
      <c r="AA242" s="9">
        <v>0.0</v>
      </c>
      <c r="AB242" s="9">
        <v>0.0</v>
      </c>
      <c r="AC242" s="9">
        <v>0.0</v>
      </c>
      <c r="AD242" s="9">
        <v>0.0</v>
      </c>
      <c r="AE242" s="9">
        <v>0.0</v>
      </c>
      <c r="AF242" s="9">
        <v>0.304</v>
      </c>
      <c r="AG242" s="5">
        <f t="shared" si="1"/>
        <v>5</v>
      </c>
      <c r="AH242" s="6">
        <f t="shared" si="2"/>
        <v>2</v>
      </c>
      <c r="AI242" s="6" t="str">
        <f>VLOOKUP(C242, 'Batter Rosters'!A:C, 3, FALSE)</f>
        <v>SEA</v>
      </c>
    </row>
    <row r="243">
      <c r="A243" s="7">
        <v>405.0</v>
      </c>
      <c r="B243" s="3"/>
      <c r="C243" s="8" t="s">
        <v>277</v>
      </c>
      <c r="D243" s="8" t="s">
        <v>36</v>
      </c>
      <c r="E243" s="9">
        <v>2019.0</v>
      </c>
      <c r="F243" s="9">
        <v>2020.0</v>
      </c>
      <c r="G243" s="9">
        <v>18.0</v>
      </c>
      <c r="H243" s="9">
        <v>0.0</v>
      </c>
      <c r="I243" s="3"/>
      <c r="J243" s="9">
        <v>39.0</v>
      </c>
      <c r="K243" s="9">
        <v>35.0</v>
      </c>
      <c r="L243" s="9">
        <v>2.0</v>
      </c>
      <c r="M243" s="9">
        <v>5.0</v>
      </c>
      <c r="N243" s="9">
        <v>0.0</v>
      </c>
      <c r="O243" s="9">
        <v>0.0</v>
      </c>
      <c r="P243" s="9">
        <v>5.0</v>
      </c>
      <c r="Q243" s="9">
        <v>0.0</v>
      </c>
      <c r="R243" s="9">
        <v>0.0</v>
      </c>
      <c r="S243" s="9">
        <v>2.0</v>
      </c>
      <c r="T243" s="9">
        <v>14.0</v>
      </c>
      <c r="U243" s="9">
        <v>0.143</v>
      </c>
      <c r="V243" s="9">
        <v>0.211</v>
      </c>
      <c r="W243" s="9">
        <v>0.143</v>
      </c>
      <c r="X243" s="9">
        <v>0.353</v>
      </c>
      <c r="Y243" s="9">
        <v>5.0</v>
      </c>
      <c r="Z243" s="9">
        <v>0.0</v>
      </c>
      <c r="AA243" s="9">
        <v>1.0</v>
      </c>
      <c r="AB243" s="9">
        <v>1.0</v>
      </c>
      <c r="AC243" s="9">
        <v>0.0</v>
      </c>
      <c r="AD243" s="9">
        <v>0.0</v>
      </c>
      <c r="AE243" s="9">
        <v>0.0</v>
      </c>
      <c r="AF243" s="9">
        <v>0.238</v>
      </c>
      <c r="AG243" s="5">
        <f t="shared" si="1"/>
        <v>5</v>
      </c>
      <c r="AH243" s="6">
        <f t="shared" si="2"/>
        <v>0</v>
      </c>
      <c r="AI243" s="6" t="str">
        <f>VLOOKUP(C243, 'Batter Rosters'!A:C, 3, FALSE)</f>
        <v>SEA</v>
      </c>
    </row>
    <row r="244">
      <c r="A244" s="7">
        <v>407.0</v>
      </c>
      <c r="B244" s="3"/>
      <c r="C244" s="8" t="s">
        <v>278</v>
      </c>
      <c r="D244" s="8" t="s">
        <v>36</v>
      </c>
      <c r="E244" s="9">
        <v>2019.0</v>
      </c>
      <c r="F244" s="9">
        <v>2020.0</v>
      </c>
      <c r="G244" s="9">
        <v>52.0</v>
      </c>
      <c r="H244" s="9">
        <v>0.0</v>
      </c>
      <c r="I244" s="3"/>
      <c r="J244" s="9">
        <v>141.0</v>
      </c>
      <c r="K244" s="9">
        <v>127.0</v>
      </c>
      <c r="L244" s="9">
        <v>14.0</v>
      </c>
      <c r="M244" s="9">
        <v>31.0</v>
      </c>
      <c r="N244" s="9">
        <v>9.0</v>
      </c>
      <c r="O244" s="9">
        <v>0.0</v>
      </c>
      <c r="P244" s="9">
        <v>15.0</v>
      </c>
      <c r="Q244" s="9">
        <v>6.0</v>
      </c>
      <c r="R244" s="9">
        <v>1.0</v>
      </c>
      <c r="S244" s="9">
        <v>11.0</v>
      </c>
      <c r="T244" s="9">
        <v>33.0</v>
      </c>
      <c r="U244" s="9">
        <v>0.244</v>
      </c>
      <c r="V244" s="9">
        <v>0.312</v>
      </c>
      <c r="W244" s="9">
        <v>0.315</v>
      </c>
      <c r="X244" s="9">
        <v>0.627</v>
      </c>
      <c r="Y244" s="9">
        <v>40.0</v>
      </c>
      <c r="Z244" s="9">
        <v>1.0</v>
      </c>
      <c r="AA244" s="9">
        <v>2.0</v>
      </c>
      <c r="AB244" s="9">
        <v>0.0</v>
      </c>
      <c r="AC244" s="9">
        <v>1.0</v>
      </c>
      <c r="AD244" s="9">
        <v>0.0</v>
      </c>
      <c r="AE244" s="9">
        <v>2.0</v>
      </c>
      <c r="AF244" s="9">
        <v>0.326</v>
      </c>
      <c r="AG244" s="5">
        <f t="shared" si="1"/>
        <v>22</v>
      </c>
      <c r="AH244" s="6">
        <f t="shared" si="2"/>
        <v>5</v>
      </c>
      <c r="AI244" s="6" t="str">
        <f>VLOOKUP(C244, 'Batter Rosters'!A:C, 3, FALSE)</f>
        <v>SEA</v>
      </c>
    </row>
    <row r="245">
      <c r="A245" s="1">
        <v>220.0</v>
      </c>
      <c r="B245" s="3"/>
      <c r="C245" s="4" t="s">
        <v>279</v>
      </c>
      <c r="D245" s="4" t="s">
        <v>36</v>
      </c>
      <c r="E245" s="5">
        <v>2019.0</v>
      </c>
      <c r="F245" s="5">
        <v>2020.0</v>
      </c>
      <c r="G245" s="5">
        <v>78.0</v>
      </c>
      <c r="H245" s="5">
        <v>5.0</v>
      </c>
      <c r="I245" s="3"/>
      <c r="J245" s="5">
        <v>180.0</v>
      </c>
      <c r="K245" s="5">
        <v>162.0</v>
      </c>
      <c r="L245" s="5">
        <v>21.0</v>
      </c>
      <c r="M245" s="5">
        <v>43.0</v>
      </c>
      <c r="N245" s="5">
        <v>6.0</v>
      </c>
      <c r="O245" s="5">
        <v>1.0</v>
      </c>
      <c r="P245" s="5">
        <v>22.0</v>
      </c>
      <c r="Q245" s="5">
        <v>0.0</v>
      </c>
      <c r="R245" s="5">
        <v>2.0</v>
      </c>
      <c r="S245" s="5">
        <v>11.0</v>
      </c>
      <c r="T245" s="5">
        <v>39.0</v>
      </c>
      <c r="U245" s="5">
        <v>0.265</v>
      </c>
      <c r="V245" s="5">
        <v>0.333</v>
      </c>
      <c r="W245" s="5">
        <v>0.407</v>
      </c>
      <c r="X245" s="5">
        <v>0.741</v>
      </c>
      <c r="Y245" s="5">
        <v>66.0</v>
      </c>
      <c r="Z245" s="5">
        <v>5.0</v>
      </c>
      <c r="AA245" s="5">
        <v>6.0</v>
      </c>
      <c r="AB245" s="5">
        <v>0.0</v>
      </c>
      <c r="AC245" s="5">
        <v>1.0</v>
      </c>
      <c r="AD245" s="5">
        <v>0.0</v>
      </c>
      <c r="AE245" s="5">
        <v>1.0</v>
      </c>
      <c r="AF245" s="5">
        <v>0.319</v>
      </c>
      <c r="AG245" s="5">
        <f t="shared" si="1"/>
        <v>31</v>
      </c>
      <c r="AH245" s="6">
        <f t="shared" si="2"/>
        <v>-2</v>
      </c>
      <c r="AI245" s="6" t="str">
        <f>VLOOKUP(C245, 'Batter Rosters'!A:C, 3, FALSE)</f>
        <v>SEA</v>
      </c>
    </row>
    <row r="246">
      <c r="A246" s="1">
        <v>252.0</v>
      </c>
      <c r="B246" s="3"/>
      <c r="C246" s="4" t="s">
        <v>280</v>
      </c>
      <c r="D246" s="4" t="s">
        <v>36</v>
      </c>
      <c r="E246" s="5">
        <v>2019.0</v>
      </c>
      <c r="F246" s="5">
        <v>2020.0</v>
      </c>
      <c r="G246" s="5">
        <v>83.0</v>
      </c>
      <c r="H246" s="5">
        <v>3.0</v>
      </c>
      <c r="I246" s="3"/>
      <c r="J246" s="5">
        <v>185.0</v>
      </c>
      <c r="K246" s="5">
        <v>167.0</v>
      </c>
      <c r="L246" s="5">
        <v>19.0</v>
      </c>
      <c r="M246" s="5">
        <v>36.0</v>
      </c>
      <c r="N246" s="5">
        <v>8.0</v>
      </c>
      <c r="O246" s="5">
        <v>3.0</v>
      </c>
      <c r="P246" s="5">
        <v>11.0</v>
      </c>
      <c r="Q246" s="5">
        <v>4.0</v>
      </c>
      <c r="R246" s="5">
        <v>2.0</v>
      </c>
      <c r="S246" s="5">
        <v>13.0</v>
      </c>
      <c r="T246" s="5">
        <v>51.0</v>
      </c>
      <c r="U246" s="5">
        <v>0.216</v>
      </c>
      <c r="V246" s="5">
        <v>0.281</v>
      </c>
      <c r="W246" s="5">
        <v>0.353</v>
      </c>
      <c r="X246" s="5">
        <v>0.634</v>
      </c>
      <c r="Y246" s="5">
        <v>59.0</v>
      </c>
      <c r="Z246" s="5">
        <v>4.0</v>
      </c>
      <c r="AA246" s="5">
        <v>3.0</v>
      </c>
      <c r="AB246" s="5">
        <v>0.0</v>
      </c>
      <c r="AC246" s="5">
        <v>2.0</v>
      </c>
      <c r="AD246" s="5">
        <v>0.0</v>
      </c>
      <c r="AE246" s="5">
        <v>1.0</v>
      </c>
      <c r="AF246" s="5">
        <v>0.287</v>
      </c>
      <c r="AG246" s="5">
        <f t="shared" si="1"/>
        <v>22</v>
      </c>
      <c r="AH246" s="6">
        <f t="shared" si="2"/>
        <v>2</v>
      </c>
      <c r="AI246" s="6" t="str">
        <f>VLOOKUP(C246, 'Batter Rosters'!A:C, 3, FALSE)</f>
        <v>SEA</v>
      </c>
    </row>
    <row r="247">
      <c r="A247" s="1">
        <v>84.0</v>
      </c>
      <c r="B247" s="3"/>
      <c r="C247" s="4" t="s">
        <v>281</v>
      </c>
      <c r="D247" s="4" t="s">
        <v>36</v>
      </c>
      <c r="E247" s="5">
        <v>2019.0</v>
      </c>
      <c r="F247" s="5">
        <v>2020.0</v>
      </c>
      <c r="G247" s="5">
        <v>154.0</v>
      </c>
      <c r="H247" s="5">
        <v>16.0</v>
      </c>
      <c r="I247" s="3"/>
      <c r="J247" s="5">
        <v>445.0</v>
      </c>
      <c r="K247" s="5">
        <v>403.0</v>
      </c>
      <c r="L247" s="5">
        <v>53.0</v>
      </c>
      <c r="M247" s="5">
        <v>99.0</v>
      </c>
      <c r="N247" s="5">
        <v>18.0</v>
      </c>
      <c r="O247" s="5">
        <v>2.0</v>
      </c>
      <c r="P247" s="5">
        <v>59.0</v>
      </c>
      <c r="Q247" s="5">
        <v>2.0</v>
      </c>
      <c r="R247" s="5">
        <v>2.0</v>
      </c>
      <c r="S247" s="5">
        <v>30.0</v>
      </c>
      <c r="T247" s="5">
        <v>100.0</v>
      </c>
      <c r="U247" s="5">
        <v>0.246</v>
      </c>
      <c r="V247" s="5">
        <v>0.303</v>
      </c>
      <c r="W247" s="5">
        <v>0.419</v>
      </c>
      <c r="X247" s="5">
        <v>0.723</v>
      </c>
      <c r="Y247" s="5">
        <v>169.0</v>
      </c>
      <c r="Z247" s="5">
        <v>12.0</v>
      </c>
      <c r="AA247" s="5">
        <v>6.0</v>
      </c>
      <c r="AB247" s="5">
        <v>0.0</v>
      </c>
      <c r="AC247" s="5">
        <v>6.0</v>
      </c>
      <c r="AD247" s="5">
        <v>0.0</v>
      </c>
      <c r="AE247" s="5">
        <v>5.0</v>
      </c>
      <c r="AF247" s="5">
        <v>0.283</v>
      </c>
      <c r="AG247" s="5">
        <f t="shared" si="1"/>
        <v>63</v>
      </c>
      <c r="AH247" s="6">
        <f t="shared" si="2"/>
        <v>0</v>
      </c>
      <c r="AI247" s="6" t="str">
        <f>VLOOKUP(C247, 'Batter Rosters'!A:C, 3, FALSE)</f>
        <v>SFG</v>
      </c>
    </row>
    <row r="248">
      <c r="A248" s="1">
        <v>125.0</v>
      </c>
      <c r="B248" s="3"/>
      <c r="C248" s="4" t="s">
        <v>282</v>
      </c>
      <c r="D248" s="4" t="s">
        <v>36</v>
      </c>
      <c r="E248" s="5">
        <v>2019.0</v>
      </c>
      <c r="F248" s="5">
        <v>2020.0</v>
      </c>
      <c r="G248" s="5">
        <v>120.0</v>
      </c>
      <c r="H248" s="5">
        <v>12.0</v>
      </c>
      <c r="I248" s="3"/>
      <c r="J248" s="5">
        <v>315.0</v>
      </c>
      <c r="K248" s="5">
        <v>291.0</v>
      </c>
      <c r="L248" s="5">
        <v>39.0</v>
      </c>
      <c r="M248" s="5">
        <v>71.0</v>
      </c>
      <c r="N248" s="5">
        <v>20.0</v>
      </c>
      <c r="O248" s="5">
        <v>0.0</v>
      </c>
      <c r="P248" s="5">
        <v>38.0</v>
      </c>
      <c r="Q248" s="5">
        <v>1.0</v>
      </c>
      <c r="R248" s="5">
        <v>0.0</v>
      </c>
      <c r="S248" s="5">
        <v>18.0</v>
      </c>
      <c r="T248" s="5">
        <v>69.0</v>
      </c>
      <c r="U248" s="5">
        <v>0.244</v>
      </c>
      <c r="V248" s="5">
        <v>0.287</v>
      </c>
      <c r="W248" s="5">
        <v>0.436</v>
      </c>
      <c r="X248" s="5">
        <v>0.723</v>
      </c>
      <c r="Y248" s="5">
        <v>127.0</v>
      </c>
      <c r="Z248" s="5">
        <v>9.0</v>
      </c>
      <c r="AA248" s="5">
        <v>1.0</v>
      </c>
      <c r="AB248" s="5">
        <v>1.0</v>
      </c>
      <c r="AC248" s="5">
        <v>4.0</v>
      </c>
      <c r="AD248" s="5">
        <v>2.0</v>
      </c>
      <c r="AE248" s="5">
        <v>5.0</v>
      </c>
      <c r="AF248" s="5">
        <v>0.276</v>
      </c>
      <c r="AG248" s="5">
        <f t="shared" si="1"/>
        <v>39</v>
      </c>
      <c r="AH248" s="6">
        <f t="shared" si="2"/>
        <v>1</v>
      </c>
      <c r="AI248" s="6" t="str">
        <f>VLOOKUP(C248, 'Batter Rosters'!A:C, 3, FALSE)</f>
        <v>SFG</v>
      </c>
    </row>
    <row r="249">
      <c r="A249" s="1">
        <v>159.0</v>
      </c>
      <c r="B249" s="3"/>
      <c r="C249" s="4" t="s">
        <v>283</v>
      </c>
      <c r="D249" s="4" t="s">
        <v>36</v>
      </c>
      <c r="E249" s="5">
        <v>2019.0</v>
      </c>
      <c r="F249" s="5">
        <v>2020.0</v>
      </c>
      <c r="G249" s="5">
        <v>94.0</v>
      </c>
      <c r="H249" s="5">
        <v>10.0</v>
      </c>
      <c r="I249" s="3"/>
      <c r="J249" s="5">
        <v>223.0</v>
      </c>
      <c r="K249" s="5">
        <v>200.0</v>
      </c>
      <c r="L249" s="5">
        <v>29.0</v>
      </c>
      <c r="M249" s="5">
        <v>51.0</v>
      </c>
      <c r="N249" s="5">
        <v>9.0</v>
      </c>
      <c r="O249" s="5">
        <v>0.0</v>
      </c>
      <c r="P249" s="5">
        <v>37.0</v>
      </c>
      <c r="Q249" s="5">
        <v>4.0</v>
      </c>
      <c r="R249" s="5">
        <v>0.0</v>
      </c>
      <c r="S249" s="5">
        <v>19.0</v>
      </c>
      <c r="T249" s="5">
        <v>53.0</v>
      </c>
      <c r="U249" s="5">
        <v>0.255</v>
      </c>
      <c r="V249" s="5">
        <v>0.323</v>
      </c>
      <c r="W249" s="5">
        <v>0.45</v>
      </c>
      <c r="X249" s="5">
        <v>0.773</v>
      </c>
      <c r="Y249" s="5">
        <v>90.0</v>
      </c>
      <c r="Z249" s="5">
        <v>3.0</v>
      </c>
      <c r="AA249" s="5">
        <v>2.0</v>
      </c>
      <c r="AB249" s="5">
        <v>0.0</v>
      </c>
      <c r="AC249" s="5">
        <v>2.0</v>
      </c>
      <c r="AD249" s="5">
        <v>0.0</v>
      </c>
      <c r="AE249" s="5">
        <v>1.0</v>
      </c>
      <c r="AF249" s="5">
        <v>0.295</v>
      </c>
      <c r="AG249" s="5">
        <f t="shared" si="1"/>
        <v>32</v>
      </c>
      <c r="AH249" s="6">
        <f t="shared" si="2"/>
        <v>4</v>
      </c>
      <c r="AI249" s="6" t="str">
        <f>VLOOKUP(C249, 'Batter Rosters'!A:C, 3, FALSE)</f>
        <v>SFG</v>
      </c>
    </row>
    <row r="250">
      <c r="A250" s="1">
        <v>225.0</v>
      </c>
      <c r="B250" s="3"/>
      <c r="C250" s="4" t="s">
        <v>284</v>
      </c>
      <c r="D250" s="4" t="s">
        <v>36</v>
      </c>
      <c r="E250" s="5">
        <v>2019.0</v>
      </c>
      <c r="F250" s="5">
        <v>2020.0</v>
      </c>
      <c r="G250" s="5">
        <v>111.0</v>
      </c>
      <c r="H250" s="5">
        <v>5.0</v>
      </c>
      <c r="I250" s="3"/>
      <c r="J250" s="5">
        <v>276.0</v>
      </c>
      <c r="K250" s="5">
        <v>254.0</v>
      </c>
      <c r="L250" s="5">
        <v>28.0</v>
      </c>
      <c r="M250" s="5">
        <v>76.0</v>
      </c>
      <c r="N250" s="5">
        <v>15.0</v>
      </c>
      <c r="O250" s="5">
        <v>0.0</v>
      </c>
      <c r="P250" s="5">
        <v>28.0</v>
      </c>
      <c r="Q250" s="5">
        <v>1.0</v>
      </c>
      <c r="R250" s="5">
        <v>0.0</v>
      </c>
      <c r="S250" s="5">
        <v>17.0</v>
      </c>
      <c r="T250" s="5">
        <v>32.0</v>
      </c>
      <c r="U250" s="5">
        <v>0.299</v>
      </c>
      <c r="V250" s="5">
        <v>0.351</v>
      </c>
      <c r="W250" s="5">
        <v>0.417</v>
      </c>
      <c r="X250" s="5">
        <v>0.769</v>
      </c>
      <c r="Y250" s="5">
        <v>106.0</v>
      </c>
      <c r="Z250" s="5">
        <v>8.0</v>
      </c>
      <c r="AA250" s="5">
        <v>4.0</v>
      </c>
      <c r="AB250" s="5">
        <v>0.0</v>
      </c>
      <c r="AC250" s="5">
        <v>1.0</v>
      </c>
      <c r="AD250" s="5">
        <v>0.0</v>
      </c>
      <c r="AE250" s="5">
        <v>2.0</v>
      </c>
      <c r="AF250" s="5">
        <v>0.326</v>
      </c>
      <c r="AG250" s="5">
        <f t="shared" si="1"/>
        <v>56</v>
      </c>
      <c r="AH250" s="6">
        <f t="shared" si="2"/>
        <v>1</v>
      </c>
      <c r="AI250" s="6" t="str">
        <f>VLOOKUP(C250, 'Batter Rosters'!A:C, 3, FALSE)</f>
        <v>SFG</v>
      </c>
    </row>
    <row r="251">
      <c r="A251" s="1">
        <v>245.0</v>
      </c>
      <c r="B251" s="3"/>
      <c r="C251" s="4" t="s">
        <v>285</v>
      </c>
      <c r="D251" s="4" t="s">
        <v>36</v>
      </c>
      <c r="E251" s="5">
        <v>2019.0</v>
      </c>
      <c r="F251" s="5">
        <v>2020.0</v>
      </c>
      <c r="G251" s="5">
        <v>60.0</v>
      </c>
      <c r="H251" s="5">
        <v>4.0</v>
      </c>
      <c r="I251" s="3"/>
      <c r="J251" s="5">
        <v>137.0</v>
      </c>
      <c r="K251" s="5">
        <v>120.0</v>
      </c>
      <c r="L251" s="5">
        <v>15.0</v>
      </c>
      <c r="M251" s="5">
        <v>26.0</v>
      </c>
      <c r="N251" s="5">
        <v>3.0</v>
      </c>
      <c r="O251" s="5">
        <v>2.0</v>
      </c>
      <c r="P251" s="5">
        <v>12.0</v>
      </c>
      <c r="Q251" s="5">
        <v>4.0</v>
      </c>
      <c r="R251" s="5">
        <v>1.0</v>
      </c>
      <c r="S251" s="5">
        <v>13.0</v>
      </c>
      <c r="T251" s="5">
        <v>53.0</v>
      </c>
      <c r="U251" s="5">
        <v>0.217</v>
      </c>
      <c r="V251" s="5">
        <v>0.314</v>
      </c>
      <c r="W251" s="5">
        <v>0.375</v>
      </c>
      <c r="X251" s="5">
        <v>0.689</v>
      </c>
      <c r="Y251" s="5">
        <v>45.0</v>
      </c>
      <c r="Z251" s="5">
        <v>1.0</v>
      </c>
      <c r="AA251" s="5">
        <v>4.0</v>
      </c>
      <c r="AB251" s="5">
        <v>0.0</v>
      </c>
      <c r="AC251" s="5">
        <v>0.0</v>
      </c>
      <c r="AD251" s="5">
        <v>1.0</v>
      </c>
      <c r="AE251" s="5">
        <v>1.0</v>
      </c>
      <c r="AF251" s="5">
        <v>0.349</v>
      </c>
      <c r="AG251" s="5">
        <f t="shared" si="1"/>
        <v>17</v>
      </c>
      <c r="AH251" s="6">
        <f t="shared" si="2"/>
        <v>3</v>
      </c>
      <c r="AI251" s="6" t="str">
        <f>VLOOKUP(C251, 'Batter Rosters'!A:C, 3, FALSE)</f>
        <v>SFG</v>
      </c>
    </row>
    <row r="252">
      <c r="A252" s="1">
        <v>250.0</v>
      </c>
      <c r="B252" s="3"/>
      <c r="C252" s="4" t="s">
        <v>286</v>
      </c>
      <c r="D252" s="4" t="s">
        <v>36</v>
      </c>
      <c r="E252" s="5">
        <v>2019.0</v>
      </c>
      <c r="F252" s="5">
        <v>2020.0</v>
      </c>
      <c r="G252" s="5">
        <v>88.0</v>
      </c>
      <c r="H252" s="5">
        <v>3.0</v>
      </c>
      <c r="I252" s="3"/>
      <c r="J252" s="5">
        <v>202.0</v>
      </c>
      <c r="K252" s="5">
        <v>189.0</v>
      </c>
      <c r="L252" s="5">
        <v>24.0</v>
      </c>
      <c r="M252" s="5">
        <v>63.0</v>
      </c>
      <c r="N252" s="5">
        <v>19.0</v>
      </c>
      <c r="O252" s="5">
        <v>0.0</v>
      </c>
      <c r="P252" s="5">
        <v>35.0</v>
      </c>
      <c r="Q252" s="5">
        <v>0.0</v>
      </c>
      <c r="R252" s="5">
        <v>0.0</v>
      </c>
      <c r="S252" s="5">
        <v>8.0</v>
      </c>
      <c r="T252" s="5">
        <v>46.0</v>
      </c>
      <c r="U252" s="5">
        <v>0.333</v>
      </c>
      <c r="V252" s="5">
        <v>0.361</v>
      </c>
      <c r="W252" s="5">
        <v>0.481</v>
      </c>
      <c r="X252" s="5">
        <v>0.843</v>
      </c>
      <c r="Y252" s="5">
        <v>91.0</v>
      </c>
      <c r="Z252" s="5">
        <v>2.0</v>
      </c>
      <c r="AA252" s="5">
        <v>2.0</v>
      </c>
      <c r="AB252" s="5">
        <v>0.0</v>
      </c>
      <c r="AC252" s="5">
        <v>3.0</v>
      </c>
      <c r="AD252" s="5">
        <v>0.0</v>
      </c>
      <c r="AE252" s="5">
        <v>2.0</v>
      </c>
      <c r="AF252" s="5">
        <v>0.42</v>
      </c>
      <c r="AG252" s="5">
        <f t="shared" si="1"/>
        <v>41</v>
      </c>
      <c r="AH252" s="6">
        <f t="shared" si="2"/>
        <v>0</v>
      </c>
      <c r="AI252" s="6" t="str">
        <f>VLOOKUP(C252, 'Batter Rosters'!A:C, 3, FALSE)</f>
        <v>SFG</v>
      </c>
    </row>
    <row r="253">
      <c r="A253" s="1">
        <v>283.0</v>
      </c>
      <c r="B253" s="3"/>
      <c r="C253" s="4" t="s">
        <v>287</v>
      </c>
      <c r="D253" s="4" t="s">
        <v>36</v>
      </c>
      <c r="E253" s="5">
        <v>2019.0</v>
      </c>
      <c r="F253" s="5">
        <v>2020.0</v>
      </c>
      <c r="G253" s="5">
        <v>56.0</v>
      </c>
      <c r="H253" s="5">
        <v>2.0</v>
      </c>
      <c r="I253" s="3"/>
      <c r="J253" s="5">
        <v>155.0</v>
      </c>
      <c r="K253" s="5">
        <v>144.0</v>
      </c>
      <c r="L253" s="5">
        <v>14.0</v>
      </c>
      <c r="M253" s="5">
        <v>40.0</v>
      </c>
      <c r="N253" s="5">
        <v>6.0</v>
      </c>
      <c r="O253" s="5">
        <v>1.0</v>
      </c>
      <c r="P253" s="5">
        <v>12.0</v>
      </c>
      <c r="Q253" s="5">
        <v>5.0</v>
      </c>
      <c r="R253" s="5">
        <v>3.0</v>
      </c>
      <c r="S253" s="5">
        <v>7.0</v>
      </c>
      <c r="T253" s="5">
        <v>32.0</v>
      </c>
      <c r="U253" s="5">
        <v>0.278</v>
      </c>
      <c r="V253" s="5">
        <v>0.312</v>
      </c>
      <c r="W253" s="5">
        <v>0.375</v>
      </c>
      <c r="X253" s="5">
        <v>0.687</v>
      </c>
      <c r="Y253" s="5">
        <v>54.0</v>
      </c>
      <c r="Z253" s="5">
        <v>4.0</v>
      </c>
      <c r="AA253" s="5">
        <v>1.0</v>
      </c>
      <c r="AB253" s="5">
        <v>0.0</v>
      </c>
      <c r="AC253" s="5">
        <v>2.0</v>
      </c>
      <c r="AD253" s="5">
        <v>0.0</v>
      </c>
      <c r="AE253" s="5">
        <v>3.0</v>
      </c>
      <c r="AF253" s="5">
        <v>0.339</v>
      </c>
      <c r="AG253" s="5">
        <f t="shared" si="1"/>
        <v>31</v>
      </c>
      <c r="AH253" s="6">
        <f t="shared" si="2"/>
        <v>2</v>
      </c>
      <c r="AI253" s="6" t="str">
        <f>VLOOKUP(C253, 'Batter Rosters'!A:C, 3, FALSE)</f>
        <v>SFG</v>
      </c>
    </row>
    <row r="254">
      <c r="A254" s="1">
        <v>288.0</v>
      </c>
      <c r="B254" s="3"/>
      <c r="C254" s="4" t="s">
        <v>288</v>
      </c>
      <c r="D254" s="4" t="s">
        <v>36</v>
      </c>
      <c r="E254" s="5">
        <v>2020.0</v>
      </c>
      <c r="F254" s="5">
        <v>2020.0</v>
      </c>
      <c r="G254" s="5">
        <v>14.0</v>
      </c>
      <c r="H254" s="5">
        <v>2.0</v>
      </c>
      <c r="I254" s="3"/>
      <c r="J254" s="5">
        <v>31.0</v>
      </c>
      <c r="K254" s="5">
        <v>28.0</v>
      </c>
      <c r="L254" s="5">
        <v>3.0</v>
      </c>
      <c r="M254" s="5">
        <v>4.0</v>
      </c>
      <c r="N254" s="5">
        <v>0.0</v>
      </c>
      <c r="O254" s="5">
        <v>0.0</v>
      </c>
      <c r="P254" s="5">
        <v>5.0</v>
      </c>
      <c r="Q254" s="5">
        <v>0.0</v>
      </c>
      <c r="R254" s="5">
        <v>0.0</v>
      </c>
      <c r="S254" s="5">
        <v>1.0</v>
      </c>
      <c r="T254" s="5">
        <v>11.0</v>
      </c>
      <c r="U254" s="5">
        <v>0.143</v>
      </c>
      <c r="V254" s="5">
        <v>0.161</v>
      </c>
      <c r="W254" s="5">
        <v>0.357</v>
      </c>
      <c r="X254" s="5">
        <v>0.518</v>
      </c>
      <c r="Y254" s="5">
        <v>10.0</v>
      </c>
      <c r="Z254" s="5">
        <v>0.0</v>
      </c>
      <c r="AA254" s="5">
        <v>0.0</v>
      </c>
      <c r="AB254" s="5">
        <v>0.0</v>
      </c>
      <c r="AC254" s="5">
        <v>2.0</v>
      </c>
      <c r="AD254" s="5">
        <v>0.0</v>
      </c>
      <c r="AE254" s="5">
        <v>0.0</v>
      </c>
      <c r="AF254" s="5">
        <v>0.118</v>
      </c>
      <c r="AG254" s="5">
        <f t="shared" si="1"/>
        <v>2</v>
      </c>
      <c r="AH254" s="6">
        <f t="shared" si="2"/>
        <v>0</v>
      </c>
      <c r="AI254" s="6" t="str">
        <f>VLOOKUP(C254, 'Batter Rosters'!A:C, 3, FALSE)</f>
        <v>SFG</v>
      </c>
    </row>
    <row r="255">
      <c r="A255" s="1">
        <v>290.0</v>
      </c>
      <c r="B255" s="3"/>
      <c r="C255" s="4" t="s">
        <v>289</v>
      </c>
      <c r="D255" s="4" t="s">
        <v>36</v>
      </c>
      <c r="E255" s="5">
        <v>2019.0</v>
      </c>
      <c r="F255" s="5">
        <v>2020.0</v>
      </c>
      <c r="G255" s="5">
        <v>18.0</v>
      </c>
      <c r="H255" s="5">
        <v>2.0</v>
      </c>
      <c r="I255" s="3"/>
      <c r="J255" s="5">
        <v>39.0</v>
      </c>
      <c r="K255" s="5">
        <v>36.0</v>
      </c>
      <c r="L255" s="5">
        <v>4.0</v>
      </c>
      <c r="M255" s="5">
        <v>7.0</v>
      </c>
      <c r="N255" s="5">
        <v>0.0</v>
      </c>
      <c r="O255" s="5">
        <v>0.0</v>
      </c>
      <c r="P255" s="5">
        <v>4.0</v>
      </c>
      <c r="Q255" s="5">
        <v>0.0</v>
      </c>
      <c r="R255" s="5">
        <v>1.0</v>
      </c>
      <c r="S255" s="5">
        <v>1.0</v>
      </c>
      <c r="T255" s="5">
        <v>10.0</v>
      </c>
      <c r="U255" s="5">
        <v>0.194</v>
      </c>
      <c r="V255" s="5">
        <v>0.256</v>
      </c>
      <c r="W255" s="5">
        <v>0.361</v>
      </c>
      <c r="X255" s="5">
        <v>0.618</v>
      </c>
      <c r="Y255" s="5">
        <v>13.0</v>
      </c>
      <c r="Z255" s="5">
        <v>1.0</v>
      </c>
      <c r="AA255" s="5">
        <v>2.0</v>
      </c>
      <c r="AB255" s="5">
        <v>0.0</v>
      </c>
      <c r="AC255" s="5">
        <v>0.0</v>
      </c>
      <c r="AD255" s="5">
        <v>0.0</v>
      </c>
      <c r="AE255" s="5">
        <v>0.0</v>
      </c>
      <c r="AF255" s="5">
        <v>0.208</v>
      </c>
      <c r="AG255" s="5">
        <f t="shared" si="1"/>
        <v>5</v>
      </c>
      <c r="AH255" s="6">
        <f t="shared" si="2"/>
        <v>-1</v>
      </c>
      <c r="AI255" s="6" t="str">
        <f>VLOOKUP(C255, 'Batter Rosters'!A:C, 3, FALSE)</f>
        <v>SFG</v>
      </c>
    </row>
    <row r="256">
      <c r="A256" s="7">
        <v>312.0</v>
      </c>
      <c r="B256" s="3"/>
      <c r="C256" s="8" t="s">
        <v>290</v>
      </c>
      <c r="D256" s="8" t="s">
        <v>36</v>
      </c>
      <c r="E256" s="9">
        <v>2019.0</v>
      </c>
      <c r="F256" s="9">
        <v>2020.0</v>
      </c>
      <c r="G256" s="9">
        <v>18.0</v>
      </c>
      <c r="H256" s="9">
        <v>1.0</v>
      </c>
      <c r="I256" s="3"/>
      <c r="J256" s="9">
        <v>47.0</v>
      </c>
      <c r="K256" s="9">
        <v>43.0</v>
      </c>
      <c r="L256" s="9">
        <v>4.0</v>
      </c>
      <c r="M256" s="9">
        <v>9.0</v>
      </c>
      <c r="N256" s="9">
        <v>2.0</v>
      </c>
      <c r="O256" s="9">
        <v>0.0</v>
      </c>
      <c r="P256" s="9">
        <v>2.0</v>
      </c>
      <c r="Q256" s="9">
        <v>0.0</v>
      </c>
      <c r="R256" s="9">
        <v>0.0</v>
      </c>
      <c r="S256" s="9">
        <v>1.0</v>
      </c>
      <c r="T256" s="9">
        <v>9.0</v>
      </c>
      <c r="U256" s="9">
        <v>0.209</v>
      </c>
      <c r="V256" s="9">
        <v>0.244</v>
      </c>
      <c r="W256" s="9">
        <v>0.326</v>
      </c>
      <c r="X256" s="9">
        <v>0.57</v>
      </c>
      <c r="Y256" s="9">
        <v>14.0</v>
      </c>
      <c r="Z256" s="9">
        <v>0.0</v>
      </c>
      <c r="AA256" s="9">
        <v>1.0</v>
      </c>
      <c r="AB256" s="9">
        <v>2.0</v>
      </c>
      <c r="AC256" s="9">
        <v>0.0</v>
      </c>
      <c r="AD256" s="9">
        <v>0.0</v>
      </c>
      <c r="AE256" s="9">
        <v>0.0</v>
      </c>
      <c r="AF256" s="9">
        <v>0.242</v>
      </c>
      <c r="AG256" s="5">
        <f t="shared" si="1"/>
        <v>6</v>
      </c>
      <c r="AH256" s="6">
        <f t="shared" si="2"/>
        <v>0</v>
      </c>
      <c r="AI256" s="6" t="str">
        <f>VLOOKUP(C256, 'Batter Rosters'!A:C, 3, FALSE)</f>
        <v>SFG</v>
      </c>
    </row>
    <row r="257">
      <c r="A257" s="7">
        <v>348.0</v>
      </c>
      <c r="B257" s="3"/>
      <c r="C257" s="8" t="s">
        <v>291</v>
      </c>
      <c r="D257" s="8" t="s">
        <v>36</v>
      </c>
      <c r="E257" s="9">
        <v>2019.0</v>
      </c>
      <c r="F257" s="9">
        <v>2020.0</v>
      </c>
      <c r="G257" s="9">
        <v>62.0</v>
      </c>
      <c r="H257" s="9">
        <v>1.0</v>
      </c>
      <c r="I257" s="3"/>
      <c r="J257" s="9">
        <v>147.0</v>
      </c>
      <c r="K257" s="9">
        <v>127.0</v>
      </c>
      <c r="L257" s="9">
        <v>16.0</v>
      </c>
      <c r="M257" s="9">
        <v>25.0</v>
      </c>
      <c r="N257" s="9">
        <v>6.0</v>
      </c>
      <c r="O257" s="9">
        <v>1.0</v>
      </c>
      <c r="P257" s="9">
        <v>13.0</v>
      </c>
      <c r="Q257" s="9">
        <v>1.0</v>
      </c>
      <c r="R257" s="9">
        <v>1.0</v>
      </c>
      <c r="S257" s="9">
        <v>16.0</v>
      </c>
      <c r="T257" s="9">
        <v>34.0</v>
      </c>
      <c r="U257" s="9">
        <v>0.197</v>
      </c>
      <c r="V257" s="9">
        <v>0.306</v>
      </c>
      <c r="W257" s="9">
        <v>0.283</v>
      </c>
      <c r="X257" s="9">
        <v>0.59</v>
      </c>
      <c r="Y257" s="9">
        <v>36.0</v>
      </c>
      <c r="Z257" s="9">
        <v>6.0</v>
      </c>
      <c r="AA257" s="9">
        <v>4.0</v>
      </c>
      <c r="AB257" s="9">
        <v>0.0</v>
      </c>
      <c r="AC257" s="9">
        <v>0.0</v>
      </c>
      <c r="AD257" s="9">
        <v>0.0</v>
      </c>
      <c r="AE257" s="9">
        <v>1.0</v>
      </c>
      <c r="AF257" s="9">
        <v>0.261</v>
      </c>
      <c r="AG257" s="5">
        <f t="shared" si="1"/>
        <v>17</v>
      </c>
      <c r="AH257" s="6">
        <f t="shared" si="2"/>
        <v>0</v>
      </c>
      <c r="AI257" s="6" t="str">
        <f>VLOOKUP(C257, 'Batter Rosters'!A:C, 3, FALSE)</f>
        <v>SFG</v>
      </c>
    </row>
    <row r="258">
      <c r="A258" s="7">
        <v>383.0</v>
      </c>
      <c r="B258" s="3"/>
      <c r="C258" s="8" t="s">
        <v>292</v>
      </c>
      <c r="D258" s="8" t="s">
        <v>36</v>
      </c>
      <c r="E258" s="9">
        <v>2020.0</v>
      </c>
      <c r="F258" s="9">
        <v>2020.0</v>
      </c>
      <c r="G258" s="9">
        <v>14.0</v>
      </c>
      <c r="H258" s="9">
        <v>0.0</v>
      </c>
      <c r="I258" s="3"/>
      <c r="J258" s="9">
        <v>39.0</v>
      </c>
      <c r="K258" s="9">
        <v>34.0</v>
      </c>
      <c r="L258" s="9">
        <v>7.0</v>
      </c>
      <c r="M258" s="9">
        <v>10.0</v>
      </c>
      <c r="N258" s="9">
        <v>1.0</v>
      </c>
      <c r="O258" s="9">
        <v>1.0</v>
      </c>
      <c r="P258" s="9">
        <v>3.0</v>
      </c>
      <c r="Q258" s="9">
        <v>0.0</v>
      </c>
      <c r="R258" s="9">
        <v>0.0</v>
      </c>
      <c r="S258" s="9">
        <v>2.0</v>
      </c>
      <c r="T258" s="9">
        <v>10.0</v>
      </c>
      <c r="U258" s="9">
        <v>0.294</v>
      </c>
      <c r="V258" s="9">
        <v>0.385</v>
      </c>
      <c r="W258" s="9">
        <v>0.382</v>
      </c>
      <c r="X258" s="9">
        <v>0.767</v>
      </c>
      <c r="Y258" s="9">
        <v>13.0</v>
      </c>
      <c r="Z258" s="9">
        <v>1.0</v>
      </c>
      <c r="AA258" s="9">
        <v>3.0</v>
      </c>
      <c r="AB258" s="9">
        <v>0.0</v>
      </c>
      <c r="AC258" s="9">
        <v>0.0</v>
      </c>
      <c r="AD258" s="9">
        <v>0.0</v>
      </c>
      <c r="AE258" s="9">
        <v>2.0</v>
      </c>
      <c r="AF258" s="9">
        <v>0.417</v>
      </c>
      <c r="AG258" s="5">
        <f t="shared" si="1"/>
        <v>8</v>
      </c>
      <c r="AH258" s="6">
        <f t="shared" si="2"/>
        <v>0</v>
      </c>
      <c r="AI258" s="6" t="str">
        <f>VLOOKUP(C258, 'Batter Rosters'!A:C, 3, FALSE)</f>
        <v>SFG</v>
      </c>
    </row>
    <row r="259">
      <c r="A259" s="1">
        <v>19.0</v>
      </c>
      <c r="B259" s="3"/>
      <c r="C259" s="4" t="s">
        <v>293</v>
      </c>
      <c r="D259" s="4" t="s">
        <v>36</v>
      </c>
      <c r="E259" s="5">
        <v>2019.0</v>
      </c>
      <c r="F259" s="5">
        <v>2020.0</v>
      </c>
      <c r="G259" s="5">
        <v>175.0</v>
      </c>
      <c r="H259" s="5">
        <v>30.0</v>
      </c>
      <c r="I259" s="3"/>
      <c r="J259" s="5">
        <v>610.0</v>
      </c>
      <c r="K259" s="5">
        <v>538.0</v>
      </c>
      <c r="L259" s="5">
        <v>85.0</v>
      </c>
      <c r="M259" s="5">
        <v>132.0</v>
      </c>
      <c r="N259" s="5">
        <v>28.0</v>
      </c>
      <c r="O259" s="5">
        <v>1.0</v>
      </c>
      <c r="P259" s="5">
        <v>83.0</v>
      </c>
      <c r="Q259" s="5">
        <v>7.0</v>
      </c>
      <c r="R259" s="5">
        <v>5.0</v>
      </c>
      <c r="S259" s="5">
        <v>54.0</v>
      </c>
      <c r="T259" s="5">
        <v>136.0</v>
      </c>
      <c r="U259" s="5">
        <v>0.245</v>
      </c>
      <c r="V259" s="5">
        <v>0.325</v>
      </c>
      <c r="W259" s="5">
        <v>0.468</v>
      </c>
      <c r="X259" s="5">
        <v>0.793</v>
      </c>
      <c r="Y259" s="5">
        <v>252.0</v>
      </c>
      <c r="Z259" s="5">
        <v>14.0</v>
      </c>
      <c r="AA259" s="5">
        <v>12.0</v>
      </c>
      <c r="AB259" s="5">
        <v>0.0</v>
      </c>
      <c r="AC259" s="5">
        <v>6.0</v>
      </c>
      <c r="AD259" s="5">
        <v>1.0</v>
      </c>
      <c r="AE259" s="5">
        <v>4.0</v>
      </c>
      <c r="AF259" s="5">
        <v>0.27</v>
      </c>
      <c r="AG259" s="5">
        <f t="shared" si="1"/>
        <v>73</v>
      </c>
      <c r="AH259" s="6">
        <f t="shared" si="2"/>
        <v>2</v>
      </c>
      <c r="AI259" s="6" t="str">
        <f>VLOOKUP(C259, 'Batter Rosters'!A:C, 3, FALSE)</f>
        <v>STL</v>
      </c>
    </row>
    <row r="260">
      <c r="A260" s="1">
        <v>28.0</v>
      </c>
      <c r="B260" s="3"/>
      <c r="C260" s="4" t="s">
        <v>294</v>
      </c>
      <c r="D260" s="4" t="s">
        <v>36</v>
      </c>
      <c r="E260" s="5">
        <v>2019.0</v>
      </c>
      <c r="F260" s="5">
        <v>2020.0</v>
      </c>
      <c r="G260" s="5">
        <v>188.0</v>
      </c>
      <c r="H260" s="5">
        <v>28.0</v>
      </c>
      <c r="I260" s="3"/>
      <c r="J260" s="5">
        <v>668.0</v>
      </c>
      <c r="K260" s="5">
        <v>581.0</v>
      </c>
      <c r="L260" s="5">
        <v>90.0</v>
      </c>
      <c r="M260" s="5">
        <v>156.0</v>
      </c>
      <c r="N260" s="5">
        <v>30.0</v>
      </c>
      <c r="O260" s="5">
        <v>0.0</v>
      </c>
      <c r="P260" s="5">
        <v>84.0</v>
      </c>
      <c r="Q260" s="5">
        <v>3.0</v>
      </c>
      <c r="R260" s="5">
        <v>0.0</v>
      </c>
      <c r="S260" s="5">
        <v>79.0</v>
      </c>
      <c r="T260" s="5">
        <v>156.0</v>
      </c>
      <c r="U260" s="5">
        <v>0.269</v>
      </c>
      <c r="V260" s="5">
        <v>0.357</v>
      </c>
      <c r="W260" s="5">
        <v>0.465</v>
      </c>
      <c r="X260" s="5">
        <v>0.822</v>
      </c>
      <c r="Y260" s="5">
        <v>270.0</v>
      </c>
      <c r="Z260" s="5">
        <v>12.0</v>
      </c>
      <c r="AA260" s="5">
        <v>3.0</v>
      </c>
      <c r="AB260" s="5">
        <v>0.0</v>
      </c>
      <c r="AC260" s="5">
        <v>3.0</v>
      </c>
      <c r="AD260" s="5">
        <v>1.0</v>
      </c>
      <c r="AE260" s="5">
        <v>6.0</v>
      </c>
      <c r="AF260" s="5">
        <v>0.32</v>
      </c>
      <c r="AG260" s="5">
        <f t="shared" si="1"/>
        <v>98</v>
      </c>
      <c r="AH260" s="6">
        <f t="shared" si="2"/>
        <v>3</v>
      </c>
      <c r="AI260" s="6" t="str">
        <f>VLOOKUP(C260, 'Batter Rosters'!A:C, 3, FALSE)</f>
        <v>STL</v>
      </c>
    </row>
    <row r="261">
      <c r="A261" s="1">
        <v>68.0</v>
      </c>
      <c r="B261" s="3"/>
      <c r="C261" s="4" t="s">
        <v>295</v>
      </c>
      <c r="D261" s="4" t="s">
        <v>36</v>
      </c>
      <c r="E261" s="5">
        <v>2019.0</v>
      </c>
      <c r="F261" s="5">
        <v>2020.0</v>
      </c>
      <c r="G261" s="5">
        <v>165.0</v>
      </c>
      <c r="H261" s="5">
        <v>19.0</v>
      </c>
      <c r="I261" s="3"/>
      <c r="J261" s="5">
        <v>511.0</v>
      </c>
      <c r="K261" s="5">
        <v>436.0</v>
      </c>
      <c r="L261" s="5">
        <v>64.0</v>
      </c>
      <c r="M261" s="5">
        <v>111.0</v>
      </c>
      <c r="N261" s="5">
        <v>23.0</v>
      </c>
      <c r="O261" s="5">
        <v>1.0</v>
      </c>
      <c r="P261" s="5">
        <v>68.0</v>
      </c>
      <c r="Q261" s="5">
        <v>9.0</v>
      </c>
      <c r="R261" s="5">
        <v>6.0</v>
      </c>
      <c r="S261" s="5">
        <v>62.0</v>
      </c>
      <c r="T261" s="5">
        <v>133.0</v>
      </c>
      <c r="U261" s="5">
        <v>0.255</v>
      </c>
      <c r="V261" s="5">
        <v>0.355</v>
      </c>
      <c r="W261" s="5">
        <v>0.443</v>
      </c>
      <c r="X261" s="5">
        <v>0.798</v>
      </c>
      <c r="Y261" s="5">
        <v>193.0</v>
      </c>
      <c r="Z261" s="5">
        <v>5.0</v>
      </c>
      <c r="AA261" s="5">
        <v>8.0</v>
      </c>
      <c r="AB261" s="5">
        <v>1.0</v>
      </c>
      <c r="AC261" s="5">
        <v>4.0</v>
      </c>
      <c r="AD261" s="5">
        <v>1.0</v>
      </c>
      <c r="AE261" s="5">
        <v>5.0</v>
      </c>
      <c r="AF261" s="5">
        <v>0.319</v>
      </c>
      <c r="AG261" s="5">
        <f t="shared" si="1"/>
        <v>68</v>
      </c>
      <c r="AH261" s="6">
        <f t="shared" si="2"/>
        <v>3</v>
      </c>
      <c r="AI261" s="6" t="str">
        <f>VLOOKUP(C261, 'Batter Rosters'!A:C, 3, FALSE)</f>
        <v>STL</v>
      </c>
    </row>
    <row r="262">
      <c r="A262" s="1">
        <v>163.0</v>
      </c>
      <c r="B262" s="3"/>
      <c r="C262" s="4" t="s">
        <v>296</v>
      </c>
      <c r="D262" s="4" t="s">
        <v>36</v>
      </c>
      <c r="E262" s="5">
        <v>2019.0</v>
      </c>
      <c r="F262" s="5">
        <v>2020.0</v>
      </c>
      <c r="G262" s="5">
        <v>131.0</v>
      </c>
      <c r="H262" s="5">
        <v>10.0</v>
      </c>
      <c r="I262" s="3"/>
      <c r="J262" s="5">
        <v>443.0</v>
      </c>
      <c r="K262" s="5">
        <v>416.0</v>
      </c>
      <c r="L262" s="5">
        <v>39.0</v>
      </c>
      <c r="M262" s="5">
        <v>111.0</v>
      </c>
      <c r="N262" s="5">
        <v>20.0</v>
      </c>
      <c r="O262" s="5">
        <v>0.0</v>
      </c>
      <c r="P262" s="5">
        <v>57.0</v>
      </c>
      <c r="Q262" s="5">
        <v>5.0</v>
      </c>
      <c r="R262" s="5">
        <v>0.0</v>
      </c>
      <c r="S262" s="5">
        <v>16.0</v>
      </c>
      <c r="T262" s="5">
        <v>61.0</v>
      </c>
      <c r="U262" s="5">
        <v>0.267</v>
      </c>
      <c r="V262" s="5">
        <v>0.299</v>
      </c>
      <c r="W262" s="5">
        <v>0.387</v>
      </c>
      <c r="X262" s="5">
        <v>0.686</v>
      </c>
      <c r="Y262" s="5">
        <v>161.0</v>
      </c>
      <c r="Z262" s="5">
        <v>15.0</v>
      </c>
      <c r="AA262" s="5">
        <v>5.0</v>
      </c>
      <c r="AB262" s="5">
        <v>1.0</v>
      </c>
      <c r="AC262" s="5">
        <v>5.0</v>
      </c>
      <c r="AD262" s="5">
        <v>0.0</v>
      </c>
      <c r="AE262" s="5">
        <v>2.0</v>
      </c>
      <c r="AF262" s="5">
        <v>0.289</v>
      </c>
      <c r="AG262" s="5">
        <f t="shared" si="1"/>
        <v>81</v>
      </c>
      <c r="AH262" s="6">
        <f t="shared" si="2"/>
        <v>5</v>
      </c>
      <c r="AI262" s="6" t="str">
        <f>VLOOKUP(C262, 'Batter Rosters'!A:C, 3, FALSE)</f>
        <v>STL</v>
      </c>
    </row>
    <row r="263">
      <c r="A263" s="1">
        <v>172.0</v>
      </c>
      <c r="B263" s="3"/>
      <c r="C263" s="4" t="s">
        <v>297</v>
      </c>
      <c r="D263" s="4" t="s">
        <v>36</v>
      </c>
      <c r="E263" s="5">
        <v>2019.0</v>
      </c>
      <c r="F263" s="5">
        <v>2020.0</v>
      </c>
      <c r="G263" s="5">
        <v>136.0</v>
      </c>
      <c r="H263" s="5">
        <v>9.0</v>
      </c>
      <c r="I263" s="3"/>
      <c r="J263" s="5">
        <v>350.0</v>
      </c>
      <c r="K263" s="5">
        <v>291.0</v>
      </c>
      <c r="L263" s="5">
        <v>51.0</v>
      </c>
      <c r="M263" s="5">
        <v>60.0</v>
      </c>
      <c r="N263" s="5">
        <v>11.0</v>
      </c>
      <c r="O263" s="5">
        <v>3.0</v>
      </c>
      <c r="P263" s="5">
        <v>32.0</v>
      </c>
      <c r="Q263" s="5">
        <v>12.0</v>
      </c>
      <c r="R263" s="5">
        <v>2.0</v>
      </c>
      <c r="S263" s="5">
        <v>44.0</v>
      </c>
      <c r="T263" s="5">
        <v>102.0</v>
      </c>
      <c r="U263" s="5">
        <v>0.206</v>
      </c>
      <c r="V263" s="5">
        <v>0.33</v>
      </c>
      <c r="W263" s="5">
        <v>0.357</v>
      </c>
      <c r="X263" s="5">
        <v>0.687</v>
      </c>
      <c r="Y263" s="5">
        <v>104.0</v>
      </c>
      <c r="Z263" s="5">
        <v>2.0</v>
      </c>
      <c r="AA263" s="5">
        <v>11.0</v>
      </c>
      <c r="AB263" s="5">
        <v>1.0</v>
      </c>
      <c r="AC263" s="5">
        <v>3.0</v>
      </c>
      <c r="AD263" s="5">
        <v>3.0</v>
      </c>
      <c r="AE263" s="5">
        <v>8.0</v>
      </c>
      <c r="AF263" s="5">
        <v>0.279</v>
      </c>
      <c r="AG263" s="5">
        <f t="shared" si="1"/>
        <v>37</v>
      </c>
      <c r="AH263" s="6">
        <f t="shared" si="2"/>
        <v>10</v>
      </c>
      <c r="AI263" s="6" t="str">
        <f>VLOOKUP(C263, 'Batter Rosters'!A:C, 3, FALSE)</f>
        <v>STL</v>
      </c>
    </row>
    <row r="264">
      <c r="A264" s="1">
        <v>173.0</v>
      </c>
      <c r="B264" s="3"/>
      <c r="C264" s="4" t="s">
        <v>298</v>
      </c>
      <c r="D264" s="4" t="s">
        <v>36</v>
      </c>
      <c r="E264" s="5">
        <v>2019.0</v>
      </c>
      <c r="F264" s="5">
        <v>2020.0</v>
      </c>
      <c r="G264" s="5">
        <v>73.0</v>
      </c>
      <c r="H264" s="5">
        <v>9.0</v>
      </c>
      <c r="I264" s="3"/>
      <c r="J264" s="5">
        <v>200.0</v>
      </c>
      <c r="K264" s="5">
        <v>184.0</v>
      </c>
      <c r="L264" s="5">
        <v>26.0</v>
      </c>
      <c r="M264" s="5">
        <v>44.0</v>
      </c>
      <c r="N264" s="5">
        <v>9.0</v>
      </c>
      <c r="O264" s="5">
        <v>0.0</v>
      </c>
      <c r="P264" s="5">
        <v>24.0</v>
      </c>
      <c r="Q264" s="5">
        <v>1.0</v>
      </c>
      <c r="R264" s="5">
        <v>1.0</v>
      </c>
      <c r="S264" s="5">
        <v>14.0</v>
      </c>
      <c r="T264" s="5">
        <v>63.0</v>
      </c>
      <c r="U264" s="5">
        <v>0.239</v>
      </c>
      <c r="V264" s="5">
        <v>0.3</v>
      </c>
      <c r="W264" s="5">
        <v>0.435</v>
      </c>
      <c r="X264" s="5">
        <v>0.735</v>
      </c>
      <c r="Y264" s="5">
        <v>80.0</v>
      </c>
      <c r="Z264" s="5">
        <v>1.0</v>
      </c>
      <c r="AA264" s="5">
        <v>2.0</v>
      </c>
      <c r="AB264" s="5">
        <v>0.0</v>
      </c>
      <c r="AC264" s="5">
        <v>0.0</v>
      </c>
      <c r="AD264" s="5">
        <v>0.0</v>
      </c>
      <c r="AE264" s="5">
        <v>4.0</v>
      </c>
      <c r="AF264" s="5">
        <v>0.313</v>
      </c>
      <c r="AG264" s="5">
        <f t="shared" si="1"/>
        <v>26</v>
      </c>
      <c r="AH264" s="6">
        <f t="shared" si="2"/>
        <v>0</v>
      </c>
      <c r="AI264" s="6" t="str">
        <f>VLOOKUP(C264, 'Batter Rosters'!A:C, 3, FALSE)</f>
        <v>STL</v>
      </c>
    </row>
    <row r="265">
      <c r="A265" s="1">
        <v>181.0</v>
      </c>
      <c r="B265" s="3"/>
      <c r="C265" s="4" t="s">
        <v>299</v>
      </c>
      <c r="D265" s="4" t="s">
        <v>36</v>
      </c>
      <c r="E265" s="5">
        <v>2019.0</v>
      </c>
      <c r="F265" s="5">
        <v>2020.0</v>
      </c>
      <c r="G265" s="5">
        <v>116.0</v>
      </c>
      <c r="H265" s="5">
        <v>8.0</v>
      </c>
      <c r="I265" s="3"/>
      <c r="J265" s="5">
        <v>364.0</v>
      </c>
      <c r="K265" s="5">
        <v>338.0</v>
      </c>
      <c r="L265" s="5">
        <v>53.0</v>
      </c>
      <c r="M265" s="5">
        <v>97.0</v>
      </c>
      <c r="N265" s="5">
        <v>18.0</v>
      </c>
      <c r="O265" s="5">
        <v>4.0</v>
      </c>
      <c r="P265" s="5">
        <v>34.0</v>
      </c>
      <c r="Q265" s="5">
        <v>14.0</v>
      </c>
      <c r="R265" s="5">
        <v>3.0</v>
      </c>
      <c r="S265" s="5">
        <v>17.0</v>
      </c>
      <c r="T265" s="5">
        <v>66.0</v>
      </c>
      <c r="U265" s="5">
        <v>0.287</v>
      </c>
      <c r="V265" s="5">
        <v>0.335</v>
      </c>
      <c r="W265" s="5">
        <v>0.435</v>
      </c>
      <c r="X265" s="5">
        <v>0.77</v>
      </c>
      <c r="Y265" s="5">
        <v>147.0</v>
      </c>
      <c r="Z265" s="5">
        <v>4.0</v>
      </c>
      <c r="AA265" s="5">
        <v>8.0</v>
      </c>
      <c r="AB265" s="5">
        <v>0.0</v>
      </c>
      <c r="AC265" s="5">
        <v>1.0</v>
      </c>
      <c r="AD265" s="5">
        <v>0.0</v>
      </c>
      <c r="AE265" s="5">
        <v>5.0</v>
      </c>
      <c r="AF265" s="5">
        <v>0.336</v>
      </c>
      <c r="AG265" s="5">
        <f t="shared" si="1"/>
        <v>67</v>
      </c>
      <c r="AH265" s="6">
        <f t="shared" si="2"/>
        <v>11</v>
      </c>
      <c r="AI265" s="6" t="str">
        <f>VLOOKUP(C265, 'Batter Rosters'!A:C, 3, FALSE)</f>
        <v>STL</v>
      </c>
    </row>
    <row r="266">
      <c r="A266" s="1">
        <v>190.0</v>
      </c>
      <c r="B266" s="3"/>
      <c r="C266" s="4" t="s">
        <v>300</v>
      </c>
      <c r="D266" s="4" t="s">
        <v>36</v>
      </c>
      <c r="E266" s="5">
        <v>2019.0</v>
      </c>
      <c r="F266" s="5">
        <v>2020.0</v>
      </c>
      <c r="G266" s="5">
        <v>63.0</v>
      </c>
      <c r="H266" s="5">
        <v>7.0</v>
      </c>
      <c r="I266" s="3"/>
      <c r="J266" s="5">
        <v>152.0</v>
      </c>
      <c r="K266" s="5">
        <v>140.0</v>
      </c>
      <c r="L266" s="5">
        <v>11.0</v>
      </c>
      <c r="M266" s="5">
        <v>28.0</v>
      </c>
      <c r="N266" s="5">
        <v>3.0</v>
      </c>
      <c r="O266" s="5">
        <v>0.0</v>
      </c>
      <c r="P266" s="5">
        <v>20.0</v>
      </c>
      <c r="Q266" s="5">
        <v>1.0</v>
      </c>
      <c r="R266" s="5">
        <v>1.0</v>
      </c>
      <c r="S266" s="5">
        <v>10.0</v>
      </c>
      <c r="T266" s="5">
        <v>34.0</v>
      </c>
      <c r="U266" s="5">
        <v>0.2</v>
      </c>
      <c r="V266" s="5">
        <v>0.25</v>
      </c>
      <c r="W266" s="5">
        <v>0.371</v>
      </c>
      <c r="X266" s="5">
        <v>0.621</v>
      </c>
      <c r="Y266" s="5">
        <v>52.0</v>
      </c>
      <c r="Z266" s="5">
        <v>4.0</v>
      </c>
      <c r="AA266" s="5">
        <v>0.0</v>
      </c>
      <c r="AB266" s="5">
        <v>0.0</v>
      </c>
      <c r="AC266" s="5">
        <v>2.0</v>
      </c>
      <c r="AD266" s="5">
        <v>0.0</v>
      </c>
      <c r="AE266" s="5">
        <v>1.0</v>
      </c>
      <c r="AF266" s="5">
        <v>0.208</v>
      </c>
      <c r="AG266" s="5">
        <f t="shared" si="1"/>
        <v>18</v>
      </c>
      <c r="AH266" s="6">
        <f t="shared" si="2"/>
        <v>0</v>
      </c>
      <c r="AI266" s="6" t="str">
        <f>VLOOKUP(C266, 'Batter Rosters'!A:C, 3, FALSE)</f>
        <v>STL</v>
      </c>
    </row>
    <row r="267">
      <c r="A267" s="1">
        <v>276.0</v>
      </c>
      <c r="B267" s="3"/>
      <c r="C267" s="4" t="s">
        <v>301</v>
      </c>
      <c r="D267" s="4" t="s">
        <v>36</v>
      </c>
      <c r="E267" s="5">
        <v>2019.0</v>
      </c>
      <c r="F267" s="5">
        <v>2020.0</v>
      </c>
      <c r="G267" s="5">
        <v>27.0</v>
      </c>
      <c r="H267" s="5">
        <v>3.0</v>
      </c>
      <c r="I267" s="3"/>
      <c r="J267" s="5">
        <v>52.0</v>
      </c>
      <c r="K267" s="5">
        <v>42.0</v>
      </c>
      <c r="L267" s="5">
        <v>8.0</v>
      </c>
      <c r="M267" s="5">
        <v>10.0</v>
      </c>
      <c r="N267" s="5">
        <v>2.0</v>
      </c>
      <c r="O267" s="5">
        <v>0.0</v>
      </c>
      <c r="P267" s="5">
        <v>9.0</v>
      </c>
      <c r="Q267" s="5">
        <v>1.0</v>
      </c>
      <c r="R267" s="5">
        <v>0.0</v>
      </c>
      <c r="S267" s="5">
        <v>8.0</v>
      </c>
      <c r="T267" s="5">
        <v>9.0</v>
      </c>
      <c r="U267" s="5">
        <v>0.238</v>
      </c>
      <c r="V267" s="5">
        <v>0.385</v>
      </c>
      <c r="W267" s="5">
        <v>0.5</v>
      </c>
      <c r="X267" s="5">
        <v>0.885</v>
      </c>
      <c r="Y267" s="5">
        <v>21.0</v>
      </c>
      <c r="Z267" s="5">
        <v>2.0</v>
      </c>
      <c r="AA267" s="5">
        <v>2.0</v>
      </c>
      <c r="AB267" s="5">
        <v>0.0</v>
      </c>
      <c r="AC267" s="5">
        <v>0.0</v>
      </c>
      <c r="AD267" s="5">
        <v>0.0</v>
      </c>
      <c r="AE267" s="5">
        <v>0.0</v>
      </c>
      <c r="AF267" s="5">
        <v>0.233</v>
      </c>
      <c r="AG267" s="5">
        <f t="shared" si="1"/>
        <v>5</v>
      </c>
      <c r="AH267" s="6">
        <f t="shared" si="2"/>
        <v>1</v>
      </c>
      <c r="AI267" s="6" t="str">
        <f>VLOOKUP(C267, 'Batter Rosters'!A:C, 3, FALSE)</f>
        <v>STL</v>
      </c>
    </row>
    <row r="268">
      <c r="A268" s="7">
        <v>304.0</v>
      </c>
      <c r="B268" s="3"/>
      <c r="C268" s="8" t="s">
        <v>302</v>
      </c>
      <c r="D268" s="8" t="s">
        <v>36</v>
      </c>
      <c r="E268" s="9">
        <v>2019.0</v>
      </c>
      <c r="F268" s="9">
        <v>2020.0</v>
      </c>
      <c r="G268" s="9">
        <v>23.0</v>
      </c>
      <c r="H268" s="9">
        <v>2.0</v>
      </c>
      <c r="I268" s="3"/>
      <c r="J268" s="9">
        <v>60.0</v>
      </c>
      <c r="K268" s="9">
        <v>54.0</v>
      </c>
      <c r="L268" s="9">
        <v>8.0</v>
      </c>
      <c r="M268" s="9">
        <v>13.0</v>
      </c>
      <c r="N268" s="9">
        <v>2.0</v>
      </c>
      <c r="O268" s="9">
        <v>0.0</v>
      </c>
      <c r="P268" s="9">
        <v>10.0</v>
      </c>
      <c r="Q268" s="9">
        <v>2.0</v>
      </c>
      <c r="R268" s="9">
        <v>0.0</v>
      </c>
      <c r="S268" s="9">
        <v>4.0</v>
      </c>
      <c r="T268" s="9">
        <v>15.0</v>
      </c>
      <c r="U268" s="9">
        <v>0.241</v>
      </c>
      <c r="V268" s="9">
        <v>0.3</v>
      </c>
      <c r="W268" s="9">
        <v>0.389</v>
      </c>
      <c r="X268" s="9">
        <v>0.689</v>
      </c>
      <c r="Y268" s="9">
        <v>21.0</v>
      </c>
      <c r="Z268" s="9">
        <v>5.0</v>
      </c>
      <c r="AA268" s="9">
        <v>1.0</v>
      </c>
      <c r="AB268" s="9">
        <v>0.0</v>
      </c>
      <c r="AC268" s="9">
        <v>1.0</v>
      </c>
      <c r="AD268" s="9">
        <v>0.0</v>
      </c>
      <c r="AE268" s="9">
        <v>1.0</v>
      </c>
      <c r="AF268" s="9">
        <v>0.289</v>
      </c>
      <c r="AG268" s="5">
        <f t="shared" si="1"/>
        <v>9</v>
      </c>
      <c r="AH268" s="6">
        <f t="shared" si="2"/>
        <v>2</v>
      </c>
      <c r="AI268" s="6" t="str">
        <f>VLOOKUP(C268, 'Batter Rosters'!A:C, 3, FALSE)</f>
        <v>STL</v>
      </c>
    </row>
    <row r="269">
      <c r="A269" s="7">
        <v>335.0</v>
      </c>
      <c r="B269" s="3"/>
      <c r="C269" s="8" t="s">
        <v>303</v>
      </c>
      <c r="D269" s="8" t="s">
        <v>36</v>
      </c>
      <c r="E269" s="9">
        <v>2020.0</v>
      </c>
      <c r="F269" s="9">
        <v>2020.0</v>
      </c>
      <c r="G269" s="9">
        <v>23.0</v>
      </c>
      <c r="H269" s="9">
        <v>1.0</v>
      </c>
      <c r="I269" s="3"/>
      <c r="J269" s="9">
        <v>73.0</v>
      </c>
      <c r="K269" s="9">
        <v>69.0</v>
      </c>
      <c r="L269" s="9">
        <v>6.0</v>
      </c>
      <c r="M269" s="9">
        <v>11.0</v>
      </c>
      <c r="N269" s="9">
        <v>3.0</v>
      </c>
      <c r="O269" s="9">
        <v>0.0</v>
      </c>
      <c r="P269" s="9">
        <v>5.0</v>
      </c>
      <c r="Q269" s="9">
        <v>1.0</v>
      </c>
      <c r="R269" s="9">
        <v>1.0</v>
      </c>
      <c r="S269" s="9">
        <v>4.0</v>
      </c>
      <c r="T269" s="9">
        <v>21.0</v>
      </c>
      <c r="U269" s="9">
        <v>0.159</v>
      </c>
      <c r="V269" s="9">
        <v>0.205</v>
      </c>
      <c r="W269" s="9">
        <v>0.246</v>
      </c>
      <c r="X269" s="9">
        <v>0.452</v>
      </c>
      <c r="Y269" s="9">
        <v>17.0</v>
      </c>
      <c r="Z269" s="9">
        <v>3.0</v>
      </c>
      <c r="AA269" s="9">
        <v>0.0</v>
      </c>
      <c r="AB269" s="9">
        <v>0.0</v>
      </c>
      <c r="AC269" s="9">
        <v>0.0</v>
      </c>
      <c r="AD269" s="9">
        <v>0.0</v>
      </c>
      <c r="AE269" s="9">
        <v>0.0</v>
      </c>
      <c r="AF269" s="9">
        <v>0.213</v>
      </c>
      <c r="AG269" s="5">
        <f t="shared" si="1"/>
        <v>7</v>
      </c>
      <c r="AH269" s="6">
        <f t="shared" si="2"/>
        <v>0</v>
      </c>
      <c r="AI269" s="6" t="str">
        <f>VLOOKUP(C269, 'Batter Rosters'!A:C, 3, FALSE)</f>
        <v>STL</v>
      </c>
    </row>
    <row r="270">
      <c r="A270" s="1">
        <v>42.0</v>
      </c>
      <c r="B270" s="3"/>
      <c r="C270" s="4" t="s">
        <v>304</v>
      </c>
      <c r="D270" s="4" t="s">
        <v>36</v>
      </c>
      <c r="E270" s="5">
        <v>2019.0</v>
      </c>
      <c r="F270" s="5">
        <v>2020.0</v>
      </c>
      <c r="G270" s="5">
        <v>152.0</v>
      </c>
      <c r="H270" s="5">
        <v>25.0</v>
      </c>
      <c r="I270" s="3"/>
      <c r="J270" s="5">
        <v>428.0</v>
      </c>
      <c r="K270" s="5">
        <v>390.0</v>
      </c>
      <c r="L270" s="5">
        <v>53.0</v>
      </c>
      <c r="M270" s="5">
        <v>79.0</v>
      </c>
      <c r="N270" s="5">
        <v>21.0</v>
      </c>
      <c r="O270" s="5">
        <v>0.0</v>
      </c>
      <c r="P270" s="5">
        <v>58.0</v>
      </c>
      <c r="Q270" s="5">
        <v>6.0</v>
      </c>
      <c r="R270" s="5">
        <v>0.0</v>
      </c>
      <c r="S270" s="5">
        <v>32.0</v>
      </c>
      <c r="T270" s="5">
        <v>138.0</v>
      </c>
      <c r="U270" s="5">
        <v>0.203</v>
      </c>
      <c r="V270" s="5">
        <v>0.266</v>
      </c>
      <c r="W270" s="5">
        <v>0.449</v>
      </c>
      <c r="X270" s="5">
        <v>0.715</v>
      </c>
      <c r="Y270" s="5">
        <v>175.0</v>
      </c>
      <c r="Z270" s="5">
        <v>7.0</v>
      </c>
      <c r="AA270" s="5">
        <v>3.0</v>
      </c>
      <c r="AB270" s="5">
        <v>0.0</v>
      </c>
      <c r="AC270" s="5">
        <v>3.0</v>
      </c>
      <c r="AD270" s="5">
        <v>0.0</v>
      </c>
      <c r="AE270" s="5">
        <v>3.0</v>
      </c>
      <c r="AF270" s="5">
        <v>0.235</v>
      </c>
      <c r="AG270" s="5">
        <f t="shared" si="1"/>
        <v>33</v>
      </c>
      <c r="AH270" s="6">
        <f t="shared" si="2"/>
        <v>6</v>
      </c>
      <c r="AI270" s="6" t="str">
        <f>VLOOKUP(C270, 'Batter Rosters'!A:C, 3, FALSE)</f>
        <v>TBR</v>
      </c>
    </row>
    <row r="271">
      <c r="A271" s="1">
        <v>79.0</v>
      </c>
      <c r="B271" s="3"/>
      <c r="C271" s="4" t="s">
        <v>305</v>
      </c>
      <c r="D271" s="4" t="s">
        <v>36</v>
      </c>
      <c r="E271" s="5">
        <v>2019.0</v>
      </c>
      <c r="F271" s="5">
        <v>2020.0</v>
      </c>
      <c r="G271" s="5">
        <v>176.0</v>
      </c>
      <c r="H271" s="5">
        <v>17.0</v>
      </c>
      <c r="I271" s="3"/>
      <c r="J271" s="5">
        <v>484.0</v>
      </c>
      <c r="K271" s="5">
        <v>438.0</v>
      </c>
      <c r="L271" s="5">
        <v>66.0</v>
      </c>
      <c r="M271" s="5">
        <v>128.0</v>
      </c>
      <c r="N271" s="5">
        <v>27.0</v>
      </c>
      <c r="O271" s="5">
        <v>2.0</v>
      </c>
      <c r="P271" s="5">
        <v>49.0</v>
      </c>
      <c r="Q271" s="5">
        <v>4.0</v>
      </c>
      <c r="R271" s="5">
        <v>2.0</v>
      </c>
      <c r="S271" s="5">
        <v>42.0</v>
      </c>
      <c r="T271" s="5">
        <v>134.0</v>
      </c>
      <c r="U271" s="5">
        <v>0.292</v>
      </c>
      <c r="V271" s="5">
        <v>0.358</v>
      </c>
      <c r="W271" s="5">
        <v>0.479</v>
      </c>
      <c r="X271" s="5">
        <v>0.838</v>
      </c>
      <c r="Y271" s="5">
        <v>210.0</v>
      </c>
      <c r="Z271" s="5">
        <v>7.0</v>
      </c>
      <c r="AA271" s="5">
        <v>3.0</v>
      </c>
      <c r="AB271" s="5">
        <v>1.0</v>
      </c>
      <c r="AC271" s="5">
        <v>0.0</v>
      </c>
      <c r="AD271" s="5">
        <v>1.0</v>
      </c>
      <c r="AE271" s="5">
        <v>3.0</v>
      </c>
      <c r="AF271" s="5">
        <v>0.387</v>
      </c>
      <c r="AG271" s="5">
        <f t="shared" si="1"/>
        <v>82</v>
      </c>
      <c r="AH271" s="6">
        <f t="shared" si="2"/>
        <v>2</v>
      </c>
      <c r="AI271" s="6" t="str">
        <f>VLOOKUP(C271, 'Batter Rosters'!A:C, 3, FALSE)</f>
        <v>TBR</v>
      </c>
    </row>
    <row r="272">
      <c r="A272" s="1">
        <v>153.0</v>
      </c>
      <c r="B272" s="3"/>
      <c r="C272" s="4" t="s">
        <v>306</v>
      </c>
      <c r="D272" s="4" t="s">
        <v>36</v>
      </c>
      <c r="E272" s="5">
        <v>2019.0</v>
      </c>
      <c r="F272" s="5">
        <v>2020.0</v>
      </c>
      <c r="G272" s="5">
        <v>90.0</v>
      </c>
      <c r="H272" s="5">
        <v>10.0</v>
      </c>
      <c r="I272" s="3"/>
      <c r="J272" s="5">
        <v>233.0</v>
      </c>
      <c r="K272" s="5">
        <v>215.0</v>
      </c>
      <c r="L272" s="5">
        <v>27.0</v>
      </c>
      <c r="M272" s="5">
        <v>37.0</v>
      </c>
      <c r="N272" s="5">
        <v>12.0</v>
      </c>
      <c r="O272" s="5">
        <v>1.0</v>
      </c>
      <c r="P272" s="5">
        <v>27.0</v>
      </c>
      <c r="Q272" s="5">
        <v>0.0</v>
      </c>
      <c r="R272" s="5">
        <v>0.0</v>
      </c>
      <c r="S272" s="5">
        <v>14.0</v>
      </c>
      <c r="T272" s="5">
        <v>84.0</v>
      </c>
      <c r="U272" s="5">
        <v>0.172</v>
      </c>
      <c r="V272" s="5">
        <v>0.236</v>
      </c>
      <c r="W272" s="5">
        <v>0.377</v>
      </c>
      <c r="X272" s="5">
        <v>0.613</v>
      </c>
      <c r="Y272" s="5">
        <v>81.0</v>
      </c>
      <c r="Z272" s="5">
        <v>3.0</v>
      </c>
      <c r="AA272" s="5">
        <v>4.0</v>
      </c>
      <c r="AB272" s="5">
        <v>0.0</v>
      </c>
      <c r="AC272" s="5">
        <v>0.0</v>
      </c>
      <c r="AD272" s="5">
        <v>0.0</v>
      </c>
      <c r="AE272" s="5">
        <v>2.0</v>
      </c>
      <c r="AF272" s="5">
        <v>0.223</v>
      </c>
      <c r="AG272" s="5">
        <f t="shared" si="1"/>
        <v>14</v>
      </c>
      <c r="AH272" s="6">
        <f t="shared" si="2"/>
        <v>0</v>
      </c>
      <c r="AI272" s="6" t="str">
        <f>VLOOKUP(C272, 'Batter Rosters'!A:C, 3, FALSE)</f>
        <v>TBR</v>
      </c>
    </row>
    <row r="273">
      <c r="A273" s="1">
        <v>155.0</v>
      </c>
      <c r="B273" s="3"/>
      <c r="C273" s="4" t="s">
        <v>307</v>
      </c>
      <c r="D273" s="4" t="s">
        <v>36</v>
      </c>
      <c r="E273" s="5">
        <v>2019.0</v>
      </c>
      <c r="F273" s="5">
        <v>2020.0</v>
      </c>
      <c r="G273" s="5">
        <v>159.0</v>
      </c>
      <c r="H273" s="5">
        <v>10.0</v>
      </c>
      <c r="I273" s="3"/>
      <c r="J273" s="5">
        <v>400.0</v>
      </c>
      <c r="K273" s="5">
        <v>367.0</v>
      </c>
      <c r="L273" s="5">
        <v>45.0</v>
      </c>
      <c r="M273" s="5">
        <v>79.0</v>
      </c>
      <c r="N273" s="5">
        <v>17.0</v>
      </c>
      <c r="O273" s="5">
        <v>3.0</v>
      </c>
      <c r="P273" s="5">
        <v>35.0</v>
      </c>
      <c r="Q273" s="5">
        <v>19.0</v>
      </c>
      <c r="R273" s="5">
        <v>2.0</v>
      </c>
      <c r="S273" s="5">
        <v>29.0</v>
      </c>
      <c r="T273" s="5">
        <v>76.0</v>
      </c>
      <c r="U273" s="5">
        <v>0.215</v>
      </c>
      <c r="V273" s="5">
        <v>0.276</v>
      </c>
      <c r="W273" s="5">
        <v>0.36</v>
      </c>
      <c r="X273" s="5">
        <v>0.636</v>
      </c>
      <c r="Y273" s="5">
        <v>132.0</v>
      </c>
      <c r="Z273" s="5">
        <v>6.0</v>
      </c>
      <c r="AA273" s="5">
        <v>2.0</v>
      </c>
      <c r="AB273" s="5">
        <v>2.0</v>
      </c>
      <c r="AC273" s="5">
        <v>0.0</v>
      </c>
      <c r="AD273" s="5">
        <v>1.0</v>
      </c>
      <c r="AE273" s="5">
        <v>6.0</v>
      </c>
      <c r="AF273" s="5">
        <v>0.246</v>
      </c>
      <c r="AG273" s="5">
        <f t="shared" si="1"/>
        <v>49</v>
      </c>
      <c r="AH273" s="6">
        <f t="shared" si="2"/>
        <v>17</v>
      </c>
      <c r="AI273" s="6" t="str">
        <f>VLOOKUP(C273, 'Batter Rosters'!A:C, 3, FALSE)</f>
        <v>TBR</v>
      </c>
    </row>
    <row r="274">
      <c r="A274" s="1">
        <v>170.0</v>
      </c>
      <c r="B274" s="3"/>
      <c r="C274" s="4" t="s">
        <v>308</v>
      </c>
      <c r="D274" s="4" t="s">
        <v>36</v>
      </c>
      <c r="E274" s="5">
        <v>2019.0</v>
      </c>
      <c r="F274" s="5">
        <v>2020.0</v>
      </c>
      <c r="G274" s="5">
        <v>111.0</v>
      </c>
      <c r="H274" s="5">
        <v>9.0</v>
      </c>
      <c r="I274" s="3"/>
      <c r="J274" s="5">
        <v>323.0</v>
      </c>
      <c r="K274" s="5">
        <v>284.0</v>
      </c>
      <c r="L274" s="5">
        <v>52.0</v>
      </c>
      <c r="M274" s="5">
        <v>76.0</v>
      </c>
      <c r="N274" s="5">
        <v>16.0</v>
      </c>
      <c r="O274" s="5">
        <v>0.0</v>
      </c>
      <c r="P274" s="5">
        <v>30.0</v>
      </c>
      <c r="Q274" s="5">
        <v>1.0</v>
      </c>
      <c r="R274" s="5">
        <v>1.0</v>
      </c>
      <c r="S274" s="5">
        <v>33.0</v>
      </c>
      <c r="T274" s="5">
        <v>46.0</v>
      </c>
      <c r="U274" s="5">
        <v>0.268</v>
      </c>
      <c r="V274" s="5">
        <v>0.344</v>
      </c>
      <c r="W274" s="5">
        <v>0.419</v>
      </c>
      <c r="X274" s="5">
        <v>0.763</v>
      </c>
      <c r="Y274" s="5">
        <v>119.0</v>
      </c>
      <c r="Z274" s="5">
        <v>12.0</v>
      </c>
      <c r="AA274" s="5">
        <v>2.0</v>
      </c>
      <c r="AB274" s="5">
        <v>0.0</v>
      </c>
      <c r="AC274" s="5">
        <v>4.0</v>
      </c>
      <c r="AD274" s="5">
        <v>0.0</v>
      </c>
      <c r="AE274" s="5">
        <v>3.0</v>
      </c>
      <c r="AF274" s="5">
        <v>0.288</v>
      </c>
      <c r="AG274" s="5">
        <f t="shared" si="1"/>
        <v>51</v>
      </c>
      <c r="AH274" s="6">
        <f t="shared" si="2"/>
        <v>0</v>
      </c>
      <c r="AI274" s="6" t="str">
        <f>VLOOKUP(C274, 'Batter Rosters'!A:C, 3, FALSE)</f>
        <v>TBR</v>
      </c>
    </row>
    <row r="275">
      <c r="A275" s="1">
        <v>232.0</v>
      </c>
      <c r="B275" s="3"/>
      <c r="C275" s="4" t="s">
        <v>309</v>
      </c>
      <c r="D275" s="4" t="s">
        <v>36</v>
      </c>
      <c r="E275" s="5">
        <v>2019.0</v>
      </c>
      <c r="F275" s="5">
        <v>2020.0</v>
      </c>
      <c r="G275" s="5">
        <v>54.0</v>
      </c>
      <c r="H275" s="5">
        <v>4.0</v>
      </c>
      <c r="I275" s="3"/>
      <c r="J275" s="5">
        <v>140.0</v>
      </c>
      <c r="K275" s="5">
        <v>129.0</v>
      </c>
      <c r="L275" s="5">
        <v>14.0</v>
      </c>
      <c r="M275" s="5">
        <v>27.0</v>
      </c>
      <c r="N275" s="5">
        <v>5.0</v>
      </c>
      <c r="O275" s="5">
        <v>0.0</v>
      </c>
      <c r="P275" s="5">
        <v>11.0</v>
      </c>
      <c r="Q275" s="5">
        <v>2.0</v>
      </c>
      <c r="R275" s="5">
        <v>0.0</v>
      </c>
      <c r="S275" s="5">
        <v>9.0</v>
      </c>
      <c r="T275" s="5">
        <v>26.0</v>
      </c>
      <c r="U275" s="5">
        <v>0.209</v>
      </c>
      <c r="V275" s="5">
        <v>0.271</v>
      </c>
      <c r="W275" s="5">
        <v>0.341</v>
      </c>
      <c r="X275" s="5">
        <v>0.613</v>
      </c>
      <c r="Y275" s="5">
        <v>44.0</v>
      </c>
      <c r="Z275" s="5">
        <v>6.0</v>
      </c>
      <c r="AA275" s="5">
        <v>2.0</v>
      </c>
      <c r="AB275" s="5">
        <v>0.0</v>
      </c>
      <c r="AC275" s="5">
        <v>0.0</v>
      </c>
      <c r="AD275" s="5">
        <v>0.0</v>
      </c>
      <c r="AE275" s="5">
        <v>1.0</v>
      </c>
      <c r="AF275" s="5">
        <v>0.232</v>
      </c>
      <c r="AG275" s="5">
        <f t="shared" si="1"/>
        <v>18</v>
      </c>
      <c r="AH275" s="6">
        <f t="shared" si="2"/>
        <v>2</v>
      </c>
      <c r="AI275" s="6" t="str">
        <f>VLOOKUP(C275, 'Batter Rosters'!A:C, 3, FALSE)</f>
        <v>TBR</v>
      </c>
    </row>
    <row r="276">
      <c r="A276" s="1">
        <v>274.0</v>
      </c>
      <c r="B276" s="3"/>
      <c r="C276" s="4" t="s">
        <v>310</v>
      </c>
      <c r="D276" s="4" t="s">
        <v>36</v>
      </c>
      <c r="E276" s="5">
        <v>2019.0</v>
      </c>
      <c r="F276" s="5">
        <v>2020.0</v>
      </c>
      <c r="G276" s="5">
        <v>45.0</v>
      </c>
      <c r="H276" s="5">
        <v>3.0</v>
      </c>
      <c r="I276" s="3"/>
      <c r="J276" s="5">
        <v>91.0</v>
      </c>
      <c r="K276" s="5">
        <v>81.0</v>
      </c>
      <c r="L276" s="5">
        <v>8.0</v>
      </c>
      <c r="M276" s="5">
        <v>20.0</v>
      </c>
      <c r="N276" s="5">
        <v>5.0</v>
      </c>
      <c r="O276" s="5">
        <v>0.0</v>
      </c>
      <c r="P276" s="5">
        <v>7.0</v>
      </c>
      <c r="Q276" s="5">
        <v>1.0</v>
      </c>
      <c r="R276" s="5">
        <v>0.0</v>
      </c>
      <c r="S276" s="5">
        <v>7.0</v>
      </c>
      <c r="T276" s="5">
        <v>28.0</v>
      </c>
      <c r="U276" s="5">
        <v>0.247</v>
      </c>
      <c r="V276" s="5">
        <v>0.322</v>
      </c>
      <c r="W276" s="5">
        <v>0.42</v>
      </c>
      <c r="X276" s="5">
        <v>0.742</v>
      </c>
      <c r="Y276" s="5">
        <v>34.0</v>
      </c>
      <c r="Z276" s="5">
        <v>2.0</v>
      </c>
      <c r="AA276" s="5">
        <v>2.0</v>
      </c>
      <c r="AB276" s="5">
        <v>1.0</v>
      </c>
      <c r="AC276" s="5">
        <v>0.0</v>
      </c>
      <c r="AD276" s="5">
        <v>0.0</v>
      </c>
      <c r="AE276" s="5">
        <v>1.0</v>
      </c>
      <c r="AF276" s="5">
        <v>0.34</v>
      </c>
      <c r="AG276" s="5">
        <f t="shared" si="1"/>
        <v>12</v>
      </c>
      <c r="AH276" s="6">
        <f t="shared" si="2"/>
        <v>1</v>
      </c>
      <c r="AI276" s="6" t="str">
        <f>VLOOKUP(C276, 'Batter Rosters'!A:C, 3, FALSE)</f>
        <v>TBR</v>
      </c>
    </row>
    <row r="277">
      <c r="A277" s="1">
        <v>72.0</v>
      </c>
      <c r="B277" s="3"/>
      <c r="C277" s="4" t="s">
        <v>311</v>
      </c>
      <c r="D277" s="4" t="s">
        <v>36</v>
      </c>
      <c r="E277" s="5">
        <v>2019.0</v>
      </c>
      <c r="F277" s="5">
        <v>2020.0</v>
      </c>
      <c r="G277" s="5">
        <v>130.0</v>
      </c>
      <c r="H277" s="5">
        <v>19.0</v>
      </c>
      <c r="I277" s="3"/>
      <c r="J277" s="5">
        <v>397.0</v>
      </c>
      <c r="K277" s="5">
        <v>365.0</v>
      </c>
      <c r="L277" s="5">
        <v>59.0</v>
      </c>
      <c r="M277" s="5">
        <v>100.0</v>
      </c>
      <c r="N277" s="5">
        <v>18.0</v>
      </c>
      <c r="O277" s="5">
        <v>5.0</v>
      </c>
      <c r="P277" s="5">
        <v>59.0</v>
      </c>
      <c r="Q277" s="5">
        <v>17.0</v>
      </c>
      <c r="R277" s="5">
        <v>4.0</v>
      </c>
      <c r="S277" s="5">
        <v>22.0</v>
      </c>
      <c r="T277" s="5">
        <v>114.0</v>
      </c>
      <c r="U277" s="5">
        <v>0.274</v>
      </c>
      <c r="V277" s="5">
        <v>0.321</v>
      </c>
      <c r="W277" s="5">
        <v>0.507</v>
      </c>
      <c r="X277" s="5">
        <v>0.828</v>
      </c>
      <c r="Y277" s="5">
        <v>185.0</v>
      </c>
      <c r="Z277" s="5">
        <v>6.0</v>
      </c>
      <c r="AA277" s="5">
        <v>5.0</v>
      </c>
      <c r="AB277" s="5">
        <v>0.0</v>
      </c>
      <c r="AC277" s="5">
        <v>4.0</v>
      </c>
      <c r="AD277" s="5">
        <v>2.0</v>
      </c>
      <c r="AE277" s="5">
        <v>1.0</v>
      </c>
      <c r="AF277" s="5">
        <v>0.343</v>
      </c>
      <c r="AG277" s="5">
        <f t="shared" si="1"/>
        <v>58</v>
      </c>
      <c r="AH277" s="6">
        <f t="shared" si="2"/>
        <v>13</v>
      </c>
      <c r="AI277" s="6" t="str">
        <f>VLOOKUP(C277, 'Batter Rosters'!A:C, 3, FALSE)</f>
        <v>TEX</v>
      </c>
    </row>
    <row r="278">
      <c r="A278" s="1">
        <v>169.0</v>
      </c>
      <c r="B278" s="3"/>
      <c r="C278" s="4" t="s">
        <v>312</v>
      </c>
      <c r="D278" s="4" t="s">
        <v>36</v>
      </c>
      <c r="E278" s="5">
        <v>2019.0</v>
      </c>
      <c r="F278" s="5">
        <v>2020.0</v>
      </c>
      <c r="G278" s="5">
        <v>165.0</v>
      </c>
      <c r="H278" s="5">
        <v>9.0</v>
      </c>
      <c r="I278" s="3"/>
      <c r="J278" s="5">
        <v>516.0</v>
      </c>
      <c r="K278" s="5">
        <v>478.0</v>
      </c>
      <c r="L278" s="5">
        <v>61.0</v>
      </c>
      <c r="M278" s="5">
        <v>125.0</v>
      </c>
      <c r="N278" s="5">
        <v>21.0</v>
      </c>
      <c r="O278" s="5">
        <v>2.0</v>
      </c>
      <c r="P278" s="5">
        <v>54.0</v>
      </c>
      <c r="Q278" s="5">
        <v>23.0</v>
      </c>
      <c r="R278" s="5">
        <v>8.0</v>
      </c>
      <c r="S278" s="5">
        <v>28.0</v>
      </c>
      <c r="T278" s="5">
        <v>75.0</v>
      </c>
      <c r="U278" s="5">
        <v>0.262</v>
      </c>
      <c r="V278" s="5">
        <v>0.302</v>
      </c>
      <c r="W278" s="5">
        <v>0.37</v>
      </c>
      <c r="X278" s="5">
        <v>0.673</v>
      </c>
      <c r="Y278" s="5">
        <v>177.0</v>
      </c>
      <c r="Z278" s="5">
        <v>14.0</v>
      </c>
      <c r="AA278" s="5">
        <v>3.0</v>
      </c>
      <c r="AB278" s="5">
        <v>0.0</v>
      </c>
      <c r="AC278" s="5">
        <v>7.0</v>
      </c>
      <c r="AD278" s="5">
        <v>0.0</v>
      </c>
      <c r="AE278" s="5">
        <v>10.0</v>
      </c>
      <c r="AF278" s="5">
        <v>0.289</v>
      </c>
      <c r="AG278" s="5">
        <f t="shared" si="1"/>
        <v>93</v>
      </c>
      <c r="AH278" s="6">
        <f t="shared" si="2"/>
        <v>15</v>
      </c>
      <c r="AI278" s="6" t="str">
        <f>VLOOKUP(C278, 'Batter Rosters'!A:C, 3, FALSE)</f>
        <v>TEX</v>
      </c>
    </row>
    <row r="279">
      <c r="A279" s="1">
        <v>235.0</v>
      </c>
      <c r="B279" s="3"/>
      <c r="C279" s="4" t="s">
        <v>313</v>
      </c>
      <c r="D279" s="4" t="s">
        <v>36</v>
      </c>
      <c r="E279" s="5">
        <v>2019.0</v>
      </c>
      <c r="F279" s="5">
        <v>2020.0</v>
      </c>
      <c r="G279" s="5">
        <v>66.0</v>
      </c>
      <c r="H279" s="5">
        <v>4.0</v>
      </c>
      <c r="I279" s="3"/>
      <c r="J279" s="5">
        <v>182.0</v>
      </c>
      <c r="K279" s="5">
        <v>157.0</v>
      </c>
      <c r="L279" s="5">
        <v>24.0</v>
      </c>
      <c r="M279" s="5">
        <v>42.0</v>
      </c>
      <c r="N279" s="5">
        <v>8.0</v>
      </c>
      <c r="O279" s="5">
        <v>0.0</v>
      </c>
      <c r="P279" s="5">
        <v>16.0</v>
      </c>
      <c r="Q279" s="5">
        <v>3.0</v>
      </c>
      <c r="R279" s="5">
        <v>1.0</v>
      </c>
      <c r="S279" s="5">
        <v>20.0</v>
      </c>
      <c r="T279" s="5">
        <v>34.0</v>
      </c>
      <c r="U279" s="5">
        <v>0.268</v>
      </c>
      <c r="V279" s="5">
        <v>0.363</v>
      </c>
      <c r="W279" s="5">
        <v>0.395</v>
      </c>
      <c r="X279" s="5">
        <v>0.758</v>
      </c>
      <c r="Y279" s="5">
        <v>62.0</v>
      </c>
      <c r="Z279" s="5">
        <v>4.0</v>
      </c>
      <c r="AA279" s="5">
        <v>4.0</v>
      </c>
      <c r="AB279" s="5">
        <v>0.0</v>
      </c>
      <c r="AC279" s="5">
        <v>1.0</v>
      </c>
      <c r="AD279" s="5">
        <v>0.0</v>
      </c>
      <c r="AE279" s="5">
        <v>4.0</v>
      </c>
      <c r="AF279" s="5">
        <v>0.317</v>
      </c>
      <c r="AG279" s="5">
        <f t="shared" si="1"/>
        <v>30</v>
      </c>
      <c r="AH279" s="6">
        <f t="shared" si="2"/>
        <v>2</v>
      </c>
      <c r="AI279" s="6" t="str">
        <f>VLOOKUP(C279, 'Batter Rosters'!A:C, 3, FALSE)</f>
        <v>TEX</v>
      </c>
    </row>
    <row r="280">
      <c r="A280" s="1">
        <v>278.0</v>
      </c>
      <c r="B280" s="3"/>
      <c r="C280" s="4" t="s">
        <v>314</v>
      </c>
      <c r="D280" s="4" t="s">
        <v>36</v>
      </c>
      <c r="E280" s="5">
        <v>2019.0</v>
      </c>
      <c r="F280" s="5">
        <v>2020.0</v>
      </c>
      <c r="G280" s="5">
        <v>76.0</v>
      </c>
      <c r="H280" s="5">
        <v>2.0</v>
      </c>
      <c r="I280" s="3"/>
      <c r="J280" s="5">
        <v>199.0</v>
      </c>
      <c r="K280" s="5">
        <v>184.0</v>
      </c>
      <c r="L280" s="5">
        <v>15.0</v>
      </c>
      <c r="M280" s="5">
        <v>32.0</v>
      </c>
      <c r="N280" s="5">
        <v>7.0</v>
      </c>
      <c r="O280" s="5">
        <v>1.0</v>
      </c>
      <c r="P280" s="5">
        <v>11.0</v>
      </c>
      <c r="Q280" s="5">
        <v>0.0</v>
      </c>
      <c r="R280" s="5">
        <v>0.0</v>
      </c>
      <c r="S280" s="5">
        <v>14.0</v>
      </c>
      <c r="T280" s="5">
        <v>69.0</v>
      </c>
      <c r="U280" s="5">
        <v>0.174</v>
      </c>
      <c r="V280" s="5">
        <v>0.231</v>
      </c>
      <c r="W280" s="5">
        <v>0.255</v>
      </c>
      <c r="X280" s="5">
        <v>0.487</v>
      </c>
      <c r="Y280" s="5">
        <v>47.0</v>
      </c>
      <c r="Z280" s="5">
        <v>1.0</v>
      </c>
      <c r="AA280" s="5">
        <v>0.0</v>
      </c>
      <c r="AB280" s="5">
        <v>0.0</v>
      </c>
      <c r="AC280" s="5">
        <v>1.0</v>
      </c>
      <c r="AD280" s="5">
        <v>1.0</v>
      </c>
      <c r="AE280" s="5">
        <v>1.0</v>
      </c>
      <c r="AF280" s="5">
        <v>0.263</v>
      </c>
      <c r="AG280" s="5">
        <f t="shared" si="1"/>
        <v>22</v>
      </c>
      <c r="AH280" s="6">
        <f t="shared" si="2"/>
        <v>0</v>
      </c>
      <c r="AI280" s="6" t="str">
        <f>VLOOKUP(C280, 'Batter Rosters'!A:C, 3, FALSE)</f>
        <v>TEX</v>
      </c>
    </row>
    <row r="281">
      <c r="A281" s="1">
        <v>286.0</v>
      </c>
      <c r="B281" s="3"/>
      <c r="C281" s="4" t="s">
        <v>315</v>
      </c>
      <c r="D281" s="4" t="s">
        <v>36</v>
      </c>
      <c r="E281" s="5">
        <v>2019.0</v>
      </c>
      <c r="F281" s="5">
        <v>2020.0</v>
      </c>
      <c r="G281" s="5">
        <v>31.0</v>
      </c>
      <c r="H281" s="5">
        <v>2.0</v>
      </c>
      <c r="I281" s="3"/>
      <c r="J281" s="5">
        <v>78.0</v>
      </c>
      <c r="K281" s="5">
        <v>70.0</v>
      </c>
      <c r="L281" s="5">
        <v>8.0</v>
      </c>
      <c r="M281" s="5">
        <v>14.0</v>
      </c>
      <c r="N281" s="5">
        <v>7.0</v>
      </c>
      <c r="O281" s="5">
        <v>0.0</v>
      </c>
      <c r="P281" s="5">
        <v>8.0</v>
      </c>
      <c r="Q281" s="5">
        <v>3.0</v>
      </c>
      <c r="R281" s="5">
        <v>0.0</v>
      </c>
      <c r="S281" s="5">
        <v>7.0</v>
      </c>
      <c r="T281" s="5">
        <v>17.0</v>
      </c>
      <c r="U281" s="5">
        <v>0.2</v>
      </c>
      <c r="V281" s="5">
        <v>0.282</v>
      </c>
      <c r="W281" s="5">
        <v>0.386</v>
      </c>
      <c r="X281" s="5">
        <v>0.668</v>
      </c>
      <c r="Y281" s="5">
        <v>27.0</v>
      </c>
      <c r="Z281" s="5">
        <v>4.0</v>
      </c>
      <c r="AA281" s="5">
        <v>1.0</v>
      </c>
      <c r="AB281" s="5">
        <v>0.0</v>
      </c>
      <c r="AC281" s="5">
        <v>0.0</v>
      </c>
      <c r="AD281" s="5">
        <v>0.0</v>
      </c>
      <c r="AE281" s="5">
        <v>0.0</v>
      </c>
      <c r="AF281" s="5">
        <v>0.235</v>
      </c>
      <c r="AG281" s="5">
        <f t="shared" si="1"/>
        <v>5</v>
      </c>
      <c r="AH281" s="6">
        <f t="shared" si="2"/>
        <v>3</v>
      </c>
      <c r="AI281" s="6" t="str">
        <f>VLOOKUP(C281, 'Batter Rosters'!A:C, 3, FALSE)</f>
        <v>TEX</v>
      </c>
    </row>
    <row r="282">
      <c r="A282" s="7">
        <v>305.0</v>
      </c>
      <c r="B282" s="3"/>
      <c r="C282" s="8" t="s">
        <v>316</v>
      </c>
      <c r="D282" s="8" t="s">
        <v>36</v>
      </c>
      <c r="E282" s="9">
        <v>2019.0</v>
      </c>
      <c r="F282" s="9">
        <v>2020.0</v>
      </c>
      <c r="G282" s="9">
        <v>49.0</v>
      </c>
      <c r="H282" s="9">
        <v>2.0</v>
      </c>
      <c r="I282" s="3"/>
      <c r="J282" s="9">
        <v>124.0</v>
      </c>
      <c r="K282" s="9">
        <v>116.0</v>
      </c>
      <c r="L282" s="9">
        <v>18.0</v>
      </c>
      <c r="M282" s="9">
        <v>26.0</v>
      </c>
      <c r="N282" s="9">
        <v>7.0</v>
      </c>
      <c r="O282" s="9">
        <v>0.0</v>
      </c>
      <c r="P282" s="9">
        <v>12.0</v>
      </c>
      <c r="Q282" s="9">
        <v>0.0</v>
      </c>
      <c r="R282" s="9">
        <v>0.0</v>
      </c>
      <c r="S282" s="9">
        <v>4.0</v>
      </c>
      <c r="T282" s="9">
        <v>24.0</v>
      </c>
      <c r="U282" s="9">
        <v>0.224</v>
      </c>
      <c r="V282" s="9">
        <v>0.246</v>
      </c>
      <c r="W282" s="9">
        <v>0.336</v>
      </c>
      <c r="X282" s="9">
        <v>0.582</v>
      </c>
      <c r="Y282" s="9">
        <v>39.0</v>
      </c>
      <c r="Z282" s="9">
        <v>5.0</v>
      </c>
      <c r="AA282" s="9">
        <v>0.0</v>
      </c>
      <c r="AB282" s="9">
        <v>2.0</v>
      </c>
      <c r="AC282" s="9">
        <v>2.0</v>
      </c>
      <c r="AD282" s="9">
        <v>0.0</v>
      </c>
      <c r="AE282" s="9">
        <v>4.0</v>
      </c>
      <c r="AF282" s="9">
        <v>0.261</v>
      </c>
      <c r="AG282" s="5">
        <f t="shared" si="1"/>
        <v>17</v>
      </c>
      <c r="AH282" s="6">
        <f t="shared" si="2"/>
        <v>0</v>
      </c>
      <c r="AI282" s="6" t="str">
        <f>VLOOKUP(C282, 'Batter Rosters'!A:C, 3, FALSE)</f>
        <v>TEX</v>
      </c>
    </row>
    <row r="283">
      <c r="A283" s="7">
        <v>306.0</v>
      </c>
      <c r="B283" s="3"/>
      <c r="C283" s="8" t="s">
        <v>317</v>
      </c>
      <c r="D283" s="8" t="s">
        <v>36</v>
      </c>
      <c r="E283" s="9">
        <v>2019.0</v>
      </c>
      <c r="F283" s="9">
        <v>2020.0</v>
      </c>
      <c r="G283" s="9">
        <v>85.0</v>
      </c>
      <c r="H283" s="9">
        <v>2.0</v>
      </c>
      <c r="I283" s="3"/>
      <c r="J283" s="9">
        <v>242.0</v>
      </c>
      <c r="K283" s="9">
        <v>221.0</v>
      </c>
      <c r="L283" s="9">
        <v>25.0</v>
      </c>
      <c r="M283" s="9">
        <v>53.0</v>
      </c>
      <c r="N283" s="9">
        <v>10.0</v>
      </c>
      <c r="O283" s="9">
        <v>2.0</v>
      </c>
      <c r="P283" s="9">
        <v>17.0</v>
      </c>
      <c r="Q283" s="9">
        <v>8.0</v>
      </c>
      <c r="R283" s="9">
        <v>2.0</v>
      </c>
      <c r="S283" s="9">
        <v>15.0</v>
      </c>
      <c r="T283" s="9">
        <v>47.0</v>
      </c>
      <c r="U283" s="9">
        <v>0.24</v>
      </c>
      <c r="V283" s="9">
        <v>0.302</v>
      </c>
      <c r="W283" s="9">
        <v>0.33</v>
      </c>
      <c r="X283" s="9">
        <v>0.632</v>
      </c>
      <c r="Y283" s="9">
        <v>73.0</v>
      </c>
      <c r="Z283" s="9">
        <v>10.0</v>
      </c>
      <c r="AA283" s="9">
        <v>5.0</v>
      </c>
      <c r="AB283" s="9">
        <v>0.0</v>
      </c>
      <c r="AC283" s="9">
        <v>1.0</v>
      </c>
      <c r="AD283" s="9">
        <v>0.0</v>
      </c>
      <c r="AE283" s="9">
        <v>3.0</v>
      </c>
      <c r="AF283" s="9">
        <v>0.295</v>
      </c>
      <c r="AG283" s="5">
        <f t="shared" si="1"/>
        <v>39</v>
      </c>
      <c r="AH283" s="6">
        <f t="shared" si="2"/>
        <v>6</v>
      </c>
      <c r="AI283" s="6" t="str">
        <f>VLOOKUP(C283, 'Batter Rosters'!A:C, 3, FALSE)</f>
        <v>TEX</v>
      </c>
    </row>
    <row r="284">
      <c r="A284" s="1">
        <v>31.0</v>
      </c>
      <c r="B284" s="3"/>
      <c r="C284" s="4" t="s">
        <v>318</v>
      </c>
      <c r="D284" s="4" t="s">
        <v>36</v>
      </c>
      <c r="E284" s="5">
        <v>2019.0</v>
      </c>
      <c r="F284" s="5">
        <v>2020.0</v>
      </c>
      <c r="G284" s="5">
        <v>172.0</v>
      </c>
      <c r="H284" s="5">
        <v>27.0</v>
      </c>
      <c r="I284" s="3"/>
      <c r="J284" s="5">
        <v>527.0</v>
      </c>
      <c r="K284" s="5">
        <v>495.0</v>
      </c>
      <c r="L284" s="5">
        <v>69.0</v>
      </c>
      <c r="M284" s="5">
        <v>113.0</v>
      </c>
      <c r="N284" s="5">
        <v>24.0</v>
      </c>
      <c r="O284" s="5">
        <v>2.0</v>
      </c>
      <c r="P284" s="5">
        <v>71.0</v>
      </c>
      <c r="Q284" s="5">
        <v>1.0</v>
      </c>
      <c r="R284" s="5">
        <v>2.0</v>
      </c>
      <c r="S284" s="5">
        <v>26.0</v>
      </c>
      <c r="T284" s="5">
        <v>143.0</v>
      </c>
      <c r="U284" s="5">
        <v>0.228</v>
      </c>
      <c r="V284" s="5">
        <v>0.271</v>
      </c>
      <c r="W284" s="5">
        <v>0.448</v>
      </c>
      <c r="X284" s="5">
        <v>0.72</v>
      </c>
      <c r="Y284" s="5">
        <v>222.0</v>
      </c>
      <c r="Z284" s="5">
        <v>19.0</v>
      </c>
      <c r="AA284" s="5">
        <v>4.0</v>
      </c>
      <c r="AB284" s="5">
        <v>0.0</v>
      </c>
      <c r="AC284" s="5">
        <v>2.0</v>
      </c>
      <c r="AD284" s="5">
        <v>1.0</v>
      </c>
      <c r="AE284" s="5">
        <v>4.0</v>
      </c>
      <c r="AF284" s="5">
        <v>0.263</v>
      </c>
      <c r="AG284" s="5">
        <f t="shared" si="1"/>
        <v>60</v>
      </c>
      <c r="AH284" s="6">
        <f t="shared" si="2"/>
        <v>-1</v>
      </c>
      <c r="AI284" s="6" t="str">
        <f>VLOOKUP(C284, 'Batter Rosters'!A:C, 3, FALSE)</f>
        <v>TOR</v>
      </c>
    </row>
    <row r="285">
      <c r="A285" s="1">
        <v>36.0</v>
      </c>
      <c r="B285" s="3"/>
      <c r="C285" s="4" t="s">
        <v>319</v>
      </c>
      <c r="D285" s="4" t="s">
        <v>36</v>
      </c>
      <c r="E285" s="5">
        <v>2019.0</v>
      </c>
      <c r="F285" s="5">
        <v>2020.0</v>
      </c>
      <c r="G285" s="5">
        <v>149.0</v>
      </c>
      <c r="H285" s="5">
        <v>27.0</v>
      </c>
      <c r="I285" s="3"/>
      <c r="J285" s="5">
        <v>413.0</v>
      </c>
      <c r="K285" s="5">
        <v>379.0</v>
      </c>
      <c r="L285" s="5">
        <v>56.0</v>
      </c>
      <c r="M285" s="5">
        <v>93.0</v>
      </c>
      <c r="N285" s="5">
        <v>16.0</v>
      </c>
      <c r="O285" s="5">
        <v>0.0</v>
      </c>
      <c r="P285" s="5">
        <v>58.0</v>
      </c>
      <c r="Q285" s="5">
        <v>9.0</v>
      </c>
      <c r="R285" s="5">
        <v>3.0</v>
      </c>
      <c r="S285" s="5">
        <v>32.0</v>
      </c>
      <c r="T285" s="5">
        <v>135.0</v>
      </c>
      <c r="U285" s="5">
        <v>0.245</v>
      </c>
      <c r="V285" s="5">
        <v>0.305</v>
      </c>
      <c r="W285" s="5">
        <v>0.501</v>
      </c>
      <c r="X285" s="5">
        <v>0.806</v>
      </c>
      <c r="Y285" s="5">
        <v>190.0</v>
      </c>
      <c r="Z285" s="5">
        <v>8.0</v>
      </c>
      <c r="AA285" s="5">
        <v>1.0</v>
      </c>
      <c r="AB285" s="5">
        <v>0.0</v>
      </c>
      <c r="AC285" s="5">
        <v>1.0</v>
      </c>
      <c r="AD285" s="5">
        <v>0.0</v>
      </c>
      <c r="AE285" s="5">
        <v>4.0</v>
      </c>
      <c r="AF285" s="5">
        <v>0.303</v>
      </c>
      <c r="AG285" s="5">
        <f t="shared" si="1"/>
        <v>50</v>
      </c>
      <c r="AH285" s="6">
        <f t="shared" si="2"/>
        <v>6</v>
      </c>
      <c r="AI285" s="6" t="str">
        <f>VLOOKUP(C285, 'Batter Rosters'!A:C, 3, FALSE)</f>
        <v>TOR</v>
      </c>
    </row>
    <row r="286">
      <c r="A286" s="1">
        <v>99.0</v>
      </c>
      <c r="B286" s="3"/>
      <c r="C286" s="4" t="s">
        <v>320</v>
      </c>
      <c r="D286" s="4" t="s">
        <v>36</v>
      </c>
      <c r="E286" s="5">
        <v>2019.0</v>
      </c>
      <c r="F286" s="5">
        <v>2020.0</v>
      </c>
      <c r="G286" s="5">
        <v>113.0</v>
      </c>
      <c r="H286" s="5">
        <v>14.0</v>
      </c>
      <c r="I286" s="3"/>
      <c r="J286" s="5">
        <v>327.0</v>
      </c>
      <c r="K286" s="5">
        <v>293.0</v>
      </c>
      <c r="L286" s="5">
        <v>38.0</v>
      </c>
      <c r="M286" s="5">
        <v>80.0</v>
      </c>
      <c r="N286" s="5">
        <v>17.0</v>
      </c>
      <c r="O286" s="5">
        <v>2.0</v>
      </c>
      <c r="P286" s="5">
        <v>45.0</v>
      </c>
      <c r="Q286" s="5">
        <v>7.0</v>
      </c>
      <c r="R286" s="5">
        <v>3.0</v>
      </c>
      <c r="S286" s="5">
        <v>25.0</v>
      </c>
      <c r="T286" s="5">
        <v>71.0</v>
      </c>
      <c r="U286" s="5">
        <v>0.273</v>
      </c>
      <c r="V286" s="5">
        <v>0.334</v>
      </c>
      <c r="W286" s="5">
        <v>0.488</v>
      </c>
      <c r="X286" s="5">
        <v>0.822</v>
      </c>
      <c r="Y286" s="5">
        <v>143.0</v>
      </c>
      <c r="Z286" s="5">
        <v>5.0</v>
      </c>
      <c r="AA286" s="5">
        <v>4.0</v>
      </c>
      <c r="AB286" s="5">
        <v>1.0</v>
      </c>
      <c r="AC286" s="5">
        <v>4.0</v>
      </c>
      <c r="AD286" s="5">
        <v>0.0</v>
      </c>
      <c r="AE286" s="5">
        <v>3.0</v>
      </c>
      <c r="AF286" s="5">
        <v>0.311</v>
      </c>
      <c r="AG286" s="5">
        <f t="shared" si="1"/>
        <v>47</v>
      </c>
      <c r="AH286" s="6">
        <f t="shared" si="2"/>
        <v>4</v>
      </c>
      <c r="AI286" s="6" t="str">
        <f>VLOOKUP(C286, 'Batter Rosters'!A:C, 3, FALSE)</f>
        <v>TOR</v>
      </c>
    </row>
    <row r="287">
      <c r="A287" s="1">
        <v>101.0</v>
      </c>
      <c r="B287" s="3"/>
      <c r="C287" s="4" t="s">
        <v>321</v>
      </c>
      <c r="D287" s="4" t="s">
        <v>36</v>
      </c>
      <c r="E287" s="5">
        <v>2019.0</v>
      </c>
      <c r="F287" s="5">
        <v>2020.0</v>
      </c>
      <c r="G287" s="5">
        <v>158.0</v>
      </c>
      <c r="H287" s="5">
        <v>14.0</v>
      </c>
      <c r="I287" s="3"/>
      <c r="J287" s="5">
        <v>482.0</v>
      </c>
      <c r="K287" s="5">
        <v>436.0</v>
      </c>
      <c r="L287" s="5">
        <v>47.0</v>
      </c>
      <c r="M287" s="5">
        <v>127.0</v>
      </c>
      <c r="N287" s="5">
        <v>26.0</v>
      </c>
      <c r="O287" s="5">
        <v>2.0</v>
      </c>
      <c r="P287" s="5">
        <v>68.0</v>
      </c>
      <c r="Q287" s="5">
        <v>0.0</v>
      </c>
      <c r="R287" s="5">
        <v>1.0</v>
      </c>
      <c r="S287" s="5">
        <v>41.0</v>
      </c>
      <c r="T287" s="5">
        <v>88.0</v>
      </c>
      <c r="U287" s="5">
        <v>0.291</v>
      </c>
      <c r="V287" s="5">
        <v>0.355</v>
      </c>
      <c r="W287" s="5">
        <v>0.456</v>
      </c>
      <c r="X287" s="5">
        <v>0.811</v>
      </c>
      <c r="Y287" s="5">
        <v>199.0</v>
      </c>
      <c r="Z287" s="5">
        <v>15.0</v>
      </c>
      <c r="AA287" s="5">
        <v>3.0</v>
      </c>
      <c r="AB287" s="5">
        <v>0.0</v>
      </c>
      <c r="AC287" s="5">
        <v>2.0</v>
      </c>
      <c r="AD287" s="5">
        <v>0.0</v>
      </c>
      <c r="AE287" s="5">
        <v>6.0</v>
      </c>
      <c r="AF287" s="5">
        <v>0.336</v>
      </c>
      <c r="AG287" s="5">
        <f t="shared" si="1"/>
        <v>85</v>
      </c>
      <c r="AH287" s="6">
        <f t="shared" si="2"/>
        <v>-1</v>
      </c>
      <c r="AI287" s="6" t="str">
        <f>VLOOKUP(C287, 'Batter Rosters'!A:C, 3, FALSE)</f>
        <v>TOR</v>
      </c>
    </row>
    <row r="288">
      <c r="A288" s="1">
        <v>126.0</v>
      </c>
      <c r="B288" s="3"/>
      <c r="C288" s="4" t="s">
        <v>322</v>
      </c>
      <c r="D288" s="4" t="s">
        <v>36</v>
      </c>
      <c r="E288" s="5">
        <v>2019.0</v>
      </c>
      <c r="F288" s="5">
        <v>2020.0</v>
      </c>
      <c r="G288" s="5">
        <v>123.0</v>
      </c>
      <c r="H288" s="5">
        <v>12.0</v>
      </c>
      <c r="I288" s="3"/>
      <c r="J288" s="5">
        <v>325.0</v>
      </c>
      <c r="K288" s="5">
        <v>298.0</v>
      </c>
      <c r="L288" s="5">
        <v>27.0</v>
      </c>
      <c r="M288" s="5">
        <v>59.0</v>
      </c>
      <c r="N288" s="5">
        <v>13.0</v>
      </c>
      <c r="O288" s="5">
        <v>0.0</v>
      </c>
      <c r="P288" s="5">
        <v>32.0</v>
      </c>
      <c r="Q288" s="5">
        <v>0.0</v>
      </c>
      <c r="R288" s="5">
        <v>1.0</v>
      </c>
      <c r="S288" s="5">
        <v>22.0</v>
      </c>
      <c r="T288" s="5">
        <v>79.0</v>
      </c>
      <c r="U288" s="5">
        <v>0.198</v>
      </c>
      <c r="V288" s="5">
        <v>0.252</v>
      </c>
      <c r="W288" s="5">
        <v>0.362</v>
      </c>
      <c r="X288" s="5">
        <v>0.615</v>
      </c>
      <c r="Y288" s="5">
        <v>108.0</v>
      </c>
      <c r="Z288" s="5">
        <v>4.0</v>
      </c>
      <c r="AA288" s="5">
        <v>1.0</v>
      </c>
      <c r="AB288" s="5">
        <v>0.0</v>
      </c>
      <c r="AC288" s="5">
        <v>4.0</v>
      </c>
      <c r="AD288" s="5">
        <v>0.0</v>
      </c>
      <c r="AE288" s="5">
        <v>3.0</v>
      </c>
      <c r="AF288" s="5">
        <v>0.223</v>
      </c>
      <c r="AG288" s="5">
        <f t="shared" si="1"/>
        <v>34</v>
      </c>
      <c r="AH288" s="6">
        <f t="shared" si="2"/>
        <v>-1</v>
      </c>
      <c r="AI288" s="6" t="str">
        <f>VLOOKUP(C288, 'Batter Rosters'!A:C, 3, FALSE)</f>
        <v>TOR</v>
      </c>
    </row>
    <row r="289">
      <c r="A289" s="1">
        <v>138.0</v>
      </c>
      <c r="B289" s="3"/>
      <c r="C289" s="4" t="s">
        <v>323</v>
      </c>
      <c r="D289" s="4" t="s">
        <v>36</v>
      </c>
      <c r="E289" s="5">
        <v>2019.0</v>
      </c>
      <c r="F289" s="5">
        <v>2020.0</v>
      </c>
      <c r="G289" s="5">
        <v>55.0</v>
      </c>
      <c r="H289" s="5">
        <v>11.0</v>
      </c>
      <c r="I289" s="3"/>
      <c r="J289" s="5">
        <v>193.0</v>
      </c>
      <c r="K289" s="5">
        <v>181.0</v>
      </c>
      <c r="L289" s="5">
        <v>28.0</v>
      </c>
      <c r="M289" s="5">
        <v>55.0</v>
      </c>
      <c r="N289" s="5">
        <v>17.0</v>
      </c>
      <c r="O289" s="5">
        <v>0.0</v>
      </c>
      <c r="P289" s="5">
        <v>25.0</v>
      </c>
      <c r="Q289" s="5">
        <v>6.0</v>
      </c>
      <c r="R289" s="5">
        <v>3.0</v>
      </c>
      <c r="S289" s="5">
        <v>11.0</v>
      </c>
      <c r="T289" s="5">
        <v>42.0</v>
      </c>
      <c r="U289" s="5">
        <v>0.304</v>
      </c>
      <c r="V289" s="5">
        <v>0.347</v>
      </c>
      <c r="W289" s="5">
        <v>0.58</v>
      </c>
      <c r="X289" s="5">
        <v>0.927</v>
      </c>
      <c r="Y289" s="5">
        <v>105.0</v>
      </c>
      <c r="Z289" s="5">
        <v>1.0</v>
      </c>
      <c r="AA289" s="5">
        <v>1.0</v>
      </c>
      <c r="AB289" s="5">
        <v>0.0</v>
      </c>
      <c r="AC289" s="5">
        <v>0.0</v>
      </c>
      <c r="AD289" s="5">
        <v>0.0</v>
      </c>
      <c r="AE289" s="5">
        <v>2.0</v>
      </c>
      <c r="AF289" s="5">
        <v>0.344</v>
      </c>
      <c r="AG289" s="5">
        <f t="shared" si="1"/>
        <v>27</v>
      </c>
      <c r="AH289" s="6">
        <f t="shared" si="2"/>
        <v>3</v>
      </c>
      <c r="AI289" s="6" t="str">
        <f>VLOOKUP(C289, 'Batter Rosters'!A:C, 3, FALSE)</f>
        <v>TOR</v>
      </c>
    </row>
    <row r="290">
      <c r="A290" s="1">
        <v>165.0</v>
      </c>
      <c r="B290" s="3"/>
      <c r="C290" s="4" t="s">
        <v>324</v>
      </c>
      <c r="D290" s="4" t="s">
        <v>36</v>
      </c>
      <c r="E290" s="5">
        <v>2019.0</v>
      </c>
      <c r="F290" s="5">
        <v>2020.0</v>
      </c>
      <c r="G290" s="5">
        <v>120.0</v>
      </c>
      <c r="H290" s="5">
        <v>9.0</v>
      </c>
      <c r="I290" s="3"/>
      <c r="J290" s="5">
        <v>321.0</v>
      </c>
      <c r="K290" s="5">
        <v>283.0</v>
      </c>
      <c r="L290" s="5">
        <v>37.0</v>
      </c>
      <c r="M290" s="5">
        <v>54.0</v>
      </c>
      <c r="N290" s="5">
        <v>7.0</v>
      </c>
      <c r="O290" s="5">
        <v>1.0</v>
      </c>
      <c r="P290" s="5">
        <v>32.0</v>
      </c>
      <c r="Q290" s="5">
        <v>0.0</v>
      </c>
      <c r="R290" s="5">
        <v>0.0</v>
      </c>
      <c r="S290" s="5">
        <v>30.0</v>
      </c>
      <c r="T290" s="5">
        <v>67.0</v>
      </c>
      <c r="U290" s="5">
        <v>0.191</v>
      </c>
      <c r="V290" s="5">
        <v>0.279</v>
      </c>
      <c r="W290" s="5">
        <v>0.318</v>
      </c>
      <c r="X290" s="5">
        <v>0.597</v>
      </c>
      <c r="Y290" s="5">
        <v>90.0</v>
      </c>
      <c r="Z290" s="5">
        <v>6.0</v>
      </c>
      <c r="AA290" s="5">
        <v>5.0</v>
      </c>
      <c r="AB290" s="5">
        <v>2.0</v>
      </c>
      <c r="AC290" s="5">
        <v>1.0</v>
      </c>
      <c r="AD290" s="5">
        <v>0.0</v>
      </c>
      <c r="AE290" s="5">
        <v>4.0</v>
      </c>
      <c r="AF290" s="5">
        <v>0.216</v>
      </c>
      <c r="AG290" s="5">
        <f t="shared" si="1"/>
        <v>37</v>
      </c>
      <c r="AH290" s="6">
        <f t="shared" si="2"/>
        <v>0</v>
      </c>
      <c r="AI290" s="6" t="str">
        <f>VLOOKUP(C290, 'Batter Rosters'!A:C, 3, FALSE)</f>
        <v>TOR</v>
      </c>
    </row>
    <row r="291">
      <c r="A291" s="1">
        <v>89.0</v>
      </c>
      <c r="B291" s="3"/>
      <c r="C291" s="4" t="s">
        <v>325</v>
      </c>
      <c r="D291" s="4" t="s">
        <v>36</v>
      </c>
      <c r="E291" s="5">
        <v>2019.0</v>
      </c>
      <c r="F291" s="5">
        <v>2020.0</v>
      </c>
      <c r="G291" s="5">
        <v>185.0</v>
      </c>
      <c r="H291" s="5">
        <v>16.0</v>
      </c>
      <c r="I291" s="3"/>
      <c r="J291" s="5">
        <v>569.0</v>
      </c>
      <c r="K291" s="5">
        <v>504.0</v>
      </c>
      <c r="L291" s="5">
        <v>90.0</v>
      </c>
      <c r="M291" s="5">
        <v>138.0</v>
      </c>
      <c r="N291" s="5">
        <v>26.0</v>
      </c>
      <c r="O291" s="5">
        <v>4.0</v>
      </c>
      <c r="P291" s="5">
        <v>57.0</v>
      </c>
      <c r="Q291" s="5">
        <v>37.0</v>
      </c>
      <c r="R291" s="5">
        <v>6.0</v>
      </c>
      <c r="S291" s="5">
        <v>56.0</v>
      </c>
      <c r="T291" s="5">
        <v>137.0</v>
      </c>
      <c r="U291" s="5">
        <v>0.274</v>
      </c>
      <c r="V291" s="5">
        <v>0.349</v>
      </c>
      <c r="W291" s="5">
        <v>0.437</v>
      </c>
      <c r="X291" s="5">
        <v>0.786</v>
      </c>
      <c r="Y291" s="5">
        <v>220.0</v>
      </c>
      <c r="Z291" s="5">
        <v>3.0</v>
      </c>
      <c r="AA291" s="5">
        <v>4.0</v>
      </c>
      <c r="AB291" s="5">
        <v>2.0</v>
      </c>
      <c r="AC291" s="5">
        <v>3.0</v>
      </c>
      <c r="AD291" s="5">
        <v>1.0</v>
      </c>
      <c r="AE291" s="5">
        <v>4.0</v>
      </c>
      <c r="AF291" s="5">
        <v>0.345</v>
      </c>
      <c r="AG291" s="5">
        <f t="shared" si="1"/>
        <v>92</v>
      </c>
      <c r="AH291" s="6">
        <f t="shared" si="2"/>
        <v>31</v>
      </c>
      <c r="AI291" s="6" t="str">
        <f>VLOOKUP(C291, 'Batter Rosters'!A:C, 3, FALSE)</f>
        <v>TOR</v>
      </c>
    </row>
    <row r="292">
      <c r="A292" s="1">
        <v>48.0</v>
      </c>
      <c r="B292" s="3"/>
      <c r="C292" s="4" t="s">
        <v>326</v>
      </c>
      <c r="D292" s="4" t="s">
        <v>36</v>
      </c>
      <c r="E292" s="5">
        <v>2019.0</v>
      </c>
      <c r="F292" s="5">
        <v>2020.0</v>
      </c>
      <c r="G292" s="5">
        <v>156.0</v>
      </c>
      <c r="H292" s="5">
        <v>24.0</v>
      </c>
      <c r="I292" s="3"/>
      <c r="J292" s="5">
        <v>570.0</v>
      </c>
      <c r="K292" s="5">
        <v>521.0</v>
      </c>
      <c r="L292" s="5">
        <v>96.0</v>
      </c>
      <c r="M292" s="5">
        <v>160.0</v>
      </c>
      <c r="N292" s="5">
        <v>35.0</v>
      </c>
      <c r="O292" s="5">
        <v>6.0</v>
      </c>
      <c r="P292" s="5">
        <v>67.0</v>
      </c>
      <c r="Q292" s="5">
        <v>30.0</v>
      </c>
      <c r="R292" s="5">
        <v>7.0</v>
      </c>
      <c r="S292" s="5">
        <v>42.0</v>
      </c>
      <c r="T292" s="5">
        <v>109.0</v>
      </c>
      <c r="U292" s="5">
        <v>0.307</v>
      </c>
      <c r="V292" s="5">
        <v>0.363</v>
      </c>
      <c r="W292" s="5">
        <v>0.536</v>
      </c>
      <c r="X292" s="5">
        <v>0.899</v>
      </c>
      <c r="Y292" s="5">
        <v>279.0</v>
      </c>
      <c r="Z292" s="5">
        <v>13.0</v>
      </c>
      <c r="AA292" s="5">
        <v>5.0</v>
      </c>
      <c r="AB292" s="5">
        <v>0.0</v>
      </c>
      <c r="AC292" s="5">
        <v>2.0</v>
      </c>
      <c r="AD292" s="5">
        <v>0.0</v>
      </c>
      <c r="AE292" s="5">
        <v>5.0</v>
      </c>
      <c r="AF292" s="5">
        <v>0.349</v>
      </c>
      <c r="AG292" s="5">
        <f t="shared" si="1"/>
        <v>95</v>
      </c>
      <c r="AH292" s="6">
        <f t="shared" si="2"/>
        <v>23</v>
      </c>
      <c r="AI292" s="6" t="str">
        <f>VLOOKUP(C292, 'Batter Rosters'!A:C, 3, FALSE)</f>
        <v>WSN</v>
      </c>
    </row>
    <row r="293">
      <c r="A293" s="1">
        <v>85.0</v>
      </c>
      <c r="B293" s="3"/>
      <c r="C293" s="4" t="s">
        <v>327</v>
      </c>
      <c r="D293" s="4" t="s">
        <v>36</v>
      </c>
      <c r="E293" s="5">
        <v>2019.0</v>
      </c>
      <c r="F293" s="5">
        <v>2020.0</v>
      </c>
      <c r="G293" s="5">
        <v>160.0</v>
      </c>
      <c r="H293" s="5">
        <v>16.0</v>
      </c>
      <c r="I293" s="3"/>
      <c r="J293" s="5">
        <v>487.0</v>
      </c>
      <c r="K293" s="5">
        <v>427.0</v>
      </c>
      <c r="L293" s="5">
        <v>62.0</v>
      </c>
      <c r="M293" s="5">
        <v>100.0</v>
      </c>
      <c r="N293" s="5">
        <v>19.0</v>
      </c>
      <c r="O293" s="5">
        <v>2.0</v>
      </c>
      <c r="P293" s="5">
        <v>78.0</v>
      </c>
      <c r="Q293" s="5">
        <v>3.0</v>
      </c>
      <c r="R293" s="5">
        <v>0.0</v>
      </c>
      <c r="S293" s="5">
        <v>52.0</v>
      </c>
      <c r="T293" s="5">
        <v>110.0</v>
      </c>
      <c r="U293" s="5">
        <v>0.234</v>
      </c>
      <c r="V293" s="5">
        <v>0.318</v>
      </c>
      <c r="W293" s="5">
        <v>0.4</v>
      </c>
      <c r="X293" s="5">
        <v>0.719</v>
      </c>
      <c r="Y293" s="5">
        <v>171.0</v>
      </c>
      <c r="Z293" s="5">
        <v>11.0</v>
      </c>
      <c r="AA293" s="5">
        <v>3.0</v>
      </c>
      <c r="AB293" s="5">
        <v>0.0</v>
      </c>
      <c r="AC293" s="5">
        <v>5.0</v>
      </c>
      <c r="AD293" s="5">
        <v>2.0</v>
      </c>
      <c r="AE293" s="5">
        <v>3.0</v>
      </c>
      <c r="AF293" s="5">
        <v>0.275</v>
      </c>
      <c r="AG293" s="5">
        <f t="shared" si="1"/>
        <v>63</v>
      </c>
      <c r="AH293" s="6">
        <f t="shared" si="2"/>
        <v>3</v>
      </c>
      <c r="AI293" s="6" t="str">
        <f>VLOOKUP(C293, 'Batter Rosters'!A:C, 3, FALSE)</f>
        <v>WSN</v>
      </c>
    </row>
    <row r="294">
      <c r="A294" s="1">
        <v>88.0</v>
      </c>
      <c r="B294" s="3"/>
      <c r="C294" s="4" t="s">
        <v>328</v>
      </c>
      <c r="D294" s="4" t="s">
        <v>36</v>
      </c>
      <c r="E294" s="5">
        <v>2019.0</v>
      </c>
      <c r="F294" s="5">
        <v>2020.0</v>
      </c>
      <c r="G294" s="5">
        <v>184.0</v>
      </c>
      <c r="H294" s="5">
        <v>16.0</v>
      </c>
      <c r="I294" s="3"/>
      <c r="J294" s="5">
        <v>552.0</v>
      </c>
      <c r="K294" s="5">
        <v>492.0</v>
      </c>
      <c r="L294" s="5">
        <v>74.0</v>
      </c>
      <c r="M294" s="5">
        <v>121.0</v>
      </c>
      <c r="N294" s="5">
        <v>26.0</v>
      </c>
      <c r="O294" s="5">
        <v>2.0</v>
      </c>
      <c r="P294" s="5">
        <v>59.0</v>
      </c>
      <c r="Q294" s="5">
        <v>17.0</v>
      </c>
      <c r="R294" s="5">
        <v>6.0</v>
      </c>
      <c r="S294" s="5">
        <v>31.0</v>
      </c>
      <c r="T294" s="5">
        <v>136.0</v>
      </c>
      <c r="U294" s="5">
        <v>0.246</v>
      </c>
      <c r="V294" s="5">
        <v>0.31</v>
      </c>
      <c r="W294" s="5">
        <v>0.404</v>
      </c>
      <c r="X294" s="5">
        <v>0.714</v>
      </c>
      <c r="Y294" s="5">
        <v>199.0</v>
      </c>
      <c r="Z294" s="5">
        <v>4.0</v>
      </c>
      <c r="AA294" s="5">
        <v>17.0</v>
      </c>
      <c r="AB294" s="5">
        <v>6.0</v>
      </c>
      <c r="AC294" s="5">
        <v>6.0</v>
      </c>
      <c r="AD294" s="5">
        <v>3.0</v>
      </c>
      <c r="AE294" s="5">
        <v>7.0</v>
      </c>
      <c r="AF294" s="5">
        <v>0.303</v>
      </c>
      <c r="AG294" s="5">
        <f t="shared" si="1"/>
        <v>77</v>
      </c>
      <c r="AH294" s="6">
        <f t="shared" si="2"/>
        <v>11</v>
      </c>
      <c r="AI294" s="6" t="str">
        <f>VLOOKUP(C294, 'Batter Rosters'!A:C, 3, FALSE)</f>
        <v>WSN</v>
      </c>
    </row>
    <row r="295">
      <c r="A295" s="1">
        <v>94.0</v>
      </c>
      <c r="B295" s="3"/>
      <c r="C295" s="4" t="s">
        <v>329</v>
      </c>
      <c r="D295" s="4" t="s">
        <v>36</v>
      </c>
      <c r="E295" s="5">
        <v>2019.0</v>
      </c>
      <c r="F295" s="5">
        <v>2020.0</v>
      </c>
      <c r="G295" s="5">
        <v>173.0</v>
      </c>
      <c r="H295" s="5">
        <v>15.0</v>
      </c>
      <c r="I295" s="3"/>
      <c r="J295" s="5">
        <v>548.0</v>
      </c>
      <c r="K295" s="5">
        <v>516.0</v>
      </c>
      <c r="L295" s="5">
        <v>53.0</v>
      </c>
      <c r="M295" s="5">
        <v>127.0</v>
      </c>
      <c r="N295" s="5">
        <v>25.0</v>
      </c>
      <c r="O295" s="5">
        <v>4.0</v>
      </c>
      <c r="P295" s="5">
        <v>68.0</v>
      </c>
      <c r="Q295" s="5">
        <v>2.0</v>
      </c>
      <c r="R295" s="5">
        <v>2.0</v>
      </c>
      <c r="S295" s="5">
        <v>22.0</v>
      </c>
      <c r="T295" s="5">
        <v>93.0</v>
      </c>
      <c r="U295" s="5">
        <v>0.246</v>
      </c>
      <c r="V295" s="5">
        <v>0.277</v>
      </c>
      <c r="W295" s="5">
        <v>0.397</v>
      </c>
      <c r="X295" s="5">
        <v>0.675</v>
      </c>
      <c r="Y295" s="5">
        <v>205.0</v>
      </c>
      <c r="Z295" s="5">
        <v>18.0</v>
      </c>
      <c r="AA295" s="5">
        <v>3.0</v>
      </c>
      <c r="AB295" s="5">
        <v>0.0</v>
      </c>
      <c r="AC295" s="5">
        <v>7.0</v>
      </c>
      <c r="AD295" s="5">
        <v>1.0</v>
      </c>
      <c r="AE295" s="5">
        <v>3.0</v>
      </c>
      <c r="AF295" s="5">
        <v>0.27</v>
      </c>
      <c r="AG295" s="5">
        <f t="shared" si="1"/>
        <v>83</v>
      </c>
      <c r="AH295" s="6">
        <f t="shared" si="2"/>
        <v>0</v>
      </c>
      <c r="AI295" s="6" t="str">
        <f>VLOOKUP(C295, 'Batter Rosters'!A:C, 3, FALSE)</f>
        <v>WSN</v>
      </c>
    </row>
    <row r="296">
      <c r="A296" s="1">
        <v>108.0</v>
      </c>
      <c r="B296" s="3"/>
      <c r="C296" s="4" t="s">
        <v>330</v>
      </c>
      <c r="D296" s="4" t="s">
        <v>36</v>
      </c>
      <c r="E296" s="5">
        <v>2019.0</v>
      </c>
      <c r="F296" s="5">
        <v>2020.0</v>
      </c>
      <c r="G296" s="5">
        <v>100.0</v>
      </c>
      <c r="H296" s="5">
        <v>14.0</v>
      </c>
      <c r="I296" s="3"/>
      <c r="J296" s="5">
        <v>305.0</v>
      </c>
      <c r="K296" s="5">
        <v>273.0</v>
      </c>
      <c r="L296" s="5">
        <v>38.0</v>
      </c>
      <c r="M296" s="5">
        <v>66.0</v>
      </c>
      <c r="N296" s="5">
        <v>11.0</v>
      </c>
      <c r="O296" s="5">
        <v>0.0</v>
      </c>
      <c r="P296" s="5">
        <v>49.0</v>
      </c>
      <c r="Q296" s="5">
        <v>0.0</v>
      </c>
      <c r="R296" s="5">
        <v>1.0</v>
      </c>
      <c r="S296" s="5">
        <v>22.0</v>
      </c>
      <c r="T296" s="5">
        <v>39.0</v>
      </c>
      <c r="U296" s="5">
        <v>0.242</v>
      </c>
      <c r="V296" s="5">
        <v>0.308</v>
      </c>
      <c r="W296" s="5">
        <v>0.436</v>
      </c>
      <c r="X296" s="5">
        <v>0.744</v>
      </c>
      <c r="Y296" s="5">
        <v>119.0</v>
      </c>
      <c r="Z296" s="5">
        <v>13.0</v>
      </c>
      <c r="AA296" s="5">
        <v>6.0</v>
      </c>
      <c r="AB296" s="5">
        <v>0.0</v>
      </c>
      <c r="AC296" s="5">
        <v>4.0</v>
      </c>
      <c r="AD296" s="5">
        <v>1.0</v>
      </c>
      <c r="AE296" s="5">
        <v>3.0</v>
      </c>
      <c r="AF296" s="5">
        <v>0.232</v>
      </c>
      <c r="AG296" s="5">
        <f t="shared" si="1"/>
        <v>41</v>
      </c>
      <c r="AH296" s="6">
        <f t="shared" si="2"/>
        <v>-1</v>
      </c>
      <c r="AI296" s="6" t="str">
        <f>VLOOKUP(C296, 'Batter Rosters'!A:C, 3, FALSE)</f>
        <v>WSN</v>
      </c>
    </row>
    <row r="297">
      <c r="A297" s="1">
        <v>141.0</v>
      </c>
      <c r="B297" s="3"/>
      <c r="C297" s="4" t="s">
        <v>331</v>
      </c>
      <c r="D297" s="4" t="s">
        <v>36</v>
      </c>
      <c r="E297" s="5">
        <v>2019.0</v>
      </c>
      <c r="F297" s="5">
        <v>2020.0</v>
      </c>
      <c r="G297" s="5">
        <v>135.0</v>
      </c>
      <c r="H297" s="5">
        <v>11.0</v>
      </c>
      <c r="I297" s="3"/>
      <c r="J297" s="5">
        <v>318.0</v>
      </c>
      <c r="K297" s="5">
        <v>283.0</v>
      </c>
      <c r="L297" s="5">
        <v>44.0</v>
      </c>
      <c r="M297" s="5">
        <v>91.0</v>
      </c>
      <c r="N297" s="5">
        <v>17.0</v>
      </c>
      <c r="O297" s="5">
        <v>1.0</v>
      </c>
      <c r="P297" s="5">
        <v>45.0</v>
      </c>
      <c r="Q297" s="5">
        <v>1.0</v>
      </c>
      <c r="R297" s="5">
        <v>1.0</v>
      </c>
      <c r="S297" s="5">
        <v>25.0</v>
      </c>
      <c r="T297" s="5">
        <v>45.0</v>
      </c>
      <c r="U297" s="5">
        <v>0.322</v>
      </c>
      <c r="V297" s="5">
        <v>0.374</v>
      </c>
      <c r="W297" s="5">
        <v>0.505</v>
      </c>
      <c r="X297" s="5">
        <v>0.88</v>
      </c>
      <c r="Y297" s="5">
        <v>143.0</v>
      </c>
      <c r="Z297" s="5">
        <v>11.0</v>
      </c>
      <c r="AA297" s="5">
        <v>3.0</v>
      </c>
      <c r="AB297" s="5">
        <v>0.0</v>
      </c>
      <c r="AC297" s="5">
        <v>7.0</v>
      </c>
      <c r="AD297" s="5">
        <v>2.0</v>
      </c>
      <c r="AE297" s="5">
        <v>1.0</v>
      </c>
      <c r="AF297" s="5">
        <v>0.342</v>
      </c>
      <c r="AG297" s="5">
        <f t="shared" si="1"/>
        <v>62</v>
      </c>
      <c r="AH297" s="6">
        <f t="shared" si="2"/>
        <v>0</v>
      </c>
      <c r="AI297" s="6" t="str">
        <f>VLOOKUP(C297, 'Batter Rosters'!A:C, 3, FALSE)</f>
        <v>WSN</v>
      </c>
    </row>
    <row r="298">
      <c r="A298" s="1">
        <v>154.0</v>
      </c>
      <c r="B298" s="3"/>
      <c r="C298" s="4" t="s">
        <v>332</v>
      </c>
      <c r="D298" s="4" t="s">
        <v>36</v>
      </c>
      <c r="E298" s="5">
        <v>2019.0</v>
      </c>
      <c r="F298" s="5">
        <v>2020.0</v>
      </c>
      <c r="G298" s="5">
        <v>109.0</v>
      </c>
      <c r="H298" s="5">
        <v>10.0</v>
      </c>
      <c r="I298" s="3"/>
      <c r="J298" s="5">
        <v>323.0</v>
      </c>
      <c r="K298" s="5">
        <v>291.0</v>
      </c>
      <c r="L298" s="5">
        <v>34.0</v>
      </c>
      <c r="M298" s="5">
        <v>64.0</v>
      </c>
      <c r="N298" s="5">
        <v>16.0</v>
      </c>
      <c r="O298" s="5">
        <v>0.0</v>
      </c>
      <c r="P298" s="5">
        <v>33.0</v>
      </c>
      <c r="Q298" s="5">
        <v>3.0</v>
      </c>
      <c r="R298" s="5">
        <v>0.0</v>
      </c>
      <c r="S298" s="5">
        <v>26.0</v>
      </c>
      <c r="T298" s="5">
        <v>77.0</v>
      </c>
      <c r="U298" s="5">
        <v>0.22</v>
      </c>
      <c r="V298" s="5">
        <v>0.294</v>
      </c>
      <c r="W298" s="5">
        <v>0.378</v>
      </c>
      <c r="X298" s="5">
        <v>0.672</v>
      </c>
      <c r="Y298" s="5">
        <v>110.0</v>
      </c>
      <c r="Z298" s="5">
        <v>5.0</v>
      </c>
      <c r="AA298" s="5">
        <v>5.0</v>
      </c>
      <c r="AB298" s="5">
        <v>0.0</v>
      </c>
      <c r="AC298" s="5">
        <v>1.0</v>
      </c>
      <c r="AD298" s="5">
        <v>5.0</v>
      </c>
      <c r="AE298" s="5">
        <v>3.0</v>
      </c>
      <c r="AF298" s="5">
        <v>0.263</v>
      </c>
      <c r="AG298" s="5">
        <f t="shared" si="1"/>
        <v>38</v>
      </c>
      <c r="AH298" s="6">
        <f t="shared" si="2"/>
        <v>3</v>
      </c>
      <c r="AI298" s="6" t="str">
        <f>VLOOKUP(C298, 'Batter Rosters'!A:C, 3, FALSE)</f>
        <v>WSN</v>
      </c>
    </row>
    <row r="299">
      <c r="A299" s="1">
        <v>284.0</v>
      </c>
      <c r="B299" s="3"/>
      <c r="C299" s="4" t="s">
        <v>333</v>
      </c>
      <c r="D299" s="4" t="s">
        <v>36</v>
      </c>
      <c r="E299" s="5">
        <v>2019.0</v>
      </c>
      <c r="F299" s="5">
        <v>2020.0</v>
      </c>
      <c r="G299" s="5">
        <v>29.0</v>
      </c>
      <c r="H299" s="5">
        <v>2.0</v>
      </c>
      <c r="I299" s="3"/>
      <c r="J299" s="5">
        <v>79.0</v>
      </c>
      <c r="K299" s="5">
        <v>65.0</v>
      </c>
      <c r="L299" s="5">
        <v>10.0</v>
      </c>
      <c r="M299" s="5">
        <v>8.0</v>
      </c>
      <c r="N299" s="5">
        <v>0.0</v>
      </c>
      <c r="O299" s="5">
        <v>0.0</v>
      </c>
      <c r="P299" s="5">
        <v>4.0</v>
      </c>
      <c r="Q299" s="5">
        <v>0.0</v>
      </c>
      <c r="R299" s="5">
        <v>0.0</v>
      </c>
      <c r="S299" s="5">
        <v>13.0</v>
      </c>
      <c r="T299" s="5">
        <v>28.0</v>
      </c>
      <c r="U299" s="5">
        <v>0.123</v>
      </c>
      <c r="V299" s="5">
        <v>0.278</v>
      </c>
      <c r="W299" s="5">
        <v>0.215</v>
      </c>
      <c r="X299" s="5">
        <v>0.494</v>
      </c>
      <c r="Y299" s="5">
        <v>14.0</v>
      </c>
      <c r="Z299" s="5">
        <v>3.0</v>
      </c>
      <c r="AA299" s="5">
        <v>1.0</v>
      </c>
      <c r="AB299" s="5">
        <v>0.0</v>
      </c>
      <c r="AC299" s="5">
        <v>0.0</v>
      </c>
      <c r="AD299" s="5">
        <v>1.0</v>
      </c>
      <c r="AE299" s="5">
        <v>0.0</v>
      </c>
      <c r="AF299" s="5">
        <v>0.171</v>
      </c>
      <c r="AG299" s="5">
        <f t="shared" si="1"/>
        <v>6</v>
      </c>
      <c r="AH299" s="6">
        <f t="shared" si="2"/>
        <v>0</v>
      </c>
      <c r="AI299" s="6" t="str">
        <f>VLOOKUP(C299, 'Batter Rosters'!A:C, 3, FALSE)</f>
        <v>WSN</v>
      </c>
    </row>
    <row r="300">
      <c r="A300" s="1">
        <v>297.0</v>
      </c>
      <c r="B300" s="3"/>
      <c r="C300" s="4" t="s">
        <v>334</v>
      </c>
      <c r="D300" s="4" t="s">
        <v>36</v>
      </c>
      <c r="E300" s="5">
        <v>2019.0</v>
      </c>
      <c r="F300" s="5">
        <v>2020.0</v>
      </c>
      <c r="G300" s="5">
        <v>55.0</v>
      </c>
      <c r="H300" s="5">
        <v>2.0</v>
      </c>
      <c r="I300" s="3"/>
      <c r="J300" s="5">
        <v>97.0</v>
      </c>
      <c r="K300" s="5">
        <v>91.0</v>
      </c>
      <c r="L300" s="5">
        <v>8.0</v>
      </c>
      <c r="M300" s="5">
        <v>20.0</v>
      </c>
      <c r="N300" s="5">
        <v>6.0</v>
      </c>
      <c r="O300" s="5">
        <v>0.0</v>
      </c>
      <c r="P300" s="5">
        <v>7.0</v>
      </c>
      <c r="Q300" s="5">
        <v>5.0</v>
      </c>
      <c r="R300" s="5">
        <v>0.0</v>
      </c>
      <c r="S300" s="5">
        <v>5.0</v>
      </c>
      <c r="T300" s="5">
        <v>30.0</v>
      </c>
      <c r="U300" s="5">
        <v>0.22</v>
      </c>
      <c r="V300" s="5">
        <v>0.26</v>
      </c>
      <c r="W300" s="5">
        <v>0.352</v>
      </c>
      <c r="X300" s="5">
        <v>0.612</v>
      </c>
      <c r="Y300" s="5">
        <v>32.0</v>
      </c>
      <c r="Z300" s="5">
        <v>2.0</v>
      </c>
      <c r="AA300" s="5">
        <v>0.0</v>
      </c>
      <c r="AB300" s="5">
        <v>1.0</v>
      </c>
      <c r="AC300" s="5">
        <v>0.0</v>
      </c>
      <c r="AD300" s="5">
        <v>0.0</v>
      </c>
      <c r="AE300" s="5">
        <v>0.0</v>
      </c>
      <c r="AF300" s="5">
        <v>0.305</v>
      </c>
      <c r="AG300" s="5">
        <f t="shared" si="1"/>
        <v>12</v>
      </c>
      <c r="AH300" s="6">
        <f t="shared" si="2"/>
        <v>5</v>
      </c>
      <c r="AI300" s="6" t="str">
        <f>VLOOKUP(C300, 'Batter Rosters'!A:C, 3, FALSE)</f>
        <v>WSN</v>
      </c>
    </row>
    <row r="301">
      <c r="A301" s="7">
        <v>318.0</v>
      </c>
      <c r="B301" s="3"/>
      <c r="C301" s="8" t="s">
        <v>335</v>
      </c>
      <c r="D301" s="8" t="s">
        <v>36</v>
      </c>
      <c r="E301" s="9">
        <v>2019.0</v>
      </c>
      <c r="F301" s="9">
        <v>2020.0</v>
      </c>
      <c r="G301" s="9">
        <v>44.0</v>
      </c>
      <c r="H301" s="9">
        <v>1.0</v>
      </c>
      <c r="I301" s="3"/>
      <c r="J301" s="9">
        <v>143.0</v>
      </c>
      <c r="K301" s="9">
        <v>127.0</v>
      </c>
      <c r="L301" s="9">
        <v>12.0</v>
      </c>
      <c r="M301" s="9">
        <v>25.0</v>
      </c>
      <c r="N301" s="9">
        <v>6.0</v>
      </c>
      <c r="O301" s="9">
        <v>1.0</v>
      </c>
      <c r="P301" s="9">
        <v>10.0</v>
      </c>
      <c r="Q301" s="9">
        <v>5.0</v>
      </c>
      <c r="R301" s="9">
        <v>3.0</v>
      </c>
      <c r="S301" s="9">
        <v>8.0</v>
      </c>
      <c r="T301" s="9">
        <v>21.0</v>
      </c>
      <c r="U301" s="9">
        <v>0.197</v>
      </c>
      <c r="V301" s="9">
        <v>0.266</v>
      </c>
      <c r="W301" s="9">
        <v>0.283</v>
      </c>
      <c r="X301" s="9">
        <v>0.549</v>
      </c>
      <c r="Y301" s="9">
        <v>36.0</v>
      </c>
      <c r="Z301" s="9">
        <v>1.0</v>
      </c>
      <c r="AA301" s="9">
        <v>5.0</v>
      </c>
      <c r="AB301" s="9">
        <v>0.0</v>
      </c>
      <c r="AC301" s="9">
        <v>3.0</v>
      </c>
      <c r="AD301" s="9">
        <v>0.0</v>
      </c>
      <c r="AE301" s="9">
        <v>0.0</v>
      </c>
      <c r="AF301" s="9">
        <v>0.222</v>
      </c>
      <c r="AG301" s="5">
        <f t="shared" si="1"/>
        <v>17</v>
      </c>
      <c r="AH301" s="6">
        <f t="shared" si="2"/>
        <v>2</v>
      </c>
      <c r="AI301" s="6" t="str">
        <f>VLOOKUP(C301, 'Batter Rosters'!A:C, 3, FALSE)</f>
        <v>WSN</v>
      </c>
    </row>
    <row r="302">
      <c r="A302" s="7">
        <v>330.0</v>
      </c>
      <c r="B302" s="3"/>
      <c r="C302" s="8" t="s">
        <v>336</v>
      </c>
      <c r="D302" s="8" t="s">
        <v>36</v>
      </c>
      <c r="E302" s="9">
        <v>2019.0</v>
      </c>
      <c r="F302" s="9">
        <v>2020.0</v>
      </c>
      <c r="G302" s="9">
        <v>47.0</v>
      </c>
      <c r="H302" s="9">
        <v>1.0</v>
      </c>
      <c r="I302" s="3"/>
      <c r="J302" s="9">
        <v>127.0</v>
      </c>
      <c r="K302" s="9">
        <v>112.0</v>
      </c>
      <c r="L302" s="9">
        <v>11.0</v>
      </c>
      <c r="M302" s="9">
        <v>25.0</v>
      </c>
      <c r="N302" s="9">
        <v>2.0</v>
      </c>
      <c r="O302" s="9">
        <v>0.0</v>
      </c>
      <c r="P302" s="9">
        <v>7.0</v>
      </c>
      <c r="Q302" s="9">
        <v>0.0</v>
      </c>
      <c r="R302" s="9">
        <v>1.0</v>
      </c>
      <c r="S302" s="9">
        <v>13.0</v>
      </c>
      <c r="T302" s="9">
        <v>23.0</v>
      </c>
      <c r="U302" s="9">
        <v>0.223</v>
      </c>
      <c r="V302" s="9">
        <v>0.302</v>
      </c>
      <c r="W302" s="9">
        <v>0.268</v>
      </c>
      <c r="X302" s="9">
        <v>0.569</v>
      </c>
      <c r="Y302" s="9">
        <v>30.0</v>
      </c>
      <c r="Z302" s="9">
        <v>1.0</v>
      </c>
      <c r="AA302" s="9">
        <v>0.0</v>
      </c>
      <c r="AB302" s="9">
        <v>1.0</v>
      </c>
      <c r="AC302" s="9">
        <v>1.0</v>
      </c>
      <c r="AD302" s="9">
        <v>3.0</v>
      </c>
      <c r="AE302" s="9">
        <v>0.0</v>
      </c>
      <c r="AF302" s="9">
        <v>0.27</v>
      </c>
      <c r="AG302" s="5">
        <f t="shared" si="1"/>
        <v>22</v>
      </c>
      <c r="AH302" s="6">
        <f t="shared" si="2"/>
        <v>-1</v>
      </c>
      <c r="AI302" s="6" t="str">
        <f>VLOOKUP(C302, 'Batter Rosters'!A:C, 3, FALSE)</f>
        <v>WSN</v>
      </c>
    </row>
    <row r="303">
      <c r="A303" s="1">
        <v>53.0</v>
      </c>
      <c r="B303" s="3"/>
      <c r="C303" s="4" t="s">
        <v>337</v>
      </c>
      <c r="D303" s="4" t="s">
        <v>36</v>
      </c>
      <c r="E303" s="5">
        <v>2019.0</v>
      </c>
      <c r="F303" s="5">
        <v>2019.0</v>
      </c>
      <c r="G303" s="5">
        <v>150.0</v>
      </c>
      <c r="H303" s="5">
        <v>23.0</v>
      </c>
      <c r="I303" s="3"/>
      <c r="J303" s="5">
        <v>460.0</v>
      </c>
      <c r="K303" s="5">
        <v>411.0</v>
      </c>
      <c r="L303" s="5">
        <v>66.0</v>
      </c>
      <c r="M303" s="5">
        <v>122.0</v>
      </c>
      <c r="N303" s="5">
        <v>23.0</v>
      </c>
      <c r="O303" s="5">
        <v>2.0</v>
      </c>
      <c r="P303" s="5">
        <v>71.0</v>
      </c>
      <c r="Q303" s="5">
        <v>1.0</v>
      </c>
      <c r="R303" s="5">
        <v>0.0</v>
      </c>
      <c r="S303" s="5">
        <v>41.0</v>
      </c>
      <c r="T303" s="5">
        <v>96.0</v>
      </c>
      <c r="U303" s="5">
        <v>0.297</v>
      </c>
      <c r="V303" s="5">
        <v>0.363</v>
      </c>
      <c r="W303" s="5">
        <v>0.53</v>
      </c>
      <c r="X303" s="5">
        <v>0.893</v>
      </c>
      <c r="Y303" s="5">
        <v>218.0</v>
      </c>
      <c r="Z303" s="5">
        <v>13.0</v>
      </c>
      <c r="AA303" s="5">
        <v>4.0</v>
      </c>
      <c r="AB303" s="5">
        <v>0.0</v>
      </c>
      <c r="AC303" s="5">
        <v>4.0</v>
      </c>
      <c r="AD303" s="5">
        <v>1.0</v>
      </c>
      <c r="AE303" s="5">
        <v>2.0</v>
      </c>
      <c r="AF303" s="5">
        <v>0.334</v>
      </c>
      <c r="AG303" s="5">
        <f t="shared" si="1"/>
        <v>74</v>
      </c>
      <c r="AH303" s="6">
        <f t="shared" si="2"/>
        <v>1</v>
      </c>
      <c r="AI303" s="6" t="str">
        <f>VLOOKUP(C303, 'Batter Rosters'!A:C, 3, FALSE)</f>
        <v>#N/A</v>
      </c>
    </row>
    <row r="304">
      <c r="A304" s="1">
        <v>73.0</v>
      </c>
      <c r="B304" s="3"/>
      <c r="C304" s="4" t="s">
        <v>338</v>
      </c>
      <c r="D304" s="4" t="s">
        <v>36</v>
      </c>
      <c r="E304" s="5">
        <v>2019.0</v>
      </c>
      <c r="F304" s="5">
        <v>2019.0</v>
      </c>
      <c r="G304" s="5">
        <v>144.0</v>
      </c>
      <c r="H304" s="5">
        <v>19.0</v>
      </c>
      <c r="I304" s="3"/>
      <c r="J304" s="5">
        <v>457.0</v>
      </c>
      <c r="K304" s="5">
        <v>419.0</v>
      </c>
      <c r="L304" s="5">
        <v>59.0</v>
      </c>
      <c r="M304" s="5">
        <v>110.0</v>
      </c>
      <c r="N304" s="5">
        <v>24.0</v>
      </c>
      <c r="O304" s="5">
        <v>2.0</v>
      </c>
      <c r="P304" s="5">
        <v>61.0</v>
      </c>
      <c r="Q304" s="5">
        <v>16.0</v>
      </c>
      <c r="R304" s="5">
        <v>6.0</v>
      </c>
      <c r="S304" s="5">
        <v>30.0</v>
      </c>
      <c r="T304" s="5">
        <v>103.0</v>
      </c>
      <c r="U304" s="5">
        <v>0.263</v>
      </c>
      <c r="V304" s="5">
        <v>0.317</v>
      </c>
      <c r="W304" s="5">
        <v>0.465</v>
      </c>
      <c r="X304" s="5">
        <v>0.783</v>
      </c>
      <c r="Y304" s="5">
        <v>195.0</v>
      </c>
      <c r="Z304" s="5">
        <v>9.0</v>
      </c>
      <c r="AA304" s="5">
        <v>5.0</v>
      </c>
      <c r="AB304" s="5">
        <v>0.0</v>
      </c>
      <c r="AC304" s="5">
        <v>3.0</v>
      </c>
      <c r="AD304" s="5">
        <v>0.0</v>
      </c>
      <c r="AE304" s="5">
        <v>5.0</v>
      </c>
      <c r="AF304" s="5">
        <v>0.303</v>
      </c>
      <c r="AG304" s="5">
        <f t="shared" si="1"/>
        <v>65</v>
      </c>
      <c r="AH304" s="6">
        <f t="shared" si="2"/>
        <v>10</v>
      </c>
      <c r="AI304" s="6" t="str">
        <f>VLOOKUP(C304, 'Batter Rosters'!A:C, 3, FALSE)</f>
        <v>#N/A</v>
      </c>
    </row>
    <row r="305">
      <c r="A305" s="1">
        <v>121.0</v>
      </c>
      <c r="B305" s="3"/>
      <c r="C305" s="4" t="s">
        <v>339</v>
      </c>
      <c r="D305" s="4" t="s">
        <v>36</v>
      </c>
      <c r="E305" s="5">
        <v>2019.0</v>
      </c>
      <c r="F305" s="5">
        <v>2019.0</v>
      </c>
      <c r="G305" s="5">
        <v>106.0</v>
      </c>
      <c r="H305" s="5">
        <v>12.0</v>
      </c>
      <c r="I305" s="3"/>
      <c r="J305" s="5">
        <v>316.0</v>
      </c>
      <c r="K305" s="5">
        <v>294.0</v>
      </c>
      <c r="L305" s="5">
        <v>34.0</v>
      </c>
      <c r="M305" s="5">
        <v>70.0</v>
      </c>
      <c r="N305" s="5">
        <v>14.0</v>
      </c>
      <c r="O305" s="5">
        <v>3.0</v>
      </c>
      <c r="P305" s="5">
        <v>39.0</v>
      </c>
      <c r="Q305" s="5">
        <v>5.0</v>
      </c>
      <c r="R305" s="5">
        <v>0.0</v>
      </c>
      <c r="S305" s="5">
        <v>17.0</v>
      </c>
      <c r="T305" s="5">
        <v>105.0</v>
      </c>
      <c r="U305" s="5">
        <v>0.238</v>
      </c>
      <c r="V305" s="5">
        <v>0.285</v>
      </c>
      <c r="W305" s="5">
        <v>0.429</v>
      </c>
      <c r="X305" s="5">
        <v>0.713</v>
      </c>
      <c r="Y305" s="5">
        <v>126.0</v>
      </c>
      <c r="Z305" s="5">
        <v>2.0</v>
      </c>
      <c r="AA305" s="5">
        <v>3.0</v>
      </c>
      <c r="AB305" s="5">
        <v>0.0</v>
      </c>
      <c r="AC305" s="5">
        <v>2.0</v>
      </c>
      <c r="AD305" s="5">
        <v>0.0</v>
      </c>
      <c r="AE305" s="5">
        <v>3.0</v>
      </c>
      <c r="AF305" s="5">
        <v>0.324</v>
      </c>
      <c r="AG305" s="5">
        <f t="shared" si="1"/>
        <v>41</v>
      </c>
      <c r="AH305" s="6">
        <f t="shared" si="2"/>
        <v>5</v>
      </c>
      <c r="AI305" s="6" t="str">
        <f>VLOOKUP(C305, 'Batter Rosters'!A:C, 3, FALSE)</f>
        <v>#N/A</v>
      </c>
    </row>
    <row r="306">
      <c r="A306" s="1">
        <v>130.0</v>
      </c>
      <c r="B306" s="3"/>
      <c r="C306" s="4" t="s">
        <v>340</v>
      </c>
      <c r="D306" s="4" t="s">
        <v>36</v>
      </c>
      <c r="E306" s="5">
        <v>2019.0</v>
      </c>
      <c r="F306" s="5">
        <v>2019.0</v>
      </c>
      <c r="G306" s="5">
        <v>125.0</v>
      </c>
      <c r="H306" s="5">
        <v>12.0</v>
      </c>
      <c r="I306" s="3"/>
      <c r="J306" s="5">
        <v>358.0</v>
      </c>
      <c r="K306" s="5">
        <v>328.0</v>
      </c>
      <c r="L306" s="5">
        <v>45.0</v>
      </c>
      <c r="M306" s="5">
        <v>85.0</v>
      </c>
      <c r="N306" s="5">
        <v>14.0</v>
      </c>
      <c r="O306" s="5">
        <v>0.0</v>
      </c>
      <c r="P306" s="5">
        <v>45.0</v>
      </c>
      <c r="Q306" s="5">
        <v>2.0</v>
      </c>
      <c r="R306" s="5">
        <v>1.0</v>
      </c>
      <c r="S306" s="5">
        <v>21.0</v>
      </c>
      <c r="T306" s="5">
        <v>68.0</v>
      </c>
      <c r="U306" s="5">
        <v>0.259</v>
      </c>
      <c r="V306" s="5">
        <v>0.317</v>
      </c>
      <c r="W306" s="5">
        <v>0.412</v>
      </c>
      <c r="X306" s="5">
        <v>0.728</v>
      </c>
      <c r="Y306" s="5">
        <v>135.0</v>
      </c>
      <c r="Z306" s="5">
        <v>12.0</v>
      </c>
      <c r="AA306" s="5">
        <v>7.0</v>
      </c>
      <c r="AB306" s="5">
        <v>0.0</v>
      </c>
      <c r="AC306" s="5">
        <v>1.0</v>
      </c>
      <c r="AD306" s="5">
        <v>1.0</v>
      </c>
      <c r="AE306" s="5">
        <v>3.0</v>
      </c>
      <c r="AF306" s="5">
        <v>0.293</v>
      </c>
      <c r="AG306" s="5">
        <f t="shared" si="1"/>
        <v>59</v>
      </c>
      <c r="AH306" s="6">
        <f t="shared" si="2"/>
        <v>1</v>
      </c>
      <c r="AI306" s="6" t="str">
        <f>VLOOKUP(C306, 'Batter Rosters'!A:C, 3, FALSE)</f>
        <v>#N/A</v>
      </c>
    </row>
    <row r="307">
      <c r="A307" s="1">
        <v>137.0</v>
      </c>
      <c r="B307" s="3"/>
      <c r="C307" s="4" t="s">
        <v>341</v>
      </c>
      <c r="D307" s="4" t="s">
        <v>36</v>
      </c>
      <c r="E307" s="5">
        <v>2019.0</v>
      </c>
      <c r="F307" s="5">
        <v>2019.0</v>
      </c>
      <c r="G307" s="5">
        <v>80.0</v>
      </c>
      <c r="H307" s="5">
        <v>11.0</v>
      </c>
      <c r="I307" s="3"/>
      <c r="J307" s="5">
        <v>223.0</v>
      </c>
      <c r="K307" s="5">
        <v>209.0</v>
      </c>
      <c r="L307" s="5">
        <v>24.0</v>
      </c>
      <c r="M307" s="5">
        <v>45.0</v>
      </c>
      <c r="N307" s="5">
        <v>8.0</v>
      </c>
      <c r="O307" s="5">
        <v>2.0</v>
      </c>
      <c r="P307" s="5">
        <v>30.0</v>
      </c>
      <c r="Q307" s="5">
        <v>3.0</v>
      </c>
      <c r="R307" s="5">
        <v>1.0</v>
      </c>
      <c r="S307" s="5">
        <v>10.0</v>
      </c>
      <c r="T307" s="5">
        <v>62.0</v>
      </c>
      <c r="U307" s="5">
        <v>0.215</v>
      </c>
      <c r="V307" s="5">
        <v>0.247</v>
      </c>
      <c r="W307" s="5">
        <v>0.431</v>
      </c>
      <c r="X307" s="5">
        <v>0.677</v>
      </c>
      <c r="Y307" s="5">
        <v>90.0</v>
      </c>
      <c r="Z307" s="5">
        <v>4.0</v>
      </c>
      <c r="AA307" s="5">
        <v>0.0</v>
      </c>
      <c r="AB307" s="5">
        <v>0.0</v>
      </c>
      <c r="AC307" s="5">
        <v>4.0</v>
      </c>
      <c r="AD307" s="5">
        <v>0.0</v>
      </c>
      <c r="AE307" s="5">
        <v>2.0</v>
      </c>
      <c r="AF307" s="5">
        <v>0.243</v>
      </c>
      <c r="AG307" s="5">
        <f t="shared" si="1"/>
        <v>24</v>
      </c>
      <c r="AH307" s="6">
        <f t="shared" si="2"/>
        <v>2</v>
      </c>
      <c r="AI307" s="6" t="str">
        <f>VLOOKUP(C307, 'Batter Rosters'!A:C, 3, FALSE)</f>
        <v>#N/A</v>
      </c>
    </row>
    <row r="308">
      <c r="A308" s="1">
        <v>143.0</v>
      </c>
      <c r="B308" s="3"/>
      <c r="C308" s="4" t="s">
        <v>342</v>
      </c>
      <c r="D308" s="4" t="s">
        <v>36</v>
      </c>
      <c r="E308" s="5">
        <v>2019.0</v>
      </c>
      <c r="F308" s="5">
        <v>2019.0</v>
      </c>
      <c r="G308" s="5">
        <v>80.0</v>
      </c>
      <c r="H308" s="5">
        <v>11.0</v>
      </c>
      <c r="I308" s="3"/>
      <c r="J308" s="5">
        <v>228.0</v>
      </c>
      <c r="K308" s="5">
        <v>211.0</v>
      </c>
      <c r="L308" s="5">
        <v>27.0</v>
      </c>
      <c r="M308" s="5">
        <v>46.0</v>
      </c>
      <c r="N308" s="5">
        <v>17.0</v>
      </c>
      <c r="O308" s="5">
        <v>1.0</v>
      </c>
      <c r="P308" s="5">
        <v>32.0</v>
      </c>
      <c r="Q308" s="5">
        <v>1.0</v>
      </c>
      <c r="R308" s="5">
        <v>2.0</v>
      </c>
      <c r="S308" s="5">
        <v>15.0</v>
      </c>
      <c r="T308" s="5">
        <v>68.0</v>
      </c>
      <c r="U308" s="5">
        <v>0.218</v>
      </c>
      <c r="V308" s="5">
        <v>0.276</v>
      </c>
      <c r="W308" s="5">
        <v>0.464</v>
      </c>
      <c r="X308" s="5">
        <v>0.741</v>
      </c>
      <c r="Y308" s="5">
        <v>98.0</v>
      </c>
      <c r="Z308" s="5">
        <v>5.0</v>
      </c>
      <c r="AA308" s="5">
        <v>2.0</v>
      </c>
      <c r="AB308" s="5">
        <v>0.0</v>
      </c>
      <c r="AC308" s="5">
        <v>0.0</v>
      </c>
      <c r="AD308" s="5">
        <v>0.0</v>
      </c>
      <c r="AE308" s="5">
        <v>3.0</v>
      </c>
      <c r="AF308" s="5">
        <v>0.265</v>
      </c>
      <c r="AG308" s="5">
        <f t="shared" si="1"/>
        <v>17</v>
      </c>
      <c r="AH308" s="6">
        <f t="shared" si="2"/>
        <v>-1</v>
      </c>
      <c r="AI308" s="6" t="str">
        <f>VLOOKUP(C308, 'Batter Rosters'!A:C, 3, FALSE)</f>
        <v>#N/A</v>
      </c>
    </row>
    <row r="309">
      <c r="A309" s="1">
        <v>147.0</v>
      </c>
      <c r="B309" s="3"/>
      <c r="C309" s="4" t="s">
        <v>343</v>
      </c>
      <c r="D309" s="4" t="s">
        <v>36</v>
      </c>
      <c r="E309" s="5">
        <v>2019.0</v>
      </c>
      <c r="F309" s="5">
        <v>2019.0</v>
      </c>
      <c r="G309" s="5">
        <v>61.0</v>
      </c>
      <c r="H309" s="5">
        <v>11.0</v>
      </c>
      <c r="I309" s="3"/>
      <c r="J309" s="5">
        <v>214.0</v>
      </c>
      <c r="K309" s="5">
        <v>189.0</v>
      </c>
      <c r="L309" s="5">
        <v>34.0</v>
      </c>
      <c r="M309" s="5">
        <v>39.0</v>
      </c>
      <c r="N309" s="5">
        <v>10.0</v>
      </c>
      <c r="O309" s="5">
        <v>1.0</v>
      </c>
      <c r="P309" s="5">
        <v>22.0</v>
      </c>
      <c r="Q309" s="5">
        <v>4.0</v>
      </c>
      <c r="R309" s="5">
        <v>0.0</v>
      </c>
      <c r="S309" s="5">
        <v>20.0</v>
      </c>
      <c r="T309" s="5">
        <v>61.0</v>
      </c>
      <c r="U309" s="5">
        <v>0.206</v>
      </c>
      <c r="V309" s="5">
        <v>0.29</v>
      </c>
      <c r="W309" s="5">
        <v>0.444</v>
      </c>
      <c r="X309" s="5">
        <v>0.734</v>
      </c>
      <c r="Y309" s="5">
        <v>84.0</v>
      </c>
      <c r="Z309" s="5">
        <v>2.0</v>
      </c>
      <c r="AA309" s="5">
        <v>3.0</v>
      </c>
      <c r="AB309" s="5">
        <v>0.0</v>
      </c>
      <c r="AC309" s="5">
        <v>2.0</v>
      </c>
      <c r="AD309" s="5">
        <v>0.0</v>
      </c>
      <c r="AE309" s="5">
        <v>2.0</v>
      </c>
      <c r="AF309" s="5">
        <v>0.235</v>
      </c>
      <c r="AG309" s="5">
        <f t="shared" si="1"/>
        <v>17</v>
      </c>
      <c r="AH309" s="6">
        <f t="shared" si="2"/>
        <v>4</v>
      </c>
      <c r="AI309" s="6" t="str">
        <f>VLOOKUP(C309, 'Batter Rosters'!A:C, 3, FALSE)</f>
        <v>#N/A</v>
      </c>
    </row>
    <row r="310">
      <c r="A310" s="1">
        <v>149.0</v>
      </c>
      <c r="B310" s="3"/>
      <c r="C310" s="4" t="s">
        <v>344</v>
      </c>
      <c r="D310" s="4" t="s">
        <v>36</v>
      </c>
      <c r="E310" s="5">
        <v>2019.0</v>
      </c>
      <c r="F310" s="5">
        <v>2019.0</v>
      </c>
      <c r="G310" s="5">
        <v>59.0</v>
      </c>
      <c r="H310" s="5">
        <v>10.0</v>
      </c>
      <c r="I310" s="3"/>
      <c r="J310" s="5">
        <v>161.0</v>
      </c>
      <c r="K310" s="5">
        <v>149.0</v>
      </c>
      <c r="L310" s="5">
        <v>13.0</v>
      </c>
      <c r="M310" s="5">
        <v>30.0</v>
      </c>
      <c r="N310" s="5">
        <v>4.0</v>
      </c>
      <c r="O310" s="5">
        <v>0.0</v>
      </c>
      <c r="P310" s="5">
        <v>27.0</v>
      </c>
      <c r="Q310" s="5">
        <v>0.0</v>
      </c>
      <c r="R310" s="5">
        <v>0.0</v>
      </c>
      <c r="S310" s="5">
        <v>10.0</v>
      </c>
      <c r="T310" s="5">
        <v>47.0</v>
      </c>
      <c r="U310" s="5">
        <v>0.201</v>
      </c>
      <c r="V310" s="5">
        <v>0.255</v>
      </c>
      <c r="W310" s="5">
        <v>0.43</v>
      </c>
      <c r="X310" s="5">
        <v>0.684</v>
      </c>
      <c r="Y310" s="5">
        <v>64.0</v>
      </c>
      <c r="Z310" s="5">
        <v>5.0</v>
      </c>
      <c r="AA310" s="5">
        <v>1.0</v>
      </c>
      <c r="AB310" s="5">
        <v>0.0</v>
      </c>
      <c r="AC310" s="5">
        <v>1.0</v>
      </c>
      <c r="AD310" s="5">
        <v>0.0</v>
      </c>
      <c r="AE310" s="5">
        <v>2.0</v>
      </c>
      <c r="AF310" s="5">
        <v>0.215</v>
      </c>
      <c r="AG310" s="5">
        <f t="shared" si="1"/>
        <v>16</v>
      </c>
      <c r="AH310" s="6">
        <f t="shared" si="2"/>
        <v>0</v>
      </c>
      <c r="AI310" s="6" t="str">
        <f>VLOOKUP(C310, 'Batter Rosters'!A:C, 3, FALSE)</f>
        <v>#N/A</v>
      </c>
    </row>
    <row r="311">
      <c r="A311" s="1">
        <v>150.0</v>
      </c>
      <c r="B311" s="3"/>
      <c r="C311" s="4" t="s">
        <v>345</v>
      </c>
      <c r="D311" s="4" t="s">
        <v>36</v>
      </c>
      <c r="E311" s="5">
        <v>2019.0</v>
      </c>
      <c r="F311" s="5">
        <v>2019.0</v>
      </c>
      <c r="G311" s="5">
        <v>86.0</v>
      </c>
      <c r="H311" s="5">
        <v>10.0</v>
      </c>
      <c r="I311" s="3"/>
      <c r="J311" s="5">
        <v>243.0</v>
      </c>
      <c r="K311" s="5">
        <v>236.0</v>
      </c>
      <c r="L311" s="5">
        <v>19.0</v>
      </c>
      <c r="M311" s="5">
        <v>47.0</v>
      </c>
      <c r="N311" s="5">
        <v>11.0</v>
      </c>
      <c r="O311" s="5">
        <v>0.0</v>
      </c>
      <c r="P311" s="5">
        <v>26.0</v>
      </c>
      <c r="Q311" s="5">
        <v>1.0</v>
      </c>
      <c r="R311" s="5">
        <v>1.0</v>
      </c>
      <c r="S311" s="5">
        <v>7.0</v>
      </c>
      <c r="T311" s="5">
        <v>75.0</v>
      </c>
      <c r="U311" s="5">
        <v>0.199</v>
      </c>
      <c r="V311" s="5">
        <v>0.222</v>
      </c>
      <c r="W311" s="5">
        <v>0.373</v>
      </c>
      <c r="X311" s="5">
        <v>0.595</v>
      </c>
      <c r="Y311" s="5">
        <v>88.0</v>
      </c>
      <c r="Z311" s="5">
        <v>6.0</v>
      </c>
      <c r="AA311" s="5">
        <v>0.0</v>
      </c>
      <c r="AB311" s="5">
        <v>0.0</v>
      </c>
      <c r="AC311" s="5">
        <v>0.0</v>
      </c>
      <c r="AD311" s="5">
        <v>0.0</v>
      </c>
      <c r="AE311" s="5">
        <v>3.0</v>
      </c>
      <c r="AF311" s="5">
        <v>0.245</v>
      </c>
      <c r="AG311" s="5">
        <f t="shared" si="1"/>
        <v>26</v>
      </c>
      <c r="AH311" s="6">
        <f t="shared" si="2"/>
        <v>0</v>
      </c>
      <c r="AI311" s="6" t="str">
        <f>VLOOKUP(C311, 'Batter Rosters'!A:C, 3, FALSE)</f>
        <v>#N/A</v>
      </c>
    </row>
    <row r="312">
      <c r="A312" s="1">
        <v>164.0</v>
      </c>
      <c r="B312" s="3"/>
      <c r="C312" s="4" t="s">
        <v>346</v>
      </c>
      <c r="D312" s="4" t="s">
        <v>36</v>
      </c>
      <c r="E312" s="5">
        <v>2019.0</v>
      </c>
      <c r="F312" s="5">
        <v>2019.0</v>
      </c>
      <c r="G312" s="5">
        <v>91.0</v>
      </c>
      <c r="H312" s="5">
        <v>9.0</v>
      </c>
      <c r="I312" s="3"/>
      <c r="J312" s="5">
        <v>229.0</v>
      </c>
      <c r="K312" s="5">
        <v>212.0</v>
      </c>
      <c r="L312" s="5">
        <v>30.0</v>
      </c>
      <c r="M312" s="5">
        <v>56.0</v>
      </c>
      <c r="N312" s="5">
        <v>13.0</v>
      </c>
      <c r="O312" s="5">
        <v>2.0</v>
      </c>
      <c r="P312" s="5">
        <v>26.0</v>
      </c>
      <c r="Q312" s="5">
        <v>3.0</v>
      </c>
      <c r="R312" s="5">
        <v>2.0</v>
      </c>
      <c r="S312" s="5">
        <v>13.0</v>
      </c>
      <c r="T312" s="5">
        <v>61.0</v>
      </c>
      <c r="U312" s="5">
        <v>0.264</v>
      </c>
      <c r="V312" s="5">
        <v>0.311</v>
      </c>
      <c r="W312" s="5">
        <v>0.472</v>
      </c>
      <c r="X312" s="5">
        <v>0.783</v>
      </c>
      <c r="Y312" s="5">
        <v>100.0</v>
      </c>
      <c r="Z312" s="5">
        <v>3.0</v>
      </c>
      <c r="AA312" s="5">
        <v>2.0</v>
      </c>
      <c r="AB312" s="5">
        <v>1.0</v>
      </c>
      <c r="AC312" s="5">
        <v>1.0</v>
      </c>
      <c r="AD312" s="5">
        <v>0.0</v>
      </c>
      <c r="AE312" s="5">
        <v>0.0</v>
      </c>
      <c r="AF312" s="5">
        <v>0.329</v>
      </c>
      <c r="AG312" s="5">
        <f t="shared" si="1"/>
        <v>32</v>
      </c>
      <c r="AH312" s="6">
        <f t="shared" si="2"/>
        <v>1</v>
      </c>
      <c r="AI312" s="6" t="str">
        <f>VLOOKUP(C312, 'Batter Rosters'!A:C, 3, FALSE)</f>
        <v>#N/A</v>
      </c>
    </row>
    <row r="313">
      <c r="A313" s="1">
        <v>166.0</v>
      </c>
      <c r="B313" s="3"/>
      <c r="C313" s="4" t="s">
        <v>347</v>
      </c>
      <c r="D313" s="4" t="s">
        <v>36</v>
      </c>
      <c r="E313" s="5">
        <v>2019.0</v>
      </c>
      <c r="F313" s="5">
        <v>2020.0</v>
      </c>
      <c r="G313" s="5">
        <v>112.0</v>
      </c>
      <c r="H313" s="5">
        <v>9.0</v>
      </c>
      <c r="I313" s="3"/>
      <c r="J313" s="5">
        <v>329.0</v>
      </c>
      <c r="K313" s="5">
        <v>309.0</v>
      </c>
      <c r="L313" s="5">
        <v>42.0</v>
      </c>
      <c r="M313" s="5">
        <v>86.0</v>
      </c>
      <c r="N313" s="5">
        <v>14.0</v>
      </c>
      <c r="O313" s="5">
        <v>3.0</v>
      </c>
      <c r="P313" s="5">
        <v>39.0</v>
      </c>
      <c r="Q313" s="5">
        <v>2.0</v>
      </c>
      <c r="R313" s="5">
        <v>2.0</v>
      </c>
      <c r="S313" s="5">
        <v>14.0</v>
      </c>
      <c r="T313" s="5">
        <v>63.0</v>
      </c>
      <c r="U313" s="5">
        <v>0.278</v>
      </c>
      <c r="V313" s="5">
        <v>0.317</v>
      </c>
      <c r="W313" s="5">
        <v>0.43</v>
      </c>
      <c r="X313" s="5">
        <v>0.747</v>
      </c>
      <c r="Y313" s="5">
        <v>133.0</v>
      </c>
      <c r="Z313" s="5">
        <v>6.0</v>
      </c>
      <c r="AA313" s="5">
        <v>4.0</v>
      </c>
      <c r="AB313" s="5">
        <v>0.0</v>
      </c>
      <c r="AC313" s="5">
        <v>1.0</v>
      </c>
      <c r="AD313" s="5">
        <v>0.0</v>
      </c>
      <c r="AE313" s="5">
        <v>5.0</v>
      </c>
      <c r="AF313" s="5">
        <v>0.324</v>
      </c>
      <c r="AG313" s="5">
        <f t="shared" si="1"/>
        <v>60</v>
      </c>
      <c r="AH313" s="6">
        <f t="shared" si="2"/>
        <v>0</v>
      </c>
      <c r="AI313" s="6" t="str">
        <f>VLOOKUP(C313, 'Batter Rosters'!A:C, 3, FALSE)</f>
        <v>#N/A</v>
      </c>
    </row>
    <row r="314">
      <c r="A314" s="1">
        <v>185.0</v>
      </c>
      <c r="B314" s="3"/>
      <c r="C314" s="4" t="s">
        <v>348</v>
      </c>
      <c r="D314" s="4" t="s">
        <v>36</v>
      </c>
      <c r="E314" s="5">
        <v>2019.0</v>
      </c>
      <c r="F314" s="5">
        <v>2019.0</v>
      </c>
      <c r="G314" s="5">
        <v>107.0</v>
      </c>
      <c r="H314" s="5">
        <v>7.0</v>
      </c>
      <c r="I314" s="3"/>
      <c r="J314" s="5">
        <v>313.0</v>
      </c>
      <c r="K314" s="5">
        <v>279.0</v>
      </c>
      <c r="L314" s="5">
        <v>31.0</v>
      </c>
      <c r="M314" s="5">
        <v>75.0</v>
      </c>
      <c r="N314" s="5">
        <v>13.0</v>
      </c>
      <c r="O314" s="5">
        <v>0.0</v>
      </c>
      <c r="P314" s="5">
        <v>29.0</v>
      </c>
      <c r="Q314" s="5">
        <v>0.0</v>
      </c>
      <c r="R314" s="5">
        <v>0.0</v>
      </c>
      <c r="S314" s="5">
        <v>30.0</v>
      </c>
      <c r="T314" s="5">
        <v>57.0</v>
      </c>
      <c r="U314" s="5">
        <v>0.269</v>
      </c>
      <c r="V314" s="5">
        <v>0.346</v>
      </c>
      <c r="W314" s="5">
        <v>0.391</v>
      </c>
      <c r="X314" s="5">
        <v>0.737</v>
      </c>
      <c r="Y314" s="5">
        <v>109.0</v>
      </c>
      <c r="Z314" s="5">
        <v>12.0</v>
      </c>
      <c r="AA314" s="5">
        <v>3.0</v>
      </c>
      <c r="AB314" s="5">
        <v>1.0</v>
      </c>
      <c r="AC314" s="5">
        <v>0.0</v>
      </c>
      <c r="AD314" s="5">
        <v>1.0</v>
      </c>
      <c r="AE314" s="5">
        <v>0.0</v>
      </c>
      <c r="AF314" s="5">
        <v>0.316</v>
      </c>
      <c r="AG314" s="5">
        <f t="shared" si="1"/>
        <v>55</v>
      </c>
      <c r="AH314" s="6">
        <f t="shared" si="2"/>
        <v>0</v>
      </c>
      <c r="AI314" s="6" t="str">
        <f>VLOOKUP(C314, 'Batter Rosters'!A:C, 3, FALSE)</f>
        <v>#N/A</v>
      </c>
    </row>
    <row r="315">
      <c r="A315" s="1">
        <v>186.0</v>
      </c>
      <c r="B315" s="3"/>
      <c r="C315" s="4" t="s">
        <v>349</v>
      </c>
      <c r="D315" s="4" t="s">
        <v>36</v>
      </c>
      <c r="E315" s="5">
        <v>2019.0</v>
      </c>
      <c r="F315" s="5">
        <v>2019.0</v>
      </c>
      <c r="G315" s="5">
        <v>67.0</v>
      </c>
      <c r="H315" s="5">
        <v>7.0</v>
      </c>
      <c r="I315" s="3"/>
      <c r="J315" s="5">
        <v>179.0</v>
      </c>
      <c r="K315" s="5">
        <v>163.0</v>
      </c>
      <c r="L315" s="5">
        <v>19.0</v>
      </c>
      <c r="M315" s="5">
        <v>41.0</v>
      </c>
      <c r="N315" s="5">
        <v>2.0</v>
      </c>
      <c r="O315" s="5">
        <v>1.0</v>
      </c>
      <c r="P315" s="5">
        <v>17.0</v>
      </c>
      <c r="Q315" s="5">
        <v>2.0</v>
      </c>
      <c r="R315" s="5">
        <v>0.0</v>
      </c>
      <c r="S315" s="5">
        <v>11.0</v>
      </c>
      <c r="T315" s="5">
        <v>39.0</v>
      </c>
      <c r="U315" s="5">
        <v>0.252</v>
      </c>
      <c r="V315" s="5">
        <v>0.309</v>
      </c>
      <c r="W315" s="5">
        <v>0.405</v>
      </c>
      <c r="X315" s="5">
        <v>0.714</v>
      </c>
      <c r="Y315" s="5">
        <v>66.0</v>
      </c>
      <c r="Z315" s="5">
        <v>5.0</v>
      </c>
      <c r="AA315" s="5">
        <v>3.0</v>
      </c>
      <c r="AB315" s="5">
        <v>1.0</v>
      </c>
      <c r="AC315" s="5">
        <v>1.0</v>
      </c>
      <c r="AD315" s="5">
        <v>1.0</v>
      </c>
      <c r="AE315" s="5">
        <v>0.0</v>
      </c>
      <c r="AF315" s="5">
        <v>0.288</v>
      </c>
      <c r="AG315" s="5">
        <f t="shared" si="1"/>
        <v>31</v>
      </c>
      <c r="AH315" s="6">
        <f t="shared" si="2"/>
        <v>2</v>
      </c>
      <c r="AI315" s="6" t="str">
        <f>VLOOKUP(C315, 'Batter Rosters'!A:C, 3, FALSE)</f>
        <v>#N/A</v>
      </c>
    </row>
    <row r="316">
      <c r="A316" s="1">
        <v>192.0</v>
      </c>
      <c r="B316" s="3"/>
      <c r="C316" s="4" t="s">
        <v>350</v>
      </c>
      <c r="D316" s="4" t="s">
        <v>36</v>
      </c>
      <c r="E316" s="5">
        <v>2019.0</v>
      </c>
      <c r="F316" s="5">
        <v>2019.0</v>
      </c>
      <c r="G316" s="5">
        <v>44.0</v>
      </c>
      <c r="H316" s="5">
        <v>7.0</v>
      </c>
      <c r="I316" s="3"/>
      <c r="J316" s="5">
        <v>109.0</v>
      </c>
      <c r="K316" s="5">
        <v>97.0</v>
      </c>
      <c r="L316" s="5">
        <v>9.0</v>
      </c>
      <c r="M316" s="5">
        <v>17.0</v>
      </c>
      <c r="N316" s="5">
        <v>5.0</v>
      </c>
      <c r="O316" s="5">
        <v>0.0</v>
      </c>
      <c r="P316" s="5">
        <v>17.0</v>
      </c>
      <c r="Q316" s="5">
        <v>0.0</v>
      </c>
      <c r="R316" s="5">
        <v>0.0</v>
      </c>
      <c r="S316" s="5">
        <v>10.0</v>
      </c>
      <c r="T316" s="5">
        <v>26.0</v>
      </c>
      <c r="U316" s="5">
        <v>0.175</v>
      </c>
      <c r="V316" s="5">
        <v>0.257</v>
      </c>
      <c r="W316" s="5">
        <v>0.443</v>
      </c>
      <c r="X316" s="5">
        <v>0.7</v>
      </c>
      <c r="Y316" s="5">
        <v>43.0</v>
      </c>
      <c r="Z316" s="5">
        <v>4.0</v>
      </c>
      <c r="AA316" s="5">
        <v>1.0</v>
      </c>
      <c r="AB316" s="5">
        <v>0.0</v>
      </c>
      <c r="AC316" s="5">
        <v>1.0</v>
      </c>
      <c r="AD316" s="5">
        <v>0.0</v>
      </c>
      <c r="AE316" s="5">
        <v>2.0</v>
      </c>
      <c r="AF316" s="5">
        <v>0.154</v>
      </c>
      <c r="AG316" s="5">
        <f t="shared" si="1"/>
        <v>5</v>
      </c>
      <c r="AH316" s="6">
        <f t="shared" si="2"/>
        <v>0</v>
      </c>
      <c r="AI316" s="6" t="str">
        <f>VLOOKUP(C316, 'Batter Rosters'!A:C, 3, FALSE)</f>
        <v>#N/A</v>
      </c>
    </row>
    <row r="317">
      <c r="A317" s="1">
        <v>194.0</v>
      </c>
      <c r="B317" s="3"/>
      <c r="C317" s="4" t="s">
        <v>351</v>
      </c>
      <c r="D317" s="4" t="s">
        <v>36</v>
      </c>
      <c r="E317" s="5">
        <v>2019.0</v>
      </c>
      <c r="F317" s="5">
        <v>2020.0</v>
      </c>
      <c r="G317" s="5">
        <v>43.0</v>
      </c>
      <c r="H317" s="5">
        <v>7.0</v>
      </c>
      <c r="I317" s="3"/>
      <c r="J317" s="5">
        <v>137.0</v>
      </c>
      <c r="K317" s="5">
        <v>125.0</v>
      </c>
      <c r="L317" s="5">
        <v>18.0</v>
      </c>
      <c r="M317" s="5">
        <v>32.0</v>
      </c>
      <c r="N317" s="5">
        <v>11.0</v>
      </c>
      <c r="O317" s="5">
        <v>0.0</v>
      </c>
      <c r="P317" s="5">
        <v>21.0</v>
      </c>
      <c r="Q317" s="5">
        <v>0.0</v>
      </c>
      <c r="R317" s="5">
        <v>0.0</v>
      </c>
      <c r="S317" s="5">
        <v>8.0</v>
      </c>
      <c r="T317" s="5">
        <v>27.0</v>
      </c>
      <c r="U317" s="5">
        <v>0.256</v>
      </c>
      <c r="V317" s="5">
        <v>0.299</v>
      </c>
      <c r="W317" s="5">
        <v>0.512</v>
      </c>
      <c r="X317" s="5">
        <v>0.811</v>
      </c>
      <c r="Y317" s="5">
        <v>64.0</v>
      </c>
      <c r="Z317" s="5">
        <v>1.0</v>
      </c>
      <c r="AA317" s="5">
        <v>1.0</v>
      </c>
      <c r="AB317" s="5">
        <v>0.0</v>
      </c>
      <c r="AC317" s="5">
        <v>3.0</v>
      </c>
      <c r="AD317" s="5">
        <v>0.0</v>
      </c>
      <c r="AE317" s="5">
        <v>1.0</v>
      </c>
      <c r="AF317" s="5">
        <v>0.266</v>
      </c>
      <c r="AG317" s="5">
        <f t="shared" si="1"/>
        <v>14</v>
      </c>
      <c r="AH317" s="6">
        <f t="shared" si="2"/>
        <v>0</v>
      </c>
      <c r="AI317" s="6" t="str">
        <f>VLOOKUP(C317, 'Batter Rosters'!A:C, 3, FALSE)</f>
        <v>#N/A</v>
      </c>
    </row>
    <row r="318">
      <c r="A318" s="1">
        <v>195.0</v>
      </c>
      <c r="B318" s="3"/>
      <c r="C318" s="4" t="s">
        <v>352</v>
      </c>
      <c r="D318" s="4" t="s">
        <v>36</v>
      </c>
      <c r="E318" s="5">
        <v>2019.0</v>
      </c>
      <c r="F318" s="5">
        <v>2019.0</v>
      </c>
      <c r="G318" s="5">
        <v>65.0</v>
      </c>
      <c r="H318" s="5">
        <v>7.0</v>
      </c>
      <c r="I318" s="3"/>
      <c r="J318" s="5">
        <v>151.0</v>
      </c>
      <c r="K318" s="5">
        <v>142.0</v>
      </c>
      <c r="L318" s="5">
        <v>14.0</v>
      </c>
      <c r="M318" s="5">
        <v>30.0</v>
      </c>
      <c r="N318" s="5">
        <v>6.0</v>
      </c>
      <c r="O318" s="5">
        <v>0.0</v>
      </c>
      <c r="P318" s="5">
        <v>15.0</v>
      </c>
      <c r="Q318" s="5">
        <v>1.0</v>
      </c>
      <c r="R318" s="5">
        <v>0.0</v>
      </c>
      <c r="S318" s="5">
        <v>8.0</v>
      </c>
      <c r="T318" s="5">
        <v>50.0</v>
      </c>
      <c r="U318" s="5">
        <v>0.211</v>
      </c>
      <c r="V318" s="5">
        <v>0.252</v>
      </c>
      <c r="W318" s="5">
        <v>0.401</v>
      </c>
      <c r="X318" s="5">
        <v>0.653</v>
      </c>
      <c r="Y318" s="5">
        <v>57.0</v>
      </c>
      <c r="Z318" s="5">
        <v>0.0</v>
      </c>
      <c r="AA318" s="5">
        <v>0.0</v>
      </c>
      <c r="AB318" s="5">
        <v>0.0</v>
      </c>
      <c r="AC318" s="5">
        <v>1.0</v>
      </c>
      <c r="AD318" s="5">
        <v>0.0</v>
      </c>
      <c r="AE318" s="5">
        <v>0.0</v>
      </c>
      <c r="AF318" s="5">
        <v>0.267</v>
      </c>
      <c r="AG318" s="5">
        <f t="shared" si="1"/>
        <v>17</v>
      </c>
      <c r="AH318" s="6">
        <f t="shared" si="2"/>
        <v>1</v>
      </c>
      <c r="AI318" s="6" t="str">
        <f>VLOOKUP(C318, 'Batter Rosters'!A:C, 3, FALSE)</f>
        <v>#N/A</v>
      </c>
    </row>
    <row r="319">
      <c r="A319" s="1">
        <v>200.0</v>
      </c>
      <c r="B319" s="3"/>
      <c r="C319" s="4" t="s">
        <v>353</v>
      </c>
      <c r="D319" s="4" t="s">
        <v>36</v>
      </c>
      <c r="E319" s="5">
        <v>2019.0</v>
      </c>
      <c r="F319" s="5">
        <v>2019.0</v>
      </c>
      <c r="G319" s="5">
        <v>79.0</v>
      </c>
      <c r="H319" s="5">
        <v>6.0</v>
      </c>
      <c r="I319" s="3"/>
      <c r="J319" s="5">
        <v>203.0</v>
      </c>
      <c r="K319" s="5">
        <v>190.0</v>
      </c>
      <c r="L319" s="5">
        <v>18.0</v>
      </c>
      <c r="M319" s="5">
        <v>42.0</v>
      </c>
      <c r="N319" s="5">
        <v>10.0</v>
      </c>
      <c r="O319" s="5">
        <v>0.0</v>
      </c>
      <c r="P319" s="5">
        <v>17.0</v>
      </c>
      <c r="Q319" s="5">
        <v>1.0</v>
      </c>
      <c r="R319" s="5">
        <v>4.0</v>
      </c>
      <c r="S319" s="5">
        <v>11.0</v>
      </c>
      <c r="T319" s="5">
        <v>38.0</v>
      </c>
      <c r="U319" s="5">
        <v>0.221</v>
      </c>
      <c r="V319" s="5">
        <v>0.271</v>
      </c>
      <c r="W319" s="5">
        <v>0.368</v>
      </c>
      <c r="X319" s="5">
        <v>0.639</v>
      </c>
      <c r="Y319" s="5">
        <v>70.0</v>
      </c>
      <c r="Z319" s="5">
        <v>4.0</v>
      </c>
      <c r="AA319" s="5">
        <v>2.0</v>
      </c>
      <c r="AB319" s="5">
        <v>0.0</v>
      </c>
      <c r="AC319" s="5">
        <v>0.0</v>
      </c>
      <c r="AD319" s="5">
        <v>0.0</v>
      </c>
      <c r="AE319" s="5">
        <v>2.0</v>
      </c>
      <c r="AF319" s="5">
        <v>0.247</v>
      </c>
      <c r="AG319" s="5">
        <f t="shared" si="1"/>
        <v>26</v>
      </c>
      <c r="AH319" s="6">
        <f t="shared" si="2"/>
        <v>-3</v>
      </c>
      <c r="AI319" s="6" t="str">
        <f>VLOOKUP(C319, 'Batter Rosters'!A:C, 3, FALSE)</f>
        <v>#N/A</v>
      </c>
    </row>
    <row r="320">
      <c r="A320" s="1">
        <v>201.0</v>
      </c>
      <c r="B320" s="3"/>
      <c r="C320" s="4" t="s">
        <v>354</v>
      </c>
      <c r="D320" s="4" t="s">
        <v>36</v>
      </c>
      <c r="E320" s="5">
        <v>2019.0</v>
      </c>
      <c r="F320" s="5">
        <v>2019.0</v>
      </c>
      <c r="G320" s="5">
        <v>44.0</v>
      </c>
      <c r="H320" s="5">
        <v>6.0</v>
      </c>
      <c r="I320" s="3"/>
      <c r="J320" s="5">
        <v>69.0</v>
      </c>
      <c r="K320" s="5">
        <v>61.0</v>
      </c>
      <c r="L320" s="5">
        <v>15.0</v>
      </c>
      <c r="M320" s="5">
        <v>22.0</v>
      </c>
      <c r="N320" s="5">
        <v>5.0</v>
      </c>
      <c r="O320" s="5">
        <v>0.0</v>
      </c>
      <c r="P320" s="5">
        <v>18.0</v>
      </c>
      <c r="Q320" s="5">
        <v>0.0</v>
      </c>
      <c r="R320" s="5">
        <v>0.0</v>
      </c>
      <c r="S320" s="5">
        <v>7.0</v>
      </c>
      <c r="T320" s="5">
        <v>14.0</v>
      </c>
      <c r="U320" s="5">
        <v>0.361</v>
      </c>
      <c r="V320" s="5">
        <v>0.435</v>
      </c>
      <c r="W320" s="5">
        <v>0.738</v>
      </c>
      <c r="X320" s="5">
        <v>1.172</v>
      </c>
      <c r="Y320" s="5">
        <v>45.0</v>
      </c>
      <c r="Z320" s="5">
        <v>3.0</v>
      </c>
      <c r="AA320" s="5">
        <v>1.0</v>
      </c>
      <c r="AB320" s="5">
        <v>0.0</v>
      </c>
      <c r="AC320" s="5">
        <v>0.0</v>
      </c>
      <c r="AD320" s="5">
        <v>0.0</v>
      </c>
      <c r="AE320" s="5">
        <v>0.0</v>
      </c>
      <c r="AF320" s="5">
        <v>0.39</v>
      </c>
      <c r="AG320" s="5">
        <f t="shared" si="1"/>
        <v>11</v>
      </c>
      <c r="AH320" s="6">
        <f t="shared" si="2"/>
        <v>0</v>
      </c>
      <c r="AI320" s="6" t="str">
        <f>VLOOKUP(C320, 'Batter Rosters'!A:C, 3, FALSE)</f>
        <v>#N/A</v>
      </c>
    </row>
    <row r="321">
      <c r="A321" s="1">
        <v>204.0</v>
      </c>
      <c r="B321" s="3"/>
      <c r="C321" s="4" t="s">
        <v>355</v>
      </c>
      <c r="D321" s="4" t="s">
        <v>36</v>
      </c>
      <c r="E321" s="5">
        <v>2019.0</v>
      </c>
      <c r="F321" s="5">
        <v>2019.0</v>
      </c>
      <c r="G321" s="5">
        <v>113.0</v>
      </c>
      <c r="H321" s="5">
        <v>6.0</v>
      </c>
      <c r="I321" s="3"/>
      <c r="J321" s="5">
        <v>284.0</v>
      </c>
      <c r="K321" s="5">
        <v>261.0</v>
      </c>
      <c r="L321" s="5">
        <v>37.0</v>
      </c>
      <c r="M321" s="5">
        <v>59.0</v>
      </c>
      <c r="N321" s="5">
        <v>17.0</v>
      </c>
      <c r="O321" s="5">
        <v>2.0</v>
      </c>
      <c r="P321" s="5">
        <v>27.0</v>
      </c>
      <c r="Q321" s="5">
        <v>2.0</v>
      </c>
      <c r="R321" s="5">
        <v>0.0</v>
      </c>
      <c r="S321" s="5">
        <v>19.0</v>
      </c>
      <c r="T321" s="5">
        <v>81.0</v>
      </c>
      <c r="U321" s="5">
        <v>0.226</v>
      </c>
      <c r="V321" s="5">
        <v>0.282</v>
      </c>
      <c r="W321" s="5">
        <v>0.375</v>
      </c>
      <c r="X321" s="5">
        <v>0.657</v>
      </c>
      <c r="Y321" s="5">
        <v>98.0</v>
      </c>
      <c r="Z321" s="5">
        <v>6.0</v>
      </c>
      <c r="AA321" s="5">
        <v>2.0</v>
      </c>
      <c r="AB321" s="5">
        <v>0.0</v>
      </c>
      <c r="AC321" s="5">
        <v>2.0</v>
      </c>
      <c r="AD321" s="5">
        <v>0.0</v>
      </c>
      <c r="AE321" s="5">
        <v>2.0</v>
      </c>
      <c r="AF321" s="5">
        <v>0.301</v>
      </c>
      <c r="AG321" s="5">
        <f t="shared" si="1"/>
        <v>34</v>
      </c>
      <c r="AH321" s="6">
        <f t="shared" si="2"/>
        <v>2</v>
      </c>
      <c r="AI321" s="6" t="str">
        <f>VLOOKUP(C321, 'Batter Rosters'!A:C, 3, FALSE)</f>
        <v>#N/A</v>
      </c>
    </row>
    <row r="322">
      <c r="A322" s="1">
        <v>206.0</v>
      </c>
      <c r="B322" s="3"/>
      <c r="C322" s="4" t="s">
        <v>356</v>
      </c>
      <c r="D322" s="4" t="s">
        <v>36</v>
      </c>
      <c r="E322" s="5">
        <v>2019.0</v>
      </c>
      <c r="F322" s="5">
        <v>2019.0</v>
      </c>
      <c r="G322" s="5">
        <v>64.0</v>
      </c>
      <c r="H322" s="5">
        <v>6.0</v>
      </c>
      <c r="I322" s="3"/>
      <c r="J322" s="5">
        <v>178.0</v>
      </c>
      <c r="K322" s="5">
        <v>166.0</v>
      </c>
      <c r="L322" s="5">
        <v>26.0</v>
      </c>
      <c r="M322" s="5">
        <v>39.0</v>
      </c>
      <c r="N322" s="5">
        <v>12.0</v>
      </c>
      <c r="O322" s="5">
        <v>1.0</v>
      </c>
      <c r="P322" s="5">
        <v>15.0</v>
      </c>
      <c r="Q322" s="5">
        <v>3.0</v>
      </c>
      <c r="R322" s="5">
        <v>1.0</v>
      </c>
      <c r="S322" s="5">
        <v>9.0</v>
      </c>
      <c r="T322" s="5">
        <v>51.0</v>
      </c>
      <c r="U322" s="5">
        <v>0.235</v>
      </c>
      <c r="V322" s="5">
        <v>0.287</v>
      </c>
      <c r="W322" s="5">
        <v>0.428</v>
      </c>
      <c r="X322" s="5">
        <v>0.714</v>
      </c>
      <c r="Y322" s="5">
        <v>71.0</v>
      </c>
      <c r="Z322" s="5">
        <v>3.0</v>
      </c>
      <c r="AA322" s="5">
        <v>3.0</v>
      </c>
      <c r="AB322" s="5">
        <v>0.0</v>
      </c>
      <c r="AC322" s="5">
        <v>0.0</v>
      </c>
      <c r="AD322" s="5">
        <v>0.0</v>
      </c>
      <c r="AE322" s="5">
        <v>1.0</v>
      </c>
      <c r="AF322" s="5">
        <v>0.303</v>
      </c>
      <c r="AG322" s="5">
        <f t="shared" si="1"/>
        <v>20</v>
      </c>
      <c r="AH322" s="6">
        <f t="shared" si="2"/>
        <v>2</v>
      </c>
      <c r="AI322" s="6" t="str">
        <f>VLOOKUP(C322, 'Batter Rosters'!A:C, 3, FALSE)</f>
        <v>#N/A</v>
      </c>
    </row>
    <row r="323">
      <c r="A323" s="1">
        <v>221.0</v>
      </c>
      <c r="B323" s="3"/>
      <c r="C323" s="4" t="s">
        <v>357</v>
      </c>
      <c r="D323" s="4" t="s">
        <v>36</v>
      </c>
      <c r="E323" s="5">
        <v>2019.0</v>
      </c>
      <c r="F323" s="5">
        <v>2019.0</v>
      </c>
      <c r="G323" s="5">
        <v>85.0</v>
      </c>
      <c r="H323" s="5">
        <v>5.0</v>
      </c>
      <c r="I323" s="3"/>
      <c r="J323" s="5">
        <v>224.0</v>
      </c>
      <c r="K323" s="5">
        <v>196.0</v>
      </c>
      <c r="L323" s="5">
        <v>23.0</v>
      </c>
      <c r="M323" s="5">
        <v>46.0</v>
      </c>
      <c r="N323" s="5">
        <v>8.0</v>
      </c>
      <c r="O323" s="5">
        <v>1.0</v>
      </c>
      <c r="P323" s="5">
        <v>26.0</v>
      </c>
      <c r="Q323" s="5">
        <v>0.0</v>
      </c>
      <c r="R323" s="5">
        <v>0.0</v>
      </c>
      <c r="S323" s="5">
        <v>21.0</v>
      </c>
      <c r="T323" s="5">
        <v>32.0</v>
      </c>
      <c r="U323" s="5">
        <v>0.235</v>
      </c>
      <c r="V323" s="5">
        <v>0.321</v>
      </c>
      <c r="W323" s="5">
        <v>0.362</v>
      </c>
      <c r="X323" s="5">
        <v>0.684</v>
      </c>
      <c r="Y323" s="5">
        <v>71.0</v>
      </c>
      <c r="Z323" s="5">
        <v>12.0</v>
      </c>
      <c r="AA323" s="5">
        <v>5.0</v>
      </c>
      <c r="AB323" s="5">
        <v>0.0</v>
      </c>
      <c r="AC323" s="5">
        <v>2.0</v>
      </c>
      <c r="AD323" s="5">
        <v>0.0</v>
      </c>
      <c r="AE323" s="5">
        <v>0.0</v>
      </c>
      <c r="AF323" s="5">
        <v>0.255</v>
      </c>
      <c r="AG323" s="5">
        <f t="shared" si="1"/>
        <v>32</v>
      </c>
      <c r="AH323" s="6">
        <f t="shared" si="2"/>
        <v>0</v>
      </c>
      <c r="AI323" s="6" t="str">
        <f>VLOOKUP(C323, 'Batter Rosters'!A:C, 3, FALSE)</f>
        <v>#N/A</v>
      </c>
    </row>
    <row r="324">
      <c r="A324" s="1">
        <v>227.0</v>
      </c>
      <c r="B324" s="3"/>
      <c r="C324" s="4" t="s">
        <v>358</v>
      </c>
      <c r="D324" s="4" t="s">
        <v>36</v>
      </c>
      <c r="E324" s="5">
        <v>2019.0</v>
      </c>
      <c r="F324" s="5">
        <v>2019.0</v>
      </c>
      <c r="G324" s="5">
        <v>79.0</v>
      </c>
      <c r="H324" s="5">
        <v>4.0</v>
      </c>
      <c r="I324" s="3"/>
      <c r="J324" s="5">
        <v>242.0</v>
      </c>
      <c r="K324" s="5">
        <v>227.0</v>
      </c>
      <c r="L324" s="5">
        <v>13.0</v>
      </c>
      <c r="M324" s="5">
        <v>50.0</v>
      </c>
      <c r="N324" s="5">
        <v>8.0</v>
      </c>
      <c r="O324" s="5">
        <v>0.0</v>
      </c>
      <c r="P324" s="5">
        <v>23.0</v>
      </c>
      <c r="Q324" s="5">
        <v>1.0</v>
      </c>
      <c r="R324" s="5">
        <v>0.0</v>
      </c>
      <c r="S324" s="5">
        <v>14.0</v>
      </c>
      <c r="T324" s="5">
        <v>49.0</v>
      </c>
      <c r="U324" s="5">
        <v>0.22</v>
      </c>
      <c r="V324" s="5">
        <v>0.269</v>
      </c>
      <c r="W324" s="5">
        <v>0.308</v>
      </c>
      <c r="X324" s="5">
        <v>0.577</v>
      </c>
      <c r="Y324" s="5">
        <v>70.0</v>
      </c>
      <c r="Z324" s="5">
        <v>13.0</v>
      </c>
      <c r="AA324" s="5">
        <v>1.0</v>
      </c>
      <c r="AB324" s="5">
        <v>0.0</v>
      </c>
      <c r="AC324" s="5">
        <v>0.0</v>
      </c>
      <c r="AD324" s="5">
        <v>1.0</v>
      </c>
      <c r="AE324" s="5">
        <v>1.0</v>
      </c>
      <c r="AF324" s="5">
        <v>0.264</v>
      </c>
      <c r="AG324" s="5">
        <f t="shared" si="1"/>
        <v>38</v>
      </c>
      <c r="AH324" s="6">
        <f t="shared" si="2"/>
        <v>1</v>
      </c>
      <c r="AI324" s="6" t="str">
        <f>VLOOKUP(C324, 'Batter Rosters'!A:C, 3, FALSE)</f>
        <v>#N/A</v>
      </c>
    </row>
    <row r="325">
      <c r="A325" s="1">
        <v>230.0</v>
      </c>
      <c r="B325" s="3"/>
      <c r="C325" s="4" t="s">
        <v>359</v>
      </c>
      <c r="D325" s="4" t="s">
        <v>36</v>
      </c>
      <c r="E325" s="5">
        <v>2019.0</v>
      </c>
      <c r="F325" s="5">
        <v>2019.0</v>
      </c>
      <c r="G325" s="5">
        <v>24.0</v>
      </c>
      <c r="H325" s="5">
        <v>4.0</v>
      </c>
      <c r="I325" s="3"/>
      <c r="J325" s="5">
        <v>60.0</v>
      </c>
      <c r="K325" s="5">
        <v>54.0</v>
      </c>
      <c r="L325" s="5">
        <v>6.0</v>
      </c>
      <c r="M325" s="5">
        <v>13.0</v>
      </c>
      <c r="N325" s="5">
        <v>2.0</v>
      </c>
      <c r="O325" s="5">
        <v>1.0</v>
      </c>
      <c r="P325" s="5">
        <v>9.0</v>
      </c>
      <c r="Q325" s="5">
        <v>0.0</v>
      </c>
      <c r="R325" s="5">
        <v>0.0</v>
      </c>
      <c r="S325" s="5">
        <v>5.0</v>
      </c>
      <c r="T325" s="5">
        <v>24.0</v>
      </c>
      <c r="U325" s="5">
        <v>0.241</v>
      </c>
      <c r="V325" s="5">
        <v>0.3</v>
      </c>
      <c r="W325" s="5">
        <v>0.537</v>
      </c>
      <c r="X325" s="5">
        <v>0.837</v>
      </c>
      <c r="Y325" s="5">
        <v>29.0</v>
      </c>
      <c r="Z325" s="5">
        <v>0.0</v>
      </c>
      <c r="AA325" s="5">
        <v>0.0</v>
      </c>
      <c r="AB325" s="5">
        <v>0.0</v>
      </c>
      <c r="AC325" s="5">
        <v>1.0</v>
      </c>
      <c r="AD325" s="5">
        <v>0.0</v>
      </c>
      <c r="AE325" s="5">
        <v>0.0</v>
      </c>
      <c r="AF325" s="5">
        <v>0.333</v>
      </c>
      <c r="AG325" s="5">
        <f t="shared" si="1"/>
        <v>6</v>
      </c>
      <c r="AH325" s="6">
        <f t="shared" si="2"/>
        <v>0</v>
      </c>
      <c r="AI325" s="6" t="str">
        <f>VLOOKUP(C325, 'Batter Rosters'!A:C, 3, FALSE)</f>
        <v>#N/A</v>
      </c>
    </row>
    <row r="326">
      <c r="A326" s="1">
        <v>231.0</v>
      </c>
      <c r="B326" s="3"/>
      <c r="C326" s="4" t="s">
        <v>360</v>
      </c>
      <c r="D326" s="4" t="s">
        <v>36</v>
      </c>
      <c r="E326" s="5">
        <v>2019.0</v>
      </c>
      <c r="F326" s="5">
        <v>2019.0</v>
      </c>
      <c r="G326" s="5">
        <v>85.0</v>
      </c>
      <c r="H326" s="5">
        <v>4.0</v>
      </c>
      <c r="I326" s="3"/>
      <c r="J326" s="5">
        <v>199.0</v>
      </c>
      <c r="K326" s="5">
        <v>178.0</v>
      </c>
      <c r="L326" s="5">
        <v>25.0</v>
      </c>
      <c r="M326" s="5">
        <v>36.0</v>
      </c>
      <c r="N326" s="5">
        <v>5.0</v>
      </c>
      <c r="O326" s="5">
        <v>1.0</v>
      </c>
      <c r="P326" s="5">
        <v>16.0</v>
      </c>
      <c r="Q326" s="5">
        <v>2.0</v>
      </c>
      <c r="R326" s="5">
        <v>1.0</v>
      </c>
      <c r="S326" s="5">
        <v>16.0</v>
      </c>
      <c r="T326" s="5">
        <v>51.0</v>
      </c>
      <c r="U326" s="5">
        <v>0.202</v>
      </c>
      <c r="V326" s="5">
        <v>0.274</v>
      </c>
      <c r="W326" s="5">
        <v>0.309</v>
      </c>
      <c r="X326" s="5">
        <v>0.583</v>
      </c>
      <c r="Y326" s="5">
        <v>55.0</v>
      </c>
      <c r="Z326" s="5">
        <v>6.0</v>
      </c>
      <c r="AA326" s="5">
        <v>2.0</v>
      </c>
      <c r="AB326" s="5">
        <v>2.0</v>
      </c>
      <c r="AC326" s="5">
        <v>1.0</v>
      </c>
      <c r="AD326" s="5">
        <v>2.0</v>
      </c>
      <c r="AE326" s="5">
        <v>1.0</v>
      </c>
      <c r="AF326" s="5">
        <v>0.258</v>
      </c>
      <c r="AG326" s="5">
        <f t="shared" si="1"/>
        <v>26</v>
      </c>
      <c r="AH326" s="6">
        <f t="shared" si="2"/>
        <v>1</v>
      </c>
      <c r="AI326" s="6" t="str">
        <f>VLOOKUP(C326, 'Batter Rosters'!A:C, 3, FALSE)</f>
        <v>#N/A</v>
      </c>
    </row>
    <row r="327">
      <c r="A327" s="1">
        <v>238.0</v>
      </c>
      <c r="B327" s="3"/>
      <c r="C327" s="4" t="s">
        <v>361</v>
      </c>
      <c r="D327" s="4" t="s">
        <v>36</v>
      </c>
      <c r="E327" s="5">
        <v>2019.0</v>
      </c>
      <c r="F327" s="5">
        <v>2019.0</v>
      </c>
      <c r="G327" s="5">
        <v>41.0</v>
      </c>
      <c r="H327" s="5">
        <v>4.0</v>
      </c>
      <c r="I327" s="3"/>
      <c r="J327" s="5">
        <v>91.0</v>
      </c>
      <c r="K327" s="5">
        <v>86.0</v>
      </c>
      <c r="L327" s="5">
        <v>13.0</v>
      </c>
      <c r="M327" s="5">
        <v>21.0</v>
      </c>
      <c r="N327" s="5">
        <v>7.0</v>
      </c>
      <c r="O327" s="5">
        <v>0.0</v>
      </c>
      <c r="P327" s="5">
        <v>15.0</v>
      </c>
      <c r="Q327" s="5">
        <v>0.0</v>
      </c>
      <c r="R327" s="5">
        <v>0.0</v>
      </c>
      <c r="S327" s="5">
        <v>4.0</v>
      </c>
      <c r="T327" s="5">
        <v>31.0</v>
      </c>
      <c r="U327" s="5">
        <v>0.244</v>
      </c>
      <c r="V327" s="5">
        <v>0.286</v>
      </c>
      <c r="W327" s="5">
        <v>0.465</v>
      </c>
      <c r="X327" s="5">
        <v>0.751</v>
      </c>
      <c r="Y327" s="5">
        <v>40.0</v>
      </c>
      <c r="Z327" s="5">
        <v>3.0</v>
      </c>
      <c r="AA327" s="5">
        <v>1.0</v>
      </c>
      <c r="AB327" s="5">
        <v>0.0</v>
      </c>
      <c r="AC327" s="5">
        <v>0.0</v>
      </c>
      <c r="AD327" s="5">
        <v>1.0</v>
      </c>
      <c r="AE327" s="5">
        <v>1.0</v>
      </c>
      <c r="AF327" s="5">
        <v>0.333</v>
      </c>
      <c r="AG327" s="5">
        <f t="shared" si="1"/>
        <v>10</v>
      </c>
      <c r="AH327" s="6">
        <f t="shared" si="2"/>
        <v>0</v>
      </c>
      <c r="AI327" s="6" t="str">
        <f>VLOOKUP(C327, 'Batter Rosters'!A:C, 3, FALSE)</f>
        <v>#N/A</v>
      </c>
    </row>
    <row r="328">
      <c r="A328" s="1">
        <v>241.0</v>
      </c>
      <c r="B328" s="3"/>
      <c r="C328" s="4" t="s">
        <v>362</v>
      </c>
      <c r="D328" s="4" t="s">
        <v>36</v>
      </c>
      <c r="E328" s="5">
        <v>2019.0</v>
      </c>
      <c r="F328" s="5">
        <v>2019.0</v>
      </c>
      <c r="G328" s="5">
        <v>49.0</v>
      </c>
      <c r="H328" s="5">
        <v>4.0</v>
      </c>
      <c r="I328" s="3"/>
      <c r="J328" s="5">
        <v>137.0</v>
      </c>
      <c r="K328" s="5">
        <v>122.0</v>
      </c>
      <c r="L328" s="5">
        <v>15.0</v>
      </c>
      <c r="M328" s="5">
        <v>26.0</v>
      </c>
      <c r="N328" s="5">
        <v>6.0</v>
      </c>
      <c r="O328" s="5">
        <v>0.0</v>
      </c>
      <c r="P328" s="5">
        <v>19.0</v>
      </c>
      <c r="Q328" s="5">
        <v>0.0</v>
      </c>
      <c r="R328" s="5">
        <v>0.0</v>
      </c>
      <c r="S328" s="5">
        <v>13.0</v>
      </c>
      <c r="T328" s="5">
        <v>27.0</v>
      </c>
      <c r="U328" s="5">
        <v>0.213</v>
      </c>
      <c r="V328" s="5">
        <v>0.285</v>
      </c>
      <c r="W328" s="5">
        <v>0.361</v>
      </c>
      <c r="X328" s="5">
        <v>0.645</v>
      </c>
      <c r="Y328" s="5">
        <v>44.0</v>
      </c>
      <c r="Z328" s="5">
        <v>2.0</v>
      </c>
      <c r="AA328" s="5">
        <v>0.0</v>
      </c>
      <c r="AB328" s="5">
        <v>0.0</v>
      </c>
      <c r="AC328" s="5">
        <v>2.0</v>
      </c>
      <c r="AD328" s="5">
        <v>0.0</v>
      </c>
      <c r="AE328" s="5">
        <v>1.0</v>
      </c>
      <c r="AF328" s="5">
        <v>0.237</v>
      </c>
      <c r="AG328" s="5">
        <f t="shared" si="1"/>
        <v>16</v>
      </c>
      <c r="AH328" s="6">
        <f t="shared" si="2"/>
        <v>0</v>
      </c>
      <c r="AI328" s="6" t="str">
        <f>VLOOKUP(C328, 'Batter Rosters'!A:C, 3, FALSE)</f>
        <v>#N/A</v>
      </c>
    </row>
    <row r="329">
      <c r="A329" s="1">
        <v>242.0</v>
      </c>
      <c r="B329" s="3"/>
      <c r="C329" s="4" t="s">
        <v>363</v>
      </c>
      <c r="D329" s="4" t="s">
        <v>36</v>
      </c>
      <c r="E329" s="5">
        <v>2019.0</v>
      </c>
      <c r="F329" s="5">
        <v>2019.0</v>
      </c>
      <c r="G329" s="5">
        <v>38.0</v>
      </c>
      <c r="H329" s="5">
        <v>4.0</v>
      </c>
      <c r="I329" s="3"/>
      <c r="J329" s="5">
        <v>79.0</v>
      </c>
      <c r="K329" s="5">
        <v>74.0</v>
      </c>
      <c r="L329" s="5">
        <v>11.0</v>
      </c>
      <c r="M329" s="5">
        <v>13.0</v>
      </c>
      <c r="N329" s="5">
        <v>1.0</v>
      </c>
      <c r="O329" s="5">
        <v>0.0</v>
      </c>
      <c r="P329" s="5">
        <v>13.0</v>
      </c>
      <c r="Q329" s="5">
        <v>0.0</v>
      </c>
      <c r="R329" s="5">
        <v>0.0</v>
      </c>
      <c r="S329" s="5">
        <v>4.0</v>
      </c>
      <c r="T329" s="5">
        <v>29.0</v>
      </c>
      <c r="U329" s="5">
        <v>0.176</v>
      </c>
      <c r="V329" s="5">
        <v>0.228</v>
      </c>
      <c r="W329" s="5">
        <v>0.351</v>
      </c>
      <c r="X329" s="5">
        <v>0.579</v>
      </c>
      <c r="Y329" s="5">
        <v>26.0</v>
      </c>
      <c r="Z329" s="5">
        <v>2.0</v>
      </c>
      <c r="AA329" s="5">
        <v>1.0</v>
      </c>
      <c r="AB329" s="5">
        <v>0.0</v>
      </c>
      <c r="AC329" s="5">
        <v>0.0</v>
      </c>
      <c r="AD329" s="5">
        <v>0.0</v>
      </c>
      <c r="AE329" s="5">
        <v>0.0</v>
      </c>
      <c r="AF329" s="5">
        <v>0.22</v>
      </c>
      <c r="AG329" s="5">
        <f t="shared" si="1"/>
        <v>8</v>
      </c>
      <c r="AH329" s="6">
        <f t="shared" si="2"/>
        <v>0</v>
      </c>
      <c r="AI329" s="6" t="str">
        <f>VLOOKUP(C329, 'Batter Rosters'!A:C, 3, FALSE)</f>
        <v>#N/A</v>
      </c>
    </row>
    <row r="330">
      <c r="A330" s="1">
        <v>243.0</v>
      </c>
      <c r="B330" s="3"/>
      <c r="C330" s="4" t="s">
        <v>364</v>
      </c>
      <c r="D330" s="4" t="s">
        <v>36</v>
      </c>
      <c r="E330" s="5">
        <v>2019.0</v>
      </c>
      <c r="F330" s="5">
        <v>2019.0</v>
      </c>
      <c r="G330" s="5">
        <v>48.0</v>
      </c>
      <c r="H330" s="5">
        <v>4.0</v>
      </c>
      <c r="I330" s="3"/>
      <c r="J330" s="5">
        <v>124.0</v>
      </c>
      <c r="K330" s="5">
        <v>116.0</v>
      </c>
      <c r="L330" s="5">
        <v>13.0</v>
      </c>
      <c r="M330" s="5">
        <v>25.0</v>
      </c>
      <c r="N330" s="5">
        <v>10.0</v>
      </c>
      <c r="O330" s="5">
        <v>0.0</v>
      </c>
      <c r="P330" s="5">
        <v>17.0</v>
      </c>
      <c r="Q330" s="5">
        <v>0.0</v>
      </c>
      <c r="R330" s="5">
        <v>1.0</v>
      </c>
      <c r="S330" s="5">
        <v>6.0</v>
      </c>
      <c r="T330" s="5">
        <v>29.0</v>
      </c>
      <c r="U330" s="5">
        <v>0.216</v>
      </c>
      <c r="V330" s="5">
        <v>0.252</v>
      </c>
      <c r="W330" s="5">
        <v>0.405</v>
      </c>
      <c r="X330" s="5">
        <v>0.657</v>
      </c>
      <c r="Y330" s="5">
        <v>47.0</v>
      </c>
      <c r="Z330" s="5">
        <v>4.0</v>
      </c>
      <c r="AA330" s="5">
        <v>0.0</v>
      </c>
      <c r="AB330" s="5">
        <v>1.0</v>
      </c>
      <c r="AC330" s="5">
        <v>1.0</v>
      </c>
      <c r="AD330" s="5">
        <v>1.0</v>
      </c>
      <c r="AE330" s="5">
        <v>1.0</v>
      </c>
      <c r="AF330" s="5">
        <v>0.25</v>
      </c>
      <c r="AG330" s="5">
        <f t="shared" si="1"/>
        <v>11</v>
      </c>
      <c r="AH330" s="6">
        <f t="shared" si="2"/>
        <v>-1</v>
      </c>
      <c r="AI330" s="6" t="str">
        <f>VLOOKUP(C330, 'Batter Rosters'!A:C, 3, FALSE)</f>
        <v>#N/A</v>
      </c>
    </row>
    <row r="331">
      <c r="A331" s="1">
        <v>246.0</v>
      </c>
      <c r="B331" s="3"/>
      <c r="C331" s="4" t="s">
        <v>365</v>
      </c>
      <c r="D331" s="4" t="s">
        <v>36</v>
      </c>
      <c r="E331" s="5">
        <v>2019.0</v>
      </c>
      <c r="F331" s="5">
        <v>2019.0</v>
      </c>
      <c r="G331" s="5">
        <v>35.0</v>
      </c>
      <c r="H331" s="5">
        <v>4.0</v>
      </c>
      <c r="I331" s="3"/>
      <c r="J331" s="5">
        <v>112.0</v>
      </c>
      <c r="K331" s="5">
        <v>98.0</v>
      </c>
      <c r="L331" s="5">
        <v>13.0</v>
      </c>
      <c r="M331" s="5">
        <v>16.0</v>
      </c>
      <c r="N331" s="5">
        <v>1.0</v>
      </c>
      <c r="O331" s="5">
        <v>0.0</v>
      </c>
      <c r="P331" s="5">
        <v>15.0</v>
      </c>
      <c r="Q331" s="5">
        <v>2.0</v>
      </c>
      <c r="R331" s="5">
        <v>0.0</v>
      </c>
      <c r="S331" s="5">
        <v>12.0</v>
      </c>
      <c r="T331" s="5">
        <v>31.0</v>
      </c>
      <c r="U331" s="5">
        <v>0.163</v>
      </c>
      <c r="V331" s="5">
        <v>0.268</v>
      </c>
      <c r="W331" s="5">
        <v>0.296</v>
      </c>
      <c r="X331" s="5">
        <v>0.564</v>
      </c>
      <c r="Y331" s="5">
        <v>29.0</v>
      </c>
      <c r="Z331" s="5">
        <v>2.0</v>
      </c>
      <c r="AA331" s="5">
        <v>2.0</v>
      </c>
      <c r="AB331" s="5">
        <v>0.0</v>
      </c>
      <c r="AC331" s="5">
        <v>0.0</v>
      </c>
      <c r="AD331" s="5">
        <v>0.0</v>
      </c>
      <c r="AE331" s="5">
        <v>1.0</v>
      </c>
      <c r="AF331" s="5">
        <v>0.19</v>
      </c>
      <c r="AG331" s="5">
        <f t="shared" si="1"/>
        <v>11</v>
      </c>
      <c r="AH331" s="6">
        <f t="shared" si="2"/>
        <v>2</v>
      </c>
      <c r="AI331" s="6" t="str">
        <f>VLOOKUP(C331, 'Batter Rosters'!A:C, 3, FALSE)</f>
        <v>#N/A</v>
      </c>
    </row>
    <row r="332">
      <c r="A332" s="1">
        <v>247.0</v>
      </c>
      <c r="B332" s="3"/>
      <c r="C332" s="4" t="s">
        <v>366</v>
      </c>
      <c r="D332" s="4" t="s">
        <v>36</v>
      </c>
      <c r="E332" s="5">
        <v>2019.0</v>
      </c>
      <c r="F332" s="5">
        <v>2019.0</v>
      </c>
      <c r="G332" s="5">
        <v>23.0</v>
      </c>
      <c r="H332" s="5">
        <v>4.0</v>
      </c>
      <c r="I332" s="3"/>
      <c r="J332" s="5">
        <v>55.0</v>
      </c>
      <c r="K332" s="5">
        <v>50.0</v>
      </c>
      <c r="L332" s="5">
        <v>6.0</v>
      </c>
      <c r="M332" s="5">
        <v>7.0</v>
      </c>
      <c r="N332" s="5">
        <v>1.0</v>
      </c>
      <c r="O332" s="5">
        <v>0.0</v>
      </c>
      <c r="P332" s="5">
        <v>6.0</v>
      </c>
      <c r="Q332" s="5">
        <v>1.0</v>
      </c>
      <c r="R332" s="5">
        <v>0.0</v>
      </c>
      <c r="S332" s="5">
        <v>5.0</v>
      </c>
      <c r="T332" s="5">
        <v>27.0</v>
      </c>
      <c r="U332" s="5">
        <v>0.14</v>
      </c>
      <c r="V332" s="5">
        <v>0.218</v>
      </c>
      <c r="W332" s="5">
        <v>0.4</v>
      </c>
      <c r="X332" s="5">
        <v>0.618</v>
      </c>
      <c r="Y332" s="5">
        <v>20.0</v>
      </c>
      <c r="Z332" s="5">
        <v>0.0</v>
      </c>
      <c r="AA332" s="5">
        <v>0.0</v>
      </c>
      <c r="AB332" s="5">
        <v>0.0</v>
      </c>
      <c r="AC332" s="5">
        <v>0.0</v>
      </c>
      <c r="AD332" s="5">
        <v>0.0</v>
      </c>
      <c r="AE332" s="5">
        <v>1.0</v>
      </c>
      <c r="AF332" s="5">
        <v>0.158</v>
      </c>
      <c r="AG332" s="5">
        <f t="shared" si="1"/>
        <v>2</v>
      </c>
      <c r="AH332" s="6">
        <f t="shared" si="2"/>
        <v>1</v>
      </c>
      <c r="AI332" s="6" t="str">
        <f>VLOOKUP(C332, 'Batter Rosters'!A:C, 3, FALSE)</f>
        <v>#N/A</v>
      </c>
    </row>
    <row r="333">
      <c r="A333" s="1">
        <v>248.0</v>
      </c>
      <c r="B333" s="3"/>
      <c r="C333" s="4" t="s">
        <v>367</v>
      </c>
      <c r="D333" s="4" t="s">
        <v>36</v>
      </c>
      <c r="E333" s="5">
        <v>2019.0</v>
      </c>
      <c r="F333" s="5">
        <v>2019.0</v>
      </c>
      <c r="G333" s="5">
        <v>116.0</v>
      </c>
      <c r="H333" s="5">
        <v>4.0</v>
      </c>
      <c r="I333" s="3"/>
      <c r="J333" s="5">
        <v>270.0</v>
      </c>
      <c r="K333" s="5">
        <v>252.0</v>
      </c>
      <c r="L333" s="5">
        <v>29.0</v>
      </c>
      <c r="M333" s="5">
        <v>72.0</v>
      </c>
      <c r="N333" s="5">
        <v>16.0</v>
      </c>
      <c r="O333" s="5">
        <v>1.0</v>
      </c>
      <c r="P333" s="5">
        <v>31.0</v>
      </c>
      <c r="Q333" s="5">
        <v>2.0</v>
      </c>
      <c r="R333" s="5">
        <v>0.0</v>
      </c>
      <c r="S333" s="5">
        <v>16.0</v>
      </c>
      <c r="T333" s="5">
        <v>27.0</v>
      </c>
      <c r="U333" s="5">
        <v>0.286</v>
      </c>
      <c r="V333" s="5">
        <v>0.331</v>
      </c>
      <c r="W333" s="5">
        <v>0.405</v>
      </c>
      <c r="X333" s="5">
        <v>0.736</v>
      </c>
      <c r="Y333" s="5">
        <v>102.0</v>
      </c>
      <c r="Z333" s="5">
        <v>9.0</v>
      </c>
      <c r="AA333" s="5">
        <v>1.0</v>
      </c>
      <c r="AB333" s="5">
        <v>1.0</v>
      </c>
      <c r="AC333" s="5">
        <v>0.0</v>
      </c>
      <c r="AD333" s="5">
        <v>3.0</v>
      </c>
      <c r="AE333" s="5">
        <v>3.0</v>
      </c>
      <c r="AF333" s="5">
        <v>0.308</v>
      </c>
      <c r="AG333" s="5">
        <f t="shared" si="1"/>
        <v>51</v>
      </c>
      <c r="AH333" s="6">
        <f t="shared" si="2"/>
        <v>2</v>
      </c>
      <c r="AI333" s="6" t="str">
        <f>VLOOKUP(C333, 'Batter Rosters'!A:C, 3, FALSE)</f>
        <v>#N/A</v>
      </c>
    </row>
    <row r="334">
      <c r="A334" s="1">
        <v>253.0</v>
      </c>
      <c r="B334" s="3"/>
      <c r="C334" s="4" t="s">
        <v>368</v>
      </c>
      <c r="D334" s="4" t="s">
        <v>36</v>
      </c>
      <c r="E334" s="5">
        <v>2019.0</v>
      </c>
      <c r="F334" s="5">
        <v>2019.0</v>
      </c>
      <c r="G334" s="5">
        <v>28.0</v>
      </c>
      <c r="H334" s="5">
        <v>3.0</v>
      </c>
      <c r="I334" s="3"/>
      <c r="J334" s="5">
        <v>73.0</v>
      </c>
      <c r="K334" s="5">
        <v>65.0</v>
      </c>
      <c r="L334" s="5">
        <v>7.0</v>
      </c>
      <c r="M334" s="5">
        <v>12.0</v>
      </c>
      <c r="N334" s="5">
        <v>2.0</v>
      </c>
      <c r="O334" s="5">
        <v>0.0</v>
      </c>
      <c r="P334" s="5">
        <v>9.0</v>
      </c>
      <c r="Q334" s="5">
        <v>4.0</v>
      </c>
      <c r="R334" s="5">
        <v>0.0</v>
      </c>
      <c r="S334" s="5">
        <v>5.0</v>
      </c>
      <c r="T334" s="5">
        <v>27.0</v>
      </c>
      <c r="U334" s="5">
        <v>0.185</v>
      </c>
      <c r="V334" s="5">
        <v>0.239</v>
      </c>
      <c r="W334" s="5">
        <v>0.354</v>
      </c>
      <c r="X334" s="5">
        <v>0.593</v>
      </c>
      <c r="Y334" s="5">
        <v>23.0</v>
      </c>
      <c r="Z334" s="5">
        <v>3.0</v>
      </c>
      <c r="AA334" s="5">
        <v>0.0</v>
      </c>
      <c r="AB334" s="5">
        <v>2.0</v>
      </c>
      <c r="AC334" s="5">
        <v>1.0</v>
      </c>
      <c r="AD334" s="5">
        <v>0.0</v>
      </c>
      <c r="AE334" s="5">
        <v>1.0</v>
      </c>
      <c r="AF334" s="5">
        <v>0.25</v>
      </c>
      <c r="AG334" s="5">
        <f t="shared" si="1"/>
        <v>7</v>
      </c>
      <c r="AH334" s="6">
        <f t="shared" si="2"/>
        <v>4</v>
      </c>
      <c r="AI334" s="6" t="str">
        <f>VLOOKUP(C334, 'Batter Rosters'!A:C, 3, FALSE)</f>
        <v>#N/A</v>
      </c>
    </row>
    <row r="335">
      <c r="A335" s="1">
        <v>261.0</v>
      </c>
      <c r="B335" s="3"/>
      <c r="C335" s="4" t="s">
        <v>369</v>
      </c>
      <c r="D335" s="4" t="s">
        <v>36</v>
      </c>
      <c r="E335" s="5">
        <v>2019.0</v>
      </c>
      <c r="F335" s="5">
        <v>2019.0</v>
      </c>
      <c r="G335" s="5">
        <v>70.0</v>
      </c>
      <c r="H335" s="5">
        <v>3.0</v>
      </c>
      <c r="I335" s="3"/>
      <c r="J335" s="5">
        <v>183.0</v>
      </c>
      <c r="K335" s="5">
        <v>154.0</v>
      </c>
      <c r="L335" s="5">
        <v>17.0</v>
      </c>
      <c r="M335" s="5">
        <v>34.0</v>
      </c>
      <c r="N335" s="5">
        <v>4.0</v>
      </c>
      <c r="O335" s="5">
        <v>0.0</v>
      </c>
      <c r="P335" s="5">
        <v>15.0</v>
      </c>
      <c r="Q335" s="5">
        <v>0.0</v>
      </c>
      <c r="R335" s="5">
        <v>0.0</v>
      </c>
      <c r="S335" s="5">
        <v>21.0</v>
      </c>
      <c r="T335" s="5">
        <v>46.0</v>
      </c>
      <c r="U335" s="5">
        <v>0.221</v>
      </c>
      <c r="V335" s="5">
        <v>0.333</v>
      </c>
      <c r="W335" s="5">
        <v>0.305</v>
      </c>
      <c r="X335" s="5">
        <v>0.639</v>
      </c>
      <c r="Y335" s="5">
        <v>47.0</v>
      </c>
      <c r="Z335" s="5">
        <v>0.0</v>
      </c>
      <c r="AA335" s="5">
        <v>6.0</v>
      </c>
      <c r="AB335" s="5">
        <v>0.0</v>
      </c>
      <c r="AC335" s="5">
        <v>2.0</v>
      </c>
      <c r="AD335" s="5">
        <v>3.0</v>
      </c>
      <c r="AE335" s="5">
        <v>3.0</v>
      </c>
      <c r="AF335" s="5">
        <v>0.29</v>
      </c>
      <c r="AG335" s="5">
        <f t="shared" si="1"/>
        <v>27</v>
      </c>
      <c r="AH335" s="6">
        <f t="shared" si="2"/>
        <v>0</v>
      </c>
      <c r="AI335" s="6" t="str">
        <f>VLOOKUP(C335, 'Batter Rosters'!A:C, 3, FALSE)</f>
        <v>#N/A</v>
      </c>
    </row>
    <row r="336">
      <c r="A336" s="1">
        <v>265.0</v>
      </c>
      <c r="B336" s="3"/>
      <c r="C336" s="4" t="s">
        <v>370</v>
      </c>
      <c r="D336" s="4" t="s">
        <v>36</v>
      </c>
      <c r="E336" s="5">
        <v>2019.0</v>
      </c>
      <c r="F336" s="5">
        <v>2019.0</v>
      </c>
      <c r="G336" s="5">
        <v>52.0</v>
      </c>
      <c r="H336" s="5">
        <v>3.0</v>
      </c>
      <c r="I336" s="3"/>
      <c r="J336" s="5">
        <v>69.0</v>
      </c>
      <c r="K336" s="5">
        <v>62.0</v>
      </c>
      <c r="L336" s="5">
        <v>10.0</v>
      </c>
      <c r="M336" s="5">
        <v>8.0</v>
      </c>
      <c r="N336" s="5">
        <v>1.0</v>
      </c>
      <c r="O336" s="5">
        <v>1.0</v>
      </c>
      <c r="P336" s="5">
        <v>8.0</v>
      </c>
      <c r="Q336" s="5">
        <v>1.0</v>
      </c>
      <c r="R336" s="5">
        <v>0.0</v>
      </c>
      <c r="S336" s="5">
        <v>7.0</v>
      </c>
      <c r="T336" s="5">
        <v>31.0</v>
      </c>
      <c r="U336" s="5">
        <v>0.129</v>
      </c>
      <c r="V336" s="5">
        <v>0.217</v>
      </c>
      <c r="W336" s="5">
        <v>0.323</v>
      </c>
      <c r="X336" s="5">
        <v>0.54</v>
      </c>
      <c r="Y336" s="5">
        <v>20.0</v>
      </c>
      <c r="Z336" s="5">
        <v>1.0</v>
      </c>
      <c r="AA336" s="5">
        <v>0.0</v>
      </c>
      <c r="AB336" s="5">
        <v>0.0</v>
      </c>
      <c r="AC336" s="5">
        <v>0.0</v>
      </c>
      <c r="AD336" s="5">
        <v>0.0</v>
      </c>
      <c r="AE336" s="5">
        <v>1.0</v>
      </c>
      <c r="AF336" s="5">
        <v>0.179</v>
      </c>
      <c r="AG336" s="5">
        <f t="shared" si="1"/>
        <v>3</v>
      </c>
      <c r="AH336" s="6">
        <f t="shared" si="2"/>
        <v>1</v>
      </c>
      <c r="AI336" s="6" t="str">
        <f>VLOOKUP(C336, 'Batter Rosters'!A:C, 3, FALSE)</f>
        <v>#N/A</v>
      </c>
    </row>
    <row r="337">
      <c r="A337" s="1">
        <v>267.0</v>
      </c>
      <c r="B337" s="3"/>
      <c r="C337" s="4" t="s">
        <v>371</v>
      </c>
      <c r="D337" s="4" t="s">
        <v>36</v>
      </c>
      <c r="E337" s="5">
        <v>2019.0</v>
      </c>
      <c r="F337" s="5">
        <v>2019.0</v>
      </c>
      <c r="G337" s="5">
        <v>70.0</v>
      </c>
      <c r="H337" s="5">
        <v>3.0</v>
      </c>
      <c r="I337" s="3"/>
      <c r="J337" s="5">
        <v>146.0</v>
      </c>
      <c r="K337" s="5">
        <v>135.0</v>
      </c>
      <c r="L337" s="5">
        <v>18.0</v>
      </c>
      <c r="M337" s="5">
        <v>23.0</v>
      </c>
      <c r="N337" s="5">
        <v>4.0</v>
      </c>
      <c r="O337" s="5">
        <v>2.0</v>
      </c>
      <c r="P337" s="5">
        <v>10.0</v>
      </c>
      <c r="Q337" s="5">
        <v>4.0</v>
      </c>
      <c r="R337" s="5">
        <v>0.0</v>
      </c>
      <c r="S337" s="5">
        <v>5.0</v>
      </c>
      <c r="T337" s="5">
        <v>47.0</v>
      </c>
      <c r="U337" s="5">
        <v>0.17</v>
      </c>
      <c r="V337" s="5">
        <v>0.217</v>
      </c>
      <c r="W337" s="5">
        <v>0.296</v>
      </c>
      <c r="X337" s="5">
        <v>0.513</v>
      </c>
      <c r="Y337" s="5">
        <v>40.0</v>
      </c>
      <c r="Z337" s="5">
        <v>3.0</v>
      </c>
      <c r="AA337" s="5">
        <v>3.0</v>
      </c>
      <c r="AB337" s="5">
        <v>3.0</v>
      </c>
      <c r="AC337" s="5">
        <v>0.0</v>
      </c>
      <c r="AD337" s="5">
        <v>0.0</v>
      </c>
      <c r="AE337" s="5">
        <v>1.0</v>
      </c>
      <c r="AF337" s="5">
        <v>0.235</v>
      </c>
      <c r="AG337" s="5">
        <f t="shared" si="1"/>
        <v>14</v>
      </c>
      <c r="AH337" s="6">
        <f t="shared" si="2"/>
        <v>4</v>
      </c>
      <c r="AI337" s="6" t="str">
        <f>VLOOKUP(C337, 'Batter Rosters'!A:C, 3, FALSE)</f>
        <v>#N/A</v>
      </c>
    </row>
    <row r="338">
      <c r="A338" s="1">
        <v>269.0</v>
      </c>
      <c r="B338" s="3"/>
      <c r="C338" s="4" t="s">
        <v>372</v>
      </c>
      <c r="D338" s="4" t="s">
        <v>36</v>
      </c>
      <c r="E338" s="5">
        <v>2019.0</v>
      </c>
      <c r="F338" s="5">
        <v>2019.0</v>
      </c>
      <c r="G338" s="5">
        <v>57.0</v>
      </c>
      <c r="H338" s="5">
        <v>3.0</v>
      </c>
      <c r="I338" s="3"/>
      <c r="J338" s="5">
        <v>129.0</v>
      </c>
      <c r="K338" s="5">
        <v>116.0</v>
      </c>
      <c r="L338" s="5">
        <v>12.0</v>
      </c>
      <c r="M338" s="5">
        <v>17.0</v>
      </c>
      <c r="N338" s="5">
        <v>2.0</v>
      </c>
      <c r="O338" s="5">
        <v>0.0</v>
      </c>
      <c r="P338" s="5">
        <v>10.0</v>
      </c>
      <c r="Q338" s="5">
        <v>4.0</v>
      </c>
      <c r="R338" s="5">
        <v>5.0</v>
      </c>
      <c r="S338" s="5">
        <v>10.0</v>
      </c>
      <c r="T338" s="5">
        <v>60.0</v>
      </c>
      <c r="U338" s="5">
        <v>0.147</v>
      </c>
      <c r="V338" s="5">
        <v>0.217</v>
      </c>
      <c r="W338" s="5">
        <v>0.241</v>
      </c>
      <c r="X338" s="5">
        <v>0.458</v>
      </c>
      <c r="Y338" s="5">
        <v>28.0</v>
      </c>
      <c r="Z338" s="5">
        <v>2.0</v>
      </c>
      <c r="AA338" s="5">
        <v>1.0</v>
      </c>
      <c r="AB338" s="5">
        <v>0.0</v>
      </c>
      <c r="AC338" s="5">
        <v>2.0</v>
      </c>
      <c r="AD338" s="5">
        <v>0.0</v>
      </c>
      <c r="AE338" s="5">
        <v>1.0</v>
      </c>
      <c r="AF338" s="5">
        <v>0.255</v>
      </c>
      <c r="AG338" s="5">
        <f t="shared" si="1"/>
        <v>12</v>
      </c>
      <c r="AH338" s="6">
        <f t="shared" si="2"/>
        <v>-1</v>
      </c>
      <c r="AI338" s="6" t="str">
        <f>VLOOKUP(C338, 'Batter Rosters'!A:C, 3, FALSE)</f>
        <v>#N/A</v>
      </c>
    </row>
    <row r="339">
      <c r="A339" s="1">
        <v>271.0</v>
      </c>
      <c r="B339" s="3"/>
      <c r="C339" s="4" t="s">
        <v>373</v>
      </c>
      <c r="D339" s="4" t="s">
        <v>36</v>
      </c>
      <c r="E339" s="5">
        <v>2019.0</v>
      </c>
      <c r="F339" s="5">
        <v>2020.0</v>
      </c>
      <c r="G339" s="5">
        <v>57.0</v>
      </c>
      <c r="H339" s="5">
        <v>3.0</v>
      </c>
      <c r="I339" s="3"/>
      <c r="J339" s="5">
        <v>150.0</v>
      </c>
      <c r="K339" s="5">
        <v>139.0</v>
      </c>
      <c r="L339" s="5">
        <v>23.0</v>
      </c>
      <c r="M339" s="5">
        <v>38.0</v>
      </c>
      <c r="N339" s="5">
        <v>8.0</v>
      </c>
      <c r="O339" s="5">
        <v>0.0</v>
      </c>
      <c r="P339" s="5">
        <v>16.0</v>
      </c>
      <c r="Q339" s="5">
        <v>0.0</v>
      </c>
      <c r="R339" s="5">
        <v>0.0</v>
      </c>
      <c r="S339" s="5">
        <v>4.0</v>
      </c>
      <c r="T339" s="5">
        <v>5.0</v>
      </c>
      <c r="U339" s="5">
        <v>0.273</v>
      </c>
      <c r="V339" s="5">
        <v>0.307</v>
      </c>
      <c r="W339" s="5">
        <v>0.396</v>
      </c>
      <c r="X339" s="5">
        <v>0.702</v>
      </c>
      <c r="Y339" s="5">
        <v>55.0</v>
      </c>
      <c r="Z339" s="5">
        <v>6.0</v>
      </c>
      <c r="AA339" s="5">
        <v>4.0</v>
      </c>
      <c r="AB339" s="5">
        <v>0.0</v>
      </c>
      <c r="AC339" s="5">
        <v>3.0</v>
      </c>
      <c r="AD339" s="5">
        <v>0.0</v>
      </c>
      <c r="AE339" s="5">
        <v>0.0</v>
      </c>
      <c r="AF339" s="5">
        <v>0.261</v>
      </c>
      <c r="AG339" s="5">
        <f t="shared" si="1"/>
        <v>27</v>
      </c>
      <c r="AH339" s="6">
        <f t="shared" si="2"/>
        <v>0</v>
      </c>
      <c r="AI339" s="6" t="str">
        <f>VLOOKUP(C339, 'Batter Rosters'!A:C, 3, FALSE)</f>
        <v>#N/A</v>
      </c>
    </row>
    <row r="340">
      <c r="A340" s="1">
        <v>277.0</v>
      </c>
      <c r="B340" s="3"/>
      <c r="C340" s="4" t="s">
        <v>374</v>
      </c>
      <c r="D340" s="4" t="s">
        <v>36</v>
      </c>
      <c r="E340" s="5">
        <v>2019.0</v>
      </c>
      <c r="F340" s="5">
        <v>2020.0</v>
      </c>
      <c r="G340" s="5">
        <v>62.0</v>
      </c>
      <c r="H340" s="5">
        <v>3.0</v>
      </c>
      <c r="I340" s="3"/>
      <c r="J340" s="5">
        <v>128.0</v>
      </c>
      <c r="K340" s="5">
        <v>120.0</v>
      </c>
      <c r="L340" s="5">
        <v>16.0</v>
      </c>
      <c r="M340" s="5">
        <v>24.0</v>
      </c>
      <c r="N340" s="5">
        <v>4.0</v>
      </c>
      <c r="O340" s="5">
        <v>0.0</v>
      </c>
      <c r="P340" s="5">
        <v>9.0</v>
      </c>
      <c r="Q340" s="5">
        <v>2.0</v>
      </c>
      <c r="R340" s="5">
        <v>1.0</v>
      </c>
      <c r="S340" s="5">
        <v>7.0</v>
      </c>
      <c r="T340" s="5">
        <v>44.0</v>
      </c>
      <c r="U340" s="5">
        <v>0.2</v>
      </c>
      <c r="V340" s="5">
        <v>0.244</v>
      </c>
      <c r="W340" s="5">
        <v>0.308</v>
      </c>
      <c r="X340" s="5">
        <v>0.552</v>
      </c>
      <c r="Y340" s="5">
        <v>37.0</v>
      </c>
      <c r="Z340" s="5">
        <v>5.0</v>
      </c>
      <c r="AA340" s="5">
        <v>0.0</v>
      </c>
      <c r="AB340" s="5">
        <v>1.0</v>
      </c>
      <c r="AC340" s="5">
        <v>0.0</v>
      </c>
      <c r="AD340" s="5">
        <v>0.0</v>
      </c>
      <c r="AE340" s="5">
        <v>0.0</v>
      </c>
      <c r="AF340" s="5">
        <v>0.288</v>
      </c>
      <c r="AG340" s="5">
        <f t="shared" si="1"/>
        <v>17</v>
      </c>
      <c r="AH340" s="6">
        <f t="shared" si="2"/>
        <v>1</v>
      </c>
      <c r="AI340" s="6" t="str">
        <f>VLOOKUP(C340, 'Batter Rosters'!A:C, 3, FALSE)</f>
        <v>#N/A</v>
      </c>
    </row>
    <row r="341">
      <c r="A341" s="1">
        <v>280.0</v>
      </c>
      <c r="B341" s="3"/>
      <c r="C341" s="4" t="s">
        <v>375</v>
      </c>
      <c r="D341" s="4" t="s">
        <v>36</v>
      </c>
      <c r="E341" s="5">
        <v>2019.0</v>
      </c>
      <c r="F341" s="5">
        <v>2019.0</v>
      </c>
      <c r="G341" s="5">
        <v>80.0</v>
      </c>
      <c r="H341" s="5">
        <v>2.0</v>
      </c>
      <c r="I341" s="3"/>
      <c r="J341" s="5">
        <v>154.0</v>
      </c>
      <c r="K341" s="5">
        <v>148.0</v>
      </c>
      <c r="L341" s="5">
        <v>14.0</v>
      </c>
      <c r="M341" s="5">
        <v>31.0</v>
      </c>
      <c r="N341" s="5">
        <v>4.0</v>
      </c>
      <c r="O341" s="5">
        <v>0.0</v>
      </c>
      <c r="P341" s="5">
        <v>8.0</v>
      </c>
      <c r="Q341" s="5">
        <v>0.0</v>
      </c>
      <c r="R341" s="5">
        <v>0.0</v>
      </c>
      <c r="S341" s="5">
        <v>5.0</v>
      </c>
      <c r="T341" s="5">
        <v>32.0</v>
      </c>
      <c r="U341" s="5">
        <v>0.209</v>
      </c>
      <c r="V341" s="5">
        <v>0.234</v>
      </c>
      <c r="W341" s="5">
        <v>0.277</v>
      </c>
      <c r="X341" s="5">
        <v>0.511</v>
      </c>
      <c r="Y341" s="5">
        <v>41.0</v>
      </c>
      <c r="Z341" s="5">
        <v>5.0</v>
      </c>
      <c r="AA341" s="5">
        <v>0.0</v>
      </c>
      <c r="AB341" s="5">
        <v>0.0</v>
      </c>
      <c r="AC341" s="5">
        <v>1.0</v>
      </c>
      <c r="AD341" s="5">
        <v>0.0</v>
      </c>
      <c r="AE341" s="5">
        <v>1.0</v>
      </c>
      <c r="AF341" s="5">
        <v>0.252</v>
      </c>
      <c r="AG341" s="5">
        <f t="shared" si="1"/>
        <v>25</v>
      </c>
      <c r="AH341" s="6">
        <f t="shared" si="2"/>
        <v>0</v>
      </c>
      <c r="AI341" s="6" t="str">
        <f>VLOOKUP(C341, 'Batter Rosters'!A:C, 3, FALSE)</f>
        <v>#N/A</v>
      </c>
    </row>
    <row r="342">
      <c r="A342" s="1">
        <v>281.0</v>
      </c>
      <c r="B342" s="3"/>
      <c r="C342" s="4" t="s">
        <v>376</v>
      </c>
      <c r="D342" s="4" t="s">
        <v>36</v>
      </c>
      <c r="E342" s="5">
        <v>2019.0</v>
      </c>
      <c r="F342" s="5">
        <v>2019.0</v>
      </c>
      <c r="G342" s="5">
        <v>51.0</v>
      </c>
      <c r="H342" s="5">
        <v>2.0</v>
      </c>
      <c r="I342" s="3"/>
      <c r="J342" s="5">
        <v>168.0</v>
      </c>
      <c r="K342" s="5">
        <v>145.0</v>
      </c>
      <c r="L342" s="5">
        <v>15.0</v>
      </c>
      <c r="M342" s="5">
        <v>28.0</v>
      </c>
      <c r="N342" s="5">
        <v>2.0</v>
      </c>
      <c r="O342" s="5">
        <v>1.0</v>
      </c>
      <c r="P342" s="5">
        <v>10.0</v>
      </c>
      <c r="Q342" s="5">
        <v>0.0</v>
      </c>
      <c r="R342" s="5">
        <v>0.0</v>
      </c>
      <c r="S342" s="5">
        <v>20.0</v>
      </c>
      <c r="T342" s="5">
        <v>21.0</v>
      </c>
      <c r="U342" s="5">
        <v>0.193</v>
      </c>
      <c r="V342" s="5">
        <v>0.304</v>
      </c>
      <c r="W342" s="5">
        <v>0.262</v>
      </c>
      <c r="X342" s="5">
        <v>0.566</v>
      </c>
      <c r="Y342" s="5">
        <v>38.0</v>
      </c>
      <c r="Z342" s="5">
        <v>5.0</v>
      </c>
      <c r="AA342" s="5">
        <v>3.0</v>
      </c>
      <c r="AB342" s="5">
        <v>0.0</v>
      </c>
      <c r="AC342" s="5">
        <v>0.0</v>
      </c>
      <c r="AD342" s="5">
        <v>0.0</v>
      </c>
      <c r="AE342" s="5">
        <v>1.0</v>
      </c>
      <c r="AF342" s="5">
        <v>0.213</v>
      </c>
      <c r="AG342" s="5">
        <f t="shared" si="1"/>
        <v>23</v>
      </c>
      <c r="AH342" s="6">
        <f t="shared" si="2"/>
        <v>0</v>
      </c>
      <c r="AI342" s="6" t="str">
        <f>VLOOKUP(C342, 'Batter Rosters'!A:C, 3, FALSE)</f>
        <v>#N/A</v>
      </c>
    </row>
    <row r="343">
      <c r="A343" s="1">
        <v>291.0</v>
      </c>
      <c r="B343" s="3"/>
      <c r="C343" s="4" t="s">
        <v>377</v>
      </c>
      <c r="D343" s="4" t="s">
        <v>36</v>
      </c>
      <c r="E343" s="5">
        <v>2019.0</v>
      </c>
      <c r="F343" s="5">
        <v>2019.0</v>
      </c>
      <c r="G343" s="5">
        <v>51.0</v>
      </c>
      <c r="H343" s="5">
        <v>2.0</v>
      </c>
      <c r="I343" s="3"/>
      <c r="J343" s="5">
        <v>78.0</v>
      </c>
      <c r="K343" s="5">
        <v>64.0</v>
      </c>
      <c r="L343" s="5">
        <v>5.0</v>
      </c>
      <c r="M343" s="5">
        <v>11.0</v>
      </c>
      <c r="N343" s="5">
        <v>2.0</v>
      </c>
      <c r="O343" s="5">
        <v>0.0</v>
      </c>
      <c r="P343" s="5">
        <v>11.0</v>
      </c>
      <c r="Q343" s="5">
        <v>1.0</v>
      </c>
      <c r="R343" s="5">
        <v>0.0</v>
      </c>
      <c r="S343" s="5">
        <v>10.0</v>
      </c>
      <c r="T343" s="5">
        <v>28.0</v>
      </c>
      <c r="U343" s="5">
        <v>0.172</v>
      </c>
      <c r="V343" s="5">
        <v>0.295</v>
      </c>
      <c r="W343" s="5">
        <v>0.297</v>
      </c>
      <c r="X343" s="5">
        <v>0.592</v>
      </c>
      <c r="Y343" s="5">
        <v>19.0</v>
      </c>
      <c r="Z343" s="5">
        <v>1.0</v>
      </c>
      <c r="AA343" s="5">
        <v>2.0</v>
      </c>
      <c r="AB343" s="5">
        <v>0.0</v>
      </c>
      <c r="AC343" s="5">
        <v>2.0</v>
      </c>
      <c r="AD343" s="5">
        <v>0.0</v>
      </c>
      <c r="AE343" s="5">
        <v>0.0</v>
      </c>
      <c r="AF343" s="5">
        <v>0.25</v>
      </c>
      <c r="AG343" s="5">
        <f t="shared" si="1"/>
        <v>7</v>
      </c>
      <c r="AH343" s="6">
        <f t="shared" si="2"/>
        <v>1</v>
      </c>
      <c r="AI343" s="6" t="str">
        <f>VLOOKUP(C343, 'Batter Rosters'!A:C, 3, FALSE)</f>
        <v>#N/A</v>
      </c>
    </row>
    <row r="344">
      <c r="A344" s="1">
        <v>293.0</v>
      </c>
      <c r="B344" s="3"/>
      <c r="C344" s="4" t="s">
        <v>378</v>
      </c>
      <c r="D344" s="4" t="s">
        <v>36</v>
      </c>
      <c r="E344" s="5">
        <v>2019.0</v>
      </c>
      <c r="F344" s="5">
        <v>2019.0</v>
      </c>
      <c r="G344" s="5">
        <v>15.0</v>
      </c>
      <c r="H344" s="5">
        <v>2.0</v>
      </c>
      <c r="I344" s="3"/>
      <c r="J344" s="5">
        <v>38.0</v>
      </c>
      <c r="K344" s="5">
        <v>32.0</v>
      </c>
      <c r="L344" s="5">
        <v>3.0</v>
      </c>
      <c r="M344" s="5">
        <v>6.0</v>
      </c>
      <c r="N344" s="5">
        <v>0.0</v>
      </c>
      <c r="O344" s="5">
        <v>0.0</v>
      </c>
      <c r="P344" s="5">
        <v>5.0</v>
      </c>
      <c r="Q344" s="5">
        <v>0.0</v>
      </c>
      <c r="R344" s="5">
        <v>0.0</v>
      </c>
      <c r="S344" s="5">
        <v>6.0</v>
      </c>
      <c r="T344" s="5">
        <v>10.0</v>
      </c>
      <c r="U344" s="5">
        <v>0.188</v>
      </c>
      <c r="V344" s="5">
        <v>0.316</v>
      </c>
      <c r="W344" s="5">
        <v>0.375</v>
      </c>
      <c r="X344" s="5">
        <v>0.691</v>
      </c>
      <c r="Y344" s="5">
        <v>12.0</v>
      </c>
      <c r="Z344" s="5">
        <v>1.0</v>
      </c>
      <c r="AA344" s="5">
        <v>0.0</v>
      </c>
      <c r="AB344" s="5">
        <v>0.0</v>
      </c>
      <c r="AC344" s="5">
        <v>0.0</v>
      </c>
      <c r="AD344" s="5">
        <v>0.0</v>
      </c>
      <c r="AE344" s="5">
        <v>1.0</v>
      </c>
      <c r="AF344" s="5">
        <v>0.2</v>
      </c>
      <c r="AG344" s="5">
        <f t="shared" si="1"/>
        <v>4</v>
      </c>
      <c r="AH344" s="6">
        <f t="shared" si="2"/>
        <v>0</v>
      </c>
      <c r="AI344" s="6" t="str">
        <f>VLOOKUP(C344, 'Batter Rosters'!A:C, 3, FALSE)</f>
        <v>#N/A</v>
      </c>
    </row>
    <row r="345">
      <c r="A345" s="1">
        <v>296.0</v>
      </c>
      <c r="B345" s="3"/>
      <c r="C345" s="4" t="s">
        <v>379</v>
      </c>
      <c r="D345" s="4" t="s">
        <v>36</v>
      </c>
      <c r="E345" s="5">
        <v>2019.0</v>
      </c>
      <c r="F345" s="5">
        <v>2019.0</v>
      </c>
      <c r="G345" s="5">
        <v>22.0</v>
      </c>
      <c r="H345" s="5">
        <v>2.0</v>
      </c>
      <c r="I345" s="3"/>
      <c r="J345" s="5">
        <v>36.0</v>
      </c>
      <c r="K345" s="5">
        <v>33.0</v>
      </c>
      <c r="L345" s="5">
        <v>4.0</v>
      </c>
      <c r="M345" s="5">
        <v>7.0</v>
      </c>
      <c r="N345" s="5">
        <v>2.0</v>
      </c>
      <c r="O345" s="5">
        <v>0.0</v>
      </c>
      <c r="P345" s="5">
        <v>6.0</v>
      </c>
      <c r="Q345" s="5">
        <v>0.0</v>
      </c>
      <c r="R345" s="5">
        <v>0.0</v>
      </c>
      <c r="S345" s="5">
        <v>2.0</v>
      </c>
      <c r="T345" s="5">
        <v>11.0</v>
      </c>
      <c r="U345" s="5">
        <v>0.212</v>
      </c>
      <c r="V345" s="5">
        <v>0.25</v>
      </c>
      <c r="W345" s="5">
        <v>0.455</v>
      </c>
      <c r="X345" s="5">
        <v>0.705</v>
      </c>
      <c r="Y345" s="5">
        <v>15.0</v>
      </c>
      <c r="Z345" s="5">
        <v>1.0</v>
      </c>
      <c r="AA345" s="5">
        <v>0.0</v>
      </c>
      <c r="AB345" s="5">
        <v>0.0</v>
      </c>
      <c r="AC345" s="5">
        <v>1.0</v>
      </c>
      <c r="AD345" s="5">
        <v>0.0</v>
      </c>
      <c r="AE345" s="5">
        <v>0.0</v>
      </c>
      <c r="AF345" s="5">
        <v>0.238</v>
      </c>
      <c r="AG345" s="5">
        <f t="shared" si="1"/>
        <v>3</v>
      </c>
      <c r="AH345" s="6">
        <f t="shared" si="2"/>
        <v>0</v>
      </c>
      <c r="AI345" s="6" t="str">
        <f>VLOOKUP(C345, 'Batter Rosters'!A:C, 3, FALSE)</f>
        <v>#N/A</v>
      </c>
    </row>
    <row r="346">
      <c r="A346" s="1">
        <v>299.0</v>
      </c>
      <c r="B346" s="3"/>
      <c r="C346" s="4" t="s">
        <v>380</v>
      </c>
      <c r="D346" s="4" t="s">
        <v>36</v>
      </c>
      <c r="E346" s="5">
        <v>2019.0</v>
      </c>
      <c r="F346" s="5">
        <v>2019.0</v>
      </c>
      <c r="G346" s="5">
        <v>36.0</v>
      </c>
      <c r="H346" s="5">
        <v>2.0</v>
      </c>
      <c r="I346" s="3"/>
      <c r="J346" s="5">
        <v>84.0</v>
      </c>
      <c r="K346" s="5">
        <v>76.0</v>
      </c>
      <c r="L346" s="5">
        <v>9.0</v>
      </c>
      <c r="M346" s="5">
        <v>19.0</v>
      </c>
      <c r="N346" s="5">
        <v>2.0</v>
      </c>
      <c r="O346" s="5">
        <v>0.0</v>
      </c>
      <c r="P346" s="5">
        <v>9.0</v>
      </c>
      <c r="Q346" s="5">
        <v>0.0</v>
      </c>
      <c r="R346" s="5">
        <v>0.0</v>
      </c>
      <c r="S346" s="5">
        <v>5.0</v>
      </c>
      <c r="T346" s="5">
        <v>24.0</v>
      </c>
      <c r="U346" s="5">
        <v>0.25</v>
      </c>
      <c r="V346" s="5">
        <v>0.313</v>
      </c>
      <c r="W346" s="5">
        <v>0.355</v>
      </c>
      <c r="X346" s="5">
        <v>0.669</v>
      </c>
      <c r="Y346" s="5">
        <v>27.0</v>
      </c>
      <c r="Z346" s="5">
        <v>1.0</v>
      </c>
      <c r="AA346" s="5">
        <v>2.0</v>
      </c>
      <c r="AB346" s="5">
        <v>1.0</v>
      </c>
      <c r="AC346" s="5">
        <v>0.0</v>
      </c>
      <c r="AD346" s="5">
        <v>0.0</v>
      </c>
      <c r="AE346" s="5">
        <v>2.0</v>
      </c>
      <c r="AF346" s="5">
        <v>0.34</v>
      </c>
      <c r="AG346" s="5">
        <f t="shared" si="1"/>
        <v>15</v>
      </c>
      <c r="AH346" s="6">
        <f t="shared" si="2"/>
        <v>0</v>
      </c>
      <c r="AI346" s="6" t="str">
        <f>VLOOKUP(C346, 'Batter Rosters'!A:C, 3, FALSE)</f>
        <v>#N/A</v>
      </c>
    </row>
    <row r="347">
      <c r="A347" s="7">
        <v>301.0</v>
      </c>
      <c r="B347" s="3"/>
      <c r="C347" s="8" t="s">
        <v>381</v>
      </c>
      <c r="D347" s="8" t="s">
        <v>36</v>
      </c>
      <c r="E347" s="9">
        <v>2019.0</v>
      </c>
      <c r="F347" s="9">
        <v>2019.0</v>
      </c>
      <c r="G347" s="9">
        <v>71.0</v>
      </c>
      <c r="H347" s="9">
        <v>2.0</v>
      </c>
      <c r="I347" s="3"/>
      <c r="J347" s="9">
        <v>175.0</v>
      </c>
      <c r="K347" s="9">
        <v>151.0</v>
      </c>
      <c r="L347" s="9">
        <v>10.0</v>
      </c>
      <c r="M347" s="9">
        <v>37.0</v>
      </c>
      <c r="N347" s="9">
        <v>11.0</v>
      </c>
      <c r="O347" s="9">
        <v>0.0</v>
      </c>
      <c r="P347" s="9">
        <v>15.0</v>
      </c>
      <c r="Q347" s="9">
        <v>0.0</v>
      </c>
      <c r="R347" s="9">
        <v>0.0</v>
      </c>
      <c r="S347" s="9">
        <v>22.0</v>
      </c>
      <c r="T347" s="9">
        <v>46.0</v>
      </c>
      <c r="U347" s="9">
        <v>0.245</v>
      </c>
      <c r="V347" s="9">
        <v>0.337</v>
      </c>
      <c r="W347" s="9">
        <v>0.358</v>
      </c>
      <c r="X347" s="9">
        <v>0.695</v>
      </c>
      <c r="Y347" s="9">
        <v>54.0</v>
      </c>
      <c r="Z347" s="9">
        <v>5.0</v>
      </c>
      <c r="AA347" s="9">
        <v>0.0</v>
      </c>
      <c r="AB347" s="9">
        <v>0.0</v>
      </c>
      <c r="AC347" s="9">
        <v>2.0</v>
      </c>
      <c r="AD347" s="9">
        <v>0.0</v>
      </c>
      <c r="AE347" s="9">
        <v>1.0</v>
      </c>
      <c r="AF347" s="9">
        <v>0.333</v>
      </c>
      <c r="AG347" s="5">
        <f t="shared" si="1"/>
        <v>24</v>
      </c>
      <c r="AH347" s="6">
        <f t="shared" si="2"/>
        <v>0</v>
      </c>
      <c r="AI347" s="6" t="str">
        <f>VLOOKUP(C347, 'Batter Rosters'!A:C, 3, FALSE)</f>
        <v>#N/A</v>
      </c>
    </row>
    <row r="348">
      <c r="A348" s="7">
        <v>302.0</v>
      </c>
      <c r="B348" s="3"/>
      <c r="C348" s="8" t="s">
        <v>382</v>
      </c>
      <c r="D348" s="8" t="s">
        <v>36</v>
      </c>
      <c r="E348" s="9">
        <v>2019.0</v>
      </c>
      <c r="F348" s="9">
        <v>2019.0</v>
      </c>
      <c r="G348" s="9">
        <v>35.0</v>
      </c>
      <c r="H348" s="9">
        <v>2.0</v>
      </c>
      <c r="I348" s="3"/>
      <c r="J348" s="9">
        <v>103.0</v>
      </c>
      <c r="K348" s="9">
        <v>91.0</v>
      </c>
      <c r="L348" s="9">
        <v>9.0</v>
      </c>
      <c r="M348" s="9">
        <v>8.0</v>
      </c>
      <c r="N348" s="9">
        <v>2.0</v>
      </c>
      <c r="O348" s="9">
        <v>0.0</v>
      </c>
      <c r="P348" s="9">
        <v>5.0</v>
      </c>
      <c r="Q348" s="9">
        <v>0.0</v>
      </c>
      <c r="R348" s="9">
        <v>0.0</v>
      </c>
      <c r="S348" s="9">
        <v>10.0</v>
      </c>
      <c r="T348" s="9">
        <v>40.0</v>
      </c>
      <c r="U348" s="9">
        <v>0.088</v>
      </c>
      <c r="V348" s="9">
        <v>0.186</v>
      </c>
      <c r="W348" s="9">
        <v>0.176</v>
      </c>
      <c r="X348" s="9">
        <v>0.362</v>
      </c>
      <c r="Y348" s="9">
        <v>16.0</v>
      </c>
      <c r="Z348" s="9">
        <v>3.0</v>
      </c>
      <c r="AA348" s="9">
        <v>1.0</v>
      </c>
      <c r="AB348" s="9">
        <v>1.0</v>
      </c>
      <c r="AC348" s="9">
        <v>0.0</v>
      </c>
      <c r="AD348" s="9">
        <v>0.0</v>
      </c>
      <c r="AE348" s="9">
        <v>0.0</v>
      </c>
      <c r="AF348" s="9">
        <v>0.122</v>
      </c>
      <c r="AG348" s="5">
        <f t="shared" si="1"/>
        <v>4</v>
      </c>
      <c r="AH348" s="6">
        <f t="shared" si="2"/>
        <v>0</v>
      </c>
      <c r="AI348" s="6" t="str">
        <f>VLOOKUP(C348, 'Batter Rosters'!A:C, 3, FALSE)</f>
        <v>#N/A</v>
      </c>
    </row>
    <row r="349">
      <c r="A349" s="7">
        <v>307.0</v>
      </c>
      <c r="B349" s="3"/>
      <c r="C349" s="8" t="s">
        <v>383</v>
      </c>
      <c r="D349" s="8" t="s">
        <v>36</v>
      </c>
      <c r="E349" s="9">
        <v>2019.0</v>
      </c>
      <c r="F349" s="9">
        <v>2019.0</v>
      </c>
      <c r="G349" s="9">
        <v>25.0</v>
      </c>
      <c r="H349" s="9">
        <v>2.0</v>
      </c>
      <c r="I349" s="3"/>
      <c r="J349" s="9">
        <v>67.0</v>
      </c>
      <c r="K349" s="9">
        <v>61.0</v>
      </c>
      <c r="L349" s="9">
        <v>8.0</v>
      </c>
      <c r="M349" s="9">
        <v>9.0</v>
      </c>
      <c r="N349" s="9">
        <v>1.0</v>
      </c>
      <c r="O349" s="9">
        <v>0.0</v>
      </c>
      <c r="P349" s="9">
        <v>5.0</v>
      </c>
      <c r="Q349" s="9">
        <v>2.0</v>
      </c>
      <c r="R349" s="9">
        <v>0.0</v>
      </c>
      <c r="S349" s="9">
        <v>1.0</v>
      </c>
      <c r="T349" s="9">
        <v>17.0</v>
      </c>
      <c r="U349" s="9">
        <v>0.148</v>
      </c>
      <c r="V349" s="9">
        <v>0.209</v>
      </c>
      <c r="W349" s="9">
        <v>0.262</v>
      </c>
      <c r="X349" s="9">
        <v>0.471</v>
      </c>
      <c r="Y349" s="9">
        <v>16.0</v>
      </c>
      <c r="Z349" s="9">
        <v>0.0</v>
      </c>
      <c r="AA349" s="9">
        <v>4.0</v>
      </c>
      <c r="AB349" s="9">
        <v>0.0</v>
      </c>
      <c r="AC349" s="9">
        <v>1.0</v>
      </c>
      <c r="AD349" s="9">
        <v>0.0</v>
      </c>
      <c r="AE349" s="9">
        <v>0.0</v>
      </c>
      <c r="AF349" s="9">
        <v>0.163</v>
      </c>
      <c r="AG349" s="5">
        <f t="shared" si="1"/>
        <v>6</v>
      </c>
      <c r="AH349" s="6">
        <f t="shared" si="2"/>
        <v>2</v>
      </c>
      <c r="AI349" s="6" t="str">
        <f>VLOOKUP(C349, 'Batter Rosters'!A:C, 3, FALSE)</f>
        <v>#N/A</v>
      </c>
    </row>
    <row r="350">
      <c r="A350" s="7">
        <v>310.0</v>
      </c>
      <c r="B350" s="3"/>
      <c r="C350" s="8" t="s">
        <v>384</v>
      </c>
      <c r="D350" s="8" t="s">
        <v>36</v>
      </c>
      <c r="E350" s="9">
        <v>2019.0</v>
      </c>
      <c r="F350" s="9">
        <v>2019.0</v>
      </c>
      <c r="G350" s="9">
        <v>25.0</v>
      </c>
      <c r="H350" s="9">
        <v>1.0</v>
      </c>
      <c r="I350" s="3"/>
      <c r="J350" s="9">
        <v>53.0</v>
      </c>
      <c r="K350" s="9">
        <v>41.0</v>
      </c>
      <c r="L350" s="9">
        <v>2.0</v>
      </c>
      <c r="M350" s="9">
        <v>7.0</v>
      </c>
      <c r="N350" s="9">
        <v>1.0</v>
      </c>
      <c r="O350" s="9">
        <v>0.0</v>
      </c>
      <c r="P350" s="9">
        <v>3.0</v>
      </c>
      <c r="Q350" s="9">
        <v>0.0</v>
      </c>
      <c r="R350" s="9">
        <v>0.0</v>
      </c>
      <c r="S350" s="9">
        <v>2.0</v>
      </c>
      <c r="T350" s="9">
        <v>20.0</v>
      </c>
      <c r="U350" s="9">
        <v>0.171</v>
      </c>
      <c r="V350" s="9">
        <v>0.209</v>
      </c>
      <c r="W350" s="9">
        <v>0.268</v>
      </c>
      <c r="X350" s="9">
        <v>0.478</v>
      </c>
      <c r="Y350" s="9">
        <v>11.0</v>
      </c>
      <c r="Z350" s="9">
        <v>0.0</v>
      </c>
      <c r="AA350" s="9">
        <v>0.0</v>
      </c>
      <c r="AB350" s="9">
        <v>10.0</v>
      </c>
      <c r="AC350" s="9">
        <v>0.0</v>
      </c>
      <c r="AD350" s="9">
        <v>0.0</v>
      </c>
      <c r="AE350" s="9">
        <v>0.0</v>
      </c>
      <c r="AF350" s="9">
        <v>0.3</v>
      </c>
      <c r="AG350" s="5">
        <f t="shared" si="1"/>
        <v>5</v>
      </c>
      <c r="AH350" s="6">
        <f t="shared" si="2"/>
        <v>0</v>
      </c>
      <c r="AI350" s="6" t="str">
        <f>VLOOKUP(C350, 'Batter Rosters'!A:C, 3, FALSE)</f>
        <v>#N/A</v>
      </c>
    </row>
    <row r="351">
      <c r="A351" s="7">
        <v>313.0</v>
      </c>
      <c r="B351" s="3"/>
      <c r="C351" s="8" t="s">
        <v>385</v>
      </c>
      <c r="D351" s="8" t="s">
        <v>36</v>
      </c>
      <c r="E351" s="9">
        <v>2019.0</v>
      </c>
      <c r="F351" s="9">
        <v>2019.0</v>
      </c>
      <c r="G351" s="9">
        <v>14.0</v>
      </c>
      <c r="H351" s="9">
        <v>1.0</v>
      </c>
      <c r="I351" s="3"/>
      <c r="J351" s="9">
        <v>36.0</v>
      </c>
      <c r="K351" s="9">
        <v>32.0</v>
      </c>
      <c r="L351" s="9">
        <v>4.0</v>
      </c>
      <c r="M351" s="9">
        <v>7.0</v>
      </c>
      <c r="N351" s="9">
        <v>1.0</v>
      </c>
      <c r="O351" s="9">
        <v>1.0</v>
      </c>
      <c r="P351" s="9">
        <v>4.0</v>
      </c>
      <c r="Q351" s="9">
        <v>0.0</v>
      </c>
      <c r="R351" s="9">
        <v>0.0</v>
      </c>
      <c r="S351" s="9">
        <v>4.0</v>
      </c>
      <c r="T351" s="9">
        <v>3.0</v>
      </c>
      <c r="U351" s="9">
        <v>0.219</v>
      </c>
      <c r="V351" s="9">
        <v>0.306</v>
      </c>
      <c r="W351" s="9">
        <v>0.406</v>
      </c>
      <c r="X351" s="9">
        <v>0.712</v>
      </c>
      <c r="Y351" s="9">
        <v>13.0</v>
      </c>
      <c r="Z351" s="9">
        <v>1.0</v>
      </c>
      <c r="AA351" s="9">
        <v>0.0</v>
      </c>
      <c r="AB351" s="9">
        <v>0.0</v>
      </c>
      <c r="AC351" s="9">
        <v>0.0</v>
      </c>
      <c r="AD351" s="9">
        <v>0.0</v>
      </c>
      <c r="AE351" s="9">
        <v>0.0</v>
      </c>
      <c r="AF351" s="9">
        <v>0.214</v>
      </c>
      <c r="AG351" s="5">
        <f t="shared" si="1"/>
        <v>4</v>
      </c>
      <c r="AH351" s="6">
        <f t="shared" si="2"/>
        <v>0</v>
      </c>
      <c r="AI351" s="6" t="str">
        <f>VLOOKUP(C351, 'Batter Rosters'!A:C, 3, FALSE)</f>
        <v>#N/A</v>
      </c>
    </row>
    <row r="352">
      <c r="A352" s="7">
        <v>315.0</v>
      </c>
      <c r="B352" s="3"/>
      <c r="C352" s="8" t="s">
        <v>386</v>
      </c>
      <c r="D352" s="8" t="s">
        <v>36</v>
      </c>
      <c r="E352" s="9">
        <v>2019.0</v>
      </c>
      <c r="F352" s="9">
        <v>2019.0</v>
      </c>
      <c r="G352" s="9">
        <v>34.0</v>
      </c>
      <c r="H352" s="9">
        <v>1.0</v>
      </c>
      <c r="I352" s="3"/>
      <c r="J352" s="9">
        <v>91.0</v>
      </c>
      <c r="K352" s="9">
        <v>84.0</v>
      </c>
      <c r="L352" s="9">
        <v>6.0</v>
      </c>
      <c r="M352" s="9">
        <v>16.0</v>
      </c>
      <c r="N352" s="9">
        <v>2.0</v>
      </c>
      <c r="O352" s="9">
        <v>1.0</v>
      </c>
      <c r="P352" s="9">
        <v>6.0</v>
      </c>
      <c r="Q352" s="9">
        <v>1.0</v>
      </c>
      <c r="R352" s="9">
        <v>0.0</v>
      </c>
      <c r="S352" s="9">
        <v>5.0</v>
      </c>
      <c r="T352" s="9">
        <v>21.0</v>
      </c>
      <c r="U352" s="9">
        <v>0.19</v>
      </c>
      <c r="V352" s="9">
        <v>0.236</v>
      </c>
      <c r="W352" s="9">
        <v>0.274</v>
      </c>
      <c r="X352" s="9">
        <v>0.51</v>
      </c>
      <c r="Y352" s="9">
        <v>23.0</v>
      </c>
      <c r="Z352" s="9">
        <v>1.0</v>
      </c>
      <c r="AA352" s="9">
        <v>0.0</v>
      </c>
      <c r="AB352" s="9">
        <v>2.0</v>
      </c>
      <c r="AC352" s="9">
        <v>0.0</v>
      </c>
      <c r="AD352" s="9">
        <v>0.0</v>
      </c>
      <c r="AE352" s="9">
        <v>1.0</v>
      </c>
      <c r="AF352" s="9">
        <v>0.242</v>
      </c>
      <c r="AG352" s="5">
        <f t="shared" si="1"/>
        <v>12</v>
      </c>
      <c r="AH352" s="6">
        <f t="shared" si="2"/>
        <v>1</v>
      </c>
      <c r="AI352" s="6" t="str">
        <f>VLOOKUP(C352, 'Batter Rosters'!A:C, 3, FALSE)</f>
        <v>#N/A</v>
      </c>
    </row>
    <row r="353">
      <c r="A353" s="7">
        <v>316.0</v>
      </c>
      <c r="B353" s="3"/>
      <c r="C353" s="8" t="s">
        <v>387</v>
      </c>
      <c r="D353" s="8" t="s">
        <v>36</v>
      </c>
      <c r="E353" s="9">
        <v>2019.0</v>
      </c>
      <c r="F353" s="9">
        <v>2019.0</v>
      </c>
      <c r="G353" s="9">
        <v>25.0</v>
      </c>
      <c r="H353" s="9">
        <v>1.0</v>
      </c>
      <c r="I353" s="3"/>
      <c r="J353" s="9">
        <v>52.0</v>
      </c>
      <c r="K353" s="9">
        <v>42.0</v>
      </c>
      <c r="L353" s="9">
        <v>3.0</v>
      </c>
      <c r="M353" s="9">
        <v>5.0</v>
      </c>
      <c r="N353" s="9">
        <v>0.0</v>
      </c>
      <c r="O353" s="9">
        <v>0.0</v>
      </c>
      <c r="P353" s="9">
        <v>2.0</v>
      </c>
      <c r="Q353" s="9">
        <v>0.0</v>
      </c>
      <c r="R353" s="9">
        <v>0.0</v>
      </c>
      <c r="S353" s="9">
        <v>7.0</v>
      </c>
      <c r="T353" s="9">
        <v>29.0</v>
      </c>
      <c r="U353" s="9">
        <v>0.119</v>
      </c>
      <c r="V353" s="9">
        <v>0.245</v>
      </c>
      <c r="W353" s="9">
        <v>0.19</v>
      </c>
      <c r="X353" s="9">
        <v>0.435</v>
      </c>
      <c r="Y353" s="9">
        <v>8.0</v>
      </c>
      <c r="Z353" s="9">
        <v>0.0</v>
      </c>
      <c r="AA353" s="9">
        <v>0.0</v>
      </c>
      <c r="AB353" s="9">
        <v>3.0</v>
      </c>
      <c r="AC353" s="9">
        <v>0.0</v>
      </c>
      <c r="AD353" s="9">
        <v>0.0</v>
      </c>
      <c r="AE353" s="9">
        <v>0.0</v>
      </c>
      <c r="AF353" s="9">
        <v>0.333</v>
      </c>
      <c r="AG353" s="5">
        <f t="shared" si="1"/>
        <v>4</v>
      </c>
      <c r="AH353" s="6">
        <f t="shared" si="2"/>
        <v>0</v>
      </c>
      <c r="AI353" s="6" t="str">
        <f>VLOOKUP(C353, 'Batter Rosters'!A:C, 3, FALSE)</f>
        <v>#N/A</v>
      </c>
    </row>
    <row r="354">
      <c r="A354" s="7">
        <v>317.0</v>
      </c>
      <c r="B354" s="3"/>
      <c r="C354" s="8" t="s">
        <v>388</v>
      </c>
      <c r="D354" s="8" t="s">
        <v>36</v>
      </c>
      <c r="E354" s="9">
        <v>2019.0</v>
      </c>
      <c r="F354" s="9">
        <v>2019.0</v>
      </c>
      <c r="G354" s="9">
        <v>34.0</v>
      </c>
      <c r="H354" s="9">
        <v>1.0</v>
      </c>
      <c r="I354" s="3"/>
      <c r="J354" s="9">
        <v>53.0</v>
      </c>
      <c r="K354" s="9">
        <v>49.0</v>
      </c>
      <c r="L354" s="9">
        <v>4.0</v>
      </c>
      <c r="M354" s="9">
        <v>10.0</v>
      </c>
      <c r="N354" s="9">
        <v>2.0</v>
      </c>
      <c r="O354" s="9">
        <v>1.0</v>
      </c>
      <c r="P354" s="9">
        <v>2.0</v>
      </c>
      <c r="Q354" s="9">
        <v>2.0</v>
      </c>
      <c r="R354" s="9">
        <v>0.0</v>
      </c>
      <c r="S354" s="9">
        <v>3.0</v>
      </c>
      <c r="T354" s="9">
        <v>15.0</v>
      </c>
      <c r="U354" s="9">
        <v>0.204</v>
      </c>
      <c r="V354" s="9">
        <v>0.264</v>
      </c>
      <c r="W354" s="9">
        <v>0.347</v>
      </c>
      <c r="X354" s="9">
        <v>0.611</v>
      </c>
      <c r="Y354" s="9">
        <v>17.0</v>
      </c>
      <c r="Z354" s="9">
        <v>0.0</v>
      </c>
      <c r="AA354" s="9">
        <v>1.0</v>
      </c>
      <c r="AB354" s="9">
        <v>0.0</v>
      </c>
      <c r="AC354" s="9">
        <v>0.0</v>
      </c>
      <c r="AD354" s="9">
        <v>0.0</v>
      </c>
      <c r="AE354" s="9">
        <v>0.0</v>
      </c>
      <c r="AF354" s="9">
        <v>0.273</v>
      </c>
      <c r="AG354" s="5">
        <f t="shared" si="1"/>
        <v>6</v>
      </c>
      <c r="AH354" s="6">
        <f t="shared" si="2"/>
        <v>2</v>
      </c>
      <c r="AI354" s="6" t="str">
        <f>VLOOKUP(C354, 'Batter Rosters'!A:C, 3, FALSE)</f>
        <v>#N/A</v>
      </c>
    </row>
    <row r="355">
      <c r="A355" s="7">
        <v>320.0</v>
      </c>
      <c r="B355" s="3"/>
      <c r="C355" s="8" t="s">
        <v>389</v>
      </c>
      <c r="D355" s="8" t="s">
        <v>36</v>
      </c>
      <c r="E355" s="9">
        <v>2019.0</v>
      </c>
      <c r="F355" s="9">
        <v>2019.0</v>
      </c>
      <c r="G355" s="9">
        <v>29.0</v>
      </c>
      <c r="H355" s="9">
        <v>1.0</v>
      </c>
      <c r="I355" s="3"/>
      <c r="J355" s="9">
        <v>45.0</v>
      </c>
      <c r="K355" s="9">
        <v>41.0</v>
      </c>
      <c r="L355" s="9">
        <v>3.0</v>
      </c>
      <c r="M355" s="9">
        <v>2.0</v>
      </c>
      <c r="N355" s="9">
        <v>0.0</v>
      </c>
      <c r="O355" s="9">
        <v>0.0</v>
      </c>
      <c r="P355" s="9">
        <v>2.0</v>
      </c>
      <c r="Q355" s="9">
        <v>0.0</v>
      </c>
      <c r="R355" s="9">
        <v>0.0</v>
      </c>
      <c r="S355" s="9">
        <v>2.0</v>
      </c>
      <c r="T355" s="9">
        <v>19.0</v>
      </c>
      <c r="U355" s="9">
        <v>0.049</v>
      </c>
      <c r="V355" s="9">
        <v>0.111</v>
      </c>
      <c r="W355" s="9">
        <v>0.122</v>
      </c>
      <c r="X355" s="9">
        <v>0.233</v>
      </c>
      <c r="Y355" s="9">
        <v>5.0</v>
      </c>
      <c r="Z355" s="9">
        <v>1.0</v>
      </c>
      <c r="AA355" s="9">
        <v>1.0</v>
      </c>
      <c r="AB355" s="9">
        <v>0.0</v>
      </c>
      <c r="AC355" s="9">
        <v>1.0</v>
      </c>
      <c r="AD355" s="9">
        <v>0.0</v>
      </c>
      <c r="AE355" s="9">
        <v>0.0</v>
      </c>
      <c r="AF355" s="9">
        <v>0.045</v>
      </c>
      <c r="AG355" s="5">
        <f t="shared" si="1"/>
        <v>1</v>
      </c>
      <c r="AH355" s="6">
        <f t="shared" si="2"/>
        <v>0</v>
      </c>
      <c r="AI355" s="6" t="str">
        <f>VLOOKUP(C355, 'Batter Rosters'!A:C, 3, FALSE)</f>
        <v>#N/A</v>
      </c>
    </row>
    <row r="356">
      <c r="A356" s="7">
        <v>321.0</v>
      </c>
      <c r="B356" s="3"/>
      <c r="C356" s="8" t="s">
        <v>390</v>
      </c>
      <c r="D356" s="8" t="s">
        <v>36</v>
      </c>
      <c r="E356" s="9">
        <v>2019.0</v>
      </c>
      <c r="F356" s="9">
        <v>2019.0</v>
      </c>
      <c r="G356" s="9">
        <v>14.0</v>
      </c>
      <c r="H356" s="9">
        <v>1.0</v>
      </c>
      <c r="I356" s="3"/>
      <c r="J356" s="9">
        <v>33.0</v>
      </c>
      <c r="K356" s="9">
        <v>28.0</v>
      </c>
      <c r="L356" s="9">
        <v>6.0</v>
      </c>
      <c r="M356" s="9">
        <v>4.0</v>
      </c>
      <c r="N356" s="9">
        <v>1.0</v>
      </c>
      <c r="O356" s="9">
        <v>0.0</v>
      </c>
      <c r="P356" s="9">
        <v>1.0</v>
      </c>
      <c r="Q356" s="9">
        <v>0.0</v>
      </c>
      <c r="R356" s="9">
        <v>0.0</v>
      </c>
      <c r="S356" s="9">
        <v>2.0</v>
      </c>
      <c r="T356" s="9">
        <v>12.0</v>
      </c>
      <c r="U356" s="9">
        <v>0.143</v>
      </c>
      <c r="V356" s="9">
        <v>0.25</v>
      </c>
      <c r="W356" s="9">
        <v>0.286</v>
      </c>
      <c r="X356" s="9">
        <v>0.536</v>
      </c>
      <c r="Y356" s="9">
        <v>8.0</v>
      </c>
      <c r="Z356" s="9">
        <v>0.0</v>
      </c>
      <c r="AA356" s="9">
        <v>2.0</v>
      </c>
      <c r="AB356" s="9">
        <v>1.0</v>
      </c>
      <c r="AC356" s="9">
        <v>0.0</v>
      </c>
      <c r="AD356" s="9">
        <v>0.0</v>
      </c>
      <c r="AE356" s="9">
        <v>1.0</v>
      </c>
      <c r="AF356" s="9">
        <v>0.2</v>
      </c>
      <c r="AG356" s="5">
        <f t="shared" si="1"/>
        <v>2</v>
      </c>
      <c r="AH356" s="6">
        <f t="shared" si="2"/>
        <v>0</v>
      </c>
      <c r="AI356" s="6" t="str">
        <f>VLOOKUP(C356, 'Batter Rosters'!A:C, 3, FALSE)</f>
        <v>#N/A</v>
      </c>
    </row>
    <row r="357">
      <c r="A357" s="7">
        <v>322.0</v>
      </c>
      <c r="B357" s="3"/>
      <c r="C357" s="8" t="s">
        <v>391</v>
      </c>
      <c r="D357" s="8" t="s">
        <v>36</v>
      </c>
      <c r="E357" s="9">
        <v>2019.0</v>
      </c>
      <c r="F357" s="9">
        <v>2019.0</v>
      </c>
      <c r="G357" s="9">
        <v>23.0</v>
      </c>
      <c r="H357" s="9">
        <v>1.0</v>
      </c>
      <c r="I357" s="3"/>
      <c r="J357" s="9">
        <v>47.0</v>
      </c>
      <c r="K357" s="9">
        <v>41.0</v>
      </c>
      <c r="L357" s="9">
        <v>5.0</v>
      </c>
      <c r="M357" s="9">
        <v>5.0</v>
      </c>
      <c r="N357" s="9">
        <v>0.0</v>
      </c>
      <c r="O357" s="9">
        <v>0.0</v>
      </c>
      <c r="P357" s="9">
        <v>2.0</v>
      </c>
      <c r="Q357" s="9">
        <v>0.0</v>
      </c>
      <c r="R357" s="9">
        <v>0.0</v>
      </c>
      <c r="S357" s="9">
        <v>4.0</v>
      </c>
      <c r="T357" s="9">
        <v>23.0</v>
      </c>
      <c r="U357" s="9">
        <v>0.122</v>
      </c>
      <c r="V357" s="9">
        <v>0.2</v>
      </c>
      <c r="W357" s="9">
        <v>0.195</v>
      </c>
      <c r="X357" s="9">
        <v>0.395</v>
      </c>
      <c r="Y357" s="9">
        <v>8.0</v>
      </c>
      <c r="Z357" s="9">
        <v>0.0</v>
      </c>
      <c r="AA357" s="9">
        <v>0.0</v>
      </c>
      <c r="AB357" s="9">
        <v>2.0</v>
      </c>
      <c r="AC357" s="9">
        <v>0.0</v>
      </c>
      <c r="AD357" s="9">
        <v>0.0</v>
      </c>
      <c r="AE357" s="9">
        <v>0.0</v>
      </c>
      <c r="AF357" s="9">
        <v>0.235</v>
      </c>
      <c r="AG357" s="5">
        <f t="shared" si="1"/>
        <v>4</v>
      </c>
      <c r="AH357" s="6">
        <f t="shared" si="2"/>
        <v>0</v>
      </c>
      <c r="AI357" s="6" t="str">
        <f>VLOOKUP(C357, 'Batter Rosters'!A:C, 3, FALSE)</f>
        <v>#N/A</v>
      </c>
    </row>
    <row r="358">
      <c r="A358" s="7">
        <v>323.0</v>
      </c>
      <c r="B358" s="3"/>
      <c r="C358" s="8" t="s">
        <v>392</v>
      </c>
      <c r="D358" s="8" t="s">
        <v>36</v>
      </c>
      <c r="E358" s="9">
        <v>2019.0</v>
      </c>
      <c r="F358" s="9">
        <v>2020.0</v>
      </c>
      <c r="G358" s="9">
        <v>24.0</v>
      </c>
      <c r="H358" s="9">
        <v>1.0</v>
      </c>
      <c r="I358" s="3"/>
      <c r="J358" s="9">
        <v>36.0</v>
      </c>
      <c r="K358" s="9">
        <v>32.0</v>
      </c>
      <c r="L358" s="9">
        <v>6.0</v>
      </c>
      <c r="M358" s="9">
        <v>7.0</v>
      </c>
      <c r="N358" s="9">
        <v>1.0</v>
      </c>
      <c r="O358" s="9">
        <v>0.0</v>
      </c>
      <c r="P358" s="9">
        <v>4.0</v>
      </c>
      <c r="Q358" s="9">
        <v>4.0</v>
      </c>
      <c r="R358" s="9">
        <v>1.0</v>
      </c>
      <c r="S358" s="9">
        <v>3.0</v>
      </c>
      <c r="T358" s="9">
        <v>10.0</v>
      </c>
      <c r="U358" s="9">
        <v>0.219</v>
      </c>
      <c r="V358" s="9">
        <v>0.306</v>
      </c>
      <c r="W358" s="9">
        <v>0.344</v>
      </c>
      <c r="X358" s="9">
        <v>0.649</v>
      </c>
      <c r="Y358" s="9">
        <v>11.0</v>
      </c>
      <c r="Z358" s="9">
        <v>1.0</v>
      </c>
      <c r="AA358" s="9">
        <v>1.0</v>
      </c>
      <c r="AB358" s="9">
        <v>0.0</v>
      </c>
      <c r="AC358" s="9">
        <v>0.0</v>
      </c>
      <c r="AD358" s="9">
        <v>0.0</v>
      </c>
      <c r="AE358" s="9">
        <v>1.0</v>
      </c>
      <c r="AF358" s="9">
        <v>0.286</v>
      </c>
      <c r="AG358" s="5">
        <f t="shared" si="1"/>
        <v>5</v>
      </c>
      <c r="AH358" s="6">
        <f t="shared" si="2"/>
        <v>3</v>
      </c>
      <c r="AI358" s="6" t="str">
        <f>VLOOKUP(C358, 'Batter Rosters'!A:C, 3, FALSE)</f>
        <v>#N/A</v>
      </c>
    </row>
    <row r="359">
      <c r="A359" s="7">
        <v>324.0</v>
      </c>
      <c r="B359" s="3"/>
      <c r="C359" s="8" t="s">
        <v>393</v>
      </c>
      <c r="D359" s="8" t="s">
        <v>36</v>
      </c>
      <c r="E359" s="9">
        <v>2019.0</v>
      </c>
      <c r="F359" s="9">
        <v>2019.0</v>
      </c>
      <c r="G359" s="9">
        <v>24.0</v>
      </c>
      <c r="H359" s="9">
        <v>1.0</v>
      </c>
      <c r="I359" s="3"/>
      <c r="J359" s="9">
        <v>53.0</v>
      </c>
      <c r="K359" s="9">
        <v>47.0</v>
      </c>
      <c r="L359" s="9">
        <v>4.0</v>
      </c>
      <c r="M359" s="9">
        <v>10.0</v>
      </c>
      <c r="N359" s="9">
        <v>1.0</v>
      </c>
      <c r="O359" s="9">
        <v>0.0</v>
      </c>
      <c r="P359" s="9">
        <v>10.0</v>
      </c>
      <c r="Q359" s="9">
        <v>0.0</v>
      </c>
      <c r="R359" s="9">
        <v>0.0</v>
      </c>
      <c r="S359" s="9">
        <v>3.0</v>
      </c>
      <c r="T359" s="9">
        <v>11.0</v>
      </c>
      <c r="U359" s="9">
        <v>0.213</v>
      </c>
      <c r="V359" s="9">
        <v>0.26</v>
      </c>
      <c r="W359" s="9">
        <v>0.298</v>
      </c>
      <c r="X359" s="9">
        <v>0.558</v>
      </c>
      <c r="Y359" s="9">
        <v>14.0</v>
      </c>
      <c r="Z359" s="9">
        <v>0.0</v>
      </c>
      <c r="AA359" s="9">
        <v>0.0</v>
      </c>
      <c r="AB359" s="9">
        <v>3.0</v>
      </c>
      <c r="AC359" s="9">
        <v>0.0</v>
      </c>
      <c r="AD359" s="9">
        <v>0.0</v>
      </c>
      <c r="AE359" s="9">
        <v>1.0</v>
      </c>
      <c r="AF359" s="9">
        <v>0.257</v>
      </c>
      <c r="AG359" s="5">
        <f t="shared" si="1"/>
        <v>8</v>
      </c>
      <c r="AH359" s="6">
        <f t="shared" si="2"/>
        <v>0</v>
      </c>
      <c r="AI359" s="6" t="str">
        <f>VLOOKUP(C359, 'Batter Rosters'!A:C, 3, FALSE)</f>
        <v>#N/A</v>
      </c>
    </row>
    <row r="360">
      <c r="A360" s="7">
        <v>327.0</v>
      </c>
      <c r="B360" s="3"/>
      <c r="C360" s="8" t="s">
        <v>394</v>
      </c>
      <c r="D360" s="8" t="s">
        <v>36</v>
      </c>
      <c r="E360" s="9">
        <v>2019.0</v>
      </c>
      <c r="F360" s="9">
        <v>2019.0</v>
      </c>
      <c r="G360" s="9">
        <v>12.0</v>
      </c>
      <c r="H360" s="9">
        <v>1.0</v>
      </c>
      <c r="I360" s="3"/>
      <c r="J360" s="9">
        <v>32.0</v>
      </c>
      <c r="K360" s="9">
        <v>27.0</v>
      </c>
      <c r="L360" s="9">
        <v>2.0</v>
      </c>
      <c r="M360" s="9">
        <v>6.0</v>
      </c>
      <c r="N360" s="9">
        <v>1.0</v>
      </c>
      <c r="O360" s="9">
        <v>0.0</v>
      </c>
      <c r="P360" s="9">
        <v>4.0</v>
      </c>
      <c r="Q360" s="9">
        <v>1.0</v>
      </c>
      <c r="R360" s="9">
        <v>0.0</v>
      </c>
      <c r="S360" s="9">
        <v>4.0</v>
      </c>
      <c r="T360" s="9">
        <v>12.0</v>
      </c>
      <c r="U360" s="9">
        <v>0.222</v>
      </c>
      <c r="V360" s="9">
        <v>0.344</v>
      </c>
      <c r="W360" s="9">
        <v>0.37</v>
      </c>
      <c r="X360" s="9">
        <v>0.714</v>
      </c>
      <c r="Y360" s="9">
        <v>10.0</v>
      </c>
      <c r="Z360" s="9">
        <v>0.0</v>
      </c>
      <c r="AA360" s="9">
        <v>1.0</v>
      </c>
      <c r="AB360" s="9">
        <v>0.0</v>
      </c>
      <c r="AC360" s="9">
        <v>0.0</v>
      </c>
      <c r="AD360" s="9">
        <v>0.0</v>
      </c>
      <c r="AE360" s="9">
        <v>0.0</v>
      </c>
      <c r="AF360" s="9">
        <v>0.357</v>
      </c>
      <c r="AG360" s="5">
        <f t="shared" si="1"/>
        <v>4</v>
      </c>
      <c r="AH360" s="6">
        <f t="shared" si="2"/>
        <v>1</v>
      </c>
      <c r="AI360" s="6" t="str">
        <f>VLOOKUP(C360, 'Batter Rosters'!A:C, 3, FALSE)</f>
        <v>#N/A</v>
      </c>
    </row>
    <row r="361">
      <c r="A361" s="7">
        <v>328.0</v>
      </c>
      <c r="B361" s="3"/>
      <c r="C361" s="8" t="s">
        <v>395</v>
      </c>
      <c r="D361" s="8" t="s">
        <v>36</v>
      </c>
      <c r="E361" s="9">
        <v>2019.0</v>
      </c>
      <c r="F361" s="9">
        <v>2019.0</v>
      </c>
      <c r="G361" s="9">
        <v>23.0</v>
      </c>
      <c r="H361" s="9">
        <v>1.0</v>
      </c>
      <c r="I361" s="3"/>
      <c r="J361" s="9">
        <v>45.0</v>
      </c>
      <c r="K361" s="9">
        <v>43.0</v>
      </c>
      <c r="L361" s="9">
        <v>6.0</v>
      </c>
      <c r="M361" s="9">
        <v>13.0</v>
      </c>
      <c r="N361" s="9">
        <v>1.0</v>
      </c>
      <c r="O361" s="9">
        <v>0.0</v>
      </c>
      <c r="P361" s="9">
        <v>5.0</v>
      </c>
      <c r="Q361" s="9">
        <v>1.0</v>
      </c>
      <c r="R361" s="9">
        <v>1.0</v>
      </c>
      <c r="S361" s="9">
        <v>2.0</v>
      </c>
      <c r="T361" s="9">
        <v>16.0</v>
      </c>
      <c r="U361" s="9">
        <v>0.302</v>
      </c>
      <c r="V361" s="9">
        <v>0.333</v>
      </c>
      <c r="W361" s="9">
        <v>0.395</v>
      </c>
      <c r="X361" s="9">
        <v>0.729</v>
      </c>
      <c r="Y361" s="9">
        <v>17.0</v>
      </c>
      <c r="Z361" s="9">
        <v>1.0</v>
      </c>
      <c r="AA361" s="9">
        <v>0.0</v>
      </c>
      <c r="AB361" s="9">
        <v>0.0</v>
      </c>
      <c r="AC361" s="9">
        <v>0.0</v>
      </c>
      <c r="AD361" s="9">
        <v>0.0</v>
      </c>
      <c r="AE361" s="9">
        <v>0.0</v>
      </c>
      <c r="AF361" s="9">
        <v>0.462</v>
      </c>
      <c r="AG361" s="5">
        <f t="shared" si="1"/>
        <v>11</v>
      </c>
      <c r="AH361" s="6">
        <f t="shared" si="2"/>
        <v>0</v>
      </c>
      <c r="AI361" s="6" t="str">
        <f>VLOOKUP(C361, 'Batter Rosters'!A:C, 3, FALSE)</f>
        <v>#N/A</v>
      </c>
    </row>
    <row r="362">
      <c r="A362" s="7">
        <v>329.0</v>
      </c>
      <c r="B362" s="3"/>
      <c r="C362" s="8" t="s">
        <v>396</v>
      </c>
      <c r="D362" s="8" t="s">
        <v>36</v>
      </c>
      <c r="E362" s="9">
        <v>2019.0</v>
      </c>
      <c r="F362" s="9">
        <v>2019.0</v>
      </c>
      <c r="G362" s="9">
        <v>47.0</v>
      </c>
      <c r="H362" s="9">
        <v>1.0</v>
      </c>
      <c r="I362" s="3"/>
      <c r="J362" s="9">
        <v>148.0</v>
      </c>
      <c r="K362" s="9">
        <v>129.0</v>
      </c>
      <c r="L362" s="9">
        <v>17.0</v>
      </c>
      <c r="M362" s="9">
        <v>35.0</v>
      </c>
      <c r="N362" s="9">
        <v>5.0</v>
      </c>
      <c r="O362" s="9">
        <v>0.0</v>
      </c>
      <c r="P362" s="9">
        <v>16.0</v>
      </c>
      <c r="Q362" s="9">
        <v>0.0</v>
      </c>
      <c r="R362" s="9">
        <v>0.0</v>
      </c>
      <c r="S362" s="9">
        <v>16.0</v>
      </c>
      <c r="T362" s="9">
        <v>20.0</v>
      </c>
      <c r="U362" s="9">
        <v>0.271</v>
      </c>
      <c r="V362" s="9">
        <v>0.351</v>
      </c>
      <c r="W362" s="9">
        <v>0.333</v>
      </c>
      <c r="X362" s="9">
        <v>0.685</v>
      </c>
      <c r="Y362" s="9">
        <v>43.0</v>
      </c>
      <c r="Z362" s="9">
        <v>3.0</v>
      </c>
      <c r="AA362" s="9">
        <v>1.0</v>
      </c>
      <c r="AB362" s="9">
        <v>0.0</v>
      </c>
      <c r="AC362" s="9">
        <v>2.0</v>
      </c>
      <c r="AD362" s="9">
        <v>0.0</v>
      </c>
      <c r="AE362" s="9">
        <v>0.0</v>
      </c>
      <c r="AF362" s="9">
        <v>0.309</v>
      </c>
      <c r="AG362" s="5">
        <f t="shared" si="1"/>
        <v>29</v>
      </c>
      <c r="AH362" s="6">
        <f t="shared" si="2"/>
        <v>0</v>
      </c>
      <c r="AI362" s="6" t="str">
        <f>VLOOKUP(C362, 'Batter Rosters'!A:C, 3, FALSE)</f>
        <v>#N/A</v>
      </c>
    </row>
    <row r="363">
      <c r="A363" s="7">
        <v>331.0</v>
      </c>
      <c r="B363" s="3"/>
      <c r="C363" s="8" t="s">
        <v>397</v>
      </c>
      <c r="D363" s="8" t="s">
        <v>36</v>
      </c>
      <c r="E363" s="9">
        <v>2019.0</v>
      </c>
      <c r="F363" s="9">
        <v>2019.0</v>
      </c>
      <c r="G363" s="9">
        <v>20.0</v>
      </c>
      <c r="H363" s="9">
        <v>1.0</v>
      </c>
      <c r="I363" s="3"/>
      <c r="J363" s="9">
        <v>32.0</v>
      </c>
      <c r="K363" s="9">
        <v>27.0</v>
      </c>
      <c r="L363" s="9">
        <v>2.0</v>
      </c>
      <c r="M363" s="9">
        <v>6.0</v>
      </c>
      <c r="N363" s="9">
        <v>0.0</v>
      </c>
      <c r="O363" s="9">
        <v>0.0</v>
      </c>
      <c r="P363" s="9">
        <v>3.0</v>
      </c>
      <c r="Q363" s="9">
        <v>0.0</v>
      </c>
      <c r="R363" s="9">
        <v>0.0</v>
      </c>
      <c r="S363" s="9">
        <v>2.0</v>
      </c>
      <c r="T363" s="9">
        <v>9.0</v>
      </c>
      <c r="U363" s="9">
        <v>0.222</v>
      </c>
      <c r="V363" s="9">
        <v>0.276</v>
      </c>
      <c r="W363" s="9">
        <v>0.333</v>
      </c>
      <c r="X363" s="9">
        <v>0.609</v>
      </c>
      <c r="Y363" s="9">
        <v>9.0</v>
      </c>
      <c r="Z363" s="9">
        <v>1.0</v>
      </c>
      <c r="AA363" s="9">
        <v>0.0</v>
      </c>
      <c r="AB363" s="9">
        <v>3.0</v>
      </c>
      <c r="AC363" s="9">
        <v>0.0</v>
      </c>
      <c r="AD363" s="9">
        <v>0.0</v>
      </c>
      <c r="AE363" s="9">
        <v>0.0</v>
      </c>
      <c r="AF363" s="9">
        <v>0.294</v>
      </c>
      <c r="AG363" s="5">
        <f t="shared" si="1"/>
        <v>5</v>
      </c>
      <c r="AH363" s="6">
        <f t="shared" si="2"/>
        <v>0</v>
      </c>
      <c r="AI363" s="6" t="str">
        <f>VLOOKUP(C363, 'Batter Rosters'!A:C, 3, FALSE)</f>
        <v>#N/A</v>
      </c>
    </row>
    <row r="364">
      <c r="A364" s="7">
        <v>338.0</v>
      </c>
      <c r="B364" s="3"/>
      <c r="C364" s="8" t="s">
        <v>398</v>
      </c>
      <c r="D364" s="8" t="s">
        <v>36</v>
      </c>
      <c r="E364" s="9">
        <v>2019.0</v>
      </c>
      <c r="F364" s="9">
        <v>2019.0</v>
      </c>
      <c r="G364" s="9">
        <v>23.0</v>
      </c>
      <c r="H364" s="9">
        <v>1.0</v>
      </c>
      <c r="I364" s="3"/>
      <c r="J364" s="9">
        <v>55.0</v>
      </c>
      <c r="K364" s="9">
        <v>53.0</v>
      </c>
      <c r="L364" s="9">
        <v>4.0</v>
      </c>
      <c r="M364" s="9">
        <v>12.0</v>
      </c>
      <c r="N364" s="9">
        <v>3.0</v>
      </c>
      <c r="O364" s="9">
        <v>1.0</v>
      </c>
      <c r="P364" s="9">
        <v>3.0</v>
      </c>
      <c r="Q364" s="9">
        <v>0.0</v>
      </c>
      <c r="R364" s="9">
        <v>1.0</v>
      </c>
      <c r="S364" s="9">
        <v>2.0</v>
      </c>
      <c r="T364" s="9">
        <v>14.0</v>
      </c>
      <c r="U364" s="9">
        <v>0.226</v>
      </c>
      <c r="V364" s="9">
        <v>0.255</v>
      </c>
      <c r="W364" s="9">
        <v>0.377</v>
      </c>
      <c r="X364" s="9">
        <v>0.632</v>
      </c>
      <c r="Y364" s="9">
        <v>20.0</v>
      </c>
      <c r="Z364" s="9">
        <v>2.0</v>
      </c>
      <c r="AA364" s="9">
        <v>0.0</v>
      </c>
      <c r="AB364" s="9">
        <v>0.0</v>
      </c>
      <c r="AC364" s="9">
        <v>0.0</v>
      </c>
      <c r="AD364" s="9">
        <v>0.0</v>
      </c>
      <c r="AE364" s="9">
        <v>0.0</v>
      </c>
      <c r="AF364" s="9">
        <v>0.289</v>
      </c>
      <c r="AG364" s="5">
        <f t="shared" si="1"/>
        <v>7</v>
      </c>
      <c r="AH364" s="6">
        <f t="shared" si="2"/>
        <v>-1</v>
      </c>
      <c r="AI364" s="6" t="str">
        <f>VLOOKUP(C364, 'Batter Rosters'!A:C, 3, FALSE)</f>
        <v>#N/A</v>
      </c>
    </row>
    <row r="365">
      <c r="A365" s="7">
        <v>339.0</v>
      </c>
      <c r="B365" s="3"/>
      <c r="C365" s="8" t="s">
        <v>399</v>
      </c>
      <c r="D365" s="8" t="s">
        <v>36</v>
      </c>
      <c r="E365" s="9">
        <v>2019.0</v>
      </c>
      <c r="F365" s="9">
        <v>2019.0</v>
      </c>
      <c r="G365" s="9">
        <v>25.0</v>
      </c>
      <c r="H365" s="9">
        <v>1.0</v>
      </c>
      <c r="I365" s="3"/>
      <c r="J365" s="9">
        <v>52.0</v>
      </c>
      <c r="K365" s="9">
        <v>47.0</v>
      </c>
      <c r="L365" s="9">
        <v>6.0</v>
      </c>
      <c r="M365" s="9">
        <v>6.0</v>
      </c>
      <c r="N365" s="9">
        <v>0.0</v>
      </c>
      <c r="O365" s="9">
        <v>0.0</v>
      </c>
      <c r="P365" s="9">
        <v>4.0</v>
      </c>
      <c r="Q365" s="9">
        <v>2.0</v>
      </c>
      <c r="R365" s="9">
        <v>0.0</v>
      </c>
      <c r="S365" s="9">
        <v>4.0</v>
      </c>
      <c r="T365" s="9">
        <v>17.0</v>
      </c>
      <c r="U365" s="9">
        <v>0.128</v>
      </c>
      <c r="V365" s="9">
        <v>0.212</v>
      </c>
      <c r="W365" s="9">
        <v>0.191</v>
      </c>
      <c r="X365" s="9">
        <v>0.403</v>
      </c>
      <c r="Y365" s="9">
        <v>9.0</v>
      </c>
      <c r="Z365" s="9">
        <v>1.0</v>
      </c>
      <c r="AA365" s="9">
        <v>1.0</v>
      </c>
      <c r="AB365" s="9">
        <v>0.0</v>
      </c>
      <c r="AC365" s="9">
        <v>0.0</v>
      </c>
      <c r="AD365" s="9">
        <v>0.0</v>
      </c>
      <c r="AE365" s="9">
        <v>0.0</v>
      </c>
      <c r="AF365" s="9">
        <v>0.172</v>
      </c>
      <c r="AG365" s="5">
        <f t="shared" si="1"/>
        <v>5</v>
      </c>
      <c r="AH365" s="6">
        <f t="shared" si="2"/>
        <v>2</v>
      </c>
      <c r="AI365" s="6" t="str">
        <f>VLOOKUP(C365, 'Batter Rosters'!A:C, 3, FALSE)</f>
        <v>#N/A</v>
      </c>
    </row>
    <row r="366">
      <c r="A366" s="7">
        <v>342.0</v>
      </c>
      <c r="B366" s="3"/>
      <c r="C366" s="8" t="s">
        <v>400</v>
      </c>
      <c r="D366" s="8" t="s">
        <v>36</v>
      </c>
      <c r="E366" s="9">
        <v>2019.0</v>
      </c>
      <c r="F366" s="9">
        <v>2020.0</v>
      </c>
      <c r="G366" s="9">
        <v>16.0</v>
      </c>
      <c r="H366" s="9">
        <v>1.0</v>
      </c>
      <c r="I366" s="3"/>
      <c r="J366" s="9">
        <v>42.0</v>
      </c>
      <c r="K366" s="9">
        <v>39.0</v>
      </c>
      <c r="L366" s="9">
        <v>3.0</v>
      </c>
      <c r="M366" s="9">
        <v>8.0</v>
      </c>
      <c r="N366" s="9">
        <v>2.0</v>
      </c>
      <c r="O366" s="9">
        <v>0.0</v>
      </c>
      <c r="P366" s="9">
        <v>3.0</v>
      </c>
      <c r="Q366" s="9">
        <v>0.0</v>
      </c>
      <c r="R366" s="9">
        <v>0.0</v>
      </c>
      <c r="S366" s="9">
        <v>3.0</v>
      </c>
      <c r="T366" s="9">
        <v>9.0</v>
      </c>
      <c r="U366" s="9">
        <v>0.205</v>
      </c>
      <c r="V366" s="9">
        <v>0.262</v>
      </c>
      <c r="W366" s="9">
        <v>0.333</v>
      </c>
      <c r="X366" s="9">
        <v>0.595</v>
      </c>
      <c r="Y366" s="9">
        <v>13.0</v>
      </c>
      <c r="Z366" s="9">
        <v>1.0</v>
      </c>
      <c r="AA366" s="9">
        <v>0.0</v>
      </c>
      <c r="AB366" s="9">
        <v>0.0</v>
      </c>
      <c r="AC366" s="9">
        <v>0.0</v>
      </c>
      <c r="AD366" s="9">
        <v>0.0</v>
      </c>
      <c r="AE366" s="9">
        <v>0.0</v>
      </c>
      <c r="AF366" s="9">
        <v>0.241</v>
      </c>
      <c r="AG366" s="5">
        <f t="shared" si="1"/>
        <v>5</v>
      </c>
      <c r="AH366" s="6">
        <f t="shared" si="2"/>
        <v>0</v>
      </c>
      <c r="AI366" s="6" t="str">
        <f>VLOOKUP(C366, 'Batter Rosters'!A:C, 3, FALSE)</f>
        <v>#N/A</v>
      </c>
    </row>
    <row r="367">
      <c r="A367" s="7">
        <v>343.0</v>
      </c>
      <c r="B367" s="3"/>
      <c r="C367" s="8" t="s">
        <v>401</v>
      </c>
      <c r="D367" s="8" t="s">
        <v>36</v>
      </c>
      <c r="E367" s="9">
        <v>2019.0</v>
      </c>
      <c r="F367" s="9">
        <v>2019.0</v>
      </c>
      <c r="G367" s="9">
        <v>19.0</v>
      </c>
      <c r="H367" s="9">
        <v>1.0</v>
      </c>
      <c r="I367" s="3"/>
      <c r="J367" s="9">
        <v>57.0</v>
      </c>
      <c r="K367" s="9">
        <v>54.0</v>
      </c>
      <c r="L367" s="9">
        <v>7.0</v>
      </c>
      <c r="M367" s="9">
        <v>12.0</v>
      </c>
      <c r="N367" s="9">
        <v>0.0</v>
      </c>
      <c r="O367" s="9">
        <v>0.0</v>
      </c>
      <c r="P367" s="9">
        <v>4.0</v>
      </c>
      <c r="Q367" s="9">
        <v>0.0</v>
      </c>
      <c r="R367" s="9">
        <v>0.0</v>
      </c>
      <c r="S367" s="9">
        <v>2.0</v>
      </c>
      <c r="T367" s="9">
        <v>13.0</v>
      </c>
      <c r="U367" s="9">
        <v>0.222</v>
      </c>
      <c r="V367" s="9">
        <v>0.25</v>
      </c>
      <c r="W367" s="9">
        <v>0.278</v>
      </c>
      <c r="X367" s="9">
        <v>0.528</v>
      </c>
      <c r="Y367" s="9">
        <v>15.0</v>
      </c>
      <c r="Z367" s="9">
        <v>2.0</v>
      </c>
      <c r="AA367" s="9">
        <v>0.0</v>
      </c>
      <c r="AB367" s="9">
        <v>1.0</v>
      </c>
      <c r="AC367" s="9">
        <v>0.0</v>
      </c>
      <c r="AD367" s="9">
        <v>0.0</v>
      </c>
      <c r="AE367" s="9">
        <v>1.0</v>
      </c>
      <c r="AF367" s="9">
        <v>0.275</v>
      </c>
      <c r="AG367" s="5">
        <f t="shared" si="1"/>
        <v>11</v>
      </c>
      <c r="AH367" s="6">
        <f t="shared" si="2"/>
        <v>0</v>
      </c>
      <c r="AI367" s="6" t="str">
        <f>VLOOKUP(C367, 'Batter Rosters'!A:C, 3, FALSE)</f>
        <v>#N/A</v>
      </c>
    </row>
    <row r="368">
      <c r="A368" s="7">
        <v>344.0</v>
      </c>
      <c r="B368" s="3"/>
      <c r="C368" s="8" t="s">
        <v>402</v>
      </c>
      <c r="D368" s="8" t="s">
        <v>36</v>
      </c>
      <c r="E368" s="9">
        <v>2019.0</v>
      </c>
      <c r="F368" s="9">
        <v>2019.0</v>
      </c>
      <c r="G368" s="9">
        <v>44.0</v>
      </c>
      <c r="H368" s="9">
        <v>1.0</v>
      </c>
      <c r="I368" s="3"/>
      <c r="J368" s="9">
        <v>84.0</v>
      </c>
      <c r="K368" s="9">
        <v>73.0</v>
      </c>
      <c r="L368" s="9">
        <v>7.0</v>
      </c>
      <c r="M368" s="9">
        <v>17.0</v>
      </c>
      <c r="N368" s="9">
        <v>6.0</v>
      </c>
      <c r="O368" s="9">
        <v>0.0</v>
      </c>
      <c r="P368" s="9">
        <v>9.0</v>
      </c>
      <c r="Q368" s="9">
        <v>3.0</v>
      </c>
      <c r="R368" s="9">
        <v>1.0</v>
      </c>
      <c r="S368" s="9">
        <v>9.0</v>
      </c>
      <c r="T368" s="9">
        <v>18.0</v>
      </c>
      <c r="U368" s="9">
        <v>0.233</v>
      </c>
      <c r="V368" s="9">
        <v>0.333</v>
      </c>
      <c r="W368" s="9">
        <v>0.356</v>
      </c>
      <c r="X368" s="9">
        <v>0.689</v>
      </c>
      <c r="Y368" s="9">
        <v>26.0</v>
      </c>
      <c r="Z368" s="9">
        <v>2.0</v>
      </c>
      <c r="AA368" s="9">
        <v>2.0</v>
      </c>
      <c r="AB368" s="9">
        <v>0.0</v>
      </c>
      <c r="AC368" s="9">
        <v>0.0</v>
      </c>
      <c r="AD368" s="9">
        <v>1.0</v>
      </c>
      <c r="AE368" s="9">
        <v>0.0</v>
      </c>
      <c r="AF368" s="9">
        <v>0.296</v>
      </c>
      <c r="AG368" s="5">
        <f t="shared" si="1"/>
        <v>10</v>
      </c>
      <c r="AH368" s="6">
        <f t="shared" si="2"/>
        <v>2</v>
      </c>
      <c r="AI368" s="6" t="str">
        <f>VLOOKUP(C368, 'Batter Rosters'!A:C, 3, FALSE)</f>
        <v>#N/A</v>
      </c>
    </row>
    <row r="369">
      <c r="A369" s="7">
        <v>345.0</v>
      </c>
      <c r="B369" s="3"/>
      <c r="C369" s="8" t="s">
        <v>403</v>
      </c>
      <c r="D369" s="8" t="s">
        <v>36</v>
      </c>
      <c r="E369" s="9">
        <v>2019.0</v>
      </c>
      <c r="F369" s="9">
        <v>2020.0</v>
      </c>
      <c r="G369" s="9">
        <v>44.0</v>
      </c>
      <c r="H369" s="9">
        <v>1.0</v>
      </c>
      <c r="I369" s="3"/>
      <c r="J369" s="9">
        <v>95.0</v>
      </c>
      <c r="K369" s="9">
        <v>88.0</v>
      </c>
      <c r="L369" s="9">
        <v>9.0</v>
      </c>
      <c r="M369" s="9">
        <v>17.0</v>
      </c>
      <c r="N369" s="9">
        <v>7.0</v>
      </c>
      <c r="O369" s="9">
        <v>1.0</v>
      </c>
      <c r="P369" s="9">
        <v>3.0</v>
      </c>
      <c r="Q369" s="9">
        <v>3.0</v>
      </c>
      <c r="R369" s="9">
        <v>0.0</v>
      </c>
      <c r="S369" s="9">
        <v>6.0</v>
      </c>
      <c r="T369" s="9">
        <v>20.0</v>
      </c>
      <c r="U369" s="9">
        <v>0.193</v>
      </c>
      <c r="V369" s="9">
        <v>0.253</v>
      </c>
      <c r="W369" s="9">
        <v>0.33</v>
      </c>
      <c r="X369" s="9">
        <v>0.582</v>
      </c>
      <c r="Y369" s="9">
        <v>29.0</v>
      </c>
      <c r="Z369" s="9">
        <v>0.0</v>
      </c>
      <c r="AA369" s="9">
        <v>1.0</v>
      </c>
      <c r="AB369" s="9">
        <v>0.0</v>
      </c>
      <c r="AC369" s="9">
        <v>0.0</v>
      </c>
      <c r="AD369" s="9">
        <v>0.0</v>
      </c>
      <c r="AE369" s="9">
        <v>3.0</v>
      </c>
      <c r="AF369" s="9">
        <v>0.239</v>
      </c>
      <c r="AG369" s="5">
        <f t="shared" si="1"/>
        <v>8</v>
      </c>
      <c r="AH369" s="6">
        <f t="shared" si="2"/>
        <v>3</v>
      </c>
      <c r="AI369" s="6" t="str">
        <f>VLOOKUP(C369, 'Batter Rosters'!A:C, 3, FALSE)</f>
        <v>#N/A</v>
      </c>
    </row>
    <row r="370">
      <c r="A370" s="7">
        <v>346.0</v>
      </c>
      <c r="B370" s="3"/>
      <c r="C370" s="8" t="s">
        <v>404</v>
      </c>
      <c r="D370" s="8" t="s">
        <v>36</v>
      </c>
      <c r="E370" s="9">
        <v>2019.0</v>
      </c>
      <c r="F370" s="9">
        <v>2019.0</v>
      </c>
      <c r="G370" s="9">
        <v>38.0</v>
      </c>
      <c r="H370" s="9">
        <v>1.0</v>
      </c>
      <c r="I370" s="3"/>
      <c r="J370" s="9">
        <v>75.0</v>
      </c>
      <c r="K370" s="9">
        <v>67.0</v>
      </c>
      <c r="L370" s="9">
        <v>6.0</v>
      </c>
      <c r="M370" s="9">
        <v>9.0</v>
      </c>
      <c r="N370" s="9">
        <v>0.0</v>
      </c>
      <c r="O370" s="9">
        <v>0.0</v>
      </c>
      <c r="P370" s="9">
        <v>3.0</v>
      </c>
      <c r="Q370" s="9">
        <v>0.0</v>
      </c>
      <c r="R370" s="9">
        <v>0.0</v>
      </c>
      <c r="S370" s="9">
        <v>6.0</v>
      </c>
      <c r="T370" s="9">
        <v>24.0</v>
      </c>
      <c r="U370" s="9">
        <v>0.134</v>
      </c>
      <c r="V370" s="9">
        <v>0.227</v>
      </c>
      <c r="W370" s="9">
        <v>0.179</v>
      </c>
      <c r="X370" s="9">
        <v>0.406</v>
      </c>
      <c r="Y370" s="9">
        <v>12.0</v>
      </c>
      <c r="Z370" s="9">
        <v>2.0</v>
      </c>
      <c r="AA370" s="9">
        <v>2.0</v>
      </c>
      <c r="AB370" s="9">
        <v>0.0</v>
      </c>
      <c r="AC370" s="9">
        <v>0.0</v>
      </c>
      <c r="AD370" s="9">
        <v>0.0</v>
      </c>
      <c r="AE370" s="9">
        <v>3.0</v>
      </c>
      <c r="AF370" s="9">
        <v>0.19</v>
      </c>
      <c r="AG370" s="5">
        <f t="shared" si="1"/>
        <v>8</v>
      </c>
      <c r="AH370" s="6">
        <f t="shared" si="2"/>
        <v>0</v>
      </c>
      <c r="AI370" s="6" t="str">
        <f>VLOOKUP(C370, 'Batter Rosters'!A:C, 3, FALSE)</f>
        <v>#N/A</v>
      </c>
    </row>
    <row r="371">
      <c r="A371" s="7">
        <v>349.0</v>
      </c>
      <c r="B371" s="3"/>
      <c r="C371" s="8" t="s">
        <v>405</v>
      </c>
      <c r="D371" s="8" t="s">
        <v>36</v>
      </c>
      <c r="E371" s="9">
        <v>2019.0</v>
      </c>
      <c r="F371" s="9">
        <v>2019.0</v>
      </c>
      <c r="G371" s="9">
        <v>55.0</v>
      </c>
      <c r="H371" s="9">
        <v>1.0</v>
      </c>
      <c r="I371" s="3"/>
      <c r="J371" s="9">
        <v>96.0</v>
      </c>
      <c r="K371" s="9">
        <v>85.0</v>
      </c>
      <c r="L371" s="9">
        <v>5.0</v>
      </c>
      <c r="M371" s="9">
        <v>14.0</v>
      </c>
      <c r="N371" s="9">
        <v>3.0</v>
      </c>
      <c r="O371" s="9">
        <v>0.0</v>
      </c>
      <c r="P371" s="9">
        <v>8.0</v>
      </c>
      <c r="Q371" s="9">
        <v>1.0</v>
      </c>
      <c r="R371" s="9">
        <v>1.0</v>
      </c>
      <c r="S371" s="9">
        <v>10.0</v>
      </c>
      <c r="T371" s="9">
        <v>20.0</v>
      </c>
      <c r="U371" s="9">
        <v>0.165</v>
      </c>
      <c r="V371" s="9">
        <v>0.26</v>
      </c>
      <c r="W371" s="9">
        <v>0.235</v>
      </c>
      <c r="X371" s="9">
        <v>0.496</v>
      </c>
      <c r="Y371" s="9">
        <v>20.0</v>
      </c>
      <c r="Z371" s="9">
        <v>0.0</v>
      </c>
      <c r="AA371" s="9">
        <v>1.0</v>
      </c>
      <c r="AB371" s="9">
        <v>0.0</v>
      </c>
      <c r="AC371" s="9">
        <v>0.0</v>
      </c>
      <c r="AD371" s="9">
        <v>0.0</v>
      </c>
      <c r="AE371" s="9">
        <v>1.0</v>
      </c>
      <c r="AF371" s="9">
        <v>0.203</v>
      </c>
      <c r="AG371" s="5">
        <f t="shared" si="1"/>
        <v>10</v>
      </c>
      <c r="AH371" s="6">
        <f t="shared" si="2"/>
        <v>0</v>
      </c>
      <c r="AI371" s="6" t="str">
        <f>VLOOKUP(C371, 'Batter Rosters'!A:C, 3, FALSE)</f>
        <v>#N/A</v>
      </c>
    </row>
    <row r="372">
      <c r="A372" s="7">
        <v>350.0</v>
      </c>
      <c r="B372" s="3"/>
      <c r="C372" s="8" t="s">
        <v>406</v>
      </c>
      <c r="D372" s="8" t="s">
        <v>36</v>
      </c>
      <c r="E372" s="9">
        <v>2019.0</v>
      </c>
      <c r="F372" s="9">
        <v>2019.0</v>
      </c>
      <c r="G372" s="9">
        <v>18.0</v>
      </c>
      <c r="H372" s="9">
        <v>1.0</v>
      </c>
      <c r="I372" s="3"/>
      <c r="J372" s="9">
        <v>35.0</v>
      </c>
      <c r="K372" s="9">
        <v>31.0</v>
      </c>
      <c r="L372" s="9">
        <v>3.0</v>
      </c>
      <c r="M372" s="9">
        <v>6.0</v>
      </c>
      <c r="N372" s="9">
        <v>2.0</v>
      </c>
      <c r="O372" s="9">
        <v>1.0</v>
      </c>
      <c r="P372" s="9">
        <v>3.0</v>
      </c>
      <c r="Q372" s="9">
        <v>1.0</v>
      </c>
      <c r="R372" s="9">
        <v>1.0</v>
      </c>
      <c r="S372" s="9">
        <v>1.0</v>
      </c>
      <c r="T372" s="9">
        <v>8.0</v>
      </c>
      <c r="U372" s="9">
        <v>0.194</v>
      </c>
      <c r="V372" s="9">
        <v>0.219</v>
      </c>
      <c r="W372" s="9">
        <v>0.419</v>
      </c>
      <c r="X372" s="9">
        <v>0.638</v>
      </c>
      <c r="Y372" s="9">
        <v>13.0</v>
      </c>
      <c r="Z372" s="9">
        <v>2.0</v>
      </c>
      <c r="AA372" s="9">
        <v>0.0</v>
      </c>
      <c r="AB372" s="9">
        <v>3.0</v>
      </c>
      <c r="AC372" s="9">
        <v>0.0</v>
      </c>
      <c r="AD372" s="9">
        <v>0.0</v>
      </c>
      <c r="AE372" s="9">
        <v>0.0</v>
      </c>
      <c r="AF372" s="9">
        <v>0.227</v>
      </c>
      <c r="AG372" s="5">
        <f t="shared" si="1"/>
        <v>2</v>
      </c>
      <c r="AH372" s="6">
        <f t="shared" si="2"/>
        <v>0</v>
      </c>
      <c r="AI372" s="6" t="str">
        <f>VLOOKUP(C372, 'Batter Rosters'!A:C, 3, FALSE)</f>
        <v>#N/A</v>
      </c>
    </row>
    <row r="373">
      <c r="A373" s="7">
        <v>351.0</v>
      </c>
      <c r="B373" s="3"/>
      <c r="C373" s="8" t="s">
        <v>407</v>
      </c>
      <c r="D373" s="8" t="s">
        <v>36</v>
      </c>
      <c r="E373" s="9">
        <v>2019.0</v>
      </c>
      <c r="F373" s="9">
        <v>2019.0</v>
      </c>
      <c r="G373" s="9">
        <v>39.0</v>
      </c>
      <c r="H373" s="9">
        <v>1.0</v>
      </c>
      <c r="I373" s="3"/>
      <c r="J373" s="9">
        <v>103.0</v>
      </c>
      <c r="K373" s="9">
        <v>92.0</v>
      </c>
      <c r="L373" s="9">
        <v>8.0</v>
      </c>
      <c r="M373" s="9">
        <v>28.0</v>
      </c>
      <c r="N373" s="9">
        <v>4.0</v>
      </c>
      <c r="O373" s="9">
        <v>0.0</v>
      </c>
      <c r="P373" s="9">
        <v>9.0</v>
      </c>
      <c r="Q373" s="9">
        <v>0.0</v>
      </c>
      <c r="R373" s="9">
        <v>0.0</v>
      </c>
      <c r="S373" s="9">
        <v>10.0</v>
      </c>
      <c r="T373" s="9">
        <v>16.0</v>
      </c>
      <c r="U373" s="9">
        <v>0.304</v>
      </c>
      <c r="V373" s="9">
        <v>0.379</v>
      </c>
      <c r="W373" s="9">
        <v>0.38</v>
      </c>
      <c r="X373" s="9">
        <v>0.759</v>
      </c>
      <c r="Y373" s="9">
        <v>35.0</v>
      </c>
      <c r="Z373" s="9">
        <v>3.0</v>
      </c>
      <c r="AA373" s="9">
        <v>1.0</v>
      </c>
      <c r="AB373" s="9">
        <v>0.0</v>
      </c>
      <c r="AC373" s="9">
        <v>0.0</v>
      </c>
      <c r="AD373" s="9">
        <v>0.0</v>
      </c>
      <c r="AE373" s="9">
        <v>1.0</v>
      </c>
      <c r="AF373" s="9">
        <v>0.36</v>
      </c>
      <c r="AG373" s="5">
        <f t="shared" si="1"/>
        <v>23</v>
      </c>
      <c r="AH373" s="6">
        <f t="shared" si="2"/>
        <v>0</v>
      </c>
      <c r="AI373" s="6" t="str">
        <f>VLOOKUP(C373, 'Batter Rosters'!A:C, 3, FALSE)</f>
        <v>#N/A</v>
      </c>
    </row>
    <row r="374">
      <c r="A374" s="7">
        <v>352.0</v>
      </c>
      <c r="B374" s="3"/>
      <c r="C374" s="8" t="s">
        <v>408</v>
      </c>
      <c r="D374" s="8" t="s">
        <v>36</v>
      </c>
      <c r="E374" s="9">
        <v>2019.0</v>
      </c>
      <c r="F374" s="9">
        <v>2019.0</v>
      </c>
      <c r="G374" s="9">
        <v>39.0</v>
      </c>
      <c r="H374" s="9">
        <v>1.0</v>
      </c>
      <c r="I374" s="3"/>
      <c r="J374" s="9">
        <v>61.0</v>
      </c>
      <c r="K374" s="9">
        <v>46.0</v>
      </c>
      <c r="L374" s="9">
        <v>12.0</v>
      </c>
      <c r="M374" s="9">
        <v>10.0</v>
      </c>
      <c r="N374" s="9">
        <v>3.0</v>
      </c>
      <c r="O374" s="9">
        <v>0.0</v>
      </c>
      <c r="P374" s="9">
        <v>5.0</v>
      </c>
      <c r="Q374" s="9">
        <v>1.0</v>
      </c>
      <c r="R374" s="9">
        <v>0.0</v>
      </c>
      <c r="S374" s="9">
        <v>9.0</v>
      </c>
      <c r="T374" s="9">
        <v>15.0</v>
      </c>
      <c r="U374" s="9">
        <v>0.217</v>
      </c>
      <c r="V374" s="9">
        <v>0.351</v>
      </c>
      <c r="W374" s="9">
        <v>0.348</v>
      </c>
      <c r="X374" s="9">
        <v>0.699</v>
      </c>
      <c r="Y374" s="9">
        <v>16.0</v>
      </c>
      <c r="Z374" s="9">
        <v>0.0</v>
      </c>
      <c r="AA374" s="9">
        <v>1.0</v>
      </c>
      <c r="AB374" s="9">
        <v>4.0</v>
      </c>
      <c r="AC374" s="9">
        <v>1.0</v>
      </c>
      <c r="AD374" s="9">
        <v>0.0</v>
      </c>
      <c r="AE374" s="9">
        <v>1.0</v>
      </c>
      <c r="AF374" s="9">
        <v>0.29</v>
      </c>
      <c r="AG374" s="5">
        <f t="shared" si="1"/>
        <v>6</v>
      </c>
      <c r="AH374" s="6">
        <f t="shared" si="2"/>
        <v>1</v>
      </c>
      <c r="AI374" s="6" t="str">
        <f>VLOOKUP(C374, 'Batter Rosters'!A:C, 3, FALSE)</f>
        <v>#N/A</v>
      </c>
    </row>
    <row r="375">
      <c r="A375" s="7">
        <v>354.0</v>
      </c>
      <c r="B375" s="3"/>
      <c r="C375" s="8" t="s">
        <v>409</v>
      </c>
      <c r="D375" s="8" t="s">
        <v>36</v>
      </c>
      <c r="E375" s="9">
        <v>2019.0</v>
      </c>
      <c r="F375" s="9">
        <v>2019.0</v>
      </c>
      <c r="G375" s="9">
        <v>23.0</v>
      </c>
      <c r="H375" s="9">
        <v>1.0</v>
      </c>
      <c r="I375" s="3"/>
      <c r="J375" s="9">
        <v>41.0</v>
      </c>
      <c r="K375" s="9">
        <v>39.0</v>
      </c>
      <c r="L375" s="9">
        <v>7.0</v>
      </c>
      <c r="M375" s="9">
        <v>9.0</v>
      </c>
      <c r="N375" s="9">
        <v>4.0</v>
      </c>
      <c r="O375" s="9">
        <v>0.0</v>
      </c>
      <c r="P375" s="9">
        <v>5.0</v>
      </c>
      <c r="Q375" s="9">
        <v>0.0</v>
      </c>
      <c r="R375" s="9">
        <v>0.0</v>
      </c>
      <c r="S375" s="9">
        <v>2.0</v>
      </c>
      <c r="T375" s="9">
        <v>12.0</v>
      </c>
      <c r="U375" s="9">
        <v>0.231</v>
      </c>
      <c r="V375" s="9">
        <v>0.268</v>
      </c>
      <c r="W375" s="9">
        <v>0.41</v>
      </c>
      <c r="X375" s="9">
        <v>0.679</v>
      </c>
      <c r="Y375" s="9">
        <v>16.0</v>
      </c>
      <c r="Z375" s="9">
        <v>1.0</v>
      </c>
      <c r="AA375" s="9">
        <v>0.0</v>
      </c>
      <c r="AB375" s="9">
        <v>0.0</v>
      </c>
      <c r="AC375" s="9">
        <v>0.0</v>
      </c>
      <c r="AD375" s="9">
        <v>0.0</v>
      </c>
      <c r="AE375" s="9">
        <v>0.0</v>
      </c>
      <c r="AF375" s="9">
        <v>0.308</v>
      </c>
      <c r="AG375" s="5">
        <f t="shared" si="1"/>
        <v>4</v>
      </c>
      <c r="AH375" s="6">
        <f t="shared" si="2"/>
        <v>0</v>
      </c>
      <c r="AI375" s="6" t="str">
        <f>VLOOKUP(C375, 'Batter Rosters'!A:C, 3, FALSE)</f>
        <v>#N/A</v>
      </c>
    </row>
    <row r="376">
      <c r="A376" s="7">
        <v>355.0</v>
      </c>
      <c r="B376" s="3"/>
      <c r="C376" s="8" t="s">
        <v>410</v>
      </c>
      <c r="D376" s="8" t="s">
        <v>36</v>
      </c>
      <c r="E376" s="9">
        <v>2019.0</v>
      </c>
      <c r="F376" s="9">
        <v>2020.0</v>
      </c>
      <c r="G376" s="9">
        <v>19.0</v>
      </c>
      <c r="H376" s="9">
        <v>1.0</v>
      </c>
      <c r="I376" s="3"/>
      <c r="J376" s="9">
        <v>41.0</v>
      </c>
      <c r="K376" s="9">
        <v>35.0</v>
      </c>
      <c r="L376" s="9">
        <v>9.0</v>
      </c>
      <c r="M376" s="9">
        <v>8.0</v>
      </c>
      <c r="N376" s="9">
        <v>3.0</v>
      </c>
      <c r="O376" s="9">
        <v>1.0</v>
      </c>
      <c r="P376" s="9">
        <v>4.0</v>
      </c>
      <c r="Q376" s="9">
        <v>0.0</v>
      </c>
      <c r="R376" s="9">
        <v>1.0</v>
      </c>
      <c r="S376" s="9">
        <v>6.0</v>
      </c>
      <c r="T376" s="9">
        <v>10.0</v>
      </c>
      <c r="U376" s="9">
        <v>0.229</v>
      </c>
      <c r="V376" s="9">
        <v>0.341</v>
      </c>
      <c r="W376" s="9">
        <v>0.457</v>
      </c>
      <c r="X376" s="9">
        <v>0.799</v>
      </c>
      <c r="Y376" s="9">
        <v>16.0</v>
      </c>
      <c r="Z376" s="9">
        <v>1.0</v>
      </c>
      <c r="AA376" s="9">
        <v>0.0</v>
      </c>
      <c r="AB376" s="9">
        <v>0.0</v>
      </c>
      <c r="AC376" s="9">
        <v>0.0</v>
      </c>
      <c r="AD376" s="9">
        <v>0.0</v>
      </c>
      <c r="AE376" s="9">
        <v>0.0</v>
      </c>
      <c r="AF376" s="9">
        <v>0.292</v>
      </c>
      <c r="AG376" s="5">
        <f t="shared" si="1"/>
        <v>3</v>
      </c>
      <c r="AH376" s="6">
        <f t="shared" si="2"/>
        <v>-1</v>
      </c>
      <c r="AI376" s="6" t="str">
        <f>VLOOKUP(C376, 'Batter Rosters'!A:C, 3, FALSE)</f>
        <v>#N/A</v>
      </c>
    </row>
    <row r="377">
      <c r="A377" s="7">
        <v>357.0</v>
      </c>
      <c r="B377" s="3"/>
      <c r="C377" s="8" t="s">
        <v>411</v>
      </c>
      <c r="D377" s="8" t="s">
        <v>36</v>
      </c>
      <c r="E377" s="9">
        <v>2019.0</v>
      </c>
      <c r="F377" s="9">
        <v>2019.0</v>
      </c>
      <c r="G377" s="9">
        <v>20.0</v>
      </c>
      <c r="H377" s="9">
        <v>0.0</v>
      </c>
      <c r="I377" s="3"/>
      <c r="J377" s="9">
        <v>37.0</v>
      </c>
      <c r="K377" s="9">
        <v>34.0</v>
      </c>
      <c r="L377" s="9">
        <v>3.0</v>
      </c>
      <c r="M377" s="9">
        <v>4.0</v>
      </c>
      <c r="N377" s="9">
        <v>0.0</v>
      </c>
      <c r="O377" s="9">
        <v>0.0</v>
      </c>
      <c r="P377" s="9">
        <v>2.0</v>
      </c>
      <c r="Q377" s="9">
        <v>0.0</v>
      </c>
      <c r="R377" s="9">
        <v>0.0</v>
      </c>
      <c r="S377" s="9">
        <v>0.0</v>
      </c>
      <c r="T377" s="9">
        <v>17.0</v>
      </c>
      <c r="U377" s="9">
        <v>0.118</v>
      </c>
      <c r="V377" s="9">
        <v>0.118</v>
      </c>
      <c r="W377" s="9">
        <v>0.118</v>
      </c>
      <c r="X377" s="9">
        <v>0.235</v>
      </c>
      <c r="Y377" s="9">
        <v>4.0</v>
      </c>
      <c r="Z377" s="9">
        <v>0.0</v>
      </c>
      <c r="AA377" s="9">
        <v>0.0</v>
      </c>
      <c r="AB377" s="9">
        <v>3.0</v>
      </c>
      <c r="AC377" s="9">
        <v>0.0</v>
      </c>
      <c r="AD377" s="9">
        <v>0.0</v>
      </c>
      <c r="AE377" s="9">
        <v>0.0</v>
      </c>
      <c r="AF377" s="9">
        <v>0.235</v>
      </c>
      <c r="AG377" s="5">
        <f t="shared" si="1"/>
        <v>4</v>
      </c>
      <c r="AH377" s="6">
        <f t="shared" si="2"/>
        <v>0</v>
      </c>
      <c r="AI377" s="6" t="str">
        <f>VLOOKUP(C377, 'Batter Rosters'!A:C, 3, FALSE)</f>
        <v>#N/A</v>
      </c>
    </row>
    <row r="378">
      <c r="A378" s="7">
        <v>358.0</v>
      </c>
      <c r="B378" s="3"/>
      <c r="C378" s="8" t="s">
        <v>412</v>
      </c>
      <c r="D378" s="8" t="s">
        <v>36</v>
      </c>
      <c r="E378" s="9">
        <v>2019.0</v>
      </c>
      <c r="F378" s="9">
        <v>2019.0</v>
      </c>
      <c r="G378" s="9">
        <v>18.0</v>
      </c>
      <c r="H378" s="9">
        <v>0.0</v>
      </c>
      <c r="I378" s="3"/>
      <c r="J378" s="9">
        <v>54.0</v>
      </c>
      <c r="K378" s="9">
        <v>50.0</v>
      </c>
      <c r="L378" s="9">
        <v>3.0</v>
      </c>
      <c r="M378" s="9">
        <v>11.0</v>
      </c>
      <c r="N378" s="9">
        <v>2.0</v>
      </c>
      <c r="O378" s="9">
        <v>0.0</v>
      </c>
      <c r="P378" s="9">
        <v>8.0</v>
      </c>
      <c r="Q378" s="9">
        <v>1.0</v>
      </c>
      <c r="R378" s="9">
        <v>0.0</v>
      </c>
      <c r="S378" s="9">
        <v>3.0</v>
      </c>
      <c r="T378" s="9">
        <v>17.0</v>
      </c>
      <c r="U378" s="9">
        <v>0.22</v>
      </c>
      <c r="V378" s="9">
        <v>0.259</v>
      </c>
      <c r="W378" s="9">
        <v>0.26</v>
      </c>
      <c r="X378" s="9">
        <v>0.519</v>
      </c>
      <c r="Y378" s="9">
        <v>13.0</v>
      </c>
      <c r="Z378" s="9">
        <v>1.0</v>
      </c>
      <c r="AA378" s="9">
        <v>0.0</v>
      </c>
      <c r="AB378" s="9">
        <v>0.0</v>
      </c>
      <c r="AC378" s="9">
        <v>1.0</v>
      </c>
      <c r="AD378" s="9">
        <v>0.0</v>
      </c>
      <c r="AE378" s="9">
        <v>0.0</v>
      </c>
      <c r="AF378" s="9">
        <v>0.324</v>
      </c>
      <c r="AG378" s="5">
        <f t="shared" si="1"/>
        <v>9</v>
      </c>
      <c r="AH378" s="6">
        <f t="shared" si="2"/>
        <v>1</v>
      </c>
      <c r="AI378" s="6" t="str">
        <f>VLOOKUP(C378, 'Batter Rosters'!A:C, 3, FALSE)</f>
        <v>#N/A</v>
      </c>
    </row>
    <row r="379">
      <c r="A379" s="7">
        <v>360.0</v>
      </c>
      <c r="B379" s="3"/>
      <c r="C379" s="8" t="s">
        <v>413</v>
      </c>
      <c r="D379" s="8" t="s">
        <v>36</v>
      </c>
      <c r="E379" s="9">
        <v>2019.0</v>
      </c>
      <c r="F379" s="9">
        <v>2019.0</v>
      </c>
      <c r="G379" s="9">
        <v>16.0</v>
      </c>
      <c r="H379" s="9">
        <v>0.0</v>
      </c>
      <c r="I379" s="3"/>
      <c r="J379" s="9">
        <v>35.0</v>
      </c>
      <c r="K379" s="9">
        <v>32.0</v>
      </c>
      <c r="L379" s="9">
        <v>3.0</v>
      </c>
      <c r="M379" s="9">
        <v>6.0</v>
      </c>
      <c r="N379" s="9">
        <v>2.0</v>
      </c>
      <c r="O379" s="9">
        <v>0.0</v>
      </c>
      <c r="P379" s="9">
        <v>1.0</v>
      </c>
      <c r="Q379" s="9">
        <v>0.0</v>
      </c>
      <c r="R379" s="9">
        <v>0.0</v>
      </c>
      <c r="S379" s="9">
        <v>1.0</v>
      </c>
      <c r="T379" s="9">
        <v>8.0</v>
      </c>
      <c r="U379" s="9">
        <v>0.188</v>
      </c>
      <c r="V379" s="9">
        <v>0.235</v>
      </c>
      <c r="W379" s="9">
        <v>0.25</v>
      </c>
      <c r="X379" s="9">
        <v>0.485</v>
      </c>
      <c r="Y379" s="9">
        <v>8.0</v>
      </c>
      <c r="Z379" s="9">
        <v>0.0</v>
      </c>
      <c r="AA379" s="9">
        <v>1.0</v>
      </c>
      <c r="AB379" s="9">
        <v>1.0</v>
      </c>
      <c r="AC379" s="9">
        <v>0.0</v>
      </c>
      <c r="AD379" s="9">
        <v>0.0</v>
      </c>
      <c r="AE379" s="9">
        <v>2.0</v>
      </c>
      <c r="AF379" s="9">
        <v>0.25</v>
      </c>
      <c r="AG379" s="5">
        <f t="shared" si="1"/>
        <v>4</v>
      </c>
      <c r="AH379" s="6">
        <f t="shared" si="2"/>
        <v>0</v>
      </c>
      <c r="AI379" s="6" t="str">
        <f>VLOOKUP(C379, 'Batter Rosters'!A:C, 3, FALSE)</f>
        <v>#N/A</v>
      </c>
    </row>
    <row r="380">
      <c r="A380" s="7">
        <v>361.0</v>
      </c>
      <c r="B380" s="3"/>
      <c r="C380" s="8" t="s">
        <v>414</v>
      </c>
      <c r="D380" s="8" t="s">
        <v>36</v>
      </c>
      <c r="E380" s="9">
        <v>2019.0</v>
      </c>
      <c r="F380" s="9">
        <v>2019.0</v>
      </c>
      <c r="G380" s="9">
        <v>18.0</v>
      </c>
      <c r="H380" s="9">
        <v>0.0</v>
      </c>
      <c r="I380" s="3"/>
      <c r="J380" s="9">
        <v>43.0</v>
      </c>
      <c r="K380" s="9">
        <v>39.0</v>
      </c>
      <c r="L380" s="9">
        <v>2.0</v>
      </c>
      <c r="M380" s="9">
        <v>8.0</v>
      </c>
      <c r="N380" s="9">
        <v>2.0</v>
      </c>
      <c r="O380" s="9">
        <v>0.0</v>
      </c>
      <c r="P380" s="9">
        <v>3.0</v>
      </c>
      <c r="Q380" s="9">
        <v>0.0</v>
      </c>
      <c r="R380" s="9">
        <v>0.0</v>
      </c>
      <c r="S380" s="9">
        <v>3.0</v>
      </c>
      <c r="T380" s="9">
        <v>9.0</v>
      </c>
      <c r="U380" s="9">
        <v>0.205</v>
      </c>
      <c r="V380" s="9">
        <v>0.279</v>
      </c>
      <c r="W380" s="9">
        <v>0.256</v>
      </c>
      <c r="X380" s="9">
        <v>0.535</v>
      </c>
      <c r="Y380" s="9">
        <v>10.0</v>
      </c>
      <c r="Z380" s="9">
        <v>0.0</v>
      </c>
      <c r="AA380" s="9">
        <v>1.0</v>
      </c>
      <c r="AB380" s="9">
        <v>0.0</v>
      </c>
      <c r="AC380" s="9">
        <v>0.0</v>
      </c>
      <c r="AD380" s="9">
        <v>0.0</v>
      </c>
      <c r="AE380" s="9">
        <v>2.0</v>
      </c>
      <c r="AF380" s="9">
        <v>0.267</v>
      </c>
      <c r="AG380" s="5">
        <f t="shared" si="1"/>
        <v>6</v>
      </c>
      <c r="AH380" s="6">
        <f t="shared" si="2"/>
        <v>0</v>
      </c>
      <c r="AI380" s="6" t="str">
        <f>VLOOKUP(C380, 'Batter Rosters'!A:C, 3, FALSE)</f>
        <v>#N/A</v>
      </c>
    </row>
    <row r="381">
      <c r="A381" s="7">
        <v>362.0</v>
      </c>
      <c r="B381" s="3"/>
      <c r="C381" s="8" t="s">
        <v>415</v>
      </c>
      <c r="D381" s="8" t="s">
        <v>36</v>
      </c>
      <c r="E381" s="9">
        <v>2019.0</v>
      </c>
      <c r="F381" s="9">
        <v>2019.0</v>
      </c>
      <c r="G381" s="9">
        <v>12.0</v>
      </c>
      <c r="H381" s="9">
        <v>0.0</v>
      </c>
      <c r="I381" s="3"/>
      <c r="J381" s="9">
        <v>30.0</v>
      </c>
      <c r="K381" s="9">
        <v>25.0</v>
      </c>
      <c r="L381" s="9">
        <v>3.0</v>
      </c>
      <c r="M381" s="9">
        <v>6.0</v>
      </c>
      <c r="N381" s="9">
        <v>0.0</v>
      </c>
      <c r="O381" s="9">
        <v>2.0</v>
      </c>
      <c r="P381" s="9">
        <v>1.0</v>
      </c>
      <c r="Q381" s="9">
        <v>1.0</v>
      </c>
      <c r="R381" s="9">
        <v>0.0</v>
      </c>
      <c r="S381" s="9">
        <v>3.0</v>
      </c>
      <c r="T381" s="9">
        <v>8.0</v>
      </c>
      <c r="U381" s="9">
        <v>0.24</v>
      </c>
      <c r="V381" s="9">
        <v>0.31</v>
      </c>
      <c r="W381" s="9">
        <v>0.4</v>
      </c>
      <c r="X381" s="9">
        <v>0.71</v>
      </c>
      <c r="Y381" s="9">
        <v>10.0</v>
      </c>
      <c r="Z381" s="9">
        <v>0.0</v>
      </c>
      <c r="AA381" s="9">
        <v>0.0</v>
      </c>
      <c r="AB381" s="9">
        <v>1.0</v>
      </c>
      <c r="AC381" s="9">
        <v>1.0</v>
      </c>
      <c r="AD381" s="9">
        <v>0.0</v>
      </c>
      <c r="AE381" s="9">
        <v>0.0</v>
      </c>
      <c r="AF381" s="9">
        <v>0.333</v>
      </c>
      <c r="AG381" s="5">
        <f t="shared" si="1"/>
        <v>4</v>
      </c>
      <c r="AH381" s="6">
        <f t="shared" si="2"/>
        <v>1</v>
      </c>
      <c r="AI381" s="6" t="str">
        <f>VLOOKUP(C381, 'Batter Rosters'!A:C, 3, FALSE)</f>
        <v>#N/A</v>
      </c>
    </row>
    <row r="382">
      <c r="A382" s="7">
        <v>363.0</v>
      </c>
      <c r="B382" s="3"/>
      <c r="C382" s="8" t="s">
        <v>416</v>
      </c>
      <c r="D382" s="8" t="s">
        <v>36</v>
      </c>
      <c r="E382" s="9">
        <v>2019.0</v>
      </c>
      <c r="F382" s="9">
        <v>2019.0</v>
      </c>
      <c r="G382" s="9">
        <v>26.0</v>
      </c>
      <c r="H382" s="9">
        <v>0.0</v>
      </c>
      <c r="I382" s="3"/>
      <c r="J382" s="9">
        <v>51.0</v>
      </c>
      <c r="K382" s="9">
        <v>45.0</v>
      </c>
      <c r="L382" s="10"/>
      <c r="M382" s="9">
        <v>2.0</v>
      </c>
      <c r="N382" s="9">
        <v>0.0</v>
      </c>
      <c r="O382" s="9">
        <v>0.0</v>
      </c>
      <c r="P382" s="9">
        <v>2.0</v>
      </c>
      <c r="Q382" s="9">
        <v>0.0</v>
      </c>
      <c r="R382" s="9">
        <v>0.0</v>
      </c>
      <c r="S382" s="9">
        <v>0.0</v>
      </c>
      <c r="T382" s="9">
        <v>21.0</v>
      </c>
      <c r="U382" s="9">
        <v>0.044</v>
      </c>
      <c r="V382" s="9">
        <v>0.044</v>
      </c>
      <c r="W382" s="9">
        <v>0.044</v>
      </c>
      <c r="X382" s="9">
        <v>0.089</v>
      </c>
      <c r="Y382" s="9">
        <v>2.0</v>
      </c>
      <c r="Z382" s="9">
        <v>1.0</v>
      </c>
      <c r="AA382" s="9">
        <v>0.0</v>
      </c>
      <c r="AB382" s="9">
        <v>6.0</v>
      </c>
      <c r="AC382" s="9">
        <v>0.0</v>
      </c>
      <c r="AD382" s="9">
        <v>0.0</v>
      </c>
      <c r="AE382" s="9">
        <v>1.0</v>
      </c>
      <c r="AF382" s="9">
        <v>0.083</v>
      </c>
      <c r="AG382" s="5">
        <f t="shared" si="1"/>
        <v>2</v>
      </c>
      <c r="AH382" s="6">
        <f t="shared" si="2"/>
        <v>0</v>
      </c>
      <c r="AI382" s="6" t="str">
        <f>VLOOKUP(C382, 'Batter Rosters'!A:C, 3, FALSE)</f>
        <v>#N/A</v>
      </c>
    </row>
    <row r="383">
      <c r="A383" s="7">
        <v>364.0</v>
      </c>
      <c r="B383" s="3"/>
      <c r="C383" s="8" t="s">
        <v>417</v>
      </c>
      <c r="D383" s="8" t="s">
        <v>36</v>
      </c>
      <c r="E383" s="9">
        <v>2019.0</v>
      </c>
      <c r="F383" s="9">
        <v>2019.0</v>
      </c>
      <c r="G383" s="9">
        <v>19.0</v>
      </c>
      <c r="H383" s="9">
        <v>0.0</v>
      </c>
      <c r="I383" s="3"/>
      <c r="J383" s="9">
        <v>39.0</v>
      </c>
      <c r="K383" s="9">
        <v>36.0</v>
      </c>
      <c r="L383" s="9">
        <v>1.0</v>
      </c>
      <c r="M383" s="9">
        <v>4.0</v>
      </c>
      <c r="N383" s="9">
        <v>1.0</v>
      </c>
      <c r="O383" s="9">
        <v>0.0</v>
      </c>
      <c r="P383" s="9">
        <v>1.0</v>
      </c>
      <c r="Q383" s="9">
        <v>0.0</v>
      </c>
      <c r="R383" s="9">
        <v>0.0</v>
      </c>
      <c r="S383" s="9">
        <v>1.0</v>
      </c>
      <c r="T383" s="9">
        <v>17.0</v>
      </c>
      <c r="U383" s="9">
        <v>0.111</v>
      </c>
      <c r="V383" s="9">
        <v>0.135</v>
      </c>
      <c r="W383" s="9">
        <v>0.139</v>
      </c>
      <c r="X383" s="9">
        <v>0.274</v>
      </c>
      <c r="Y383" s="9">
        <v>5.0</v>
      </c>
      <c r="Z383" s="9">
        <v>1.0</v>
      </c>
      <c r="AA383" s="9">
        <v>0.0</v>
      </c>
      <c r="AB383" s="9">
        <v>2.0</v>
      </c>
      <c r="AC383" s="9">
        <v>0.0</v>
      </c>
      <c r="AD383" s="9">
        <v>0.0</v>
      </c>
      <c r="AE383" s="9">
        <v>1.0</v>
      </c>
      <c r="AF383" s="9">
        <v>0.211</v>
      </c>
      <c r="AG383" s="5">
        <f t="shared" si="1"/>
        <v>3</v>
      </c>
      <c r="AH383" s="6">
        <f t="shared" si="2"/>
        <v>0</v>
      </c>
      <c r="AI383" s="6" t="str">
        <f>VLOOKUP(C383, 'Batter Rosters'!A:C, 3, FALSE)</f>
        <v>#N/A</v>
      </c>
    </row>
    <row r="384">
      <c r="A384" s="7">
        <v>365.0</v>
      </c>
      <c r="B384" s="3"/>
      <c r="C384" s="8" t="s">
        <v>418</v>
      </c>
      <c r="D384" s="8" t="s">
        <v>36</v>
      </c>
      <c r="E384" s="9">
        <v>2019.0</v>
      </c>
      <c r="F384" s="9">
        <v>2020.0</v>
      </c>
      <c r="G384" s="9">
        <v>20.0</v>
      </c>
      <c r="H384" s="9">
        <v>0.0</v>
      </c>
      <c r="I384" s="3"/>
      <c r="J384" s="9">
        <v>38.0</v>
      </c>
      <c r="K384" s="9">
        <v>35.0</v>
      </c>
      <c r="L384" s="9">
        <v>5.0</v>
      </c>
      <c r="M384" s="9">
        <v>5.0</v>
      </c>
      <c r="N384" s="9">
        <v>1.0</v>
      </c>
      <c r="O384" s="9">
        <v>0.0</v>
      </c>
      <c r="P384" s="9">
        <v>0.0</v>
      </c>
      <c r="Q384" s="9">
        <v>3.0</v>
      </c>
      <c r="R384" s="9">
        <v>0.0</v>
      </c>
      <c r="S384" s="9">
        <v>3.0</v>
      </c>
      <c r="T384" s="9">
        <v>9.0</v>
      </c>
      <c r="U384" s="9">
        <v>0.143</v>
      </c>
      <c r="V384" s="9">
        <v>0.211</v>
      </c>
      <c r="W384" s="9">
        <v>0.171</v>
      </c>
      <c r="X384" s="9">
        <v>0.382</v>
      </c>
      <c r="Y384" s="9">
        <v>6.0</v>
      </c>
      <c r="Z384" s="9">
        <v>0.0</v>
      </c>
      <c r="AA384" s="9">
        <v>0.0</v>
      </c>
      <c r="AB384" s="9">
        <v>0.0</v>
      </c>
      <c r="AC384" s="9">
        <v>0.0</v>
      </c>
      <c r="AD384" s="9">
        <v>0.0</v>
      </c>
      <c r="AE384" s="9">
        <v>2.0</v>
      </c>
      <c r="AF384" s="9">
        <v>0.192</v>
      </c>
      <c r="AG384" s="5">
        <f t="shared" si="1"/>
        <v>4</v>
      </c>
      <c r="AH384" s="6">
        <f t="shared" si="2"/>
        <v>3</v>
      </c>
      <c r="AI384" s="6" t="str">
        <f>VLOOKUP(C384, 'Batter Rosters'!A:C, 3, FALSE)</f>
        <v>#N/A</v>
      </c>
    </row>
    <row r="385">
      <c r="A385" s="7">
        <v>367.0</v>
      </c>
      <c r="B385" s="3"/>
      <c r="C385" s="8" t="s">
        <v>419</v>
      </c>
      <c r="D385" s="8" t="s">
        <v>36</v>
      </c>
      <c r="E385" s="9">
        <v>2019.0</v>
      </c>
      <c r="F385" s="9">
        <v>2019.0</v>
      </c>
      <c r="G385" s="9">
        <v>22.0</v>
      </c>
      <c r="H385" s="9">
        <v>0.0</v>
      </c>
      <c r="I385" s="3"/>
      <c r="J385" s="9">
        <v>57.0</v>
      </c>
      <c r="K385" s="9">
        <v>55.0</v>
      </c>
      <c r="L385" s="9">
        <v>2.0</v>
      </c>
      <c r="M385" s="9">
        <v>7.0</v>
      </c>
      <c r="N385" s="9">
        <v>2.0</v>
      </c>
      <c r="O385" s="9">
        <v>0.0</v>
      </c>
      <c r="P385" s="9">
        <v>4.0</v>
      </c>
      <c r="Q385" s="9">
        <v>0.0</v>
      </c>
      <c r="R385" s="9">
        <v>0.0</v>
      </c>
      <c r="S385" s="9">
        <v>1.0</v>
      </c>
      <c r="T385" s="9">
        <v>9.0</v>
      </c>
      <c r="U385" s="9">
        <v>0.127</v>
      </c>
      <c r="V385" s="9">
        <v>0.158</v>
      </c>
      <c r="W385" s="9">
        <v>0.164</v>
      </c>
      <c r="X385" s="9">
        <v>0.322</v>
      </c>
      <c r="Y385" s="9">
        <v>9.0</v>
      </c>
      <c r="Z385" s="9">
        <v>1.0</v>
      </c>
      <c r="AA385" s="9">
        <v>1.0</v>
      </c>
      <c r="AB385" s="9">
        <v>0.0</v>
      </c>
      <c r="AC385" s="9">
        <v>0.0</v>
      </c>
      <c r="AD385" s="9">
        <v>0.0</v>
      </c>
      <c r="AE385" s="9">
        <v>0.0</v>
      </c>
      <c r="AF385" s="9">
        <v>0.152</v>
      </c>
      <c r="AG385" s="5">
        <f t="shared" si="1"/>
        <v>5</v>
      </c>
      <c r="AH385" s="6">
        <f t="shared" si="2"/>
        <v>0</v>
      </c>
      <c r="AI385" s="6" t="str">
        <f>VLOOKUP(C385, 'Batter Rosters'!A:C, 3, FALSE)</f>
        <v>#N/A</v>
      </c>
    </row>
    <row r="386">
      <c r="A386" s="7">
        <v>368.0</v>
      </c>
      <c r="B386" s="3"/>
      <c r="C386" s="8" t="s">
        <v>420</v>
      </c>
      <c r="D386" s="8" t="s">
        <v>36</v>
      </c>
      <c r="E386" s="9">
        <v>2019.0</v>
      </c>
      <c r="F386" s="9">
        <v>2019.0</v>
      </c>
      <c r="G386" s="9">
        <v>19.0</v>
      </c>
      <c r="H386" s="9">
        <v>0.0</v>
      </c>
      <c r="I386" s="3"/>
      <c r="J386" s="9">
        <v>41.0</v>
      </c>
      <c r="K386" s="9">
        <v>40.0</v>
      </c>
      <c r="L386" s="9">
        <v>4.0</v>
      </c>
      <c r="M386" s="9">
        <v>6.0</v>
      </c>
      <c r="N386" s="9">
        <v>2.0</v>
      </c>
      <c r="O386" s="9">
        <v>0.0</v>
      </c>
      <c r="P386" s="9">
        <v>1.0</v>
      </c>
      <c r="Q386" s="9">
        <v>0.0</v>
      </c>
      <c r="R386" s="9">
        <v>0.0</v>
      </c>
      <c r="S386" s="9">
        <v>1.0</v>
      </c>
      <c r="T386" s="9">
        <v>9.0</v>
      </c>
      <c r="U386" s="9">
        <v>0.15</v>
      </c>
      <c r="V386" s="9">
        <v>0.171</v>
      </c>
      <c r="W386" s="9">
        <v>0.2</v>
      </c>
      <c r="X386" s="9">
        <v>0.371</v>
      </c>
      <c r="Y386" s="9">
        <v>8.0</v>
      </c>
      <c r="Z386" s="9">
        <v>0.0</v>
      </c>
      <c r="AA386" s="9">
        <v>0.0</v>
      </c>
      <c r="AB386" s="9">
        <v>0.0</v>
      </c>
      <c r="AC386" s="9">
        <v>0.0</v>
      </c>
      <c r="AD386" s="9">
        <v>0.0</v>
      </c>
      <c r="AE386" s="9">
        <v>1.0</v>
      </c>
      <c r="AF386" s="9">
        <v>0.194</v>
      </c>
      <c r="AG386" s="5">
        <f t="shared" si="1"/>
        <v>4</v>
      </c>
      <c r="AH386" s="6">
        <f t="shared" si="2"/>
        <v>0</v>
      </c>
      <c r="AI386" s="6" t="str">
        <f>VLOOKUP(C386, 'Batter Rosters'!A:C, 3, FALSE)</f>
        <v>#N/A</v>
      </c>
    </row>
    <row r="387">
      <c r="A387" s="7">
        <v>369.0</v>
      </c>
      <c r="B387" s="3"/>
      <c r="C387" s="8" t="s">
        <v>421</v>
      </c>
      <c r="D387" s="8" t="s">
        <v>36</v>
      </c>
      <c r="E387" s="9">
        <v>2019.0</v>
      </c>
      <c r="F387" s="9">
        <v>2019.0</v>
      </c>
      <c r="G387" s="9">
        <v>14.0</v>
      </c>
      <c r="H387" s="9">
        <v>0.0</v>
      </c>
      <c r="I387" s="3"/>
      <c r="J387" s="9">
        <v>39.0</v>
      </c>
      <c r="K387" s="9">
        <v>37.0</v>
      </c>
      <c r="L387" s="9">
        <v>2.0</v>
      </c>
      <c r="M387" s="9">
        <v>4.0</v>
      </c>
      <c r="N387" s="9">
        <v>1.0</v>
      </c>
      <c r="O387" s="9">
        <v>0.0</v>
      </c>
      <c r="P387" s="9">
        <v>2.0</v>
      </c>
      <c r="Q387" s="9">
        <v>0.0</v>
      </c>
      <c r="R387" s="9">
        <v>0.0</v>
      </c>
      <c r="S387" s="9">
        <v>1.0</v>
      </c>
      <c r="T387" s="9">
        <v>10.0</v>
      </c>
      <c r="U387" s="9">
        <v>0.108</v>
      </c>
      <c r="V387" s="9">
        <v>0.132</v>
      </c>
      <c r="W387" s="9">
        <v>0.135</v>
      </c>
      <c r="X387" s="9">
        <v>0.267</v>
      </c>
      <c r="Y387" s="9">
        <v>5.0</v>
      </c>
      <c r="Z387" s="9">
        <v>1.0</v>
      </c>
      <c r="AA387" s="9">
        <v>0.0</v>
      </c>
      <c r="AB387" s="9">
        <v>1.0</v>
      </c>
      <c r="AC387" s="9">
        <v>0.0</v>
      </c>
      <c r="AD387" s="9">
        <v>0.0</v>
      </c>
      <c r="AE387" s="9">
        <v>0.0</v>
      </c>
      <c r="AF387" s="9">
        <v>0.148</v>
      </c>
      <c r="AG387" s="5">
        <f t="shared" si="1"/>
        <v>3</v>
      </c>
      <c r="AH387" s="6">
        <f t="shared" si="2"/>
        <v>0</v>
      </c>
      <c r="AI387" s="6" t="str">
        <f>VLOOKUP(C387, 'Batter Rosters'!A:C, 3, FALSE)</f>
        <v>#N/A</v>
      </c>
    </row>
    <row r="388">
      <c r="A388" s="7">
        <v>370.0</v>
      </c>
      <c r="B388" s="3"/>
      <c r="C388" s="8" t="s">
        <v>422</v>
      </c>
      <c r="D388" s="8" t="s">
        <v>36</v>
      </c>
      <c r="E388" s="9">
        <v>2019.0</v>
      </c>
      <c r="F388" s="9">
        <v>2019.0</v>
      </c>
      <c r="G388" s="9">
        <v>25.0</v>
      </c>
      <c r="H388" s="9">
        <v>0.0</v>
      </c>
      <c r="I388" s="3"/>
      <c r="J388" s="9">
        <v>43.0</v>
      </c>
      <c r="K388" s="9">
        <v>41.0</v>
      </c>
      <c r="L388" s="9">
        <v>2.0</v>
      </c>
      <c r="M388" s="9">
        <v>3.0</v>
      </c>
      <c r="N388" s="9">
        <v>1.0</v>
      </c>
      <c r="O388" s="9">
        <v>0.0</v>
      </c>
      <c r="P388" s="9">
        <v>0.0</v>
      </c>
      <c r="Q388" s="9">
        <v>0.0</v>
      </c>
      <c r="R388" s="9">
        <v>0.0</v>
      </c>
      <c r="S388" s="9">
        <v>0.0</v>
      </c>
      <c r="T388" s="9">
        <v>22.0</v>
      </c>
      <c r="U388" s="9">
        <v>0.073</v>
      </c>
      <c r="V388" s="9">
        <v>0.073</v>
      </c>
      <c r="W388" s="9">
        <v>0.098</v>
      </c>
      <c r="X388" s="9">
        <v>0.171</v>
      </c>
      <c r="Y388" s="9">
        <v>4.0</v>
      </c>
      <c r="Z388" s="9">
        <v>0.0</v>
      </c>
      <c r="AA388" s="9">
        <v>0.0</v>
      </c>
      <c r="AB388" s="9">
        <v>2.0</v>
      </c>
      <c r="AC388" s="9">
        <v>0.0</v>
      </c>
      <c r="AD388" s="9">
        <v>0.0</v>
      </c>
      <c r="AE388" s="9">
        <v>0.0</v>
      </c>
      <c r="AF388" s="9">
        <v>0.158</v>
      </c>
      <c r="AG388" s="5">
        <f t="shared" si="1"/>
        <v>2</v>
      </c>
      <c r="AH388" s="6">
        <f t="shared" si="2"/>
        <v>0</v>
      </c>
      <c r="AI388" s="6" t="str">
        <f>VLOOKUP(C388, 'Batter Rosters'!A:C, 3, FALSE)</f>
        <v>#N/A</v>
      </c>
    </row>
    <row r="389">
      <c r="A389" s="7">
        <v>371.0</v>
      </c>
      <c r="B389" s="3"/>
      <c r="C389" s="8" t="s">
        <v>423</v>
      </c>
      <c r="D389" s="8" t="s">
        <v>36</v>
      </c>
      <c r="E389" s="9">
        <v>2019.0</v>
      </c>
      <c r="F389" s="9">
        <v>2019.0</v>
      </c>
      <c r="G389" s="9">
        <v>22.0</v>
      </c>
      <c r="H389" s="9">
        <v>0.0</v>
      </c>
      <c r="I389" s="3"/>
      <c r="J389" s="9">
        <v>56.0</v>
      </c>
      <c r="K389" s="9">
        <v>49.0</v>
      </c>
      <c r="L389" s="9">
        <v>4.0</v>
      </c>
      <c r="M389" s="9">
        <v>8.0</v>
      </c>
      <c r="N389" s="9">
        <v>3.0</v>
      </c>
      <c r="O389" s="9">
        <v>0.0</v>
      </c>
      <c r="P389" s="9">
        <v>6.0</v>
      </c>
      <c r="Q389" s="9">
        <v>0.0</v>
      </c>
      <c r="R389" s="9">
        <v>0.0</v>
      </c>
      <c r="S389" s="9">
        <v>5.0</v>
      </c>
      <c r="T389" s="9">
        <v>15.0</v>
      </c>
      <c r="U389" s="9">
        <v>0.163</v>
      </c>
      <c r="V389" s="9">
        <v>0.25</v>
      </c>
      <c r="W389" s="9">
        <v>0.224</v>
      </c>
      <c r="X389" s="9">
        <v>0.474</v>
      </c>
      <c r="Y389" s="9">
        <v>11.0</v>
      </c>
      <c r="Z389" s="9">
        <v>4.0</v>
      </c>
      <c r="AA389" s="9">
        <v>1.0</v>
      </c>
      <c r="AB389" s="9">
        <v>0.0</v>
      </c>
      <c r="AC389" s="9">
        <v>1.0</v>
      </c>
      <c r="AD389" s="9">
        <v>0.0</v>
      </c>
      <c r="AE389" s="9">
        <v>1.0</v>
      </c>
      <c r="AF389" s="9">
        <v>0.229</v>
      </c>
      <c r="AG389" s="5">
        <f t="shared" si="1"/>
        <v>5</v>
      </c>
      <c r="AH389" s="6">
        <f t="shared" si="2"/>
        <v>0</v>
      </c>
      <c r="AI389" s="6" t="str">
        <f>VLOOKUP(C389, 'Batter Rosters'!A:C, 3, FALSE)</f>
        <v>#N/A</v>
      </c>
    </row>
    <row r="390">
      <c r="A390" s="7">
        <v>373.0</v>
      </c>
      <c r="B390" s="3"/>
      <c r="C390" s="8" t="s">
        <v>424</v>
      </c>
      <c r="D390" s="8" t="s">
        <v>36</v>
      </c>
      <c r="E390" s="9">
        <v>2019.0</v>
      </c>
      <c r="F390" s="9">
        <v>2019.0</v>
      </c>
      <c r="G390" s="9">
        <v>22.0</v>
      </c>
      <c r="H390" s="9">
        <v>0.0</v>
      </c>
      <c r="I390" s="3"/>
      <c r="J390" s="9">
        <v>41.0</v>
      </c>
      <c r="K390" s="9">
        <v>38.0</v>
      </c>
      <c r="L390" s="10"/>
      <c r="M390" s="9">
        <v>4.0</v>
      </c>
      <c r="N390" s="9">
        <v>0.0</v>
      </c>
      <c r="O390" s="9">
        <v>0.0</v>
      </c>
      <c r="P390" s="9">
        <v>3.0</v>
      </c>
      <c r="Q390" s="9">
        <v>0.0</v>
      </c>
      <c r="R390" s="9">
        <v>0.0</v>
      </c>
      <c r="S390" s="9">
        <v>0.0</v>
      </c>
      <c r="T390" s="9">
        <v>19.0</v>
      </c>
      <c r="U390" s="9">
        <v>0.105</v>
      </c>
      <c r="V390" s="9">
        <v>0.105</v>
      </c>
      <c r="W390" s="9">
        <v>0.105</v>
      </c>
      <c r="X390" s="9">
        <v>0.211</v>
      </c>
      <c r="Y390" s="9">
        <v>4.0</v>
      </c>
      <c r="Z390" s="9">
        <v>0.0</v>
      </c>
      <c r="AA390" s="9">
        <v>0.0</v>
      </c>
      <c r="AB390" s="9">
        <v>3.0</v>
      </c>
      <c r="AC390" s="9">
        <v>0.0</v>
      </c>
      <c r="AD390" s="9">
        <v>0.0</v>
      </c>
      <c r="AE390" s="9">
        <v>0.0</v>
      </c>
      <c r="AF390" s="9">
        <v>0.211</v>
      </c>
      <c r="AG390" s="5">
        <f t="shared" si="1"/>
        <v>4</v>
      </c>
      <c r="AH390" s="6">
        <f t="shared" si="2"/>
        <v>0</v>
      </c>
      <c r="AI390" s="6" t="str">
        <f>VLOOKUP(C390, 'Batter Rosters'!A:C, 3, FALSE)</f>
        <v>#N/A</v>
      </c>
    </row>
    <row r="391">
      <c r="A391" s="7">
        <v>376.0</v>
      </c>
      <c r="B391" s="3"/>
      <c r="C391" s="8" t="s">
        <v>425</v>
      </c>
      <c r="D391" s="8" t="s">
        <v>36</v>
      </c>
      <c r="E391" s="9">
        <v>2019.0</v>
      </c>
      <c r="F391" s="9">
        <v>2019.0</v>
      </c>
      <c r="G391" s="9">
        <v>26.0</v>
      </c>
      <c r="H391" s="9">
        <v>0.0</v>
      </c>
      <c r="I391" s="3"/>
      <c r="J391" s="9">
        <v>52.0</v>
      </c>
      <c r="K391" s="9">
        <v>43.0</v>
      </c>
      <c r="L391" s="9">
        <v>1.0</v>
      </c>
      <c r="M391" s="9">
        <v>8.0</v>
      </c>
      <c r="N391" s="9">
        <v>3.0</v>
      </c>
      <c r="O391" s="9">
        <v>0.0</v>
      </c>
      <c r="P391" s="9">
        <v>3.0</v>
      </c>
      <c r="Q391" s="9">
        <v>1.0</v>
      </c>
      <c r="R391" s="9">
        <v>1.0</v>
      </c>
      <c r="S391" s="9">
        <v>1.0</v>
      </c>
      <c r="T391" s="9">
        <v>14.0</v>
      </c>
      <c r="U391" s="9">
        <v>0.186</v>
      </c>
      <c r="V391" s="9">
        <v>0.2</v>
      </c>
      <c r="W391" s="9">
        <v>0.256</v>
      </c>
      <c r="X391" s="9">
        <v>0.456</v>
      </c>
      <c r="Y391" s="9">
        <v>11.0</v>
      </c>
      <c r="Z391" s="9">
        <v>0.0</v>
      </c>
      <c r="AA391" s="9">
        <v>0.0</v>
      </c>
      <c r="AB391" s="9">
        <v>7.0</v>
      </c>
      <c r="AC391" s="9">
        <v>1.0</v>
      </c>
      <c r="AD391" s="9">
        <v>0.0</v>
      </c>
      <c r="AE391" s="9">
        <v>0.0</v>
      </c>
      <c r="AF391" s="9">
        <v>0.267</v>
      </c>
      <c r="AG391" s="5">
        <f t="shared" si="1"/>
        <v>5</v>
      </c>
      <c r="AH391" s="6">
        <f t="shared" si="2"/>
        <v>0</v>
      </c>
      <c r="AI391" s="6" t="str">
        <f>VLOOKUP(C391, 'Batter Rosters'!A:C, 3, FALSE)</f>
        <v>#N/A</v>
      </c>
    </row>
    <row r="392">
      <c r="A392" s="7">
        <v>377.0</v>
      </c>
      <c r="B392" s="3"/>
      <c r="C392" s="8" t="s">
        <v>426</v>
      </c>
      <c r="D392" s="8" t="s">
        <v>36</v>
      </c>
      <c r="E392" s="9">
        <v>2019.0</v>
      </c>
      <c r="F392" s="9">
        <v>2019.0</v>
      </c>
      <c r="G392" s="9">
        <v>17.0</v>
      </c>
      <c r="H392" s="9">
        <v>0.0</v>
      </c>
      <c r="I392" s="3"/>
      <c r="J392" s="9">
        <v>31.0</v>
      </c>
      <c r="K392" s="9">
        <v>25.0</v>
      </c>
      <c r="L392" s="9">
        <v>4.0</v>
      </c>
      <c r="M392" s="9">
        <v>3.0</v>
      </c>
      <c r="N392" s="9">
        <v>1.0</v>
      </c>
      <c r="O392" s="9">
        <v>0.0</v>
      </c>
      <c r="P392" s="9">
        <v>0.0</v>
      </c>
      <c r="Q392" s="9">
        <v>0.0</v>
      </c>
      <c r="R392" s="9">
        <v>0.0</v>
      </c>
      <c r="S392" s="9">
        <v>1.0</v>
      </c>
      <c r="T392" s="9">
        <v>13.0</v>
      </c>
      <c r="U392" s="9">
        <v>0.12</v>
      </c>
      <c r="V392" s="9">
        <v>0.154</v>
      </c>
      <c r="W392" s="9">
        <v>0.16</v>
      </c>
      <c r="X392" s="9">
        <v>0.314</v>
      </c>
      <c r="Y392" s="9">
        <v>4.0</v>
      </c>
      <c r="Z392" s="9">
        <v>0.0</v>
      </c>
      <c r="AA392" s="9">
        <v>0.0</v>
      </c>
      <c r="AB392" s="9">
        <v>5.0</v>
      </c>
      <c r="AC392" s="9">
        <v>0.0</v>
      </c>
      <c r="AD392" s="9">
        <v>0.0</v>
      </c>
      <c r="AE392" s="9">
        <v>0.0</v>
      </c>
      <c r="AF392" s="9">
        <v>0.25</v>
      </c>
      <c r="AG392" s="5">
        <f t="shared" si="1"/>
        <v>2</v>
      </c>
      <c r="AH392" s="6">
        <f t="shared" si="2"/>
        <v>0</v>
      </c>
      <c r="AI392" s="6" t="str">
        <f>VLOOKUP(C392, 'Batter Rosters'!A:C, 3, FALSE)</f>
        <v>#N/A</v>
      </c>
    </row>
    <row r="393">
      <c r="A393" s="7">
        <v>380.0</v>
      </c>
      <c r="B393" s="3"/>
      <c r="C393" s="8" t="s">
        <v>427</v>
      </c>
      <c r="D393" s="8" t="s">
        <v>36</v>
      </c>
      <c r="E393" s="9">
        <v>2019.0</v>
      </c>
      <c r="F393" s="9">
        <v>2019.0</v>
      </c>
      <c r="G393" s="9">
        <v>24.0</v>
      </c>
      <c r="H393" s="9">
        <v>0.0</v>
      </c>
      <c r="I393" s="3"/>
      <c r="J393" s="9">
        <v>43.0</v>
      </c>
      <c r="K393" s="9">
        <v>38.0</v>
      </c>
      <c r="L393" s="10"/>
      <c r="M393" s="9">
        <v>5.0</v>
      </c>
      <c r="N393" s="9">
        <v>1.0</v>
      </c>
      <c r="O393" s="9">
        <v>0.0</v>
      </c>
      <c r="P393" s="9">
        <v>1.0</v>
      </c>
      <c r="Q393" s="9">
        <v>0.0</v>
      </c>
      <c r="R393" s="9">
        <v>0.0</v>
      </c>
      <c r="S393" s="9">
        <v>0.0</v>
      </c>
      <c r="T393" s="9">
        <v>25.0</v>
      </c>
      <c r="U393" s="9">
        <v>0.132</v>
      </c>
      <c r="V393" s="9">
        <v>0.132</v>
      </c>
      <c r="W393" s="9">
        <v>0.158</v>
      </c>
      <c r="X393" s="9">
        <v>0.289</v>
      </c>
      <c r="Y393" s="9">
        <v>6.0</v>
      </c>
      <c r="Z393" s="9">
        <v>0.0</v>
      </c>
      <c r="AA393" s="9">
        <v>0.0</v>
      </c>
      <c r="AB393" s="9">
        <v>5.0</v>
      </c>
      <c r="AC393" s="9">
        <v>0.0</v>
      </c>
      <c r="AD393" s="9">
        <v>0.0</v>
      </c>
      <c r="AE393" s="9">
        <v>1.0</v>
      </c>
      <c r="AF393" s="9">
        <v>0.385</v>
      </c>
      <c r="AG393" s="5">
        <f t="shared" si="1"/>
        <v>4</v>
      </c>
      <c r="AH393" s="6">
        <f t="shared" si="2"/>
        <v>0</v>
      </c>
      <c r="AI393" s="6" t="str">
        <f>VLOOKUP(C393, 'Batter Rosters'!A:C, 3, FALSE)</f>
        <v>#N/A</v>
      </c>
    </row>
    <row r="394">
      <c r="A394" s="7">
        <v>381.0</v>
      </c>
      <c r="B394" s="3"/>
      <c r="C394" s="8" t="s">
        <v>428</v>
      </c>
      <c r="D394" s="8" t="s">
        <v>36</v>
      </c>
      <c r="E394" s="9">
        <v>2019.0</v>
      </c>
      <c r="F394" s="9">
        <v>2019.0</v>
      </c>
      <c r="G394" s="9">
        <v>24.0</v>
      </c>
      <c r="H394" s="9">
        <v>0.0</v>
      </c>
      <c r="I394" s="3"/>
      <c r="J394" s="9">
        <v>53.0</v>
      </c>
      <c r="K394" s="9">
        <v>45.0</v>
      </c>
      <c r="L394" s="9">
        <v>1.0</v>
      </c>
      <c r="M394" s="9">
        <v>8.0</v>
      </c>
      <c r="N394" s="9">
        <v>1.0</v>
      </c>
      <c r="O394" s="9">
        <v>0.0</v>
      </c>
      <c r="P394" s="9">
        <v>5.0</v>
      </c>
      <c r="Q394" s="9">
        <v>0.0</v>
      </c>
      <c r="R394" s="9">
        <v>0.0</v>
      </c>
      <c r="S394" s="9">
        <v>1.0</v>
      </c>
      <c r="T394" s="9">
        <v>22.0</v>
      </c>
      <c r="U394" s="9">
        <v>0.178</v>
      </c>
      <c r="V394" s="9">
        <v>0.213</v>
      </c>
      <c r="W394" s="9">
        <v>0.2</v>
      </c>
      <c r="X394" s="9">
        <v>0.413</v>
      </c>
      <c r="Y394" s="9">
        <v>9.0</v>
      </c>
      <c r="Z394" s="9">
        <v>1.0</v>
      </c>
      <c r="AA394" s="9">
        <v>1.0</v>
      </c>
      <c r="AB394" s="9">
        <v>6.0</v>
      </c>
      <c r="AC394" s="9">
        <v>0.0</v>
      </c>
      <c r="AD394" s="9">
        <v>0.0</v>
      </c>
      <c r="AE394" s="9">
        <v>1.0</v>
      </c>
      <c r="AF394" s="9">
        <v>0.348</v>
      </c>
      <c r="AG394" s="5">
        <f t="shared" si="1"/>
        <v>7</v>
      </c>
      <c r="AH394" s="6">
        <f t="shared" si="2"/>
        <v>0</v>
      </c>
      <c r="AI394" s="6" t="str">
        <f>VLOOKUP(C394, 'Batter Rosters'!A:C, 3, FALSE)</f>
        <v>#N/A</v>
      </c>
    </row>
    <row r="395">
      <c r="A395" s="7">
        <v>382.0</v>
      </c>
      <c r="B395" s="3"/>
      <c r="C395" s="8" t="s">
        <v>429</v>
      </c>
      <c r="D395" s="8" t="s">
        <v>36</v>
      </c>
      <c r="E395" s="9">
        <v>2019.0</v>
      </c>
      <c r="F395" s="9">
        <v>2019.0</v>
      </c>
      <c r="G395" s="9">
        <v>18.0</v>
      </c>
      <c r="H395" s="9">
        <v>0.0</v>
      </c>
      <c r="I395" s="3"/>
      <c r="J395" s="9">
        <v>30.0</v>
      </c>
      <c r="K395" s="9">
        <v>27.0</v>
      </c>
      <c r="L395" s="9">
        <v>1.0</v>
      </c>
      <c r="M395" s="9">
        <v>2.0</v>
      </c>
      <c r="N395" s="9">
        <v>1.0</v>
      </c>
      <c r="O395" s="9">
        <v>0.0</v>
      </c>
      <c r="P395" s="9">
        <v>1.0</v>
      </c>
      <c r="Q395" s="9">
        <v>0.0</v>
      </c>
      <c r="R395" s="9">
        <v>0.0</v>
      </c>
      <c r="S395" s="9">
        <v>1.0</v>
      </c>
      <c r="T395" s="9">
        <v>18.0</v>
      </c>
      <c r="U395" s="9">
        <v>0.074</v>
      </c>
      <c r="V395" s="9">
        <v>0.107</v>
      </c>
      <c r="W395" s="9">
        <v>0.111</v>
      </c>
      <c r="X395" s="9">
        <v>0.218</v>
      </c>
      <c r="Y395" s="9">
        <v>3.0</v>
      </c>
      <c r="Z395" s="9">
        <v>0.0</v>
      </c>
      <c r="AA395" s="9">
        <v>0.0</v>
      </c>
      <c r="AB395" s="9">
        <v>2.0</v>
      </c>
      <c r="AC395" s="9">
        <v>0.0</v>
      </c>
      <c r="AD395" s="9">
        <v>0.0</v>
      </c>
      <c r="AE395" s="9">
        <v>0.0</v>
      </c>
      <c r="AF395" s="9">
        <v>0.222</v>
      </c>
      <c r="AG395" s="5">
        <f t="shared" si="1"/>
        <v>1</v>
      </c>
      <c r="AH395" s="6">
        <f t="shared" si="2"/>
        <v>0</v>
      </c>
      <c r="AI395" s="6" t="str">
        <f>VLOOKUP(C395, 'Batter Rosters'!A:C, 3, FALSE)</f>
        <v>#N/A</v>
      </c>
    </row>
    <row r="396">
      <c r="A396" s="7">
        <v>384.0</v>
      </c>
      <c r="B396" s="3"/>
      <c r="C396" s="8" t="s">
        <v>430</v>
      </c>
      <c r="D396" s="8" t="s">
        <v>36</v>
      </c>
      <c r="E396" s="9">
        <v>2019.0</v>
      </c>
      <c r="F396" s="9">
        <v>2019.0</v>
      </c>
      <c r="G396" s="9">
        <v>26.0</v>
      </c>
      <c r="H396" s="9">
        <v>0.0</v>
      </c>
      <c r="I396" s="3"/>
      <c r="J396" s="9">
        <v>53.0</v>
      </c>
      <c r="K396" s="9">
        <v>40.0</v>
      </c>
      <c r="L396" s="9">
        <v>3.0</v>
      </c>
      <c r="M396" s="9">
        <v>7.0</v>
      </c>
      <c r="N396" s="9">
        <v>0.0</v>
      </c>
      <c r="O396" s="9">
        <v>1.0</v>
      </c>
      <c r="P396" s="9">
        <v>3.0</v>
      </c>
      <c r="Q396" s="9">
        <v>0.0</v>
      </c>
      <c r="R396" s="9">
        <v>0.0</v>
      </c>
      <c r="S396" s="9">
        <v>2.0</v>
      </c>
      <c r="T396" s="9">
        <v>15.0</v>
      </c>
      <c r="U396" s="9">
        <v>0.175</v>
      </c>
      <c r="V396" s="9">
        <v>0.214</v>
      </c>
      <c r="W396" s="9">
        <v>0.225</v>
      </c>
      <c r="X396" s="9">
        <v>0.439</v>
      </c>
      <c r="Y396" s="9">
        <v>9.0</v>
      </c>
      <c r="Z396" s="9">
        <v>0.0</v>
      </c>
      <c r="AA396" s="9">
        <v>0.0</v>
      </c>
      <c r="AB396" s="9">
        <v>11.0</v>
      </c>
      <c r="AC396" s="9">
        <v>0.0</v>
      </c>
      <c r="AD396" s="9">
        <v>0.0</v>
      </c>
      <c r="AE396" s="9">
        <v>0.0</v>
      </c>
      <c r="AF396" s="9">
        <v>0.28</v>
      </c>
      <c r="AG396" s="5">
        <f t="shared" si="1"/>
        <v>6</v>
      </c>
      <c r="AH396" s="6">
        <f t="shared" si="2"/>
        <v>0</v>
      </c>
      <c r="AI396" s="6" t="str">
        <f>VLOOKUP(C396, 'Batter Rosters'!A:C, 3, FALSE)</f>
        <v>#N/A</v>
      </c>
    </row>
    <row r="397">
      <c r="A397" s="7">
        <v>385.0</v>
      </c>
      <c r="B397" s="3"/>
      <c r="C397" s="8" t="s">
        <v>431</v>
      </c>
      <c r="D397" s="8" t="s">
        <v>36</v>
      </c>
      <c r="E397" s="9">
        <v>2019.0</v>
      </c>
      <c r="F397" s="9">
        <v>2019.0</v>
      </c>
      <c r="G397" s="9">
        <v>22.0</v>
      </c>
      <c r="H397" s="9">
        <v>0.0</v>
      </c>
      <c r="I397" s="3"/>
      <c r="J397" s="9">
        <v>33.0</v>
      </c>
      <c r="K397" s="9">
        <v>30.0</v>
      </c>
      <c r="L397" s="10"/>
      <c r="M397" s="9">
        <v>3.0</v>
      </c>
      <c r="N397" s="9">
        <v>1.0</v>
      </c>
      <c r="O397" s="9">
        <v>0.0</v>
      </c>
      <c r="P397" s="9">
        <v>0.0</v>
      </c>
      <c r="Q397" s="9">
        <v>0.0</v>
      </c>
      <c r="R397" s="9">
        <v>0.0</v>
      </c>
      <c r="S397" s="9">
        <v>0.0</v>
      </c>
      <c r="T397" s="9">
        <v>17.0</v>
      </c>
      <c r="U397" s="9">
        <v>0.1</v>
      </c>
      <c r="V397" s="9">
        <v>0.1</v>
      </c>
      <c r="W397" s="9">
        <v>0.133</v>
      </c>
      <c r="X397" s="9">
        <v>0.233</v>
      </c>
      <c r="Y397" s="9">
        <v>4.0</v>
      </c>
      <c r="Z397" s="9">
        <v>0.0</v>
      </c>
      <c r="AA397" s="9">
        <v>0.0</v>
      </c>
      <c r="AB397" s="9">
        <v>3.0</v>
      </c>
      <c r="AC397" s="9">
        <v>0.0</v>
      </c>
      <c r="AD397" s="9">
        <v>0.0</v>
      </c>
      <c r="AE397" s="9">
        <v>0.0</v>
      </c>
      <c r="AF397" s="9">
        <v>0.231</v>
      </c>
      <c r="AG397" s="5">
        <f t="shared" si="1"/>
        <v>2</v>
      </c>
      <c r="AH397" s="6">
        <f t="shared" si="2"/>
        <v>0</v>
      </c>
      <c r="AI397" s="6" t="str">
        <f>VLOOKUP(C397, 'Batter Rosters'!A:C, 3, FALSE)</f>
        <v>#N/A</v>
      </c>
    </row>
    <row r="398">
      <c r="A398" s="7">
        <v>387.0</v>
      </c>
      <c r="B398" s="3"/>
      <c r="C398" s="8" t="s">
        <v>432</v>
      </c>
      <c r="D398" s="8" t="s">
        <v>36</v>
      </c>
      <c r="E398" s="9">
        <v>2019.0</v>
      </c>
      <c r="F398" s="9">
        <v>2019.0</v>
      </c>
      <c r="G398" s="9">
        <v>16.0</v>
      </c>
      <c r="H398" s="9">
        <v>0.0</v>
      </c>
      <c r="I398" s="3"/>
      <c r="J398" s="9">
        <v>39.0</v>
      </c>
      <c r="K398" s="9">
        <v>39.0</v>
      </c>
      <c r="L398" s="9">
        <v>4.0</v>
      </c>
      <c r="M398" s="9">
        <v>8.0</v>
      </c>
      <c r="N398" s="9">
        <v>1.0</v>
      </c>
      <c r="O398" s="9">
        <v>0.0</v>
      </c>
      <c r="P398" s="9">
        <v>1.0</v>
      </c>
      <c r="Q398" s="9">
        <v>2.0</v>
      </c>
      <c r="R398" s="9">
        <v>0.0</v>
      </c>
      <c r="S398" s="9">
        <v>0.0</v>
      </c>
      <c r="T398" s="9">
        <v>12.0</v>
      </c>
      <c r="U398" s="9">
        <v>0.205</v>
      </c>
      <c r="V398" s="9">
        <v>0.205</v>
      </c>
      <c r="W398" s="9">
        <v>0.231</v>
      </c>
      <c r="X398" s="9">
        <v>0.436</v>
      </c>
      <c r="Y398" s="9">
        <v>9.0</v>
      </c>
      <c r="Z398" s="9">
        <v>0.0</v>
      </c>
      <c r="AA398" s="9">
        <v>0.0</v>
      </c>
      <c r="AB398" s="9">
        <v>0.0</v>
      </c>
      <c r="AC398" s="9">
        <v>0.0</v>
      </c>
      <c r="AD398" s="9">
        <v>0.0</v>
      </c>
      <c r="AE398" s="9">
        <v>1.0</v>
      </c>
      <c r="AF398" s="9">
        <v>0.296</v>
      </c>
      <c r="AG398" s="5">
        <f t="shared" si="1"/>
        <v>7</v>
      </c>
      <c r="AH398" s="6">
        <f t="shared" si="2"/>
        <v>2</v>
      </c>
      <c r="AI398" s="6" t="str">
        <f>VLOOKUP(C398, 'Batter Rosters'!A:C, 3, FALSE)</f>
        <v>#N/A</v>
      </c>
    </row>
    <row r="399">
      <c r="A399" s="7">
        <v>390.0</v>
      </c>
      <c r="B399" s="3"/>
      <c r="C399" s="8" t="s">
        <v>433</v>
      </c>
      <c r="D399" s="8" t="s">
        <v>36</v>
      </c>
      <c r="E399" s="9">
        <v>2019.0</v>
      </c>
      <c r="F399" s="9">
        <v>2019.0</v>
      </c>
      <c r="G399" s="9">
        <v>26.0</v>
      </c>
      <c r="H399" s="9">
        <v>0.0</v>
      </c>
      <c r="I399" s="3"/>
      <c r="J399" s="9">
        <v>54.0</v>
      </c>
      <c r="K399" s="9">
        <v>46.0</v>
      </c>
      <c r="L399" s="10"/>
      <c r="M399" s="9">
        <v>4.0</v>
      </c>
      <c r="N399" s="9">
        <v>0.0</v>
      </c>
      <c r="O399" s="9">
        <v>0.0</v>
      </c>
      <c r="P399" s="9">
        <v>3.0</v>
      </c>
      <c r="Q399" s="9">
        <v>0.0</v>
      </c>
      <c r="R399" s="9">
        <v>0.0</v>
      </c>
      <c r="S399" s="9">
        <v>2.0</v>
      </c>
      <c r="T399" s="9">
        <v>20.0</v>
      </c>
      <c r="U399" s="9">
        <v>0.087</v>
      </c>
      <c r="V399" s="9">
        <v>0.16</v>
      </c>
      <c r="W399" s="9">
        <v>0.087</v>
      </c>
      <c r="X399" s="9">
        <v>0.247</v>
      </c>
      <c r="Y399" s="9">
        <v>4.0</v>
      </c>
      <c r="Z399" s="9">
        <v>1.0</v>
      </c>
      <c r="AA399" s="9">
        <v>2.0</v>
      </c>
      <c r="AB399" s="9">
        <v>4.0</v>
      </c>
      <c r="AC399" s="9">
        <v>0.0</v>
      </c>
      <c r="AD399" s="9">
        <v>0.0</v>
      </c>
      <c r="AE399" s="9">
        <v>0.0</v>
      </c>
      <c r="AF399" s="9">
        <v>0.154</v>
      </c>
      <c r="AG399" s="5">
        <f t="shared" si="1"/>
        <v>4</v>
      </c>
      <c r="AH399" s="6">
        <f t="shared" si="2"/>
        <v>0</v>
      </c>
      <c r="AI399" s="6" t="str">
        <f>VLOOKUP(C399, 'Batter Rosters'!A:C, 3, FALSE)</f>
        <v>#N/A</v>
      </c>
    </row>
    <row r="400">
      <c r="A400" s="7">
        <v>391.0</v>
      </c>
      <c r="B400" s="3"/>
      <c r="C400" s="8" t="s">
        <v>434</v>
      </c>
      <c r="D400" s="8" t="s">
        <v>36</v>
      </c>
      <c r="E400" s="9">
        <v>2019.0</v>
      </c>
      <c r="F400" s="9">
        <v>2019.0</v>
      </c>
      <c r="G400" s="9">
        <v>18.0</v>
      </c>
      <c r="H400" s="9">
        <v>0.0</v>
      </c>
      <c r="I400" s="3"/>
      <c r="J400" s="9">
        <v>31.0</v>
      </c>
      <c r="K400" s="9">
        <v>29.0</v>
      </c>
      <c r="L400" s="9">
        <v>2.0</v>
      </c>
      <c r="M400" s="9">
        <v>5.0</v>
      </c>
      <c r="N400" s="9">
        <v>1.0</v>
      </c>
      <c r="O400" s="9">
        <v>0.0</v>
      </c>
      <c r="P400" s="9">
        <v>2.0</v>
      </c>
      <c r="Q400" s="9">
        <v>0.0</v>
      </c>
      <c r="R400" s="9">
        <v>0.0</v>
      </c>
      <c r="S400" s="9">
        <v>0.0</v>
      </c>
      <c r="T400" s="9">
        <v>13.0</v>
      </c>
      <c r="U400" s="9">
        <v>0.172</v>
      </c>
      <c r="V400" s="9">
        <v>0.172</v>
      </c>
      <c r="W400" s="9">
        <v>0.207</v>
      </c>
      <c r="X400" s="9">
        <v>0.379</v>
      </c>
      <c r="Y400" s="9">
        <v>6.0</v>
      </c>
      <c r="Z400" s="9">
        <v>0.0</v>
      </c>
      <c r="AA400" s="9">
        <v>0.0</v>
      </c>
      <c r="AB400" s="9">
        <v>2.0</v>
      </c>
      <c r="AC400" s="9">
        <v>0.0</v>
      </c>
      <c r="AD400" s="9">
        <v>0.0</v>
      </c>
      <c r="AE400" s="9">
        <v>0.0</v>
      </c>
      <c r="AF400" s="9">
        <v>0.313</v>
      </c>
      <c r="AG400" s="5">
        <f t="shared" si="1"/>
        <v>4</v>
      </c>
      <c r="AH400" s="6">
        <f t="shared" si="2"/>
        <v>0</v>
      </c>
      <c r="AI400" s="6" t="str">
        <f>VLOOKUP(C400, 'Batter Rosters'!A:C, 3, FALSE)</f>
        <v>#N/A</v>
      </c>
    </row>
    <row r="401">
      <c r="A401" s="7">
        <v>392.0</v>
      </c>
      <c r="B401" s="3"/>
      <c r="C401" s="8" t="s">
        <v>435</v>
      </c>
      <c r="D401" s="8" t="s">
        <v>36</v>
      </c>
      <c r="E401" s="9">
        <v>2019.0</v>
      </c>
      <c r="F401" s="9">
        <v>2019.0</v>
      </c>
      <c r="G401" s="9">
        <v>13.0</v>
      </c>
      <c r="H401" s="9">
        <v>0.0</v>
      </c>
      <c r="I401" s="3"/>
      <c r="J401" s="9">
        <v>34.0</v>
      </c>
      <c r="K401" s="9">
        <v>30.0</v>
      </c>
      <c r="L401" s="9">
        <v>1.0</v>
      </c>
      <c r="M401" s="9">
        <v>1.0</v>
      </c>
      <c r="N401" s="9">
        <v>0.0</v>
      </c>
      <c r="O401" s="9">
        <v>0.0</v>
      </c>
      <c r="P401" s="9">
        <v>2.0</v>
      </c>
      <c r="Q401" s="9">
        <v>0.0</v>
      </c>
      <c r="R401" s="9">
        <v>0.0</v>
      </c>
      <c r="S401" s="9">
        <v>3.0</v>
      </c>
      <c r="T401" s="9">
        <v>19.0</v>
      </c>
      <c r="U401" s="9">
        <v>0.033</v>
      </c>
      <c r="V401" s="9">
        <v>0.118</v>
      </c>
      <c r="W401" s="9">
        <v>0.033</v>
      </c>
      <c r="X401" s="9">
        <v>0.151</v>
      </c>
      <c r="Y401" s="9">
        <v>1.0</v>
      </c>
      <c r="Z401" s="9">
        <v>1.0</v>
      </c>
      <c r="AA401" s="9">
        <v>0.0</v>
      </c>
      <c r="AB401" s="9">
        <v>0.0</v>
      </c>
      <c r="AC401" s="9">
        <v>1.0</v>
      </c>
      <c r="AD401" s="9">
        <v>0.0</v>
      </c>
      <c r="AE401" s="9">
        <v>0.0</v>
      </c>
      <c r="AF401" s="9">
        <v>0.083</v>
      </c>
      <c r="AG401" s="5">
        <f t="shared" si="1"/>
        <v>1</v>
      </c>
      <c r="AH401" s="6">
        <f t="shared" si="2"/>
        <v>0</v>
      </c>
      <c r="AI401" s="6" t="str">
        <f>VLOOKUP(C401, 'Batter Rosters'!A:C, 3, FALSE)</f>
        <v>#N/A</v>
      </c>
    </row>
    <row r="402">
      <c r="A402" s="7">
        <v>393.0</v>
      </c>
      <c r="B402" s="3"/>
      <c r="C402" s="8" t="s">
        <v>436</v>
      </c>
      <c r="D402" s="8" t="s">
        <v>36</v>
      </c>
      <c r="E402" s="9">
        <v>2019.0</v>
      </c>
      <c r="F402" s="9">
        <v>2019.0</v>
      </c>
      <c r="G402" s="9">
        <v>24.0</v>
      </c>
      <c r="H402" s="9">
        <v>0.0</v>
      </c>
      <c r="I402" s="3"/>
      <c r="J402" s="9">
        <v>45.0</v>
      </c>
      <c r="K402" s="9">
        <v>39.0</v>
      </c>
      <c r="L402" s="9">
        <v>3.0</v>
      </c>
      <c r="M402" s="9">
        <v>9.0</v>
      </c>
      <c r="N402" s="9">
        <v>2.0</v>
      </c>
      <c r="O402" s="9">
        <v>0.0</v>
      </c>
      <c r="P402" s="9">
        <v>3.0</v>
      </c>
      <c r="Q402" s="9">
        <v>0.0</v>
      </c>
      <c r="R402" s="9">
        <v>0.0</v>
      </c>
      <c r="S402" s="9">
        <v>0.0</v>
      </c>
      <c r="T402" s="9">
        <v>11.0</v>
      </c>
      <c r="U402" s="9">
        <v>0.231</v>
      </c>
      <c r="V402" s="9">
        <v>0.231</v>
      </c>
      <c r="W402" s="9">
        <v>0.282</v>
      </c>
      <c r="X402" s="9">
        <v>0.513</v>
      </c>
      <c r="Y402" s="9">
        <v>11.0</v>
      </c>
      <c r="Z402" s="9">
        <v>0.0</v>
      </c>
      <c r="AA402" s="9">
        <v>0.0</v>
      </c>
      <c r="AB402" s="9">
        <v>6.0</v>
      </c>
      <c r="AC402" s="9">
        <v>0.0</v>
      </c>
      <c r="AD402" s="9">
        <v>0.0</v>
      </c>
      <c r="AE402" s="9">
        <v>2.0</v>
      </c>
      <c r="AF402" s="9">
        <v>0.321</v>
      </c>
      <c r="AG402" s="5">
        <f t="shared" si="1"/>
        <v>7</v>
      </c>
      <c r="AH402" s="6">
        <f t="shared" si="2"/>
        <v>0</v>
      </c>
      <c r="AI402" s="6" t="str">
        <f>VLOOKUP(C402, 'Batter Rosters'!A:C, 3, FALSE)</f>
        <v>#N/A</v>
      </c>
    </row>
    <row r="403">
      <c r="A403" s="7">
        <v>394.0</v>
      </c>
      <c r="B403" s="3"/>
      <c r="C403" s="8" t="s">
        <v>437</v>
      </c>
      <c r="D403" s="8" t="s">
        <v>36</v>
      </c>
      <c r="E403" s="9">
        <v>2019.0</v>
      </c>
      <c r="F403" s="9">
        <v>2019.0</v>
      </c>
      <c r="G403" s="9">
        <v>12.0</v>
      </c>
      <c r="H403" s="9">
        <v>0.0</v>
      </c>
      <c r="I403" s="3"/>
      <c r="J403" s="9">
        <v>36.0</v>
      </c>
      <c r="K403" s="9">
        <v>36.0</v>
      </c>
      <c r="L403" s="9">
        <v>2.0</v>
      </c>
      <c r="M403" s="9">
        <v>7.0</v>
      </c>
      <c r="N403" s="9">
        <v>3.0</v>
      </c>
      <c r="O403" s="9">
        <v>0.0</v>
      </c>
      <c r="P403" s="9">
        <v>5.0</v>
      </c>
      <c r="Q403" s="9">
        <v>1.0</v>
      </c>
      <c r="R403" s="9">
        <v>0.0</v>
      </c>
      <c r="S403" s="9">
        <v>0.0</v>
      </c>
      <c r="T403" s="9">
        <v>11.0</v>
      </c>
      <c r="U403" s="9">
        <v>0.194</v>
      </c>
      <c r="V403" s="9">
        <v>0.194</v>
      </c>
      <c r="W403" s="9">
        <v>0.278</v>
      </c>
      <c r="X403" s="9">
        <v>0.472</v>
      </c>
      <c r="Y403" s="9">
        <v>10.0</v>
      </c>
      <c r="Z403" s="9">
        <v>1.0</v>
      </c>
      <c r="AA403" s="9">
        <v>0.0</v>
      </c>
      <c r="AB403" s="9">
        <v>0.0</v>
      </c>
      <c r="AC403" s="9">
        <v>0.0</v>
      </c>
      <c r="AD403" s="9">
        <v>0.0</v>
      </c>
      <c r="AE403" s="9">
        <v>0.0</v>
      </c>
      <c r="AF403" s="9">
        <v>0.28</v>
      </c>
      <c r="AG403" s="5">
        <f t="shared" si="1"/>
        <v>4</v>
      </c>
      <c r="AH403" s="6">
        <f t="shared" si="2"/>
        <v>1</v>
      </c>
      <c r="AI403" s="6" t="str">
        <f>VLOOKUP(C403, 'Batter Rosters'!A:C, 3, FALSE)</f>
        <v>#N/A</v>
      </c>
    </row>
    <row r="404">
      <c r="A404" s="7">
        <v>395.0</v>
      </c>
      <c r="B404" s="3"/>
      <c r="C404" s="8" t="s">
        <v>438</v>
      </c>
      <c r="D404" s="8" t="s">
        <v>36</v>
      </c>
      <c r="E404" s="9">
        <v>2019.0</v>
      </c>
      <c r="F404" s="9">
        <v>2019.0</v>
      </c>
      <c r="G404" s="9">
        <v>22.0</v>
      </c>
      <c r="H404" s="9">
        <v>0.0</v>
      </c>
      <c r="I404" s="3"/>
      <c r="J404" s="9">
        <v>43.0</v>
      </c>
      <c r="K404" s="9">
        <v>35.0</v>
      </c>
      <c r="L404" s="9">
        <v>5.0</v>
      </c>
      <c r="M404" s="9">
        <v>7.0</v>
      </c>
      <c r="N404" s="9">
        <v>2.0</v>
      </c>
      <c r="O404" s="9">
        <v>0.0</v>
      </c>
      <c r="P404" s="9">
        <v>2.0</v>
      </c>
      <c r="Q404" s="9">
        <v>0.0</v>
      </c>
      <c r="R404" s="9">
        <v>0.0</v>
      </c>
      <c r="S404" s="9">
        <v>2.0</v>
      </c>
      <c r="T404" s="9">
        <v>14.0</v>
      </c>
      <c r="U404" s="9">
        <v>0.2</v>
      </c>
      <c r="V404" s="9">
        <v>0.237</v>
      </c>
      <c r="W404" s="9">
        <v>0.257</v>
      </c>
      <c r="X404" s="9">
        <v>0.494</v>
      </c>
      <c r="Y404" s="9">
        <v>9.0</v>
      </c>
      <c r="Z404" s="9">
        <v>0.0</v>
      </c>
      <c r="AA404" s="9">
        <v>0.0</v>
      </c>
      <c r="AB404" s="9">
        <v>5.0</v>
      </c>
      <c r="AC404" s="9">
        <v>1.0</v>
      </c>
      <c r="AD404" s="9">
        <v>0.0</v>
      </c>
      <c r="AE404" s="9">
        <v>0.0</v>
      </c>
      <c r="AF404" s="9">
        <v>0.318</v>
      </c>
      <c r="AG404" s="5">
        <f t="shared" si="1"/>
        <v>5</v>
      </c>
      <c r="AH404" s="6">
        <f t="shared" si="2"/>
        <v>0</v>
      </c>
      <c r="AI404" s="6" t="str">
        <f>VLOOKUP(C404, 'Batter Rosters'!A:C, 3, FALSE)</f>
        <v>#N/A</v>
      </c>
    </row>
    <row r="405">
      <c r="A405" s="7">
        <v>397.0</v>
      </c>
      <c r="B405" s="3"/>
      <c r="C405" s="8" t="s">
        <v>439</v>
      </c>
      <c r="D405" s="8" t="s">
        <v>36</v>
      </c>
      <c r="E405" s="9">
        <v>2019.0</v>
      </c>
      <c r="F405" s="9">
        <v>2019.0</v>
      </c>
      <c r="G405" s="9">
        <v>23.0</v>
      </c>
      <c r="H405" s="9">
        <v>0.0</v>
      </c>
      <c r="I405" s="3"/>
      <c r="J405" s="9">
        <v>45.0</v>
      </c>
      <c r="K405" s="9">
        <v>39.0</v>
      </c>
      <c r="L405" s="9">
        <v>3.0</v>
      </c>
      <c r="M405" s="9">
        <v>1.0</v>
      </c>
      <c r="N405" s="9">
        <v>0.0</v>
      </c>
      <c r="O405" s="9">
        <v>0.0</v>
      </c>
      <c r="P405" s="9">
        <v>2.0</v>
      </c>
      <c r="Q405" s="9">
        <v>0.0</v>
      </c>
      <c r="R405" s="9">
        <v>0.0</v>
      </c>
      <c r="S405" s="9">
        <v>1.0</v>
      </c>
      <c r="T405" s="9">
        <v>16.0</v>
      </c>
      <c r="U405" s="9">
        <v>0.026</v>
      </c>
      <c r="V405" s="9">
        <v>0.05</v>
      </c>
      <c r="W405" s="9">
        <v>0.026</v>
      </c>
      <c r="X405" s="9">
        <v>0.076</v>
      </c>
      <c r="Y405" s="9">
        <v>1.0</v>
      </c>
      <c r="Z405" s="9">
        <v>2.0</v>
      </c>
      <c r="AA405" s="9">
        <v>0.0</v>
      </c>
      <c r="AB405" s="9">
        <v>5.0</v>
      </c>
      <c r="AC405" s="9">
        <v>0.0</v>
      </c>
      <c r="AD405" s="9">
        <v>0.0</v>
      </c>
      <c r="AE405" s="9">
        <v>0.0</v>
      </c>
      <c r="AF405" s="9">
        <v>0.043</v>
      </c>
      <c r="AG405" s="5">
        <f t="shared" si="1"/>
        <v>1</v>
      </c>
      <c r="AH405" s="6">
        <f t="shared" si="2"/>
        <v>0</v>
      </c>
      <c r="AI405" s="6" t="str">
        <f>VLOOKUP(C405, 'Batter Rosters'!A:C, 3, FALSE)</f>
        <v>#N/A</v>
      </c>
    </row>
    <row r="406">
      <c r="A406" s="7">
        <v>398.0</v>
      </c>
      <c r="B406" s="3"/>
      <c r="C406" s="8" t="s">
        <v>440</v>
      </c>
      <c r="D406" s="8" t="s">
        <v>36</v>
      </c>
      <c r="E406" s="9">
        <v>2019.0</v>
      </c>
      <c r="F406" s="9">
        <v>2019.0</v>
      </c>
      <c r="G406" s="9">
        <v>18.0</v>
      </c>
      <c r="H406" s="9">
        <v>0.0</v>
      </c>
      <c r="I406" s="3"/>
      <c r="J406" s="9">
        <v>36.0</v>
      </c>
      <c r="K406" s="9">
        <v>28.0</v>
      </c>
      <c r="L406" s="9">
        <v>1.0</v>
      </c>
      <c r="M406" s="9">
        <v>3.0</v>
      </c>
      <c r="N406" s="9">
        <v>0.0</v>
      </c>
      <c r="O406" s="9">
        <v>0.0</v>
      </c>
      <c r="P406" s="9">
        <v>1.0</v>
      </c>
      <c r="Q406" s="9">
        <v>0.0</v>
      </c>
      <c r="R406" s="9">
        <v>0.0</v>
      </c>
      <c r="S406" s="9">
        <v>3.0</v>
      </c>
      <c r="T406" s="9">
        <v>14.0</v>
      </c>
      <c r="U406" s="9">
        <v>0.107</v>
      </c>
      <c r="V406" s="9">
        <v>0.194</v>
      </c>
      <c r="W406" s="9">
        <v>0.107</v>
      </c>
      <c r="X406" s="9">
        <v>0.301</v>
      </c>
      <c r="Y406" s="9">
        <v>3.0</v>
      </c>
      <c r="Z406" s="9">
        <v>0.0</v>
      </c>
      <c r="AA406" s="9">
        <v>0.0</v>
      </c>
      <c r="AB406" s="9">
        <v>5.0</v>
      </c>
      <c r="AC406" s="9">
        <v>0.0</v>
      </c>
      <c r="AD406" s="9">
        <v>0.0</v>
      </c>
      <c r="AE406" s="9">
        <v>0.0</v>
      </c>
      <c r="AF406" s="9">
        <v>0.214</v>
      </c>
      <c r="AG406" s="5">
        <f t="shared" si="1"/>
        <v>3</v>
      </c>
      <c r="AH406" s="6">
        <f t="shared" si="2"/>
        <v>0</v>
      </c>
      <c r="AI406" s="6" t="str">
        <f>VLOOKUP(C406, 'Batter Rosters'!A:C, 3, FALSE)</f>
        <v>#N/A</v>
      </c>
    </row>
    <row r="407">
      <c r="A407" s="7">
        <v>399.0</v>
      </c>
      <c r="B407" s="3"/>
      <c r="C407" s="8" t="s">
        <v>441</v>
      </c>
      <c r="D407" s="8" t="s">
        <v>36</v>
      </c>
      <c r="E407" s="9">
        <v>2019.0</v>
      </c>
      <c r="F407" s="9">
        <v>2019.0</v>
      </c>
      <c r="G407" s="9">
        <v>22.0</v>
      </c>
      <c r="H407" s="9">
        <v>0.0</v>
      </c>
      <c r="I407" s="3"/>
      <c r="J407" s="9">
        <v>39.0</v>
      </c>
      <c r="K407" s="9">
        <v>36.0</v>
      </c>
      <c r="L407" s="9">
        <v>2.0</v>
      </c>
      <c r="M407" s="9">
        <v>7.0</v>
      </c>
      <c r="N407" s="9">
        <v>0.0</v>
      </c>
      <c r="O407" s="9">
        <v>0.0</v>
      </c>
      <c r="P407" s="9">
        <v>0.0</v>
      </c>
      <c r="Q407" s="9">
        <v>0.0</v>
      </c>
      <c r="R407" s="9">
        <v>0.0</v>
      </c>
      <c r="S407" s="9">
        <v>0.0</v>
      </c>
      <c r="T407" s="9">
        <v>11.0</v>
      </c>
      <c r="U407" s="9">
        <v>0.194</v>
      </c>
      <c r="V407" s="9">
        <v>0.194</v>
      </c>
      <c r="W407" s="9">
        <v>0.194</v>
      </c>
      <c r="X407" s="9">
        <v>0.389</v>
      </c>
      <c r="Y407" s="9">
        <v>7.0</v>
      </c>
      <c r="Z407" s="9">
        <v>0.0</v>
      </c>
      <c r="AA407" s="9">
        <v>0.0</v>
      </c>
      <c r="AB407" s="9">
        <v>3.0</v>
      </c>
      <c r="AC407" s="9">
        <v>0.0</v>
      </c>
      <c r="AD407" s="9">
        <v>0.0</v>
      </c>
      <c r="AE407" s="9">
        <v>1.0</v>
      </c>
      <c r="AF407" s="9">
        <v>0.28</v>
      </c>
      <c r="AG407" s="5">
        <f t="shared" si="1"/>
        <v>7</v>
      </c>
      <c r="AH407" s="6">
        <f t="shared" si="2"/>
        <v>0</v>
      </c>
      <c r="AI407" s="6" t="str">
        <f>VLOOKUP(C407, 'Batter Rosters'!A:C, 3, FALSE)</f>
        <v>#N/A</v>
      </c>
    </row>
    <row r="408">
      <c r="A408" s="7">
        <v>400.0</v>
      </c>
      <c r="B408" s="3"/>
      <c r="C408" s="8" t="s">
        <v>442</v>
      </c>
      <c r="D408" s="8" t="s">
        <v>36</v>
      </c>
      <c r="E408" s="9">
        <v>2019.0</v>
      </c>
      <c r="F408" s="9">
        <v>2019.0</v>
      </c>
      <c r="G408" s="9">
        <v>23.0</v>
      </c>
      <c r="H408" s="9">
        <v>0.0</v>
      </c>
      <c r="I408" s="3"/>
      <c r="J408" s="9">
        <v>44.0</v>
      </c>
      <c r="K408" s="9">
        <v>41.0</v>
      </c>
      <c r="L408" s="9">
        <v>1.0</v>
      </c>
      <c r="M408" s="9">
        <v>5.0</v>
      </c>
      <c r="N408" s="9">
        <v>0.0</v>
      </c>
      <c r="O408" s="9">
        <v>0.0</v>
      </c>
      <c r="P408" s="9">
        <v>0.0</v>
      </c>
      <c r="Q408" s="9">
        <v>0.0</v>
      </c>
      <c r="R408" s="9">
        <v>0.0</v>
      </c>
      <c r="S408" s="9">
        <v>0.0</v>
      </c>
      <c r="T408" s="9">
        <v>18.0</v>
      </c>
      <c r="U408" s="9">
        <v>0.122</v>
      </c>
      <c r="V408" s="9">
        <v>0.122</v>
      </c>
      <c r="W408" s="9">
        <v>0.122</v>
      </c>
      <c r="X408" s="9">
        <v>0.244</v>
      </c>
      <c r="Y408" s="9">
        <v>5.0</v>
      </c>
      <c r="Z408" s="9">
        <v>2.0</v>
      </c>
      <c r="AA408" s="9">
        <v>0.0</v>
      </c>
      <c r="AB408" s="9">
        <v>3.0</v>
      </c>
      <c r="AC408" s="9">
        <v>0.0</v>
      </c>
      <c r="AD408" s="9">
        <v>0.0</v>
      </c>
      <c r="AE408" s="9">
        <v>0.0</v>
      </c>
      <c r="AF408" s="9">
        <v>0.217</v>
      </c>
      <c r="AG408" s="5">
        <f t="shared" si="1"/>
        <v>5</v>
      </c>
      <c r="AH408" s="6">
        <f t="shared" si="2"/>
        <v>0</v>
      </c>
      <c r="AI408" s="6" t="str">
        <f>VLOOKUP(C408, 'Batter Rosters'!A:C, 3, FALSE)</f>
        <v>#N/A</v>
      </c>
    </row>
    <row r="409">
      <c r="A409" s="7">
        <v>401.0</v>
      </c>
      <c r="B409" s="3"/>
      <c r="C409" s="8" t="s">
        <v>443</v>
      </c>
      <c r="D409" s="8" t="s">
        <v>36</v>
      </c>
      <c r="E409" s="9">
        <v>2019.0</v>
      </c>
      <c r="F409" s="9">
        <v>2019.0</v>
      </c>
      <c r="G409" s="9">
        <v>24.0</v>
      </c>
      <c r="H409" s="9">
        <v>0.0</v>
      </c>
      <c r="I409" s="3"/>
      <c r="J409" s="9">
        <v>49.0</v>
      </c>
      <c r="K409" s="9">
        <v>47.0</v>
      </c>
      <c r="L409" s="10"/>
      <c r="M409" s="9">
        <v>5.0</v>
      </c>
      <c r="N409" s="9">
        <v>1.0</v>
      </c>
      <c r="O409" s="9">
        <v>0.0</v>
      </c>
      <c r="P409" s="9">
        <v>2.0</v>
      </c>
      <c r="Q409" s="9">
        <v>0.0</v>
      </c>
      <c r="R409" s="9">
        <v>0.0</v>
      </c>
      <c r="S409" s="9">
        <v>0.0</v>
      </c>
      <c r="T409" s="9">
        <v>23.0</v>
      </c>
      <c r="U409" s="9">
        <v>0.106</v>
      </c>
      <c r="V409" s="9">
        <v>0.106</v>
      </c>
      <c r="W409" s="9">
        <v>0.128</v>
      </c>
      <c r="X409" s="9">
        <v>0.234</v>
      </c>
      <c r="Y409" s="9">
        <v>6.0</v>
      </c>
      <c r="Z409" s="9">
        <v>0.0</v>
      </c>
      <c r="AA409" s="9">
        <v>0.0</v>
      </c>
      <c r="AB409" s="9">
        <v>2.0</v>
      </c>
      <c r="AC409" s="9">
        <v>0.0</v>
      </c>
      <c r="AD409" s="9">
        <v>0.0</v>
      </c>
      <c r="AE409" s="9">
        <v>0.0</v>
      </c>
      <c r="AF409" s="9">
        <v>0.208</v>
      </c>
      <c r="AG409" s="5">
        <f t="shared" si="1"/>
        <v>4</v>
      </c>
      <c r="AH409" s="6">
        <f t="shared" si="2"/>
        <v>0</v>
      </c>
      <c r="AI409" s="6" t="str">
        <f>VLOOKUP(C409, 'Batter Rosters'!A:C, 3, FALSE)</f>
        <v>#N/A</v>
      </c>
    </row>
    <row r="410">
      <c r="A410" s="7">
        <v>403.0</v>
      </c>
      <c r="B410" s="3"/>
      <c r="C410" s="8" t="s">
        <v>444</v>
      </c>
      <c r="D410" s="8" t="s">
        <v>36</v>
      </c>
      <c r="E410" s="9">
        <v>2019.0</v>
      </c>
      <c r="F410" s="9">
        <v>2019.0</v>
      </c>
      <c r="G410" s="9">
        <v>23.0</v>
      </c>
      <c r="H410" s="9">
        <v>0.0</v>
      </c>
      <c r="I410" s="3"/>
      <c r="J410" s="9">
        <v>42.0</v>
      </c>
      <c r="K410" s="9">
        <v>35.0</v>
      </c>
      <c r="L410" s="9">
        <v>7.0</v>
      </c>
      <c r="M410" s="9">
        <v>4.0</v>
      </c>
      <c r="N410" s="9">
        <v>1.0</v>
      </c>
      <c r="O410" s="9">
        <v>1.0</v>
      </c>
      <c r="P410" s="9">
        <v>1.0</v>
      </c>
      <c r="Q410" s="9">
        <v>0.0</v>
      </c>
      <c r="R410" s="9">
        <v>0.0</v>
      </c>
      <c r="S410" s="9">
        <v>2.0</v>
      </c>
      <c r="T410" s="9">
        <v>12.0</v>
      </c>
      <c r="U410" s="9">
        <v>0.114</v>
      </c>
      <c r="V410" s="9">
        <v>0.162</v>
      </c>
      <c r="W410" s="9">
        <v>0.2</v>
      </c>
      <c r="X410" s="9">
        <v>0.362</v>
      </c>
      <c r="Y410" s="9">
        <v>7.0</v>
      </c>
      <c r="Z410" s="9">
        <v>0.0</v>
      </c>
      <c r="AA410" s="9">
        <v>0.0</v>
      </c>
      <c r="AB410" s="9">
        <v>5.0</v>
      </c>
      <c r="AC410" s="9">
        <v>0.0</v>
      </c>
      <c r="AD410" s="9">
        <v>0.0</v>
      </c>
      <c r="AE410" s="9">
        <v>0.0</v>
      </c>
      <c r="AF410" s="9">
        <v>0.174</v>
      </c>
      <c r="AG410" s="5">
        <f t="shared" si="1"/>
        <v>2</v>
      </c>
      <c r="AH410" s="6">
        <f t="shared" si="2"/>
        <v>0</v>
      </c>
      <c r="AI410" s="6" t="str">
        <f>VLOOKUP(C410, 'Batter Rosters'!A:C, 3, FALSE)</f>
        <v>#N/A</v>
      </c>
    </row>
    <row r="411">
      <c r="A411" s="7">
        <v>404.0</v>
      </c>
      <c r="B411" s="3"/>
      <c r="C411" s="8" t="s">
        <v>445</v>
      </c>
      <c r="D411" s="8" t="s">
        <v>36</v>
      </c>
      <c r="E411" s="9">
        <v>2019.0</v>
      </c>
      <c r="F411" s="9">
        <v>2019.0</v>
      </c>
      <c r="G411" s="9">
        <v>25.0</v>
      </c>
      <c r="H411" s="9">
        <v>0.0</v>
      </c>
      <c r="I411" s="3"/>
      <c r="J411" s="9">
        <v>52.0</v>
      </c>
      <c r="K411" s="9">
        <v>46.0</v>
      </c>
      <c r="L411" s="10"/>
      <c r="M411" s="9">
        <v>3.0</v>
      </c>
      <c r="N411" s="9">
        <v>0.0</v>
      </c>
      <c r="O411" s="9">
        <v>0.0</v>
      </c>
      <c r="P411" s="9">
        <v>2.0</v>
      </c>
      <c r="Q411" s="9">
        <v>0.0</v>
      </c>
      <c r="R411" s="9">
        <v>0.0</v>
      </c>
      <c r="S411" s="9">
        <v>2.0</v>
      </c>
      <c r="T411" s="9">
        <v>26.0</v>
      </c>
      <c r="U411" s="9">
        <v>0.065</v>
      </c>
      <c r="V411" s="9">
        <v>0.102</v>
      </c>
      <c r="W411" s="9">
        <v>0.065</v>
      </c>
      <c r="X411" s="9">
        <v>0.167</v>
      </c>
      <c r="Y411" s="9">
        <v>3.0</v>
      </c>
      <c r="Z411" s="9">
        <v>1.0</v>
      </c>
      <c r="AA411" s="9">
        <v>0.0</v>
      </c>
      <c r="AB411" s="9">
        <v>3.0</v>
      </c>
      <c r="AC411" s="9">
        <v>1.0</v>
      </c>
      <c r="AD411" s="9">
        <v>0.0</v>
      </c>
      <c r="AE411" s="9">
        <v>0.0</v>
      </c>
      <c r="AF411" s="9">
        <v>0.143</v>
      </c>
      <c r="AG411" s="5">
        <f t="shared" si="1"/>
        <v>3</v>
      </c>
      <c r="AH411" s="6">
        <f t="shared" si="2"/>
        <v>0</v>
      </c>
      <c r="AI411" s="6" t="str">
        <f>VLOOKUP(C411, 'Batter Rosters'!A:C, 3, FALSE)</f>
        <v>#N/A</v>
      </c>
    </row>
    <row r="412">
      <c r="A412" s="7">
        <v>406.0</v>
      </c>
      <c r="B412" s="3"/>
      <c r="C412" s="8" t="s">
        <v>446</v>
      </c>
      <c r="D412" s="8" t="s">
        <v>36</v>
      </c>
      <c r="E412" s="9">
        <v>2019.0</v>
      </c>
      <c r="F412" s="9">
        <v>2019.0</v>
      </c>
      <c r="G412" s="9">
        <v>15.0</v>
      </c>
      <c r="H412" s="9">
        <v>0.0</v>
      </c>
      <c r="I412" s="3"/>
      <c r="J412" s="9">
        <v>34.0</v>
      </c>
      <c r="K412" s="9">
        <v>31.0</v>
      </c>
      <c r="L412" s="9">
        <v>9.0</v>
      </c>
      <c r="M412" s="9">
        <v>5.0</v>
      </c>
      <c r="N412" s="9">
        <v>1.0</v>
      </c>
      <c r="O412" s="9">
        <v>1.0</v>
      </c>
      <c r="P412" s="9">
        <v>1.0</v>
      </c>
      <c r="Q412" s="9">
        <v>8.0</v>
      </c>
      <c r="R412" s="9">
        <v>2.0</v>
      </c>
      <c r="S412" s="9">
        <v>3.0</v>
      </c>
      <c r="T412" s="9">
        <v>14.0</v>
      </c>
      <c r="U412" s="9">
        <v>0.161</v>
      </c>
      <c r="V412" s="9">
        <v>0.235</v>
      </c>
      <c r="W412" s="9">
        <v>0.258</v>
      </c>
      <c r="X412" s="9">
        <v>0.493</v>
      </c>
      <c r="Y412" s="9">
        <v>8.0</v>
      </c>
      <c r="Z412" s="9">
        <v>0.0</v>
      </c>
      <c r="AA412" s="9">
        <v>0.0</v>
      </c>
      <c r="AB412" s="9">
        <v>0.0</v>
      </c>
      <c r="AC412" s="9">
        <v>0.0</v>
      </c>
      <c r="AD412" s="9">
        <v>0.0</v>
      </c>
      <c r="AE412" s="9">
        <v>0.0</v>
      </c>
      <c r="AF412" s="9">
        <v>0.294</v>
      </c>
      <c r="AG412" s="5">
        <f t="shared" si="1"/>
        <v>3</v>
      </c>
      <c r="AH412" s="6">
        <f t="shared" si="2"/>
        <v>6</v>
      </c>
      <c r="AI412" s="6" t="str">
        <f>VLOOKUP(C412, 'Batter Rosters'!A:C, 3, FALSE)</f>
        <v>#N/A</v>
      </c>
    </row>
    <row r="413">
      <c r="A413" s="7">
        <v>408.0</v>
      </c>
      <c r="B413" s="3"/>
      <c r="C413" s="8" t="s">
        <v>447</v>
      </c>
      <c r="D413" s="8" t="s">
        <v>36</v>
      </c>
      <c r="E413" s="9">
        <v>2019.0</v>
      </c>
      <c r="F413" s="9">
        <v>2019.0</v>
      </c>
      <c r="G413" s="9">
        <v>33.0</v>
      </c>
      <c r="H413" s="9">
        <v>0.0</v>
      </c>
      <c r="I413" s="3"/>
      <c r="J413" s="9">
        <v>69.0</v>
      </c>
      <c r="K413" s="9">
        <v>65.0</v>
      </c>
      <c r="L413" s="9">
        <v>7.0</v>
      </c>
      <c r="M413" s="9">
        <v>14.0</v>
      </c>
      <c r="N413" s="9">
        <v>1.0</v>
      </c>
      <c r="O413" s="9">
        <v>1.0</v>
      </c>
      <c r="P413" s="9">
        <v>1.0</v>
      </c>
      <c r="Q413" s="9">
        <v>0.0</v>
      </c>
      <c r="R413" s="9">
        <v>0.0</v>
      </c>
      <c r="S413" s="9">
        <v>4.0</v>
      </c>
      <c r="T413" s="9">
        <v>17.0</v>
      </c>
      <c r="U413" s="9">
        <v>0.215</v>
      </c>
      <c r="V413" s="9">
        <v>0.261</v>
      </c>
      <c r="W413" s="9">
        <v>0.262</v>
      </c>
      <c r="X413" s="9">
        <v>0.522</v>
      </c>
      <c r="Y413" s="9">
        <v>17.0</v>
      </c>
      <c r="Z413" s="9">
        <v>1.0</v>
      </c>
      <c r="AA413" s="9">
        <v>0.0</v>
      </c>
      <c r="AB413" s="9">
        <v>0.0</v>
      </c>
      <c r="AC413" s="9">
        <v>0.0</v>
      </c>
      <c r="AD413" s="9">
        <v>0.0</v>
      </c>
      <c r="AE413" s="9">
        <v>1.0</v>
      </c>
      <c r="AF413" s="9">
        <v>0.292</v>
      </c>
      <c r="AG413" s="5">
        <f t="shared" si="1"/>
        <v>12</v>
      </c>
      <c r="AH413" s="6">
        <f t="shared" si="2"/>
        <v>0</v>
      </c>
      <c r="AI413" s="6" t="str">
        <f>VLOOKUP(C413, 'Batter Rosters'!A:C, 3, FALSE)</f>
        <v>#N/A</v>
      </c>
    </row>
    <row r="414">
      <c r="A414" s="7">
        <v>410.0</v>
      </c>
      <c r="B414" s="3"/>
      <c r="C414" s="8" t="s">
        <v>448</v>
      </c>
      <c r="D414" s="8" t="s">
        <v>36</v>
      </c>
      <c r="E414" s="9">
        <v>2019.0</v>
      </c>
      <c r="F414" s="9">
        <v>2019.0</v>
      </c>
      <c r="G414" s="9">
        <v>22.0</v>
      </c>
      <c r="H414" s="9">
        <v>0.0</v>
      </c>
      <c r="I414" s="3"/>
      <c r="J414" s="9">
        <v>48.0</v>
      </c>
      <c r="K414" s="9">
        <v>44.0</v>
      </c>
      <c r="L414" s="9">
        <v>4.0</v>
      </c>
      <c r="M414" s="9">
        <v>8.0</v>
      </c>
      <c r="N414" s="9">
        <v>0.0</v>
      </c>
      <c r="O414" s="9">
        <v>0.0</v>
      </c>
      <c r="P414" s="9">
        <v>2.0</v>
      </c>
      <c r="Q414" s="9">
        <v>2.0</v>
      </c>
      <c r="R414" s="9">
        <v>0.0</v>
      </c>
      <c r="S414" s="9">
        <v>0.0</v>
      </c>
      <c r="T414" s="9">
        <v>19.0</v>
      </c>
      <c r="U414" s="9">
        <v>0.182</v>
      </c>
      <c r="V414" s="9">
        <v>0.182</v>
      </c>
      <c r="W414" s="9">
        <v>0.182</v>
      </c>
      <c r="X414" s="9">
        <v>0.364</v>
      </c>
      <c r="Y414" s="9">
        <v>8.0</v>
      </c>
      <c r="Z414" s="9">
        <v>1.0</v>
      </c>
      <c r="AA414" s="9">
        <v>0.0</v>
      </c>
      <c r="AB414" s="9">
        <v>4.0</v>
      </c>
      <c r="AC414" s="9">
        <v>0.0</v>
      </c>
      <c r="AD414" s="9">
        <v>0.0</v>
      </c>
      <c r="AE414" s="9">
        <v>0.0</v>
      </c>
      <c r="AF414" s="9">
        <v>0.32</v>
      </c>
      <c r="AG414" s="5">
        <f t="shared" si="1"/>
        <v>8</v>
      </c>
      <c r="AH414" s="6">
        <f t="shared" si="2"/>
        <v>2</v>
      </c>
      <c r="AI414" s="6" t="str">
        <f>VLOOKUP(C414, 'Batter Rosters'!A:C, 3, FALSE)</f>
        <v>#N/A</v>
      </c>
    </row>
    <row r="415">
      <c r="A415" s="7">
        <v>411.0</v>
      </c>
      <c r="B415" s="3"/>
      <c r="C415" s="8" t="s">
        <v>449</v>
      </c>
      <c r="D415" s="8" t="s">
        <v>36</v>
      </c>
      <c r="E415" s="9">
        <v>2019.0</v>
      </c>
      <c r="F415" s="9">
        <v>2019.0</v>
      </c>
      <c r="G415" s="9">
        <v>33.0</v>
      </c>
      <c r="H415" s="9">
        <v>0.0</v>
      </c>
      <c r="I415" s="3"/>
      <c r="J415" s="9">
        <v>94.0</v>
      </c>
      <c r="K415" s="9">
        <v>86.0</v>
      </c>
      <c r="L415" s="9">
        <v>9.0</v>
      </c>
      <c r="M415" s="9">
        <v>15.0</v>
      </c>
      <c r="N415" s="9">
        <v>3.0</v>
      </c>
      <c r="O415" s="9">
        <v>0.0</v>
      </c>
      <c r="P415" s="9">
        <v>2.0</v>
      </c>
      <c r="Q415" s="9">
        <v>0.0</v>
      </c>
      <c r="R415" s="9">
        <v>0.0</v>
      </c>
      <c r="S415" s="9">
        <v>6.0</v>
      </c>
      <c r="T415" s="9">
        <v>22.0</v>
      </c>
      <c r="U415" s="9">
        <v>0.174</v>
      </c>
      <c r="V415" s="9">
        <v>0.237</v>
      </c>
      <c r="W415" s="9">
        <v>0.209</v>
      </c>
      <c r="X415" s="9">
        <v>0.446</v>
      </c>
      <c r="Y415" s="9">
        <v>18.0</v>
      </c>
      <c r="Z415" s="9">
        <v>2.0</v>
      </c>
      <c r="AA415" s="9">
        <v>1.0</v>
      </c>
      <c r="AB415" s="9">
        <v>1.0</v>
      </c>
      <c r="AC415" s="9">
        <v>0.0</v>
      </c>
      <c r="AD415" s="9">
        <v>0.0</v>
      </c>
      <c r="AE415" s="9">
        <v>4.0</v>
      </c>
      <c r="AF415" s="9">
        <v>0.234</v>
      </c>
      <c r="AG415" s="5">
        <f t="shared" si="1"/>
        <v>12</v>
      </c>
      <c r="AH415" s="6">
        <f t="shared" si="2"/>
        <v>0</v>
      </c>
      <c r="AI415" s="6" t="str">
        <f>VLOOKUP(C415, 'Batter Rosters'!A:C, 3, FALSE)</f>
        <v>#N/A</v>
      </c>
    </row>
    <row r="416">
      <c r="A416" s="7">
        <v>412.0</v>
      </c>
      <c r="B416" s="3"/>
      <c r="C416" s="8" t="s">
        <v>450</v>
      </c>
      <c r="D416" s="8" t="s">
        <v>36</v>
      </c>
      <c r="E416" s="9">
        <v>2019.0</v>
      </c>
      <c r="F416" s="9">
        <v>2019.0</v>
      </c>
      <c r="G416" s="9">
        <v>23.0</v>
      </c>
      <c r="H416" s="9">
        <v>0.0</v>
      </c>
      <c r="I416" s="3"/>
      <c r="J416" s="9">
        <v>45.0</v>
      </c>
      <c r="K416" s="9">
        <v>37.0</v>
      </c>
      <c r="L416" s="9">
        <v>6.0</v>
      </c>
      <c r="M416" s="9">
        <v>6.0</v>
      </c>
      <c r="N416" s="9">
        <v>2.0</v>
      </c>
      <c r="O416" s="9">
        <v>0.0</v>
      </c>
      <c r="P416" s="9">
        <v>1.0</v>
      </c>
      <c r="Q416" s="9">
        <v>0.0</v>
      </c>
      <c r="R416" s="9">
        <v>0.0</v>
      </c>
      <c r="S416" s="9">
        <v>5.0</v>
      </c>
      <c r="T416" s="9">
        <v>19.0</v>
      </c>
      <c r="U416" s="9">
        <v>0.162</v>
      </c>
      <c r="V416" s="9">
        <v>0.262</v>
      </c>
      <c r="W416" s="9">
        <v>0.216</v>
      </c>
      <c r="X416" s="9">
        <v>0.478</v>
      </c>
      <c r="Y416" s="9">
        <v>8.0</v>
      </c>
      <c r="Z416" s="9">
        <v>0.0</v>
      </c>
      <c r="AA416" s="9">
        <v>0.0</v>
      </c>
      <c r="AB416" s="9">
        <v>3.0</v>
      </c>
      <c r="AC416" s="9">
        <v>0.0</v>
      </c>
      <c r="AD416" s="9">
        <v>0.0</v>
      </c>
      <c r="AE416" s="9">
        <v>2.0</v>
      </c>
      <c r="AF416" s="9">
        <v>0.333</v>
      </c>
      <c r="AG416" s="5">
        <f t="shared" si="1"/>
        <v>4</v>
      </c>
      <c r="AH416" s="6">
        <f t="shared" si="2"/>
        <v>0</v>
      </c>
      <c r="AI416" s="6" t="str">
        <f>VLOOKUP(C416, 'Batter Rosters'!A:C, 3, FALSE)</f>
        <v>#N/A</v>
      </c>
    </row>
    <row r="417">
      <c r="A417" s="7">
        <v>413.0</v>
      </c>
      <c r="B417" s="3"/>
      <c r="C417" s="8" t="s">
        <v>451</v>
      </c>
      <c r="D417" s="8" t="s">
        <v>36</v>
      </c>
      <c r="E417" s="9">
        <v>2019.0</v>
      </c>
      <c r="F417" s="9">
        <v>2019.0</v>
      </c>
      <c r="G417" s="9">
        <v>27.0</v>
      </c>
      <c r="H417" s="9">
        <v>0.0</v>
      </c>
      <c r="I417" s="3"/>
      <c r="J417" s="9">
        <v>54.0</v>
      </c>
      <c r="K417" s="9">
        <v>51.0</v>
      </c>
      <c r="L417" s="9">
        <v>2.0</v>
      </c>
      <c r="M417" s="9">
        <v>5.0</v>
      </c>
      <c r="N417" s="9">
        <v>1.0</v>
      </c>
      <c r="O417" s="9">
        <v>0.0</v>
      </c>
      <c r="P417" s="9">
        <v>4.0</v>
      </c>
      <c r="Q417" s="9">
        <v>0.0</v>
      </c>
      <c r="R417" s="9">
        <v>0.0</v>
      </c>
      <c r="S417" s="9">
        <v>1.0</v>
      </c>
      <c r="T417" s="9">
        <v>39.0</v>
      </c>
      <c r="U417" s="9">
        <v>0.098</v>
      </c>
      <c r="V417" s="9">
        <v>0.132</v>
      </c>
      <c r="W417" s="9">
        <v>0.118</v>
      </c>
      <c r="X417" s="9">
        <v>0.25</v>
      </c>
      <c r="Y417" s="9">
        <v>6.0</v>
      </c>
      <c r="Z417" s="9">
        <v>0.0</v>
      </c>
      <c r="AA417" s="9">
        <v>1.0</v>
      </c>
      <c r="AB417" s="9">
        <v>1.0</v>
      </c>
      <c r="AC417" s="9">
        <v>0.0</v>
      </c>
      <c r="AD417" s="9">
        <v>0.0</v>
      </c>
      <c r="AE417" s="9">
        <v>0.0</v>
      </c>
      <c r="AF417" s="9">
        <v>0.417</v>
      </c>
      <c r="AG417" s="5">
        <f t="shared" si="1"/>
        <v>4</v>
      </c>
      <c r="AH417" s="6">
        <f t="shared" si="2"/>
        <v>0</v>
      </c>
      <c r="AI417" s="6" t="str">
        <f>VLOOKUP(C417, 'Batter Rosters'!A:C, 3, FALSE)</f>
        <v>#N/A</v>
      </c>
    </row>
    <row r="418">
      <c r="A418" s="7">
        <v>414.0</v>
      </c>
      <c r="B418" s="3"/>
      <c r="C418" s="8" t="s">
        <v>452</v>
      </c>
      <c r="D418" s="8" t="s">
        <v>36</v>
      </c>
      <c r="E418" s="9">
        <v>2019.0</v>
      </c>
      <c r="F418" s="9">
        <v>2019.0</v>
      </c>
      <c r="G418" s="9">
        <v>27.0</v>
      </c>
      <c r="H418" s="9">
        <v>0.0</v>
      </c>
      <c r="I418" s="3"/>
      <c r="J418" s="9">
        <v>52.0</v>
      </c>
      <c r="K418" s="9">
        <v>46.0</v>
      </c>
      <c r="L418" s="9">
        <v>2.0</v>
      </c>
      <c r="M418" s="9">
        <v>5.0</v>
      </c>
      <c r="N418" s="9">
        <v>1.0</v>
      </c>
      <c r="O418" s="9">
        <v>0.0</v>
      </c>
      <c r="P418" s="9">
        <v>3.0</v>
      </c>
      <c r="Q418" s="9">
        <v>0.0</v>
      </c>
      <c r="R418" s="9">
        <v>0.0</v>
      </c>
      <c r="S418" s="9">
        <v>0.0</v>
      </c>
      <c r="T418" s="9">
        <v>21.0</v>
      </c>
      <c r="U418" s="9">
        <v>0.109</v>
      </c>
      <c r="V418" s="9">
        <v>0.109</v>
      </c>
      <c r="W418" s="9">
        <v>0.13</v>
      </c>
      <c r="X418" s="9">
        <v>0.239</v>
      </c>
      <c r="Y418" s="9">
        <v>6.0</v>
      </c>
      <c r="Z418" s="9">
        <v>1.0</v>
      </c>
      <c r="AA418" s="9">
        <v>0.0</v>
      </c>
      <c r="AB418" s="9">
        <v>6.0</v>
      </c>
      <c r="AC418" s="9">
        <v>0.0</v>
      </c>
      <c r="AD418" s="9">
        <v>0.0</v>
      </c>
      <c r="AE418" s="9">
        <v>0.0</v>
      </c>
      <c r="AF418" s="9">
        <v>0.2</v>
      </c>
      <c r="AG418" s="5">
        <f t="shared" si="1"/>
        <v>4</v>
      </c>
      <c r="AH418" s="6">
        <f t="shared" si="2"/>
        <v>0</v>
      </c>
      <c r="AI418" s="6" t="str">
        <f>VLOOKUP(C418, 'Batter Rosters'!A:C, 3, FALSE)</f>
        <v>#N/A</v>
      </c>
    </row>
    <row r="419">
      <c r="A419" s="7">
        <v>417.0</v>
      </c>
      <c r="B419" s="3"/>
      <c r="C419" s="8" t="s">
        <v>453</v>
      </c>
      <c r="D419" s="8" t="s">
        <v>36</v>
      </c>
      <c r="E419" s="9">
        <v>2019.0</v>
      </c>
      <c r="F419" s="9">
        <v>2019.0</v>
      </c>
      <c r="G419" s="9">
        <v>23.0</v>
      </c>
      <c r="H419" s="9">
        <v>0.0</v>
      </c>
      <c r="I419" s="3"/>
      <c r="J419" s="9">
        <v>41.0</v>
      </c>
      <c r="K419" s="9">
        <v>40.0</v>
      </c>
      <c r="L419" s="10"/>
      <c r="M419" s="9">
        <v>5.0</v>
      </c>
      <c r="N419" s="9">
        <v>0.0</v>
      </c>
      <c r="O419" s="9">
        <v>0.0</v>
      </c>
      <c r="P419" s="9">
        <v>0.0</v>
      </c>
      <c r="Q419" s="9">
        <v>0.0</v>
      </c>
      <c r="R419" s="9">
        <v>0.0</v>
      </c>
      <c r="S419" s="9">
        <v>0.0</v>
      </c>
      <c r="T419" s="9">
        <v>18.0</v>
      </c>
      <c r="U419" s="9">
        <v>0.125</v>
      </c>
      <c r="V419" s="9">
        <v>0.125</v>
      </c>
      <c r="W419" s="9">
        <v>0.125</v>
      </c>
      <c r="X419" s="9">
        <v>0.25</v>
      </c>
      <c r="Y419" s="9">
        <v>5.0</v>
      </c>
      <c r="Z419" s="9">
        <v>0.0</v>
      </c>
      <c r="AA419" s="9">
        <v>0.0</v>
      </c>
      <c r="AB419" s="9">
        <v>1.0</v>
      </c>
      <c r="AC419" s="9">
        <v>0.0</v>
      </c>
      <c r="AD419" s="9">
        <v>0.0</v>
      </c>
      <c r="AE419" s="9">
        <v>0.0</v>
      </c>
      <c r="AF419" s="9">
        <v>0.227</v>
      </c>
      <c r="AG419" s="5">
        <f t="shared" si="1"/>
        <v>5</v>
      </c>
      <c r="AH419" s="6">
        <f t="shared" si="2"/>
        <v>0</v>
      </c>
      <c r="AI419" s="6" t="str">
        <f>VLOOKUP(C419, 'Batter Rosters'!A:C, 3, FALSE)</f>
        <v>#N/A</v>
      </c>
    </row>
    <row r="420">
      <c r="A420" s="7">
        <v>418.0</v>
      </c>
      <c r="B420" s="3"/>
      <c r="C420" s="8" t="s">
        <v>454</v>
      </c>
      <c r="D420" s="8" t="s">
        <v>36</v>
      </c>
      <c r="E420" s="9">
        <v>2019.0</v>
      </c>
      <c r="F420" s="9">
        <v>2019.0</v>
      </c>
      <c r="G420" s="9">
        <v>20.0</v>
      </c>
      <c r="H420" s="9">
        <v>0.0</v>
      </c>
      <c r="I420" s="3"/>
      <c r="J420" s="9">
        <v>44.0</v>
      </c>
      <c r="K420" s="9">
        <v>37.0</v>
      </c>
      <c r="L420" s="9">
        <v>4.0</v>
      </c>
      <c r="M420" s="9">
        <v>8.0</v>
      </c>
      <c r="N420" s="9">
        <v>2.0</v>
      </c>
      <c r="O420" s="9">
        <v>1.0</v>
      </c>
      <c r="P420" s="9">
        <v>7.0</v>
      </c>
      <c r="Q420" s="9">
        <v>0.0</v>
      </c>
      <c r="R420" s="9">
        <v>0.0</v>
      </c>
      <c r="S420" s="9">
        <v>0.0</v>
      </c>
      <c r="T420" s="9">
        <v>9.0</v>
      </c>
      <c r="U420" s="9">
        <v>0.216</v>
      </c>
      <c r="V420" s="9">
        <v>0.216</v>
      </c>
      <c r="W420" s="9">
        <v>0.324</v>
      </c>
      <c r="X420" s="9">
        <v>0.541</v>
      </c>
      <c r="Y420" s="9">
        <v>12.0</v>
      </c>
      <c r="Z420" s="9">
        <v>1.0</v>
      </c>
      <c r="AA420" s="9">
        <v>0.0</v>
      </c>
      <c r="AB420" s="9">
        <v>7.0</v>
      </c>
      <c r="AC420" s="9">
        <v>0.0</v>
      </c>
      <c r="AD420" s="9">
        <v>0.0</v>
      </c>
      <c r="AE420" s="9">
        <v>0.0</v>
      </c>
      <c r="AF420" s="9">
        <v>0.286</v>
      </c>
      <c r="AG420" s="5">
        <f t="shared" si="1"/>
        <v>5</v>
      </c>
      <c r="AH420" s="6">
        <f t="shared" si="2"/>
        <v>0</v>
      </c>
      <c r="AI420" s="6" t="str">
        <f>VLOOKUP(C420, 'Batter Rosters'!A:C, 3, FALSE)</f>
        <v>#N/A</v>
      </c>
    </row>
    <row r="421">
      <c r="A421" s="7">
        <v>419.0</v>
      </c>
      <c r="B421" s="3"/>
      <c r="C421" s="8" t="s">
        <v>455</v>
      </c>
      <c r="D421" s="8" t="s">
        <v>36</v>
      </c>
      <c r="E421" s="9">
        <v>2019.0</v>
      </c>
      <c r="F421" s="9">
        <v>2020.0</v>
      </c>
      <c r="G421" s="9">
        <v>44.0</v>
      </c>
      <c r="H421" s="9">
        <v>0.0</v>
      </c>
      <c r="I421" s="3"/>
      <c r="J421" s="9">
        <v>100.0</v>
      </c>
      <c r="K421" s="9">
        <v>98.0</v>
      </c>
      <c r="L421" s="9">
        <v>8.0</v>
      </c>
      <c r="M421" s="9">
        <v>24.0</v>
      </c>
      <c r="N421" s="9">
        <v>5.0</v>
      </c>
      <c r="O421" s="9">
        <v>0.0</v>
      </c>
      <c r="P421" s="9">
        <v>10.0</v>
      </c>
      <c r="Q421" s="9">
        <v>3.0</v>
      </c>
      <c r="R421" s="9">
        <v>1.0</v>
      </c>
      <c r="S421" s="9">
        <v>0.0</v>
      </c>
      <c r="T421" s="9">
        <v>15.0</v>
      </c>
      <c r="U421" s="9">
        <v>0.245</v>
      </c>
      <c r="V421" s="9">
        <v>0.242</v>
      </c>
      <c r="W421" s="9">
        <v>0.296</v>
      </c>
      <c r="X421" s="9">
        <v>0.538</v>
      </c>
      <c r="Y421" s="9">
        <v>29.0</v>
      </c>
      <c r="Z421" s="9">
        <v>3.0</v>
      </c>
      <c r="AA421" s="9">
        <v>0.0</v>
      </c>
      <c r="AB421" s="9">
        <v>1.0</v>
      </c>
      <c r="AC421" s="9">
        <v>1.0</v>
      </c>
      <c r="AD421" s="9">
        <v>0.0</v>
      </c>
      <c r="AE421" s="9">
        <v>0.0</v>
      </c>
      <c r="AF421" s="9">
        <v>0.286</v>
      </c>
      <c r="AG421" s="5">
        <f t="shared" si="1"/>
        <v>19</v>
      </c>
      <c r="AH421" s="6">
        <f t="shared" si="2"/>
        <v>2</v>
      </c>
      <c r="AI421" s="6" t="str">
        <f>VLOOKUP(C421, 'Batter Rosters'!A:C, 3, FALSE)</f>
        <v>#N/A</v>
      </c>
    </row>
    <row r="422">
      <c r="A422" s="7">
        <v>420.0</v>
      </c>
      <c r="B422" s="3"/>
      <c r="C422" s="8" t="s">
        <v>456</v>
      </c>
      <c r="D422" s="8" t="s">
        <v>36</v>
      </c>
      <c r="E422" s="9">
        <v>2019.0</v>
      </c>
      <c r="F422" s="9">
        <v>2019.0</v>
      </c>
      <c r="G422" s="9">
        <v>28.0</v>
      </c>
      <c r="H422" s="9">
        <v>0.0</v>
      </c>
      <c r="I422" s="3"/>
      <c r="J422" s="9">
        <v>50.0</v>
      </c>
      <c r="K422" s="9">
        <v>48.0</v>
      </c>
      <c r="L422" s="9">
        <v>3.0</v>
      </c>
      <c r="M422" s="9">
        <v>12.0</v>
      </c>
      <c r="N422" s="9">
        <v>3.0</v>
      </c>
      <c r="O422" s="9">
        <v>0.0</v>
      </c>
      <c r="P422" s="9">
        <v>3.0</v>
      </c>
      <c r="Q422" s="9">
        <v>0.0</v>
      </c>
      <c r="R422" s="9">
        <v>0.0</v>
      </c>
      <c r="S422" s="9">
        <v>0.0</v>
      </c>
      <c r="T422" s="9">
        <v>17.0</v>
      </c>
      <c r="U422" s="9">
        <v>0.25</v>
      </c>
      <c r="V422" s="9">
        <v>0.265</v>
      </c>
      <c r="W422" s="9">
        <v>0.313</v>
      </c>
      <c r="X422" s="9">
        <v>0.578</v>
      </c>
      <c r="Y422" s="9">
        <v>15.0</v>
      </c>
      <c r="Z422" s="9">
        <v>0.0</v>
      </c>
      <c r="AA422" s="9">
        <v>1.0</v>
      </c>
      <c r="AB422" s="9">
        <v>1.0</v>
      </c>
      <c r="AC422" s="9">
        <v>0.0</v>
      </c>
      <c r="AD422" s="9">
        <v>0.0</v>
      </c>
      <c r="AE422" s="9">
        <v>1.0</v>
      </c>
      <c r="AF422" s="9">
        <v>0.387</v>
      </c>
      <c r="AG422" s="5">
        <f t="shared" si="1"/>
        <v>9</v>
      </c>
      <c r="AH422" s="6">
        <f t="shared" si="2"/>
        <v>0</v>
      </c>
      <c r="AI422" s="6" t="str">
        <f>VLOOKUP(C422, 'Batter Rosters'!A:C, 3, FALSE)</f>
        <v>#N/A</v>
      </c>
    </row>
    <row r="423">
      <c r="A423" s="7">
        <v>421.0</v>
      </c>
      <c r="B423" s="3"/>
      <c r="C423" s="8" t="s">
        <v>457</v>
      </c>
      <c r="D423" s="8" t="s">
        <v>36</v>
      </c>
      <c r="E423" s="9">
        <v>2019.0</v>
      </c>
      <c r="F423" s="9">
        <v>2019.0</v>
      </c>
      <c r="G423" s="9">
        <v>19.0</v>
      </c>
      <c r="H423" s="9">
        <v>0.0</v>
      </c>
      <c r="I423" s="3"/>
      <c r="J423" s="9">
        <v>37.0</v>
      </c>
      <c r="K423" s="9">
        <v>34.0</v>
      </c>
      <c r="L423" s="9">
        <v>3.0</v>
      </c>
      <c r="M423" s="9">
        <v>4.0</v>
      </c>
      <c r="N423" s="9">
        <v>0.0</v>
      </c>
      <c r="O423" s="9">
        <v>0.0</v>
      </c>
      <c r="P423" s="9">
        <v>4.0</v>
      </c>
      <c r="Q423" s="9">
        <v>0.0</v>
      </c>
      <c r="R423" s="9">
        <v>0.0</v>
      </c>
      <c r="S423" s="9">
        <v>1.0</v>
      </c>
      <c r="T423" s="9">
        <v>18.0</v>
      </c>
      <c r="U423" s="9">
        <v>0.118</v>
      </c>
      <c r="V423" s="9">
        <v>0.167</v>
      </c>
      <c r="W423" s="9">
        <v>0.118</v>
      </c>
      <c r="X423" s="9">
        <v>0.284</v>
      </c>
      <c r="Y423" s="9">
        <v>4.0</v>
      </c>
      <c r="Z423" s="9">
        <v>1.0</v>
      </c>
      <c r="AA423" s="9">
        <v>1.0</v>
      </c>
      <c r="AB423" s="9">
        <v>1.0</v>
      </c>
      <c r="AC423" s="9">
        <v>0.0</v>
      </c>
      <c r="AD423" s="9">
        <v>0.0</v>
      </c>
      <c r="AE423" s="9">
        <v>1.0</v>
      </c>
      <c r="AF423" s="9">
        <v>0.25</v>
      </c>
      <c r="AG423" s="5">
        <f t="shared" si="1"/>
        <v>4</v>
      </c>
      <c r="AH423" s="6">
        <f t="shared" si="2"/>
        <v>0</v>
      </c>
      <c r="AI423" s="6" t="str">
        <f>VLOOKUP(C423, 'Batter Rosters'!A:C, 3, FALSE)</f>
        <v>#N/A</v>
      </c>
    </row>
    <row r="424">
      <c r="A424" s="7">
        <v>422.0</v>
      </c>
      <c r="B424" s="3"/>
      <c r="C424" s="8" t="s">
        <v>458</v>
      </c>
      <c r="D424" s="8" t="s">
        <v>36</v>
      </c>
      <c r="E424" s="9">
        <v>2019.0</v>
      </c>
      <c r="F424" s="9">
        <v>2019.0</v>
      </c>
      <c r="G424" s="9">
        <v>20.0</v>
      </c>
      <c r="H424" s="9">
        <v>0.0</v>
      </c>
      <c r="I424" s="3"/>
      <c r="J424" s="9">
        <v>34.0</v>
      </c>
      <c r="K424" s="9">
        <v>31.0</v>
      </c>
      <c r="L424" s="9">
        <v>3.0</v>
      </c>
      <c r="M424" s="9">
        <v>5.0</v>
      </c>
      <c r="N424" s="9">
        <v>1.0</v>
      </c>
      <c r="O424" s="9">
        <v>0.0</v>
      </c>
      <c r="P424" s="9">
        <v>2.0</v>
      </c>
      <c r="Q424" s="9">
        <v>0.0</v>
      </c>
      <c r="R424" s="9">
        <v>0.0</v>
      </c>
      <c r="S424" s="9">
        <v>0.0</v>
      </c>
      <c r="T424" s="9">
        <v>18.0</v>
      </c>
      <c r="U424" s="9">
        <v>0.161</v>
      </c>
      <c r="V424" s="9">
        <v>0.161</v>
      </c>
      <c r="W424" s="9">
        <v>0.194</v>
      </c>
      <c r="X424" s="9">
        <v>0.355</v>
      </c>
      <c r="Y424" s="9">
        <v>6.0</v>
      </c>
      <c r="Z424" s="9">
        <v>0.0</v>
      </c>
      <c r="AA424" s="9">
        <v>0.0</v>
      </c>
      <c r="AB424" s="9">
        <v>3.0</v>
      </c>
      <c r="AC424" s="9">
        <v>0.0</v>
      </c>
      <c r="AD424" s="9">
        <v>0.0</v>
      </c>
      <c r="AE424" s="9">
        <v>0.0</v>
      </c>
      <c r="AF424" s="9">
        <v>0.385</v>
      </c>
      <c r="AG424" s="5">
        <f t="shared" si="1"/>
        <v>4</v>
      </c>
      <c r="AH424" s="6">
        <f t="shared" si="2"/>
        <v>0</v>
      </c>
      <c r="AI424" s="6" t="str">
        <f>VLOOKUP(C424, 'Batter Rosters'!A:C, 3, FALSE)</f>
        <v>#N/A</v>
      </c>
    </row>
    <row r="425">
      <c r="A425" s="7">
        <v>423.0</v>
      </c>
      <c r="B425" s="3"/>
      <c r="C425" s="8" t="s">
        <v>459</v>
      </c>
      <c r="D425" s="8" t="s">
        <v>36</v>
      </c>
      <c r="E425" s="9">
        <v>2019.0</v>
      </c>
      <c r="F425" s="9">
        <v>2019.0</v>
      </c>
      <c r="G425" s="9">
        <v>19.0</v>
      </c>
      <c r="H425" s="9">
        <v>0.0</v>
      </c>
      <c r="I425" s="3"/>
      <c r="J425" s="9">
        <v>37.0</v>
      </c>
      <c r="K425" s="9">
        <v>32.0</v>
      </c>
      <c r="L425" s="9">
        <v>1.0</v>
      </c>
      <c r="M425" s="9">
        <v>3.0</v>
      </c>
      <c r="N425" s="9">
        <v>0.0</v>
      </c>
      <c r="O425" s="9">
        <v>0.0</v>
      </c>
      <c r="P425" s="9">
        <v>2.0</v>
      </c>
      <c r="Q425" s="9">
        <v>0.0</v>
      </c>
      <c r="R425" s="9">
        <v>0.0</v>
      </c>
      <c r="S425" s="9">
        <v>2.0</v>
      </c>
      <c r="T425" s="9">
        <v>19.0</v>
      </c>
      <c r="U425" s="9">
        <v>0.094</v>
      </c>
      <c r="V425" s="9">
        <v>0.147</v>
      </c>
      <c r="W425" s="9">
        <v>0.094</v>
      </c>
      <c r="X425" s="9">
        <v>0.241</v>
      </c>
      <c r="Y425" s="9">
        <v>3.0</v>
      </c>
      <c r="Z425" s="9">
        <v>0.0</v>
      </c>
      <c r="AA425" s="9">
        <v>0.0</v>
      </c>
      <c r="AB425" s="9">
        <v>3.0</v>
      </c>
      <c r="AC425" s="9">
        <v>0.0</v>
      </c>
      <c r="AD425" s="9">
        <v>0.0</v>
      </c>
      <c r="AE425" s="9">
        <v>1.0</v>
      </c>
      <c r="AF425" s="9">
        <v>0.231</v>
      </c>
      <c r="AG425" s="5">
        <f t="shared" si="1"/>
        <v>3</v>
      </c>
      <c r="AH425" s="6">
        <f t="shared" si="2"/>
        <v>0</v>
      </c>
      <c r="AI425" s="6" t="str">
        <f>VLOOKUP(C425, 'Batter Rosters'!A:C, 3, FALSE)</f>
        <v>#N/A</v>
      </c>
    </row>
    <row r="426">
      <c r="AG426" s="5">
        <f t="shared" si="1"/>
        <v>0</v>
      </c>
      <c r="AH426" s="6">
        <f t="shared" si="2"/>
        <v>0</v>
      </c>
      <c r="AI426" s="6" t="str">
        <f>VLOOKUP(C426, 'Batter Rosters'!A:C, 3, FALSE)</f>
        <v>#N/A</v>
      </c>
    </row>
    <row r="427">
      <c r="AG427" s="5">
        <f t="shared" si="1"/>
        <v>0</v>
      </c>
      <c r="AH427" s="6">
        <f t="shared" si="2"/>
        <v>0</v>
      </c>
      <c r="AI427" s="6" t="str">
        <f>VLOOKUP(C427, 'Batter Rosters'!A:C, 3, FALSE)</f>
        <v>#N/A</v>
      </c>
    </row>
    <row r="428">
      <c r="AG428" s="5">
        <f t="shared" si="1"/>
        <v>0</v>
      </c>
      <c r="AH428" s="6">
        <f t="shared" si="2"/>
        <v>0</v>
      </c>
      <c r="AI428" s="6" t="str">
        <f>VLOOKUP(C428, 'Batter Rosters'!A:C, 3, FALSE)</f>
        <v>#N/A</v>
      </c>
    </row>
    <row r="429">
      <c r="AG429" s="5">
        <f t="shared" si="1"/>
        <v>0</v>
      </c>
      <c r="AH429" s="6">
        <f t="shared" si="2"/>
        <v>0</v>
      </c>
      <c r="AI429" s="6" t="str">
        <f>VLOOKUP(C429, 'Batter Rosters'!A:C, 3, FALSE)</f>
        <v>#N/A</v>
      </c>
    </row>
    <row r="430">
      <c r="AG430" s="5">
        <f t="shared" si="1"/>
        <v>0</v>
      </c>
      <c r="AH430" s="6">
        <f t="shared" si="2"/>
        <v>0</v>
      </c>
      <c r="AI430" s="6" t="str">
        <f>VLOOKUP(C430, 'Batter Rosters'!A:C, 3, FALSE)</f>
        <v>#N/A</v>
      </c>
    </row>
    <row r="431">
      <c r="AG431" s="5">
        <f t="shared" si="1"/>
        <v>0</v>
      </c>
      <c r="AH431" s="6">
        <f t="shared" si="2"/>
        <v>0</v>
      </c>
      <c r="AI431" s="6" t="str">
        <f>VLOOKUP(C431, 'Batter Rosters'!A:C, 3, FALSE)</f>
        <v>#N/A</v>
      </c>
    </row>
    <row r="432">
      <c r="AG432" s="5">
        <f t="shared" si="1"/>
        <v>0</v>
      </c>
      <c r="AH432" s="6">
        <f t="shared" si="2"/>
        <v>0</v>
      </c>
      <c r="AI432" s="6" t="str">
        <f>VLOOKUP(C432, 'Batter Rosters'!A:C, 3, FALSE)</f>
        <v>#N/A</v>
      </c>
    </row>
    <row r="433">
      <c r="AG433" s="5">
        <f t="shared" si="1"/>
        <v>0</v>
      </c>
      <c r="AH433" s="6">
        <f t="shared" si="2"/>
        <v>0</v>
      </c>
      <c r="AI433" s="6" t="str">
        <f>VLOOKUP(C433, 'Batter Rosters'!A:C, 3, FALSE)</f>
        <v>#N/A</v>
      </c>
    </row>
    <row r="434">
      <c r="AG434" s="5">
        <f t="shared" si="1"/>
        <v>0</v>
      </c>
      <c r="AH434" s="6">
        <f t="shared" si="2"/>
        <v>0</v>
      </c>
      <c r="AI434" s="6" t="str">
        <f>VLOOKUP(C434, 'Batter Rosters'!A:C, 3, FALSE)</f>
        <v>#N/A</v>
      </c>
    </row>
    <row r="435">
      <c r="AG435" s="5">
        <f t="shared" si="1"/>
        <v>0</v>
      </c>
      <c r="AH435" s="6">
        <f t="shared" si="2"/>
        <v>0</v>
      </c>
      <c r="AI435" s="6" t="str">
        <f>VLOOKUP(C435, 'Batter Rosters'!A:C, 3, FALSE)</f>
        <v>#N/A</v>
      </c>
    </row>
    <row r="436">
      <c r="AG436" s="5">
        <f t="shared" si="1"/>
        <v>0</v>
      </c>
      <c r="AH436" s="6">
        <f t="shared" si="2"/>
        <v>0</v>
      </c>
      <c r="AI436" s="6" t="str">
        <f>VLOOKUP(C436, 'Batter Rosters'!A:C, 3, FALSE)</f>
        <v>#N/A</v>
      </c>
    </row>
    <row r="437">
      <c r="AG437" s="5">
        <f t="shared" si="1"/>
        <v>0</v>
      </c>
      <c r="AH437" s="6">
        <f t="shared" si="2"/>
        <v>0</v>
      </c>
      <c r="AI437" s="6" t="str">
        <f>VLOOKUP(C437, 'Batter Rosters'!A:C, 3, FALSE)</f>
        <v>#N/A</v>
      </c>
    </row>
    <row r="438">
      <c r="AG438" s="5">
        <f t="shared" si="1"/>
        <v>0</v>
      </c>
      <c r="AH438" s="6">
        <f t="shared" si="2"/>
        <v>0</v>
      </c>
      <c r="AI438" s="6" t="str">
        <f>VLOOKUP(C438, 'Batter Rosters'!A:C, 3, FALSE)</f>
        <v>#N/A</v>
      </c>
    </row>
    <row r="439">
      <c r="AG439" s="5">
        <f t="shared" si="1"/>
        <v>0</v>
      </c>
      <c r="AH439" s="6">
        <f t="shared" si="2"/>
        <v>0</v>
      </c>
      <c r="AI439" s="6" t="str">
        <f>VLOOKUP(C439, 'Batter Rosters'!A:C, 3, FALSE)</f>
        <v>#N/A</v>
      </c>
    </row>
    <row r="440">
      <c r="AG440" s="5">
        <f t="shared" si="1"/>
        <v>0</v>
      </c>
      <c r="AH440" s="6">
        <f t="shared" si="2"/>
        <v>0</v>
      </c>
      <c r="AI440" s="6" t="str">
        <f>VLOOKUP(C440, 'Batter Rosters'!A:C, 3, FALSE)</f>
        <v>#N/A</v>
      </c>
    </row>
    <row r="441">
      <c r="AG441" s="5">
        <f t="shared" si="1"/>
        <v>0</v>
      </c>
      <c r="AH441" s="6">
        <f t="shared" si="2"/>
        <v>0</v>
      </c>
      <c r="AI441" s="6" t="str">
        <f>VLOOKUP(C441, 'Batter Rosters'!A:C, 3, FALSE)</f>
        <v>#N/A</v>
      </c>
    </row>
    <row r="442">
      <c r="AG442" s="5">
        <f t="shared" si="1"/>
        <v>0</v>
      </c>
      <c r="AH442" s="6">
        <f t="shared" si="2"/>
        <v>0</v>
      </c>
      <c r="AI442" s="6" t="str">
        <f>VLOOKUP(C442, 'Batter Rosters'!A:C, 3, FALSE)</f>
        <v>#N/A</v>
      </c>
    </row>
    <row r="443">
      <c r="AG443" s="5">
        <f t="shared" si="1"/>
        <v>0</v>
      </c>
      <c r="AH443" s="6">
        <f t="shared" si="2"/>
        <v>0</v>
      </c>
      <c r="AI443" s="6" t="str">
        <f>VLOOKUP(C443, 'Batter Rosters'!A:C, 3, FALSE)</f>
        <v>#N/A</v>
      </c>
    </row>
    <row r="444">
      <c r="AG444" s="5">
        <f t="shared" si="1"/>
        <v>0</v>
      </c>
      <c r="AH444" s="6">
        <f t="shared" si="2"/>
        <v>0</v>
      </c>
      <c r="AI444" s="6" t="str">
        <f>VLOOKUP(C444, 'Batter Rosters'!A:C, 3, FALSE)</f>
        <v>#N/A</v>
      </c>
    </row>
    <row r="445">
      <c r="AG445" s="5">
        <f t="shared" si="1"/>
        <v>0</v>
      </c>
      <c r="AH445" s="6">
        <f t="shared" si="2"/>
        <v>0</v>
      </c>
      <c r="AI445" s="6" t="str">
        <f>VLOOKUP(C445, 'Batter Rosters'!A:C, 3, FALSE)</f>
        <v>#N/A</v>
      </c>
    </row>
    <row r="446">
      <c r="AG446" s="5">
        <f t="shared" si="1"/>
        <v>0</v>
      </c>
      <c r="AH446" s="6">
        <f t="shared" si="2"/>
        <v>0</v>
      </c>
      <c r="AI446" s="6" t="str">
        <f>VLOOKUP(C446, 'Batter Rosters'!A:C, 3, FALSE)</f>
        <v>#N/A</v>
      </c>
    </row>
    <row r="447">
      <c r="AG447" s="5">
        <f t="shared" si="1"/>
        <v>0</v>
      </c>
      <c r="AH447" s="6">
        <f t="shared" si="2"/>
        <v>0</v>
      </c>
      <c r="AI447" s="6" t="str">
        <f>VLOOKUP(C447, 'Batter Rosters'!A:C, 3, FALSE)</f>
        <v>#N/A</v>
      </c>
    </row>
    <row r="448">
      <c r="AG448" s="5">
        <f t="shared" si="1"/>
        <v>0</v>
      </c>
      <c r="AH448" s="6">
        <f t="shared" si="2"/>
        <v>0</v>
      </c>
      <c r="AI448" s="6" t="str">
        <f>VLOOKUP(C448, 'Batter Rosters'!A:C, 3, FALSE)</f>
        <v>#N/A</v>
      </c>
    </row>
    <row r="449">
      <c r="AG449" s="5">
        <f t="shared" si="1"/>
        <v>0</v>
      </c>
      <c r="AH449" s="6">
        <f t="shared" si="2"/>
        <v>0</v>
      </c>
      <c r="AI449" s="6" t="str">
        <f>VLOOKUP(C449, 'Batter Rosters'!A:B, 3, FALSE)</f>
        <v>#REF!</v>
      </c>
    </row>
    <row r="450">
      <c r="AG450" s="5">
        <f t="shared" si="1"/>
        <v>0</v>
      </c>
      <c r="AH450" s="6">
        <f t="shared" si="2"/>
        <v>0</v>
      </c>
      <c r="AI450" s="6" t="str">
        <f>VLOOKUP(C450, 'Batter Rosters'!A:B, 3, FALSE)</f>
        <v>#REF!</v>
      </c>
    </row>
    <row r="451">
      <c r="AG451" s="5">
        <f t="shared" si="1"/>
        <v>0</v>
      </c>
      <c r="AH451" s="6">
        <f t="shared" si="2"/>
        <v>0</v>
      </c>
      <c r="AI451" s="6" t="str">
        <f>VLOOKUP(C451, 'Batter Rosters'!A:B, 3, FALSE)</f>
        <v>#REF!</v>
      </c>
    </row>
    <row r="452">
      <c r="AG452" s="5">
        <f t="shared" si="1"/>
        <v>0</v>
      </c>
      <c r="AH452" s="6">
        <f t="shared" si="2"/>
        <v>0</v>
      </c>
      <c r="AI452" s="6" t="str">
        <f>VLOOKUP(C452, 'Batter Rosters'!A:B, 3, FALSE)</f>
        <v>#REF!</v>
      </c>
    </row>
    <row r="453">
      <c r="AG453" s="5">
        <f t="shared" si="1"/>
        <v>0</v>
      </c>
      <c r="AH453" s="6">
        <f t="shared" si="2"/>
        <v>0</v>
      </c>
      <c r="AI453" s="6" t="str">
        <f>VLOOKUP(C453, 'Batter Rosters'!A:B, 3, FALSE)</f>
        <v>#REF!</v>
      </c>
    </row>
    <row r="454">
      <c r="AG454" s="5">
        <f t="shared" si="1"/>
        <v>0</v>
      </c>
      <c r="AH454" s="6">
        <f t="shared" si="2"/>
        <v>0</v>
      </c>
      <c r="AI454" s="6" t="str">
        <f>VLOOKUP(C454, 'Batter Rosters'!A:B, 3, FALSE)</f>
        <v>#REF!</v>
      </c>
    </row>
    <row r="455">
      <c r="AG455" s="5">
        <f t="shared" si="1"/>
        <v>0</v>
      </c>
      <c r="AH455" s="6">
        <f t="shared" si="2"/>
        <v>0</v>
      </c>
      <c r="AI455" s="6" t="str">
        <f>VLOOKUP(C455, 'Batter Rosters'!A:B, 3, FALSE)</f>
        <v>#REF!</v>
      </c>
    </row>
    <row r="456">
      <c r="AG456" s="5">
        <f t="shared" si="1"/>
        <v>0</v>
      </c>
      <c r="AH456" s="6">
        <f t="shared" si="2"/>
        <v>0</v>
      </c>
      <c r="AI456" s="6" t="str">
        <f>VLOOKUP(C456, 'Batter Rosters'!A:B, 3, FALSE)</f>
        <v>#REF!</v>
      </c>
    </row>
    <row r="457">
      <c r="AG457" s="5">
        <f t="shared" si="1"/>
        <v>0</v>
      </c>
      <c r="AH457" s="6">
        <f t="shared" si="2"/>
        <v>0</v>
      </c>
      <c r="AI457" s="6" t="str">
        <f>VLOOKUP(C457, 'Batter Rosters'!A:B, 3, FALSE)</f>
        <v>#REF!</v>
      </c>
    </row>
    <row r="458">
      <c r="AG458" s="5">
        <f t="shared" si="1"/>
        <v>0</v>
      </c>
      <c r="AH458" s="6">
        <f t="shared" si="2"/>
        <v>0</v>
      </c>
      <c r="AI458" s="6" t="str">
        <f>VLOOKUP(C458, 'Batter Rosters'!A:B, 3, FALSE)</f>
        <v>#REF!</v>
      </c>
    </row>
    <row r="459">
      <c r="AG459" s="5">
        <f t="shared" si="1"/>
        <v>0</v>
      </c>
      <c r="AH459" s="6">
        <f t="shared" si="2"/>
        <v>0</v>
      </c>
      <c r="AI459" s="6" t="str">
        <f>VLOOKUP(C459, 'Batter Rosters'!A:B, 3, FALSE)</f>
        <v>#REF!</v>
      </c>
    </row>
    <row r="460">
      <c r="AG460" s="5">
        <f t="shared" si="1"/>
        <v>0</v>
      </c>
      <c r="AH460" s="6">
        <f t="shared" si="2"/>
        <v>0</v>
      </c>
      <c r="AI460" s="6" t="str">
        <f>VLOOKUP(C460, 'Batter Rosters'!A:B, 3, FALSE)</f>
        <v>#REF!</v>
      </c>
    </row>
    <row r="461">
      <c r="AG461" s="5">
        <f t="shared" si="1"/>
        <v>0</v>
      </c>
      <c r="AH461" s="6">
        <f t="shared" si="2"/>
        <v>0</v>
      </c>
      <c r="AI461" s="6" t="str">
        <f>VLOOKUP(C461, 'Batter Rosters'!A:B, 3, FALSE)</f>
        <v>#REF!</v>
      </c>
    </row>
    <row r="462">
      <c r="AG462" s="5">
        <f t="shared" si="1"/>
        <v>0</v>
      </c>
      <c r="AH462" s="6">
        <f t="shared" si="2"/>
        <v>0</v>
      </c>
      <c r="AI462" s="6" t="str">
        <f>VLOOKUP(C462, 'Batter Rosters'!A:B, 3, FALSE)</f>
        <v>#REF!</v>
      </c>
    </row>
    <row r="463">
      <c r="AG463" s="5">
        <f t="shared" si="1"/>
        <v>0</v>
      </c>
      <c r="AH463" s="6">
        <f t="shared" si="2"/>
        <v>0</v>
      </c>
      <c r="AI463" s="6" t="str">
        <f>VLOOKUP(C463, 'Batter Rosters'!A:B, 3, FALSE)</f>
        <v>#REF!</v>
      </c>
    </row>
    <row r="464">
      <c r="AG464" s="5">
        <f t="shared" si="1"/>
        <v>0</v>
      </c>
      <c r="AH464" s="6">
        <f t="shared" si="2"/>
        <v>0</v>
      </c>
      <c r="AI464" s="6" t="str">
        <f>VLOOKUP(C464, 'Batter Rosters'!A:B, 3, FALSE)</f>
        <v>#REF!</v>
      </c>
    </row>
    <row r="465">
      <c r="AG465" s="5">
        <f t="shared" si="1"/>
        <v>0</v>
      </c>
      <c r="AH465" s="6">
        <f t="shared" si="2"/>
        <v>0</v>
      </c>
      <c r="AI465" s="6" t="str">
        <f>VLOOKUP(C465, 'Batter Rosters'!A:B, 3, FALSE)</f>
        <v>#REF!</v>
      </c>
    </row>
    <row r="466">
      <c r="AG466" s="5">
        <f t="shared" si="1"/>
        <v>0</v>
      </c>
      <c r="AH466" s="6">
        <f t="shared" si="2"/>
        <v>0</v>
      </c>
      <c r="AI466" s="6" t="str">
        <f>VLOOKUP(C466, 'Batter Rosters'!A:B, 3, FALSE)</f>
        <v>#REF!</v>
      </c>
    </row>
    <row r="467">
      <c r="AG467" s="5">
        <f t="shared" si="1"/>
        <v>0</v>
      </c>
      <c r="AH467" s="6">
        <f t="shared" si="2"/>
        <v>0</v>
      </c>
      <c r="AI467" s="6" t="str">
        <f>VLOOKUP(C467, 'Batter Rosters'!A:B, 3, FALSE)</f>
        <v>#REF!</v>
      </c>
    </row>
    <row r="468">
      <c r="AG468" s="5">
        <f t="shared" si="1"/>
        <v>0</v>
      </c>
      <c r="AH468" s="6">
        <f t="shared" si="2"/>
        <v>0</v>
      </c>
      <c r="AI468" s="6" t="str">
        <f>VLOOKUP(C468, 'Batter Rosters'!A:B, 3, FALSE)</f>
        <v>#REF!</v>
      </c>
    </row>
    <row r="469">
      <c r="AG469" s="5">
        <f t="shared" si="1"/>
        <v>0</v>
      </c>
      <c r="AH469" s="6">
        <f t="shared" si="2"/>
        <v>0</v>
      </c>
      <c r="AI469" s="6" t="str">
        <f>VLOOKUP(C469, 'Batter Rosters'!A:B, 3, FALSE)</f>
        <v>#REF!</v>
      </c>
    </row>
    <row r="470">
      <c r="AG470" s="5">
        <f t="shared" si="1"/>
        <v>0</v>
      </c>
      <c r="AH470" s="6">
        <f t="shared" si="2"/>
        <v>0</v>
      </c>
      <c r="AI470" s="6" t="str">
        <f>VLOOKUP(C470, 'Batter Rosters'!A:B, 3, FALSE)</f>
        <v>#REF!</v>
      </c>
    </row>
    <row r="471">
      <c r="AG471" s="5">
        <f t="shared" si="1"/>
        <v>0</v>
      </c>
      <c r="AH471" s="6">
        <f t="shared" si="2"/>
        <v>0</v>
      </c>
      <c r="AI471" s="6" t="str">
        <f>VLOOKUP(C471, 'Batter Rosters'!A:B, 3, FALSE)</f>
        <v>#REF!</v>
      </c>
    </row>
    <row r="472">
      <c r="AG472" s="5">
        <f t="shared" si="1"/>
        <v>0</v>
      </c>
      <c r="AH472" s="6">
        <f t="shared" si="2"/>
        <v>0</v>
      </c>
      <c r="AI472" s="6" t="str">
        <f>VLOOKUP(C472, 'Batter Rosters'!A:B, 3, FALSE)</f>
        <v>#REF!</v>
      </c>
    </row>
    <row r="473">
      <c r="AG473" s="5">
        <f t="shared" si="1"/>
        <v>0</v>
      </c>
      <c r="AH473" s="6">
        <f t="shared" si="2"/>
        <v>0</v>
      </c>
      <c r="AI473" s="6" t="str">
        <f>VLOOKUP(C473, 'Batter Rosters'!A:B, 3, FALSE)</f>
        <v>#REF!</v>
      </c>
    </row>
    <row r="474">
      <c r="AG474" s="5">
        <f t="shared" si="1"/>
        <v>0</v>
      </c>
      <c r="AH474" s="6">
        <f t="shared" si="2"/>
        <v>0</v>
      </c>
      <c r="AI474" s="6" t="str">
        <f>VLOOKUP(C474, 'Batter Rosters'!A:B, 3, FALSE)</f>
        <v>#REF!</v>
      </c>
    </row>
    <row r="475">
      <c r="AG475" s="5">
        <f t="shared" si="1"/>
        <v>0</v>
      </c>
      <c r="AH475" s="6">
        <f t="shared" si="2"/>
        <v>0</v>
      </c>
      <c r="AI475" s="6" t="str">
        <f>VLOOKUP(C475, 'Batter Rosters'!A:B, 3, FALSE)</f>
        <v>#REF!</v>
      </c>
    </row>
    <row r="476">
      <c r="AG476" s="5">
        <f t="shared" si="1"/>
        <v>0</v>
      </c>
      <c r="AH476" s="6">
        <f t="shared" si="2"/>
        <v>0</v>
      </c>
      <c r="AI476" s="6" t="str">
        <f>VLOOKUP(C476, 'Batter Rosters'!A:B, 3, FALSE)</f>
        <v>#REF!</v>
      </c>
    </row>
    <row r="477">
      <c r="AG477" s="5">
        <f t="shared" si="1"/>
        <v>0</v>
      </c>
      <c r="AH477" s="6">
        <f t="shared" si="2"/>
        <v>0</v>
      </c>
      <c r="AI477" s="6" t="str">
        <f>VLOOKUP(C477, 'Batter Rosters'!A:B, 3, FALSE)</f>
        <v>#REF!</v>
      </c>
    </row>
    <row r="478">
      <c r="AG478" s="5">
        <f t="shared" si="1"/>
        <v>0</v>
      </c>
      <c r="AH478" s="6">
        <f t="shared" si="2"/>
        <v>0</v>
      </c>
      <c r="AI478" s="6" t="str">
        <f>VLOOKUP(C478, 'Batter Rosters'!A:B, 3, FALSE)</f>
        <v>#REF!</v>
      </c>
    </row>
    <row r="479">
      <c r="AG479" s="5">
        <f t="shared" si="1"/>
        <v>0</v>
      </c>
      <c r="AH479" s="6">
        <f t="shared" si="2"/>
        <v>0</v>
      </c>
      <c r="AI479" s="6" t="str">
        <f>VLOOKUP(C479, 'Batter Rosters'!A:B, 3, FALSE)</f>
        <v>#REF!</v>
      </c>
    </row>
    <row r="480">
      <c r="AG480" s="5">
        <f t="shared" si="1"/>
        <v>0</v>
      </c>
      <c r="AH480" s="6">
        <f t="shared" si="2"/>
        <v>0</v>
      </c>
      <c r="AI480" s="6" t="str">
        <f>VLOOKUP(C480, 'Batter Rosters'!A:B, 3, FALSE)</f>
        <v>#REF!</v>
      </c>
    </row>
    <row r="481">
      <c r="AG481" s="5">
        <f t="shared" si="1"/>
        <v>0</v>
      </c>
      <c r="AH481" s="6">
        <f t="shared" si="2"/>
        <v>0</v>
      </c>
      <c r="AI481" s="6" t="str">
        <f>VLOOKUP(C481, 'Batter Rosters'!A:B, 3, FALSE)</f>
        <v>#REF!</v>
      </c>
    </row>
    <row r="482">
      <c r="AG482" s="5">
        <f t="shared" si="1"/>
        <v>0</v>
      </c>
      <c r="AH482" s="6">
        <f t="shared" si="2"/>
        <v>0</v>
      </c>
      <c r="AI482" s="6" t="str">
        <f>VLOOKUP(C482, 'Batter Rosters'!A:B, 3, FALSE)</f>
        <v>#REF!</v>
      </c>
    </row>
    <row r="483">
      <c r="AG483" s="5">
        <f t="shared" si="1"/>
        <v>0</v>
      </c>
      <c r="AH483" s="6">
        <f t="shared" si="2"/>
        <v>0</v>
      </c>
      <c r="AI483" s="6" t="str">
        <f>VLOOKUP(C483, 'Batter Rosters'!A:B, 3, FALSE)</f>
        <v>#REF!</v>
      </c>
    </row>
    <row r="484">
      <c r="AG484" s="5">
        <f t="shared" si="1"/>
        <v>0</v>
      </c>
      <c r="AH484" s="6">
        <f t="shared" si="2"/>
        <v>0</v>
      </c>
      <c r="AI484" s="6" t="str">
        <f>VLOOKUP(C484, 'Batter Rosters'!A:B, 3, FALSE)</f>
        <v>#REF!</v>
      </c>
    </row>
    <row r="485">
      <c r="AG485" s="5">
        <f t="shared" si="1"/>
        <v>0</v>
      </c>
      <c r="AH485" s="6">
        <f t="shared" si="2"/>
        <v>0</v>
      </c>
      <c r="AI485" s="6" t="str">
        <f>VLOOKUP(C485, 'Batter Rosters'!A:B, 3, FALSE)</f>
        <v>#REF!</v>
      </c>
    </row>
    <row r="486">
      <c r="AG486" s="5">
        <f t="shared" si="1"/>
        <v>0</v>
      </c>
      <c r="AH486" s="6">
        <f t="shared" si="2"/>
        <v>0</v>
      </c>
      <c r="AI486" s="6" t="str">
        <f>VLOOKUP(C486, 'Batter Rosters'!A:B, 3, FALSE)</f>
        <v>#REF!</v>
      </c>
    </row>
    <row r="487">
      <c r="AG487" s="5">
        <f t="shared" si="1"/>
        <v>0</v>
      </c>
      <c r="AH487" s="6">
        <f t="shared" si="2"/>
        <v>0</v>
      </c>
      <c r="AI487" s="6" t="str">
        <f>VLOOKUP(C487, 'Batter Rosters'!A:B, 3, FALSE)</f>
        <v>#REF!</v>
      </c>
    </row>
    <row r="488">
      <c r="AG488" s="5">
        <f t="shared" si="1"/>
        <v>0</v>
      </c>
      <c r="AH488" s="6">
        <f t="shared" si="2"/>
        <v>0</v>
      </c>
      <c r="AI488" s="6" t="str">
        <f>VLOOKUP(C488, 'Batter Rosters'!A:B, 3, FALSE)</f>
        <v>#REF!</v>
      </c>
    </row>
    <row r="489">
      <c r="AG489" s="5">
        <f t="shared" si="1"/>
        <v>0</v>
      </c>
      <c r="AH489" s="6">
        <f t="shared" si="2"/>
        <v>0</v>
      </c>
      <c r="AI489" s="6" t="str">
        <f>VLOOKUP(C489, 'Batter Rosters'!A:B, 3, FALSE)</f>
        <v>#REF!</v>
      </c>
    </row>
    <row r="490">
      <c r="AG490" s="5">
        <f t="shared" si="1"/>
        <v>0</v>
      </c>
      <c r="AH490" s="6">
        <f t="shared" si="2"/>
        <v>0</v>
      </c>
      <c r="AI490" s="6" t="str">
        <f>VLOOKUP(C490, 'Batter Rosters'!A:B, 3, FALSE)</f>
        <v>#REF!</v>
      </c>
    </row>
    <row r="491">
      <c r="AG491" s="5">
        <f t="shared" si="1"/>
        <v>0</v>
      </c>
      <c r="AH491" s="6">
        <f t="shared" si="2"/>
        <v>0</v>
      </c>
      <c r="AI491" s="6" t="str">
        <f>VLOOKUP(C491, 'Batter Rosters'!A:B, 3, FALSE)</f>
        <v>#REF!</v>
      </c>
    </row>
    <row r="492">
      <c r="AG492" s="5">
        <f t="shared" si="1"/>
        <v>0</v>
      </c>
      <c r="AH492" s="6">
        <f t="shared" si="2"/>
        <v>0</v>
      </c>
      <c r="AI492" s="6" t="str">
        <f>VLOOKUP(C492, 'Batter Rosters'!A:B, 3, FALSE)</f>
        <v>#REF!</v>
      </c>
    </row>
    <row r="493">
      <c r="AG493" s="5">
        <f t="shared" si="1"/>
        <v>0</v>
      </c>
      <c r="AH493" s="6">
        <f t="shared" si="2"/>
        <v>0</v>
      </c>
      <c r="AI493" s="6" t="str">
        <f>VLOOKUP(C493, 'Batter Rosters'!A:B, 3, FALSE)</f>
        <v>#REF!</v>
      </c>
    </row>
    <row r="494">
      <c r="AG494" s="5">
        <f t="shared" si="1"/>
        <v>0</v>
      </c>
      <c r="AH494" s="6">
        <f t="shared" si="2"/>
        <v>0</v>
      </c>
      <c r="AI494" s="6" t="str">
        <f>VLOOKUP(C494, 'Batter Rosters'!A:B, 3, FALSE)</f>
        <v>#REF!</v>
      </c>
    </row>
    <row r="495">
      <c r="AG495" s="5">
        <f t="shared" si="1"/>
        <v>0</v>
      </c>
      <c r="AH495" s="6">
        <f t="shared" si="2"/>
        <v>0</v>
      </c>
      <c r="AI495" s="6" t="str">
        <f>VLOOKUP(C495, 'Batter Rosters'!A:B, 3, FALSE)</f>
        <v>#REF!</v>
      </c>
    </row>
    <row r="496">
      <c r="AG496" s="5">
        <f t="shared" si="1"/>
        <v>0</v>
      </c>
      <c r="AH496" s="6">
        <f t="shared" si="2"/>
        <v>0</v>
      </c>
      <c r="AI496" s="6" t="str">
        <f>VLOOKUP(C496, 'Batter Rosters'!A:B, 3, FALSE)</f>
        <v>#REF!</v>
      </c>
    </row>
    <row r="497">
      <c r="AG497" s="5">
        <f t="shared" si="1"/>
        <v>0</v>
      </c>
      <c r="AH497" s="6">
        <f t="shared" si="2"/>
        <v>0</v>
      </c>
      <c r="AI497" s="6" t="str">
        <f>VLOOKUP(C497, 'Batter Rosters'!A:B, 3, FALSE)</f>
        <v>#REF!</v>
      </c>
    </row>
    <row r="498">
      <c r="AG498" s="5">
        <f t="shared" si="1"/>
        <v>0</v>
      </c>
      <c r="AH498" s="6">
        <f t="shared" si="2"/>
        <v>0</v>
      </c>
      <c r="AI498" s="6" t="str">
        <f>VLOOKUP(C498, 'Batter Rosters'!A:B, 3, FALSE)</f>
        <v>#REF!</v>
      </c>
    </row>
    <row r="499">
      <c r="AG499" s="5">
        <f t="shared" si="1"/>
        <v>0</v>
      </c>
      <c r="AH499" s="6">
        <f t="shared" si="2"/>
        <v>0</v>
      </c>
      <c r="AI499" s="6" t="str">
        <f>VLOOKUP(C499, 'Batter Rosters'!A:B, 3, FALSE)</f>
        <v>#REF!</v>
      </c>
    </row>
    <row r="500">
      <c r="AG500" s="5">
        <f t="shared" si="1"/>
        <v>0</v>
      </c>
      <c r="AH500" s="6">
        <f t="shared" si="2"/>
        <v>0</v>
      </c>
      <c r="AI500" s="6" t="str">
        <f>VLOOKUP(C500, 'Batter Rosters'!A:B, 3, FALSE)</f>
        <v>#REF!</v>
      </c>
    </row>
    <row r="501">
      <c r="AG501" s="5">
        <f t="shared" si="1"/>
        <v>0</v>
      </c>
      <c r="AH501" s="6">
        <f t="shared" si="2"/>
        <v>0</v>
      </c>
      <c r="AI501" s="6" t="str">
        <f>VLOOKUP(C501, 'Batter Rosters'!A:B, 3, FALSE)</f>
        <v>#REF!</v>
      </c>
    </row>
    <row r="502">
      <c r="AG502" s="5">
        <f t="shared" si="1"/>
        <v>0</v>
      </c>
      <c r="AH502" s="6">
        <f t="shared" si="2"/>
        <v>0</v>
      </c>
      <c r="AI502" s="6" t="str">
        <f>VLOOKUP(C502, 'Batter Rosters'!A:B, 3, FALSE)</f>
        <v>#REF!</v>
      </c>
    </row>
    <row r="503">
      <c r="AG503" s="5">
        <f t="shared" si="1"/>
        <v>0</v>
      </c>
      <c r="AH503" s="6">
        <f t="shared" si="2"/>
        <v>0</v>
      </c>
      <c r="AI503" s="6" t="str">
        <f>VLOOKUP(C503, 'Batter Rosters'!A:B, 3, FALSE)</f>
        <v>#REF!</v>
      </c>
    </row>
    <row r="504">
      <c r="AG504" s="5">
        <f t="shared" si="1"/>
        <v>0</v>
      </c>
      <c r="AH504" s="6">
        <f t="shared" si="2"/>
        <v>0</v>
      </c>
      <c r="AI504" s="6" t="str">
        <f>VLOOKUP(C504, 'Batter Rosters'!A:B, 3, FALSE)</f>
        <v>#REF!</v>
      </c>
    </row>
    <row r="505">
      <c r="AG505" s="5">
        <f t="shared" si="1"/>
        <v>0</v>
      </c>
      <c r="AH505" s="6">
        <f t="shared" si="2"/>
        <v>0</v>
      </c>
      <c r="AI505" s="6" t="str">
        <f>VLOOKUP(C505, 'Batter Rosters'!A:B, 3, FALSE)</f>
        <v>#REF!</v>
      </c>
    </row>
    <row r="506">
      <c r="AG506" s="5">
        <f t="shared" si="1"/>
        <v>0</v>
      </c>
      <c r="AH506" s="6">
        <f t="shared" si="2"/>
        <v>0</v>
      </c>
      <c r="AI506" s="6" t="str">
        <f>VLOOKUP(C506, 'Batter Rosters'!A:B, 3, FALSE)</f>
        <v>#REF!</v>
      </c>
    </row>
    <row r="507">
      <c r="AG507" s="5">
        <f t="shared" si="1"/>
        <v>0</v>
      </c>
      <c r="AH507" s="6">
        <f t="shared" si="2"/>
        <v>0</v>
      </c>
      <c r="AI507" s="6" t="str">
        <f>VLOOKUP(C507, 'Batter Rosters'!A:B, 3, FALSE)</f>
        <v>#REF!</v>
      </c>
    </row>
    <row r="508">
      <c r="AG508" s="5">
        <f t="shared" si="1"/>
        <v>0</v>
      </c>
      <c r="AH508" s="6">
        <f t="shared" si="2"/>
        <v>0</v>
      </c>
      <c r="AI508" s="6" t="str">
        <f>VLOOKUP(C508, 'Batter Rosters'!A:B, 3, FALSE)</f>
        <v>#REF!</v>
      </c>
    </row>
    <row r="509">
      <c r="AG509" s="5">
        <f t="shared" si="1"/>
        <v>0</v>
      </c>
      <c r="AH509" s="6">
        <f t="shared" si="2"/>
        <v>0</v>
      </c>
      <c r="AI509" s="6" t="str">
        <f>VLOOKUP(C509, 'Batter Rosters'!A:B, 3, FALSE)</f>
        <v>#REF!</v>
      </c>
    </row>
    <row r="510">
      <c r="AG510" s="5">
        <f t="shared" si="1"/>
        <v>0</v>
      </c>
      <c r="AH510" s="6">
        <f t="shared" si="2"/>
        <v>0</v>
      </c>
      <c r="AI510" s="6" t="str">
        <f>VLOOKUP(C510, 'Batter Rosters'!A:B, 3, FALSE)</f>
        <v>#REF!</v>
      </c>
    </row>
    <row r="511">
      <c r="AG511" s="5">
        <f t="shared" si="1"/>
        <v>0</v>
      </c>
      <c r="AH511" s="6">
        <f t="shared" si="2"/>
        <v>0</v>
      </c>
      <c r="AI511" s="6" t="str">
        <f>VLOOKUP(C511, 'Batter Rosters'!A:B, 3, FALSE)</f>
        <v>#REF!</v>
      </c>
    </row>
    <row r="512">
      <c r="AG512" s="5">
        <f t="shared" si="1"/>
        <v>0</v>
      </c>
      <c r="AH512" s="6">
        <f t="shared" si="2"/>
        <v>0</v>
      </c>
      <c r="AI512" s="6" t="str">
        <f>VLOOKUP(C512, 'Batter Rosters'!A:B, 3, FALSE)</f>
        <v>#REF!</v>
      </c>
    </row>
    <row r="513">
      <c r="AG513" s="5">
        <f t="shared" si="1"/>
        <v>0</v>
      </c>
      <c r="AH513" s="6">
        <f t="shared" si="2"/>
        <v>0</v>
      </c>
      <c r="AI513" s="6" t="str">
        <f>VLOOKUP(C513, 'Batter Rosters'!A:B, 3, FALSE)</f>
        <v>#REF!</v>
      </c>
    </row>
    <row r="514">
      <c r="AG514" s="5">
        <f t="shared" si="1"/>
        <v>0</v>
      </c>
      <c r="AH514" s="6">
        <f t="shared" si="2"/>
        <v>0</v>
      </c>
      <c r="AI514" s="6" t="str">
        <f>VLOOKUP(C514, 'Batter Rosters'!A:B, 3, FALSE)</f>
        <v>#REF!</v>
      </c>
    </row>
    <row r="515">
      <c r="AG515" s="5">
        <f t="shared" si="1"/>
        <v>0</v>
      </c>
      <c r="AH515" s="6">
        <f t="shared" si="2"/>
        <v>0</v>
      </c>
      <c r="AI515" s="6" t="str">
        <f>VLOOKUP(C515, 'Batter Rosters'!A:B, 3, FALSE)</f>
        <v>#REF!</v>
      </c>
    </row>
    <row r="516">
      <c r="AG516" s="5">
        <f t="shared" si="1"/>
        <v>0</v>
      </c>
      <c r="AH516" s="6">
        <f t="shared" si="2"/>
        <v>0</v>
      </c>
      <c r="AI516" s="6" t="str">
        <f>VLOOKUP(C516, 'Batter Rosters'!A:B, 3, FALSE)</f>
        <v>#REF!</v>
      </c>
    </row>
    <row r="517">
      <c r="AG517" s="5">
        <f t="shared" si="1"/>
        <v>0</v>
      </c>
      <c r="AH517" s="6">
        <f t="shared" si="2"/>
        <v>0</v>
      </c>
      <c r="AI517" s="6" t="str">
        <f>VLOOKUP(C517, 'Batter Rosters'!A:B, 3, FALSE)</f>
        <v>#REF!</v>
      </c>
    </row>
    <row r="518">
      <c r="AG518" s="5">
        <f t="shared" si="1"/>
        <v>0</v>
      </c>
      <c r="AH518" s="6">
        <f t="shared" si="2"/>
        <v>0</v>
      </c>
      <c r="AI518" s="6" t="str">
        <f>VLOOKUP(C518, 'Batter Rosters'!A:B, 3, FALSE)</f>
        <v>#REF!</v>
      </c>
    </row>
    <row r="519">
      <c r="AG519" s="5">
        <f t="shared" si="1"/>
        <v>0</v>
      </c>
      <c r="AH519" s="6">
        <f t="shared" si="2"/>
        <v>0</v>
      </c>
      <c r="AI519" s="6" t="str">
        <f>VLOOKUP(C519, 'Batter Rosters'!A:B, 3, FALSE)</f>
        <v>#REF!</v>
      </c>
    </row>
    <row r="520">
      <c r="AG520" s="5">
        <f t="shared" si="1"/>
        <v>0</v>
      </c>
      <c r="AH520" s="6">
        <f t="shared" si="2"/>
        <v>0</v>
      </c>
      <c r="AI520" s="6" t="str">
        <f>VLOOKUP(C520, 'Batter Rosters'!A:B, 3, FALSE)</f>
        <v>#REF!</v>
      </c>
    </row>
    <row r="521">
      <c r="AG521" s="5">
        <f t="shared" si="1"/>
        <v>0</v>
      </c>
      <c r="AH521" s="6">
        <f t="shared" si="2"/>
        <v>0</v>
      </c>
      <c r="AI521" s="6" t="str">
        <f>VLOOKUP(C521, 'Batter Rosters'!A:B, 3, FALSE)</f>
        <v>#REF!</v>
      </c>
    </row>
    <row r="522">
      <c r="AG522" s="5">
        <f t="shared" si="1"/>
        <v>0</v>
      </c>
      <c r="AH522" s="6">
        <f t="shared" si="2"/>
        <v>0</v>
      </c>
      <c r="AI522" s="6" t="str">
        <f>VLOOKUP(C522, 'Batter Rosters'!A:B, 3, FALSE)</f>
        <v>#REF!</v>
      </c>
    </row>
    <row r="523">
      <c r="AG523" s="5">
        <f t="shared" si="1"/>
        <v>0</v>
      </c>
      <c r="AH523" s="6">
        <f t="shared" si="2"/>
        <v>0</v>
      </c>
      <c r="AI523" s="6" t="str">
        <f>VLOOKUP(C523, 'Batter Rosters'!A:B, 3, FALSE)</f>
        <v>#REF!</v>
      </c>
    </row>
    <row r="524">
      <c r="AG524" s="5">
        <f t="shared" si="1"/>
        <v>0</v>
      </c>
      <c r="AH524" s="6">
        <f t="shared" si="2"/>
        <v>0</v>
      </c>
      <c r="AI524" s="6" t="str">
        <f>VLOOKUP(C524, 'Batter Rosters'!A:B, 3, FALSE)</f>
        <v>#REF!</v>
      </c>
    </row>
    <row r="525">
      <c r="AG525" s="5">
        <f t="shared" si="1"/>
        <v>0</v>
      </c>
      <c r="AH525" s="6">
        <f t="shared" si="2"/>
        <v>0</v>
      </c>
      <c r="AI525" s="6" t="str">
        <f>VLOOKUP(C525, 'Batter Rosters'!A:B, 3, FALSE)</f>
        <v>#REF!</v>
      </c>
    </row>
    <row r="526">
      <c r="AG526" s="5">
        <f t="shared" si="1"/>
        <v>0</v>
      </c>
      <c r="AH526" s="6">
        <f t="shared" si="2"/>
        <v>0</v>
      </c>
      <c r="AI526" s="6" t="str">
        <f>VLOOKUP(C526, 'Batter Rosters'!A:B, 3, FALSE)</f>
        <v>#REF!</v>
      </c>
    </row>
    <row r="527">
      <c r="AG527" s="5">
        <f t="shared" si="1"/>
        <v>0</v>
      </c>
      <c r="AH527" s="6">
        <f t="shared" si="2"/>
        <v>0</v>
      </c>
      <c r="AI527" s="6" t="str">
        <f>VLOOKUP(C527, 'Batter Rosters'!A:B, 3, FALSE)</f>
        <v>#REF!</v>
      </c>
    </row>
    <row r="528">
      <c r="AG528" s="5">
        <f t="shared" si="1"/>
        <v>0</v>
      </c>
      <c r="AH528" s="6">
        <f t="shared" si="2"/>
        <v>0</v>
      </c>
      <c r="AI528" s="6" t="str">
        <f>VLOOKUP(C528, 'Batter Rosters'!A:B, 3, FALSE)</f>
        <v>#REF!</v>
      </c>
    </row>
    <row r="529">
      <c r="AG529" s="5">
        <f t="shared" si="1"/>
        <v>0</v>
      </c>
      <c r="AH529" s="6">
        <f t="shared" si="2"/>
        <v>0</v>
      </c>
      <c r="AI529" s="6" t="str">
        <f>VLOOKUP(C529, 'Batter Rosters'!A:B, 3, FALSE)</f>
        <v>#REF!</v>
      </c>
    </row>
    <row r="530">
      <c r="AG530" s="5">
        <f t="shared" si="1"/>
        <v>0</v>
      </c>
      <c r="AH530" s="6">
        <f t="shared" si="2"/>
        <v>0</v>
      </c>
      <c r="AI530" s="6" t="str">
        <f>VLOOKUP(C530, 'Batter Rosters'!A:B, 3, FALSE)</f>
        <v>#REF!</v>
      </c>
    </row>
    <row r="531">
      <c r="AG531" s="5">
        <f t="shared" si="1"/>
        <v>0</v>
      </c>
      <c r="AH531" s="6">
        <f t="shared" si="2"/>
        <v>0</v>
      </c>
      <c r="AI531" s="6" t="str">
        <f>VLOOKUP(C531, 'Batter Rosters'!A:B, 3, FALSE)</f>
        <v>#REF!</v>
      </c>
    </row>
    <row r="532">
      <c r="AG532" s="5">
        <f t="shared" si="1"/>
        <v>0</v>
      </c>
      <c r="AH532" s="6">
        <f t="shared" si="2"/>
        <v>0</v>
      </c>
      <c r="AI532" s="6" t="str">
        <f>VLOOKUP(C532, 'Batter Rosters'!A:B, 3, FALSE)</f>
        <v>#REF!</v>
      </c>
    </row>
    <row r="533">
      <c r="AG533" s="5">
        <f t="shared" si="1"/>
        <v>0</v>
      </c>
      <c r="AH533" s="6">
        <f t="shared" si="2"/>
        <v>0</v>
      </c>
      <c r="AI533" s="6" t="str">
        <f>VLOOKUP(C533, 'Batter Rosters'!A:B, 3, FALSE)</f>
        <v>#REF!</v>
      </c>
    </row>
    <row r="534">
      <c r="AG534" s="5">
        <f t="shared" si="1"/>
        <v>0</v>
      </c>
      <c r="AH534" s="6">
        <f t="shared" si="2"/>
        <v>0</v>
      </c>
      <c r="AI534" s="6" t="str">
        <f>VLOOKUP(C534, 'Batter Rosters'!A:B, 3, FALSE)</f>
        <v>#REF!</v>
      </c>
    </row>
    <row r="535">
      <c r="AG535" s="5">
        <f t="shared" si="1"/>
        <v>0</v>
      </c>
      <c r="AH535" s="6">
        <f t="shared" si="2"/>
        <v>0</v>
      </c>
      <c r="AI535" s="6" t="str">
        <f>VLOOKUP(C535, 'Batter Rosters'!A:B, 3, FALSE)</f>
        <v>#REF!</v>
      </c>
    </row>
    <row r="536">
      <c r="AG536" s="5">
        <f t="shared" si="1"/>
        <v>0</v>
      </c>
      <c r="AH536" s="6">
        <f t="shared" si="2"/>
        <v>0</v>
      </c>
      <c r="AI536" s="6" t="str">
        <f>VLOOKUP(C536, 'Batter Rosters'!A:B, 3, FALSE)</f>
        <v>#REF!</v>
      </c>
    </row>
    <row r="537">
      <c r="AG537" s="5">
        <f t="shared" si="1"/>
        <v>0</v>
      </c>
      <c r="AH537" s="6">
        <f t="shared" si="2"/>
        <v>0</v>
      </c>
      <c r="AI537" s="6" t="str">
        <f>VLOOKUP(C537, 'Batter Rosters'!A:B, 3, FALSE)</f>
        <v>#REF!</v>
      </c>
    </row>
    <row r="538">
      <c r="AG538" s="5">
        <f t="shared" si="1"/>
        <v>0</v>
      </c>
      <c r="AH538" s="6">
        <f t="shared" si="2"/>
        <v>0</v>
      </c>
      <c r="AI538" s="6" t="str">
        <f>VLOOKUP(C538, 'Batter Rosters'!A:B, 3, FALSE)</f>
        <v>#REF!</v>
      </c>
    </row>
    <row r="539">
      <c r="AG539" s="5">
        <f t="shared" si="1"/>
        <v>0</v>
      </c>
      <c r="AH539" s="6">
        <f t="shared" si="2"/>
        <v>0</v>
      </c>
      <c r="AI539" s="6" t="str">
        <f>VLOOKUP(C539, 'Batter Rosters'!A:B, 3, FALSE)</f>
        <v>#REF!</v>
      </c>
    </row>
    <row r="540">
      <c r="AG540" s="5">
        <f t="shared" si="1"/>
        <v>0</v>
      </c>
      <c r="AH540" s="6">
        <f t="shared" si="2"/>
        <v>0</v>
      </c>
      <c r="AI540" s="6" t="str">
        <f>VLOOKUP(C540, 'Batter Rosters'!A:B, 3, FALSE)</f>
        <v>#REF!</v>
      </c>
    </row>
    <row r="541">
      <c r="AG541" s="5">
        <f t="shared" si="1"/>
        <v>0</v>
      </c>
      <c r="AH541" s="6">
        <f t="shared" si="2"/>
        <v>0</v>
      </c>
      <c r="AI541" s="6" t="str">
        <f>VLOOKUP(C541, 'Batter Rosters'!A:B, 3, FALSE)</f>
        <v>#REF!</v>
      </c>
    </row>
    <row r="542">
      <c r="AG542" s="5">
        <f t="shared" si="1"/>
        <v>0</v>
      </c>
      <c r="AH542" s="6">
        <f t="shared" si="2"/>
        <v>0</v>
      </c>
      <c r="AI542" s="6" t="str">
        <f>VLOOKUP(C542, 'Batter Rosters'!A:B, 3, FALSE)</f>
        <v>#REF!</v>
      </c>
    </row>
    <row r="543">
      <c r="AG543" s="5">
        <f t="shared" si="1"/>
        <v>0</v>
      </c>
      <c r="AH543" s="6">
        <f t="shared" si="2"/>
        <v>0</v>
      </c>
      <c r="AI543" s="6" t="str">
        <f>VLOOKUP(C543, 'Batter Rosters'!A:B, 3, FALSE)</f>
        <v>#REF!</v>
      </c>
    </row>
    <row r="544">
      <c r="AG544" s="5">
        <f t="shared" si="1"/>
        <v>0</v>
      </c>
      <c r="AH544" s="6">
        <f t="shared" si="2"/>
        <v>0</v>
      </c>
      <c r="AI544" s="6" t="str">
        <f>VLOOKUP(C544, 'Batter Rosters'!A:B, 3, FALSE)</f>
        <v>#REF!</v>
      </c>
    </row>
    <row r="545">
      <c r="AG545" s="5">
        <f t="shared" si="1"/>
        <v>0</v>
      </c>
      <c r="AH545" s="6">
        <f t="shared" si="2"/>
        <v>0</v>
      </c>
      <c r="AI545" s="6" t="str">
        <f>VLOOKUP(C545, 'Batter Rosters'!A:B, 3, FALSE)</f>
        <v>#REF!</v>
      </c>
    </row>
    <row r="546">
      <c r="AG546" s="5">
        <f t="shared" si="1"/>
        <v>0</v>
      </c>
      <c r="AH546" s="6">
        <f t="shared" si="2"/>
        <v>0</v>
      </c>
      <c r="AI546" s="6" t="str">
        <f>VLOOKUP(C546, 'Batter Rosters'!A:B, 3, FALSE)</f>
        <v>#REF!</v>
      </c>
    </row>
    <row r="547">
      <c r="AG547" s="5">
        <f t="shared" si="1"/>
        <v>0</v>
      </c>
      <c r="AH547" s="6">
        <f t="shared" si="2"/>
        <v>0</v>
      </c>
      <c r="AI547" s="6" t="str">
        <f>VLOOKUP(C547, 'Batter Rosters'!A:B, 3, FALSE)</f>
        <v>#REF!</v>
      </c>
    </row>
    <row r="548">
      <c r="AG548" s="5">
        <f t="shared" si="1"/>
        <v>0</v>
      </c>
      <c r="AH548" s="6">
        <f t="shared" si="2"/>
        <v>0</v>
      </c>
      <c r="AI548" s="6" t="str">
        <f>VLOOKUP(C548, 'Batter Rosters'!A:B, 3, FALSE)</f>
        <v>#REF!</v>
      </c>
    </row>
    <row r="549">
      <c r="AG549" s="5">
        <f t="shared" si="1"/>
        <v>0</v>
      </c>
      <c r="AH549" s="6">
        <f t="shared" si="2"/>
        <v>0</v>
      </c>
      <c r="AI549" s="6" t="str">
        <f>VLOOKUP(C549, 'Batter Rosters'!A:B, 3, FALSE)</f>
        <v>#REF!</v>
      </c>
    </row>
    <row r="550">
      <c r="AG550" s="5">
        <f t="shared" si="1"/>
        <v>0</v>
      </c>
      <c r="AH550" s="6">
        <f t="shared" si="2"/>
        <v>0</v>
      </c>
      <c r="AI550" s="6" t="str">
        <f>VLOOKUP(C550, 'Batter Rosters'!A:B, 3, FALSE)</f>
        <v>#REF!</v>
      </c>
    </row>
    <row r="551">
      <c r="AG551" s="5">
        <f t="shared" si="1"/>
        <v>0</v>
      </c>
      <c r="AH551" s="6">
        <f t="shared" si="2"/>
        <v>0</v>
      </c>
      <c r="AI551" s="6" t="str">
        <f>VLOOKUP(C551, 'Batter Rosters'!A:B, 3, FALSE)</f>
        <v>#REF!</v>
      </c>
    </row>
    <row r="552">
      <c r="AG552" s="5">
        <f t="shared" si="1"/>
        <v>0</v>
      </c>
      <c r="AH552" s="6">
        <f t="shared" si="2"/>
        <v>0</v>
      </c>
      <c r="AI552" s="6" t="str">
        <f>VLOOKUP(C552, 'Batter Rosters'!A:B, 3, FALSE)</f>
        <v>#REF!</v>
      </c>
    </row>
    <row r="553">
      <c r="AG553" s="5">
        <f t="shared" si="1"/>
        <v>0</v>
      </c>
      <c r="AH553" s="6">
        <f t="shared" si="2"/>
        <v>0</v>
      </c>
      <c r="AI553" s="6" t="str">
        <f>VLOOKUP(C553, 'Batter Rosters'!A:B, 3, FALSE)</f>
        <v>#REF!</v>
      </c>
    </row>
    <row r="554">
      <c r="AG554" s="5">
        <f t="shared" si="1"/>
        <v>0</v>
      </c>
      <c r="AH554" s="6">
        <f t="shared" si="2"/>
        <v>0</v>
      </c>
      <c r="AI554" s="6" t="str">
        <f>VLOOKUP(C554, 'Batter Rosters'!A:B, 3, FALSE)</f>
        <v>#REF!</v>
      </c>
    </row>
    <row r="555">
      <c r="AG555" s="5">
        <f t="shared" si="1"/>
        <v>0</v>
      </c>
      <c r="AH555" s="6">
        <f t="shared" si="2"/>
        <v>0</v>
      </c>
      <c r="AI555" s="6" t="str">
        <f>VLOOKUP(C555, 'Batter Rosters'!A:B, 3, FALSE)</f>
        <v>#REF!</v>
      </c>
    </row>
    <row r="556">
      <c r="AG556" s="5">
        <f t="shared" si="1"/>
        <v>0</v>
      </c>
      <c r="AH556" s="6">
        <f t="shared" si="2"/>
        <v>0</v>
      </c>
      <c r="AI556" s="6" t="str">
        <f>VLOOKUP(C556, 'Batter Rosters'!A:B, 3, FALSE)</f>
        <v>#REF!</v>
      </c>
    </row>
    <row r="557">
      <c r="AG557" s="5">
        <f t="shared" si="1"/>
        <v>0</v>
      </c>
      <c r="AH557" s="6">
        <f t="shared" si="2"/>
        <v>0</v>
      </c>
      <c r="AI557" s="6" t="str">
        <f>VLOOKUP(C557, 'Batter Rosters'!A:B, 3, FALSE)</f>
        <v>#REF!</v>
      </c>
    </row>
    <row r="558">
      <c r="AG558" s="5">
        <f t="shared" si="1"/>
        <v>0</v>
      </c>
      <c r="AH558" s="6">
        <f t="shared" si="2"/>
        <v>0</v>
      </c>
      <c r="AI558" s="6" t="str">
        <f>VLOOKUP(C558, 'Batter Rosters'!A:B, 3, FALSE)</f>
        <v>#REF!</v>
      </c>
    </row>
    <row r="559">
      <c r="AG559" s="5">
        <f t="shared" si="1"/>
        <v>0</v>
      </c>
      <c r="AH559" s="6">
        <f t="shared" si="2"/>
        <v>0</v>
      </c>
      <c r="AI559" s="6" t="str">
        <f>VLOOKUP(C559, 'Batter Rosters'!A:B, 3, FALSE)</f>
        <v>#REF!</v>
      </c>
    </row>
    <row r="560">
      <c r="AG560" s="5">
        <f t="shared" si="1"/>
        <v>0</v>
      </c>
      <c r="AH560" s="6">
        <f t="shared" si="2"/>
        <v>0</v>
      </c>
      <c r="AI560" s="6" t="str">
        <f>VLOOKUP(C560, 'Batter Rosters'!A:B, 3, FALSE)</f>
        <v>#REF!</v>
      </c>
    </row>
    <row r="561">
      <c r="AG561" s="5">
        <f t="shared" si="1"/>
        <v>0</v>
      </c>
      <c r="AH561" s="6">
        <f t="shared" si="2"/>
        <v>0</v>
      </c>
      <c r="AI561" s="6" t="str">
        <f>VLOOKUP(C561, 'Batter Rosters'!A:B, 3, FALSE)</f>
        <v>#REF!</v>
      </c>
    </row>
    <row r="562">
      <c r="AG562" s="5">
        <f t="shared" si="1"/>
        <v>0</v>
      </c>
      <c r="AH562" s="6">
        <f t="shared" si="2"/>
        <v>0</v>
      </c>
      <c r="AI562" s="6" t="str">
        <f>VLOOKUP(C562, 'Batter Rosters'!A:B, 3, FALSE)</f>
        <v>#REF!</v>
      </c>
    </row>
    <row r="563">
      <c r="AG563" s="5">
        <f t="shared" si="1"/>
        <v>0</v>
      </c>
      <c r="AH563" s="6">
        <f t="shared" si="2"/>
        <v>0</v>
      </c>
      <c r="AI563" s="6" t="str">
        <f>VLOOKUP(C563, 'Batter Rosters'!A:B, 3, FALSE)</f>
        <v>#REF!</v>
      </c>
    </row>
    <row r="564">
      <c r="AG564" s="5">
        <f t="shared" si="1"/>
        <v>0</v>
      </c>
      <c r="AH564" s="6">
        <f t="shared" si="2"/>
        <v>0</v>
      </c>
      <c r="AI564" s="6" t="str">
        <f>VLOOKUP(C564, 'Batter Rosters'!A:B, 3, FALSE)</f>
        <v>#REF!</v>
      </c>
    </row>
    <row r="565">
      <c r="AG565" s="5">
        <f t="shared" si="1"/>
        <v>0</v>
      </c>
      <c r="AH565" s="6">
        <f t="shared" si="2"/>
        <v>0</v>
      </c>
      <c r="AI565" s="6" t="str">
        <f>VLOOKUP(C565, 'Batter Rosters'!A:B, 3, FALSE)</f>
        <v>#REF!</v>
      </c>
    </row>
    <row r="566">
      <c r="AG566" s="5">
        <f t="shared" si="1"/>
        <v>0</v>
      </c>
      <c r="AH566" s="6">
        <f t="shared" si="2"/>
        <v>0</v>
      </c>
      <c r="AI566" s="6" t="str">
        <f>VLOOKUP(C566, 'Batter Rosters'!A:B, 3, FALSE)</f>
        <v>#REF!</v>
      </c>
    </row>
    <row r="567">
      <c r="AG567" s="5">
        <f t="shared" si="1"/>
        <v>0</v>
      </c>
      <c r="AH567" s="6">
        <f t="shared" si="2"/>
        <v>0</v>
      </c>
      <c r="AI567" s="6" t="str">
        <f>VLOOKUP(C567, 'Batter Rosters'!A:B, 3, FALSE)</f>
        <v>#REF!</v>
      </c>
    </row>
    <row r="568">
      <c r="AG568" s="5">
        <f t="shared" si="1"/>
        <v>0</v>
      </c>
      <c r="AH568" s="6">
        <f t="shared" si="2"/>
        <v>0</v>
      </c>
      <c r="AI568" s="6" t="str">
        <f>VLOOKUP(C568, 'Batter Rosters'!A:B, 3, FALSE)</f>
        <v>#REF!</v>
      </c>
    </row>
    <row r="569">
      <c r="AG569" s="5">
        <f t="shared" si="1"/>
        <v>0</v>
      </c>
      <c r="AH569" s="6">
        <f t="shared" si="2"/>
        <v>0</v>
      </c>
      <c r="AI569" s="6" t="str">
        <f>VLOOKUP(C569, 'Batter Rosters'!A:B, 3, FALSE)</f>
        <v>#REF!</v>
      </c>
    </row>
    <row r="570">
      <c r="AG570" s="5">
        <f t="shared" si="1"/>
        <v>0</v>
      </c>
      <c r="AH570" s="6">
        <f t="shared" si="2"/>
        <v>0</v>
      </c>
      <c r="AI570" s="6" t="str">
        <f>VLOOKUP(C570, 'Batter Rosters'!A:B, 3, FALSE)</f>
        <v>#REF!</v>
      </c>
    </row>
    <row r="571">
      <c r="AG571" s="5">
        <f t="shared" si="1"/>
        <v>0</v>
      </c>
      <c r="AH571" s="6">
        <f t="shared" si="2"/>
        <v>0</v>
      </c>
      <c r="AI571" s="6" t="str">
        <f>VLOOKUP(C571, 'Batter Rosters'!A:B, 3, FALSE)</f>
        <v>#REF!</v>
      </c>
    </row>
    <row r="572">
      <c r="AG572" s="5">
        <f t="shared" si="1"/>
        <v>0</v>
      </c>
      <c r="AH572" s="6">
        <f t="shared" si="2"/>
        <v>0</v>
      </c>
      <c r="AI572" s="6" t="str">
        <f>VLOOKUP(C572, 'Batter Rosters'!A:B, 3, FALSE)</f>
        <v>#REF!</v>
      </c>
    </row>
    <row r="573">
      <c r="AG573" s="5">
        <f t="shared" si="1"/>
        <v>0</v>
      </c>
      <c r="AH573" s="6">
        <f t="shared" si="2"/>
        <v>0</v>
      </c>
      <c r="AI573" s="6" t="str">
        <f>VLOOKUP(C573, 'Batter Rosters'!A:B, 3, FALSE)</f>
        <v>#REF!</v>
      </c>
    </row>
    <row r="574">
      <c r="AG574" s="5">
        <f t="shared" si="1"/>
        <v>0</v>
      </c>
      <c r="AH574" s="6">
        <f t="shared" si="2"/>
        <v>0</v>
      </c>
      <c r="AI574" s="6" t="str">
        <f>VLOOKUP(C574, 'Batter Rosters'!A:B, 3, FALSE)</f>
        <v>#REF!</v>
      </c>
    </row>
    <row r="575">
      <c r="AG575" s="5">
        <f t="shared" si="1"/>
        <v>0</v>
      </c>
      <c r="AH575" s="6">
        <f t="shared" si="2"/>
        <v>0</v>
      </c>
      <c r="AI575" s="6" t="str">
        <f>VLOOKUP(C575, 'Batter Rosters'!A:B, 3, FALSE)</f>
        <v>#REF!</v>
      </c>
    </row>
    <row r="576">
      <c r="AG576" s="5">
        <f t="shared" si="1"/>
        <v>0</v>
      </c>
      <c r="AH576" s="6">
        <f t="shared" si="2"/>
        <v>0</v>
      </c>
      <c r="AI576" s="6" t="str">
        <f>VLOOKUP(C576, 'Batter Rosters'!A:B, 3, FALSE)</f>
        <v>#REF!</v>
      </c>
    </row>
    <row r="577">
      <c r="AG577" s="5">
        <f t="shared" si="1"/>
        <v>0</v>
      </c>
      <c r="AH577" s="6">
        <f t="shared" si="2"/>
        <v>0</v>
      </c>
      <c r="AI577" s="6" t="str">
        <f>VLOOKUP(C577, 'Batter Rosters'!A:B, 3, FALSE)</f>
        <v>#REF!</v>
      </c>
    </row>
    <row r="578">
      <c r="AG578" s="5">
        <f t="shared" si="1"/>
        <v>0</v>
      </c>
      <c r="AH578" s="6">
        <f t="shared" si="2"/>
        <v>0</v>
      </c>
      <c r="AI578" s="6" t="str">
        <f>VLOOKUP(C578, 'Batter Rosters'!A:B, 3, FALSE)</f>
        <v>#REF!</v>
      </c>
    </row>
    <row r="579">
      <c r="AG579" s="5">
        <f t="shared" si="1"/>
        <v>0</v>
      </c>
      <c r="AH579" s="6">
        <f t="shared" si="2"/>
        <v>0</v>
      </c>
      <c r="AI579" s="6" t="str">
        <f>VLOOKUP(C579, 'Batter Rosters'!A:B, 3, FALSE)</f>
        <v>#REF!</v>
      </c>
    </row>
    <row r="580">
      <c r="AG580" s="5">
        <f t="shared" si="1"/>
        <v>0</v>
      </c>
      <c r="AH580" s="6">
        <f t="shared" si="2"/>
        <v>0</v>
      </c>
      <c r="AI580" s="6" t="str">
        <f>VLOOKUP(C580, 'Batter Rosters'!A:B, 3, FALSE)</f>
        <v>#REF!</v>
      </c>
    </row>
    <row r="581">
      <c r="AG581" s="5">
        <f t="shared" si="1"/>
        <v>0</v>
      </c>
      <c r="AH581" s="6">
        <f t="shared" si="2"/>
        <v>0</v>
      </c>
      <c r="AI581" s="6" t="str">
        <f>VLOOKUP(C581, 'Batter Rosters'!A:B, 3, FALSE)</f>
        <v>#REF!</v>
      </c>
    </row>
    <row r="582">
      <c r="AG582" s="5">
        <f t="shared" si="1"/>
        <v>0</v>
      </c>
      <c r="AH582" s="6">
        <f t="shared" si="2"/>
        <v>0</v>
      </c>
      <c r="AI582" s="6" t="str">
        <f>VLOOKUP(C582, 'Batter Rosters'!A:B, 3, FALSE)</f>
        <v>#REF!</v>
      </c>
    </row>
    <row r="583">
      <c r="AG583" s="5">
        <f t="shared" si="1"/>
        <v>0</v>
      </c>
      <c r="AH583" s="6">
        <f t="shared" si="2"/>
        <v>0</v>
      </c>
      <c r="AI583" s="6" t="str">
        <f>VLOOKUP(C583, 'Batter Rosters'!A:B, 3, FALSE)</f>
        <v>#REF!</v>
      </c>
    </row>
    <row r="584">
      <c r="AG584" s="5">
        <f t="shared" si="1"/>
        <v>0</v>
      </c>
      <c r="AH584" s="6">
        <f t="shared" si="2"/>
        <v>0</v>
      </c>
      <c r="AI584" s="6" t="str">
        <f>VLOOKUP(C584, 'Batter Rosters'!A:B, 3, FALSE)</f>
        <v>#REF!</v>
      </c>
    </row>
    <row r="585">
      <c r="AH585" s="11"/>
      <c r="AI585" s="11"/>
    </row>
    <row r="586">
      <c r="AH586" s="11"/>
      <c r="AI586" s="11"/>
    </row>
    <row r="587">
      <c r="AH587" s="11"/>
      <c r="AI587" s="11"/>
    </row>
    <row r="588">
      <c r="AH588" s="11"/>
      <c r="AI588" s="11"/>
    </row>
    <row r="589">
      <c r="AH589" s="11"/>
      <c r="AI589" s="11"/>
    </row>
    <row r="590">
      <c r="AH590" s="11"/>
      <c r="AI590" s="11"/>
    </row>
    <row r="591">
      <c r="AH591" s="11"/>
      <c r="AI591" s="11"/>
    </row>
    <row r="592">
      <c r="AH592" s="11"/>
      <c r="AI592" s="11"/>
    </row>
    <row r="593">
      <c r="AH593" s="11"/>
      <c r="AI593" s="11"/>
    </row>
    <row r="594">
      <c r="AH594" s="11"/>
      <c r="AI594" s="11"/>
    </row>
    <row r="595">
      <c r="AH595" s="11"/>
      <c r="AI595" s="11"/>
    </row>
    <row r="596">
      <c r="AH596" s="11"/>
      <c r="AI596" s="11"/>
    </row>
    <row r="597">
      <c r="AH597" s="11"/>
      <c r="AI597" s="11"/>
    </row>
    <row r="598">
      <c r="AH598" s="11"/>
      <c r="AI598" s="11"/>
    </row>
    <row r="599">
      <c r="AH599" s="11"/>
      <c r="AI599" s="11"/>
    </row>
    <row r="600">
      <c r="AH600" s="11"/>
      <c r="AI600" s="11"/>
    </row>
    <row r="601">
      <c r="AH601" s="11"/>
      <c r="AI601" s="11"/>
    </row>
    <row r="602">
      <c r="AH602" s="11"/>
      <c r="AI602" s="11"/>
    </row>
    <row r="603">
      <c r="AH603" s="11"/>
      <c r="AI603" s="11"/>
    </row>
    <row r="604">
      <c r="AH604" s="11"/>
      <c r="AI604" s="11"/>
    </row>
    <row r="605">
      <c r="AH605" s="11"/>
      <c r="AI605" s="11"/>
    </row>
    <row r="606">
      <c r="AH606" s="11"/>
      <c r="AI606" s="11"/>
    </row>
    <row r="607">
      <c r="AH607" s="11"/>
      <c r="AI607" s="11"/>
    </row>
    <row r="608">
      <c r="AH608" s="11"/>
      <c r="AI608" s="11"/>
    </row>
    <row r="609">
      <c r="AH609" s="11"/>
      <c r="AI609" s="11"/>
    </row>
    <row r="610">
      <c r="AH610" s="11"/>
      <c r="AI610" s="11"/>
    </row>
    <row r="611">
      <c r="AH611" s="11"/>
      <c r="AI611" s="11"/>
    </row>
    <row r="612">
      <c r="AH612" s="11"/>
      <c r="AI612" s="11"/>
    </row>
    <row r="613">
      <c r="AH613" s="11"/>
      <c r="AI613" s="11"/>
    </row>
    <row r="614">
      <c r="AH614" s="11"/>
      <c r="AI614" s="11"/>
    </row>
    <row r="615">
      <c r="AH615" s="11"/>
      <c r="AI615" s="11"/>
    </row>
    <row r="616">
      <c r="AH616" s="11"/>
      <c r="AI616" s="11"/>
    </row>
    <row r="617">
      <c r="AH617" s="11"/>
      <c r="AI617" s="11"/>
    </row>
    <row r="618">
      <c r="AH618" s="11"/>
      <c r="AI618" s="11"/>
    </row>
    <row r="619">
      <c r="AH619" s="11"/>
      <c r="AI619" s="11"/>
    </row>
    <row r="620">
      <c r="AH620" s="11"/>
      <c r="AI620" s="11"/>
    </row>
    <row r="621">
      <c r="AH621" s="11"/>
      <c r="AI621" s="11"/>
    </row>
    <row r="622">
      <c r="AH622" s="11"/>
      <c r="AI622" s="11"/>
    </row>
    <row r="623">
      <c r="AH623" s="11"/>
      <c r="AI623" s="11"/>
    </row>
    <row r="624">
      <c r="AH624" s="11"/>
      <c r="AI624" s="11"/>
    </row>
    <row r="625">
      <c r="AH625" s="11"/>
      <c r="AI625" s="11"/>
    </row>
    <row r="626">
      <c r="AH626" s="11"/>
      <c r="AI626" s="11"/>
    </row>
    <row r="627">
      <c r="AH627" s="11"/>
      <c r="AI627" s="11"/>
    </row>
    <row r="628">
      <c r="AH628" s="11"/>
      <c r="AI628" s="11"/>
    </row>
    <row r="629">
      <c r="AH629" s="11"/>
      <c r="AI629" s="11"/>
    </row>
    <row r="630">
      <c r="AH630" s="11"/>
      <c r="AI630" s="11"/>
    </row>
    <row r="631">
      <c r="AH631" s="11"/>
      <c r="AI631" s="11"/>
    </row>
    <row r="632">
      <c r="AH632" s="11"/>
      <c r="AI632" s="11"/>
    </row>
    <row r="633">
      <c r="AH633" s="11"/>
      <c r="AI633" s="11"/>
    </row>
    <row r="634">
      <c r="AH634" s="11"/>
      <c r="AI634" s="11"/>
    </row>
    <row r="635">
      <c r="AH635" s="11"/>
      <c r="AI635" s="11"/>
    </row>
    <row r="636">
      <c r="AH636" s="11"/>
      <c r="AI636" s="11"/>
    </row>
    <row r="637">
      <c r="AH637" s="11"/>
      <c r="AI637" s="11"/>
    </row>
    <row r="638">
      <c r="AH638" s="11"/>
      <c r="AI638" s="11"/>
    </row>
    <row r="639">
      <c r="AH639" s="11"/>
      <c r="AI639" s="11"/>
    </row>
    <row r="640">
      <c r="AH640" s="11"/>
      <c r="AI640" s="11"/>
    </row>
    <row r="641">
      <c r="AH641" s="11"/>
      <c r="AI641" s="11"/>
    </row>
    <row r="642">
      <c r="AH642" s="11"/>
      <c r="AI642" s="11"/>
    </row>
    <row r="643">
      <c r="AH643" s="11"/>
      <c r="AI643" s="11"/>
    </row>
    <row r="644">
      <c r="AH644" s="11"/>
      <c r="AI644" s="11"/>
    </row>
    <row r="645">
      <c r="AH645" s="11"/>
      <c r="AI645" s="11"/>
    </row>
    <row r="646">
      <c r="AH646" s="11"/>
      <c r="AI646" s="11"/>
    </row>
    <row r="647">
      <c r="AH647" s="11"/>
      <c r="AI647" s="11"/>
    </row>
    <row r="648">
      <c r="AH648" s="11"/>
      <c r="AI648" s="11"/>
    </row>
    <row r="649">
      <c r="AH649" s="11"/>
      <c r="AI649" s="11"/>
    </row>
    <row r="650">
      <c r="AH650" s="11"/>
      <c r="AI650" s="11"/>
    </row>
    <row r="651">
      <c r="AH651" s="11"/>
      <c r="AI651" s="11"/>
    </row>
    <row r="652">
      <c r="AH652" s="11"/>
      <c r="AI652" s="11"/>
    </row>
    <row r="653">
      <c r="AH653" s="11"/>
      <c r="AI653" s="11"/>
    </row>
    <row r="654">
      <c r="AH654" s="11"/>
      <c r="AI654" s="11"/>
    </row>
    <row r="655">
      <c r="AH655" s="11"/>
      <c r="AI655" s="11"/>
    </row>
    <row r="656">
      <c r="AH656" s="11"/>
      <c r="AI656" s="11"/>
    </row>
    <row r="657">
      <c r="AH657" s="11"/>
      <c r="AI657" s="11"/>
    </row>
    <row r="658">
      <c r="AH658" s="11"/>
      <c r="AI658" s="11"/>
    </row>
    <row r="659">
      <c r="AH659" s="11"/>
      <c r="AI659" s="11"/>
    </row>
    <row r="660">
      <c r="AH660" s="11"/>
      <c r="AI660" s="11"/>
    </row>
    <row r="661">
      <c r="AH661" s="11"/>
      <c r="AI661" s="11"/>
    </row>
    <row r="662">
      <c r="AH662" s="11"/>
      <c r="AI662" s="11"/>
    </row>
    <row r="663">
      <c r="AH663" s="11"/>
      <c r="AI663" s="11"/>
    </row>
    <row r="664">
      <c r="AH664" s="11"/>
      <c r="AI664" s="11"/>
    </row>
    <row r="665">
      <c r="AH665" s="11"/>
      <c r="AI665" s="11"/>
    </row>
    <row r="666">
      <c r="AH666" s="11"/>
      <c r="AI666" s="11"/>
    </row>
    <row r="667">
      <c r="AH667" s="11"/>
      <c r="AI667" s="11"/>
    </row>
    <row r="668">
      <c r="AH668" s="11"/>
      <c r="AI668" s="11"/>
    </row>
    <row r="669">
      <c r="AH669" s="11"/>
      <c r="AI669" s="11"/>
    </row>
    <row r="670">
      <c r="AH670" s="11"/>
      <c r="AI670" s="11"/>
    </row>
    <row r="671">
      <c r="AH671" s="11"/>
      <c r="AI671" s="11"/>
    </row>
    <row r="672">
      <c r="AH672" s="11"/>
      <c r="AI672" s="11"/>
    </row>
    <row r="673">
      <c r="AH673" s="11"/>
      <c r="AI673" s="11"/>
    </row>
    <row r="674">
      <c r="AH674" s="11"/>
      <c r="AI674" s="11"/>
    </row>
    <row r="675">
      <c r="AH675" s="11"/>
      <c r="AI675" s="11"/>
    </row>
    <row r="676">
      <c r="AH676" s="11"/>
      <c r="AI676" s="11"/>
    </row>
    <row r="677">
      <c r="AH677" s="11"/>
      <c r="AI677" s="11"/>
    </row>
    <row r="678">
      <c r="AH678" s="11"/>
      <c r="AI678" s="11"/>
    </row>
    <row r="679">
      <c r="AH679" s="11"/>
      <c r="AI679" s="11"/>
    </row>
    <row r="680">
      <c r="AH680" s="11"/>
      <c r="AI680" s="11"/>
    </row>
    <row r="681">
      <c r="AH681" s="11"/>
      <c r="AI681" s="11"/>
    </row>
    <row r="682">
      <c r="AH682" s="11"/>
      <c r="AI682" s="11"/>
    </row>
    <row r="683">
      <c r="AH683" s="11"/>
      <c r="AI683" s="11"/>
    </row>
    <row r="684">
      <c r="AH684" s="11"/>
      <c r="AI684" s="11"/>
    </row>
    <row r="685">
      <c r="AH685" s="11"/>
      <c r="AI685" s="11"/>
    </row>
    <row r="686">
      <c r="AH686" s="11"/>
      <c r="AI686" s="11"/>
    </row>
    <row r="687">
      <c r="AH687" s="11"/>
      <c r="AI687" s="11"/>
    </row>
    <row r="688">
      <c r="AH688" s="11"/>
      <c r="AI688" s="11"/>
    </row>
    <row r="689">
      <c r="AH689" s="11"/>
      <c r="AI689" s="11"/>
    </row>
    <row r="690">
      <c r="AH690" s="11"/>
      <c r="AI690" s="11"/>
    </row>
    <row r="691">
      <c r="AH691" s="11"/>
      <c r="AI691" s="11"/>
    </row>
    <row r="692">
      <c r="AH692" s="11"/>
      <c r="AI692" s="11"/>
    </row>
    <row r="693">
      <c r="AH693" s="11"/>
      <c r="AI693" s="11"/>
    </row>
    <row r="694">
      <c r="AH694" s="11"/>
      <c r="AI694" s="11"/>
    </row>
    <row r="695">
      <c r="AH695" s="11"/>
      <c r="AI695" s="11"/>
    </row>
    <row r="696">
      <c r="AH696" s="11"/>
      <c r="AI696" s="11"/>
    </row>
    <row r="697">
      <c r="AH697" s="11"/>
      <c r="AI697" s="11"/>
    </row>
    <row r="698">
      <c r="AH698" s="11"/>
      <c r="AI698" s="11"/>
    </row>
    <row r="699">
      <c r="AH699" s="11"/>
      <c r="AI699" s="11"/>
    </row>
    <row r="700">
      <c r="AH700" s="11"/>
      <c r="AI700" s="11"/>
    </row>
    <row r="701">
      <c r="AH701" s="11"/>
      <c r="AI701" s="11"/>
    </row>
    <row r="702">
      <c r="AH702" s="11"/>
      <c r="AI702" s="11"/>
    </row>
    <row r="703">
      <c r="AH703" s="11"/>
      <c r="AI703" s="11"/>
    </row>
    <row r="704">
      <c r="AH704" s="11"/>
      <c r="AI704" s="11"/>
    </row>
    <row r="705">
      <c r="AH705" s="11"/>
      <c r="AI705" s="11"/>
    </row>
    <row r="706">
      <c r="AH706" s="11"/>
      <c r="AI706" s="11"/>
    </row>
    <row r="707">
      <c r="AH707" s="11"/>
      <c r="AI707" s="11"/>
    </row>
    <row r="708">
      <c r="AH708" s="11"/>
      <c r="AI708" s="11"/>
    </row>
    <row r="709">
      <c r="AH709" s="11"/>
      <c r="AI709" s="11"/>
    </row>
    <row r="710">
      <c r="AH710" s="11"/>
      <c r="AI710" s="11"/>
    </row>
    <row r="711">
      <c r="AH711" s="11"/>
      <c r="AI711" s="11"/>
    </row>
    <row r="712">
      <c r="AH712" s="11"/>
      <c r="AI712" s="11"/>
    </row>
    <row r="713">
      <c r="AH713" s="11"/>
      <c r="AI713" s="11"/>
    </row>
    <row r="714">
      <c r="AH714" s="11"/>
      <c r="AI714" s="11"/>
    </row>
    <row r="715">
      <c r="AH715" s="11"/>
      <c r="AI715" s="11"/>
    </row>
    <row r="716">
      <c r="AH716" s="11"/>
      <c r="AI716" s="11"/>
    </row>
    <row r="717">
      <c r="AH717" s="11"/>
      <c r="AI717" s="11"/>
    </row>
    <row r="718">
      <c r="AH718" s="11"/>
      <c r="AI718" s="11"/>
    </row>
    <row r="719">
      <c r="AH719" s="11"/>
      <c r="AI719" s="11"/>
    </row>
    <row r="720">
      <c r="AH720" s="11"/>
      <c r="AI720" s="11"/>
    </row>
    <row r="721">
      <c r="AH721" s="11"/>
      <c r="AI721" s="11"/>
    </row>
    <row r="722">
      <c r="AH722" s="11"/>
      <c r="AI722" s="11"/>
    </row>
    <row r="723">
      <c r="AH723" s="11"/>
      <c r="AI723" s="11"/>
    </row>
    <row r="724">
      <c r="AH724" s="11"/>
      <c r="AI724" s="11"/>
    </row>
    <row r="725">
      <c r="AH725" s="11"/>
      <c r="AI725" s="11"/>
    </row>
    <row r="726">
      <c r="AH726" s="11"/>
      <c r="AI726" s="11"/>
    </row>
    <row r="727">
      <c r="AH727" s="11"/>
      <c r="AI727" s="11"/>
    </row>
    <row r="728">
      <c r="AH728" s="11"/>
      <c r="AI728" s="11"/>
    </row>
    <row r="729">
      <c r="AH729" s="11"/>
      <c r="AI729" s="11"/>
    </row>
    <row r="730">
      <c r="AH730" s="11"/>
      <c r="AI730" s="11"/>
    </row>
    <row r="731">
      <c r="AH731" s="11"/>
      <c r="AI731" s="11"/>
    </row>
    <row r="732">
      <c r="AH732" s="11"/>
      <c r="AI732" s="11"/>
    </row>
    <row r="733">
      <c r="AH733" s="11"/>
      <c r="AI733" s="11"/>
    </row>
    <row r="734">
      <c r="AH734" s="11"/>
      <c r="AI734" s="11"/>
    </row>
    <row r="735">
      <c r="AH735" s="11"/>
      <c r="AI735" s="11"/>
    </row>
    <row r="736">
      <c r="AH736" s="11"/>
      <c r="AI736" s="11"/>
    </row>
    <row r="737">
      <c r="AH737" s="11"/>
      <c r="AI737" s="11"/>
    </row>
    <row r="738">
      <c r="AH738" s="11"/>
      <c r="AI738" s="11"/>
    </row>
    <row r="739">
      <c r="AH739" s="11"/>
      <c r="AI739" s="11"/>
    </row>
    <row r="740">
      <c r="AH740" s="11"/>
      <c r="AI740" s="11"/>
    </row>
    <row r="741">
      <c r="AH741" s="11"/>
      <c r="AI741" s="11"/>
    </row>
    <row r="742">
      <c r="AH742" s="11"/>
      <c r="AI742" s="11"/>
    </row>
    <row r="743">
      <c r="AH743" s="11"/>
      <c r="AI743" s="11"/>
    </row>
    <row r="744">
      <c r="AH744" s="11"/>
      <c r="AI744" s="11"/>
    </row>
    <row r="745">
      <c r="AH745" s="11"/>
      <c r="AI745" s="11"/>
    </row>
    <row r="746">
      <c r="AH746" s="11"/>
      <c r="AI746" s="11"/>
    </row>
    <row r="747">
      <c r="AH747" s="11"/>
      <c r="AI747" s="11"/>
    </row>
    <row r="748">
      <c r="AH748" s="11"/>
      <c r="AI748" s="11"/>
    </row>
    <row r="749">
      <c r="AH749" s="11"/>
      <c r="AI749" s="11"/>
    </row>
    <row r="750">
      <c r="AH750" s="11"/>
      <c r="AI750" s="11"/>
    </row>
    <row r="751">
      <c r="AH751" s="11"/>
      <c r="AI751" s="11"/>
    </row>
    <row r="752">
      <c r="AH752" s="11"/>
      <c r="AI752" s="11"/>
    </row>
    <row r="753">
      <c r="AH753" s="11"/>
      <c r="AI753" s="11"/>
    </row>
    <row r="754">
      <c r="AH754" s="11"/>
      <c r="AI754" s="11"/>
    </row>
    <row r="755">
      <c r="AH755" s="11"/>
      <c r="AI755" s="11"/>
    </row>
    <row r="756">
      <c r="AH756" s="11"/>
      <c r="AI756" s="11"/>
    </row>
    <row r="757">
      <c r="AH757" s="11"/>
      <c r="AI757" s="11"/>
    </row>
    <row r="758">
      <c r="AH758" s="11"/>
      <c r="AI758" s="11"/>
    </row>
    <row r="759">
      <c r="AH759" s="11"/>
      <c r="AI759" s="11"/>
    </row>
    <row r="760">
      <c r="AH760" s="11"/>
      <c r="AI760" s="11"/>
    </row>
    <row r="761">
      <c r="AH761" s="11"/>
      <c r="AI761" s="11"/>
    </row>
    <row r="762">
      <c r="AH762" s="11"/>
      <c r="AI762" s="11"/>
    </row>
    <row r="763">
      <c r="AH763" s="11"/>
      <c r="AI763" s="11"/>
    </row>
    <row r="764">
      <c r="AH764" s="11"/>
      <c r="AI764" s="11"/>
    </row>
    <row r="765">
      <c r="AH765" s="11"/>
      <c r="AI765" s="11"/>
    </row>
    <row r="766">
      <c r="AH766" s="11"/>
      <c r="AI766" s="11"/>
    </row>
    <row r="767">
      <c r="AH767" s="11"/>
      <c r="AI767" s="11"/>
    </row>
    <row r="768">
      <c r="AH768" s="11"/>
      <c r="AI768" s="11"/>
    </row>
    <row r="769">
      <c r="AH769" s="11"/>
      <c r="AI769" s="11"/>
    </row>
    <row r="770">
      <c r="AH770" s="11"/>
      <c r="AI770" s="11"/>
    </row>
    <row r="771">
      <c r="AH771" s="11"/>
      <c r="AI771" s="11"/>
    </row>
    <row r="772">
      <c r="AH772" s="11"/>
      <c r="AI772" s="11"/>
    </row>
    <row r="773">
      <c r="AH773" s="11"/>
      <c r="AI773" s="11"/>
    </row>
    <row r="774">
      <c r="AH774" s="11"/>
      <c r="AI774" s="11"/>
    </row>
    <row r="775">
      <c r="AH775" s="11"/>
      <c r="AI775" s="11"/>
    </row>
    <row r="776">
      <c r="AH776" s="11"/>
      <c r="AI776" s="11"/>
    </row>
    <row r="777">
      <c r="AH777" s="11"/>
      <c r="AI777" s="11"/>
    </row>
    <row r="778">
      <c r="AH778" s="11"/>
      <c r="AI778" s="11"/>
    </row>
    <row r="779">
      <c r="AH779" s="11"/>
      <c r="AI779" s="11"/>
    </row>
    <row r="780">
      <c r="AH780" s="11"/>
      <c r="AI780" s="11"/>
    </row>
    <row r="781">
      <c r="AH781" s="11"/>
      <c r="AI781" s="11"/>
    </row>
    <row r="782">
      <c r="AH782" s="11"/>
      <c r="AI782" s="11"/>
    </row>
    <row r="783">
      <c r="AH783" s="11"/>
      <c r="AI783" s="11"/>
    </row>
    <row r="784">
      <c r="AH784" s="11"/>
      <c r="AI784" s="11"/>
    </row>
    <row r="785">
      <c r="AH785" s="11"/>
      <c r="AI785" s="11"/>
    </row>
    <row r="786">
      <c r="AH786" s="11"/>
      <c r="AI786" s="11"/>
    </row>
    <row r="787">
      <c r="AH787" s="11"/>
      <c r="AI787" s="11"/>
    </row>
    <row r="788">
      <c r="AH788" s="11"/>
      <c r="AI788" s="11"/>
    </row>
    <row r="789">
      <c r="AH789" s="11"/>
      <c r="AI789" s="11"/>
    </row>
    <row r="790">
      <c r="AH790" s="11"/>
      <c r="AI790" s="11"/>
    </row>
    <row r="791">
      <c r="AH791" s="11"/>
      <c r="AI791" s="11"/>
    </row>
    <row r="792">
      <c r="AH792" s="11"/>
      <c r="AI792" s="11"/>
    </row>
    <row r="793">
      <c r="AH793" s="11"/>
      <c r="AI793" s="11"/>
    </row>
    <row r="794">
      <c r="AH794" s="11"/>
      <c r="AI794" s="11"/>
    </row>
    <row r="795">
      <c r="AH795" s="11"/>
      <c r="AI795" s="11"/>
    </row>
    <row r="796">
      <c r="AH796" s="11"/>
      <c r="AI796" s="11"/>
    </row>
    <row r="797">
      <c r="AH797" s="11"/>
      <c r="AI797" s="11"/>
    </row>
    <row r="798">
      <c r="AH798" s="11"/>
      <c r="AI798" s="11"/>
    </row>
    <row r="799">
      <c r="AH799" s="11"/>
      <c r="AI799" s="11"/>
    </row>
    <row r="800">
      <c r="AH800" s="11"/>
      <c r="AI800" s="11"/>
    </row>
    <row r="801">
      <c r="AH801" s="11"/>
      <c r="AI801" s="11"/>
    </row>
    <row r="802">
      <c r="AH802" s="11"/>
      <c r="AI802" s="11"/>
    </row>
    <row r="803">
      <c r="AH803" s="11"/>
      <c r="AI803" s="11"/>
    </row>
    <row r="804">
      <c r="AH804" s="11"/>
      <c r="AI804" s="11"/>
    </row>
    <row r="805">
      <c r="AH805" s="11"/>
      <c r="AI805" s="11"/>
    </row>
    <row r="806">
      <c r="AH806" s="11"/>
      <c r="AI806" s="11"/>
    </row>
    <row r="807">
      <c r="AH807" s="11"/>
      <c r="AI807" s="11"/>
    </row>
    <row r="808">
      <c r="AH808" s="11"/>
      <c r="AI808" s="11"/>
    </row>
    <row r="809">
      <c r="AH809" s="11"/>
      <c r="AI809" s="11"/>
    </row>
    <row r="810">
      <c r="AH810" s="11"/>
      <c r="AI810" s="11"/>
    </row>
    <row r="811">
      <c r="AH811" s="11"/>
      <c r="AI811" s="11"/>
    </row>
    <row r="812">
      <c r="AH812" s="11"/>
      <c r="AI812" s="11"/>
    </row>
    <row r="813">
      <c r="AH813" s="11"/>
      <c r="AI813" s="11"/>
    </row>
    <row r="814">
      <c r="AH814" s="11"/>
      <c r="AI814" s="11"/>
    </row>
    <row r="815">
      <c r="AH815" s="11"/>
      <c r="AI815" s="11"/>
    </row>
    <row r="816">
      <c r="AH816" s="11"/>
      <c r="AI816" s="11"/>
    </row>
    <row r="817">
      <c r="AH817" s="11"/>
      <c r="AI817" s="11"/>
    </row>
    <row r="818">
      <c r="AH818" s="11"/>
      <c r="AI818" s="11"/>
    </row>
    <row r="819">
      <c r="AH819" s="11"/>
      <c r="AI819" s="11"/>
    </row>
    <row r="820">
      <c r="AH820" s="11"/>
      <c r="AI820" s="11"/>
    </row>
    <row r="821">
      <c r="AH821" s="11"/>
      <c r="AI821" s="11"/>
    </row>
    <row r="822">
      <c r="AH822" s="11"/>
      <c r="AI822" s="11"/>
    </row>
    <row r="823">
      <c r="AH823" s="11"/>
      <c r="AI823" s="11"/>
    </row>
    <row r="824">
      <c r="AH824" s="11"/>
      <c r="AI824" s="11"/>
    </row>
    <row r="825">
      <c r="AH825" s="11"/>
      <c r="AI825" s="11"/>
    </row>
    <row r="826">
      <c r="AH826" s="11"/>
      <c r="AI826" s="11"/>
    </row>
    <row r="827">
      <c r="AH827" s="11"/>
      <c r="AI827" s="11"/>
    </row>
    <row r="828">
      <c r="AH828" s="11"/>
      <c r="AI828" s="11"/>
    </row>
    <row r="829">
      <c r="AH829" s="11"/>
      <c r="AI829" s="11"/>
    </row>
    <row r="830">
      <c r="AH830" s="11"/>
      <c r="AI830" s="11"/>
    </row>
    <row r="831">
      <c r="AH831" s="11"/>
      <c r="AI831" s="11"/>
    </row>
    <row r="832">
      <c r="AH832" s="11"/>
      <c r="AI832" s="11"/>
    </row>
    <row r="833">
      <c r="AH833" s="11"/>
      <c r="AI833" s="11"/>
    </row>
    <row r="834">
      <c r="AH834" s="11"/>
      <c r="AI834" s="11"/>
    </row>
    <row r="835">
      <c r="AH835" s="11"/>
      <c r="AI835" s="11"/>
    </row>
    <row r="836">
      <c r="AH836" s="11"/>
      <c r="AI836" s="11"/>
    </row>
    <row r="837">
      <c r="AH837" s="11"/>
      <c r="AI837" s="11"/>
    </row>
    <row r="838">
      <c r="AH838" s="11"/>
      <c r="AI838" s="11"/>
    </row>
    <row r="839">
      <c r="AH839" s="11"/>
      <c r="AI839" s="11"/>
    </row>
    <row r="840">
      <c r="AH840" s="11"/>
      <c r="AI840" s="11"/>
    </row>
    <row r="841">
      <c r="AH841" s="11"/>
      <c r="AI841" s="11"/>
    </row>
    <row r="842">
      <c r="AH842" s="11"/>
      <c r="AI842" s="11"/>
    </row>
    <row r="843">
      <c r="AH843" s="11"/>
      <c r="AI843" s="11"/>
    </row>
    <row r="844">
      <c r="AH844" s="11"/>
      <c r="AI844" s="11"/>
    </row>
    <row r="845">
      <c r="AH845" s="11"/>
      <c r="AI845" s="11"/>
    </row>
    <row r="846">
      <c r="AH846" s="11"/>
      <c r="AI846" s="11"/>
    </row>
    <row r="847">
      <c r="AH847" s="11"/>
      <c r="AI847" s="11"/>
    </row>
    <row r="848">
      <c r="AH848" s="11"/>
      <c r="AI848" s="11"/>
    </row>
    <row r="849">
      <c r="AH849" s="11"/>
      <c r="AI849" s="11"/>
    </row>
    <row r="850">
      <c r="AH850" s="11"/>
      <c r="AI850" s="11"/>
    </row>
    <row r="851">
      <c r="AH851" s="11"/>
      <c r="AI851" s="11"/>
    </row>
    <row r="852">
      <c r="AH852" s="11"/>
      <c r="AI852" s="11"/>
    </row>
    <row r="853">
      <c r="AH853" s="11"/>
      <c r="AI853" s="11"/>
    </row>
    <row r="854">
      <c r="AH854" s="11"/>
      <c r="AI854" s="11"/>
    </row>
    <row r="855">
      <c r="AH855" s="11"/>
      <c r="AI855" s="11"/>
    </row>
    <row r="856">
      <c r="AH856" s="11"/>
      <c r="AI856" s="11"/>
    </row>
    <row r="857">
      <c r="AH857" s="11"/>
      <c r="AI857" s="11"/>
    </row>
    <row r="858">
      <c r="AH858" s="11"/>
      <c r="AI858" s="11"/>
    </row>
    <row r="859">
      <c r="AH859" s="11"/>
      <c r="AI859" s="11"/>
    </row>
    <row r="860">
      <c r="AH860" s="11"/>
      <c r="AI860" s="11"/>
    </row>
    <row r="861">
      <c r="AH861" s="11"/>
      <c r="AI861" s="11"/>
    </row>
    <row r="862">
      <c r="AH862" s="11"/>
      <c r="AI862" s="11"/>
    </row>
    <row r="863">
      <c r="AH863" s="11"/>
      <c r="AI863" s="11"/>
    </row>
    <row r="864">
      <c r="AH864" s="11"/>
      <c r="AI864" s="11"/>
    </row>
    <row r="865">
      <c r="AH865" s="11"/>
      <c r="AI865" s="11"/>
    </row>
    <row r="866">
      <c r="AH866" s="11"/>
      <c r="AI866" s="11"/>
    </row>
    <row r="867">
      <c r="AH867" s="11"/>
      <c r="AI867" s="11"/>
    </row>
    <row r="868">
      <c r="AH868" s="11"/>
      <c r="AI868" s="11"/>
    </row>
    <row r="869">
      <c r="AH869" s="11"/>
      <c r="AI869" s="11"/>
    </row>
    <row r="870">
      <c r="AH870" s="11"/>
      <c r="AI870" s="11"/>
    </row>
    <row r="871">
      <c r="AH871" s="11"/>
      <c r="AI871" s="11"/>
    </row>
    <row r="872">
      <c r="AH872" s="11"/>
      <c r="AI872" s="11"/>
    </row>
    <row r="873">
      <c r="AH873" s="11"/>
      <c r="AI873" s="11"/>
    </row>
    <row r="874">
      <c r="AH874" s="11"/>
      <c r="AI874" s="11"/>
    </row>
    <row r="875">
      <c r="AH875" s="11"/>
      <c r="AI875" s="11"/>
    </row>
    <row r="876">
      <c r="AH876" s="11"/>
      <c r="AI876" s="11"/>
    </row>
    <row r="877">
      <c r="AH877" s="11"/>
      <c r="AI877" s="11"/>
    </row>
    <row r="878">
      <c r="AH878" s="11"/>
      <c r="AI878" s="11"/>
    </row>
    <row r="879">
      <c r="AH879" s="11"/>
      <c r="AI879" s="11"/>
    </row>
    <row r="880">
      <c r="AH880" s="11"/>
      <c r="AI880" s="11"/>
    </row>
    <row r="881">
      <c r="AH881" s="11"/>
      <c r="AI881" s="11"/>
    </row>
    <row r="882">
      <c r="AH882" s="11"/>
      <c r="AI882" s="11"/>
    </row>
    <row r="883">
      <c r="AH883" s="11"/>
      <c r="AI883" s="11"/>
    </row>
    <row r="884">
      <c r="AH884" s="11"/>
      <c r="AI884" s="11"/>
    </row>
    <row r="885">
      <c r="AH885" s="11"/>
      <c r="AI885" s="11"/>
    </row>
    <row r="886">
      <c r="AH886" s="11"/>
      <c r="AI886" s="11"/>
    </row>
    <row r="887">
      <c r="AH887" s="11"/>
      <c r="AI887" s="11"/>
    </row>
    <row r="888">
      <c r="AH888" s="11"/>
      <c r="AI888" s="11"/>
    </row>
    <row r="889">
      <c r="AH889" s="11"/>
      <c r="AI889" s="11"/>
    </row>
    <row r="890">
      <c r="AH890" s="11"/>
      <c r="AI890" s="11"/>
    </row>
    <row r="891">
      <c r="AH891" s="11"/>
      <c r="AI891" s="11"/>
    </row>
    <row r="892">
      <c r="AH892" s="11"/>
      <c r="AI892" s="11"/>
    </row>
    <row r="893">
      <c r="AH893" s="11"/>
      <c r="AI893" s="11"/>
    </row>
    <row r="894">
      <c r="AH894" s="11"/>
      <c r="AI894" s="11"/>
    </row>
    <row r="895">
      <c r="AH895" s="11"/>
      <c r="AI895" s="11"/>
    </row>
    <row r="896">
      <c r="AH896" s="11"/>
      <c r="AI896" s="11"/>
    </row>
    <row r="897">
      <c r="AH897" s="11"/>
      <c r="AI897" s="11"/>
    </row>
    <row r="898">
      <c r="AH898" s="11"/>
      <c r="AI898" s="11"/>
    </row>
    <row r="899">
      <c r="AH899" s="11"/>
      <c r="AI899" s="11"/>
    </row>
    <row r="900">
      <c r="AH900" s="11"/>
      <c r="AI900" s="11"/>
    </row>
    <row r="901">
      <c r="AH901" s="11"/>
      <c r="AI901" s="11"/>
    </row>
    <row r="902">
      <c r="AH902" s="11"/>
      <c r="AI902" s="11"/>
    </row>
    <row r="903">
      <c r="AH903" s="11"/>
      <c r="AI903" s="11"/>
    </row>
    <row r="904">
      <c r="AH904" s="11"/>
      <c r="AI904" s="11"/>
    </row>
    <row r="905">
      <c r="AH905" s="11"/>
      <c r="AI905" s="11"/>
    </row>
    <row r="906">
      <c r="AH906" s="11"/>
      <c r="AI906" s="11"/>
    </row>
    <row r="907">
      <c r="AH907" s="11"/>
      <c r="AI907" s="11"/>
    </row>
    <row r="908">
      <c r="AH908" s="11"/>
      <c r="AI908" s="11"/>
    </row>
    <row r="909">
      <c r="AH909" s="11"/>
      <c r="AI909" s="11"/>
    </row>
    <row r="910">
      <c r="AH910" s="11"/>
      <c r="AI910" s="11"/>
    </row>
    <row r="911">
      <c r="AH911" s="11"/>
      <c r="AI911" s="11"/>
    </row>
    <row r="912">
      <c r="AH912" s="11"/>
      <c r="AI912" s="11"/>
    </row>
    <row r="913">
      <c r="AH913" s="11"/>
      <c r="AI913" s="11"/>
    </row>
    <row r="914">
      <c r="AH914" s="11"/>
      <c r="AI914" s="11"/>
    </row>
    <row r="915">
      <c r="AH915" s="11"/>
      <c r="AI915" s="11"/>
    </row>
    <row r="916">
      <c r="AH916" s="11"/>
      <c r="AI916" s="11"/>
    </row>
    <row r="917">
      <c r="AH917" s="11"/>
      <c r="AI917" s="11"/>
    </row>
    <row r="918">
      <c r="AH918" s="11"/>
      <c r="AI918" s="11"/>
    </row>
    <row r="919">
      <c r="AH919" s="11"/>
      <c r="AI919" s="11"/>
    </row>
    <row r="920">
      <c r="AH920" s="11"/>
      <c r="AI920" s="11"/>
    </row>
    <row r="921">
      <c r="AH921" s="11"/>
      <c r="AI921" s="11"/>
    </row>
    <row r="922">
      <c r="AH922" s="11"/>
      <c r="AI922" s="11"/>
    </row>
    <row r="923">
      <c r="AH923" s="11"/>
      <c r="AI923" s="11"/>
    </row>
    <row r="924">
      <c r="AH924" s="11"/>
      <c r="AI924" s="11"/>
    </row>
    <row r="925">
      <c r="AH925" s="11"/>
      <c r="AI925" s="11"/>
    </row>
    <row r="926">
      <c r="AH926" s="11"/>
      <c r="AI926" s="11"/>
    </row>
    <row r="927">
      <c r="AH927" s="11"/>
      <c r="AI927" s="11"/>
    </row>
    <row r="928">
      <c r="AH928" s="11"/>
      <c r="AI928" s="11"/>
    </row>
    <row r="929">
      <c r="AH929" s="11"/>
      <c r="AI929" s="11"/>
    </row>
    <row r="930">
      <c r="AH930" s="11"/>
      <c r="AI930" s="11"/>
    </row>
    <row r="931">
      <c r="AH931" s="11"/>
      <c r="AI931" s="11"/>
    </row>
    <row r="932">
      <c r="AH932" s="11"/>
      <c r="AI932" s="11"/>
    </row>
    <row r="933">
      <c r="AH933" s="11"/>
      <c r="AI933" s="11"/>
    </row>
    <row r="934">
      <c r="AH934" s="11"/>
      <c r="AI934" s="11"/>
    </row>
    <row r="935">
      <c r="AH935" s="11"/>
      <c r="AI935" s="11"/>
    </row>
    <row r="936">
      <c r="AH936" s="11"/>
      <c r="AI936" s="11"/>
    </row>
    <row r="937">
      <c r="AH937" s="11"/>
      <c r="AI937" s="11"/>
    </row>
    <row r="938">
      <c r="AH938" s="11"/>
      <c r="AI938" s="11"/>
    </row>
    <row r="939">
      <c r="AH939" s="11"/>
      <c r="AI939" s="11"/>
    </row>
    <row r="940">
      <c r="AH940" s="11"/>
      <c r="AI940" s="11"/>
    </row>
    <row r="941">
      <c r="AH941" s="11"/>
      <c r="AI941" s="11"/>
    </row>
    <row r="942">
      <c r="AH942" s="11"/>
      <c r="AI942" s="11"/>
    </row>
    <row r="943">
      <c r="AH943" s="11"/>
      <c r="AI943" s="11"/>
    </row>
    <row r="944">
      <c r="AH944" s="11"/>
      <c r="AI944" s="11"/>
    </row>
    <row r="945">
      <c r="AH945" s="11"/>
      <c r="AI945" s="11"/>
    </row>
    <row r="946">
      <c r="AH946" s="11"/>
      <c r="AI946" s="11"/>
    </row>
    <row r="947">
      <c r="AH947" s="11"/>
      <c r="AI947" s="11"/>
    </row>
    <row r="948">
      <c r="AH948" s="11"/>
      <c r="AI948" s="11"/>
    </row>
    <row r="949">
      <c r="AH949" s="11"/>
      <c r="AI949" s="11"/>
    </row>
    <row r="950">
      <c r="AH950" s="11"/>
      <c r="AI950" s="11"/>
    </row>
    <row r="951">
      <c r="AH951" s="11"/>
      <c r="AI951" s="11"/>
    </row>
    <row r="952">
      <c r="AH952" s="11"/>
      <c r="AI952" s="11"/>
    </row>
    <row r="953">
      <c r="AH953" s="11"/>
      <c r="AI953" s="11"/>
    </row>
    <row r="954">
      <c r="AH954" s="11"/>
      <c r="AI954" s="11"/>
    </row>
    <row r="955">
      <c r="AH955" s="11"/>
      <c r="AI955" s="11"/>
    </row>
    <row r="956">
      <c r="AH956" s="11"/>
      <c r="AI956" s="11"/>
    </row>
    <row r="957">
      <c r="AH957" s="11"/>
      <c r="AI957" s="11"/>
    </row>
    <row r="958">
      <c r="AH958" s="11"/>
      <c r="AI958" s="11"/>
    </row>
    <row r="959">
      <c r="AH959" s="11"/>
      <c r="AI959" s="11"/>
    </row>
    <row r="960">
      <c r="AH960" s="11"/>
      <c r="AI960" s="11"/>
    </row>
    <row r="961">
      <c r="AH961" s="11"/>
      <c r="AI961" s="11"/>
    </row>
    <row r="962">
      <c r="AH962" s="11"/>
      <c r="AI962" s="11"/>
    </row>
    <row r="963">
      <c r="AH963" s="11"/>
      <c r="AI963" s="11"/>
    </row>
    <row r="964">
      <c r="AH964" s="11"/>
      <c r="AI964" s="11"/>
    </row>
    <row r="965">
      <c r="AH965" s="11"/>
      <c r="AI965" s="11"/>
    </row>
    <row r="966">
      <c r="AH966" s="11"/>
      <c r="AI966" s="11"/>
    </row>
    <row r="967">
      <c r="AH967" s="11"/>
      <c r="AI967" s="11"/>
    </row>
    <row r="968">
      <c r="AH968" s="11"/>
      <c r="AI968" s="11"/>
    </row>
    <row r="969">
      <c r="AH969" s="11"/>
      <c r="AI969" s="11"/>
    </row>
    <row r="970">
      <c r="AH970" s="11"/>
      <c r="AI970" s="11"/>
    </row>
    <row r="971">
      <c r="AH971" s="11"/>
      <c r="AI971" s="11"/>
    </row>
    <row r="972">
      <c r="AH972" s="11"/>
      <c r="AI972" s="11"/>
    </row>
    <row r="973">
      <c r="AH973" s="11"/>
      <c r="AI973" s="11"/>
    </row>
    <row r="974">
      <c r="AH974" s="11"/>
      <c r="AI974" s="11"/>
    </row>
    <row r="975">
      <c r="AH975" s="11"/>
      <c r="AI975" s="11"/>
    </row>
    <row r="976">
      <c r="AH976" s="11"/>
      <c r="AI976" s="11"/>
    </row>
    <row r="977">
      <c r="AH977" s="11"/>
      <c r="AI977" s="11"/>
    </row>
    <row r="978">
      <c r="AH978" s="11"/>
      <c r="AI978" s="11"/>
    </row>
    <row r="979">
      <c r="AH979" s="11"/>
      <c r="AI979" s="11"/>
    </row>
    <row r="980">
      <c r="AH980" s="11"/>
      <c r="AI980" s="11"/>
    </row>
    <row r="981">
      <c r="AH981" s="11"/>
      <c r="AI981" s="11"/>
    </row>
    <row r="982">
      <c r="AH982" s="11"/>
      <c r="AI982" s="11"/>
    </row>
    <row r="983">
      <c r="AH983" s="11"/>
      <c r="AI983" s="11"/>
    </row>
    <row r="984">
      <c r="AH984" s="11"/>
      <c r="AI984" s="11"/>
    </row>
    <row r="985">
      <c r="AH985" s="11"/>
      <c r="AI985" s="11"/>
    </row>
    <row r="986">
      <c r="AH986" s="11"/>
      <c r="AI986" s="11"/>
    </row>
    <row r="987">
      <c r="AH987" s="11"/>
      <c r="AI987" s="11"/>
    </row>
    <row r="988">
      <c r="AH988" s="11"/>
      <c r="AI988" s="11"/>
    </row>
    <row r="989">
      <c r="AH989" s="11"/>
      <c r="AI989" s="11"/>
    </row>
    <row r="990">
      <c r="AH990" s="11"/>
      <c r="AI990" s="11"/>
    </row>
    <row r="991">
      <c r="AH991" s="11"/>
      <c r="AI991" s="11"/>
    </row>
    <row r="992">
      <c r="AH992" s="11"/>
      <c r="AI992" s="11"/>
    </row>
    <row r="993">
      <c r="AH993" s="11"/>
      <c r="AI993" s="11"/>
    </row>
    <row r="994">
      <c r="AH994" s="11"/>
      <c r="AI994" s="11"/>
    </row>
    <row r="995">
      <c r="AH995" s="11"/>
      <c r="AI995" s="11"/>
    </row>
    <row r="996">
      <c r="AH996" s="11"/>
      <c r="AI996" s="11"/>
    </row>
    <row r="997">
      <c r="AH997" s="11"/>
      <c r="AI997" s="11"/>
    </row>
    <row r="998">
      <c r="AH998" s="11"/>
      <c r="AI998" s="11"/>
    </row>
    <row r="999">
      <c r="AH999" s="11"/>
      <c r="AI999" s="11"/>
    </row>
    <row r="1000">
      <c r="AH1000" s="11"/>
      <c r="AI1000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0"/>
    <col customWidth="1" min="2" max="2" width="1.71"/>
    <col customWidth="1" min="3" max="3" width="17.14"/>
    <col customWidth="1" min="4" max="4" width="6.14"/>
    <col customWidth="1" min="5" max="5" width="5.29"/>
    <col customWidth="1" min="6" max="6" width="5.0"/>
    <col customWidth="1" min="7" max="7" width="4.0"/>
    <col customWidth="1" min="8" max="8" width="3.43"/>
    <col customWidth="1" min="9" max="9" width="3.29"/>
    <col customWidth="1" min="10" max="11" width="4.0"/>
    <col customWidth="1" min="12" max="12" width="3.14"/>
    <col customWidth="1" min="13" max="13" width="4.0"/>
    <col customWidth="1" min="14" max="15" width="3.14"/>
    <col customWidth="1" min="16" max="16" width="3.86"/>
    <col customWidth="1" min="17" max="17" width="3.14"/>
    <col customWidth="1" min="18" max="18" width="3.0"/>
    <col customWidth="1" min="19" max="20" width="3.29"/>
    <col customWidth="1" min="21" max="24" width="5.43"/>
    <col customWidth="1" min="25" max="25" width="4.0"/>
    <col customWidth="1" min="26" max="26" width="4.57"/>
    <col customWidth="1" min="27" max="27" width="4.43"/>
    <col customWidth="1" min="28" max="28" width="3.29"/>
    <col customWidth="1" min="29" max="29" width="2.86"/>
    <col customWidth="1" min="30" max="30" width="3.71"/>
    <col customWidth="1" min="31" max="31" width="4.43"/>
    <col customWidth="1" min="32" max="32" width="5.86"/>
    <col customWidth="1" min="33" max="33" width="4.0"/>
    <col customWidth="1" min="34" max="34" width="4.43"/>
    <col customWidth="1" min="35" max="35" width="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</row>
    <row r="2">
      <c r="A2" s="1">
        <v>17.0</v>
      </c>
      <c r="B2" s="3"/>
      <c r="C2" s="4" t="s">
        <v>38</v>
      </c>
      <c r="D2" s="4" t="s">
        <v>460</v>
      </c>
      <c r="E2" s="5">
        <v>2019.0</v>
      </c>
      <c r="F2" s="5">
        <v>2020.0</v>
      </c>
      <c r="G2" s="5">
        <v>98.0</v>
      </c>
      <c r="H2" s="5">
        <v>13.0</v>
      </c>
      <c r="I2" s="3"/>
      <c r="J2" s="5">
        <v>221.0</v>
      </c>
      <c r="K2" s="5">
        <v>211.0</v>
      </c>
      <c r="L2" s="5">
        <v>34.0</v>
      </c>
      <c r="M2" s="5">
        <v>75.0</v>
      </c>
      <c r="N2" s="5">
        <v>17.0</v>
      </c>
      <c r="O2" s="5">
        <v>1.0</v>
      </c>
      <c r="P2" s="5">
        <v>34.0</v>
      </c>
      <c r="Q2" s="5">
        <v>2.0</v>
      </c>
      <c r="R2" s="5">
        <v>0.0</v>
      </c>
      <c r="S2" s="5">
        <v>7.0</v>
      </c>
      <c r="T2" s="5">
        <v>26.0</v>
      </c>
      <c r="U2" s="5">
        <v>0.355</v>
      </c>
      <c r="V2" s="5">
        <v>0.385</v>
      </c>
      <c r="W2" s="5">
        <v>0.63</v>
      </c>
      <c r="X2" s="5">
        <v>1.015</v>
      </c>
      <c r="Y2" s="5">
        <v>133.0</v>
      </c>
      <c r="Z2" s="5">
        <v>4.0</v>
      </c>
      <c r="AA2" s="5">
        <v>3.0</v>
      </c>
      <c r="AB2" s="5">
        <v>0.0</v>
      </c>
      <c r="AC2" s="5">
        <v>0.0</v>
      </c>
      <c r="AD2" s="5">
        <v>2.0</v>
      </c>
      <c r="AE2" s="5">
        <v>0.0</v>
      </c>
      <c r="AF2" s="5">
        <v>0.36</v>
      </c>
      <c r="AG2" s="5">
        <f t="shared" ref="AG2:AG584" si="1">M2-N2-O2-H2</f>
        <v>44</v>
      </c>
      <c r="AH2" s="6">
        <f t="shared" ref="AH2:AH584" si="2">Q2-R2</f>
        <v>2</v>
      </c>
      <c r="AI2" s="6" t="str">
        <f>VLOOKUP(C2, 'Batter Rosters'!A:C, 3, FALSE)</f>
        <v>ARI</v>
      </c>
    </row>
    <row r="3">
      <c r="A3" s="1">
        <v>28.0</v>
      </c>
      <c r="B3" s="3"/>
      <c r="C3" s="4" t="s">
        <v>35</v>
      </c>
      <c r="D3" s="4" t="s">
        <v>460</v>
      </c>
      <c r="E3" s="5">
        <v>2019.0</v>
      </c>
      <c r="F3" s="5">
        <v>2020.0</v>
      </c>
      <c r="G3" s="5">
        <v>108.0</v>
      </c>
      <c r="H3" s="5">
        <v>12.0</v>
      </c>
      <c r="I3" s="3"/>
      <c r="J3" s="5">
        <v>242.0</v>
      </c>
      <c r="K3" s="5">
        <v>228.0</v>
      </c>
      <c r="L3" s="5">
        <v>32.0</v>
      </c>
      <c r="M3" s="5">
        <v>63.0</v>
      </c>
      <c r="N3" s="5">
        <v>12.0</v>
      </c>
      <c r="O3" s="5">
        <v>2.0</v>
      </c>
      <c r="P3" s="5">
        <v>38.0</v>
      </c>
      <c r="Q3" s="5">
        <v>1.0</v>
      </c>
      <c r="R3" s="5">
        <v>0.0</v>
      </c>
      <c r="S3" s="5">
        <v>11.0</v>
      </c>
      <c r="T3" s="5">
        <v>38.0</v>
      </c>
      <c r="U3" s="5">
        <v>0.276</v>
      </c>
      <c r="V3" s="5">
        <v>0.31</v>
      </c>
      <c r="W3" s="5">
        <v>0.504</v>
      </c>
      <c r="X3" s="5">
        <v>0.814</v>
      </c>
      <c r="Y3" s="5">
        <v>115.0</v>
      </c>
      <c r="Z3" s="5">
        <v>3.0</v>
      </c>
      <c r="AA3" s="5">
        <v>1.0</v>
      </c>
      <c r="AB3" s="5">
        <v>0.0</v>
      </c>
      <c r="AC3" s="5">
        <v>2.0</v>
      </c>
      <c r="AD3" s="5">
        <v>1.0</v>
      </c>
      <c r="AE3" s="5">
        <v>3.0</v>
      </c>
      <c r="AF3" s="5">
        <v>0.283</v>
      </c>
      <c r="AG3" s="5">
        <f t="shared" si="1"/>
        <v>37</v>
      </c>
      <c r="AH3" s="6">
        <f t="shared" si="2"/>
        <v>1</v>
      </c>
      <c r="AI3" s="6" t="str">
        <f>VLOOKUP(C3, 'Batter Rosters'!A:C, 3, FALSE)</f>
        <v>ARI</v>
      </c>
    </row>
    <row r="4">
      <c r="A4" s="1">
        <v>78.0</v>
      </c>
      <c r="B4" s="3"/>
      <c r="C4" s="4" t="s">
        <v>37</v>
      </c>
      <c r="D4" s="4" t="s">
        <v>460</v>
      </c>
      <c r="E4" s="5">
        <v>2019.0</v>
      </c>
      <c r="F4" s="5">
        <v>2020.0</v>
      </c>
      <c r="G4" s="5">
        <v>98.0</v>
      </c>
      <c r="H4" s="5">
        <v>8.0</v>
      </c>
      <c r="I4" s="3"/>
      <c r="J4" s="5">
        <v>216.0</v>
      </c>
      <c r="K4" s="5">
        <v>183.0</v>
      </c>
      <c r="L4" s="5">
        <v>29.0</v>
      </c>
      <c r="M4" s="5">
        <v>45.0</v>
      </c>
      <c r="N4" s="5">
        <v>9.0</v>
      </c>
      <c r="O4" s="5">
        <v>0.0</v>
      </c>
      <c r="P4" s="5">
        <v>18.0</v>
      </c>
      <c r="Q4" s="5">
        <v>1.0</v>
      </c>
      <c r="R4" s="5">
        <v>0.0</v>
      </c>
      <c r="S4" s="5">
        <v>30.0</v>
      </c>
      <c r="T4" s="5">
        <v>48.0</v>
      </c>
      <c r="U4" s="5">
        <v>0.246</v>
      </c>
      <c r="V4" s="5">
        <v>0.356</v>
      </c>
      <c r="W4" s="5">
        <v>0.426</v>
      </c>
      <c r="X4" s="5">
        <v>0.783</v>
      </c>
      <c r="Y4" s="5">
        <v>78.0</v>
      </c>
      <c r="Z4" s="5">
        <v>8.0</v>
      </c>
      <c r="AA4" s="5">
        <v>2.0</v>
      </c>
      <c r="AB4" s="5">
        <v>0.0</v>
      </c>
      <c r="AC4" s="5">
        <v>1.0</v>
      </c>
      <c r="AD4" s="5">
        <v>1.0</v>
      </c>
      <c r="AE4" s="5">
        <v>2.0</v>
      </c>
      <c r="AF4" s="5">
        <v>0.289</v>
      </c>
      <c r="AG4" s="5">
        <f t="shared" si="1"/>
        <v>28</v>
      </c>
      <c r="AH4" s="6">
        <f t="shared" si="2"/>
        <v>1</v>
      </c>
      <c r="AI4" s="6" t="str">
        <f>VLOOKUP(C4, 'Batter Rosters'!A:C, 3, FALSE)</f>
        <v>ARI</v>
      </c>
    </row>
    <row r="5">
      <c r="A5" s="1">
        <v>92.0</v>
      </c>
      <c r="B5" s="3"/>
      <c r="C5" s="4" t="s">
        <v>40</v>
      </c>
      <c r="D5" s="4" t="s">
        <v>460</v>
      </c>
      <c r="E5" s="5">
        <v>2019.0</v>
      </c>
      <c r="F5" s="5">
        <v>2020.0</v>
      </c>
      <c r="G5" s="5">
        <v>68.0</v>
      </c>
      <c r="H5" s="5">
        <v>8.0</v>
      </c>
      <c r="I5" s="3"/>
      <c r="J5" s="5">
        <v>138.0</v>
      </c>
      <c r="K5" s="5">
        <v>119.0</v>
      </c>
      <c r="L5" s="5">
        <v>21.0</v>
      </c>
      <c r="M5" s="5">
        <v>36.0</v>
      </c>
      <c r="N5" s="5">
        <v>10.0</v>
      </c>
      <c r="O5" s="5">
        <v>0.0</v>
      </c>
      <c r="P5" s="5">
        <v>22.0</v>
      </c>
      <c r="Q5" s="5">
        <v>0.0</v>
      </c>
      <c r="R5" s="5">
        <v>0.0</v>
      </c>
      <c r="S5" s="5">
        <v>18.0</v>
      </c>
      <c r="T5" s="5">
        <v>30.0</v>
      </c>
      <c r="U5" s="5">
        <v>0.303</v>
      </c>
      <c r="V5" s="5">
        <v>0.399</v>
      </c>
      <c r="W5" s="5">
        <v>0.588</v>
      </c>
      <c r="X5" s="5">
        <v>0.987</v>
      </c>
      <c r="Y5" s="5">
        <v>70.0</v>
      </c>
      <c r="Z5" s="5">
        <v>3.0</v>
      </c>
      <c r="AA5" s="5">
        <v>1.0</v>
      </c>
      <c r="AB5" s="5">
        <v>0.0</v>
      </c>
      <c r="AC5" s="5">
        <v>0.0</v>
      </c>
      <c r="AD5" s="5">
        <v>5.0</v>
      </c>
      <c r="AE5" s="5">
        <v>0.0</v>
      </c>
      <c r="AF5" s="5">
        <v>0.346</v>
      </c>
      <c r="AG5" s="5">
        <f t="shared" si="1"/>
        <v>18</v>
      </c>
      <c r="AH5" s="6">
        <f t="shared" si="2"/>
        <v>0</v>
      </c>
      <c r="AI5" s="6" t="str">
        <f>VLOOKUP(C5, 'Batter Rosters'!A:C, 3, FALSE)</f>
        <v>ARI</v>
      </c>
    </row>
    <row r="6">
      <c r="A6" s="1">
        <v>95.0</v>
      </c>
      <c r="B6" s="3"/>
      <c r="C6" s="4" t="s">
        <v>39</v>
      </c>
      <c r="D6" s="4" t="s">
        <v>460</v>
      </c>
      <c r="E6" s="5">
        <v>2019.0</v>
      </c>
      <c r="F6" s="5">
        <v>2020.0</v>
      </c>
      <c r="G6" s="5">
        <v>103.0</v>
      </c>
      <c r="H6" s="5">
        <v>8.0</v>
      </c>
      <c r="I6" s="3"/>
      <c r="J6" s="5">
        <v>204.0</v>
      </c>
      <c r="K6" s="5">
        <v>183.0</v>
      </c>
      <c r="L6" s="5">
        <v>32.0</v>
      </c>
      <c r="M6" s="5">
        <v>54.0</v>
      </c>
      <c r="N6" s="5">
        <v>17.0</v>
      </c>
      <c r="O6" s="5">
        <v>1.0</v>
      </c>
      <c r="P6" s="5">
        <v>30.0</v>
      </c>
      <c r="Q6" s="5">
        <v>2.0</v>
      </c>
      <c r="R6" s="5">
        <v>0.0</v>
      </c>
      <c r="S6" s="5">
        <v>19.0</v>
      </c>
      <c r="T6" s="5">
        <v>32.0</v>
      </c>
      <c r="U6" s="5">
        <v>0.295</v>
      </c>
      <c r="V6" s="5">
        <v>0.358</v>
      </c>
      <c r="W6" s="5">
        <v>0.53</v>
      </c>
      <c r="X6" s="5">
        <v>0.888</v>
      </c>
      <c r="Y6" s="5">
        <v>97.0</v>
      </c>
      <c r="Z6" s="5">
        <v>5.0</v>
      </c>
      <c r="AA6" s="5">
        <v>0.0</v>
      </c>
      <c r="AB6" s="5">
        <v>0.0</v>
      </c>
      <c r="AC6" s="5">
        <v>2.0</v>
      </c>
      <c r="AD6" s="5">
        <v>1.0</v>
      </c>
      <c r="AE6" s="5">
        <v>1.0</v>
      </c>
      <c r="AF6" s="5">
        <v>0.317</v>
      </c>
      <c r="AG6" s="5">
        <f t="shared" si="1"/>
        <v>28</v>
      </c>
      <c r="AH6" s="6">
        <f t="shared" si="2"/>
        <v>2</v>
      </c>
      <c r="AI6" s="6" t="str">
        <f>VLOOKUP(C6, 'Batter Rosters'!A:C, 3, FALSE)</f>
        <v>ARI</v>
      </c>
    </row>
    <row r="7">
      <c r="A7" s="1">
        <v>270.0</v>
      </c>
      <c r="B7" s="3"/>
      <c r="C7" s="4" t="s">
        <v>41</v>
      </c>
      <c r="D7" s="4" t="s">
        <v>460</v>
      </c>
      <c r="E7" s="5">
        <v>2019.0</v>
      </c>
      <c r="F7" s="5">
        <v>2020.0</v>
      </c>
      <c r="G7" s="5">
        <v>20.0</v>
      </c>
      <c r="H7" s="5">
        <v>1.0</v>
      </c>
      <c r="I7" s="3"/>
      <c r="J7" s="5">
        <v>31.0</v>
      </c>
      <c r="K7" s="5">
        <v>28.0</v>
      </c>
      <c r="L7" s="5">
        <v>3.0</v>
      </c>
      <c r="M7" s="5">
        <v>4.0</v>
      </c>
      <c r="N7" s="5">
        <v>1.0</v>
      </c>
      <c r="O7" s="5">
        <v>0.0</v>
      </c>
      <c r="P7" s="5">
        <v>5.0</v>
      </c>
      <c r="Q7" s="5">
        <v>0.0</v>
      </c>
      <c r="R7" s="5">
        <v>0.0</v>
      </c>
      <c r="S7" s="5">
        <v>1.0</v>
      </c>
      <c r="T7" s="5">
        <v>11.0</v>
      </c>
      <c r="U7" s="5">
        <v>0.143</v>
      </c>
      <c r="V7" s="5">
        <v>0.194</v>
      </c>
      <c r="W7" s="5">
        <v>0.286</v>
      </c>
      <c r="X7" s="5">
        <v>0.479</v>
      </c>
      <c r="Y7" s="5">
        <v>8.0</v>
      </c>
      <c r="Z7" s="5">
        <v>1.0</v>
      </c>
      <c r="AA7" s="5">
        <v>1.0</v>
      </c>
      <c r="AB7" s="5">
        <v>0.0</v>
      </c>
      <c r="AC7" s="5">
        <v>1.0</v>
      </c>
      <c r="AD7" s="5">
        <v>0.0</v>
      </c>
      <c r="AE7" s="5">
        <v>1.0</v>
      </c>
      <c r="AF7" s="5">
        <v>0.176</v>
      </c>
      <c r="AG7" s="5">
        <f t="shared" si="1"/>
        <v>2</v>
      </c>
      <c r="AH7" s="6">
        <f t="shared" si="2"/>
        <v>0</v>
      </c>
      <c r="AI7" s="6" t="str">
        <f>VLOOKUP(C7, 'Batter Rosters'!A:C, 3, FALSE)</f>
        <v>ARI</v>
      </c>
    </row>
    <row r="8">
      <c r="A8" s="1">
        <v>295.0</v>
      </c>
      <c r="B8" s="3"/>
      <c r="C8" s="4" t="s">
        <v>42</v>
      </c>
      <c r="D8" s="4" t="s">
        <v>460</v>
      </c>
      <c r="E8" s="5">
        <v>2019.0</v>
      </c>
      <c r="F8" s="5">
        <v>2020.0</v>
      </c>
      <c r="G8" s="5">
        <v>62.0</v>
      </c>
      <c r="H8" s="5">
        <v>1.0</v>
      </c>
      <c r="I8" s="3"/>
      <c r="J8" s="5">
        <v>131.0</v>
      </c>
      <c r="K8" s="5">
        <v>109.0</v>
      </c>
      <c r="L8" s="5">
        <v>17.0</v>
      </c>
      <c r="M8" s="5">
        <v>23.0</v>
      </c>
      <c r="N8" s="5">
        <v>6.0</v>
      </c>
      <c r="O8" s="5">
        <v>2.0</v>
      </c>
      <c r="P8" s="5">
        <v>5.0</v>
      </c>
      <c r="Q8" s="5">
        <v>1.0</v>
      </c>
      <c r="R8" s="5">
        <v>0.0</v>
      </c>
      <c r="S8" s="5">
        <v>11.0</v>
      </c>
      <c r="T8" s="5">
        <v>29.0</v>
      </c>
      <c r="U8" s="5">
        <v>0.211</v>
      </c>
      <c r="V8" s="5">
        <v>0.338</v>
      </c>
      <c r="W8" s="5">
        <v>0.33</v>
      </c>
      <c r="X8" s="5">
        <v>0.669</v>
      </c>
      <c r="Y8" s="5">
        <v>36.0</v>
      </c>
      <c r="Z8" s="5">
        <v>0.0</v>
      </c>
      <c r="AA8" s="5">
        <v>10.0</v>
      </c>
      <c r="AB8" s="5">
        <v>1.0</v>
      </c>
      <c r="AC8" s="5">
        <v>0.0</v>
      </c>
      <c r="AD8" s="5">
        <v>0.0</v>
      </c>
      <c r="AE8" s="5">
        <v>1.0</v>
      </c>
      <c r="AF8" s="5">
        <v>0.278</v>
      </c>
      <c r="AG8" s="5">
        <f t="shared" si="1"/>
        <v>14</v>
      </c>
      <c r="AH8" s="6">
        <f t="shared" si="2"/>
        <v>1</v>
      </c>
      <c r="AI8" s="6" t="str">
        <f>VLOOKUP(C8, 'Batter Rosters'!A:C, 3, FALSE)</f>
        <v>ARI</v>
      </c>
    </row>
    <row r="9">
      <c r="A9" s="1">
        <v>43.0</v>
      </c>
      <c r="B9" s="3"/>
      <c r="C9" s="4" t="s">
        <v>47</v>
      </c>
      <c r="D9" s="4" t="s">
        <v>460</v>
      </c>
      <c r="E9" s="5">
        <v>2019.0</v>
      </c>
      <c r="F9" s="5">
        <v>2020.0</v>
      </c>
      <c r="G9" s="5">
        <v>80.0</v>
      </c>
      <c r="H9" s="5">
        <v>11.0</v>
      </c>
      <c r="I9" s="3"/>
      <c r="J9" s="5">
        <v>168.0</v>
      </c>
      <c r="K9" s="5">
        <v>159.0</v>
      </c>
      <c r="L9" s="5">
        <v>30.0</v>
      </c>
      <c r="M9" s="5">
        <v>58.0</v>
      </c>
      <c r="N9" s="5">
        <v>9.0</v>
      </c>
      <c r="O9" s="5">
        <v>1.0</v>
      </c>
      <c r="P9" s="5">
        <v>33.0</v>
      </c>
      <c r="Q9" s="5">
        <v>3.0</v>
      </c>
      <c r="R9" s="5">
        <v>0.0</v>
      </c>
      <c r="S9" s="5">
        <v>7.0</v>
      </c>
      <c r="T9" s="5">
        <v>23.0</v>
      </c>
      <c r="U9" s="5">
        <v>0.365</v>
      </c>
      <c r="V9" s="5">
        <v>0.393</v>
      </c>
      <c r="W9" s="5">
        <v>0.642</v>
      </c>
      <c r="X9" s="5">
        <v>1.034</v>
      </c>
      <c r="Y9" s="5">
        <v>102.0</v>
      </c>
      <c r="Z9" s="5">
        <v>0.0</v>
      </c>
      <c r="AA9" s="5">
        <v>1.0</v>
      </c>
      <c r="AB9" s="5">
        <v>0.0</v>
      </c>
      <c r="AC9" s="5">
        <v>1.0</v>
      </c>
      <c r="AD9" s="5">
        <v>0.0</v>
      </c>
      <c r="AE9" s="5">
        <v>3.0</v>
      </c>
      <c r="AF9" s="5">
        <v>0.373</v>
      </c>
      <c r="AG9" s="5">
        <f t="shared" si="1"/>
        <v>37</v>
      </c>
      <c r="AH9" s="6">
        <f t="shared" si="2"/>
        <v>3</v>
      </c>
      <c r="AI9" s="6" t="str">
        <f>VLOOKUP(C9, 'Batter Rosters'!A:C, 3, FALSE)</f>
        <v>ATL</v>
      </c>
    </row>
    <row r="10">
      <c r="A10" s="1">
        <v>47.0</v>
      </c>
      <c r="B10" s="3"/>
      <c r="C10" s="4" t="s">
        <v>44</v>
      </c>
      <c r="D10" s="4" t="s">
        <v>460</v>
      </c>
      <c r="E10" s="5">
        <v>2019.0</v>
      </c>
      <c r="F10" s="5">
        <v>2020.0</v>
      </c>
      <c r="G10" s="5">
        <v>60.0</v>
      </c>
      <c r="H10" s="5">
        <v>11.0</v>
      </c>
      <c r="I10" s="3"/>
      <c r="J10" s="5">
        <v>124.0</v>
      </c>
      <c r="K10" s="5">
        <v>111.0</v>
      </c>
      <c r="L10" s="5">
        <v>22.0</v>
      </c>
      <c r="M10" s="5">
        <v>28.0</v>
      </c>
      <c r="N10" s="5">
        <v>6.0</v>
      </c>
      <c r="O10" s="5">
        <v>0.0</v>
      </c>
      <c r="P10" s="5">
        <v>34.0</v>
      </c>
      <c r="Q10" s="5">
        <v>0.0</v>
      </c>
      <c r="R10" s="5">
        <v>0.0</v>
      </c>
      <c r="S10" s="5">
        <v>13.0</v>
      </c>
      <c r="T10" s="5">
        <v>31.0</v>
      </c>
      <c r="U10" s="5">
        <v>0.252</v>
      </c>
      <c r="V10" s="5">
        <v>0.331</v>
      </c>
      <c r="W10" s="5">
        <v>0.604</v>
      </c>
      <c r="X10" s="5">
        <v>0.934</v>
      </c>
      <c r="Y10" s="5">
        <v>67.0</v>
      </c>
      <c r="Z10" s="5">
        <v>1.0</v>
      </c>
      <c r="AA10" s="5">
        <v>0.0</v>
      </c>
      <c r="AB10" s="5">
        <v>0.0</v>
      </c>
      <c r="AC10" s="5">
        <v>0.0</v>
      </c>
      <c r="AD10" s="5">
        <v>2.0</v>
      </c>
      <c r="AE10" s="5">
        <v>1.0</v>
      </c>
      <c r="AF10" s="5">
        <v>0.246</v>
      </c>
      <c r="AG10" s="5">
        <f t="shared" si="1"/>
        <v>11</v>
      </c>
      <c r="AH10" s="6">
        <f t="shared" si="2"/>
        <v>0</v>
      </c>
      <c r="AI10" s="6" t="str">
        <f>VLOOKUP(C10, 'Batter Rosters'!A:C, 3, FALSE)</f>
        <v>ATL</v>
      </c>
    </row>
    <row r="11">
      <c r="A11" s="1">
        <v>53.0</v>
      </c>
      <c r="B11" s="3"/>
      <c r="C11" s="4" t="s">
        <v>49</v>
      </c>
      <c r="D11" s="4" t="s">
        <v>460</v>
      </c>
      <c r="E11" s="5">
        <v>2019.0</v>
      </c>
      <c r="F11" s="5">
        <v>2020.0</v>
      </c>
      <c r="G11" s="5">
        <v>78.0</v>
      </c>
      <c r="H11" s="5">
        <v>10.0</v>
      </c>
      <c r="I11" s="3"/>
      <c r="J11" s="5">
        <v>170.0</v>
      </c>
      <c r="K11" s="5">
        <v>153.0</v>
      </c>
      <c r="L11" s="5">
        <v>21.0</v>
      </c>
      <c r="M11" s="5">
        <v>40.0</v>
      </c>
      <c r="N11" s="5">
        <v>7.0</v>
      </c>
      <c r="O11" s="5">
        <v>0.0</v>
      </c>
      <c r="P11" s="5">
        <v>29.0</v>
      </c>
      <c r="Q11" s="5">
        <v>0.0</v>
      </c>
      <c r="R11" s="5">
        <v>1.0</v>
      </c>
      <c r="S11" s="5">
        <v>13.0</v>
      </c>
      <c r="T11" s="5">
        <v>39.0</v>
      </c>
      <c r="U11" s="5">
        <v>0.261</v>
      </c>
      <c r="V11" s="5">
        <v>0.312</v>
      </c>
      <c r="W11" s="5">
        <v>0.503</v>
      </c>
      <c r="X11" s="5">
        <v>0.815</v>
      </c>
      <c r="Y11" s="5">
        <v>77.0</v>
      </c>
      <c r="Z11" s="5">
        <v>2.0</v>
      </c>
      <c r="AA11" s="5">
        <v>0.0</v>
      </c>
      <c r="AB11" s="5">
        <v>0.0</v>
      </c>
      <c r="AC11" s="5">
        <v>4.0</v>
      </c>
      <c r="AD11" s="5">
        <v>0.0</v>
      </c>
      <c r="AE11" s="5">
        <v>1.0</v>
      </c>
      <c r="AF11" s="5">
        <v>0.278</v>
      </c>
      <c r="AG11" s="5">
        <f t="shared" si="1"/>
        <v>23</v>
      </c>
      <c r="AH11" s="6">
        <f t="shared" si="2"/>
        <v>-1</v>
      </c>
      <c r="AI11" s="6" t="str">
        <f>VLOOKUP(C11, 'Batter Rosters'!A:C, 3, FALSE)</f>
        <v>ATL</v>
      </c>
    </row>
    <row r="12">
      <c r="A12" s="1">
        <v>64.0</v>
      </c>
      <c r="B12" s="3"/>
      <c r="C12" s="4" t="s">
        <v>43</v>
      </c>
      <c r="D12" s="4" t="s">
        <v>460</v>
      </c>
      <c r="E12" s="5">
        <v>2019.0</v>
      </c>
      <c r="F12" s="5">
        <v>2020.0</v>
      </c>
      <c r="G12" s="5">
        <v>74.0</v>
      </c>
      <c r="H12" s="5">
        <v>10.0</v>
      </c>
      <c r="I12" s="3"/>
      <c r="J12" s="5">
        <v>164.0</v>
      </c>
      <c r="K12" s="5">
        <v>140.0</v>
      </c>
      <c r="L12" s="5">
        <v>30.0</v>
      </c>
      <c r="M12" s="5">
        <v>35.0</v>
      </c>
      <c r="N12" s="5">
        <v>2.0</v>
      </c>
      <c r="O12" s="5">
        <v>1.0</v>
      </c>
      <c r="P12" s="5">
        <v>25.0</v>
      </c>
      <c r="Q12" s="5">
        <v>5.0</v>
      </c>
      <c r="R12" s="5">
        <v>3.0</v>
      </c>
      <c r="S12" s="5">
        <v>19.0</v>
      </c>
      <c r="T12" s="5">
        <v>44.0</v>
      </c>
      <c r="U12" s="5">
        <v>0.25</v>
      </c>
      <c r="V12" s="5">
        <v>0.352</v>
      </c>
      <c r="W12" s="5">
        <v>0.493</v>
      </c>
      <c r="X12" s="5">
        <v>0.845</v>
      </c>
      <c r="Y12" s="5">
        <v>69.0</v>
      </c>
      <c r="Z12" s="5">
        <v>1.0</v>
      </c>
      <c r="AA12" s="5">
        <v>3.0</v>
      </c>
      <c r="AB12" s="5">
        <v>0.0</v>
      </c>
      <c r="AC12" s="5">
        <v>0.0</v>
      </c>
      <c r="AD12" s="5">
        <v>1.0</v>
      </c>
      <c r="AE12" s="5">
        <v>2.0</v>
      </c>
      <c r="AF12" s="5">
        <v>0.291</v>
      </c>
      <c r="AG12" s="5">
        <f t="shared" si="1"/>
        <v>22</v>
      </c>
      <c r="AH12" s="6">
        <f t="shared" si="2"/>
        <v>2</v>
      </c>
      <c r="AI12" s="6" t="str">
        <f>VLOOKUP(C12, 'Batter Rosters'!A:C, 3, FALSE)</f>
        <v>ATL</v>
      </c>
    </row>
    <row r="13">
      <c r="A13" s="1">
        <v>82.0</v>
      </c>
      <c r="B13" s="3"/>
      <c r="C13" s="4" t="s">
        <v>46</v>
      </c>
      <c r="D13" s="4" t="s">
        <v>460</v>
      </c>
      <c r="E13" s="5">
        <v>2019.0</v>
      </c>
      <c r="F13" s="5">
        <v>2020.0</v>
      </c>
      <c r="G13" s="5">
        <v>56.0</v>
      </c>
      <c r="H13" s="5">
        <v>8.0</v>
      </c>
      <c r="I13" s="3"/>
      <c r="J13" s="5">
        <v>102.0</v>
      </c>
      <c r="K13" s="5">
        <v>92.0</v>
      </c>
      <c r="L13" s="5">
        <v>16.0</v>
      </c>
      <c r="M13" s="5">
        <v>21.0</v>
      </c>
      <c r="N13" s="5">
        <v>6.0</v>
      </c>
      <c r="O13" s="5">
        <v>0.0</v>
      </c>
      <c r="P13" s="5">
        <v>17.0</v>
      </c>
      <c r="Q13" s="5">
        <v>0.0</v>
      </c>
      <c r="R13" s="5">
        <v>1.0</v>
      </c>
      <c r="S13" s="5">
        <v>8.0</v>
      </c>
      <c r="T13" s="5">
        <v>36.0</v>
      </c>
      <c r="U13" s="5">
        <v>0.228</v>
      </c>
      <c r="V13" s="5">
        <v>0.284</v>
      </c>
      <c r="W13" s="5">
        <v>0.554</v>
      </c>
      <c r="X13" s="5">
        <v>0.839</v>
      </c>
      <c r="Y13" s="5">
        <v>51.0</v>
      </c>
      <c r="Z13" s="5">
        <v>2.0</v>
      </c>
      <c r="AA13" s="5">
        <v>0.0</v>
      </c>
      <c r="AB13" s="5">
        <v>0.0</v>
      </c>
      <c r="AC13" s="5">
        <v>2.0</v>
      </c>
      <c r="AD13" s="5">
        <v>3.0</v>
      </c>
      <c r="AE13" s="5">
        <v>0.0</v>
      </c>
      <c r="AF13" s="5">
        <v>0.26</v>
      </c>
      <c r="AG13" s="5">
        <f t="shared" si="1"/>
        <v>7</v>
      </c>
      <c r="AH13" s="6">
        <f t="shared" si="2"/>
        <v>-1</v>
      </c>
      <c r="AI13" s="6" t="str">
        <f>VLOOKUP(C13, 'Batter Rosters'!A:C, 3, FALSE)</f>
        <v>ATL</v>
      </c>
    </row>
    <row r="14">
      <c r="A14" s="1">
        <v>111.0</v>
      </c>
      <c r="B14" s="3"/>
      <c r="C14" s="4" t="s">
        <v>48</v>
      </c>
      <c r="D14" s="4" t="s">
        <v>460</v>
      </c>
      <c r="E14" s="5">
        <v>2019.0</v>
      </c>
      <c r="F14" s="5">
        <v>2020.0</v>
      </c>
      <c r="G14" s="5">
        <v>35.0</v>
      </c>
      <c r="H14" s="5">
        <v>6.0</v>
      </c>
      <c r="I14" s="3"/>
      <c r="J14" s="5">
        <v>76.0</v>
      </c>
      <c r="K14" s="5">
        <v>69.0</v>
      </c>
      <c r="L14" s="5">
        <v>10.0</v>
      </c>
      <c r="M14" s="5">
        <v>21.0</v>
      </c>
      <c r="N14" s="5">
        <v>4.0</v>
      </c>
      <c r="O14" s="5">
        <v>1.0</v>
      </c>
      <c r="P14" s="5">
        <v>14.0</v>
      </c>
      <c r="Q14" s="5">
        <v>0.0</v>
      </c>
      <c r="R14" s="5">
        <v>0.0</v>
      </c>
      <c r="S14" s="5">
        <v>4.0</v>
      </c>
      <c r="T14" s="5">
        <v>17.0</v>
      </c>
      <c r="U14" s="5">
        <v>0.304</v>
      </c>
      <c r="V14" s="5">
        <v>0.355</v>
      </c>
      <c r="W14" s="5">
        <v>0.652</v>
      </c>
      <c r="X14" s="5">
        <v>1.007</v>
      </c>
      <c r="Y14" s="5">
        <v>45.0</v>
      </c>
      <c r="Z14" s="5">
        <v>1.0</v>
      </c>
      <c r="AA14" s="5">
        <v>2.0</v>
      </c>
      <c r="AB14" s="5">
        <v>0.0</v>
      </c>
      <c r="AC14" s="5">
        <v>1.0</v>
      </c>
      <c r="AD14" s="5">
        <v>0.0</v>
      </c>
      <c r="AE14" s="5">
        <v>0.0</v>
      </c>
      <c r="AF14" s="5">
        <v>0.319</v>
      </c>
      <c r="AG14" s="5">
        <f t="shared" si="1"/>
        <v>10</v>
      </c>
      <c r="AH14" s="6">
        <f t="shared" si="2"/>
        <v>0</v>
      </c>
      <c r="AI14" s="6" t="str">
        <f>VLOOKUP(C14, 'Batter Rosters'!A:C, 3, FALSE)</f>
        <v>ATL</v>
      </c>
    </row>
    <row r="15">
      <c r="A15" s="1">
        <v>151.0</v>
      </c>
      <c r="B15" s="3"/>
      <c r="C15" s="4" t="s">
        <v>52</v>
      </c>
      <c r="D15" s="4" t="s">
        <v>460</v>
      </c>
      <c r="E15" s="5">
        <v>2019.0</v>
      </c>
      <c r="F15" s="5">
        <v>2020.0</v>
      </c>
      <c r="G15" s="5">
        <v>34.0</v>
      </c>
      <c r="H15" s="5">
        <v>4.0</v>
      </c>
      <c r="I15" s="3"/>
      <c r="J15" s="5">
        <v>55.0</v>
      </c>
      <c r="K15" s="5">
        <v>52.0</v>
      </c>
      <c r="L15" s="5">
        <v>11.0</v>
      </c>
      <c r="M15" s="5">
        <v>13.0</v>
      </c>
      <c r="N15" s="5">
        <v>3.0</v>
      </c>
      <c r="O15" s="5">
        <v>0.0</v>
      </c>
      <c r="P15" s="5">
        <v>8.0</v>
      </c>
      <c r="Q15" s="5">
        <v>1.0</v>
      </c>
      <c r="R15" s="5">
        <v>0.0</v>
      </c>
      <c r="S15" s="5">
        <v>3.0</v>
      </c>
      <c r="T15" s="5">
        <v>8.0</v>
      </c>
      <c r="U15" s="5">
        <v>0.25</v>
      </c>
      <c r="V15" s="5">
        <v>0.291</v>
      </c>
      <c r="W15" s="5">
        <v>0.538</v>
      </c>
      <c r="X15" s="5">
        <v>0.829</v>
      </c>
      <c r="Y15" s="5">
        <v>28.0</v>
      </c>
      <c r="Z15" s="5">
        <v>0.0</v>
      </c>
      <c r="AA15" s="5">
        <v>0.0</v>
      </c>
      <c r="AB15" s="5">
        <v>0.0</v>
      </c>
      <c r="AC15" s="5">
        <v>0.0</v>
      </c>
      <c r="AD15" s="5">
        <v>0.0</v>
      </c>
      <c r="AE15" s="5">
        <v>1.0</v>
      </c>
      <c r="AF15" s="5">
        <v>0.225</v>
      </c>
      <c r="AG15" s="5">
        <f t="shared" si="1"/>
        <v>6</v>
      </c>
      <c r="AH15" s="6">
        <f t="shared" si="2"/>
        <v>1</v>
      </c>
      <c r="AI15" s="6" t="str">
        <f>VLOOKUP(C15, 'Batter Rosters'!A:C, 3, FALSE)</f>
        <v>ATL</v>
      </c>
    </row>
    <row r="16">
      <c r="A16" s="1">
        <v>173.0</v>
      </c>
      <c r="B16" s="3"/>
      <c r="C16" s="4" t="s">
        <v>45</v>
      </c>
      <c r="D16" s="4" t="s">
        <v>460</v>
      </c>
      <c r="E16" s="5">
        <v>2019.0</v>
      </c>
      <c r="F16" s="5">
        <v>2020.0</v>
      </c>
      <c r="G16" s="5">
        <v>70.0</v>
      </c>
      <c r="H16" s="5">
        <v>4.0</v>
      </c>
      <c r="I16" s="3"/>
      <c r="J16" s="5">
        <v>137.0</v>
      </c>
      <c r="K16" s="5">
        <v>126.0</v>
      </c>
      <c r="L16" s="5">
        <v>21.0</v>
      </c>
      <c r="M16" s="5">
        <v>34.0</v>
      </c>
      <c r="N16" s="5">
        <v>3.0</v>
      </c>
      <c r="O16" s="5">
        <v>1.0</v>
      </c>
      <c r="P16" s="5">
        <v>19.0</v>
      </c>
      <c r="Q16" s="5">
        <v>3.0</v>
      </c>
      <c r="R16" s="5">
        <v>2.0</v>
      </c>
      <c r="S16" s="5">
        <v>10.0</v>
      </c>
      <c r="T16" s="5">
        <v>26.0</v>
      </c>
      <c r="U16" s="5">
        <v>0.27</v>
      </c>
      <c r="V16" s="5">
        <v>0.321</v>
      </c>
      <c r="W16" s="5">
        <v>0.405</v>
      </c>
      <c r="X16" s="5">
        <v>0.726</v>
      </c>
      <c r="Y16" s="5">
        <v>51.0</v>
      </c>
      <c r="Z16" s="5">
        <v>1.0</v>
      </c>
      <c r="AA16" s="5">
        <v>0.0</v>
      </c>
      <c r="AB16" s="5">
        <v>0.0</v>
      </c>
      <c r="AC16" s="5">
        <v>1.0</v>
      </c>
      <c r="AD16" s="5">
        <v>0.0</v>
      </c>
      <c r="AE16" s="5">
        <v>2.0</v>
      </c>
      <c r="AF16" s="5">
        <v>0.309</v>
      </c>
      <c r="AG16" s="5">
        <f t="shared" si="1"/>
        <v>26</v>
      </c>
      <c r="AH16" s="6">
        <f t="shared" si="2"/>
        <v>1</v>
      </c>
      <c r="AI16" s="6" t="str">
        <f>VLOOKUP(C16, 'Batter Rosters'!A:C, 3, FALSE)</f>
        <v>ATL</v>
      </c>
    </row>
    <row r="17">
      <c r="A17" s="1">
        <v>180.0</v>
      </c>
      <c r="B17" s="3"/>
      <c r="C17" s="4" t="s">
        <v>51</v>
      </c>
      <c r="D17" s="4" t="s">
        <v>460</v>
      </c>
      <c r="E17" s="5">
        <v>2019.0</v>
      </c>
      <c r="F17" s="5">
        <v>2020.0</v>
      </c>
      <c r="G17" s="5">
        <v>57.0</v>
      </c>
      <c r="H17" s="5">
        <v>3.0</v>
      </c>
      <c r="I17" s="3"/>
      <c r="J17" s="5">
        <v>102.0</v>
      </c>
      <c r="K17" s="5">
        <v>95.0</v>
      </c>
      <c r="L17" s="5">
        <v>11.0</v>
      </c>
      <c r="M17" s="5">
        <v>21.0</v>
      </c>
      <c r="N17" s="5">
        <v>6.0</v>
      </c>
      <c r="O17" s="5">
        <v>1.0</v>
      </c>
      <c r="P17" s="5">
        <v>12.0</v>
      </c>
      <c r="Q17" s="5">
        <v>0.0</v>
      </c>
      <c r="R17" s="5">
        <v>0.0</v>
      </c>
      <c r="S17" s="5">
        <v>6.0</v>
      </c>
      <c r="T17" s="5">
        <v>27.0</v>
      </c>
      <c r="U17" s="5">
        <v>0.221</v>
      </c>
      <c r="V17" s="5">
        <v>0.275</v>
      </c>
      <c r="W17" s="5">
        <v>0.4</v>
      </c>
      <c r="X17" s="5">
        <v>0.675</v>
      </c>
      <c r="Y17" s="5">
        <v>38.0</v>
      </c>
      <c r="Z17" s="5">
        <v>2.0</v>
      </c>
      <c r="AA17" s="5">
        <v>1.0</v>
      </c>
      <c r="AB17" s="5">
        <v>0.0</v>
      </c>
      <c r="AC17" s="5">
        <v>0.0</v>
      </c>
      <c r="AD17" s="5">
        <v>1.0</v>
      </c>
      <c r="AE17" s="5">
        <v>1.0</v>
      </c>
      <c r="AF17" s="5">
        <v>0.277</v>
      </c>
      <c r="AG17" s="5">
        <f t="shared" si="1"/>
        <v>11</v>
      </c>
      <c r="AH17" s="6">
        <f t="shared" si="2"/>
        <v>0</v>
      </c>
      <c r="AI17" s="6" t="str">
        <f>VLOOKUP(C17, 'Batter Rosters'!A:C, 3, FALSE)</f>
        <v>ATL</v>
      </c>
    </row>
    <row r="18">
      <c r="A18" s="1">
        <v>247.0</v>
      </c>
      <c r="B18" s="3"/>
      <c r="C18" s="4" t="s">
        <v>53</v>
      </c>
      <c r="D18" s="4" t="s">
        <v>460</v>
      </c>
      <c r="E18" s="5">
        <v>2019.0</v>
      </c>
      <c r="F18" s="5">
        <v>2020.0</v>
      </c>
      <c r="G18" s="5">
        <v>41.0</v>
      </c>
      <c r="H18" s="5">
        <v>2.0</v>
      </c>
      <c r="I18" s="3"/>
      <c r="J18" s="5">
        <v>58.0</v>
      </c>
      <c r="K18" s="5">
        <v>57.0</v>
      </c>
      <c r="L18" s="5">
        <v>6.0</v>
      </c>
      <c r="M18" s="5">
        <v>17.0</v>
      </c>
      <c r="N18" s="5">
        <v>3.0</v>
      </c>
      <c r="O18" s="5">
        <v>1.0</v>
      </c>
      <c r="P18" s="5">
        <v>10.0</v>
      </c>
      <c r="Q18" s="5">
        <v>0.0</v>
      </c>
      <c r="R18" s="5">
        <v>0.0</v>
      </c>
      <c r="S18" s="5">
        <v>1.0</v>
      </c>
      <c r="T18" s="5">
        <v>13.0</v>
      </c>
      <c r="U18" s="5">
        <v>0.298</v>
      </c>
      <c r="V18" s="5">
        <v>0.31</v>
      </c>
      <c r="W18" s="5">
        <v>0.491</v>
      </c>
      <c r="X18" s="5">
        <v>0.802</v>
      </c>
      <c r="Y18" s="5">
        <v>28.0</v>
      </c>
      <c r="Z18" s="5">
        <v>2.0</v>
      </c>
      <c r="AA18" s="5">
        <v>0.0</v>
      </c>
      <c r="AB18" s="5">
        <v>0.0</v>
      </c>
      <c r="AC18" s="5">
        <v>0.0</v>
      </c>
      <c r="AD18" s="5">
        <v>0.0</v>
      </c>
      <c r="AE18" s="5">
        <v>1.0</v>
      </c>
      <c r="AF18" s="5">
        <v>0.357</v>
      </c>
      <c r="AG18" s="5">
        <f t="shared" si="1"/>
        <v>11</v>
      </c>
      <c r="AH18" s="6">
        <f t="shared" si="2"/>
        <v>0</v>
      </c>
      <c r="AI18" s="6" t="str">
        <f>VLOOKUP(C18, 'Batter Rosters'!A:C, 3, FALSE)</f>
        <v>ATL</v>
      </c>
    </row>
    <row r="19">
      <c r="A19" s="1">
        <v>282.0</v>
      </c>
      <c r="B19" s="3"/>
      <c r="C19" s="4" t="s">
        <v>50</v>
      </c>
      <c r="D19" s="4" t="s">
        <v>460</v>
      </c>
      <c r="E19" s="5">
        <v>2019.0</v>
      </c>
      <c r="F19" s="5">
        <v>2020.0</v>
      </c>
      <c r="G19" s="5">
        <v>49.0</v>
      </c>
      <c r="H19" s="5">
        <v>1.0</v>
      </c>
      <c r="I19" s="3"/>
      <c r="J19" s="5">
        <v>105.0</v>
      </c>
      <c r="K19" s="5">
        <v>88.0</v>
      </c>
      <c r="L19" s="5">
        <v>9.0</v>
      </c>
      <c r="M19" s="5">
        <v>13.0</v>
      </c>
      <c r="N19" s="5">
        <v>3.0</v>
      </c>
      <c r="O19" s="5">
        <v>2.0</v>
      </c>
      <c r="P19" s="5">
        <v>8.0</v>
      </c>
      <c r="Q19" s="5">
        <v>0.0</v>
      </c>
      <c r="R19" s="5">
        <v>0.0</v>
      </c>
      <c r="S19" s="5">
        <v>15.0</v>
      </c>
      <c r="T19" s="5">
        <v>36.0</v>
      </c>
      <c r="U19" s="5">
        <v>0.148</v>
      </c>
      <c r="V19" s="5">
        <v>0.276</v>
      </c>
      <c r="W19" s="5">
        <v>0.261</v>
      </c>
      <c r="X19" s="5">
        <v>0.538</v>
      </c>
      <c r="Y19" s="5">
        <v>23.0</v>
      </c>
      <c r="Z19" s="5">
        <v>4.0</v>
      </c>
      <c r="AA19" s="5">
        <v>1.0</v>
      </c>
      <c r="AB19" s="5">
        <v>0.0</v>
      </c>
      <c r="AC19" s="5">
        <v>1.0</v>
      </c>
      <c r="AD19" s="5">
        <v>3.0</v>
      </c>
      <c r="AE19" s="5">
        <v>0.0</v>
      </c>
      <c r="AF19" s="5">
        <v>0.231</v>
      </c>
      <c r="AG19" s="5">
        <f t="shared" si="1"/>
        <v>7</v>
      </c>
      <c r="AH19" s="6">
        <f t="shared" si="2"/>
        <v>0</v>
      </c>
      <c r="AI19" s="6" t="str">
        <f>VLOOKUP(C19, 'Batter Rosters'!A:C, 3, FALSE)</f>
        <v>ATL</v>
      </c>
    </row>
    <row r="20">
      <c r="A20" s="1">
        <v>21.0</v>
      </c>
      <c r="B20" s="3"/>
      <c r="C20" s="4" t="s">
        <v>54</v>
      </c>
      <c r="D20" s="4" t="s">
        <v>460</v>
      </c>
      <c r="E20" s="5">
        <v>2019.0</v>
      </c>
      <c r="F20" s="5">
        <v>2020.0</v>
      </c>
      <c r="G20" s="5">
        <v>110.0</v>
      </c>
      <c r="H20" s="5">
        <v>13.0</v>
      </c>
      <c r="I20" s="3"/>
      <c r="J20" s="5">
        <v>248.0</v>
      </c>
      <c r="K20" s="5">
        <v>225.0</v>
      </c>
      <c r="L20" s="5">
        <v>36.0</v>
      </c>
      <c r="M20" s="5">
        <v>60.0</v>
      </c>
      <c r="N20" s="5">
        <v>12.0</v>
      </c>
      <c r="O20" s="5">
        <v>0.0</v>
      </c>
      <c r="P20" s="5">
        <v>40.0</v>
      </c>
      <c r="Q20" s="5">
        <v>0.0</v>
      </c>
      <c r="R20" s="5">
        <v>0.0</v>
      </c>
      <c r="S20" s="5">
        <v>16.0</v>
      </c>
      <c r="T20" s="5">
        <v>50.0</v>
      </c>
      <c r="U20" s="5">
        <v>0.267</v>
      </c>
      <c r="V20" s="5">
        <v>0.323</v>
      </c>
      <c r="W20" s="5">
        <v>0.493</v>
      </c>
      <c r="X20" s="5">
        <v>0.816</v>
      </c>
      <c r="Y20" s="5">
        <v>111.0</v>
      </c>
      <c r="Z20" s="5">
        <v>4.0</v>
      </c>
      <c r="AA20" s="5">
        <v>4.0</v>
      </c>
      <c r="AB20" s="5">
        <v>0.0</v>
      </c>
      <c r="AC20" s="5">
        <v>3.0</v>
      </c>
      <c r="AD20" s="5">
        <v>1.0</v>
      </c>
      <c r="AE20" s="5">
        <v>1.0</v>
      </c>
      <c r="AF20" s="5">
        <v>0.285</v>
      </c>
      <c r="AG20" s="5">
        <f t="shared" si="1"/>
        <v>35</v>
      </c>
      <c r="AH20" s="6">
        <f t="shared" si="2"/>
        <v>0</v>
      </c>
      <c r="AI20" s="6" t="str">
        <f>VLOOKUP(C20, 'Batter Rosters'!A:C, 3, FALSE)</f>
        <v>BAL</v>
      </c>
    </row>
    <row r="21">
      <c r="A21" s="1">
        <v>40.0</v>
      </c>
      <c r="B21" s="3"/>
      <c r="C21" s="4" t="s">
        <v>55</v>
      </c>
      <c r="D21" s="4" t="s">
        <v>460</v>
      </c>
      <c r="E21" s="5">
        <v>2019.0</v>
      </c>
      <c r="F21" s="5">
        <v>2020.0</v>
      </c>
      <c r="G21" s="5">
        <v>80.0</v>
      </c>
      <c r="H21" s="5">
        <v>11.0</v>
      </c>
      <c r="I21" s="3"/>
      <c r="J21" s="5">
        <v>177.0</v>
      </c>
      <c r="K21" s="5">
        <v>166.0</v>
      </c>
      <c r="L21" s="5">
        <v>23.0</v>
      </c>
      <c r="M21" s="5">
        <v>42.0</v>
      </c>
      <c r="N21" s="5">
        <v>6.0</v>
      </c>
      <c r="O21" s="5">
        <v>0.0</v>
      </c>
      <c r="P21" s="5">
        <v>32.0</v>
      </c>
      <c r="Q21" s="5">
        <v>1.0</v>
      </c>
      <c r="R21" s="5">
        <v>1.0</v>
      </c>
      <c r="S21" s="5">
        <v>9.0</v>
      </c>
      <c r="T21" s="5">
        <v>44.0</v>
      </c>
      <c r="U21" s="5">
        <v>0.253</v>
      </c>
      <c r="V21" s="5">
        <v>0.294</v>
      </c>
      <c r="W21" s="5">
        <v>0.488</v>
      </c>
      <c r="X21" s="5">
        <v>0.782</v>
      </c>
      <c r="Y21" s="5">
        <v>81.0</v>
      </c>
      <c r="Z21" s="5">
        <v>3.0</v>
      </c>
      <c r="AA21" s="5">
        <v>1.0</v>
      </c>
      <c r="AB21" s="5">
        <v>0.0</v>
      </c>
      <c r="AC21" s="5">
        <v>1.0</v>
      </c>
      <c r="AD21" s="5">
        <v>0.0</v>
      </c>
      <c r="AE21" s="5">
        <v>2.0</v>
      </c>
      <c r="AF21" s="5">
        <v>0.277</v>
      </c>
      <c r="AG21" s="5">
        <f t="shared" si="1"/>
        <v>25</v>
      </c>
      <c r="AH21" s="6">
        <f t="shared" si="2"/>
        <v>0</v>
      </c>
      <c r="AI21" s="6" t="str">
        <f>VLOOKUP(C21, 'Batter Rosters'!A:C, 3, FALSE)</f>
        <v>BAL</v>
      </c>
    </row>
    <row r="22">
      <c r="A22" s="1">
        <v>52.0</v>
      </c>
      <c r="B22" s="3"/>
      <c r="C22" s="4" t="s">
        <v>58</v>
      </c>
      <c r="D22" s="4" t="s">
        <v>460</v>
      </c>
      <c r="E22" s="5">
        <v>2019.0</v>
      </c>
      <c r="F22" s="5">
        <v>2020.0</v>
      </c>
      <c r="G22" s="5">
        <v>78.0</v>
      </c>
      <c r="H22" s="5">
        <v>10.0</v>
      </c>
      <c r="I22" s="3"/>
      <c r="J22" s="5">
        <v>180.0</v>
      </c>
      <c r="K22" s="5">
        <v>163.0</v>
      </c>
      <c r="L22" s="5">
        <v>25.0</v>
      </c>
      <c r="M22" s="5">
        <v>44.0</v>
      </c>
      <c r="N22" s="5">
        <v>8.0</v>
      </c>
      <c r="O22" s="5">
        <v>0.0</v>
      </c>
      <c r="P22" s="5">
        <v>30.0</v>
      </c>
      <c r="Q22" s="5">
        <v>0.0</v>
      </c>
      <c r="R22" s="5">
        <v>0.0</v>
      </c>
      <c r="S22" s="5">
        <v>15.0</v>
      </c>
      <c r="T22" s="5">
        <v>38.0</v>
      </c>
      <c r="U22" s="5">
        <v>0.27</v>
      </c>
      <c r="V22" s="5">
        <v>0.333</v>
      </c>
      <c r="W22" s="5">
        <v>0.503</v>
      </c>
      <c r="X22" s="5">
        <v>0.836</v>
      </c>
      <c r="Y22" s="5">
        <v>82.0</v>
      </c>
      <c r="Z22" s="5">
        <v>3.0</v>
      </c>
      <c r="AA22" s="5">
        <v>1.0</v>
      </c>
      <c r="AB22" s="5">
        <v>0.0</v>
      </c>
      <c r="AC22" s="5">
        <v>1.0</v>
      </c>
      <c r="AD22" s="5">
        <v>0.0</v>
      </c>
      <c r="AE22" s="5">
        <v>1.0</v>
      </c>
      <c r="AF22" s="5">
        <v>0.293</v>
      </c>
      <c r="AG22" s="5">
        <f t="shared" si="1"/>
        <v>26</v>
      </c>
      <c r="AH22" s="6">
        <f t="shared" si="2"/>
        <v>0</v>
      </c>
      <c r="AI22" s="6" t="str">
        <f>VLOOKUP(C22, 'Batter Rosters'!A:C, 3, FALSE)</f>
        <v>BAL</v>
      </c>
    </row>
    <row r="23">
      <c r="A23" s="1">
        <v>120.0</v>
      </c>
      <c r="B23" s="3"/>
      <c r="C23" s="4" t="s">
        <v>57</v>
      </c>
      <c r="D23" s="4" t="s">
        <v>460</v>
      </c>
      <c r="E23" s="5">
        <v>2019.0</v>
      </c>
      <c r="F23" s="5">
        <v>2020.0</v>
      </c>
      <c r="G23" s="5">
        <v>106.0</v>
      </c>
      <c r="H23" s="5">
        <v>6.0</v>
      </c>
      <c r="I23" s="3"/>
      <c r="J23" s="5">
        <v>256.0</v>
      </c>
      <c r="K23" s="5">
        <v>247.0</v>
      </c>
      <c r="L23" s="5">
        <v>35.0</v>
      </c>
      <c r="M23" s="5">
        <v>100.0</v>
      </c>
      <c r="N23" s="5">
        <v>13.0</v>
      </c>
      <c r="O23" s="5">
        <v>2.0</v>
      </c>
      <c r="P23" s="5">
        <v>24.0</v>
      </c>
      <c r="Q23" s="5">
        <v>3.0</v>
      </c>
      <c r="R23" s="5">
        <v>3.0</v>
      </c>
      <c r="S23" s="5">
        <v>8.0</v>
      </c>
      <c r="T23" s="5">
        <v>30.0</v>
      </c>
      <c r="U23" s="5">
        <v>0.405</v>
      </c>
      <c r="V23" s="5">
        <v>0.422</v>
      </c>
      <c r="W23" s="5">
        <v>0.547</v>
      </c>
      <c r="X23" s="5">
        <v>0.968</v>
      </c>
      <c r="Y23" s="5">
        <v>135.0</v>
      </c>
      <c r="Z23" s="5">
        <v>2.0</v>
      </c>
      <c r="AA23" s="5">
        <v>0.0</v>
      </c>
      <c r="AB23" s="5">
        <v>0.0</v>
      </c>
      <c r="AC23" s="5">
        <v>1.0</v>
      </c>
      <c r="AD23" s="5">
        <v>1.0</v>
      </c>
      <c r="AE23" s="5">
        <v>2.0</v>
      </c>
      <c r="AF23" s="5">
        <v>0.443</v>
      </c>
      <c r="AG23" s="5">
        <f t="shared" si="1"/>
        <v>79</v>
      </c>
      <c r="AH23" s="6">
        <f t="shared" si="2"/>
        <v>0</v>
      </c>
      <c r="AI23" s="6" t="str">
        <f>VLOOKUP(C23, 'Batter Rosters'!A:C, 3, FALSE)</f>
        <v>BAL</v>
      </c>
    </row>
    <row r="24">
      <c r="A24" s="1">
        <v>131.0</v>
      </c>
      <c r="B24" s="3"/>
      <c r="C24" s="4" t="s">
        <v>62</v>
      </c>
      <c r="D24" s="4" t="s">
        <v>460</v>
      </c>
      <c r="E24" s="5">
        <v>2019.0</v>
      </c>
      <c r="F24" s="5">
        <v>2020.0</v>
      </c>
      <c r="G24" s="5">
        <v>38.0</v>
      </c>
      <c r="H24" s="5">
        <v>5.0</v>
      </c>
      <c r="I24" s="3"/>
      <c r="J24" s="5">
        <v>76.0</v>
      </c>
      <c r="K24" s="5">
        <v>68.0</v>
      </c>
      <c r="L24" s="5">
        <v>14.0</v>
      </c>
      <c r="M24" s="5">
        <v>18.0</v>
      </c>
      <c r="N24" s="5">
        <v>4.0</v>
      </c>
      <c r="O24" s="5">
        <v>1.0</v>
      </c>
      <c r="P24" s="5">
        <v>7.0</v>
      </c>
      <c r="Q24" s="5">
        <v>0.0</v>
      </c>
      <c r="R24" s="5">
        <v>0.0</v>
      </c>
      <c r="S24" s="5">
        <v>8.0</v>
      </c>
      <c r="T24" s="5">
        <v>23.0</v>
      </c>
      <c r="U24" s="5">
        <v>0.265</v>
      </c>
      <c r="V24" s="5">
        <v>0.342</v>
      </c>
      <c r="W24" s="5">
        <v>0.574</v>
      </c>
      <c r="X24" s="5">
        <v>0.916</v>
      </c>
      <c r="Y24" s="5">
        <v>39.0</v>
      </c>
      <c r="Z24" s="5">
        <v>1.0</v>
      </c>
      <c r="AA24" s="5">
        <v>0.0</v>
      </c>
      <c r="AB24" s="5">
        <v>0.0</v>
      </c>
      <c r="AC24" s="5">
        <v>0.0</v>
      </c>
      <c r="AD24" s="5">
        <v>0.0</v>
      </c>
      <c r="AE24" s="5">
        <v>0.0</v>
      </c>
      <c r="AF24" s="5">
        <v>0.325</v>
      </c>
      <c r="AG24" s="5">
        <f t="shared" si="1"/>
        <v>8</v>
      </c>
      <c r="AH24" s="6">
        <f t="shared" si="2"/>
        <v>0</v>
      </c>
      <c r="AI24" s="6" t="str">
        <f>VLOOKUP(C24, 'Batter Rosters'!A:C, 3, FALSE)</f>
        <v>BAL</v>
      </c>
    </row>
    <row r="25">
      <c r="A25" s="1">
        <v>214.0</v>
      </c>
      <c r="B25" s="3"/>
      <c r="C25" s="4" t="s">
        <v>56</v>
      </c>
      <c r="D25" s="4" t="s">
        <v>460</v>
      </c>
      <c r="E25" s="5">
        <v>2019.0</v>
      </c>
      <c r="F25" s="5">
        <v>2020.0</v>
      </c>
      <c r="G25" s="5">
        <v>72.0</v>
      </c>
      <c r="H25" s="5">
        <v>3.0</v>
      </c>
      <c r="I25" s="3"/>
      <c r="J25" s="5">
        <v>146.0</v>
      </c>
      <c r="K25" s="5">
        <v>139.0</v>
      </c>
      <c r="L25" s="5">
        <v>18.0</v>
      </c>
      <c r="M25" s="5">
        <v>41.0</v>
      </c>
      <c r="N25" s="5">
        <v>3.0</v>
      </c>
      <c r="O25" s="5">
        <v>1.0</v>
      </c>
      <c r="P25" s="5">
        <v>14.0</v>
      </c>
      <c r="Q25" s="5">
        <v>0.0</v>
      </c>
      <c r="R25" s="5">
        <v>2.0</v>
      </c>
      <c r="S25" s="5">
        <v>6.0</v>
      </c>
      <c r="T25" s="5">
        <v>15.0</v>
      </c>
      <c r="U25" s="5">
        <v>0.295</v>
      </c>
      <c r="V25" s="5">
        <v>0.329</v>
      </c>
      <c r="W25" s="5">
        <v>0.396</v>
      </c>
      <c r="X25" s="5">
        <v>0.724</v>
      </c>
      <c r="Y25" s="5">
        <v>55.0</v>
      </c>
      <c r="Z25" s="5">
        <v>6.0</v>
      </c>
      <c r="AA25" s="5">
        <v>1.0</v>
      </c>
      <c r="AB25" s="5">
        <v>0.0</v>
      </c>
      <c r="AC25" s="5">
        <v>0.0</v>
      </c>
      <c r="AD25" s="5">
        <v>0.0</v>
      </c>
      <c r="AE25" s="5">
        <v>0.0</v>
      </c>
      <c r="AF25" s="5">
        <v>0.314</v>
      </c>
      <c r="AG25" s="5">
        <f t="shared" si="1"/>
        <v>34</v>
      </c>
      <c r="AH25" s="6">
        <f t="shared" si="2"/>
        <v>-2</v>
      </c>
      <c r="AI25" s="6" t="str">
        <f>VLOOKUP(C25, 'Batter Rosters'!A:C, 3, FALSE)</f>
        <v>BAL</v>
      </c>
    </row>
    <row r="26">
      <c r="A26" s="1">
        <v>269.0</v>
      </c>
      <c r="B26" s="3"/>
      <c r="C26" s="4" t="s">
        <v>63</v>
      </c>
      <c r="D26" s="4" t="s">
        <v>460</v>
      </c>
      <c r="E26" s="5">
        <v>2019.0</v>
      </c>
      <c r="F26" s="5">
        <v>2020.0</v>
      </c>
      <c r="G26" s="5">
        <v>23.0</v>
      </c>
      <c r="H26" s="5">
        <v>1.0</v>
      </c>
      <c r="I26" s="3"/>
      <c r="J26" s="5">
        <v>43.0</v>
      </c>
      <c r="K26" s="5">
        <v>38.0</v>
      </c>
      <c r="L26" s="5">
        <v>2.0</v>
      </c>
      <c r="M26" s="5">
        <v>6.0</v>
      </c>
      <c r="N26" s="5">
        <v>0.0</v>
      </c>
      <c r="O26" s="5">
        <v>0.0</v>
      </c>
      <c r="P26" s="5">
        <v>1.0</v>
      </c>
      <c r="Q26" s="5">
        <v>0.0</v>
      </c>
      <c r="R26" s="5">
        <v>0.0</v>
      </c>
      <c r="S26" s="5">
        <v>4.0</v>
      </c>
      <c r="T26" s="5">
        <v>12.0</v>
      </c>
      <c r="U26" s="5">
        <v>0.158</v>
      </c>
      <c r="V26" s="5">
        <v>0.238</v>
      </c>
      <c r="W26" s="5">
        <v>0.237</v>
      </c>
      <c r="X26" s="5">
        <v>0.475</v>
      </c>
      <c r="Y26" s="5">
        <v>9.0</v>
      </c>
      <c r="Z26" s="5">
        <v>0.0</v>
      </c>
      <c r="AA26" s="5">
        <v>0.0</v>
      </c>
      <c r="AB26" s="5">
        <v>1.0</v>
      </c>
      <c r="AC26" s="5">
        <v>0.0</v>
      </c>
      <c r="AD26" s="5">
        <v>0.0</v>
      </c>
      <c r="AE26" s="5">
        <v>1.0</v>
      </c>
      <c r="AF26" s="5">
        <v>0.2</v>
      </c>
      <c r="AG26" s="5">
        <f t="shared" si="1"/>
        <v>5</v>
      </c>
      <c r="AH26" s="6">
        <f t="shared" si="2"/>
        <v>0</v>
      </c>
      <c r="AI26" s="6" t="str">
        <f>VLOOKUP(C26, 'Batter Rosters'!A:C, 3, FALSE)</f>
        <v>BAL</v>
      </c>
    </row>
    <row r="27">
      <c r="A27" s="7">
        <v>307.0</v>
      </c>
      <c r="B27" s="3"/>
      <c r="C27" s="8" t="s">
        <v>60</v>
      </c>
      <c r="D27" s="8" t="s">
        <v>460</v>
      </c>
      <c r="E27" s="9">
        <v>2019.0</v>
      </c>
      <c r="F27" s="9">
        <v>2020.0</v>
      </c>
      <c r="G27" s="9">
        <v>25.0</v>
      </c>
      <c r="H27" s="9">
        <v>0.0</v>
      </c>
      <c r="I27" s="3"/>
      <c r="J27" s="9">
        <v>44.0</v>
      </c>
      <c r="K27" s="9">
        <v>40.0</v>
      </c>
      <c r="L27" s="9">
        <v>2.0</v>
      </c>
      <c r="M27" s="9">
        <v>9.0</v>
      </c>
      <c r="N27" s="9">
        <v>2.0</v>
      </c>
      <c r="O27" s="9">
        <v>0.0</v>
      </c>
      <c r="P27" s="9">
        <v>3.0</v>
      </c>
      <c r="Q27" s="9">
        <v>0.0</v>
      </c>
      <c r="R27" s="9">
        <v>0.0</v>
      </c>
      <c r="S27" s="9">
        <v>3.0</v>
      </c>
      <c r="T27" s="9">
        <v>8.0</v>
      </c>
      <c r="U27" s="9">
        <v>0.225</v>
      </c>
      <c r="V27" s="9">
        <v>0.273</v>
      </c>
      <c r="W27" s="9">
        <v>0.275</v>
      </c>
      <c r="X27" s="9">
        <v>0.548</v>
      </c>
      <c r="Y27" s="9">
        <v>11.0</v>
      </c>
      <c r="Z27" s="9">
        <v>2.0</v>
      </c>
      <c r="AA27" s="9">
        <v>0.0</v>
      </c>
      <c r="AB27" s="9">
        <v>0.0</v>
      </c>
      <c r="AC27" s="9">
        <v>1.0</v>
      </c>
      <c r="AD27" s="9">
        <v>0.0</v>
      </c>
      <c r="AE27" s="9">
        <v>2.0</v>
      </c>
      <c r="AF27" s="9">
        <v>0.273</v>
      </c>
      <c r="AG27" s="5">
        <f t="shared" si="1"/>
        <v>7</v>
      </c>
      <c r="AH27" s="6">
        <f t="shared" si="2"/>
        <v>0</v>
      </c>
      <c r="AI27" s="6" t="str">
        <f>VLOOKUP(C27, 'Batter Rosters'!A:C, 3, FALSE)</f>
        <v>BAL</v>
      </c>
    </row>
    <row r="28">
      <c r="A28" s="7">
        <v>322.0</v>
      </c>
      <c r="B28" s="3"/>
      <c r="C28" s="8" t="s">
        <v>59</v>
      </c>
      <c r="D28" s="8" t="s">
        <v>460</v>
      </c>
      <c r="E28" s="9">
        <v>2019.0</v>
      </c>
      <c r="F28" s="9">
        <v>2020.0</v>
      </c>
      <c r="G28" s="9">
        <v>25.0</v>
      </c>
      <c r="H28" s="9">
        <v>0.0</v>
      </c>
      <c r="I28" s="3"/>
      <c r="J28" s="9">
        <v>43.0</v>
      </c>
      <c r="K28" s="9">
        <v>40.0</v>
      </c>
      <c r="L28" s="9">
        <v>4.0</v>
      </c>
      <c r="M28" s="9">
        <v>6.0</v>
      </c>
      <c r="N28" s="9">
        <v>1.0</v>
      </c>
      <c r="O28" s="9">
        <v>0.0</v>
      </c>
      <c r="P28" s="9">
        <v>3.0</v>
      </c>
      <c r="Q28" s="9">
        <v>1.0</v>
      </c>
      <c r="R28" s="9">
        <v>0.0</v>
      </c>
      <c r="S28" s="9">
        <v>3.0</v>
      </c>
      <c r="T28" s="9">
        <v>8.0</v>
      </c>
      <c r="U28" s="9">
        <v>0.15</v>
      </c>
      <c r="V28" s="9">
        <v>0.209</v>
      </c>
      <c r="W28" s="9">
        <v>0.175</v>
      </c>
      <c r="X28" s="9">
        <v>0.384</v>
      </c>
      <c r="Y28" s="9">
        <v>7.0</v>
      </c>
      <c r="Z28" s="9">
        <v>0.0</v>
      </c>
      <c r="AA28" s="9">
        <v>0.0</v>
      </c>
      <c r="AB28" s="9">
        <v>0.0</v>
      </c>
      <c r="AC28" s="9">
        <v>0.0</v>
      </c>
      <c r="AD28" s="9">
        <v>0.0</v>
      </c>
      <c r="AE28" s="9">
        <v>1.0</v>
      </c>
      <c r="AF28" s="9">
        <v>0.188</v>
      </c>
      <c r="AG28" s="5">
        <f t="shared" si="1"/>
        <v>5</v>
      </c>
      <c r="AH28" s="6">
        <f t="shared" si="2"/>
        <v>1</v>
      </c>
      <c r="AI28" s="6" t="str">
        <f>VLOOKUP(C28, 'Batter Rosters'!A:C, 3, FALSE)</f>
        <v>BAL</v>
      </c>
    </row>
    <row r="29">
      <c r="A29" s="1">
        <v>2.0</v>
      </c>
      <c r="B29" s="3"/>
      <c r="C29" s="4" t="s">
        <v>66</v>
      </c>
      <c r="D29" s="4" t="s">
        <v>460</v>
      </c>
      <c r="E29" s="5">
        <v>2019.0</v>
      </c>
      <c r="F29" s="5">
        <v>2020.0</v>
      </c>
      <c r="G29" s="5">
        <v>98.0</v>
      </c>
      <c r="H29" s="5">
        <v>21.0</v>
      </c>
      <c r="I29" s="3"/>
      <c r="J29" s="5">
        <v>213.0</v>
      </c>
      <c r="K29" s="5">
        <v>179.0</v>
      </c>
      <c r="L29" s="5">
        <v>45.0</v>
      </c>
      <c r="M29" s="5">
        <v>68.0</v>
      </c>
      <c r="N29" s="5">
        <v>13.0</v>
      </c>
      <c r="O29" s="5">
        <v>1.0</v>
      </c>
      <c r="P29" s="5">
        <v>47.0</v>
      </c>
      <c r="Q29" s="5">
        <v>1.0</v>
      </c>
      <c r="R29" s="5">
        <v>0.0</v>
      </c>
      <c r="S29" s="5">
        <v>29.0</v>
      </c>
      <c r="T29" s="5">
        <v>39.0</v>
      </c>
      <c r="U29" s="5">
        <v>0.38</v>
      </c>
      <c r="V29" s="5">
        <v>0.469</v>
      </c>
      <c r="W29" s="5">
        <v>0.816</v>
      </c>
      <c r="X29" s="5">
        <v>1.285</v>
      </c>
      <c r="Y29" s="5">
        <v>146.0</v>
      </c>
      <c r="Z29" s="5">
        <v>8.0</v>
      </c>
      <c r="AA29" s="5">
        <v>3.0</v>
      </c>
      <c r="AB29" s="5">
        <v>0.0</v>
      </c>
      <c r="AC29" s="5">
        <v>2.0</v>
      </c>
      <c r="AD29" s="5">
        <v>6.0</v>
      </c>
      <c r="AE29" s="5">
        <v>1.0</v>
      </c>
      <c r="AF29" s="5">
        <v>0.388</v>
      </c>
      <c r="AG29" s="5">
        <f t="shared" si="1"/>
        <v>33</v>
      </c>
      <c r="AH29" s="6">
        <f t="shared" si="2"/>
        <v>1</v>
      </c>
      <c r="AI29" s="6" t="str">
        <f>VLOOKUP(C29, 'Batter Rosters'!A:C, 3, FALSE)</f>
        <v>BOS</v>
      </c>
    </row>
    <row r="30">
      <c r="A30" s="1">
        <v>9.0</v>
      </c>
      <c r="B30" s="3"/>
      <c r="C30" s="4" t="s">
        <v>67</v>
      </c>
      <c r="D30" s="4" t="s">
        <v>460</v>
      </c>
      <c r="E30" s="5">
        <v>2019.0</v>
      </c>
      <c r="F30" s="5">
        <v>2020.0</v>
      </c>
      <c r="G30" s="5">
        <v>107.0</v>
      </c>
      <c r="H30" s="5">
        <v>14.0</v>
      </c>
      <c r="I30" s="3"/>
      <c r="J30" s="5">
        <v>214.0</v>
      </c>
      <c r="K30" s="5">
        <v>196.0</v>
      </c>
      <c r="L30" s="5">
        <v>36.0</v>
      </c>
      <c r="M30" s="5">
        <v>54.0</v>
      </c>
      <c r="N30" s="5">
        <v>11.0</v>
      </c>
      <c r="O30" s="5">
        <v>0.0</v>
      </c>
      <c r="P30" s="5">
        <v>37.0</v>
      </c>
      <c r="Q30" s="5">
        <v>2.0</v>
      </c>
      <c r="R30" s="5">
        <v>0.0</v>
      </c>
      <c r="S30" s="5">
        <v>16.0</v>
      </c>
      <c r="T30" s="5">
        <v>35.0</v>
      </c>
      <c r="U30" s="5">
        <v>0.276</v>
      </c>
      <c r="V30" s="5">
        <v>0.329</v>
      </c>
      <c r="W30" s="5">
        <v>0.546</v>
      </c>
      <c r="X30" s="5">
        <v>0.875</v>
      </c>
      <c r="Y30" s="5">
        <v>107.0</v>
      </c>
      <c r="Z30" s="5">
        <v>9.0</v>
      </c>
      <c r="AA30" s="5">
        <v>0.0</v>
      </c>
      <c r="AB30" s="5">
        <v>1.0</v>
      </c>
      <c r="AC30" s="5">
        <v>1.0</v>
      </c>
      <c r="AD30" s="5">
        <v>2.0</v>
      </c>
      <c r="AE30" s="5">
        <v>2.0</v>
      </c>
      <c r="AF30" s="5">
        <v>0.27</v>
      </c>
      <c r="AG30" s="5">
        <f t="shared" si="1"/>
        <v>29</v>
      </c>
      <c r="AH30" s="6">
        <f t="shared" si="2"/>
        <v>2</v>
      </c>
      <c r="AI30" s="6" t="str">
        <f>VLOOKUP(C30, 'Batter Rosters'!A:C, 3, FALSE)</f>
        <v>BOS</v>
      </c>
    </row>
    <row r="31">
      <c r="A31" s="1">
        <v>11.0</v>
      </c>
      <c r="B31" s="3"/>
      <c r="C31" s="4" t="s">
        <v>65</v>
      </c>
      <c r="D31" s="4" t="s">
        <v>460</v>
      </c>
      <c r="E31" s="5">
        <v>2019.0</v>
      </c>
      <c r="F31" s="5">
        <v>2020.0</v>
      </c>
      <c r="G31" s="5">
        <v>105.0</v>
      </c>
      <c r="H31" s="5">
        <v>14.0</v>
      </c>
      <c r="I31" s="3"/>
      <c r="J31" s="5">
        <v>228.0</v>
      </c>
      <c r="K31" s="5">
        <v>206.0</v>
      </c>
      <c r="L31" s="5">
        <v>40.0</v>
      </c>
      <c r="M31" s="5">
        <v>63.0</v>
      </c>
      <c r="N31" s="5">
        <v>15.0</v>
      </c>
      <c r="O31" s="5">
        <v>0.0</v>
      </c>
      <c r="P31" s="5">
        <v>44.0</v>
      </c>
      <c r="Q31" s="5">
        <v>2.0</v>
      </c>
      <c r="R31" s="5">
        <v>0.0</v>
      </c>
      <c r="S31" s="5">
        <v>21.0</v>
      </c>
      <c r="T31" s="5">
        <v>44.0</v>
      </c>
      <c r="U31" s="5">
        <v>0.306</v>
      </c>
      <c r="V31" s="5">
        <v>0.368</v>
      </c>
      <c r="W31" s="5">
        <v>0.583</v>
      </c>
      <c r="X31" s="5">
        <v>0.951</v>
      </c>
      <c r="Y31" s="5">
        <v>120.0</v>
      </c>
      <c r="Z31" s="5">
        <v>3.0</v>
      </c>
      <c r="AA31" s="5">
        <v>0.0</v>
      </c>
      <c r="AB31" s="5">
        <v>0.0</v>
      </c>
      <c r="AC31" s="5">
        <v>1.0</v>
      </c>
      <c r="AD31" s="5">
        <v>2.0</v>
      </c>
      <c r="AE31" s="5">
        <v>5.0</v>
      </c>
      <c r="AF31" s="5">
        <v>0.329</v>
      </c>
      <c r="AG31" s="5">
        <f t="shared" si="1"/>
        <v>34</v>
      </c>
      <c r="AH31" s="6">
        <f t="shared" si="2"/>
        <v>2</v>
      </c>
      <c r="AI31" s="6" t="str">
        <f>VLOOKUP(C31, 'Batter Rosters'!A:C, 3, FALSE)</f>
        <v>BOS</v>
      </c>
    </row>
    <row r="32">
      <c r="A32" s="1">
        <v>56.0</v>
      </c>
      <c r="B32" s="3"/>
      <c r="C32" s="4" t="s">
        <v>68</v>
      </c>
      <c r="D32" s="4" t="s">
        <v>460</v>
      </c>
      <c r="E32" s="5">
        <v>2019.0</v>
      </c>
      <c r="F32" s="5">
        <v>2020.0</v>
      </c>
      <c r="G32" s="5">
        <v>78.0</v>
      </c>
      <c r="H32" s="5">
        <v>10.0</v>
      </c>
      <c r="I32" s="3"/>
      <c r="J32" s="5">
        <v>148.0</v>
      </c>
      <c r="K32" s="5">
        <v>141.0</v>
      </c>
      <c r="L32" s="5">
        <v>15.0</v>
      </c>
      <c r="M32" s="5">
        <v>32.0</v>
      </c>
      <c r="N32" s="5">
        <v>3.0</v>
      </c>
      <c r="O32" s="5">
        <v>1.0</v>
      </c>
      <c r="P32" s="5">
        <v>22.0</v>
      </c>
      <c r="Q32" s="5">
        <v>2.0</v>
      </c>
      <c r="R32" s="5">
        <v>0.0</v>
      </c>
      <c r="S32" s="5">
        <v>4.0</v>
      </c>
      <c r="T32" s="5">
        <v>50.0</v>
      </c>
      <c r="U32" s="5">
        <v>0.227</v>
      </c>
      <c r="V32" s="5">
        <v>0.257</v>
      </c>
      <c r="W32" s="5">
        <v>0.475</v>
      </c>
      <c r="X32" s="5">
        <v>0.732</v>
      </c>
      <c r="Y32" s="5">
        <v>67.0</v>
      </c>
      <c r="Z32" s="5">
        <v>7.0</v>
      </c>
      <c r="AA32" s="5">
        <v>2.0</v>
      </c>
      <c r="AB32" s="5">
        <v>0.0</v>
      </c>
      <c r="AC32" s="5">
        <v>1.0</v>
      </c>
      <c r="AD32" s="5">
        <v>0.0</v>
      </c>
      <c r="AE32" s="5">
        <v>0.0</v>
      </c>
      <c r="AF32" s="5">
        <v>0.268</v>
      </c>
      <c r="AG32" s="5">
        <f t="shared" si="1"/>
        <v>18</v>
      </c>
      <c r="AH32" s="6">
        <f t="shared" si="2"/>
        <v>2</v>
      </c>
      <c r="AI32" s="6" t="str">
        <f>VLOOKUP(C32, 'Batter Rosters'!A:C, 3, FALSE)</f>
        <v>BOS</v>
      </c>
    </row>
    <row r="33">
      <c r="A33" s="1">
        <v>286.0</v>
      </c>
      <c r="B33" s="3"/>
      <c r="C33" s="4" t="s">
        <v>69</v>
      </c>
      <c r="D33" s="4" t="s">
        <v>460</v>
      </c>
      <c r="E33" s="5">
        <v>2019.0</v>
      </c>
      <c r="F33" s="5">
        <v>2020.0</v>
      </c>
      <c r="G33" s="5">
        <v>88.0</v>
      </c>
      <c r="H33" s="5">
        <v>1.0</v>
      </c>
      <c r="I33" s="3"/>
      <c r="J33" s="5">
        <v>163.0</v>
      </c>
      <c r="K33" s="5">
        <v>152.0</v>
      </c>
      <c r="L33" s="5">
        <v>20.0</v>
      </c>
      <c r="M33" s="5">
        <v>40.0</v>
      </c>
      <c r="N33" s="5">
        <v>11.0</v>
      </c>
      <c r="O33" s="5">
        <v>2.0</v>
      </c>
      <c r="P33" s="5">
        <v>7.0</v>
      </c>
      <c r="Q33" s="5">
        <v>3.0</v>
      </c>
      <c r="R33" s="5">
        <v>5.0</v>
      </c>
      <c r="S33" s="5">
        <v>11.0</v>
      </c>
      <c r="T33" s="5">
        <v>18.0</v>
      </c>
      <c r="U33" s="5">
        <v>0.263</v>
      </c>
      <c r="V33" s="5">
        <v>0.313</v>
      </c>
      <c r="W33" s="5">
        <v>0.382</v>
      </c>
      <c r="X33" s="5">
        <v>0.694</v>
      </c>
      <c r="Y33" s="5">
        <v>58.0</v>
      </c>
      <c r="Z33" s="5">
        <v>2.0</v>
      </c>
      <c r="AA33" s="5">
        <v>0.0</v>
      </c>
      <c r="AB33" s="5">
        <v>0.0</v>
      </c>
      <c r="AC33" s="5">
        <v>0.0</v>
      </c>
      <c r="AD33" s="5">
        <v>0.0</v>
      </c>
      <c r="AE33" s="5">
        <v>2.0</v>
      </c>
      <c r="AF33" s="5">
        <v>0.293</v>
      </c>
      <c r="AG33" s="5">
        <f t="shared" si="1"/>
        <v>26</v>
      </c>
      <c r="AH33" s="6">
        <f t="shared" si="2"/>
        <v>-2</v>
      </c>
      <c r="AI33" s="6" t="str">
        <f>VLOOKUP(C33, 'Batter Rosters'!A:C, 3, FALSE)</f>
        <v>BOS</v>
      </c>
    </row>
    <row r="34">
      <c r="A34" s="1">
        <v>300.0</v>
      </c>
      <c r="B34" s="3"/>
      <c r="C34" s="4" t="s">
        <v>71</v>
      </c>
      <c r="D34" s="4" t="s">
        <v>460</v>
      </c>
      <c r="E34" s="5">
        <v>2019.0</v>
      </c>
      <c r="F34" s="5">
        <v>2020.0</v>
      </c>
      <c r="G34" s="5">
        <v>36.0</v>
      </c>
      <c r="H34" s="5">
        <v>1.0</v>
      </c>
      <c r="I34" s="3"/>
      <c r="J34" s="5">
        <v>71.0</v>
      </c>
      <c r="K34" s="5">
        <v>68.0</v>
      </c>
      <c r="L34" s="5">
        <v>5.0</v>
      </c>
      <c r="M34" s="5">
        <v>17.0</v>
      </c>
      <c r="N34" s="5">
        <v>4.0</v>
      </c>
      <c r="O34" s="5">
        <v>0.0</v>
      </c>
      <c r="P34" s="5">
        <v>10.0</v>
      </c>
      <c r="Q34" s="5">
        <v>0.0</v>
      </c>
      <c r="R34" s="5">
        <v>0.0</v>
      </c>
      <c r="S34" s="5">
        <v>3.0</v>
      </c>
      <c r="T34" s="5">
        <v>12.0</v>
      </c>
      <c r="U34" s="5">
        <v>0.25</v>
      </c>
      <c r="V34" s="5">
        <v>0.282</v>
      </c>
      <c r="W34" s="5">
        <v>0.353</v>
      </c>
      <c r="X34" s="5">
        <v>0.635</v>
      </c>
      <c r="Y34" s="5">
        <v>24.0</v>
      </c>
      <c r="Z34" s="5">
        <v>3.0</v>
      </c>
      <c r="AA34" s="5">
        <v>0.0</v>
      </c>
      <c r="AB34" s="5">
        <v>0.0</v>
      </c>
      <c r="AC34" s="5">
        <v>0.0</v>
      </c>
      <c r="AD34" s="5">
        <v>0.0</v>
      </c>
      <c r="AE34" s="5">
        <v>0.0</v>
      </c>
      <c r="AF34" s="5">
        <v>0.291</v>
      </c>
      <c r="AG34" s="5">
        <f t="shared" si="1"/>
        <v>12</v>
      </c>
      <c r="AH34" s="6">
        <f t="shared" si="2"/>
        <v>0</v>
      </c>
      <c r="AI34" s="6" t="str">
        <f>VLOOKUP(C34, 'Batter Rosters'!A:C, 3, FALSE)</f>
        <v>BOS</v>
      </c>
    </row>
    <row r="35">
      <c r="A35" s="7">
        <v>305.0</v>
      </c>
      <c r="B35" s="3"/>
      <c r="C35" s="8" t="s">
        <v>70</v>
      </c>
      <c r="D35" s="8" t="s">
        <v>460</v>
      </c>
      <c r="E35" s="9">
        <v>2019.0</v>
      </c>
      <c r="F35" s="9">
        <v>2020.0</v>
      </c>
      <c r="G35" s="9">
        <v>31.0</v>
      </c>
      <c r="H35" s="9">
        <v>0.0</v>
      </c>
      <c r="I35" s="3"/>
      <c r="J35" s="9">
        <v>45.0</v>
      </c>
      <c r="K35" s="9">
        <v>41.0</v>
      </c>
      <c r="L35" s="9">
        <v>3.0</v>
      </c>
      <c r="M35" s="9">
        <v>12.0</v>
      </c>
      <c r="N35" s="9">
        <v>1.0</v>
      </c>
      <c r="O35" s="9">
        <v>0.0</v>
      </c>
      <c r="P35" s="9">
        <v>2.0</v>
      </c>
      <c r="Q35" s="9">
        <v>1.0</v>
      </c>
      <c r="R35" s="9">
        <v>1.0</v>
      </c>
      <c r="S35" s="9">
        <v>4.0</v>
      </c>
      <c r="T35" s="9">
        <v>12.0</v>
      </c>
      <c r="U35" s="9">
        <v>0.293</v>
      </c>
      <c r="V35" s="9">
        <v>0.356</v>
      </c>
      <c r="W35" s="9">
        <v>0.317</v>
      </c>
      <c r="X35" s="9">
        <v>0.673</v>
      </c>
      <c r="Y35" s="9">
        <v>13.0</v>
      </c>
      <c r="Z35" s="9">
        <v>0.0</v>
      </c>
      <c r="AA35" s="9">
        <v>0.0</v>
      </c>
      <c r="AB35" s="9">
        <v>0.0</v>
      </c>
      <c r="AC35" s="9">
        <v>0.0</v>
      </c>
      <c r="AD35" s="9">
        <v>0.0</v>
      </c>
      <c r="AE35" s="9">
        <v>0.0</v>
      </c>
      <c r="AF35" s="9">
        <v>0.414</v>
      </c>
      <c r="AG35" s="5">
        <f t="shared" si="1"/>
        <v>11</v>
      </c>
      <c r="AH35" s="6">
        <f t="shared" si="2"/>
        <v>0</v>
      </c>
      <c r="AI35" s="6" t="str">
        <f>VLOOKUP(C35, 'Batter Rosters'!A:C, 3, FALSE)</f>
        <v>BOS</v>
      </c>
    </row>
    <row r="36">
      <c r="A36" s="1">
        <v>55.0</v>
      </c>
      <c r="B36" s="3"/>
      <c r="C36" s="4" t="s">
        <v>72</v>
      </c>
      <c r="D36" s="4" t="s">
        <v>460</v>
      </c>
      <c r="E36" s="5">
        <v>2019.0</v>
      </c>
      <c r="F36" s="5">
        <v>2020.0</v>
      </c>
      <c r="G36" s="5">
        <v>80.0</v>
      </c>
      <c r="H36" s="5">
        <v>10.0</v>
      </c>
      <c r="I36" s="3"/>
      <c r="J36" s="5">
        <v>153.0</v>
      </c>
      <c r="K36" s="5">
        <v>139.0</v>
      </c>
      <c r="L36" s="5">
        <v>33.0</v>
      </c>
      <c r="M36" s="5">
        <v>40.0</v>
      </c>
      <c r="N36" s="5">
        <v>8.0</v>
      </c>
      <c r="O36" s="5">
        <v>2.0</v>
      </c>
      <c r="P36" s="5">
        <v>24.0</v>
      </c>
      <c r="Q36" s="5">
        <v>8.0</v>
      </c>
      <c r="R36" s="5">
        <v>2.0</v>
      </c>
      <c r="S36" s="5">
        <v>10.0</v>
      </c>
      <c r="T36" s="5">
        <v>40.0</v>
      </c>
      <c r="U36" s="5">
        <v>0.288</v>
      </c>
      <c r="V36" s="5">
        <v>0.333</v>
      </c>
      <c r="W36" s="5">
        <v>0.59</v>
      </c>
      <c r="X36" s="5">
        <v>0.923</v>
      </c>
      <c r="Y36" s="5">
        <v>82.0</v>
      </c>
      <c r="Z36" s="5">
        <v>7.0</v>
      </c>
      <c r="AA36" s="5">
        <v>1.0</v>
      </c>
      <c r="AB36" s="5">
        <v>0.0</v>
      </c>
      <c r="AC36" s="5">
        <v>3.0</v>
      </c>
      <c r="AD36" s="5">
        <v>0.0</v>
      </c>
      <c r="AE36" s="5">
        <v>3.0</v>
      </c>
      <c r="AF36" s="5">
        <v>0.326</v>
      </c>
      <c r="AG36" s="5">
        <f t="shared" si="1"/>
        <v>20</v>
      </c>
      <c r="AH36" s="6">
        <f t="shared" si="2"/>
        <v>6</v>
      </c>
      <c r="AI36" s="6" t="str">
        <f>VLOOKUP(C36, 'Batter Rosters'!A:C, 3, FALSE)</f>
        <v>CHC</v>
      </c>
    </row>
    <row r="37">
      <c r="A37" s="1">
        <v>67.0</v>
      </c>
      <c r="B37" s="3"/>
      <c r="C37" s="4" t="s">
        <v>73</v>
      </c>
      <c r="D37" s="4" t="s">
        <v>460</v>
      </c>
      <c r="E37" s="5">
        <v>2019.0</v>
      </c>
      <c r="F37" s="5">
        <v>2020.0</v>
      </c>
      <c r="G37" s="5">
        <v>69.0</v>
      </c>
      <c r="H37" s="5">
        <v>9.0</v>
      </c>
      <c r="I37" s="3"/>
      <c r="J37" s="5">
        <v>151.0</v>
      </c>
      <c r="K37" s="5">
        <v>123.0</v>
      </c>
      <c r="L37" s="5">
        <v>27.0</v>
      </c>
      <c r="M37" s="5">
        <v>37.0</v>
      </c>
      <c r="N37" s="5">
        <v>8.0</v>
      </c>
      <c r="O37" s="5">
        <v>1.0</v>
      </c>
      <c r="P37" s="5">
        <v>22.0</v>
      </c>
      <c r="Q37" s="5">
        <v>1.0</v>
      </c>
      <c r="R37" s="5">
        <v>0.0</v>
      </c>
      <c r="S37" s="5">
        <v>25.0</v>
      </c>
      <c r="T37" s="5">
        <v>30.0</v>
      </c>
      <c r="U37" s="5">
        <v>0.301</v>
      </c>
      <c r="V37" s="5">
        <v>0.43</v>
      </c>
      <c r="W37" s="5">
        <v>0.602</v>
      </c>
      <c r="X37" s="5">
        <v>1.032</v>
      </c>
      <c r="Y37" s="5">
        <v>74.0</v>
      </c>
      <c r="Z37" s="5">
        <v>3.0</v>
      </c>
      <c r="AA37" s="5">
        <v>3.0</v>
      </c>
      <c r="AB37" s="5">
        <v>0.0</v>
      </c>
      <c r="AC37" s="5">
        <v>0.0</v>
      </c>
      <c r="AD37" s="5">
        <v>1.0</v>
      </c>
      <c r="AE37" s="5">
        <v>0.0</v>
      </c>
      <c r="AF37" s="5">
        <v>0.333</v>
      </c>
      <c r="AG37" s="5">
        <f t="shared" si="1"/>
        <v>19</v>
      </c>
      <c r="AH37" s="6">
        <f t="shared" si="2"/>
        <v>1</v>
      </c>
      <c r="AI37" s="6" t="str">
        <f>VLOOKUP(C37, 'Batter Rosters'!A:C, 3, FALSE)</f>
        <v>CHC</v>
      </c>
    </row>
    <row r="38">
      <c r="A38" s="1">
        <v>109.0</v>
      </c>
      <c r="B38" s="3"/>
      <c r="C38" s="4" t="s">
        <v>82</v>
      </c>
      <c r="D38" s="4" t="s">
        <v>460</v>
      </c>
      <c r="E38" s="5">
        <v>2019.0</v>
      </c>
      <c r="F38" s="5">
        <v>2020.0</v>
      </c>
      <c r="G38" s="5">
        <v>69.0</v>
      </c>
      <c r="H38" s="5">
        <v>6.0</v>
      </c>
      <c r="I38" s="3"/>
      <c r="J38" s="5">
        <v>122.0</v>
      </c>
      <c r="K38" s="5">
        <v>110.0</v>
      </c>
      <c r="L38" s="5">
        <v>18.0</v>
      </c>
      <c r="M38" s="5">
        <v>31.0</v>
      </c>
      <c r="N38" s="5">
        <v>8.0</v>
      </c>
      <c r="O38" s="5">
        <v>0.0</v>
      </c>
      <c r="P38" s="5">
        <v>19.0</v>
      </c>
      <c r="Q38" s="5">
        <v>0.0</v>
      </c>
      <c r="R38" s="5">
        <v>0.0</v>
      </c>
      <c r="S38" s="5">
        <v>12.0</v>
      </c>
      <c r="T38" s="5">
        <v>28.0</v>
      </c>
      <c r="U38" s="5">
        <v>0.282</v>
      </c>
      <c r="V38" s="5">
        <v>0.352</v>
      </c>
      <c r="W38" s="5">
        <v>0.518</v>
      </c>
      <c r="X38" s="5">
        <v>0.871</v>
      </c>
      <c r="Y38" s="5">
        <v>57.0</v>
      </c>
      <c r="Z38" s="5">
        <v>7.0</v>
      </c>
      <c r="AA38" s="5">
        <v>0.0</v>
      </c>
      <c r="AB38" s="5">
        <v>0.0</v>
      </c>
      <c r="AC38" s="5">
        <v>0.0</v>
      </c>
      <c r="AD38" s="5">
        <v>0.0</v>
      </c>
      <c r="AE38" s="5">
        <v>2.0</v>
      </c>
      <c r="AF38" s="5">
        <v>0.329</v>
      </c>
      <c r="AG38" s="5">
        <f t="shared" si="1"/>
        <v>17</v>
      </c>
      <c r="AH38" s="6">
        <f t="shared" si="2"/>
        <v>0</v>
      </c>
      <c r="AI38" s="6" t="str">
        <f>VLOOKUP(C38, 'Batter Rosters'!A:C, 3, FALSE)</f>
        <v>CHC</v>
      </c>
    </row>
    <row r="39">
      <c r="A39" s="1">
        <v>113.0</v>
      </c>
      <c r="B39" s="3"/>
      <c r="C39" s="4" t="s">
        <v>79</v>
      </c>
      <c r="D39" s="4" t="s">
        <v>460</v>
      </c>
      <c r="E39" s="5">
        <v>2019.0</v>
      </c>
      <c r="F39" s="5">
        <v>2020.0</v>
      </c>
      <c r="G39" s="5">
        <v>63.0</v>
      </c>
      <c r="H39" s="5">
        <v>6.0</v>
      </c>
      <c r="I39" s="3"/>
      <c r="J39" s="5">
        <v>115.0</v>
      </c>
      <c r="K39" s="5">
        <v>107.0</v>
      </c>
      <c r="L39" s="5">
        <v>18.0</v>
      </c>
      <c r="M39" s="5">
        <v>28.0</v>
      </c>
      <c r="N39" s="5">
        <v>8.0</v>
      </c>
      <c r="O39" s="5">
        <v>0.0</v>
      </c>
      <c r="P39" s="5">
        <v>22.0</v>
      </c>
      <c r="Q39" s="5">
        <v>0.0</v>
      </c>
      <c r="R39" s="5">
        <v>0.0</v>
      </c>
      <c r="S39" s="5">
        <v>3.0</v>
      </c>
      <c r="T39" s="5">
        <v>14.0</v>
      </c>
      <c r="U39" s="5">
        <v>0.262</v>
      </c>
      <c r="V39" s="5">
        <v>0.296</v>
      </c>
      <c r="W39" s="5">
        <v>0.505</v>
      </c>
      <c r="X39" s="5">
        <v>0.8</v>
      </c>
      <c r="Y39" s="5">
        <v>54.0</v>
      </c>
      <c r="Z39" s="5">
        <v>6.0</v>
      </c>
      <c r="AA39" s="5">
        <v>3.0</v>
      </c>
      <c r="AB39" s="5">
        <v>0.0</v>
      </c>
      <c r="AC39" s="5">
        <v>2.0</v>
      </c>
      <c r="AD39" s="5">
        <v>0.0</v>
      </c>
      <c r="AE39" s="5">
        <v>3.0</v>
      </c>
      <c r="AF39" s="5">
        <v>0.247</v>
      </c>
      <c r="AG39" s="5">
        <f t="shared" si="1"/>
        <v>14</v>
      </c>
      <c r="AH39" s="6">
        <f t="shared" si="2"/>
        <v>0</v>
      </c>
      <c r="AI39" s="6" t="str">
        <f>VLOOKUP(C39, 'Batter Rosters'!A:C, 3, FALSE)</f>
        <v>CHC</v>
      </c>
    </row>
    <row r="40">
      <c r="A40" s="1">
        <v>126.0</v>
      </c>
      <c r="B40" s="3"/>
      <c r="C40" s="4" t="s">
        <v>74</v>
      </c>
      <c r="D40" s="4" t="s">
        <v>460</v>
      </c>
      <c r="E40" s="5">
        <v>2019.0</v>
      </c>
      <c r="F40" s="5">
        <v>2020.0</v>
      </c>
      <c r="G40" s="5">
        <v>68.0</v>
      </c>
      <c r="H40" s="5">
        <v>6.0</v>
      </c>
      <c r="I40" s="3"/>
      <c r="J40" s="5">
        <v>123.0</v>
      </c>
      <c r="K40" s="5">
        <v>109.0</v>
      </c>
      <c r="L40" s="5">
        <v>20.0</v>
      </c>
      <c r="M40" s="5">
        <v>30.0</v>
      </c>
      <c r="N40" s="5">
        <v>6.0</v>
      </c>
      <c r="O40" s="5">
        <v>1.0</v>
      </c>
      <c r="P40" s="5">
        <v>17.0</v>
      </c>
      <c r="Q40" s="5">
        <v>1.0</v>
      </c>
      <c r="R40" s="5">
        <v>1.0</v>
      </c>
      <c r="S40" s="5">
        <v>12.0</v>
      </c>
      <c r="T40" s="5">
        <v>32.0</v>
      </c>
      <c r="U40" s="5">
        <v>0.275</v>
      </c>
      <c r="V40" s="5">
        <v>0.358</v>
      </c>
      <c r="W40" s="5">
        <v>0.514</v>
      </c>
      <c r="X40" s="5">
        <v>0.871</v>
      </c>
      <c r="Y40" s="5">
        <v>56.0</v>
      </c>
      <c r="Z40" s="5">
        <v>4.0</v>
      </c>
      <c r="AA40" s="5">
        <v>2.0</v>
      </c>
      <c r="AB40" s="5">
        <v>0.0</v>
      </c>
      <c r="AC40" s="5">
        <v>0.0</v>
      </c>
      <c r="AD40" s="5">
        <v>2.0</v>
      </c>
      <c r="AE40" s="5">
        <v>0.0</v>
      </c>
      <c r="AF40" s="5">
        <v>0.338</v>
      </c>
      <c r="AG40" s="5">
        <f t="shared" si="1"/>
        <v>17</v>
      </c>
      <c r="AH40" s="6">
        <f t="shared" si="2"/>
        <v>0</v>
      </c>
      <c r="AI40" s="6" t="str">
        <f>VLOOKUP(C40, 'Batter Rosters'!A:C, 3, FALSE)</f>
        <v>CHC</v>
      </c>
    </row>
    <row r="41">
      <c r="A41" s="1">
        <v>145.0</v>
      </c>
      <c r="B41" s="3"/>
      <c r="C41" s="4" t="s">
        <v>83</v>
      </c>
      <c r="D41" s="4" t="s">
        <v>460</v>
      </c>
      <c r="E41" s="5">
        <v>2019.0</v>
      </c>
      <c r="F41" s="5">
        <v>2020.0</v>
      </c>
      <c r="G41" s="5">
        <v>46.0</v>
      </c>
      <c r="H41" s="5">
        <v>5.0</v>
      </c>
      <c r="I41" s="3"/>
      <c r="J41" s="5">
        <v>81.0</v>
      </c>
      <c r="K41" s="5">
        <v>77.0</v>
      </c>
      <c r="L41" s="5">
        <v>10.0</v>
      </c>
      <c r="M41" s="5">
        <v>20.0</v>
      </c>
      <c r="N41" s="5">
        <v>3.0</v>
      </c>
      <c r="O41" s="5">
        <v>0.0</v>
      </c>
      <c r="P41" s="5">
        <v>17.0</v>
      </c>
      <c r="Q41" s="5">
        <v>0.0</v>
      </c>
      <c r="R41" s="5">
        <v>0.0</v>
      </c>
      <c r="S41" s="5">
        <v>3.0</v>
      </c>
      <c r="T41" s="5">
        <v>9.0</v>
      </c>
      <c r="U41" s="5">
        <v>0.26</v>
      </c>
      <c r="V41" s="5">
        <v>0.284</v>
      </c>
      <c r="W41" s="5">
        <v>0.494</v>
      </c>
      <c r="X41" s="5">
        <v>0.777</v>
      </c>
      <c r="Y41" s="5">
        <v>38.0</v>
      </c>
      <c r="Z41" s="5">
        <v>4.0</v>
      </c>
      <c r="AA41" s="5">
        <v>0.0</v>
      </c>
      <c r="AB41" s="5">
        <v>0.0</v>
      </c>
      <c r="AC41" s="5">
        <v>1.0</v>
      </c>
      <c r="AD41" s="5">
        <v>0.0</v>
      </c>
      <c r="AE41" s="5">
        <v>1.0</v>
      </c>
      <c r="AF41" s="5">
        <v>0.234</v>
      </c>
      <c r="AG41" s="5">
        <f t="shared" si="1"/>
        <v>12</v>
      </c>
      <c r="AH41" s="6">
        <f t="shared" si="2"/>
        <v>0</v>
      </c>
      <c r="AI41" s="6" t="str">
        <f>VLOOKUP(C41, 'Batter Rosters'!A:C, 3, FALSE)</f>
        <v>CHC</v>
      </c>
    </row>
    <row r="42">
      <c r="A42" s="1">
        <v>174.0</v>
      </c>
      <c r="B42" s="3"/>
      <c r="C42" s="4" t="s">
        <v>76</v>
      </c>
      <c r="D42" s="4" t="s">
        <v>460</v>
      </c>
      <c r="E42" s="5">
        <v>2019.0</v>
      </c>
      <c r="F42" s="5">
        <v>2020.0</v>
      </c>
      <c r="G42" s="5">
        <v>72.0</v>
      </c>
      <c r="H42" s="5">
        <v>4.0</v>
      </c>
      <c r="I42" s="3"/>
      <c r="J42" s="5">
        <v>127.0</v>
      </c>
      <c r="K42" s="5">
        <v>110.0</v>
      </c>
      <c r="L42" s="5">
        <v>19.0</v>
      </c>
      <c r="M42" s="5">
        <v>22.0</v>
      </c>
      <c r="N42" s="5">
        <v>7.0</v>
      </c>
      <c r="O42" s="5">
        <v>0.0</v>
      </c>
      <c r="P42" s="5">
        <v>19.0</v>
      </c>
      <c r="Q42" s="5">
        <v>1.0</v>
      </c>
      <c r="R42" s="5">
        <v>0.0</v>
      </c>
      <c r="S42" s="5">
        <v>13.0</v>
      </c>
      <c r="T42" s="5">
        <v>33.0</v>
      </c>
      <c r="U42" s="5">
        <v>0.2</v>
      </c>
      <c r="V42" s="5">
        <v>0.299</v>
      </c>
      <c r="W42" s="5">
        <v>0.373</v>
      </c>
      <c r="X42" s="5">
        <v>0.672</v>
      </c>
      <c r="Y42" s="5">
        <v>41.0</v>
      </c>
      <c r="Z42" s="5">
        <v>6.0</v>
      </c>
      <c r="AA42" s="5">
        <v>3.0</v>
      </c>
      <c r="AB42" s="5">
        <v>0.0</v>
      </c>
      <c r="AC42" s="5">
        <v>1.0</v>
      </c>
      <c r="AD42" s="5">
        <v>0.0</v>
      </c>
      <c r="AE42" s="5">
        <v>3.0</v>
      </c>
      <c r="AF42" s="5">
        <v>0.243</v>
      </c>
      <c r="AG42" s="5">
        <f t="shared" si="1"/>
        <v>11</v>
      </c>
      <c r="AH42" s="6">
        <f t="shared" si="2"/>
        <v>1</v>
      </c>
      <c r="AI42" s="6" t="str">
        <f>VLOOKUP(C42, 'Batter Rosters'!A:C, 3, FALSE)</f>
        <v>CHC</v>
      </c>
    </row>
    <row r="43">
      <c r="A43" s="1">
        <v>225.0</v>
      </c>
      <c r="B43" s="3"/>
      <c r="C43" s="4" t="s">
        <v>81</v>
      </c>
      <c r="D43" s="4" t="s">
        <v>460</v>
      </c>
      <c r="E43" s="5">
        <v>2019.0</v>
      </c>
      <c r="F43" s="5">
        <v>2020.0</v>
      </c>
      <c r="G43" s="5">
        <v>51.0</v>
      </c>
      <c r="H43" s="5">
        <v>3.0</v>
      </c>
      <c r="I43" s="3"/>
      <c r="J43" s="5">
        <v>102.0</v>
      </c>
      <c r="K43" s="5">
        <v>91.0</v>
      </c>
      <c r="L43" s="5">
        <v>14.0</v>
      </c>
      <c r="M43" s="5">
        <v>22.0</v>
      </c>
      <c r="N43" s="5">
        <v>8.0</v>
      </c>
      <c r="O43" s="5">
        <v>0.0</v>
      </c>
      <c r="P43" s="5">
        <v>15.0</v>
      </c>
      <c r="Q43" s="5">
        <v>2.0</v>
      </c>
      <c r="R43" s="5">
        <v>1.0</v>
      </c>
      <c r="S43" s="5">
        <v>11.0</v>
      </c>
      <c r="T43" s="5">
        <v>25.0</v>
      </c>
      <c r="U43" s="5">
        <v>0.242</v>
      </c>
      <c r="V43" s="5">
        <v>0.324</v>
      </c>
      <c r="W43" s="5">
        <v>0.429</v>
      </c>
      <c r="X43" s="5">
        <v>0.752</v>
      </c>
      <c r="Y43" s="5">
        <v>39.0</v>
      </c>
      <c r="Z43" s="5">
        <v>4.0</v>
      </c>
      <c r="AA43" s="5">
        <v>0.0</v>
      </c>
      <c r="AB43" s="5">
        <v>0.0</v>
      </c>
      <c r="AC43" s="5">
        <v>0.0</v>
      </c>
      <c r="AD43" s="5">
        <v>0.0</v>
      </c>
      <c r="AE43" s="5">
        <v>0.0</v>
      </c>
      <c r="AF43" s="5">
        <v>0.302</v>
      </c>
      <c r="AG43" s="5">
        <f t="shared" si="1"/>
        <v>11</v>
      </c>
      <c r="AH43" s="6">
        <f t="shared" si="2"/>
        <v>1</v>
      </c>
      <c r="AI43" s="6" t="str">
        <f>VLOOKUP(C43, 'Batter Rosters'!A:C, 3, FALSE)</f>
        <v>CHC</v>
      </c>
    </row>
    <row r="44">
      <c r="A44" s="1">
        <v>259.0</v>
      </c>
      <c r="B44" s="3"/>
      <c r="C44" s="4" t="s">
        <v>75</v>
      </c>
      <c r="D44" s="4" t="s">
        <v>460</v>
      </c>
      <c r="E44" s="5">
        <v>2019.0</v>
      </c>
      <c r="F44" s="5">
        <v>2020.0</v>
      </c>
      <c r="G44" s="5">
        <v>47.0</v>
      </c>
      <c r="H44" s="5">
        <v>2.0</v>
      </c>
      <c r="I44" s="3"/>
      <c r="J44" s="5">
        <v>76.0</v>
      </c>
      <c r="K44" s="5">
        <v>65.0</v>
      </c>
      <c r="L44" s="5">
        <v>7.0</v>
      </c>
      <c r="M44" s="5">
        <v>17.0</v>
      </c>
      <c r="N44" s="5">
        <v>3.0</v>
      </c>
      <c r="O44" s="5">
        <v>1.0</v>
      </c>
      <c r="P44" s="5">
        <v>6.0</v>
      </c>
      <c r="Q44" s="5">
        <v>1.0</v>
      </c>
      <c r="R44" s="5">
        <v>0.0</v>
      </c>
      <c r="S44" s="5">
        <v>10.0</v>
      </c>
      <c r="T44" s="5">
        <v>26.0</v>
      </c>
      <c r="U44" s="5">
        <v>0.262</v>
      </c>
      <c r="V44" s="5">
        <v>0.36</v>
      </c>
      <c r="W44" s="5">
        <v>0.431</v>
      </c>
      <c r="X44" s="5">
        <v>0.791</v>
      </c>
      <c r="Y44" s="5">
        <v>28.0</v>
      </c>
      <c r="Z44" s="5">
        <v>1.0</v>
      </c>
      <c r="AA44" s="5">
        <v>0.0</v>
      </c>
      <c r="AB44" s="5">
        <v>1.0</v>
      </c>
      <c r="AC44" s="5">
        <v>0.0</v>
      </c>
      <c r="AD44" s="5">
        <v>1.0</v>
      </c>
      <c r="AE44" s="5">
        <v>1.0</v>
      </c>
      <c r="AF44" s="5">
        <v>0.405</v>
      </c>
      <c r="AG44" s="5">
        <f t="shared" si="1"/>
        <v>11</v>
      </c>
      <c r="AH44" s="6">
        <f t="shared" si="2"/>
        <v>1</v>
      </c>
      <c r="AI44" s="6" t="str">
        <f>VLOOKUP(C44, 'Batter Rosters'!A:C, 3, FALSE)</f>
        <v>CHC</v>
      </c>
    </row>
    <row r="45">
      <c r="A45" s="1">
        <v>261.0</v>
      </c>
      <c r="B45" s="3"/>
      <c r="C45" s="4" t="s">
        <v>78</v>
      </c>
      <c r="D45" s="4" t="s">
        <v>460</v>
      </c>
      <c r="E45" s="5">
        <v>2019.0</v>
      </c>
      <c r="F45" s="5">
        <v>2020.0</v>
      </c>
      <c r="G45" s="5">
        <v>59.0</v>
      </c>
      <c r="H45" s="5">
        <v>2.0</v>
      </c>
      <c r="I45" s="3"/>
      <c r="J45" s="5">
        <v>126.0</v>
      </c>
      <c r="K45" s="5">
        <v>118.0</v>
      </c>
      <c r="L45" s="5">
        <v>11.0</v>
      </c>
      <c r="M45" s="5">
        <v>25.0</v>
      </c>
      <c r="N45" s="5">
        <v>1.0</v>
      </c>
      <c r="O45" s="5">
        <v>0.0</v>
      </c>
      <c r="P45" s="5">
        <v>8.0</v>
      </c>
      <c r="Q45" s="5">
        <v>0.0</v>
      </c>
      <c r="R45" s="5">
        <v>0.0</v>
      </c>
      <c r="S45" s="5">
        <v>6.0</v>
      </c>
      <c r="T45" s="5">
        <v>23.0</v>
      </c>
      <c r="U45" s="5">
        <v>0.212</v>
      </c>
      <c r="V45" s="5">
        <v>0.262</v>
      </c>
      <c r="W45" s="5">
        <v>0.271</v>
      </c>
      <c r="X45" s="5">
        <v>0.533</v>
      </c>
      <c r="Y45" s="5">
        <v>32.0</v>
      </c>
      <c r="Z45" s="5">
        <v>1.0</v>
      </c>
      <c r="AA45" s="5">
        <v>2.0</v>
      </c>
      <c r="AB45" s="5">
        <v>0.0</v>
      </c>
      <c r="AC45" s="5">
        <v>0.0</v>
      </c>
      <c r="AD45" s="5">
        <v>1.0</v>
      </c>
      <c r="AE45" s="5">
        <v>1.0</v>
      </c>
      <c r="AF45" s="5">
        <v>0.247</v>
      </c>
      <c r="AG45" s="5">
        <f t="shared" si="1"/>
        <v>22</v>
      </c>
      <c r="AH45" s="6">
        <f t="shared" si="2"/>
        <v>0</v>
      </c>
      <c r="AI45" s="6" t="str">
        <f>VLOOKUP(C45, 'Batter Rosters'!A:C, 3, FALSE)</f>
        <v>CHC</v>
      </c>
    </row>
    <row r="46">
      <c r="A46" s="1">
        <v>279.0</v>
      </c>
      <c r="B46" s="3"/>
      <c r="C46" s="4" t="s">
        <v>77</v>
      </c>
      <c r="D46" s="4" t="s">
        <v>460</v>
      </c>
      <c r="E46" s="5">
        <v>2019.0</v>
      </c>
      <c r="F46" s="5">
        <v>2020.0</v>
      </c>
      <c r="G46" s="5">
        <v>48.0</v>
      </c>
      <c r="H46" s="5">
        <v>1.0</v>
      </c>
      <c r="I46" s="3"/>
      <c r="J46" s="5">
        <v>72.0</v>
      </c>
      <c r="K46" s="5">
        <v>59.0</v>
      </c>
      <c r="L46" s="5">
        <v>8.0</v>
      </c>
      <c r="M46" s="5">
        <v>14.0</v>
      </c>
      <c r="N46" s="5">
        <v>4.0</v>
      </c>
      <c r="O46" s="5">
        <v>0.0</v>
      </c>
      <c r="P46" s="5">
        <v>5.0</v>
      </c>
      <c r="Q46" s="5">
        <v>0.0</v>
      </c>
      <c r="R46" s="5">
        <v>0.0</v>
      </c>
      <c r="S46" s="5">
        <v>9.0</v>
      </c>
      <c r="T46" s="5">
        <v>19.0</v>
      </c>
      <c r="U46" s="5">
        <v>0.237</v>
      </c>
      <c r="V46" s="5">
        <v>0.375</v>
      </c>
      <c r="W46" s="5">
        <v>0.356</v>
      </c>
      <c r="X46" s="5">
        <v>0.731</v>
      </c>
      <c r="Y46" s="5">
        <v>21.0</v>
      </c>
      <c r="Z46" s="5">
        <v>1.0</v>
      </c>
      <c r="AA46" s="5">
        <v>4.0</v>
      </c>
      <c r="AB46" s="5">
        <v>0.0</v>
      </c>
      <c r="AC46" s="5">
        <v>0.0</v>
      </c>
      <c r="AD46" s="5">
        <v>0.0</v>
      </c>
      <c r="AE46" s="5">
        <v>0.0</v>
      </c>
      <c r="AF46" s="5">
        <v>0.333</v>
      </c>
      <c r="AG46" s="5">
        <f t="shared" si="1"/>
        <v>9</v>
      </c>
      <c r="AH46" s="6">
        <f t="shared" si="2"/>
        <v>0</v>
      </c>
      <c r="AI46" s="6" t="str">
        <f>VLOOKUP(C46, 'Batter Rosters'!A:C, 3, FALSE)</f>
        <v>CHC</v>
      </c>
    </row>
    <row r="47">
      <c r="A47" s="1">
        <v>281.0</v>
      </c>
      <c r="B47" s="3"/>
      <c r="C47" s="4" t="s">
        <v>80</v>
      </c>
      <c r="D47" s="4" t="s">
        <v>460</v>
      </c>
      <c r="E47" s="5">
        <v>2019.0</v>
      </c>
      <c r="F47" s="5">
        <v>2020.0</v>
      </c>
      <c r="G47" s="5">
        <v>28.0</v>
      </c>
      <c r="H47" s="5">
        <v>1.0</v>
      </c>
      <c r="I47" s="3"/>
      <c r="J47" s="5">
        <v>41.0</v>
      </c>
      <c r="K47" s="5">
        <v>37.0</v>
      </c>
      <c r="L47" s="5">
        <v>8.0</v>
      </c>
      <c r="M47" s="5">
        <v>11.0</v>
      </c>
      <c r="N47" s="5">
        <v>1.0</v>
      </c>
      <c r="O47" s="5">
        <v>0.0</v>
      </c>
      <c r="P47" s="5">
        <v>8.0</v>
      </c>
      <c r="Q47" s="5">
        <v>1.0</v>
      </c>
      <c r="R47" s="5">
        <v>0.0</v>
      </c>
      <c r="S47" s="5">
        <v>2.0</v>
      </c>
      <c r="T47" s="5">
        <v>6.0</v>
      </c>
      <c r="U47" s="5">
        <v>0.297</v>
      </c>
      <c r="V47" s="5">
        <v>0.341</v>
      </c>
      <c r="W47" s="5">
        <v>0.405</v>
      </c>
      <c r="X47" s="5">
        <v>0.747</v>
      </c>
      <c r="Y47" s="5">
        <v>15.0</v>
      </c>
      <c r="Z47" s="5">
        <v>0.0</v>
      </c>
      <c r="AA47" s="5">
        <v>1.0</v>
      </c>
      <c r="AB47" s="5">
        <v>0.0</v>
      </c>
      <c r="AC47" s="5">
        <v>1.0</v>
      </c>
      <c r="AD47" s="5">
        <v>0.0</v>
      </c>
      <c r="AE47" s="5">
        <v>0.0</v>
      </c>
      <c r="AF47" s="5">
        <v>0.323</v>
      </c>
      <c r="AG47" s="5">
        <f t="shared" si="1"/>
        <v>9</v>
      </c>
      <c r="AH47" s="6">
        <f t="shared" si="2"/>
        <v>1</v>
      </c>
      <c r="AI47" s="6" t="str">
        <f>VLOOKUP(C47, 'Batter Rosters'!A:C, 3, FALSE)</f>
        <v>CHC</v>
      </c>
    </row>
    <row r="48">
      <c r="A48" s="1">
        <v>6.0</v>
      </c>
      <c r="B48" s="3"/>
      <c r="C48" s="4" t="s">
        <v>86</v>
      </c>
      <c r="D48" s="4" t="s">
        <v>460</v>
      </c>
      <c r="E48" s="5">
        <v>2019.0</v>
      </c>
      <c r="F48" s="5">
        <v>2020.0</v>
      </c>
      <c r="G48" s="5">
        <v>72.0</v>
      </c>
      <c r="H48" s="5">
        <v>14.0</v>
      </c>
      <c r="I48" s="3"/>
      <c r="J48" s="5">
        <v>163.0</v>
      </c>
      <c r="K48" s="5">
        <v>134.0</v>
      </c>
      <c r="L48" s="5">
        <v>29.0</v>
      </c>
      <c r="M48" s="5">
        <v>30.0</v>
      </c>
      <c r="N48" s="5">
        <v>5.0</v>
      </c>
      <c r="O48" s="5">
        <v>0.0</v>
      </c>
      <c r="P48" s="5">
        <v>25.0</v>
      </c>
      <c r="Q48" s="5">
        <v>0.0</v>
      </c>
      <c r="R48" s="5">
        <v>0.0</v>
      </c>
      <c r="S48" s="5">
        <v>26.0</v>
      </c>
      <c r="T48" s="5">
        <v>32.0</v>
      </c>
      <c r="U48" s="5">
        <v>0.224</v>
      </c>
      <c r="V48" s="5">
        <v>0.358</v>
      </c>
      <c r="W48" s="5">
        <v>0.575</v>
      </c>
      <c r="X48" s="5">
        <v>0.933</v>
      </c>
      <c r="Y48" s="5">
        <v>77.0</v>
      </c>
      <c r="Z48" s="5">
        <v>2.0</v>
      </c>
      <c r="AA48" s="5">
        <v>2.0</v>
      </c>
      <c r="AB48" s="5">
        <v>0.0</v>
      </c>
      <c r="AC48" s="5">
        <v>0.0</v>
      </c>
      <c r="AD48" s="5">
        <v>1.0</v>
      </c>
      <c r="AE48" s="5">
        <v>3.0</v>
      </c>
      <c r="AF48" s="5">
        <v>0.182</v>
      </c>
      <c r="AG48" s="5">
        <f t="shared" si="1"/>
        <v>11</v>
      </c>
      <c r="AH48" s="6">
        <f t="shared" si="2"/>
        <v>0</v>
      </c>
      <c r="AI48" s="6" t="str">
        <f>VLOOKUP(C48, 'Batter Rosters'!A:C, 3, FALSE)</f>
        <v>CHW</v>
      </c>
    </row>
    <row r="49">
      <c r="A49" s="1">
        <v>19.0</v>
      </c>
      <c r="B49" s="3"/>
      <c r="C49" s="4" t="s">
        <v>88</v>
      </c>
      <c r="D49" s="4" t="s">
        <v>460</v>
      </c>
      <c r="E49" s="5">
        <v>2019.0</v>
      </c>
      <c r="F49" s="5">
        <v>2020.0</v>
      </c>
      <c r="G49" s="5">
        <v>114.0</v>
      </c>
      <c r="H49" s="5">
        <v>13.0</v>
      </c>
      <c r="I49" s="3"/>
      <c r="J49" s="5">
        <v>224.0</v>
      </c>
      <c r="K49" s="5">
        <v>177.0</v>
      </c>
      <c r="L49" s="5">
        <v>31.0</v>
      </c>
      <c r="M49" s="5">
        <v>47.0</v>
      </c>
      <c r="N49" s="5">
        <v>7.0</v>
      </c>
      <c r="O49" s="5">
        <v>1.0</v>
      </c>
      <c r="P49" s="5">
        <v>32.0</v>
      </c>
      <c r="Q49" s="5">
        <v>2.0</v>
      </c>
      <c r="R49" s="5">
        <v>0.0</v>
      </c>
      <c r="S49" s="5">
        <v>43.0</v>
      </c>
      <c r="T49" s="5">
        <v>51.0</v>
      </c>
      <c r="U49" s="5">
        <v>0.266</v>
      </c>
      <c r="V49" s="5">
        <v>0.402</v>
      </c>
      <c r="W49" s="5">
        <v>0.537</v>
      </c>
      <c r="X49" s="5">
        <v>0.939</v>
      </c>
      <c r="Y49" s="5">
        <v>95.0</v>
      </c>
      <c r="Z49" s="5">
        <v>8.0</v>
      </c>
      <c r="AA49" s="5">
        <v>0.0</v>
      </c>
      <c r="AB49" s="5">
        <v>0.0</v>
      </c>
      <c r="AC49" s="5">
        <v>4.0</v>
      </c>
      <c r="AD49" s="5">
        <v>1.0</v>
      </c>
      <c r="AE49" s="5">
        <v>0.0</v>
      </c>
      <c r="AF49" s="5">
        <v>0.291</v>
      </c>
      <c r="AG49" s="5">
        <f t="shared" si="1"/>
        <v>26</v>
      </c>
      <c r="AH49" s="6">
        <f t="shared" si="2"/>
        <v>2</v>
      </c>
      <c r="AI49" s="6" t="str">
        <f>VLOOKUP(C49, 'Batter Rosters'!A:C, 3, FALSE)</f>
        <v>CHW</v>
      </c>
    </row>
    <row r="50">
      <c r="A50" s="1">
        <v>23.0</v>
      </c>
      <c r="B50" s="3"/>
      <c r="C50" s="4" t="s">
        <v>84</v>
      </c>
      <c r="D50" s="4" t="s">
        <v>460</v>
      </c>
      <c r="E50" s="5">
        <v>2019.0</v>
      </c>
      <c r="F50" s="5">
        <v>2020.0</v>
      </c>
      <c r="G50" s="5">
        <v>98.0</v>
      </c>
      <c r="H50" s="5">
        <v>12.0</v>
      </c>
      <c r="I50" s="3"/>
      <c r="J50" s="5">
        <v>229.0</v>
      </c>
      <c r="K50" s="5">
        <v>208.0</v>
      </c>
      <c r="L50" s="5">
        <v>32.0</v>
      </c>
      <c r="M50" s="5">
        <v>71.0</v>
      </c>
      <c r="N50" s="5">
        <v>15.0</v>
      </c>
      <c r="O50" s="5">
        <v>0.0</v>
      </c>
      <c r="P50" s="5">
        <v>45.0</v>
      </c>
      <c r="Q50" s="5">
        <v>0.0</v>
      </c>
      <c r="R50" s="5">
        <v>1.0</v>
      </c>
      <c r="S50" s="5">
        <v>14.0</v>
      </c>
      <c r="T50" s="5">
        <v>39.0</v>
      </c>
      <c r="U50" s="5">
        <v>0.341</v>
      </c>
      <c r="V50" s="5">
        <v>0.397</v>
      </c>
      <c r="W50" s="5">
        <v>0.587</v>
      </c>
      <c r="X50" s="5">
        <v>0.984</v>
      </c>
      <c r="Y50" s="5">
        <v>122.0</v>
      </c>
      <c r="Z50" s="5">
        <v>10.0</v>
      </c>
      <c r="AA50" s="5">
        <v>6.0</v>
      </c>
      <c r="AB50" s="5">
        <v>0.0</v>
      </c>
      <c r="AC50" s="5">
        <v>1.0</v>
      </c>
      <c r="AD50" s="5">
        <v>1.0</v>
      </c>
      <c r="AE50" s="5">
        <v>2.0</v>
      </c>
      <c r="AF50" s="5">
        <v>0.373</v>
      </c>
      <c r="AG50" s="5">
        <f t="shared" si="1"/>
        <v>44</v>
      </c>
      <c r="AH50" s="6">
        <f t="shared" si="2"/>
        <v>-1</v>
      </c>
      <c r="AI50" s="6" t="str">
        <f>VLOOKUP(C50, 'Batter Rosters'!A:C, 3, FALSE)</f>
        <v>CHW</v>
      </c>
    </row>
    <row r="51">
      <c r="A51" s="1">
        <v>41.0</v>
      </c>
      <c r="B51" s="3"/>
      <c r="C51" s="4" t="s">
        <v>90</v>
      </c>
      <c r="D51" s="4" t="s">
        <v>460</v>
      </c>
      <c r="E51" s="5">
        <v>2019.0</v>
      </c>
      <c r="F51" s="5">
        <v>2020.0</v>
      </c>
      <c r="G51" s="5">
        <v>79.0</v>
      </c>
      <c r="H51" s="5">
        <v>11.0</v>
      </c>
      <c r="I51" s="3"/>
      <c r="J51" s="5">
        <v>195.0</v>
      </c>
      <c r="K51" s="5">
        <v>183.0</v>
      </c>
      <c r="L51" s="5">
        <v>46.0</v>
      </c>
      <c r="M51" s="5">
        <v>67.0</v>
      </c>
      <c r="N51" s="5">
        <v>15.0</v>
      </c>
      <c r="O51" s="5">
        <v>1.0</v>
      </c>
      <c r="P51" s="5">
        <v>27.0</v>
      </c>
      <c r="Q51" s="5">
        <v>4.0</v>
      </c>
      <c r="R51" s="5">
        <v>1.0</v>
      </c>
      <c r="S51" s="5">
        <v>11.0</v>
      </c>
      <c r="T51" s="5">
        <v>34.0</v>
      </c>
      <c r="U51" s="5">
        <v>0.366</v>
      </c>
      <c r="V51" s="5">
        <v>0.4</v>
      </c>
      <c r="W51" s="5">
        <v>0.639</v>
      </c>
      <c r="X51" s="5">
        <v>1.039</v>
      </c>
      <c r="Y51" s="5">
        <v>117.0</v>
      </c>
      <c r="Z51" s="5">
        <v>0.0</v>
      </c>
      <c r="AA51" s="5">
        <v>0.0</v>
      </c>
      <c r="AB51" s="5">
        <v>0.0</v>
      </c>
      <c r="AC51" s="5">
        <v>1.0</v>
      </c>
      <c r="AD51" s="5">
        <v>0.0</v>
      </c>
      <c r="AE51" s="5">
        <v>3.0</v>
      </c>
      <c r="AF51" s="5">
        <v>0.403</v>
      </c>
      <c r="AG51" s="5">
        <f t="shared" si="1"/>
        <v>40</v>
      </c>
      <c r="AH51" s="6">
        <f t="shared" si="2"/>
        <v>3</v>
      </c>
      <c r="AI51" s="6" t="str">
        <f>VLOOKUP(C51, 'Batter Rosters'!A:C, 3, FALSE)</f>
        <v>CHW</v>
      </c>
    </row>
    <row r="52">
      <c r="A52" s="1">
        <v>44.0</v>
      </c>
      <c r="B52" s="3"/>
      <c r="C52" s="4" t="s">
        <v>85</v>
      </c>
      <c r="D52" s="4" t="s">
        <v>460</v>
      </c>
      <c r="E52" s="5">
        <v>2019.0</v>
      </c>
      <c r="F52" s="5">
        <v>2020.0</v>
      </c>
      <c r="G52" s="5">
        <v>84.0</v>
      </c>
      <c r="H52" s="5">
        <v>11.0</v>
      </c>
      <c r="I52" s="3"/>
      <c r="J52" s="5">
        <v>192.0</v>
      </c>
      <c r="K52" s="5">
        <v>178.0</v>
      </c>
      <c r="L52" s="5">
        <v>26.0</v>
      </c>
      <c r="M52" s="5">
        <v>46.0</v>
      </c>
      <c r="N52" s="5">
        <v>6.0</v>
      </c>
      <c r="O52" s="5">
        <v>0.0</v>
      </c>
      <c r="P52" s="5">
        <v>29.0</v>
      </c>
      <c r="Q52" s="5">
        <v>0.0</v>
      </c>
      <c r="R52" s="5">
        <v>0.0</v>
      </c>
      <c r="S52" s="5">
        <v>11.0</v>
      </c>
      <c r="T52" s="5">
        <v>58.0</v>
      </c>
      <c r="U52" s="5">
        <v>0.258</v>
      </c>
      <c r="V52" s="5">
        <v>0.307</v>
      </c>
      <c r="W52" s="5">
        <v>0.478</v>
      </c>
      <c r="X52" s="5">
        <v>0.785</v>
      </c>
      <c r="Y52" s="5">
        <v>85.0</v>
      </c>
      <c r="Z52" s="5">
        <v>6.0</v>
      </c>
      <c r="AA52" s="5">
        <v>2.0</v>
      </c>
      <c r="AB52" s="5">
        <v>0.0</v>
      </c>
      <c r="AC52" s="5">
        <v>1.0</v>
      </c>
      <c r="AD52" s="5">
        <v>0.0</v>
      </c>
      <c r="AE52" s="5">
        <v>3.0</v>
      </c>
      <c r="AF52" s="5">
        <v>0.318</v>
      </c>
      <c r="AG52" s="5">
        <f t="shared" si="1"/>
        <v>29</v>
      </c>
      <c r="AH52" s="6">
        <f t="shared" si="2"/>
        <v>0</v>
      </c>
      <c r="AI52" s="6" t="str">
        <f>VLOOKUP(C52, 'Batter Rosters'!A:C, 3, FALSE)</f>
        <v>CHW</v>
      </c>
    </row>
    <row r="53">
      <c r="A53" s="1">
        <v>135.0</v>
      </c>
      <c r="B53" s="3"/>
      <c r="C53" s="4" t="s">
        <v>87</v>
      </c>
      <c r="D53" s="4" t="s">
        <v>460</v>
      </c>
      <c r="E53" s="5">
        <v>2019.0</v>
      </c>
      <c r="F53" s="5">
        <v>2020.0</v>
      </c>
      <c r="G53" s="5">
        <v>88.0</v>
      </c>
      <c r="H53" s="5">
        <v>5.0</v>
      </c>
      <c r="I53" s="3"/>
      <c r="J53" s="5">
        <v>198.0</v>
      </c>
      <c r="K53" s="5">
        <v>180.0</v>
      </c>
      <c r="L53" s="5">
        <v>23.0</v>
      </c>
      <c r="M53" s="5">
        <v>52.0</v>
      </c>
      <c r="N53" s="5">
        <v>16.0</v>
      </c>
      <c r="O53" s="5">
        <v>2.0</v>
      </c>
      <c r="P53" s="5">
        <v>27.0</v>
      </c>
      <c r="Q53" s="5">
        <v>3.0</v>
      </c>
      <c r="R53" s="5">
        <v>2.0</v>
      </c>
      <c r="S53" s="5">
        <v>15.0</v>
      </c>
      <c r="T53" s="5">
        <v>60.0</v>
      </c>
      <c r="U53" s="5">
        <v>0.289</v>
      </c>
      <c r="V53" s="5">
        <v>0.348</v>
      </c>
      <c r="W53" s="5">
        <v>0.483</v>
      </c>
      <c r="X53" s="5">
        <v>0.832</v>
      </c>
      <c r="Y53" s="5">
        <v>87.0</v>
      </c>
      <c r="Z53" s="5">
        <v>1.0</v>
      </c>
      <c r="AA53" s="5">
        <v>2.0</v>
      </c>
      <c r="AB53" s="5">
        <v>0.0</v>
      </c>
      <c r="AC53" s="5">
        <v>1.0</v>
      </c>
      <c r="AD53" s="5">
        <v>1.0</v>
      </c>
      <c r="AE53" s="5">
        <v>1.0</v>
      </c>
      <c r="AF53" s="5">
        <v>0.405</v>
      </c>
      <c r="AG53" s="5">
        <f t="shared" si="1"/>
        <v>29</v>
      </c>
      <c r="AH53" s="6">
        <f t="shared" si="2"/>
        <v>1</v>
      </c>
      <c r="AI53" s="6" t="str">
        <f>VLOOKUP(C53, 'Batter Rosters'!A:C, 3, FALSE)</f>
        <v>CHW</v>
      </c>
    </row>
    <row r="54">
      <c r="A54" s="1">
        <v>142.0</v>
      </c>
      <c r="B54" s="3"/>
      <c r="C54" s="4" t="s">
        <v>89</v>
      </c>
      <c r="D54" s="4" t="s">
        <v>460</v>
      </c>
      <c r="E54" s="5">
        <v>2019.0</v>
      </c>
      <c r="F54" s="5">
        <v>2020.0</v>
      </c>
      <c r="G54" s="5">
        <v>72.0</v>
      </c>
      <c r="H54" s="5">
        <v>5.0</v>
      </c>
      <c r="I54" s="3"/>
      <c r="J54" s="5">
        <v>168.0</v>
      </c>
      <c r="K54" s="5">
        <v>145.0</v>
      </c>
      <c r="L54" s="5">
        <v>30.0</v>
      </c>
      <c r="M54" s="5">
        <v>46.0</v>
      </c>
      <c r="N54" s="5">
        <v>14.0</v>
      </c>
      <c r="O54" s="5">
        <v>0.0</v>
      </c>
      <c r="P54" s="5">
        <v>22.0</v>
      </c>
      <c r="Q54" s="5">
        <v>1.0</v>
      </c>
      <c r="R54" s="5">
        <v>0.0</v>
      </c>
      <c r="S54" s="5">
        <v>17.0</v>
      </c>
      <c r="T54" s="5">
        <v>40.0</v>
      </c>
      <c r="U54" s="5">
        <v>0.317</v>
      </c>
      <c r="V54" s="5">
        <v>0.405</v>
      </c>
      <c r="W54" s="5">
        <v>0.517</v>
      </c>
      <c r="X54" s="5">
        <v>0.922</v>
      </c>
      <c r="Y54" s="5">
        <v>75.0</v>
      </c>
      <c r="Z54" s="5">
        <v>4.0</v>
      </c>
      <c r="AA54" s="5">
        <v>5.0</v>
      </c>
      <c r="AB54" s="5">
        <v>0.0</v>
      </c>
      <c r="AC54" s="5">
        <v>1.0</v>
      </c>
      <c r="AD54" s="5">
        <v>0.0</v>
      </c>
      <c r="AE54" s="5">
        <v>4.0</v>
      </c>
      <c r="AF54" s="5">
        <v>0.406</v>
      </c>
      <c r="AG54" s="5">
        <f t="shared" si="1"/>
        <v>27</v>
      </c>
      <c r="AH54" s="6">
        <f t="shared" si="2"/>
        <v>1</v>
      </c>
      <c r="AI54" s="6" t="str">
        <f>VLOOKUP(C54, 'Batter Rosters'!A:C, 3, FALSE)</f>
        <v>CHW</v>
      </c>
    </row>
    <row r="55">
      <c r="A55" s="1">
        <v>165.0</v>
      </c>
      <c r="B55" s="3"/>
      <c r="C55" s="4" t="s">
        <v>92</v>
      </c>
      <c r="D55" s="4" t="s">
        <v>460</v>
      </c>
      <c r="E55" s="5">
        <v>2019.0</v>
      </c>
      <c r="F55" s="5">
        <v>2020.0</v>
      </c>
      <c r="G55" s="5">
        <v>84.0</v>
      </c>
      <c r="H55" s="5">
        <v>4.0</v>
      </c>
      <c r="I55" s="3"/>
      <c r="J55" s="5">
        <v>204.0</v>
      </c>
      <c r="K55" s="5">
        <v>191.0</v>
      </c>
      <c r="L55" s="5">
        <v>31.0</v>
      </c>
      <c r="M55" s="5">
        <v>61.0</v>
      </c>
      <c r="N55" s="5">
        <v>13.0</v>
      </c>
      <c r="O55" s="5">
        <v>1.0</v>
      </c>
      <c r="P55" s="5">
        <v>18.0</v>
      </c>
      <c r="Q55" s="5">
        <v>4.0</v>
      </c>
      <c r="R55" s="5">
        <v>0.0</v>
      </c>
      <c r="S55" s="5">
        <v>6.0</v>
      </c>
      <c r="T55" s="5">
        <v>34.0</v>
      </c>
      <c r="U55" s="5">
        <v>0.319</v>
      </c>
      <c r="V55" s="5">
        <v>0.35</v>
      </c>
      <c r="W55" s="5">
        <v>0.461</v>
      </c>
      <c r="X55" s="5">
        <v>0.811</v>
      </c>
      <c r="Y55" s="5">
        <v>88.0</v>
      </c>
      <c r="Z55" s="5">
        <v>5.0</v>
      </c>
      <c r="AA55" s="5">
        <v>3.0</v>
      </c>
      <c r="AB55" s="5">
        <v>4.0</v>
      </c>
      <c r="AC55" s="5">
        <v>0.0</v>
      </c>
      <c r="AD55" s="5">
        <v>0.0</v>
      </c>
      <c r="AE55" s="5">
        <v>3.0</v>
      </c>
      <c r="AF55" s="5">
        <v>0.373</v>
      </c>
      <c r="AG55" s="5">
        <f t="shared" si="1"/>
        <v>43</v>
      </c>
      <c r="AH55" s="6">
        <f t="shared" si="2"/>
        <v>4</v>
      </c>
      <c r="AI55" s="6" t="str">
        <f>VLOOKUP(C55, 'Batter Rosters'!A:C, 3, FALSE)</f>
        <v>CHW</v>
      </c>
    </row>
    <row r="56">
      <c r="A56" s="1">
        <v>179.0</v>
      </c>
      <c r="B56" s="3"/>
      <c r="C56" s="4" t="s">
        <v>93</v>
      </c>
      <c r="D56" s="4" t="s">
        <v>460</v>
      </c>
      <c r="E56" s="5">
        <v>2019.0</v>
      </c>
      <c r="F56" s="5">
        <v>2020.0</v>
      </c>
      <c r="G56" s="5">
        <v>60.0</v>
      </c>
      <c r="H56" s="5">
        <v>3.0</v>
      </c>
      <c r="I56" s="3"/>
      <c r="J56" s="5">
        <v>116.0</v>
      </c>
      <c r="K56" s="5">
        <v>108.0</v>
      </c>
      <c r="L56" s="5">
        <v>16.0</v>
      </c>
      <c r="M56" s="5">
        <v>34.0</v>
      </c>
      <c r="N56" s="5">
        <v>7.0</v>
      </c>
      <c r="O56" s="5">
        <v>1.0</v>
      </c>
      <c r="P56" s="5">
        <v>15.0</v>
      </c>
      <c r="Q56" s="5">
        <v>4.0</v>
      </c>
      <c r="R56" s="5">
        <v>1.0</v>
      </c>
      <c r="S56" s="5">
        <v>6.0</v>
      </c>
      <c r="T56" s="5">
        <v>24.0</v>
      </c>
      <c r="U56" s="5">
        <v>0.315</v>
      </c>
      <c r="V56" s="5">
        <v>0.362</v>
      </c>
      <c r="W56" s="5">
        <v>0.481</v>
      </c>
      <c r="X56" s="5">
        <v>0.844</v>
      </c>
      <c r="Y56" s="5">
        <v>52.0</v>
      </c>
      <c r="Z56" s="5">
        <v>2.0</v>
      </c>
      <c r="AA56" s="5">
        <v>2.0</v>
      </c>
      <c r="AB56" s="5">
        <v>0.0</v>
      </c>
      <c r="AC56" s="5">
        <v>0.0</v>
      </c>
      <c r="AD56" s="5">
        <v>0.0</v>
      </c>
      <c r="AE56" s="5">
        <v>0.0</v>
      </c>
      <c r="AF56" s="5">
        <v>0.383</v>
      </c>
      <c r="AG56" s="5">
        <f t="shared" si="1"/>
        <v>23</v>
      </c>
      <c r="AH56" s="6">
        <f t="shared" si="2"/>
        <v>3</v>
      </c>
      <c r="AI56" s="6" t="str">
        <f>VLOOKUP(C56, 'Batter Rosters'!A:C, 3, FALSE)</f>
        <v>CHW</v>
      </c>
    </row>
    <row r="57">
      <c r="A57" s="1">
        <v>235.0</v>
      </c>
      <c r="B57" s="3"/>
      <c r="C57" s="4" t="s">
        <v>91</v>
      </c>
      <c r="D57" s="4" t="s">
        <v>460</v>
      </c>
      <c r="E57" s="5">
        <v>2020.0</v>
      </c>
      <c r="F57" s="5">
        <v>2020.0</v>
      </c>
      <c r="G57" s="5">
        <v>20.0</v>
      </c>
      <c r="H57" s="5">
        <v>2.0</v>
      </c>
      <c r="I57" s="3"/>
      <c r="J57" s="5">
        <v>41.0</v>
      </c>
      <c r="K57" s="5">
        <v>37.0</v>
      </c>
      <c r="L57" s="5">
        <v>9.0</v>
      </c>
      <c r="M57" s="5">
        <v>9.0</v>
      </c>
      <c r="N57" s="5">
        <v>2.0</v>
      </c>
      <c r="O57" s="5">
        <v>0.0</v>
      </c>
      <c r="P57" s="5">
        <v>7.0</v>
      </c>
      <c r="Q57" s="5">
        <v>0.0</v>
      </c>
      <c r="R57" s="5">
        <v>0.0</v>
      </c>
      <c r="S57" s="5">
        <v>4.0</v>
      </c>
      <c r="T57" s="5">
        <v>8.0</v>
      </c>
      <c r="U57" s="5">
        <v>0.243</v>
      </c>
      <c r="V57" s="5">
        <v>0.317</v>
      </c>
      <c r="W57" s="5">
        <v>0.459</v>
      </c>
      <c r="X57" s="5">
        <v>0.777</v>
      </c>
      <c r="Y57" s="5">
        <v>17.0</v>
      </c>
      <c r="Z57" s="5">
        <v>1.0</v>
      </c>
      <c r="AA57" s="5">
        <v>0.0</v>
      </c>
      <c r="AB57" s="5">
        <v>0.0</v>
      </c>
      <c r="AC57" s="5">
        <v>0.0</v>
      </c>
      <c r="AD57" s="5">
        <v>0.0</v>
      </c>
      <c r="AE57" s="5">
        <v>0.0</v>
      </c>
      <c r="AF57" s="5">
        <v>0.259</v>
      </c>
      <c r="AG57" s="5">
        <f t="shared" si="1"/>
        <v>5</v>
      </c>
      <c r="AH57" s="6">
        <f t="shared" si="2"/>
        <v>0</v>
      </c>
      <c r="AI57" s="6" t="str">
        <f>VLOOKUP(C57, 'Batter Rosters'!A:C, 3, FALSE)</f>
        <v>CHW</v>
      </c>
    </row>
    <row r="58">
      <c r="A58" s="1">
        <v>278.0</v>
      </c>
      <c r="B58" s="3"/>
      <c r="C58" s="4" t="s">
        <v>94</v>
      </c>
      <c r="D58" s="4" t="s">
        <v>460</v>
      </c>
      <c r="E58" s="5">
        <v>2019.0</v>
      </c>
      <c r="F58" s="5">
        <v>2020.0</v>
      </c>
      <c r="G58" s="5">
        <v>24.0</v>
      </c>
      <c r="H58" s="5">
        <v>1.0</v>
      </c>
      <c r="I58" s="3"/>
      <c r="J58" s="5">
        <v>49.0</v>
      </c>
      <c r="K58" s="5">
        <v>46.0</v>
      </c>
      <c r="L58" s="5">
        <v>4.0</v>
      </c>
      <c r="M58" s="5">
        <v>10.0</v>
      </c>
      <c r="N58" s="5">
        <v>2.0</v>
      </c>
      <c r="O58" s="5">
        <v>0.0</v>
      </c>
      <c r="P58" s="5">
        <v>3.0</v>
      </c>
      <c r="Q58" s="5">
        <v>0.0</v>
      </c>
      <c r="R58" s="5">
        <v>0.0</v>
      </c>
      <c r="S58" s="5">
        <v>3.0</v>
      </c>
      <c r="T58" s="5">
        <v>16.0</v>
      </c>
      <c r="U58" s="5">
        <v>0.217</v>
      </c>
      <c r="V58" s="5">
        <v>0.265</v>
      </c>
      <c r="W58" s="5">
        <v>0.326</v>
      </c>
      <c r="X58" s="5">
        <v>0.591</v>
      </c>
      <c r="Y58" s="5">
        <v>15.0</v>
      </c>
      <c r="Z58" s="5">
        <v>2.0</v>
      </c>
      <c r="AA58" s="5">
        <v>0.0</v>
      </c>
      <c r="AB58" s="5">
        <v>0.0</v>
      </c>
      <c r="AC58" s="5">
        <v>0.0</v>
      </c>
      <c r="AD58" s="5">
        <v>0.0</v>
      </c>
      <c r="AE58" s="5">
        <v>0.0</v>
      </c>
      <c r="AF58" s="5">
        <v>0.31</v>
      </c>
      <c r="AG58" s="5">
        <f t="shared" si="1"/>
        <v>7</v>
      </c>
      <c r="AH58" s="6">
        <f t="shared" si="2"/>
        <v>0</v>
      </c>
      <c r="AI58" s="6" t="str">
        <f>VLOOKUP(C58, 'Batter Rosters'!A:C, 3, FALSE)</f>
        <v>CHW</v>
      </c>
    </row>
    <row r="59">
      <c r="A59" s="1">
        <v>298.0</v>
      </c>
      <c r="B59" s="3"/>
      <c r="C59" s="4" t="s">
        <v>95</v>
      </c>
      <c r="D59" s="4" t="s">
        <v>460</v>
      </c>
      <c r="E59" s="5">
        <v>2019.0</v>
      </c>
      <c r="F59" s="5">
        <v>2020.0</v>
      </c>
      <c r="G59" s="5">
        <v>69.0</v>
      </c>
      <c r="H59" s="5">
        <v>1.0</v>
      </c>
      <c r="I59" s="3"/>
      <c r="J59" s="5">
        <v>132.0</v>
      </c>
      <c r="K59" s="5">
        <v>121.0</v>
      </c>
      <c r="L59" s="5">
        <v>15.0</v>
      </c>
      <c r="M59" s="5">
        <v>35.0</v>
      </c>
      <c r="N59" s="5">
        <v>7.0</v>
      </c>
      <c r="O59" s="5">
        <v>1.0</v>
      </c>
      <c r="P59" s="5">
        <v>10.0</v>
      </c>
      <c r="Q59" s="5">
        <v>1.0</v>
      </c>
      <c r="R59" s="5">
        <v>1.0</v>
      </c>
      <c r="S59" s="5">
        <v>10.0</v>
      </c>
      <c r="T59" s="5">
        <v>25.0</v>
      </c>
      <c r="U59" s="5">
        <v>0.289</v>
      </c>
      <c r="V59" s="5">
        <v>0.344</v>
      </c>
      <c r="W59" s="5">
        <v>0.388</v>
      </c>
      <c r="X59" s="5">
        <v>0.732</v>
      </c>
      <c r="Y59" s="5">
        <v>47.0</v>
      </c>
      <c r="Z59" s="5">
        <v>3.0</v>
      </c>
      <c r="AA59" s="5">
        <v>0.0</v>
      </c>
      <c r="AB59" s="5">
        <v>1.0</v>
      </c>
      <c r="AC59" s="5">
        <v>0.0</v>
      </c>
      <c r="AD59" s="5">
        <v>0.0</v>
      </c>
      <c r="AE59" s="5">
        <v>2.0</v>
      </c>
      <c r="AF59" s="5">
        <v>0.358</v>
      </c>
      <c r="AG59" s="5">
        <f t="shared" si="1"/>
        <v>26</v>
      </c>
      <c r="AH59" s="6">
        <f t="shared" si="2"/>
        <v>0</v>
      </c>
      <c r="AI59" s="6" t="str">
        <f>VLOOKUP(C59, 'Batter Rosters'!A:C, 3, FALSE)</f>
        <v>CHW</v>
      </c>
    </row>
    <row r="60">
      <c r="A60" s="1">
        <v>10.0</v>
      </c>
      <c r="B60" s="3"/>
      <c r="C60" s="4" t="s">
        <v>97</v>
      </c>
      <c r="D60" s="4" t="s">
        <v>460</v>
      </c>
      <c r="E60" s="5">
        <v>2019.0</v>
      </c>
      <c r="F60" s="5">
        <v>2020.0</v>
      </c>
      <c r="G60" s="5">
        <v>97.0</v>
      </c>
      <c r="H60" s="5">
        <v>14.0</v>
      </c>
      <c r="I60" s="3"/>
      <c r="J60" s="5">
        <v>197.0</v>
      </c>
      <c r="K60" s="5">
        <v>158.0</v>
      </c>
      <c r="L60" s="5">
        <v>31.0</v>
      </c>
      <c r="M60" s="5">
        <v>41.0</v>
      </c>
      <c r="N60" s="5">
        <v>7.0</v>
      </c>
      <c r="O60" s="5">
        <v>0.0</v>
      </c>
      <c r="P60" s="5">
        <v>30.0</v>
      </c>
      <c r="Q60" s="5">
        <v>3.0</v>
      </c>
      <c r="R60" s="5">
        <v>1.0</v>
      </c>
      <c r="S60" s="5">
        <v>34.0</v>
      </c>
      <c r="T60" s="5">
        <v>57.0</v>
      </c>
      <c r="U60" s="5">
        <v>0.259</v>
      </c>
      <c r="V60" s="5">
        <v>0.391</v>
      </c>
      <c r="W60" s="5">
        <v>0.57</v>
      </c>
      <c r="X60" s="5">
        <v>0.96</v>
      </c>
      <c r="Y60" s="5">
        <v>90.0</v>
      </c>
      <c r="Z60" s="5">
        <v>4.0</v>
      </c>
      <c r="AA60" s="5">
        <v>2.0</v>
      </c>
      <c r="AB60" s="5">
        <v>0.0</v>
      </c>
      <c r="AC60" s="5">
        <v>3.0</v>
      </c>
      <c r="AD60" s="5">
        <v>3.0</v>
      </c>
      <c r="AE60" s="5">
        <v>2.0</v>
      </c>
      <c r="AF60" s="5">
        <v>0.3</v>
      </c>
      <c r="AG60" s="5">
        <f t="shared" si="1"/>
        <v>20</v>
      </c>
      <c r="AH60" s="6">
        <f t="shared" si="2"/>
        <v>2</v>
      </c>
      <c r="AI60" s="6" t="str">
        <f>VLOOKUP(C60, 'Batter Rosters'!A:C, 3, FALSE)</f>
        <v>CIN</v>
      </c>
    </row>
    <row r="61">
      <c r="A61" s="1">
        <v>60.0</v>
      </c>
      <c r="B61" s="3"/>
      <c r="C61" s="4" t="s">
        <v>98</v>
      </c>
      <c r="D61" s="4" t="s">
        <v>460</v>
      </c>
      <c r="E61" s="5">
        <v>2019.0</v>
      </c>
      <c r="F61" s="5">
        <v>2020.0</v>
      </c>
      <c r="G61" s="5">
        <v>73.0</v>
      </c>
      <c r="H61" s="5">
        <v>10.0</v>
      </c>
      <c r="I61" s="3"/>
      <c r="J61" s="5">
        <v>159.0</v>
      </c>
      <c r="K61" s="5">
        <v>145.0</v>
      </c>
      <c r="L61" s="5">
        <v>29.0</v>
      </c>
      <c r="M61" s="5">
        <v>49.0</v>
      </c>
      <c r="N61" s="5">
        <v>15.0</v>
      </c>
      <c r="O61" s="5">
        <v>1.0</v>
      </c>
      <c r="P61" s="5">
        <v>26.0</v>
      </c>
      <c r="Q61" s="5">
        <v>0.0</v>
      </c>
      <c r="R61" s="5">
        <v>1.0</v>
      </c>
      <c r="S61" s="5">
        <v>11.0</v>
      </c>
      <c r="T61" s="5">
        <v>22.0</v>
      </c>
      <c r="U61" s="5">
        <v>0.338</v>
      </c>
      <c r="V61" s="5">
        <v>0.39</v>
      </c>
      <c r="W61" s="5">
        <v>0.662</v>
      </c>
      <c r="X61" s="5">
        <v>1.052</v>
      </c>
      <c r="Y61" s="5">
        <v>96.0</v>
      </c>
      <c r="Z61" s="5">
        <v>6.0</v>
      </c>
      <c r="AA61" s="5">
        <v>2.0</v>
      </c>
      <c r="AB61" s="5">
        <v>0.0</v>
      </c>
      <c r="AC61" s="5">
        <v>1.0</v>
      </c>
      <c r="AD61" s="5">
        <v>1.0</v>
      </c>
      <c r="AE61" s="5">
        <v>4.0</v>
      </c>
      <c r="AF61" s="5">
        <v>0.342</v>
      </c>
      <c r="AG61" s="5">
        <f t="shared" si="1"/>
        <v>23</v>
      </c>
      <c r="AH61" s="6">
        <f t="shared" si="2"/>
        <v>-1</v>
      </c>
      <c r="AI61" s="6" t="str">
        <f>VLOOKUP(C61, 'Batter Rosters'!A:C, 3, FALSE)</f>
        <v>CIN</v>
      </c>
    </row>
    <row r="62">
      <c r="A62" s="1">
        <v>99.0</v>
      </c>
      <c r="B62" s="3"/>
      <c r="C62" s="4" t="s">
        <v>103</v>
      </c>
      <c r="D62" s="4" t="s">
        <v>460</v>
      </c>
      <c r="E62" s="5">
        <v>2019.0</v>
      </c>
      <c r="F62" s="5">
        <v>2020.0</v>
      </c>
      <c r="G62" s="5">
        <v>61.0</v>
      </c>
      <c r="H62" s="5">
        <v>7.0</v>
      </c>
      <c r="I62" s="3"/>
      <c r="J62" s="5">
        <v>126.0</v>
      </c>
      <c r="K62" s="5">
        <v>108.0</v>
      </c>
      <c r="L62" s="5">
        <v>12.0</v>
      </c>
      <c r="M62" s="5">
        <v>27.0</v>
      </c>
      <c r="N62" s="5">
        <v>1.0</v>
      </c>
      <c r="O62" s="5">
        <v>0.0</v>
      </c>
      <c r="P62" s="5">
        <v>15.0</v>
      </c>
      <c r="Q62" s="5">
        <v>0.0</v>
      </c>
      <c r="R62" s="5">
        <v>0.0</v>
      </c>
      <c r="S62" s="5">
        <v>15.0</v>
      </c>
      <c r="T62" s="5">
        <v>29.0</v>
      </c>
      <c r="U62" s="5">
        <v>0.25</v>
      </c>
      <c r="V62" s="5">
        <v>0.341</v>
      </c>
      <c r="W62" s="5">
        <v>0.454</v>
      </c>
      <c r="X62" s="5">
        <v>0.795</v>
      </c>
      <c r="Y62" s="5">
        <v>49.0</v>
      </c>
      <c r="Z62" s="5">
        <v>0.0</v>
      </c>
      <c r="AA62" s="5">
        <v>1.0</v>
      </c>
      <c r="AB62" s="5">
        <v>0.0</v>
      </c>
      <c r="AC62" s="5">
        <v>2.0</v>
      </c>
      <c r="AD62" s="5">
        <v>0.0</v>
      </c>
      <c r="AE62" s="5">
        <v>2.0</v>
      </c>
      <c r="AF62" s="5">
        <v>0.27</v>
      </c>
      <c r="AG62" s="5">
        <f t="shared" si="1"/>
        <v>19</v>
      </c>
      <c r="AH62" s="6">
        <f t="shared" si="2"/>
        <v>0</v>
      </c>
      <c r="AI62" s="6" t="str">
        <f>VLOOKUP(C62, 'Batter Rosters'!A:C, 3, FALSE)</f>
        <v>CIN</v>
      </c>
    </row>
    <row r="63">
      <c r="A63" s="1">
        <v>115.0</v>
      </c>
      <c r="B63" s="3"/>
      <c r="C63" s="4" t="s">
        <v>99</v>
      </c>
      <c r="D63" s="4" t="s">
        <v>460</v>
      </c>
      <c r="E63" s="5">
        <v>2019.0</v>
      </c>
      <c r="F63" s="5">
        <v>2020.0</v>
      </c>
      <c r="G63" s="5">
        <v>101.0</v>
      </c>
      <c r="H63" s="5">
        <v>6.0</v>
      </c>
      <c r="I63" s="3"/>
      <c r="J63" s="5">
        <v>207.0</v>
      </c>
      <c r="K63" s="5">
        <v>204.0</v>
      </c>
      <c r="L63" s="5">
        <v>19.0</v>
      </c>
      <c r="M63" s="5">
        <v>57.0</v>
      </c>
      <c r="N63" s="5">
        <v>14.0</v>
      </c>
      <c r="O63" s="5">
        <v>0.0</v>
      </c>
      <c r="P63" s="5">
        <v>22.0</v>
      </c>
      <c r="Q63" s="5">
        <v>2.0</v>
      </c>
      <c r="R63" s="5">
        <v>0.0</v>
      </c>
      <c r="S63" s="5">
        <v>3.0</v>
      </c>
      <c r="T63" s="5">
        <v>44.0</v>
      </c>
      <c r="U63" s="5">
        <v>0.279</v>
      </c>
      <c r="V63" s="5">
        <v>0.29</v>
      </c>
      <c r="W63" s="5">
        <v>0.436</v>
      </c>
      <c r="X63" s="5">
        <v>0.726</v>
      </c>
      <c r="Y63" s="5">
        <v>89.0</v>
      </c>
      <c r="Z63" s="5">
        <v>8.0</v>
      </c>
      <c r="AA63" s="5">
        <v>0.0</v>
      </c>
      <c r="AB63" s="5">
        <v>0.0</v>
      </c>
      <c r="AC63" s="5">
        <v>0.0</v>
      </c>
      <c r="AD63" s="5">
        <v>0.0</v>
      </c>
      <c r="AE63" s="5">
        <v>2.0</v>
      </c>
      <c r="AF63" s="5">
        <v>0.331</v>
      </c>
      <c r="AG63" s="5">
        <f t="shared" si="1"/>
        <v>37</v>
      </c>
      <c r="AH63" s="6">
        <f t="shared" si="2"/>
        <v>2</v>
      </c>
      <c r="AI63" s="6" t="str">
        <f>VLOOKUP(C63, 'Batter Rosters'!A:C, 3, FALSE)</f>
        <v>CIN</v>
      </c>
    </row>
    <row r="64">
      <c r="A64" s="1">
        <v>154.0</v>
      </c>
      <c r="B64" s="3"/>
      <c r="C64" s="4" t="s">
        <v>102</v>
      </c>
      <c r="D64" s="4" t="s">
        <v>460</v>
      </c>
      <c r="E64" s="5">
        <v>2019.0</v>
      </c>
      <c r="F64" s="5">
        <v>2020.0</v>
      </c>
      <c r="G64" s="5">
        <v>55.0</v>
      </c>
      <c r="H64" s="5">
        <v>4.0</v>
      </c>
      <c r="I64" s="3"/>
      <c r="J64" s="5">
        <v>127.0</v>
      </c>
      <c r="K64" s="5">
        <v>109.0</v>
      </c>
      <c r="L64" s="5">
        <v>17.0</v>
      </c>
      <c r="M64" s="5">
        <v>31.0</v>
      </c>
      <c r="N64" s="5">
        <v>5.0</v>
      </c>
      <c r="O64" s="5">
        <v>3.0</v>
      </c>
      <c r="P64" s="5">
        <v>18.0</v>
      </c>
      <c r="Q64" s="5">
        <v>6.0</v>
      </c>
      <c r="R64" s="5">
        <v>4.0</v>
      </c>
      <c r="S64" s="5">
        <v>10.0</v>
      </c>
      <c r="T64" s="5">
        <v>18.0</v>
      </c>
      <c r="U64" s="5">
        <v>0.284</v>
      </c>
      <c r="V64" s="5">
        <v>0.344</v>
      </c>
      <c r="W64" s="5">
        <v>0.495</v>
      </c>
      <c r="X64" s="5">
        <v>0.84</v>
      </c>
      <c r="Y64" s="5">
        <v>54.0</v>
      </c>
      <c r="Z64" s="5">
        <v>0.0</v>
      </c>
      <c r="AA64" s="5">
        <v>1.0</v>
      </c>
      <c r="AB64" s="5">
        <v>0.0</v>
      </c>
      <c r="AC64" s="5">
        <v>2.0</v>
      </c>
      <c r="AD64" s="5">
        <v>0.0</v>
      </c>
      <c r="AE64" s="5">
        <v>0.0</v>
      </c>
      <c r="AF64" s="5">
        <v>0.303</v>
      </c>
      <c r="AG64" s="5">
        <f t="shared" si="1"/>
        <v>19</v>
      </c>
      <c r="AH64" s="6">
        <f t="shared" si="2"/>
        <v>2</v>
      </c>
      <c r="AI64" s="6" t="str">
        <f>VLOOKUP(C64, 'Batter Rosters'!A:C, 3, FALSE)</f>
        <v>CIN</v>
      </c>
    </row>
    <row r="65">
      <c r="A65" s="1">
        <v>161.0</v>
      </c>
      <c r="B65" s="3"/>
      <c r="C65" s="4" t="s">
        <v>100</v>
      </c>
      <c r="D65" s="4" t="s">
        <v>460</v>
      </c>
      <c r="E65" s="5">
        <v>2019.0</v>
      </c>
      <c r="F65" s="5">
        <v>2020.0</v>
      </c>
      <c r="G65" s="5">
        <v>29.0</v>
      </c>
      <c r="H65" s="5">
        <v>4.0</v>
      </c>
      <c r="I65" s="3"/>
      <c r="J65" s="5">
        <v>63.0</v>
      </c>
      <c r="K65" s="5">
        <v>56.0</v>
      </c>
      <c r="L65" s="5">
        <v>6.0</v>
      </c>
      <c r="M65" s="5">
        <v>15.0</v>
      </c>
      <c r="N65" s="5">
        <v>3.0</v>
      </c>
      <c r="O65" s="5">
        <v>0.0</v>
      </c>
      <c r="P65" s="5">
        <v>11.0</v>
      </c>
      <c r="Q65" s="5">
        <v>2.0</v>
      </c>
      <c r="R65" s="5">
        <v>0.0</v>
      </c>
      <c r="S65" s="5">
        <v>5.0</v>
      </c>
      <c r="T65" s="5">
        <v>19.0</v>
      </c>
      <c r="U65" s="5">
        <v>0.268</v>
      </c>
      <c r="V65" s="5">
        <v>0.349</v>
      </c>
      <c r="W65" s="5">
        <v>0.536</v>
      </c>
      <c r="X65" s="5">
        <v>0.885</v>
      </c>
      <c r="Y65" s="5">
        <v>30.0</v>
      </c>
      <c r="Z65" s="5">
        <v>2.0</v>
      </c>
      <c r="AA65" s="5">
        <v>2.0</v>
      </c>
      <c r="AB65" s="5">
        <v>0.0</v>
      </c>
      <c r="AC65" s="5">
        <v>0.0</v>
      </c>
      <c r="AD65" s="5">
        <v>0.0</v>
      </c>
      <c r="AE65" s="5">
        <v>0.0</v>
      </c>
      <c r="AF65" s="5">
        <v>0.333</v>
      </c>
      <c r="AG65" s="5">
        <f t="shared" si="1"/>
        <v>8</v>
      </c>
      <c r="AH65" s="6">
        <f t="shared" si="2"/>
        <v>2</v>
      </c>
      <c r="AI65" s="6" t="str">
        <f>VLOOKUP(C65, 'Batter Rosters'!A:C, 3, FALSE)</f>
        <v>CIN</v>
      </c>
    </row>
    <row r="66">
      <c r="A66" s="1">
        <v>185.0</v>
      </c>
      <c r="B66" s="3"/>
      <c r="C66" s="4" t="s">
        <v>104</v>
      </c>
      <c r="D66" s="4" t="s">
        <v>460</v>
      </c>
      <c r="E66" s="5">
        <v>2019.0</v>
      </c>
      <c r="F66" s="5">
        <v>2020.0</v>
      </c>
      <c r="G66" s="5">
        <v>52.0</v>
      </c>
      <c r="H66" s="5">
        <v>3.0</v>
      </c>
      <c r="I66" s="3"/>
      <c r="J66" s="5">
        <v>88.0</v>
      </c>
      <c r="K66" s="5">
        <v>81.0</v>
      </c>
      <c r="L66" s="5">
        <v>8.0</v>
      </c>
      <c r="M66" s="5">
        <v>24.0</v>
      </c>
      <c r="N66" s="5">
        <v>6.0</v>
      </c>
      <c r="O66" s="5">
        <v>0.0</v>
      </c>
      <c r="P66" s="5">
        <v>15.0</v>
      </c>
      <c r="Q66" s="5">
        <v>4.0</v>
      </c>
      <c r="R66" s="5">
        <v>0.0</v>
      </c>
      <c r="S66" s="5">
        <v>6.0</v>
      </c>
      <c r="T66" s="5">
        <v>18.0</v>
      </c>
      <c r="U66" s="5">
        <v>0.296</v>
      </c>
      <c r="V66" s="5">
        <v>0.352</v>
      </c>
      <c r="W66" s="5">
        <v>0.481</v>
      </c>
      <c r="X66" s="5">
        <v>0.834</v>
      </c>
      <c r="Y66" s="5">
        <v>39.0</v>
      </c>
      <c r="Z66" s="5">
        <v>1.0</v>
      </c>
      <c r="AA66" s="5">
        <v>1.0</v>
      </c>
      <c r="AB66" s="5">
        <v>0.0</v>
      </c>
      <c r="AC66" s="5">
        <v>0.0</v>
      </c>
      <c r="AD66" s="5">
        <v>0.0</v>
      </c>
      <c r="AE66" s="5">
        <v>2.0</v>
      </c>
      <c r="AF66" s="5">
        <v>0.35</v>
      </c>
      <c r="AG66" s="5">
        <f t="shared" si="1"/>
        <v>15</v>
      </c>
      <c r="AH66" s="6">
        <f t="shared" si="2"/>
        <v>4</v>
      </c>
      <c r="AI66" s="6" t="str">
        <f>VLOOKUP(C66, 'Batter Rosters'!A:C, 3, FALSE)</f>
        <v>CIN</v>
      </c>
    </row>
    <row r="67">
      <c r="A67" s="1">
        <v>211.0</v>
      </c>
      <c r="B67" s="3"/>
      <c r="C67" s="4" t="s">
        <v>461</v>
      </c>
      <c r="D67" s="4" t="s">
        <v>460</v>
      </c>
      <c r="E67" s="5">
        <v>2020.0</v>
      </c>
      <c r="F67" s="5">
        <v>2020.0</v>
      </c>
      <c r="G67" s="5">
        <v>18.0</v>
      </c>
      <c r="H67" s="5">
        <v>3.0</v>
      </c>
      <c r="I67" s="3"/>
      <c r="J67" s="5">
        <v>30.0</v>
      </c>
      <c r="K67" s="5">
        <v>27.0</v>
      </c>
      <c r="L67" s="5">
        <v>3.0</v>
      </c>
      <c r="M67" s="5">
        <v>6.0</v>
      </c>
      <c r="N67" s="5">
        <v>1.0</v>
      </c>
      <c r="O67" s="5">
        <v>0.0</v>
      </c>
      <c r="P67" s="5">
        <v>10.0</v>
      </c>
      <c r="Q67" s="5">
        <v>0.0</v>
      </c>
      <c r="R67" s="5">
        <v>0.0</v>
      </c>
      <c r="S67" s="5">
        <v>3.0</v>
      </c>
      <c r="T67" s="5">
        <v>9.0</v>
      </c>
      <c r="U67" s="5">
        <v>0.222</v>
      </c>
      <c r="V67" s="5">
        <v>0.3</v>
      </c>
      <c r="W67" s="5">
        <v>0.593</v>
      </c>
      <c r="X67" s="5">
        <v>0.893</v>
      </c>
      <c r="Y67" s="5">
        <v>16.0</v>
      </c>
      <c r="Z67" s="5">
        <v>2.0</v>
      </c>
      <c r="AA67" s="5">
        <v>0.0</v>
      </c>
      <c r="AB67" s="5">
        <v>0.0</v>
      </c>
      <c r="AC67" s="5">
        <v>0.0</v>
      </c>
      <c r="AD67" s="5">
        <v>0.0</v>
      </c>
      <c r="AE67" s="5">
        <v>0.0</v>
      </c>
      <c r="AF67" s="5">
        <v>0.2</v>
      </c>
      <c r="AG67" s="5">
        <f t="shared" si="1"/>
        <v>2</v>
      </c>
      <c r="AH67" s="6">
        <f t="shared" si="2"/>
        <v>0</v>
      </c>
      <c r="AI67" s="6" t="str">
        <f>VLOOKUP(C67, 'Batter Rosters'!A:C, 3, FALSE)</f>
        <v>CIN</v>
      </c>
    </row>
    <row r="68">
      <c r="A68" s="7">
        <v>327.0</v>
      </c>
      <c r="B68" s="3"/>
      <c r="C68" s="8" t="s">
        <v>101</v>
      </c>
      <c r="D68" s="8" t="s">
        <v>460</v>
      </c>
      <c r="E68" s="9">
        <v>2019.0</v>
      </c>
      <c r="F68" s="9">
        <v>2020.0</v>
      </c>
      <c r="G68" s="9">
        <v>53.0</v>
      </c>
      <c r="H68" s="9">
        <v>0.0</v>
      </c>
      <c r="I68" s="3"/>
      <c r="J68" s="9">
        <v>66.0</v>
      </c>
      <c r="K68" s="9">
        <v>57.0</v>
      </c>
      <c r="L68" s="9">
        <v>4.0</v>
      </c>
      <c r="M68" s="9">
        <v>7.0</v>
      </c>
      <c r="N68" s="9">
        <v>2.0</v>
      </c>
      <c r="O68" s="9">
        <v>0.0</v>
      </c>
      <c r="P68" s="9">
        <v>4.0</v>
      </c>
      <c r="Q68" s="9">
        <v>1.0</v>
      </c>
      <c r="R68" s="9">
        <v>0.0</v>
      </c>
      <c r="S68" s="9">
        <v>9.0</v>
      </c>
      <c r="T68" s="9">
        <v>18.0</v>
      </c>
      <c r="U68" s="9">
        <v>0.123</v>
      </c>
      <c r="V68" s="9">
        <v>0.242</v>
      </c>
      <c r="W68" s="9">
        <v>0.158</v>
      </c>
      <c r="X68" s="9">
        <v>0.4</v>
      </c>
      <c r="Y68" s="9">
        <v>9.0</v>
      </c>
      <c r="Z68" s="9">
        <v>1.0</v>
      </c>
      <c r="AA68" s="9">
        <v>0.0</v>
      </c>
      <c r="AB68" s="9">
        <v>0.0</v>
      </c>
      <c r="AC68" s="9">
        <v>0.0</v>
      </c>
      <c r="AD68" s="9">
        <v>1.0</v>
      </c>
      <c r="AE68" s="9">
        <v>0.0</v>
      </c>
      <c r="AF68" s="9">
        <v>0.179</v>
      </c>
      <c r="AG68" s="5">
        <f t="shared" si="1"/>
        <v>5</v>
      </c>
      <c r="AH68" s="6">
        <f t="shared" si="2"/>
        <v>1</v>
      </c>
      <c r="AI68" s="6" t="str">
        <f>VLOOKUP(C68, 'Batter Rosters'!A:C, 3, FALSE)</f>
        <v>CIN</v>
      </c>
    </row>
    <row r="69">
      <c r="A69" s="1">
        <v>8.0</v>
      </c>
      <c r="B69" s="3"/>
      <c r="C69" s="4" t="s">
        <v>114</v>
      </c>
      <c r="D69" s="4" t="s">
        <v>460</v>
      </c>
      <c r="E69" s="5">
        <v>2019.0</v>
      </c>
      <c r="F69" s="5">
        <v>2020.0</v>
      </c>
      <c r="G69" s="5">
        <v>81.0</v>
      </c>
      <c r="H69" s="5">
        <v>14.0</v>
      </c>
      <c r="I69" s="3"/>
      <c r="J69" s="5">
        <v>178.0</v>
      </c>
      <c r="K69" s="5">
        <v>147.0</v>
      </c>
      <c r="L69" s="5">
        <v>31.0</v>
      </c>
      <c r="M69" s="5">
        <v>45.0</v>
      </c>
      <c r="N69" s="5">
        <v>11.0</v>
      </c>
      <c r="O69" s="5">
        <v>1.0</v>
      </c>
      <c r="P69" s="5">
        <v>31.0</v>
      </c>
      <c r="Q69" s="5">
        <v>2.0</v>
      </c>
      <c r="R69" s="5">
        <v>3.0</v>
      </c>
      <c r="S69" s="5">
        <v>28.0</v>
      </c>
      <c r="T69" s="5">
        <v>33.0</v>
      </c>
      <c r="U69" s="5">
        <v>0.306</v>
      </c>
      <c r="V69" s="5">
        <v>0.421</v>
      </c>
      <c r="W69" s="5">
        <v>0.68</v>
      </c>
      <c r="X69" s="5">
        <v>1.102</v>
      </c>
      <c r="Y69" s="5">
        <v>100.0</v>
      </c>
      <c r="Z69" s="5">
        <v>5.0</v>
      </c>
      <c r="AA69" s="5">
        <v>2.0</v>
      </c>
      <c r="AB69" s="5">
        <v>0.0</v>
      </c>
      <c r="AC69" s="5">
        <v>1.0</v>
      </c>
      <c r="AD69" s="5">
        <v>0.0</v>
      </c>
      <c r="AE69" s="5">
        <v>0.0</v>
      </c>
      <c r="AF69" s="5">
        <v>0.307</v>
      </c>
      <c r="AG69" s="5">
        <f t="shared" si="1"/>
        <v>19</v>
      </c>
      <c r="AH69" s="6">
        <f t="shared" si="2"/>
        <v>-1</v>
      </c>
      <c r="AI69" s="6" t="str">
        <f>VLOOKUP(C69, 'Batter Rosters'!A:C, 3, FALSE)</f>
        <v>CLE</v>
      </c>
    </row>
    <row r="70">
      <c r="A70" s="1">
        <v>22.0</v>
      </c>
      <c r="B70" s="3"/>
      <c r="C70" s="4" t="s">
        <v>107</v>
      </c>
      <c r="D70" s="4" t="s">
        <v>460</v>
      </c>
      <c r="E70" s="5">
        <v>2019.0</v>
      </c>
      <c r="F70" s="5">
        <v>2020.0</v>
      </c>
      <c r="G70" s="5">
        <v>117.0</v>
      </c>
      <c r="H70" s="5">
        <v>13.0</v>
      </c>
      <c r="I70" s="3"/>
      <c r="J70" s="5">
        <v>263.0</v>
      </c>
      <c r="K70" s="5">
        <v>222.0</v>
      </c>
      <c r="L70" s="5">
        <v>40.0</v>
      </c>
      <c r="M70" s="5">
        <v>69.0</v>
      </c>
      <c r="N70" s="5">
        <v>10.0</v>
      </c>
      <c r="O70" s="5">
        <v>0.0</v>
      </c>
      <c r="P70" s="5">
        <v>46.0</v>
      </c>
      <c r="Q70" s="5">
        <v>2.0</v>
      </c>
      <c r="R70" s="5">
        <v>0.0</v>
      </c>
      <c r="S70" s="5">
        <v>38.0</v>
      </c>
      <c r="T70" s="5">
        <v>42.0</v>
      </c>
      <c r="U70" s="5">
        <v>0.311</v>
      </c>
      <c r="V70" s="5">
        <v>0.411</v>
      </c>
      <c r="W70" s="5">
        <v>0.532</v>
      </c>
      <c r="X70" s="5">
        <v>0.942</v>
      </c>
      <c r="Y70" s="5">
        <v>118.0</v>
      </c>
      <c r="Z70" s="5">
        <v>6.0</v>
      </c>
      <c r="AA70" s="5">
        <v>1.0</v>
      </c>
      <c r="AB70" s="5">
        <v>0.0</v>
      </c>
      <c r="AC70" s="5">
        <v>2.0</v>
      </c>
      <c r="AD70" s="5">
        <v>3.0</v>
      </c>
      <c r="AE70" s="5">
        <v>2.0</v>
      </c>
      <c r="AF70" s="5">
        <v>0.331</v>
      </c>
      <c r="AG70" s="5">
        <f t="shared" si="1"/>
        <v>46</v>
      </c>
      <c r="AH70" s="6">
        <f t="shared" si="2"/>
        <v>2</v>
      </c>
      <c r="AI70" s="6" t="str">
        <f>VLOOKUP(C70, 'Batter Rosters'!A:C, 3, FALSE)</f>
        <v>CLE</v>
      </c>
    </row>
    <row r="71">
      <c r="A71" s="1">
        <v>48.0</v>
      </c>
      <c r="B71" s="3"/>
      <c r="C71" s="4" t="s">
        <v>108</v>
      </c>
      <c r="D71" s="4" t="s">
        <v>460</v>
      </c>
      <c r="E71" s="5">
        <v>2019.0</v>
      </c>
      <c r="F71" s="5">
        <v>2020.0</v>
      </c>
      <c r="G71" s="5">
        <v>100.0</v>
      </c>
      <c r="H71" s="5">
        <v>11.0</v>
      </c>
      <c r="I71" s="3"/>
      <c r="J71" s="5">
        <v>216.0</v>
      </c>
      <c r="K71" s="5">
        <v>194.0</v>
      </c>
      <c r="L71" s="5">
        <v>30.0</v>
      </c>
      <c r="M71" s="5">
        <v>54.0</v>
      </c>
      <c r="N71" s="5">
        <v>13.0</v>
      </c>
      <c r="O71" s="5">
        <v>0.0</v>
      </c>
      <c r="P71" s="5">
        <v>30.0</v>
      </c>
      <c r="Q71" s="5">
        <v>10.0</v>
      </c>
      <c r="R71" s="5">
        <v>0.0</v>
      </c>
      <c r="S71" s="5">
        <v>18.0</v>
      </c>
      <c r="T71" s="5">
        <v>21.0</v>
      </c>
      <c r="U71" s="5">
        <v>0.278</v>
      </c>
      <c r="V71" s="5">
        <v>0.333</v>
      </c>
      <c r="W71" s="5">
        <v>0.515</v>
      </c>
      <c r="X71" s="5">
        <v>0.849</v>
      </c>
      <c r="Y71" s="5">
        <v>100.0</v>
      </c>
      <c r="Z71" s="5">
        <v>3.0</v>
      </c>
      <c r="AA71" s="5">
        <v>0.0</v>
      </c>
      <c r="AB71" s="5">
        <v>0.0</v>
      </c>
      <c r="AC71" s="5">
        <v>4.0</v>
      </c>
      <c r="AD71" s="5">
        <v>1.0</v>
      </c>
      <c r="AE71" s="5">
        <v>3.0</v>
      </c>
      <c r="AF71" s="5">
        <v>0.259</v>
      </c>
      <c r="AG71" s="5">
        <f t="shared" si="1"/>
        <v>30</v>
      </c>
      <c r="AH71" s="6">
        <f t="shared" si="2"/>
        <v>10</v>
      </c>
      <c r="AI71" s="6" t="str">
        <f>VLOOKUP(C71, 'Batter Rosters'!A:C, 3, FALSE)</f>
        <v>CLE</v>
      </c>
    </row>
    <row r="72">
      <c r="A72" s="1">
        <v>66.0</v>
      </c>
      <c r="B72" s="3"/>
      <c r="C72" s="4" t="s">
        <v>109</v>
      </c>
      <c r="D72" s="4" t="s">
        <v>460</v>
      </c>
      <c r="E72" s="5">
        <v>2019.0</v>
      </c>
      <c r="F72" s="5">
        <v>2020.0</v>
      </c>
      <c r="G72" s="5">
        <v>82.0</v>
      </c>
      <c r="H72" s="5">
        <v>9.0</v>
      </c>
      <c r="I72" s="3"/>
      <c r="J72" s="5">
        <v>168.0</v>
      </c>
      <c r="K72" s="5">
        <v>144.0</v>
      </c>
      <c r="L72" s="5">
        <v>20.0</v>
      </c>
      <c r="M72" s="5">
        <v>37.0</v>
      </c>
      <c r="N72" s="5">
        <v>3.0</v>
      </c>
      <c r="O72" s="5">
        <v>1.0</v>
      </c>
      <c r="P72" s="5">
        <v>21.0</v>
      </c>
      <c r="Q72" s="5">
        <v>0.0</v>
      </c>
      <c r="R72" s="5">
        <v>0.0</v>
      </c>
      <c r="S72" s="5">
        <v>20.0</v>
      </c>
      <c r="T72" s="5">
        <v>49.0</v>
      </c>
      <c r="U72" s="5">
        <v>0.257</v>
      </c>
      <c r="V72" s="5">
        <v>0.345</v>
      </c>
      <c r="W72" s="5">
        <v>0.479</v>
      </c>
      <c r="X72" s="5">
        <v>0.825</v>
      </c>
      <c r="Y72" s="5">
        <v>69.0</v>
      </c>
      <c r="Z72" s="5">
        <v>4.0</v>
      </c>
      <c r="AA72" s="5">
        <v>0.0</v>
      </c>
      <c r="AB72" s="5">
        <v>3.0</v>
      </c>
      <c r="AC72" s="5">
        <v>1.0</v>
      </c>
      <c r="AD72" s="5">
        <v>1.0</v>
      </c>
      <c r="AE72" s="5">
        <v>1.0</v>
      </c>
      <c r="AF72" s="5">
        <v>0.322</v>
      </c>
      <c r="AG72" s="5">
        <f t="shared" si="1"/>
        <v>24</v>
      </c>
      <c r="AH72" s="6">
        <f t="shared" si="2"/>
        <v>0</v>
      </c>
      <c r="AI72" s="6" t="str">
        <f>VLOOKUP(C72, 'Batter Rosters'!A:C, 3, FALSE)</f>
        <v>CLE</v>
      </c>
    </row>
    <row r="73">
      <c r="A73" s="1">
        <v>77.0</v>
      </c>
      <c r="B73" s="3"/>
      <c r="C73" s="4" t="s">
        <v>106</v>
      </c>
      <c r="D73" s="4" t="s">
        <v>460</v>
      </c>
      <c r="E73" s="5">
        <v>2019.0</v>
      </c>
      <c r="F73" s="5">
        <v>2020.0</v>
      </c>
      <c r="G73" s="5">
        <v>111.0</v>
      </c>
      <c r="H73" s="5">
        <v>8.0</v>
      </c>
      <c r="I73" s="3"/>
      <c r="J73" s="5">
        <v>265.0</v>
      </c>
      <c r="K73" s="5">
        <v>236.0</v>
      </c>
      <c r="L73" s="5">
        <v>41.0</v>
      </c>
      <c r="M73" s="5">
        <v>64.0</v>
      </c>
      <c r="N73" s="5">
        <v>14.0</v>
      </c>
      <c r="O73" s="5">
        <v>0.0</v>
      </c>
      <c r="P73" s="5">
        <v>27.0</v>
      </c>
      <c r="Q73" s="5">
        <v>9.0</v>
      </c>
      <c r="R73" s="5">
        <v>1.0</v>
      </c>
      <c r="S73" s="5">
        <v>24.0</v>
      </c>
      <c r="T73" s="5">
        <v>35.0</v>
      </c>
      <c r="U73" s="5">
        <v>0.271</v>
      </c>
      <c r="V73" s="5">
        <v>0.351</v>
      </c>
      <c r="W73" s="5">
        <v>0.432</v>
      </c>
      <c r="X73" s="5">
        <v>0.783</v>
      </c>
      <c r="Y73" s="5">
        <v>102.0</v>
      </c>
      <c r="Z73" s="5">
        <v>5.0</v>
      </c>
      <c r="AA73" s="5">
        <v>5.0</v>
      </c>
      <c r="AB73" s="5">
        <v>0.0</v>
      </c>
      <c r="AC73" s="5">
        <v>0.0</v>
      </c>
      <c r="AD73" s="5">
        <v>1.0</v>
      </c>
      <c r="AE73" s="5">
        <v>3.0</v>
      </c>
      <c r="AF73" s="5">
        <v>0.29</v>
      </c>
      <c r="AG73" s="5">
        <f t="shared" si="1"/>
        <v>42</v>
      </c>
      <c r="AH73" s="6">
        <f t="shared" si="2"/>
        <v>8</v>
      </c>
      <c r="AI73" s="6" t="str">
        <f>VLOOKUP(C73, 'Batter Rosters'!A:C, 3, FALSE)</f>
        <v>CLE</v>
      </c>
    </row>
    <row r="74">
      <c r="A74" s="1">
        <v>87.0</v>
      </c>
      <c r="B74" s="3"/>
      <c r="C74" s="4" t="s">
        <v>110</v>
      </c>
      <c r="D74" s="4" t="s">
        <v>460</v>
      </c>
      <c r="E74" s="5">
        <v>2019.0</v>
      </c>
      <c r="F74" s="5">
        <v>2020.0</v>
      </c>
      <c r="G74" s="5">
        <v>79.0</v>
      </c>
      <c r="H74" s="5">
        <v>8.0</v>
      </c>
      <c r="I74" s="3"/>
      <c r="J74" s="5">
        <v>164.0</v>
      </c>
      <c r="K74" s="5">
        <v>140.0</v>
      </c>
      <c r="L74" s="5">
        <v>22.0</v>
      </c>
      <c r="M74" s="5">
        <v>30.0</v>
      </c>
      <c r="N74" s="5">
        <v>5.0</v>
      </c>
      <c r="O74" s="5">
        <v>0.0</v>
      </c>
      <c r="P74" s="5">
        <v>19.0</v>
      </c>
      <c r="Q74" s="5">
        <v>2.0</v>
      </c>
      <c r="R74" s="5">
        <v>2.0</v>
      </c>
      <c r="S74" s="5">
        <v>23.0</v>
      </c>
      <c r="T74" s="5">
        <v>55.0</v>
      </c>
      <c r="U74" s="5">
        <v>0.214</v>
      </c>
      <c r="V74" s="5">
        <v>0.325</v>
      </c>
      <c r="W74" s="5">
        <v>0.421</v>
      </c>
      <c r="X74" s="5">
        <v>0.747</v>
      </c>
      <c r="Y74" s="5">
        <v>59.0</v>
      </c>
      <c r="Z74" s="5">
        <v>2.0</v>
      </c>
      <c r="AA74" s="5">
        <v>0.0</v>
      </c>
      <c r="AB74" s="5">
        <v>0.0</v>
      </c>
      <c r="AC74" s="5">
        <v>0.0</v>
      </c>
      <c r="AD74" s="5">
        <v>1.0</v>
      </c>
      <c r="AE74" s="5">
        <v>2.0</v>
      </c>
      <c r="AF74" s="5">
        <v>0.286</v>
      </c>
      <c r="AG74" s="5">
        <f t="shared" si="1"/>
        <v>17</v>
      </c>
      <c r="AH74" s="6">
        <f t="shared" si="2"/>
        <v>0</v>
      </c>
      <c r="AI74" s="6" t="str">
        <f>VLOOKUP(C74, 'Batter Rosters'!A:C, 3, FALSE)</f>
        <v>CLE</v>
      </c>
    </row>
    <row r="75">
      <c r="A75" s="1">
        <v>100.0</v>
      </c>
      <c r="B75" s="3"/>
      <c r="C75" s="4" t="s">
        <v>112</v>
      </c>
      <c r="D75" s="4" t="s">
        <v>460</v>
      </c>
      <c r="E75" s="5">
        <v>2019.0</v>
      </c>
      <c r="F75" s="5">
        <v>2020.0</v>
      </c>
      <c r="G75" s="5">
        <v>80.0</v>
      </c>
      <c r="H75" s="5">
        <v>7.0</v>
      </c>
      <c r="I75" s="3"/>
      <c r="J75" s="5">
        <v>186.0</v>
      </c>
      <c r="K75" s="5">
        <v>167.0</v>
      </c>
      <c r="L75" s="5">
        <v>25.0</v>
      </c>
      <c r="M75" s="5">
        <v>43.0</v>
      </c>
      <c r="N75" s="5">
        <v>10.0</v>
      </c>
      <c r="O75" s="5">
        <v>0.0</v>
      </c>
      <c r="P75" s="5">
        <v>21.0</v>
      </c>
      <c r="Q75" s="5">
        <v>9.0</v>
      </c>
      <c r="R75" s="5">
        <v>0.0</v>
      </c>
      <c r="S75" s="5">
        <v>12.0</v>
      </c>
      <c r="T75" s="5">
        <v>36.0</v>
      </c>
      <c r="U75" s="5">
        <v>0.257</v>
      </c>
      <c r="V75" s="5">
        <v>0.311</v>
      </c>
      <c r="W75" s="5">
        <v>0.443</v>
      </c>
      <c r="X75" s="5">
        <v>0.755</v>
      </c>
      <c r="Y75" s="5">
        <v>74.0</v>
      </c>
      <c r="Z75" s="5">
        <v>2.0</v>
      </c>
      <c r="AA75" s="5">
        <v>2.0</v>
      </c>
      <c r="AB75" s="5">
        <v>3.0</v>
      </c>
      <c r="AC75" s="5">
        <v>2.0</v>
      </c>
      <c r="AD75" s="5">
        <v>0.0</v>
      </c>
      <c r="AE75" s="5">
        <v>0.0</v>
      </c>
      <c r="AF75" s="5">
        <v>0.286</v>
      </c>
      <c r="AG75" s="5">
        <f t="shared" si="1"/>
        <v>26</v>
      </c>
      <c r="AH75" s="6">
        <f t="shared" si="2"/>
        <v>9</v>
      </c>
      <c r="AI75" s="6" t="str">
        <f>VLOOKUP(C75, 'Batter Rosters'!A:C, 3, FALSE)</f>
        <v>CLE</v>
      </c>
    </row>
    <row r="76">
      <c r="A76" s="1">
        <v>107.0</v>
      </c>
      <c r="B76" s="3"/>
      <c r="C76" s="4" t="s">
        <v>105</v>
      </c>
      <c r="D76" s="4" t="s">
        <v>460</v>
      </c>
      <c r="E76" s="5">
        <v>2019.0</v>
      </c>
      <c r="F76" s="5">
        <v>2020.0</v>
      </c>
      <c r="G76" s="5">
        <v>92.0</v>
      </c>
      <c r="H76" s="5">
        <v>7.0</v>
      </c>
      <c r="I76" s="3"/>
      <c r="J76" s="5">
        <v>176.0</v>
      </c>
      <c r="K76" s="5">
        <v>154.0</v>
      </c>
      <c r="L76" s="5">
        <v>22.0</v>
      </c>
      <c r="M76" s="5">
        <v>43.0</v>
      </c>
      <c r="N76" s="5">
        <v>10.0</v>
      </c>
      <c r="O76" s="5">
        <v>0.0</v>
      </c>
      <c r="P76" s="5">
        <v>24.0</v>
      </c>
      <c r="Q76" s="5">
        <v>0.0</v>
      </c>
      <c r="R76" s="5">
        <v>0.0</v>
      </c>
      <c r="S76" s="5">
        <v>20.0</v>
      </c>
      <c r="T76" s="5">
        <v>49.0</v>
      </c>
      <c r="U76" s="5">
        <v>0.279</v>
      </c>
      <c r="V76" s="5">
        <v>0.358</v>
      </c>
      <c r="W76" s="5">
        <v>0.481</v>
      </c>
      <c r="X76" s="5">
        <v>0.838</v>
      </c>
      <c r="Y76" s="5">
        <v>74.0</v>
      </c>
      <c r="Z76" s="5">
        <v>5.0</v>
      </c>
      <c r="AA76" s="5">
        <v>0.0</v>
      </c>
      <c r="AB76" s="5">
        <v>0.0</v>
      </c>
      <c r="AC76" s="5">
        <v>2.0</v>
      </c>
      <c r="AD76" s="5">
        <v>1.0</v>
      </c>
      <c r="AE76" s="5">
        <v>0.0</v>
      </c>
      <c r="AF76" s="5">
        <v>0.36</v>
      </c>
      <c r="AG76" s="5">
        <f t="shared" si="1"/>
        <v>26</v>
      </c>
      <c r="AH76" s="6">
        <f t="shared" si="2"/>
        <v>0</v>
      </c>
      <c r="AI76" s="6" t="str">
        <f>VLOOKUP(C76, 'Batter Rosters'!A:C, 3, FALSE)</f>
        <v>CLE</v>
      </c>
    </row>
    <row r="77">
      <c r="A77" s="1">
        <v>163.0</v>
      </c>
      <c r="B77" s="3"/>
      <c r="C77" s="4" t="s">
        <v>116</v>
      </c>
      <c r="D77" s="4" t="s">
        <v>460</v>
      </c>
      <c r="E77" s="5">
        <v>2019.0</v>
      </c>
      <c r="F77" s="5">
        <v>2020.0</v>
      </c>
      <c r="G77" s="5">
        <v>68.0</v>
      </c>
      <c r="H77" s="5">
        <v>4.0</v>
      </c>
      <c r="I77" s="3"/>
      <c r="J77" s="5">
        <v>148.0</v>
      </c>
      <c r="K77" s="5">
        <v>137.0</v>
      </c>
      <c r="L77" s="5">
        <v>25.0</v>
      </c>
      <c r="M77" s="5">
        <v>35.0</v>
      </c>
      <c r="N77" s="5">
        <v>9.0</v>
      </c>
      <c r="O77" s="5">
        <v>2.0</v>
      </c>
      <c r="P77" s="5">
        <v>15.0</v>
      </c>
      <c r="Q77" s="5">
        <v>9.0</v>
      </c>
      <c r="R77" s="5">
        <v>5.0</v>
      </c>
      <c r="S77" s="5">
        <v>9.0</v>
      </c>
      <c r="T77" s="5">
        <v>41.0</v>
      </c>
      <c r="U77" s="5">
        <v>0.255</v>
      </c>
      <c r="V77" s="5">
        <v>0.306</v>
      </c>
      <c r="W77" s="5">
        <v>0.438</v>
      </c>
      <c r="X77" s="5">
        <v>0.744</v>
      </c>
      <c r="Y77" s="5">
        <v>60.0</v>
      </c>
      <c r="Z77" s="5">
        <v>0.0</v>
      </c>
      <c r="AA77" s="5">
        <v>1.0</v>
      </c>
      <c r="AB77" s="5">
        <v>1.0</v>
      </c>
      <c r="AC77" s="5">
        <v>0.0</v>
      </c>
      <c r="AD77" s="5">
        <v>0.0</v>
      </c>
      <c r="AE77" s="5">
        <v>2.0</v>
      </c>
      <c r="AF77" s="5">
        <v>0.337</v>
      </c>
      <c r="AG77" s="5">
        <f t="shared" si="1"/>
        <v>20</v>
      </c>
      <c r="AH77" s="6">
        <f t="shared" si="2"/>
        <v>4</v>
      </c>
      <c r="AI77" s="6" t="str">
        <f>VLOOKUP(C77, 'Batter Rosters'!A:C, 3, FALSE)</f>
        <v>CLE</v>
      </c>
    </row>
    <row r="78">
      <c r="A78" s="1">
        <v>207.0</v>
      </c>
      <c r="B78" s="3"/>
      <c r="C78" s="4" t="s">
        <v>113</v>
      </c>
      <c r="D78" s="4" t="s">
        <v>460</v>
      </c>
      <c r="E78" s="5">
        <v>2019.0</v>
      </c>
      <c r="F78" s="5">
        <v>2020.0</v>
      </c>
      <c r="G78" s="5">
        <v>47.0</v>
      </c>
      <c r="H78" s="5">
        <v>3.0</v>
      </c>
      <c r="I78" s="3"/>
      <c r="J78" s="5">
        <v>92.0</v>
      </c>
      <c r="K78" s="5">
        <v>86.0</v>
      </c>
      <c r="L78" s="5">
        <v>6.0</v>
      </c>
      <c r="M78" s="5">
        <v>16.0</v>
      </c>
      <c r="N78" s="5">
        <v>0.0</v>
      </c>
      <c r="O78" s="5">
        <v>0.0</v>
      </c>
      <c r="P78" s="5">
        <v>9.0</v>
      </c>
      <c r="Q78" s="5">
        <v>0.0</v>
      </c>
      <c r="R78" s="5">
        <v>0.0</v>
      </c>
      <c r="S78" s="5">
        <v>4.0</v>
      </c>
      <c r="T78" s="5">
        <v>20.0</v>
      </c>
      <c r="U78" s="5">
        <v>0.186</v>
      </c>
      <c r="V78" s="5">
        <v>0.222</v>
      </c>
      <c r="W78" s="5">
        <v>0.291</v>
      </c>
      <c r="X78" s="5">
        <v>0.513</v>
      </c>
      <c r="Y78" s="5">
        <v>25.0</v>
      </c>
      <c r="Z78" s="5">
        <v>0.0</v>
      </c>
      <c r="AA78" s="5">
        <v>0.0</v>
      </c>
      <c r="AB78" s="5">
        <v>2.0</v>
      </c>
      <c r="AC78" s="5">
        <v>0.0</v>
      </c>
      <c r="AD78" s="5">
        <v>0.0</v>
      </c>
      <c r="AE78" s="5">
        <v>3.0</v>
      </c>
      <c r="AF78" s="5">
        <v>0.206</v>
      </c>
      <c r="AG78" s="5">
        <f t="shared" si="1"/>
        <v>13</v>
      </c>
      <c r="AH78" s="6">
        <f t="shared" si="2"/>
        <v>0</v>
      </c>
      <c r="AI78" s="6" t="str">
        <f>VLOOKUP(C78, 'Batter Rosters'!A:C, 3, FALSE)</f>
        <v>CLE</v>
      </c>
    </row>
    <row r="79">
      <c r="A79" s="1">
        <v>249.0</v>
      </c>
      <c r="B79" s="3"/>
      <c r="C79" s="4" t="s">
        <v>111</v>
      </c>
      <c r="D79" s="4" t="s">
        <v>460</v>
      </c>
      <c r="E79" s="5">
        <v>2019.0</v>
      </c>
      <c r="F79" s="5">
        <v>2020.0</v>
      </c>
      <c r="G79" s="5">
        <v>122.0</v>
      </c>
      <c r="H79" s="5">
        <v>2.0</v>
      </c>
      <c r="I79" s="3"/>
      <c r="J79" s="5">
        <v>226.0</v>
      </c>
      <c r="K79" s="5">
        <v>208.0</v>
      </c>
      <c r="L79" s="5">
        <v>19.0</v>
      </c>
      <c r="M79" s="5">
        <v>53.0</v>
      </c>
      <c r="N79" s="5">
        <v>11.0</v>
      </c>
      <c r="O79" s="5">
        <v>0.0</v>
      </c>
      <c r="P79" s="5">
        <v>22.0</v>
      </c>
      <c r="Q79" s="5">
        <v>1.0</v>
      </c>
      <c r="R79" s="5">
        <v>1.0</v>
      </c>
      <c r="S79" s="5">
        <v>15.0</v>
      </c>
      <c r="T79" s="5">
        <v>29.0</v>
      </c>
      <c r="U79" s="5">
        <v>0.255</v>
      </c>
      <c r="V79" s="5">
        <v>0.305</v>
      </c>
      <c r="W79" s="5">
        <v>0.337</v>
      </c>
      <c r="X79" s="5">
        <v>0.642</v>
      </c>
      <c r="Y79" s="5">
        <v>70.0</v>
      </c>
      <c r="Z79" s="5">
        <v>6.0</v>
      </c>
      <c r="AA79" s="5">
        <v>1.0</v>
      </c>
      <c r="AB79" s="5">
        <v>0.0</v>
      </c>
      <c r="AC79" s="5">
        <v>2.0</v>
      </c>
      <c r="AD79" s="5">
        <v>1.0</v>
      </c>
      <c r="AE79" s="5">
        <v>3.0</v>
      </c>
      <c r="AF79" s="5">
        <v>0.285</v>
      </c>
      <c r="AG79" s="5">
        <f t="shared" si="1"/>
        <v>40</v>
      </c>
      <c r="AH79" s="6">
        <f t="shared" si="2"/>
        <v>0</v>
      </c>
      <c r="AI79" s="6" t="str">
        <f>VLOOKUP(C79, 'Batter Rosters'!A:C, 3, FALSE)</f>
        <v>CLE</v>
      </c>
    </row>
    <row r="80">
      <c r="A80" s="1">
        <v>264.0</v>
      </c>
      <c r="B80" s="3"/>
      <c r="C80" s="4" t="s">
        <v>117</v>
      </c>
      <c r="D80" s="4" t="s">
        <v>460</v>
      </c>
      <c r="E80" s="5">
        <v>2019.0</v>
      </c>
      <c r="F80" s="5">
        <v>2020.0</v>
      </c>
      <c r="G80" s="5">
        <v>63.0</v>
      </c>
      <c r="H80" s="5">
        <v>1.0</v>
      </c>
      <c r="I80" s="3"/>
      <c r="J80" s="5">
        <v>107.0</v>
      </c>
      <c r="K80" s="5">
        <v>90.0</v>
      </c>
      <c r="L80" s="5">
        <v>6.0</v>
      </c>
      <c r="M80" s="5">
        <v>13.0</v>
      </c>
      <c r="N80" s="5">
        <v>3.0</v>
      </c>
      <c r="O80" s="5">
        <v>0.0</v>
      </c>
      <c r="P80" s="5">
        <v>10.0</v>
      </c>
      <c r="Q80" s="5">
        <v>2.0</v>
      </c>
      <c r="R80" s="5">
        <v>0.0</v>
      </c>
      <c r="S80" s="5">
        <v>12.0</v>
      </c>
      <c r="T80" s="5">
        <v>38.0</v>
      </c>
      <c r="U80" s="5">
        <v>0.144</v>
      </c>
      <c r="V80" s="5">
        <v>0.264</v>
      </c>
      <c r="W80" s="5">
        <v>0.211</v>
      </c>
      <c r="X80" s="5">
        <v>0.475</v>
      </c>
      <c r="Y80" s="5">
        <v>19.0</v>
      </c>
      <c r="Z80" s="5">
        <v>2.0</v>
      </c>
      <c r="AA80" s="5">
        <v>3.0</v>
      </c>
      <c r="AB80" s="5">
        <v>1.0</v>
      </c>
      <c r="AC80" s="5">
        <v>1.0</v>
      </c>
      <c r="AD80" s="5">
        <v>1.0</v>
      </c>
      <c r="AE80" s="5">
        <v>1.0</v>
      </c>
      <c r="AF80" s="5">
        <v>0.231</v>
      </c>
      <c r="AG80" s="5">
        <f t="shared" si="1"/>
        <v>9</v>
      </c>
      <c r="AH80" s="6">
        <f t="shared" si="2"/>
        <v>2</v>
      </c>
      <c r="AI80" s="6" t="str">
        <f>VLOOKUP(C80, 'Batter Rosters'!A:C, 3, FALSE)</f>
        <v>CLE</v>
      </c>
    </row>
    <row r="81">
      <c r="A81" s="7">
        <v>306.0</v>
      </c>
      <c r="B81" s="3"/>
      <c r="C81" s="8" t="s">
        <v>115</v>
      </c>
      <c r="D81" s="8" t="s">
        <v>460</v>
      </c>
      <c r="E81" s="9">
        <v>2019.0</v>
      </c>
      <c r="F81" s="9">
        <v>2020.0</v>
      </c>
      <c r="G81" s="9">
        <v>26.0</v>
      </c>
      <c r="H81" s="9">
        <v>0.0</v>
      </c>
      <c r="I81" s="3"/>
      <c r="J81" s="9">
        <v>39.0</v>
      </c>
      <c r="K81" s="9">
        <v>31.0</v>
      </c>
      <c r="L81" s="9">
        <v>3.0</v>
      </c>
      <c r="M81" s="9">
        <v>5.0</v>
      </c>
      <c r="N81" s="9">
        <v>0.0</v>
      </c>
      <c r="O81" s="9">
        <v>0.0</v>
      </c>
      <c r="P81" s="9">
        <v>2.0</v>
      </c>
      <c r="Q81" s="9">
        <v>0.0</v>
      </c>
      <c r="R81" s="9">
        <v>0.0</v>
      </c>
      <c r="S81" s="9">
        <v>8.0</v>
      </c>
      <c r="T81" s="9">
        <v>11.0</v>
      </c>
      <c r="U81" s="9">
        <v>0.161</v>
      </c>
      <c r="V81" s="9">
        <v>0.333</v>
      </c>
      <c r="W81" s="9">
        <v>0.161</v>
      </c>
      <c r="X81" s="9">
        <v>0.495</v>
      </c>
      <c r="Y81" s="9">
        <v>5.0</v>
      </c>
      <c r="Z81" s="9">
        <v>1.0</v>
      </c>
      <c r="AA81" s="9">
        <v>0.0</v>
      </c>
      <c r="AB81" s="9">
        <v>0.0</v>
      </c>
      <c r="AC81" s="9">
        <v>0.0</v>
      </c>
      <c r="AD81" s="9">
        <v>0.0</v>
      </c>
      <c r="AE81" s="9">
        <v>0.0</v>
      </c>
      <c r="AF81" s="9">
        <v>0.25</v>
      </c>
      <c r="AG81" s="5">
        <f t="shared" si="1"/>
        <v>5</v>
      </c>
      <c r="AH81" s="6">
        <f t="shared" si="2"/>
        <v>0</v>
      </c>
      <c r="AI81" s="6" t="str">
        <f>VLOOKUP(C81, 'Batter Rosters'!A:C, 3, FALSE)</f>
        <v>CLE</v>
      </c>
    </row>
    <row r="82">
      <c r="A82" s="1">
        <v>12.0</v>
      </c>
      <c r="B82" s="3"/>
      <c r="C82" s="4" t="s">
        <v>118</v>
      </c>
      <c r="D82" s="4" t="s">
        <v>460</v>
      </c>
      <c r="E82" s="5">
        <v>2019.0</v>
      </c>
      <c r="F82" s="5">
        <v>2020.0</v>
      </c>
      <c r="G82" s="5">
        <v>99.0</v>
      </c>
      <c r="H82" s="5">
        <v>14.0</v>
      </c>
      <c r="I82" s="3"/>
      <c r="J82" s="5">
        <v>233.0</v>
      </c>
      <c r="K82" s="5">
        <v>202.0</v>
      </c>
      <c r="L82" s="5">
        <v>41.0</v>
      </c>
      <c r="M82" s="5">
        <v>64.0</v>
      </c>
      <c r="N82" s="5">
        <v>11.0</v>
      </c>
      <c r="O82" s="5">
        <v>1.0</v>
      </c>
      <c r="P82" s="5">
        <v>35.0</v>
      </c>
      <c r="Q82" s="5">
        <v>1.0</v>
      </c>
      <c r="R82" s="5">
        <v>2.0</v>
      </c>
      <c r="S82" s="5">
        <v>29.0</v>
      </c>
      <c r="T82" s="5">
        <v>32.0</v>
      </c>
      <c r="U82" s="5">
        <v>0.317</v>
      </c>
      <c r="V82" s="5">
        <v>0.403</v>
      </c>
      <c r="W82" s="5">
        <v>0.589</v>
      </c>
      <c r="X82" s="5">
        <v>0.993</v>
      </c>
      <c r="Y82" s="5">
        <v>119.0</v>
      </c>
      <c r="Z82" s="5">
        <v>3.0</v>
      </c>
      <c r="AA82" s="5">
        <v>1.0</v>
      </c>
      <c r="AB82" s="5">
        <v>0.0</v>
      </c>
      <c r="AC82" s="5">
        <v>1.0</v>
      </c>
      <c r="AD82" s="5">
        <v>6.0</v>
      </c>
      <c r="AE82" s="5">
        <v>2.0</v>
      </c>
      <c r="AF82" s="5">
        <v>0.318</v>
      </c>
      <c r="AG82" s="5">
        <f t="shared" si="1"/>
        <v>38</v>
      </c>
      <c r="AH82" s="6">
        <f t="shared" si="2"/>
        <v>-1</v>
      </c>
      <c r="AI82" s="6" t="str">
        <f>VLOOKUP(C82, 'Batter Rosters'!A:C, 3, FALSE)</f>
        <v>COL</v>
      </c>
    </row>
    <row r="83">
      <c r="A83" s="1">
        <v>13.0</v>
      </c>
      <c r="B83" s="3"/>
      <c r="C83" s="4" t="s">
        <v>127</v>
      </c>
      <c r="D83" s="4" t="s">
        <v>460</v>
      </c>
      <c r="E83" s="5">
        <v>2019.0</v>
      </c>
      <c r="F83" s="5">
        <v>2020.0</v>
      </c>
      <c r="G83" s="5">
        <v>112.0</v>
      </c>
      <c r="H83" s="5">
        <v>13.0</v>
      </c>
      <c r="I83" s="3"/>
      <c r="J83" s="5">
        <v>233.0</v>
      </c>
      <c r="K83" s="5">
        <v>216.0</v>
      </c>
      <c r="L83" s="5">
        <v>31.0</v>
      </c>
      <c r="M83" s="5">
        <v>60.0</v>
      </c>
      <c r="N83" s="5">
        <v>16.0</v>
      </c>
      <c r="O83" s="5">
        <v>0.0</v>
      </c>
      <c r="P83" s="5">
        <v>42.0</v>
      </c>
      <c r="Q83" s="5">
        <v>4.0</v>
      </c>
      <c r="R83" s="5">
        <v>3.0</v>
      </c>
      <c r="S83" s="5">
        <v>12.0</v>
      </c>
      <c r="T83" s="5">
        <v>27.0</v>
      </c>
      <c r="U83" s="5">
        <v>0.278</v>
      </c>
      <c r="V83" s="5">
        <v>0.313</v>
      </c>
      <c r="W83" s="5">
        <v>0.532</v>
      </c>
      <c r="X83" s="5">
        <v>0.846</v>
      </c>
      <c r="Y83" s="5">
        <v>115.0</v>
      </c>
      <c r="Z83" s="5">
        <v>3.0</v>
      </c>
      <c r="AA83" s="5">
        <v>1.0</v>
      </c>
      <c r="AB83" s="5">
        <v>0.0</v>
      </c>
      <c r="AC83" s="5">
        <v>4.0</v>
      </c>
      <c r="AD83" s="5">
        <v>5.0</v>
      </c>
      <c r="AE83" s="5">
        <v>3.0</v>
      </c>
      <c r="AF83" s="5">
        <v>0.261</v>
      </c>
      <c r="AG83" s="5">
        <f t="shared" si="1"/>
        <v>31</v>
      </c>
      <c r="AH83" s="6">
        <f t="shared" si="2"/>
        <v>1</v>
      </c>
      <c r="AI83" s="6" t="str">
        <f>VLOOKUP(C83, 'Batter Rosters'!A:C, 3, FALSE)</f>
        <v>COL</v>
      </c>
    </row>
    <row r="84">
      <c r="A84" s="1">
        <v>20.0</v>
      </c>
      <c r="B84" s="3"/>
      <c r="C84" s="4" t="s">
        <v>119</v>
      </c>
      <c r="D84" s="4" t="s">
        <v>460</v>
      </c>
      <c r="E84" s="5">
        <v>2019.0</v>
      </c>
      <c r="F84" s="5">
        <v>2020.0</v>
      </c>
      <c r="G84" s="5">
        <v>92.0</v>
      </c>
      <c r="H84" s="5">
        <v>13.0</v>
      </c>
      <c r="I84" s="3"/>
      <c r="J84" s="5">
        <v>233.0</v>
      </c>
      <c r="K84" s="5">
        <v>210.0</v>
      </c>
      <c r="L84" s="5">
        <v>38.0</v>
      </c>
      <c r="M84" s="5">
        <v>67.0</v>
      </c>
      <c r="N84" s="5">
        <v>14.0</v>
      </c>
      <c r="O84" s="5">
        <v>2.0</v>
      </c>
      <c r="P84" s="5">
        <v>32.0</v>
      </c>
      <c r="Q84" s="5">
        <v>13.0</v>
      </c>
      <c r="R84" s="5">
        <v>4.0</v>
      </c>
      <c r="S84" s="5">
        <v>21.0</v>
      </c>
      <c r="T84" s="5">
        <v>57.0</v>
      </c>
      <c r="U84" s="5">
        <v>0.319</v>
      </c>
      <c r="V84" s="5">
        <v>0.386</v>
      </c>
      <c r="W84" s="5">
        <v>0.59</v>
      </c>
      <c r="X84" s="5">
        <v>0.977</v>
      </c>
      <c r="Y84" s="5">
        <v>124.0</v>
      </c>
      <c r="Z84" s="5">
        <v>1.0</v>
      </c>
      <c r="AA84" s="5">
        <v>2.0</v>
      </c>
      <c r="AB84" s="5">
        <v>0.0</v>
      </c>
      <c r="AC84" s="5">
        <v>0.0</v>
      </c>
      <c r="AD84" s="5">
        <v>1.0</v>
      </c>
      <c r="AE84" s="5">
        <v>0.0</v>
      </c>
      <c r="AF84" s="5">
        <v>0.386</v>
      </c>
      <c r="AG84" s="5">
        <f t="shared" si="1"/>
        <v>38</v>
      </c>
      <c r="AH84" s="6">
        <f t="shared" si="2"/>
        <v>9</v>
      </c>
      <c r="AI84" s="6" t="str">
        <f>VLOOKUP(C84, 'Batter Rosters'!A:C, 3, FALSE)</f>
        <v>COL</v>
      </c>
    </row>
    <row r="85">
      <c r="A85" s="1">
        <v>140.0</v>
      </c>
      <c r="B85" s="3"/>
      <c r="C85" s="4" t="s">
        <v>120</v>
      </c>
      <c r="D85" s="4" t="s">
        <v>460</v>
      </c>
      <c r="E85" s="5">
        <v>2019.0</v>
      </c>
      <c r="F85" s="5">
        <v>2020.0</v>
      </c>
      <c r="G85" s="5">
        <v>73.0</v>
      </c>
      <c r="H85" s="5">
        <v>5.0</v>
      </c>
      <c r="I85" s="3"/>
      <c r="J85" s="5">
        <v>165.0</v>
      </c>
      <c r="K85" s="5">
        <v>150.0</v>
      </c>
      <c r="L85" s="5">
        <v>24.0</v>
      </c>
      <c r="M85" s="5">
        <v>36.0</v>
      </c>
      <c r="N85" s="5">
        <v>4.0</v>
      </c>
      <c r="O85" s="5">
        <v>2.0</v>
      </c>
      <c r="P85" s="5">
        <v>14.0</v>
      </c>
      <c r="Q85" s="5">
        <v>4.0</v>
      </c>
      <c r="R85" s="5">
        <v>1.0</v>
      </c>
      <c r="S85" s="5">
        <v>11.0</v>
      </c>
      <c r="T85" s="5">
        <v>38.0</v>
      </c>
      <c r="U85" s="5">
        <v>0.24</v>
      </c>
      <c r="V85" s="5">
        <v>0.292</v>
      </c>
      <c r="W85" s="5">
        <v>0.393</v>
      </c>
      <c r="X85" s="5">
        <v>0.685</v>
      </c>
      <c r="Y85" s="5">
        <v>59.0</v>
      </c>
      <c r="Z85" s="5">
        <v>0.0</v>
      </c>
      <c r="AA85" s="5">
        <v>0.0</v>
      </c>
      <c r="AB85" s="5">
        <v>4.0</v>
      </c>
      <c r="AC85" s="5">
        <v>0.0</v>
      </c>
      <c r="AD85" s="5">
        <v>0.0</v>
      </c>
      <c r="AE85" s="5">
        <v>3.0</v>
      </c>
      <c r="AF85" s="5">
        <v>0.29</v>
      </c>
      <c r="AG85" s="5">
        <f t="shared" si="1"/>
        <v>25</v>
      </c>
      <c r="AH85" s="6">
        <f t="shared" si="2"/>
        <v>3</v>
      </c>
      <c r="AI85" s="6" t="str">
        <f>VLOOKUP(C85, 'Batter Rosters'!A:C, 3, FALSE)</f>
        <v>COL</v>
      </c>
    </row>
    <row r="86">
      <c r="A86" s="1">
        <v>256.0</v>
      </c>
      <c r="B86" s="3"/>
      <c r="C86" s="4" t="s">
        <v>121</v>
      </c>
      <c r="D86" s="4" t="s">
        <v>460</v>
      </c>
      <c r="E86" s="5">
        <v>2019.0</v>
      </c>
      <c r="F86" s="5">
        <v>2020.0</v>
      </c>
      <c r="G86" s="5">
        <v>48.0</v>
      </c>
      <c r="H86" s="5">
        <v>2.0</v>
      </c>
      <c r="I86" s="3"/>
      <c r="J86" s="5">
        <v>96.0</v>
      </c>
      <c r="K86" s="5">
        <v>87.0</v>
      </c>
      <c r="L86" s="5">
        <v>11.0</v>
      </c>
      <c r="M86" s="5">
        <v>16.0</v>
      </c>
      <c r="N86" s="5">
        <v>3.0</v>
      </c>
      <c r="O86" s="5">
        <v>0.0</v>
      </c>
      <c r="P86" s="5">
        <v>7.0</v>
      </c>
      <c r="Q86" s="5">
        <v>3.0</v>
      </c>
      <c r="R86" s="5">
        <v>1.0</v>
      </c>
      <c r="S86" s="5">
        <v>8.0</v>
      </c>
      <c r="T86" s="5">
        <v>43.0</v>
      </c>
      <c r="U86" s="5">
        <v>0.184</v>
      </c>
      <c r="V86" s="5">
        <v>0.26</v>
      </c>
      <c r="W86" s="5">
        <v>0.287</v>
      </c>
      <c r="X86" s="5">
        <v>0.548</v>
      </c>
      <c r="Y86" s="5">
        <v>25.0</v>
      </c>
      <c r="Z86" s="5">
        <v>0.0</v>
      </c>
      <c r="AA86" s="5">
        <v>1.0</v>
      </c>
      <c r="AB86" s="5">
        <v>0.0</v>
      </c>
      <c r="AC86" s="5">
        <v>0.0</v>
      </c>
      <c r="AD86" s="5">
        <v>0.0</v>
      </c>
      <c r="AE86" s="5">
        <v>0.0</v>
      </c>
      <c r="AF86" s="5">
        <v>0.333</v>
      </c>
      <c r="AG86" s="5">
        <f t="shared" si="1"/>
        <v>11</v>
      </c>
      <c r="AH86" s="6">
        <f t="shared" si="2"/>
        <v>2</v>
      </c>
      <c r="AI86" s="6" t="str">
        <f>VLOOKUP(C86, 'Batter Rosters'!A:C, 3, FALSE)</f>
        <v>COL</v>
      </c>
    </row>
    <row r="87">
      <c r="A87" s="1">
        <v>275.0</v>
      </c>
      <c r="B87" s="3"/>
      <c r="C87" s="4" t="s">
        <v>122</v>
      </c>
      <c r="D87" s="4" t="s">
        <v>460</v>
      </c>
      <c r="E87" s="5">
        <v>2019.0</v>
      </c>
      <c r="F87" s="5">
        <v>2020.0</v>
      </c>
      <c r="G87" s="5">
        <v>29.0</v>
      </c>
      <c r="H87" s="5">
        <v>1.0</v>
      </c>
      <c r="I87" s="3"/>
      <c r="J87" s="5">
        <v>53.0</v>
      </c>
      <c r="K87" s="5">
        <v>47.0</v>
      </c>
      <c r="L87" s="5">
        <v>9.0</v>
      </c>
      <c r="M87" s="5">
        <v>14.0</v>
      </c>
      <c r="N87" s="5">
        <v>4.0</v>
      </c>
      <c r="O87" s="5">
        <v>0.0</v>
      </c>
      <c r="P87" s="5">
        <v>9.0</v>
      </c>
      <c r="Q87" s="5">
        <v>0.0</v>
      </c>
      <c r="R87" s="5">
        <v>0.0</v>
      </c>
      <c r="S87" s="5">
        <v>6.0</v>
      </c>
      <c r="T87" s="5">
        <v>12.0</v>
      </c>
      <c r="U87" s="5">
        <v>0.298</v>
      </c>
      <c r="V87" s="5">
        <v>0.377</v>
      </c>
      <c r="W87" s="5">
        <v>0.447</v>
      </c>
      <c r="X87" s="5">
        <v>0.824</v>
      </c>
      <c r="Y87" s="5">
        <v>21.0</v>
      </c>
      <c r="Z87" s="5">
        <v>1.0</v>
      </c>
      <c r="AA87" s="5">
        <v>0.0</v>
      </c>
      <c r="AB87" s="5">
        <v>0.0</v>
      </c>
      <c r="AC87" s="5">
        <v>0.0</v>
      </c>
      <c r="AD87" s="5">
        <v>1.0</v>
      </c>
      <c r="AE87" s="5">
        <v>0.0</v>
      </c>
      <c r="AF87" s="5">
        <v>0.382</v>
      </c>
      <c r="AG87" s="5">
        <f t="shared" si="1"/>
        <v>9</v>
      </c>
      <c r="AH87" s="6">
        <f t="shared" si="2"/>
        <v>0</v>
      </c>
      <c r="AI87" s="6" t="str">
        <f>VLOOKUP(C87, 'Batter Rosters'!A:C, 3, FALSE)</f>
        <v>COL</v>
      </c>
    </row>
    <row r="88">
      <c r="A88" s="7">
        <v>311.0</v>
      </c>
      <c r="B88" s="3"/>
      <c r="C88" s="8" t="s">
        <v>125</v>
      </c>
      <c r="D88" s="8" t="s">
        <v>460</v>
      </c>
      <c r="E88" s="9">
        <v>2019.0</v>
      </c>
      <c r="F88" s="9">
        <v>2020.0</v>
      </c>
      <c r="G88" s="9">
        <v>19.0</v>
      </c>
      <c r="H88" s="9">
        <v>0.0</v>
      </c>
      <c r="I88" s="3"/>
      <c r="J88" s="9">
        <v>35.0</v>
      </c>
      <c r="K88" s="9">
        <v>33.0</v>
      </c>
      <c r="L88" s="9">
        <v>3.0</v>
      </c>
      <c r="M88" s="9">
        <v>6.0</v>
      </c>
      <c r="N88" s="9">
        <v>1.0</v>
      </c>
      <c r="O88" s="9">
        <v>0.0</v>
      </c>
      <c r="P88" s="9">
        <v>4.0</v>
      </c>
      <c r="Q88" s="9">
        <v>0.0</v>
      </c>
      <c r="R88" s="9">
        <v>0.0</v>
      </c>
      <c r="S88" s="9">
        <v>2.0</v>
      </c>
      <c r="T88" s="9">
        <v>13.0</v>
      </c>
      <c r="U88" s="9">
        <v>0.182</v>
      </c>
      <c r="V88" s="9">
        <v>0.229</v>
      </c>
      <c r="W88" s="9">
        <v>0.212</v>
      </c>
      <c r="X88" s="9">
        <v>0.441</v>
      </c>
      <c r="Y88" s="9">
        <v>7.0</v>
      </c>
      <c r="Z88" s="9">
        <v>1.0</v>
      </c>
      <c r="AA88" s="9">
        <v>0.0</v>
      </c>
      <c r="AB88" s="9">
        <v>0.0</v>
      </c>
      <c r="AC88" s="9">
        <v>0.0</v>
      </c>
      <c r="AD88" s="9">
        <v>0.0</v>
      </c>
      <c r="AE88" s="9">
        <v>0.0</v>
      </c>
      <c r="AF88" s="9">
        <v>0.3</v>
      </c>
      <c r="AG88" s="5">
        <f t="shared" si="1"/>
        <v>5</v>
      </c>
      <c r="AH88" s="6">
        <f t="shared" si="2"/>
        <v>0</v>
      </c>
      <c r="AI88" s="6" t="str">
        <f>VLOOKUP(C88, 'Batter Rosters'!A:C, 3, FALSE)</f>
        <v>COL</v>
      </c>
    </row>
    <row r="89">
      <c r="A89" s="7">
        <v>312.0</v>
      </c>
      <c r="B89" s="3"/>
      <c r="C89" s="8" t="s">
        <v>126</v>
      </c>
      <c r="D89" s="8" t="s">
        <v>460</v>
      </c>
      <c r="E89" s="9">
        <v>2019.0</v>
      </c>
      <c r="F89" s="9">
        <v>2020.0</v>
      </c>
      <c r="G89" s="9">
        <v>20.0</v>
      </c>
      <c r="H89" s="9">
        <v>0.0</v>
      </c>
      <c r="I89" s="3"/>
      <c r="J89" s="9">
        <v>47.0</v>
      </c>
      <c r="K89" s="9">
        <v>40.0</v>
      </c>
      <c r="L89" s="9">
        <v>5.0</v>
      </c>
      <c r="M89" s="9">
        <v>7.0</v>
      </c>
      <c r="N89" s="9">
        <v>4.0</v>
      </c>
      <c r="O89" s="9">
        <v>0.0</v>
      </c>
      <c r="P89" s="9">
        <v>7.0</v>
      </c>
      <c r="Q89" s="9">
        <v>0.0</v>
      </c>
      <c r="R89" s="9">
        <v>0.0</v>
      </c>
      <c r="S89" s="9">
        <v>5.0</v>
      </c>
      <c r="T89" s="9">
        <v>12.0</v>
      </c>
      <c r="U89" s="9">
        <v>0.175</v>
      </c>
      <c r="V89" s="9">
        <v>0.255</v>
      </c>
      <c r="W89" s="9">
        <v>0.275</v>
      </c>
      <c r="X89" s="9">
        <v>0.53</v>
      </c>
      <c r="Y89" s="9">
        <v>11.0</v>
      </c>
      <c r="Z89" s="9">
        <v>5.0</v>
      </c>
      <c r="AA89" s="9">
        <v>0.0</v>
      </c>
      <c r="AB89" s="9">
        <v>0.0</v>
      </c>
      <c r="AC89" s="9">
        <v>2.0</v>
      </c>
      <c r="AD89" s="9">
        <v>0.0</v>
      </c>
      <c r="AE89" s="9">
        <v>0.0</v>
      </c>
      <c r="AF89" s="9">
        <v>0.233</v>
      </c>
      <c r="AG89" s="5">
        <f t="shared" si="1"/>
        <v>3</v>
      </c>
      <c r="AH89" s="6">
        <f t="shared" si="2"/>
        <v>0</v>
      </c>
      <c r="AI89" s="6" t="str">
        <f>VLOOKUP(C89, 'Batter Rosters'!A:C, 3, FALSE)</f>
        <v>COL</v>
      </c>
    </row>
    <row r="90">
      <c r="A90" s="7">
        <v>320.0</v>
      </c>
      <c r="B90" s="3"/>
      <c r="C90" s="8" t="s">
        <v>123</v>
      </c>
      <c r="D90" s="8" t="s">
        <v>460</v>
      </c>
      <c r="E90" s="9">
        <v>2019.0</v>
      </c>
      <c r="F90" s="9">
        <v>2020.0</v>
      </c>
      <c r="G90" s="9">
        <v>19.0</v>
      </c>
      <c r="H90" s="9">
        <v>0.0</v>
      </c>
      <c r="I90" s="3"/>
      <c r="J90" s="9">
        <v>32.0</v>
      </c>
      <c r="K90" s="9">
        <v>31.0</v>
      </c>
      <c r="L90" s="9">
        <v>2.0</v>
      </c>
      <c r="M90" s="9">
        <v>5.0</v>
      </c>
      <c r="N90" s="9">
        <v>2.0</v>
      </c>
      <c r="O90" s="9">
        <v>0.0</v>
      </c>
      <c r="P90" s="9">
        <v>5.0</v>
      </c>
      <c r="Q90" s="9">
        <v>1.0</v>
      </c>
      <c r="R90" s="9">
        <v>0.0</v>
      </c>
      <c r="S90" s="9">
        <v>0.0</v>
      </c>
      <c r="T90" s="9">
        <v>17.0</v>
      </c>
      <c r="U90" s="9">
        <v>0.161</v>
      </c>
      <c r="V90" s="9">
        <v>0.156</v>
      </c>
      <c r="W90" s="9">
        <v>0.226</v>
      </c>
      <c r="X90" s="9">
        <v>0.382</v>
      </c>
      <c r="Y90" s="9">
        <v>7.0</v>
      </c>
      <c r="Z90" s="9">
        <v>0.0</v>
      </c>
      <c r="AA90" s="9">
        <v>0.0</v>
      </c>
      <c r="AB90" s="9">
        <v>0.0</v>
      </c>
      <c r="AC90" s="9">
        <v>1.0</v>
      </c>
      <c r="AD90" s="9">
        <v>0.0</v>
      </c>
      <c r="AE90" s="9">
        <v>0.0</v>
      </c>
      <c r="AF90" s="9">
        <v>0.333</v>
      </c>
      <c r="AG90" s="5">
        <f t="shared" si="1"/>
        <v>3</v>
      </c>
      <c r="AH90" s="6">
        <f t="shared" si="2"/>
        <v>1</v>
      </c>
      <c r="AI90" s="6" t="str">
        <f>VLOOKUP(C90, 'Batter Rosters'!A:C, 3, FALSE)</f>
        <v>COL</v>
      </c>
    </row>
    <row r="91">
      <c r="A91" s="7">
        <v>339.0</v>
      </c>
      <c r="B91" s="3"/>
      <c r="C91" s="8" t="s">
        <v>124</v>
      </c>
      <c r="D91" s="8" t="s">
        <v>460</v>
      </c>
      <c r="E91" s="9">
        <v>2019.0</v>
      </c>
      <c r="F91" s="9">
        <v>2020.0</v>
      </c>
      <c r="G91" s="9">
        <v>49.0</v>
      </c>
      <c r="H91" s="9">
        <v>0.0</v>
      </c>
      <c r="I91" s="3"/>
      <c r="J91" s="9">
        <v>98.0</v>
      </c>
      <c r="K91" s="9">
        <v>90.0</v>
      </c>
      <c r="L91" s="9">
        <v>7.0</v>
      </c>
      <c r="M91" s="9">
        <v>24.0</v>
      </c>
      <c r="N91" s="9">
        <v>7.0</v>
      </c>
      <c r="O91" s="9">
        <v>0.0</v>
      </c>
      <c r="P91" s="9">
        <v>5.0</v>
      </c>
      <c r="Q91" s="9">
        <v>0.0</v>
      </c>
      <c r="R91" s="9">
        <v>0.0</v>
      </c>
      <c r="S91" s="9">
        <v>7.0</v>
      </c>
      <c r="T91" s="9">
        <v>13.0</v>
      </c>
      <c r="U91" s="9">
        <v>0.267</v>
      </c>
      <c r="V91" s="9">
        <v>0.316</v>
      </c>
      <c r="W91" s="9">
        <v>0.344</v>
      </c>
      <c r="X91" s="9">
        <v>0.661</v>
      </c>
      <c r="Y91" s="9">
        <v>31.0</v>
      </c>
      <c r="Z91" s="9">
        <v>4.0</v>
      </c>
      <c r="AA91" s="9">
        <v>0.0</v>
      </c>
      <c r="AB91" s="9">
        <v>0.0</v>
      </c>
      <c r="AC91" s="9">
        <v>1.0</v>
      </c>
      <c r="AD91" s="9">
        <v>0.0</v>
      </c>
      <c r="AE91" s="9">
        <v>2.0</v>
      </c>
      <c r="AF91" s="9">
        <v>0.308</v>
      </c>
      <c r="AG91" s="5">
        <f t="shared" si="1"/>
        <v>17</v>
      </c>
      <c r="AH91" s="6">
        <f t="shared" si="2"/>
        <v>0</v>
      </c>
      <c r="AI91" s="6" t="str">
        <f>VLOOKUP(C91, 'Batter Rosters'!A:C, 3, FALSE)</f>
        <v>COL</v>
      </c>
    </row>
    <row r="92">
      <c r="A92" s="1">
        <v>27.0</v>
      </c>
      <c r="B92" s="3"/>
      <c r="C92" s="4" t="s">
        <v>129</v>
      </c>
      <c r="D92" s="4" t="s">
        <v>460</v>
      </c>
      <c r="E92" s="5">
        <v>2019.0</v>
      </c>
      <c r="F92" s="5">
        <v>2020.0</v>
      </c>
      <c r="G92" s="5">
        <v>67.0</v>
      </c>
      <c r="H92" s="5">
        <v>12.0</v>
      </c>
      <c r="I92" s="3"/>
      <c r="J92" s="5">
        <v>156.0</v>
      </c>
      <c r="K92" s="5">
        <v>142.0</v>
      </c>
      <c r="L92" s="5">
        <v>25.0</v>
      </c>
      <c r="M92" s="5">
        <v>44.0</v>
      </c>
      <c r="N92" s="5">
        <v>8.0</v>
      </c>
      <c r="O92" s="5">
        <v>0.0</v>
      </c>
      <c r="P92" s="5">
        <v>33.0</v>
      </c>
      <c r="Q92" s="5">
        <v>0.0</v>
      </c>
      <c r="R92" s="5">
        <v>0.0</v>
      </c>
      <c r="S92" s="5">
        <v>10.0</v>
      </c>
      <c r="T92" s="5">
        <v>32.0</v>
      </c>
      <c r="U92" s="5">
        <v>0.31</v>
      </c>
      <c r="V92" s="5">
        <v>0.365</v>
      </c>
      <c r="W92" s="5">
        <v>0.62</v>
      </c>
      <c r="X92" s="5">
        <v>0.985</v>
      </c>
      <c r="Y92" s="5">
        <v>88.0</v>
      </c>
      <c r="Z92" s="5">
        <v>4.0</v>
      </c>
      <c r="AA92" s="5">
        <v>3.0</v>
      </c>
      <c r="AB92" s="5">
        <v>0.0</v>
      </c>
      <c r="AC92" s="5">
        <v>1.0</v>
      </c>
      <c r="AD92" s="5">
        <v>3.0</v>
      </c>
      <c r="AE92" s="5">
        <v>1.0</v>
      </c>
      <c r="AF92" s="5">
        <v>0.323</v>
      </c>
      <c r="AG92" s="5">
        <f t="shared" si="1"/>
        <v>24</v>
      </c>
      <c r="AH92" s="6">
        <f t="shared" si="2"/>
        <v>0</v>
      </c>
      <c r="AI92" s="6" t="str">
        <f>VLOOKUP(C92, 'Batter Rosters'!A:C, 3, FALSE)</f>
        <v>DET</v>
      </c>
    </row>
    <row r="93">
      <c r="A93" s="1">
        <v>54.0</v>
      </c>
      <c r="B93" s="3"/>
      <c r="C93" s="4" t="s">
        <v>128</v>
      </c>
      <c r="D93" s="4" t="s">
        <v>460</v>
      </c>
      <c r="E93" s="5">
        <v>2019.0</v>
      </c>
      <c r="F93" s="5">
        <v>2020.0</v>
      </c>
      <c r="G93" s="5">
        <v>77.0</v>
      </c>
      <c r="H93" s="5">
        <v>10.0</v>
      </c>
      <c r="I93" s="3"/>
      <c r="J93" s="5">
        <v>156.0</v>
      </c>
      <c r="K93" s="5">
        <v>138.0</v>
      </c>
      <c r="L93" s="5">
        <v>23.0</v>
      </c>
      <c r="M93" s="5">
        <v>39.0</v>
      </c>
      <c r="N93" s="5">
        <v>6.0</v>
      </c>
      <c r="O93" s="5">
        <v>0.0</v>
      </c>
      <c r="P93" s="5">
        <v>28.0</v>
      </c>
      <c r="Q93" s="5">
        <v>0.0</v>
      </c>
      <c r="R93" s="5">
        <v>1.0</v>
      </c>
      <c r="S93" s="5">
        <v>10.0</v>
      </c>
      <c r="T93" s="5">
        <v>43.0</v>
      </c>
      <c r="U93" s="5">
        <v>0.283</v>
      </c>
      <c r="V93" s="5">
        <v>0.342</v>
      </c>
      <c r="W93" s="5">
        <v>0.543</v>
      </c>
      <c r="X93" s="5">
        <v>0.885</v>
      </c>
      <c r="Y93" s="5">
        <v>75.0</v>
      </c>
      <c r="Z93" s="5">
        <v>6.0</v>
      </c>
      <c r="AA93" s="5">
        <v>4.0</v>
      </c>
      <c r="AB93" s="5">
        <v>0.0</v>
      </c>
      <c r="AC93" s="5">
        <v>3.0</v>
      </c>
      <c r="AD93" s="5">
        <v>1.0</v>
      </c>
      <c r="AE93" s="5">
        <v>0.0</v>
      </c>
      <c r="AF93" s="5">
        <v>0.33</v>
      </c>
      <c r="AG93" s="5">
        <f t="shared" si="1"/>
        <v>23</v>
      </c>
      <c r="AH93" s="6">
        <f t="shared" si="2"/>
        <v>-1</v>
      </c>
      <c r="AI93" s="6" t="str">
        <f>VLOOKUP(C93, 'Batter Rosters'!A:C, 3, FALSE)</f>
        <v>DET</v>
      </c>
    </row>
    <row r="94">
      <c r="A94" s="1">
        <v>141.0</v>
      </c>
      <c r="B94" s="3"/>
      <c r="C94" s="4" t="s">
        <v>132</v>
      </c>
      <c r="D94" s="4" t="s">
        <v>460</v>
      </c>
      <c r="E94" s="5">
        <v>2019.0</v>
      </c>
      <c r="F94" s="5">
        <v>2020.0</v>
      </c>
      <c r="G94" s="5">
        <v>68.0</v>
      </c>
      <c r="H94" s="5">
        <v>5.0</v>
      </c>
      <c r="I94" s="3"/>
      <c r="J94" s="5">
        <v>143.0</v>
      </c>
      <c r="K94" s="5">
        <v>123.0</v>
      </c>
      <c r="L94" s="5">
        <v>14.0</v>
      </c>
      <c r="M94" s="5">
        <v>43.0</v>
      </c>
      <c r="N94" s="5">
        <v>11.0</v>
      </c>
      <c r="O94" s="5">
        <v>0.0</v>
      </c>
      <c r="P94" s="5">
        <v>25.0</v>
      </c>
      <c r="Q94" s="5">
        <v>0.0</v>
      </c>
      <c r="R94" s="5">
        <v>0.0</v>
      </c>
      <c r="S94" s="5">
        <v>19.0</v>
      </c>
      <c r="T94" s="5">
        <v>25.0</v>
      </c>
      <c r="U94" s="5">
        <v>0.35</v>
      </c>
      <c r="V94" s="5">
        <v>0.434</v>
      </c>
      <c r="W94" s="5">
        <v>0.561</v>
      </c>
      <c r="X94" s="5">
        <v>0.995</v>
      </c>
      <c r="Y94" s="5">
        <v>69.0</v>
      </c>
      <c r="Z94" s="5">
        <v>5.0</v>
      </c>
      <c r="AA94" s="5">
        <v>0.0</v>
      </c>
      <c r="AB94" s="5">
        <v>0.0</v>
      </c>
      <c r="AC94" s="5">
        <v>1.0</v>
      </c>
      <c r="AD94" s="5">
        <v>1.0</v>
      </c>
      <c r="AE94" s="5">
        <v>0.0</v>
      </c>
      <c r="AF94" s="5">
        <v>0.404</v>
      </c>
      <c r="AG94" s="5">
        <f t="shared" si="1"/>
        <v>27</v>
      </c>
      <c r="AH94" s="6">
        <f t="shared" si="2"/>
        <v>0</v>
      </c>
      <c r="AI94" s="6" t="str">
        <f>VLOOKUP(C94, 'Batter Rosters'!A:C, 3, FALSE)</f>
        <v>DET</v>
      </c>
    </row>
    <row r="95">
      <c r="A95" s="1">
        <v>184.0</v>
      </c>
      <c r="B95" s="3"/>
      <c r="C95" s="4" t="s">
        <v>131</v>
      </c>
      <c r="D95" s="4" t="s">
        <v>460</v>
      </c>
      <c r="E95" s="5">
        <v>2019.0</v>
      </c>
      <c r="F95" s="5">
        <v>2020.0</v>
      </c>
      <c r="G95" s="5">
        <v>42.0</v>
      </c>
      <c r="H95" s="5">
        <v>3.0</v>
      </c>
      <c r="I95" s="3"/>
      <c r="J95" s="5">
        <v>89.0</v>
      </c>
      <c r="K95" s="5">
        <v>81.0</v>
      </c>
      <c r="L95" s="5">
        <v>12.0</v>
      </c>
      <c r="M95" s="5">
        <v>18.0</v>
      </c>
      <c r="N95" s="5">
        <v>7.0</v>
      </c>
      <c r="O95" s="5">
        <v>0.0</v>
      </c>
      <c r="P95" s="5">
        <v>8.0</v>
      </c>
      <c r="Q95" s="5">
        <v>1.0</v>
      </c>
      <c r="R95" s="5">
        <v>0.0</v>
      </c>
      <c r="S95" s="5">
        <v>6.0</v>
      </c>
      <c r="T95" s="5">
        <v>25.0</v>
      </c>
      <c r="U95" s="5">
        <v>0.222</v>
      </c>
      <c r="V95" s="5">
        <v>0.273</v>
      </c>
      <c r="W95" s="5">
        <v>0.42</v>
      </c>
      <c r="X95" s="5">
        <v>0.692</v>
      </c>
      <c r="Y95" s="5">
        <v>34.0</v>
      </c>
      <c r="Z95" s="5">
        <v>1.0</v>
      </c>
      <c r="AA95" s="5">
        <v>0.0</v>
      </c>
      <c r="AB95" s="5">
        <v>1.0</v>
      </c>
      <c r="AC95" s="5">
        <v>1.0</v>
      </c>
      <c r="AD95" s="5">
        <v>1.0</v>
      </c>
      <c r="AE95" s="5">
        <v>1.0</v>
      </c>
      <c r="AF95" s="5">
        <v>0.278</v>
      </c>
      <c r="AG95" s="5">
        <f t="shared" si="1"/>
        <v>8</v>
      </c>
      <c r="AH95" s="6">
        <f t="shared" si="2"/>
        <v>1</v>
      </c>
      <c r="AI95" s="6" t="str">
        <f>VLOOKUP(C95, 'Batter Rosters'!A:C, 3, FALSE)</f>
        <v>DET</v>
      </c>
    </row>
    <row r="96">
      <c r="A96" s="1">
        <v>189.0</v>
      </c>
      <c r="B96" s="3"/>
      <c r="C96" s="4" t="s">
        <v>135</v>
      </c>
      <c r="D96" s="4" t="s">
        <v>460</v>
      </c>
      <c r="E96" s="5">
        <v>2019.0</v>
      </c>
      <c r="F96" s="5">
        <v>2020.0</v>
      </c>
      <c r="G96" s="5">
        <v>47.0</v>
      </c>
      <c r="H96" s="5">
        <v>3.0</v>
      </c>
      <c r="I96" s="3"/>
      <c r="J96" s="5">
        <v>91.0</v>
      </c>
      <c r="K96" s="5">
        <v>86.0</v>
      </c>
      <c r="L96" s="5">
        <v>13.0</v>
      </c>
      <c r="M96" s="5">
        <v>27.0</v>
      </c>
      <c r="N96" s="5">
        <v>5.0</v>
      </c>
      <c r="O96" s="5">
        <v>0.0</v>
      </c>
      <c r="P96" s="5">
        <v>12.0</v>
      </c>
      <c r="Q96" s="5">
        <v>0.0</v>
      </c>
      <c r="R96" s="5">
        <v>0.0</v>
      </c>
      <c r="S96" s="5">
        <v>5.0</v>
      </c>
      <c r="T96" s="5">
        <v>12.0</v>
      </c>
      <c r="U96" s="5">
        <v>0.314</v>
      </c>
      <c r="V96" s="5">
        <v>0.352</v>
      </c>
      <c r="W96" s="5">
        <v>0.477</v>
      </c>
      <c r="X96" s="5">
        <v>0.828</v>
      </c>
      <c r="Y96" s="5">
        <v>41.0</v>
      </c>
      <c r="Z96" s="5">
        <v>5.0</v>
      </c>
      <c r="AA96" s="5">
        <v>0.0</v>
      </c>
      <c r="AB96" s="5">
        <v>0.0</v>
      </c>
      <c r="AC96" s="5">
        <v>0.0</v>
      </c>
      <c r="AD96" s="5">
        <v>0.0</v>
      </c>
      <c r="AE96" s="5">
        <v>1.0</v>
      </c>
      <c r="AF96" s="5">
        <v>0.338</v>
      </c>
      <c r="AG96" s="5">
        <f t="shared" si="1"/>
        <v>19</v>
      </c>
      <c r="AH96" s="6">
        <f t="shared" si="2"/>
        <v>0</v>
      </c>
      <c r="AI96" s="6" t="str">
        <f>VLOOKUP(C96, 'Batter Rosters'!A:C, 3, FALSE)</f>
        <v>DET</v>
      </c>
    </row>
    <row r="97">
      <c r="A97" s="1">
        <v>203.0</v>
      </c>
      <c r="B97" s="3"/>
      <c r="C97" s="4" t="s">
        <v>130</v>
      </c>
      <c r="D97" s="4" t="s">
        <v>460</v>
      </c>
      <c r="E97" s="5">
        <v>2019.0</v>
      </c>
      <c r="F97" s="5">
        <v>2020.0</v>
      </c>
      <c r="G97" s="5">
        <v>64.0</v>
      </c>
      <c r="H97" s="5">
        <v>3.0</v>
      </c>
      <c r="I97" s="3"/>
      <c r="J97" s="5">
        <v>136.0</v>
      </c>
      <c r="K97" s="5">
        <v>123.0</v>
      </c>
      <c r="L97" s="5">
        <v>23.0</v>
      </c>
      <c r="M97" s="5">
        <v>43.0</v>
      </c>
      <c r="N97" s="5">
        <v>8.0</v>
      </c>
      <c r="O97" s="5">
        <v>4.0</v>
      </c>
      <c r="P97" s="5">
        <v>14.0</v>
      </c>
      <c r="Q97" s="5">
        <v>4.0</v>
      </c>
      <c r="R97" s="5">
        <v>0.0</v>
      </c>
      <c r="S97" s="5">
        <v>11.0</v>
      </c>
      <c r="T97" s="5">
        <v>30.0</v>
      </c>
      <c r="U97" s="5">
        <v>0.35</v>
      </c>
      <c r="V97" s="5">
        <v>0.397</v>
      </c>
      <c r="W97" s="5">
        <v>0.553</v>
      </c>
      <c r="X97" s="5">
        <v>0.95</v>
      </c>
      <c r="Y97" s="5">
        <v>68.0</v>
      </c>
      <c r="Z97" s="5">
        <v>4.0</v>
      </c>
      <c r="AA97" s="5">
        <v>0.0</v>
      </c>
      <c r="AB97" s="5">
        <v>0.0</v>
      </c>
      <c r="AC97" s="5">
        <v>2.0</v>
      </c>
      <c r="AD97" s="5">
        <v>1.0</v>
      </c>
      <c r="AE97" s="5">
        <v>1.0</v>
      </c>
      <c r="AF97" s="5">
        <v>0.435</v>
      </c>
      <c r="AG97" s="5">
        <f t="shared" si="1"/>
        <v>28</v>
      </c>
      <c r="AH97" s="6">
        <f t="shared" si="2"/>
        <v>4</v>
      </c>
      <c r="AI97" s="6" t="str">
        <f>VLOOKUP(C97, 'Batter Rosters'!A:C, 3, FALSE)</f>
        <v>DET</v>
      </c>
    </row>
    <row r="98">
      <c r="A98" s="1">
        <v>212.0</v>
      </c>
      <c r="B98" s="3"/>
      <c r="C98" s="4" t="s">
        <v>137</v>
      </c>
      <c r="D98" s="4" t="s">
        <v>460</v>
      </c>
      <c r="E98" s="5">
        <v>2019.0</v>
      </c>
      <c r="F98" s="5">
        <v>2020.0</v>
      </c>
      <c r="G98" s="5">
        <v>27.0</v>
      </c>
      <c r="H98" s="5">
        <v>3.0</v>
      </c>
      <c r="I98" s="3"/>
      <c r="J98" s="5">
        <v>47.0</v>
      </c>
      <c r="K98" s="5">
        <v>42.0</v>
      </c>
      <c r="L98" s="5">
        <v>7.0</v>
      </c>
      <c r="M98" s="5">
        <v>6.0</v>
      </c>
      <c r="N98" s="5">
        <v>0.0</v>
      </c>
      <c r="O98" s="5">
        <v>0.0</v>
      </c>
      <c r="P98" s="5">
        <v>6.0</v>
      </c>
      <c r="Q98" s="5">
        <v>0.0</v>
      </c>
      <c r="R98" s="5">
        <v>0.0</v>
      </c>
      <c r="S98" s="5">
        <v>4.0</v>
      </c>
      <c r="T98" s="5">
        <v>17.0</v>
      </c>
      <c r="U98" s="5">
        <v>0.143</v>
      </c>
      <c r="V98" s="5">
        <v>0.234</v>
      </c>
      <c r="W98" s="5">
        <v>0.357</v>
      </c>
      <c r="X98" s="5">
        <v>0.591</v>
      </c>
      <c r="Y98" s="5">
        <v>15.0</v>
      </c>
      <c r="Z98" s="5">
        <v>1.0</v>
      </c>
      <c r="AA98" s="5">
        <v>1.0</v>
      </c>
      <c r="AB98" s="5">
        <v>0.0</v>
      </c>
      <c r="AC98" s="5">
        <v>0.0</v>
      </c>
      <c r="AD98" s="5">
        <v>0.0</v>
      </c>
      <c r="AE98" s="5">
        <v>1.0</v>
      </c>
      <c r="AF98" s="5">
        <v>0.136</v>
      </c>
      <c r="AG98" s="5">
        <f t="shared" si="1"/>
        <v>3</v>
      </c>
      <c r="AH98" s="6">
        <f t="shared" si="2"/>
        <v>0</v>
      </c>
      <c r="AI98" s="6" t="str">
        <f>VLOOKUP(C98, 'Batter Rosters'!A:C, 3, FALSE)</f>
        <v>DET</v>
      </c>
    </row>
    <row r="99">
      <c r="A99" s="1">
        <v>255.0</v>
      </c>
      <c r="B99" s="3"/>
      <c r="C99" s="4" t="s">
        <v>133</v>
      </c>
      <c r="D99" s="4" t="s">
        <v>460</v>
      </c>
      <c r="E99" s="5">
        <v>2019.0</v>
      </c>
      <c r="F99" s="5">
        <v>2020.0</v>
      </c>
      <c r="G99" s="5">
        <v>66.0</v>
      </c>
      <c r="H99" s="5">
        <v>2.0</v>
      </c>
      <c r="I99" s="3"/>
      <c r="J99" s="5">
        <v>126.0</v>
      </c>
      <c r="K99" s="5">
        <v>111.0</v>
      </c>
      <c r="L99" s="5">
        <v>13.0</v>
      </c>
      <c r="M99" s="5">
        <v>26.0</v>
      </c>
      <c r="N99" s="5">
        <v>5.0</v>
      </c>
      <c r="O99" s="5">
        <v>1.0</v>
      </c>
      <c r="P99" s="5">
        <v>12.0</v>
      </c>
      <c r="Q99" s="5">
        <v>0.0</v>
      </c>
      <c r="R99" s="5">
        <v>1.0</v>
      </c>
      <c r="S99" s="5">
        <v>14.0</v>
      </c>
      <c r="T99" s="5">
        <v>31.0</v>
      </c>
      <c r="U99" s="5">
        <v>0.234</v>
      </c>
      <c r="V99" s="5">
        <v>0.325</v>
      </c>
      <c r="W99" s="5">
        <v>0.351</v>
      </c>
      <c r="X99" s="5">
        <v>0.677</v>
      </c>
      <c r="Y99" s="5">
        <v>39.0</v>
      </c>
      <c r="Z99" s="5">
        <v>5.0</v>
      </c>
      <c r="AA99" s="5">
        <v>1.0</v>
      </c>
      <c r="AB99" s="5">
        <v>0.0</v>
      </c>
      <c r="AC99" s="5">
        <v>0.0</v>
      </c>
      <c r="AD99" s="5">
        <v>0.0</v>
      </c>
      <c r="AE99" s="5">
        <v>1.0</v>
      </c>
      <c r="AF99" s="5">
        <v>0.308</v>
      </c>
      <c r="AG99" s="5">
        <f t="shared" si="1"/>
        <v>18</v>
      </c>
      <c r="AH99" s="6">
        <f t="shared" si="2"/>
        <v>-1</v>
      </c>
      <c r="AI99" s="6" t="str">
        <f>VLOOKUP(C99, 'Batter Rosters'!A:C, 3, FALSE)</f>
        <v>DET</v>
      </c>
    </row>
    <row r="100">
      <c r="A100" s="1">
        <v>283.0</v>
      </c>
      <c r="B100" s="3"/>
      <c r="C100" s="4" t="s">
        <v>136</v>
      </c>
      <c r="D100" s="4" t="s">
        <v>460</v>
      </c>
      <c r="E100" s="5">
        <v>2019.0</v>
      </c>
      <c r="F100" s="5">
        <v>2020.0</v>
      </c>
      <c r="G100" s="5">
        <v>40.0</v>
      </c>
      <c r="H100" s="5">
        <v>1.0</v>
      </c>
      <c r="I100" s="3"/>
      <c r="J100" s="5">
        <v>81.0</v>
      </c>
      <c r="K100" s="5">
        <v>74.0</v>
      </c>
      <c r="L100" s="5">
        <v>4.0</v>
      </c>
      <c r="M100" s="5">
        <v>18.0</v>
      </c>
      <c r="N100" s="5">
        <v>2.0</v>
      </c>
      <c r="O100" s="5">
        <v>0.0</v>
      </c>
      <c r="P100" s="5">
        <v>6.0</v>
      </c>
      <c r="Q100" s="5">
        <v>0.0</v>
      </c>
      <c r="R100" s="5">
        <v>0.0</v>
      </c>
      <c r="S100" s="5">
        <v>3.0</v>
      </c>
      <c r="T100" s="5">
        <v>19.0</v>
      </c>
      <c r="U100" s="5">
        <v>0.243</v>
      </c>
      <c r="V100" s="5">
        <v>0.272</v>
      </c>
      <c r="W100" s="5">
        <v>0.311</v>
      </c>
      <c r="X100" s="5">
        <v>0.582</v>
      </c>
      <c r="Y100" s="5">
        <v>23.0</v>
      </c>
      <c r="Z100" s="5">
        <v>2.0</v>
      </c>
      <c r="AA100" s="5">
        <v>1.0</v>
      </c>
      <c r="AB100" s="5">
        <v>0.0</v>
      </c>
      <c r="AC100" s="5">
        <v>3.0</v>
      </c>
      <c r="AD100" s="5">
        <v>1.0</v>
      </c>
      <c r="AE100" s="5">
        <v>1.0</v>
      </c>
      <c r="AF100" s="5">
        <v>0.298</v>
      </c>
      <c r="AG100" s="5">
        <f t="shared" si="1"/>
        <v>15</v>
      </c>
      <c r="AH100" s="6">
        <f t="shared" si="2"/>
        <v>0</v>
      </c>
      <c r="AI100" s="6" t="str">
        <f>VLOOKUP(C100, 'Batter Rosters'!A:C, 3, FALSE)</f>
        <v>DET</v>
      </c>
    </row>
    <row r="101">
      <c r="A101" s="1">
        <v>289.0</v>
      </c>
      <c r="B101" s="3"/>
      <c r="C101" s="4" t="s">
        <v>139</v>
      </c>
      <c r="D101" s="4" t="s">
        <v>460</v>
      </c>
      <c r="E101" s="5">
        <v>2019.0</v>
      </c>
      <c r="F101" s="5">
        <v>2020.0</v>
      </c>
      <c r="G101" s="5">
        <v>18.0</v>
      </c>
      <c r="H101" s="5">
        <v>1.0</v>
      </c>
      <c r="I101" s="3"/>
      <c r="J101" s="5">
        <v>33.0</v>
      </c>
      <c r="K101" s="5">
        <v>30.0</v>
      </c>
      <c r="L101" s="5">
        <v>6.0</v>
      </c>
      <c r="M101" s="5">
        <v>9.0</v>
      </c>
      <c r="N101" s="5">
        <v>1.0</v>
      </c>
      <c r="O101" s="5">
        <v>0.0</v>
      </c>
      <c r="P101" s="5">
        <v>4.0</v>
      </c>
      <c r="Q101" s="5">
        <v>0.0</v>
      </c>
      <c r="R101" s="5">
        <v>0.0</v>
      </c>
      <c r="S101" s="5">
        <v>3.0</v>
      </c>
      <c r="T101" s="5">
        <v>9.0</v>
      </c>
      <c r="U101" s="5">
        <v>0.3</v>
      </c>
      <c r="V101" s="5">
        <v>0.364</v>
      </c>
      <c r="W101" s="5">
        <v>0.433</v>
      </c>
      <c r="X101" s="5">
        <v>0.797</v>
      </c>
      <c r="Y101" s="5">
        <v>13.0</v>
      </c>
      <c r="Z101" s="5">
        <v>1.0</v>
      </c>
      <c r="AA101" s="5">
        <v>0.0</v>
      </c>
      <c r="AB101" s="5">
        <v>0.0</v>
      </c>
      <c r="AC101" s="5">
        <v>0.0</v>
      </c>
      <c r="AD101" s="5">
        <v>0.0</v>
      </c>
      <c r="AE101" s="5">
        <v>0.0</v>
      </c>
      <c r="AF101" s="5">
        <v>0.4</v>
      </c>
      <c r="AG101" s="5">
        <f t="shared" si="1"/>
        <v>7</v>
      </c>
      <c r="AH101" s="6">
        <f t="shared" si="2"/>
        <v>0</v>
      </c>
      <c r="AI101" s="6" t="str">
        <f>VLOOKUP(C101, 'Batter Rosters'!A:C, 3, FALSE)</f>
        <v>DET</v>
      </c>
    </row>
    <row r="102">
      <c r="A102" s="7">
        <v>321.0</v>
      </c>
      <c r="B102" s="3"/>
      <c r="C102" s="8" t="s">
        <v>134</v>
      </c>
      <c r="D102" s="8" t="s">
        <v>460</v>
      </c>
      <c r="E102" s="9">
        <v>2019.0</v>
      </c>
      <c r="F102" s="9">
        <v>2020.0</v>
      </c>
      <c r="G102" s="9">
        <v>54.0</v>
      </c>
      <c r="H102" s="9">
        <v>0.0</v>
      </c>
      <c r="I102" s="3"/>
      <c r="J102" s="9">
        <v>108.0</v>
      </c>
      <c r="K102" s="9">
        <v>101.0</v>
      </c>
      <c r="L102" s="9">
        <v>17.0</v>
      </c>
      <c r="M102" s="9">
        <v>29.0</v>
      </c>
      <c r="N102" s="9">
        <v>4.0</v>
      </c>
      <c r="O102" s="9">
        <v>2.0</v>
      </c>
      <c r="P102" s="9">
        <v>9.0</v>
      </c>
      <c r="Q102" s="9">
        <v>4.0</v>
      </c>
      <c r="R102" s="9">
        <v>0.0</v>
      </c>
      <c r="S102" s="9">
        <v>7.0</v>
      </c>
      <c r="T102" s="9">
        <v>23.0</v>
      </c>
      <c r="U102" s="9">
        <v>0.287</v>
      </c>
      <c r="V102" s="9">
        <v>0.333</v>
      </c>
      <c r="W102" s="9">
        <v>0.366</v>
      </c>
      <c r="X102" s="9">
        <v>0.7</v>
      </c>
      <c r="Y102" s="9">
        <v>37.0</v>
      </c>
      <c r="Z102" s="9">
        <v>4.0</v>
      </c>
      <c r="AA102" s="9">
        <v>0.0</v>
      </c>
      <c r="AB102" s="9">
        <v>0.0</v>
      </c>
      <c r="AC102" s="9">
        <v>0.0</v>
      </c>
      <c r="AD102" s="9">
        <v>0.0</v>
      </c>
      <c r="AE102" s="9">
        <v>1.0</v>
      </c>
      <c r="AF102" s="9">
        <v>0.372</v>
      </c>
      <c r="AG102" s="5">
        <f t="shared" si="1"/>
        <v>23</v>
      </c>
      <c r="AH102" s="6">
        <f t="shared" si="2"/>
        <v>4</v>
      </c>
      <c r="AI102" s="6" t="str">
        <f>VLOOKUP(C102, 'Batter Rosters'!A:C, 3, FALSE)</f>
        <v>DET</v>
      </c>
    </row>
    <row r="103">
      <c r="A103" s="7">
        <v>334.0</v>
      </c>
      <c r="B103" s="3"/>
      <c r="C103" s="8" t="s">
        <v>138</v>
      </c>
      <c r="D103" s="8" t="s">
        <v>460</v>
      </c>
      <c r="E103" s="9">
        <v>2019.0</v>
      </c>
      <c r="F103" s="9">
        <v>2020.0</v>
      </c>
      <c r="G103" s="9">
        <v>32.0</v>
      </c>
      <c r="H103" s="9">
        <v>0.0</v>
      </c>
      <c r="I103" s="3"/>
      <c r="J103" s="9">
        <v>57.0</v>
      </c>
      <c r="K103" s="9">
        <v>54.0</v>
      </c>
      <c r="L103" s="9">
        <v>8.0</v>
      </c>
      <c r="M103" s="9">
        <v>12.0</v>
      </c>
      <c r="N103" s="9">
        <v>4.0</v>
      </c>
      <c r="O103" s="9">
        <v>0.0</v>
      </c>
      <c r="P103" s="9">
        <v>1.0</v>
      </c>
      <c r="Q103" s="9">
        <v>0.0</v>
      </c>
      <c r="R103" s="9">
        <v>0.0</v>
      </c>
      <c r="S103" s="9">
        <v>3.0</v>
      </c>
      <c r="T103" s="9">
        <v>20.0</v>
      </c>
      <c r="U103" s="9">
        <v>0.222</v>
      </c>
      <c r="V103" s="9">
        <v>0.263</v>
      </c>
      <c r="W103" s="9">
        <v>0.296</v>
      </c>
      <c r="X103" s="9">
        <v>0.559</v>
      </c>
      <c r="Y103" s="9">
        <v>16.0</v>
      </c>
      <c r="Z103" s="9">
        <v>0.0</v>
      </c>
      <c r="AA103" s="9">
        <v>0.0</v>
      </c>
      <c r="AB103" s="9">
        <v>0.0</v>
      </c>
      <c r="AC103" s="9">
        <v>0.0</v>
      </c>
      <c r="AD103" s="9">
        <v>0.0</v>
      </c>
      <c r="AE103" s="9">
        <v>0.0</v>
      </c>
      <c r="AF103" s="9">
        <v>0.353</v>
      </c>
      <c r="AG103" s="5">
        <f t="shared" si="1"/>
        <v>8</v>
      </c>
      <c r="AH103" s="6">
        <f t="shared" si="2"/>
        <v>0</v>
      </c>
      <c r="AI103" s="6" t="str">
        <f>VLOOKUP(C103, 'Batter Rosters'!A:C, 3, FALSE)</f>
        <v>DET</v>
      </c>
    </row>
    <row r="104">
      <c r="A104" s="1">
        <v>4.0</v>
      </c>
      <c r="B104" s="3"/>
      <c r="C104" s="4" t="s">
        <v>143</v>
      </c>
      <c r="D104" s="4" t="s">
        <v>460</v>
      </c>
      <c r="E104" s="5">
        <v>2019.0</v>
      </c>
      <c r="F104" s="5">
        <v>2020.0</v>
      </c>
      <c r="G104" s="5">
        <v>96.0</v>
      </c>
      <c r="H104" s="5">
        <v>17.0</v>
      </c>
      <c r="I104" s="3"/>
      <c r="J104" s="5">
        <v>226.0</v>
      </c>
      <c r="K104" s="5">
        <v>190.0</v>
      </c>
      <c r="L104" s="5">
        <v>41.0</v>
      </c>
      <c r="M104" s="5">
        <v>68.0</v>
      </c>
      <c r="N104" s="5">
        <v>19.0</v>
      </c>
      <c r="O104" s="5">
        <v>1.0</v>
      </c>
      <c r="P104" s="5">
        <v>41.0</v>
      </c>
      <c r="Q104" s="5">
        <v>1.0</v>
      </c>
      <c r="R104" s="5">
        <v>0.0</v>
      </c>
      <c r="S104" s="5">
        <v>33.0</v>
      </c>
      <c r="T104" s="5">
        <v>26.0</v>
      </c>
      <c r="U104" s="5">
        <v>0.358</v>
      </c>
      <c r="V104" s="5">
        <v>0.451</v>
      </c>
      <c r="W104" s="5">
        <v>0.737</v>
      </c>
      <c r="X104" s="5">
        <v>1.188</v>
      </c>
      <c r="Y104" s="5">
        <v>140.0</v>
      </c>
      <c r="Z104" s="5">
        <v>4.0</v>
      </c>
      <c r="AA104" s="5">
        <v>1.0</v>
      </c>
      <c r="AB104" s="5">
        <v>0.0</v>
      </c>
      <c r="AC104" s="5">
        <v>2.0</v>
      </c>
      <c r="AD104" s="5">
        <v>3.0</v>
      </c>
      <c r="AE104" s="5">
        <v>0.0</v>
      </c>
      <c r="AF104" s="5">
        <v>0.342</v>
      </c>
      <c r="AG104" s="5">
        <f t="shared" si="1"/>
        <v>31</v>
      </c>
      <c r="AH104" s="6">
        <f t="shared" si="2"/>
        <v>1</v>
      </c>
      <c r="AI104" s="6" t="str">
        <f>VLOOKUP(C104, 'Batter Rosters'!A:C, 3, FALSE)</f>
        <v>HOU</v>
      </c>
    </row>
    <row r="105">
      <c r="A105" s="1">
        <v>24.0</v>
      </c>
      <c r="B105" s="3"/>
      <c r="C105" s="4" t="s">
        <v>145</v>
      </c>
      <c r="D105" s="4" t="s">
        <v>460</v>
      </c>
      <c r="E105" s="5">
        <v>2019.0</v>
      </c>
      <c r="F105" s="5">
        <v>2020.0</v>
      </c>
      <c r="G105" s="5">
        <v>74.0</v>
      </c>
      <c r="H105" s="5">
        <v>12.0</v>
      </c>
      <c r="I105" s="3"/>
      <c r="J105" s="5">
        <v>185.0</v>
      </c>
      <c r="K105" s="5">
        <v>167.0</v>
      </c>
      <c r="L105" s="5">
        <v>33.0</v>
      </c>
      <c r="M105" s="5">
        <v>49.0</v>
      </c>
      <c r="N105" s="5">
        <v>10.0</v>
      </c>
      <c r="O105" s="5">
        <v>1.0</v>
      </c>
      <c r="P105" s="5">
        <v>25.0</v>
      </c>
      <c r="Q105" s="5">
        <v>2.0</v>
      </c>
      <c r="R105" s="5">
        <v>3.0</v>
      </c>
      <c r="S105" s="5">
        <v>14.0</v>
      </c>
      <c r="T105" s="5">
        <v>27.0</v>
      </c>
      <c r="U105" s="5">
        <v>0.293</v>
      </c>
      <c r="V105" s="5">
        <v>0.353</v>
      </c>
      <c r="W105" s="5">
        <v>0.581</v>
      </c>
      <c r="X105" s="5">
        <v>0.934</v>
      </c>
      <c r="Y105" s="5">
        <v>97.0</v>
      </c>
      <c r="Z105" s="5">
        <v>6.0</v>
      </c>
      <c r="AA105" s="5">
        <v>2.0</v>
      </c>
      <c r="AB105" s="5">
        <v>1.0</v>
      </c>
      <c r="AC105" s="5">
        <v>1.0</v>
      </c>
      <c r="AD105" s="5">
        <v>0.0</v>
      </c>
      <c r="AE105" s="5">
        <v>1.0</v>
      </c>
      <c r="AF105" s="5">
        <v>0.287</v>
      </c>
      <c r="AG105" s="5">
        <f t="shared" si="1"/>
        <v>26</v>
      </c>
      <c r="AH105" s="6">
        <f t="shared" si="2"/>
        <v>-1</v>
      </c>
      <c r="AI105" s="6" t="str">
        <f>VLOOKUP(C105, 'Batter Rosters'!A:C, 3, FALSE)</f>
        <v>HOU</v>
      </c>
    </row>
    <row r="106">
      <c r="A106" s="1">
        <v>38.0</v>
      </c>
      <c r="B106" s="3"/>
      <c r="C106" s="4" t="s">
        <v>142</v>
      </c>
      <c r="D106" s="4" t="s">
        <v>460</v>
      </c>
      <c r="E106" s="5">
        <v>2019.0</v>
      </c>
      <c r="F106" s="5">
        <v>2020.0</v>
      </c>
      <c r="G106" s="5">
        <v>74.0</v>
      </c>
      <c r="H106" s="5">
        <v>11.0</v>
      </c>
      <c r="I106" s="3"/>
      <c r="J106" s="5">
        <v>188.0</v>
      </c>
      <c r="K106" s="5">
        <v>154.0</v>
      </c>
      <c r="L106" s="5">
        <v>31.0</v>
      </c>
      <c r="M106" s="5">
        <v>40.0</v>
      </c>
      <c r="N106" s="5">
        <v>3.0</v>
      </c>
      <c r="O106" s="5">
        <v>1.0</v>
      </c>
      <c r="P106" s="5">
        <v>24.0</v>
      </c>
      <c r="Q106" s="5">
        <v>2.0</v>
      </c>
      <c r="R106" s="5">
        <v>1.0</v>
      </c>
      <c r="S106" s="5">
        <v>28.0</v>
      </c>
      <c r="T106" s="5">
        <v>38.0</v>
      </c>
      <c r="U106" s="5">
        <v>0.26</v>
      </c>
      <c r="V106" s="5">
        <v>0.38</v>
      </c>
      <c r="W106" s="5">
        <v>0.506</v>
      </c>
      <c r="X106" s="5">
        <v>0.886</v>
      </c>
      <c r="Y106" s="5">
        <v>78.0</v>
      </c>
      <c r="Z106" s="5">
        <v>3.0</v>
      </c>
      <c r="AA106" s="5">
        <v>3.0</v>
      </c>
      <c r="AB106" s="5">
        <v>0.0</v>
      </c>
      <c r="AC106" s="5">
        <v>2.0</v>
      </c>
      <c r="AD106" s="5">
        <v>0.0</v>
      </c>
      <c r="AE106" s="5">
        <v>1.0</v>
      </c>
      <c r="AF106" s="5">
        <v>0.271</v>
      </c>
      <c r="AG106" s="5">
        <f t="shared" si="1"/>
        <v>25</v>
      </c>
      <c r="AH106" s="6">
        <f t="shared" si="2"/>
        <v>1</v>
      </c>
      <c r="AI106" s="6" t="str">
        <f>VLOOKUP(C106, 'Batter Rosters'!A:C, 3, FALSE)</f>
        <v>HOU</v>
      </c>
    </row>
    <row r="107">
      <c r="A107" s="1">
        <v>63.0</v>
      </c>
      <c r="B107" s="3"/>
      <c r="C107" s="4" t="s">
        <v>144</v>
      </c>
      <c r="D107" s="4" t="s">
        <v>460</v>
      </c>
      <c r="E107" s="5">
        <v>2019.0</v>
      </c>
      <c r="F107" s="5">
        <v>2020.0</v>
      </c>
      <c r="G107" s="5">
        <v>105.0</v>
      </c>
      <c r="H107" s="5">
        <v>10.0</v>
      </c>
      <c r="I107" s="3"/>
      <c r="J107" s="5">
        <v>216.0</v>
      </c>
      <c r="K107" s="5">
        <v>195.0</v>
      </c>
      <c r="L107" s="5">
        <v>33.0</v>
      </c>
      <c r="M107" s="5">
        <v>52.0</v>
      </c>
      <c r="N107" s="5">
        <v>20.0</v>
      </c>
      <c r="O107" s="5">
        <v>1.0</v>
      </c>
      <c r="P107" s="5">
        <v>28.0</v>
      </c>
      <c r="Q107" s="5">
        <v>2.0</v>
      </c>
      <c r="R107" s="5">
        <v>1.0</v>
      </c>
      <c r="S107" s="5">
        <v>19.0</v>
      </c>
      <c r="T107" s="5">
        <v>15.0</v>
      </c>
      <c r="U107" s="5">
        <v>0.267</v>
      </c>
      <c r="V107" s="5">
        <v>0.338</v>
      </c>
      <c r="W107" s="5">
        <v>0.533</v>
      </c>
      <c r="X107" s="5">
        <v>0.871</v>
      </c>
      <c r="Y107" s="5">
        <v>104.0</v>
      </c>
      <c r="Z107" s="5">
        <v>5.0</v>
      </c>
      <c r="AA107" s="5">
        <v>2.0</v>
      </c>
      <c r="AB107" s="5">
        <v>0.0</v>
      </c>
      <c r="AC107" s="5">
        <v>0.0</v>
      </c>
      <c r="AD107" s="5">
        <v>1.0</v>
      </c>
      <c r="AE107" s="5">
        <v>1.0</v>
      </c>
      <c r="AF107" s="5">
        <v>0.247</v>
      </c>
      <c r="AG107" s="5">
        <f t="shared" si="1"/>
        <v>21</v>
      </c>
      <c r="AH107" s="6">
        <f t="shared" si="2"/>
        <v>1</v>
      </c>
      <c r="AI107" s="6" t="str">
        <f>VLOOKUP(C107, 'Batter Rosters'!A:C, 3, FALSE)</f>
        <v>HOU</v>
      </c>
    </row>
    <row r="108">
      <c r="A108" s="1">
        <v>125.0</v>
      </c>
      <c r="B108" s="3"/>
      <c r="C108" s="4" t="s">
        <v>147</v>
      </c>
      <c r="D108" s="4" t="s">
        <v>460</v>
      </c>
      <c r="E108" s="5">
        <v>2019.0</v>
      </c>
      <c r="F108" s="5">
        <v>2020.0</v>
      </c>
      <c r="G108" s="5">
        <v>81.0</v>
      </c>
      <c r="H108" s="5">
        <v>6.0</v>
      </c>
      <c r="I108" s="3"/>
      <c r="J108" s="5">
        <v>151.0</v>
      </c>
      <c r="K108" s="5">
        <v>134.0</v>
      </c>
      <c r="L108" s="5">
        <v>17.0</v>
      </c>
      <c r="M108" s="5">
        <v>35.0</v>
      </c>
      <c r="N108" s="5">
        <v>9.0</v>
      </c>
      <c r="O108" s="5">
        <v>0.0</v>
      </c>
      <c r="P108" s="5">
        <v>20.0</v>
      </c>
      <c r="Q108" s="5">
        <v>1.0</v>
      </c>
      <c r="R108" s="5">
        <v>0.0</v>
      </c>
      <c r="S108" s="5">
        <v>14.0</v>
      </c>
      <c r="T108" s="5">
        <v>43.0</v>
      </c>
      <c r="U108" s="5">
        <v>0.261</v>
      </c>
      <c r="V108" s="5">
        <v>0.333</v>
      </c>
      <c r="W108" s="5">
        <v>0.463</v>
      </c>
      <c r="X108" s="5">
        <v>0.796</v>
      </c>
      <c r="Y108" s="5">
        <v>62.0</v>
      </c>
      <c r="Z108" s="5">
        <v>3.0</v>
      </c>
      <c r="AA108" s="5">
        <v>1.0</v>
      </c>
      <c r="AB108" s="5">
        <v>1.0</v>
      </c>
      <c r="AC108" s="5">
        <v>1.0</v>
      </c>
      <c r="AD108" s="5">
        <v>0.0</v>
      </c>
      <c r="AE108" s="5">
        <v>2.0</v>
      </c>
      <c r="AF108" s="5">
        <v>0.337</v>
      </c>
      <c r="AG108" s="5">
        <f t="shared" si="1"/>
        <v>20</v>
      </c>
      <c r="AH108" s="6">
        <f t="shared" si="2"/>
        <v>1</v>
      </c>
      <c r="AI108" s="6" t="str">
        <f>VLOOKUP(C108, 'Batter Rosters'!A:C, 3, FALSE)</f>
        <v>HOU</v>
      </c>
    </row>
    <row r="109">
      <c r="A109" s="1">
        <v>150.0</v>
      </c>
      <c r="B109" s="3"/>
      <c r="C109" s="4" t="s">
        <v>146</v>
      </c>
      <c r="D109" s="4" t="s">
        <v>460</v>
      </c>
      <c r="E109" s="5">
        <v>2019.0</v>
      </c>
      <c r="F109" s="5">
        <v>2020.0</v>
      </c>
      <c r="G109" s="5">
        <v>63.0</v>
      </c>
      <c r="H109" s="5">
        <v>4.0</v>
      </c>
      <c r="I109" s="3"/>
      <c r="J109" s="5">
        <v>122.0</v>
      </c>
      <c r="K109" s="5">
        <v>104.0</v>
      </c>
      <c r="L109" s="5">
        <v>16.0</v>
      </c>
      <c r="M109" s="5">
        <v>34.0</v>
      </c>
      <c r="N109" s="5">
        <v>6.0</v>
      </c>
      <c r="O109" s="5">
        <v>1.0</v>
      </c>
      <c r="P109" s="5">
        <v>17.0</v>
      </c>
      <c r="Q109" s="5">
        <v>0.0</v>
      </c>
      <c r="R109" s="5">
        <v>0.0</v>
      </c>
      <c r="S109" s="5">
        <v>18.0</v>
      </c>
      <c r="T109" s="5">
        <v>21.0</v>
      </c>
      <c r="U109" s="5">
        <v>0.327</v>
      </c>
      <c r="V109" s="5">
        <v>0.426</v>
      </c>
      <c r="W109" s="5">
        <v>0.519</v>
      </c>
      <c r="X109" s="5">
        <v>0.945</v>
      </c>
      <c r="Y109" s="5">
        <v>54.0</v>
      </c>
      <c r="Z109" s="5">
        <v>2.0</v>
      </c>
      <c r="AA109" s="5">
        <v>0.0</v>
      </c>
      <c r="AB109" s="5">
        <v>0.0</v>
      </c>
      <c r="AC109" s="5">
        <v>0.0</v>
      </c>
      <c r="AD109" s="5">
        <v>1.0</v>
      </c>
      <c r="AE109" s="5">
        <v>1.0</v>
      </c>
      <c r="AF109" s="5">
        <v>0.38</v>
      </c>
      <c r="AG109" s="5">
        <f t="shared" si="1"/>
        <v>23</v>
      </c>
      <c r="AH109" s="6">
        <f t="shared" si="2"/>
        <v>0</v>
      </c>
      <c r="AI109" s="6" t="str">
        <f>VLOOKUP(C109, 'Batter Rosters'!A:C, 3, FALSE)</f>
        <v>HOU</v>
      </c>
    </row>
    <row r="110">
      <c r="A110" s="1">
        <v>191.0</v>
      </c>
      <c r="B110" s="3"/>
      <c r="C110" s="4" t="s">
        <v>148</v>
      </c>
      <c r="D110" s="4" t="s">
        <v>460</v>
      </c>
      <c r="E110" s="5">
        <v>2019.0</v>
      </c>
      <c r="F110" s="5">
        <v>2020.0</v>
      </c>
      <c r="G110" s="5">
        <v>46.0</v>
      </c>
      <c r="H110" s="5">
        <v>3.0</v>
      </c>
      <c r="I110" s="3"/>
      <c r="J110" s="5">
        <v>85.0</v>
      </c>
      <c r="K110" s="5">
        <v>73.0</v>
      </c>
      <c r="L110" s="5">
        <v>11.0</v>
      </c>
      <c r="M110" s="5">
        <v>15.0</v>
      </c>
      <c r="N110" s="5">
        <v>3.0</v>
      </c>
      <c r="O110" s="5">
        <v>1.0</v>
      </c>
      <c r="P110" s="5">
        <v>11.0</v>
      </c>
      <c r="Q110" s="5">
        <v>1.0</v>
      </c>
      <c r="R110" s="5">
        <v>0.0</v>
      </c>
      <c r="S110" s="5">
        <v>11.0</v>
      </c>
      <c r="T110" s="5">
        <v>9.0</v>
      </c>
      <c r="U110" s="5">
        <v>0.205</v>
      </c>
      <c r="V110" s="5">
        <v>0.306</v>
      </c>
      <c r="W110" s="5">
        <v>0.397</v>
      </c>
      <c r="X110" s="5">
        <v>0.703</v>
      </c>
      <c r="Y110" s="5">
        <v>29.0</v>
      </c>
      <c r="Z110" s="5">
        <v>4.0</v>
      </c>
      <c r="AA110" s="5">
        <v>0.0</v>
      </c>
      <c r="AB110" s="5">
        <v>0.0</v>
      </c>
      <c r="AC110" s="5">
        <v>1.0</v>
      </c>
      <c r="AD110" s="5">
        <v>0.0</v>
      </c>
      <c r="AE110" s="5">
        <v>1.0</v>
      </c>
      <c r="AF110" s="5">
        <v>0.194</v>
      </c>
      <c r="AG110" s="5">
        <f t="shared" si="1"/>
        <v>8</v>
      </c>
      <c r="AH110" s="6">
        <f t="shared" si="2"/>
        <v>1</v>
      </c>
      <c r="AI110" s="6" t="str">
        <f>VLOOKUP(C110, 'Batter Rosters'!A:C, 3, FALSE)</f>
        <v>HOU</v>
      </c>
    </row>
    <row r="111">
      <c r="A111" s="1">
        <v>266.0</v>
      </c>
      <c r="B111" s="3"/>
      <c r="C111" s="4" t="s">
        <v>150</v>
      </c>
      <c r="D111" s="4" t="s">
        <v>460</v>
      </c>
      <c r="E111" s="5">
        <v>2019.0</v>
      </c>
      <c r="F111" s="5">
        <v>2020.0</v>
      </c>
      <c r="G111" s="5">
        <v>21.0</v>
      </c>
      <c r="H111" s="5">
        <v>1.0</v>
      </c>
      <c r="I111" s="3"/>
      <c r="J111" s="5">
        <v>40.0</v>
      </c>
      <c r="K111" s="5">
        <v>35.0</v>
      </c>
      <c r="L111" s="5">
        <v>5.0</v>
      </c>
      <c r="M111" s="5">
        <v>9.0</v>
      </c>
      <c r="N111" s="5">
        <v>2.0</v>
      </c>
      <c r="O111" s="5">
        <v>0.0</v>
      </c>
      <c r="P111" s="5">
        <v>5.0</v>
      </c>
      <c r="Q111" s="5">
        <v>0.0</v>
      </c>
      <c r="R111" s="5">
        <v>0.0</v>
      </c>
      <c r="S111" s="5">
        <v>4.0</v>
      </c>
      <c r="T111" s="5">
        <v>6.0</v>
      </c>
      <c r="U111" s="5">
        <v>0.257</v>
      </c>
      <c r="V111" s="5">
        <v>0.35</v>
      </c>
      <c r="W111" s="5">
        <v>0.4</v>
      </c>
      <c r="X111" s="5">
        <v>0.75</v>
      </c>
      <c r="Y111" s="5">
        <v>14.0</v>
      </c>
      <c r="Z111" s="5">
        <v>2.0</v>
      </c>
      <c r="AA111" s="5">
        <v>1.0</v>
      </c>
      <c r="AB111" s="5">
        <v>0.0</v>
      </c>
      <c r="AC111" s="5">
        <v>0.0</v>
      </c>
      <c r="AD111" s="5">
        <v>0.0</v>
      </c>
      <c r="AE111" s="5">
        <v>0.0</v>
      </c>
      <c r="AF111" s="5">
        <v>0.286</v>
      </c>
      <c r="AG111" s="5">
        <f t="shared" si="1"/>
        <v>6</v>
      </c>
      <c r="AH111" s="6">
        <f t="shared" si="2"/>
        <v>0</v>
      </c>
      <c r="AI111" s="6" t="str">
        <f>VLOOKUP(C111, 'Batter Rosters'!A:C, 3, FALSE)</f>
        <v>HOU</v>
      </c>
    </row>
    <row r="112">
      <c r="A112" s="1">
        <v>294.0</v>
      </c>
      <c r="B112" s="3"/>
      <c r="C112" s="4" t="s">
        <v>149</v>
      </c>
      <c r="D112" s="4" t="s">
        <v>460</v>
      </c>
      <c r="E112" s="5">
        <v>2019.0</v>
      </c>
      <c r="F112" s="5">
        <v>2020.0</v>
      </c>
      <c r="G112" s="5">
        <v>27.0</v>
      </c>
      <c r="H112" s="5">
        <v>1.0</v>
      </c>
      <c r="I112" s="3"/>
      <c r="J112" s="5">
        <v>47.0</v>
      </c>
      <c r="K112" s="5">
        <v>42.0</v>
      </c>
      <c r="L112" s="5">
        <v>6.0</v>
      </c>
      <c r="M112" s="5">
        <v>6.0</v>
      </c>
      <c r="N112" s="5">
        <v>1.0</v>
      </c>
      <c r="O112" s="5">
        <v>0.0</v>
      </c>
      <c r="P112" s="5">
        <v>2.0</v>
      </c>
      <c r="Q112" s="5">
        <v>0.0</v>
      </c>
      <c r="R112" s="5">
        <v>0.0</v>
      </c>
      <c r="S112" s="5">
        <v>2.0</v>
      </c>
      <c r="T112" s="5">
        <v>12.0</v>
      </c>
      <c r="U112" s="5">
        <v>0.143</v>
      </c>
      <c r="V112" s="5">
        <v>0.234</v>
      </c>
      <c r="W112" s="5">
        <v>0.238</v>
      </c>
      <c r="X112" s="5">
        <v>0.472</v>
      </c>
      <c r="Y112" s="5">
        <v>10.0</v>
      </c>
      <c r="Z112" s="5">
        <v>0.0</v>
      </c>
      <c r="AA112" s="5">
        <v>3.0</v>
      </c>
      <c r="AB112" s="5">
        <v>0.0</v>
      </c>
      <c r="AC112" s="5">
        <v>0.0</v>
      </c>
      <c r="AD112" s="5">
        <v>0.0</v>
      </c>
      <c r="AE112" s="5">
        <v>1.0</v>
      </c>
      <c r="AF112" s="5">
        <v>0.172</v>
      </c>
      <c r="AG112" s="5">
        <f t="shared" si="1"/>
        <v>4</v>
      </c>
      <c r="AH112" s="6">
        <f t="shared" si="2"/>
        <v>0</v>
      </c>
      <c r="AI112" s="6" t="str">
        <f>VLOOKUP(C112, 'Batter Rosters'!A:C, 3, FALSE)</f>
        <v>HOU</v>
      </c>
    </row>
    <row r="113">
      <c r="A113" s="7">
        <v>310.0</v>
      </c>
      <c r="B113" s="3"/>
      <c r="C113" s="8" t="s">
        <v>152</v>
      </c>
      <c r="D113" s="8" t="s">
        <v>460</v>
      </c>
      <c r="E113" s="9">
        <v>2019.0</v>
      </c>
      <c r="F113" s="9">
        <v>2020.0</v>
      </c>
      <c r="G113" s="9">
        <v>32.0</v>
      </c>
      <c r="H113" s="9">
        <v>0.0</v>
      </c>
      <c r="I113" s="3"/>
      <c r="J113" s="9">
        <v>59.0</v>
      </c>
      <c r="K113" s="9">
        <v>53.0</v>
      </c>
      <c r="L113" s="9">
        <v>11.0</v>
      </c>
      <c r="M113" s="9">
        <v>10.0</v>
      </c>
      <c r="N113" s="9">
        <v>3.0</v>
      </c>
      <c r="O113" s="9">
        <v>0.0</v>
      </c>
      <c r="P113" s="9">
        <v>3.0</v>
      </c>
      <c r="Q113" s="9">
        <v>2.0</v>
      </c>
      <c r="R113" s="9">
        <v>1.0</v>
      </c>
      <c r="S113" s="9">
        <v>6.0</v>
      </c>
      <c r="T113" s="9">
        <v>11.0</v>
      </c>
      <c r="U113" s="9">
        <v>0.189</v>
      </c>
      <c r="V113" s="9">
        <v>0.271</v>
      </c>
      <c r="W113" s="9">
        <v>0.245</v>
      </c>
      <c r="X113" s="9">
        <v>0.516</v>
      </c>
      <c r="Y113" s="9">
        <v>13.0</v>
      </c>
      <c r="Z113" s="9">
        <v>2.0</v>
      </c>
      <c r="AA113" s="9">
        <v>0.0</v>
      </c>
      <c r="AB113" s="9">
        <v>0.0</v>
      </c>
      <c r="AC113" s="9">
        <v>0.0</v>
      </c>
      <c r="AD113" s="9">
        <v>0.0</v>
      </c>
      <c r="AE113" s="9">
        <v>0.0</v>
      </c>
      <c r="AF113" s="9">
        <v>0.238</v>
      </c>
      <c r="AG113" s="5">
        <f t="shared" si="1"/>
        <v>7</v>
      </c>
      <c r="AH113" s="6">
        <f t="shared" si="2"/>
        <v>1</v>
      </c>
      <c r="AI113" s="6" t="str">
        <f>VLOOKUP(C113, 'Batter Rosters'!A:C, 3, FALSE)</f>
        <v>HOU</v>
      </c>
    </row>
    <row r="114">
      <c r="A114" s="1">
        <v>68.0</v>
      </c>
      <c r="B114" s="3"/>
      <c r="C114" s="4" t="s">
        <v>153</v>
      </c>
      <c r="D114" s="4" t="s">
        <v>460</v>
      </c>
      <c r="E114" s="5">
        <v>2019.0</v>
      </c>
      <c r="F114" s="5">
        <v>2020.0</v>
      </c>
      <c r="G114" s="5">
        <v>88.0</v>
      </c>
      <c r="H114" s="5">
        <v>9.0</v>
      </c>
      <c r="I114" s="3"/>
      <c r="J114" s="5">
        <v>182.0</v>
      </c>
      <c r="K114" s="5">
        <v>159.0</v>
      </c>
      <c r="L114" s="5">
        <v>25.0</v>
      </c>
      <c r="M114" s="5">
        <v>41.0</v>
      </c>
      <c r="N114" s="5">
        <v>10.0</v>
      </c>
      <c r="O114" s="5">
        <v>1.0</v>
      </c>
      <c r="P114" s="5">
        <v>33.0</v>
      </c>
      <c r="Q114" s="5">
        <v>2.0</v>
      </c>
      <c r="R114" s="5">
        <v>0.0</v>
      </c>
      <c r="S114" s="5">
        <v>20.0</v>
      </c>
      <c r="T114" s="5">
        <v>50.0</v>
      </c>
      <c r="U114" s="5">
        <v>0.258</v>
      </c>
      <c r="V114" s="5">
        <v>0.346</v>
      </c>
      <c r="W114" s="5">
        <v>0.503</v>
      </c>
      <c r="X114" s="5">
        <v>0.849</v>
      </c>
      <c r="Y114" s="5">
        <v>80.0</v>
      </c>
      <c r="Z114" s="5">
        <v>6.0</v>
      </c>
      <c r="AA114" s="5">
        <v>2.0</v>
      </c>
      <c r="AB114" s="5">
        <v>0.0</v>
      </c>
      <c r="AC114" s="5">
        <v>1.0</v>
      </c>
      <c r="AD114" s="5">
        <v>0.0</v>
      </c>
      <c r="AE114" s="5">
        <v>1.0</v>
      </c>
      <c r="AF114" s="5">
        <v>0.317</v>
      </c>
      <c r="AG114" s="5">
        <f t="shared" si="1"/>
        <v>21</v>
      </c>
      <c r="AH114" s="6">
        <f t="shared" si="2"/>
        <v>2</v>
      </c>
      <c r="AI114" s="6" t="str">
        <f>VLOOKUP(C114, 'Batter Rosters'!A:C, 3, FALSE)</f>
        <v>KCR</v>
      </c>
    </row>
    <row r="115">
      <c r="A115" s="1">
        <v>74.0</v>
      </c>
      <c r="B115" s="3"/>
      <c r="C115" s="4" t="s">
        <v>156</v>
      </c>
      <c r="D115" s="4" t="s">
        <v>460</v>
      </c>
      <c r="E115" s="5">
        <v>2019.0</v>
      </c>
      <c r="F115" s="5">
        <v>2020.0</v>
      </c>
      <c r="G115" s="5">
        <v>114.0</v>
      </c>
      <c r="H115" s="5">
        <v>9.0</v>
      </c>
      <c r="I115" s="3"/>
      <c r="J115" s="5">
        <v>237.0</v>
      </c>
      <c r="K115" s="5">
        <v>219.0</v>
      </c>
      <c r="L115" s="5">
        <v>38.0</v>
      </c>
      <c r="M115" s="5">
        <v>62.0</v>
      </c>
      <c r="N115" s="5">
        <v>17.0</v>
      </c>
      <c r="O115" s="5">
        <v>1.0</v>
      </c>
      <c r="P115" s="5">
        <v>30.0</v>
      </c>
      <c r="Q115" s="5">
        <v>10.0</v>
      </c>
      <c r="R115" s="5">
        <v>4.0</v>
      </c>
      <c r="S115" s="5">
        <v>17.0</v>
      </c>
      <c r="T115" s="5">
        <v>34.0</v>
      </c>
      <c r="U115" s="5">
        <v>0.283</v>
      </c>
      <c r="V115" s="5">
        <v>0.333</v>
      </c>
      <c r="W115" s="5">
        <v>0.493</v>
      </c>
      <c r="X115" s="5">
        <v>0.826</v>
      </c>
      <c r="Y115" s="5">
        <v>108.0</v>
      </c>
      <c r="Z115" s="5">
        <v>3.0</v>
      </c>
      <c r="AA115" s="5">
        <v>0.0</v>
      </c>
      <c r="AB115" s="5">
        <v>0.0</v>
      </c>
      <c r="AC115" s="5">
        <v>1.0</v>
      </c>
      <c r="AD115" s="5">
        <v>2.0</v>
      </c>
      <c r="AE115" s="5">
        <v>2.0</v>
      </c>
      <c r="AF115" s="5">
        <v>0.299</v>
      </c>
      <c r="AG115" s="5">
        <f t="shared" si="1"/>
        <v>35</v>
      </c>
      <c r="AH115" s="6">
        <f t="shared" si="2"/>
        <v>6</v>
      </c>
      <c r="AI115" s="6" t="str">
        <f>VLOOKUP(C115, 'Batter Rosters'!A:C, 3, FALSE)</f>
        <v>KCR</v>
      </c>
    </row>
    <row r="116">
      <c r="A116" s="1">
        <v>84.0</v>
      </c>
      <c r="B116" s="3"/>
      <c r="C116" s="4" t="s">
        <v>154</v>
      </c>
      <c r="D116" s="4" t="s">
        <v>460</v>
      </c>
      <c r="E116" s="5">
        <v>2019.0</v>
      </c>
      <c r="F116" s="5">
        <v>2020.0</v>
      </c>
      <c r="G116" s="5">
        <v>73.0</v>
      </c>
      <c r="H116" s="5">
        <v>8.0</v>
      </c>
      <c r="I116" s="3"/>
      <c r="J116" s="5">
        <v>145.0</v>
      </c>
      <c r="K116" s="5">
        <v>126.0</v>
      </c>
      <c r="L116" s="5">
        <v>22.0</v>
      </c>
      <c r="M116" s="5">
        <v>38.0</v>
      </c>
      <c r="N116" s="5">
        <v>7.0</v>
      </c>
      <c r="O116" s="5">
        <v>2.0</v>
      </c>
      <c r="P116" s="5">
        <v>21.0</v>
      </c>
      <c r="Q116" s="5">
        <v>0.0</v>
      </c>
      <c r="R116" s="5">
        <v>2.0</v>
      </c>
      <c r="S116" s="5">
        <v>19.0</v>
      </c>
      <c r="T116" s="5">
        <v>34.0</v>
      </c>
      <c r="U116" s="5">
        <v>0.302</v>
      </c>
      <c r="V116" s="5">
        <v>0.393</v>
      </c>
      <c r="W116" s="5">
        <v>0.579</v>
      </c>
      <c r="X116" s="5">
        <v>0.972</v>
      </c>
      <c r="Y116" s="5">
        <v>73.0</v>
      </c>
      <c r="Z116" s="5">
        <v>2.0</v>
      </c>
      <c r="AA116" s="5">
        <v>0.0</v>
      </c>
      <c r="AB116" s="5">
        <v>0.0</v>
      </c>
      <c r="AC116" s="5">
        <v>0.0</v>
      </c>
      <c r="AD116" s="5">
        <v>2.0</v>
      </c>
      <c r="AE116" s="5">
        <v>0.0</v>
      </c>
      <c r="AF116" s="5">
        <v>0.357</v>
      </c>
      <c r="AG116" s="5">
        <f t="shared" si="1"/>
        <v>21</v>
      </c>
      <c r="AH116" s="6">
        <f t="shared" si="2"/>
        <v>-2</v>
      </c>
      <c r="AI116" s="6" t="str">
        <f>VLOOKUP(C116, 'Batter Rosters'!A:C, 3, FALSE)</f>
        <v>KCR</v>
      </c>
    </row>
    <row r="117">
      <c r="A117" s="1">
        <v>119.0</v>
      </c>
      <c r="B117" s="3"/>
      <c r="C117" s="4" t="s">
        <v>155</v>
      </c>
      <c r="D117" s="4" t="s">
        <v>460</v>
      </c>
      <c r="E117" s="5">
        <v>2019.0</v>
      </c>
      <c r="F117" s="5">
        <v>2020.0</v>
      </c>
      <c r="G117" s="5">
        <v>78.0</v>
      </c>
      <c r="H117" s="5">
        <v>6.0</v>
      </c>
      <c r="I117" s="3"/>
      <c r="J117" s="5">
        <v>143.0</v>
      </c>
      <c r="K117" s="5">
        <v>127.0</v>
      </c>
      <c r="L117" s="5">
        <v>20.0</v>
      </c>
      <c r="M117" s="5">
        <v>35.0</v>
      </c>
      <c r="N117" s="5">
        <v>7.0</v>
      </c>
      <c r="O117" s="5">
        <v>0.0</v>
      </c>
      <c r="P117" s="5">
        <v>22.0</v>
      </c>
      <c r="Q117" s="5">
        <v>0.0</v>
      </c>
      <c r="R117" s="5">
        <v>0.0</v>
      </c>
      <c r="S117" s="5">
        <v>15.0</v>
      </c>
      <c r="T117" s="5">
        <v>18.0</v>
      </c>
      <c r="U117" s="5">
        <v>0.276</v>
      </c>
      <c r="V117" s="5">
        <v>0.35</v>
      </c>
      <c r="W117" s="5">
        <v>0.472</v>
      </c>
      <c r="X117" s="5">
        <v>0.822</v>
      </c>
      <c r="Y117" s="5">
        <v>60.0</v>
      </c>
      <c r="Z117" s="5">
        <v>1.0</v>
      </c>
      <c r="AA117" s="5">
        <v>0.0</v>
      </c>
      <c r="AB117" s="5">
        <v>0.0</v>
      </c>
      <c r="AC117" s="5">
        <v>1.0</v>
      </c>
      <c r="AD117" s="5">
        <v>9.0</v>
      </c>
      <c r="AE117" s="5">
        <v>3.0</v>
      </c>
      <c r="AF117" s="5">
        <v>0.279</v>
      </c>
      <c r="AG117" s="5">
        <f t="shared" si="1"/>
        <v>22</v>
      </c>
      <c r="AH117" s="6">
        <f t="shared" si="2"/>
        <v>0</v>
      </c>
      <c r="AI117" s="6" t="str">
        <f>VLOOKUP(C117, 'Batter Rosters'!A:C, 3, FALSE)</f>
        <v>KCR</v>
      </c>
    </row>
    <row r="118">
      <c r="A118" s="1">
        <v>188.0</v>
      </c>
      <c r="B118" s="3"/>
      <c r="C118" s="4" t="s">
        <v>157</v>
      </c>
      <c r="D118" s="4" t="s">
        <v>460</v>
      </c>
      <c r="E118" s="5">
        <v>2019.0</v>
      </c>
      <c r="F118" s="5">
        <v>2020.0</v>
      </c>
      <c r="G118" s="5">
        <v>84.0</v>
      </c>
      <c r="H118" s="5">
        <v>3.0</v>
      </c>
      <c r="I118" s="3"/>
      <c r="J118" s="5">
        <v>168.0</v>
      </c>
      <c r="K118" s="5">
        <v>160.0</v>
      </c>
      <c r="L118" s="5">
        <v>18.0</v>
      </c>
      <c r="M118" s="5">
        <v>40.0</v>
      </c>
      <c r="N118" s="5">
        <v>5.0</v>
      </c>
      <c r="O118" s="5">
        <v>2.0</v>
      </c>
      <c r="P118" s="5">
        <v>18.0</v>
      </c>
      <c r="Q118" s="5">
        <v>16.0</v>
      </c>
      <c r="R118" s="5">
        <v>7.0</v>
      </c>
      <c r="S118" s="5">
        <v>3.0</v>
      </c>
      <c r="T118" s="5">
        <v>44.0</v>
      </c>
      <c r="U118" s="5">
        <v>0.25</v>
      </c>
      <c r="V118" s="5">
        <v>0.259</v>
      </c>
      <c r="W118" s="5">
        <v>0.363</v>
      </c>
      <c r="X118" s="5">
        <v>0.622</v>
      </c>
      <c r="Y118" s="5">
        <v>58.0</v>
      </c>
      <c r="Z118" s="5">
        <v>4.0</v>
      </c>
      <c r="AA118" s="5">
        <v>0.0</v>
      </c>
      <c r="AB118" s="5">
        <v>2.0</v>
      </c>
      <c r="AC118" s="5">
        <v>3.0</v>
      </c>
      <c r="AD118" s="5">
        <v>0.0</v>
      </c>
      <c r="AE118" s="5">
        <v>4.0</v>
      </c>
      <c r="AF118" s="5">
        <v>0.319</v>
      </c>
      <c r="AG118" s="5">
        <f t="shared" si="1"/>
        <v>30</v>
      </c>
      <c r="AH118" s="6">
        <f t="shared" si="2"/>
        <v>9</v>
      </c>
      <c r="AI118" s="6" t="str">
        <f>VLOOKUP(C118, 'Batter Rosters'!A:C, 3, FALSE)</f>
        <v>KCR</v>
      </c>
    </row>
    <row r="119">
      <c r="A119" s="1">
        <v>218.0</v>
      </c>
      <c r="B119" s="3"/>
      <c r="C119" s="4" t="s">
        <v>161</v>
      </c>
      <c r="D119" s="4" t="s">
        <v>460</v>
      </c>
      <c r="E119" s="5">
        <v>2019.0</v>
      </c>
      <c r="F119" s="5">
        <v>2020.0</v>
      </c>
      <c r="G119" s="5">
        <v>28.0</v>
      </c>
      <c r="H119" s="5">
        <v>3.0</v>
      </c>
      <c r="I119" s="3"/>
      <c r="J119" s="5">
        <v>50.0</v>
      </c>
      <c r="K119" s="5">
        <v>46.0</v>
      </c>
      <c r="L119" s="5">
        <v>7.0</v>
      </c>
      <c r="M119" s="5">
        <v>14.0</v>
      </c>
      <c r="N119" s="5">
        <v>4.0</v>
      </c>
      <c r="O119" s="5">
        <v>0.0</v>
      </c>
      <c r="P119" s="5">
        <v>6.0</v>
      </c>
      <c r="Q119" s="5">
        <v>0.0</v>
      </c>
      <c r="R119" s="5">
        <v>0.0</v>
      </c>
      <c r="S119" s="5">
        <v>4.0</v>
      </c>
      <c r="T119" s="5">
        <v>17.0</v>
      </c>
      <c r="U119" s="5">
        <v>0.304</v>
      </c>
      <c r="V119" s="5">
        <v>0.36</v>
      </c>
      <c r="W119" s="5">
        <v>0.587</v>
      </c>
      <c r="X119" s="5">
        <v>0.947</v>
      </c>
      <c r="Y119" s="5">
        <v>27.0</v>
      </c>
      <c r="Z119" s="5">
        <v>2.0</v>
      </c>
      <c r="AA119" s="5">
        <v>0.0</v>
      </c>
      <c r="AB119" s="5">
        <v>0.0</v>
      </c>
      <c r="AC119" s="5">
        <v>0.0</v>
      </c>
      <c r="AD119" s="5">
        <v>0.0</v>
      </c>
      <c r="AE119" s="5">
        <v>1.0</v>
      </c>
      <c r="AF119" s="5">
        <v>0.423</v>
      </c>
      <c r="AG119" s="5">
        <f t="shared" si="1"/>
        <v>7</v>
      </c>
      <c r="AH119" s="6">
        <f t="shared" si="2"/>
        <v>0</v>
      </c>
      <c r="AI119" s="6" t="str">
        <f>VLOOKUP(C119, 'Batter Rosters'!A:C, 3, FALSE)</f>
        <v>KCR</v>
      </c>
    </row>
    <row r="120">
      <c r="A120" s="1">
        <v>267.0</v>
      </c>
      <c r="B120" s="3"/>
      <c r="C120" s="4" t="s">
        <v>158</v>
      </c>
      <c r="D120" s="4" t="s">
        <v>460</v>
      </c>
      <c r="E120" s="5">
        <v>2019.0</v>
      </c>
      <c r="F120" s="5">
        <v>2020.0</v>
      </c>
      <c r="G120" s="5">
        <v>40.0</v>
      </c>
      <c r="H120" s="5">
        <v>1.0</v>
      </c>
      <c r="I120" s="3"/>
      <c r="J120" s="5">
        <v>72.0</v>
      </c>
      <c r="K120" s="5">
        <v>63.0</v>
      </c>
      <c r="L120" s="5">
        <v>7.0</v>
      </c>
      <c r="M120" s="5">
        <v>12.0</v>
      </c>
      <c r="N120" s="5">
        <v>2.0</v>
      </c>
      <c r="O120" s="5">
        <v>0.0</v>
      </c>
      <c r="P120" s="5">
        <v>3.0</v>
      </c>
      <c r="Q120" s="5">
        <v>0.0</v>
      </c>
      <c r="R120" s="5">
        <v>0.0</v>
      </c>
      <c r="S120" s="5">
        <v>6.0</v>
      </c>
      <c r="T120" s="5">
        <v>15.0</v>
      </c>
      <c r="U120" s="5">
        <v>0.19</v>
      </c>
      <c r="V120" s="5">
        <v>0.268</v>
      </c>
      <c r="W120" s="5">
        <v>0.27</v>
      </c>
      <c r="X120" s="5">
        <v>0.537</v>
      </c>
      <c r="Y120" s="5">
        <v>17.0</v>
      </c>
      <c r="Z120" s="5">
        <v>2.0</v>
      </c>
      <c r="AA120" s="5">
        <v>1.0</v>
      </c>
      <c r="AB120" s="5">
        <v>1.0</v>
      </c>
      <c r="AC120" s="5">
        <v>1.0</v>
      </c>
      <c r="AD120" s="5">
        <v>0.0</v>
      </c>
      <c r="AE120" s="5">
        <v>0.0</v>
      </c>
      <c r="AF120" s="5">
        <v>0.229</v>
      </c>
      <c r="AG120" s="5">
        <f t="shared" si="1"/>
        <v>9</v>
      </c>
      <c r="AH120" s="6">
        <f t="shared" si="2"/>
        <v>0</v>
      </c>
      <c r="AI120" s="6" t="str">
        <f>VLOOKUP(C120, 'Batter Rosters'!A:C, 3, FALSE)</f>
        <v>KCR</v>
      </c>
    </row>
    <row r="121">
      <c r="A121" s="7">
        <v>302.0</v>
      </c>
      <c r="B121" s="3"/>
      <c r="C121" s="8" t="s">
        <v>160</v>
      </c>
      <c r="D121" s="8" t="s">
        <v>460</v>
      </c>
      <c r="E121" s="9">
        <v>2019.0</v>
      </c>
      <c r="F121" s="9">
        <v>2020.0</v>
      </c>
      <c r="G121" s="9">
        <v>25.0</v>
      </c>
      <c r="H121" s="9">
        <v>1.0</v>
      </c>
      <c r="I121" s="3"/>
      <c r="J121" s="9">
        <v>45.0</v>
      </c>
      <c r="K121" s="9">
        <v>40.0</v>
      </c>
      <c r="L121" s="9">
        <v>9.0</v>
      </c>
      <c r="M121" s="9">
        <v>9.0</v>
      </c>
      <c r="N121" s="9">
        <v>4.0</v>
      </c>
      <c r="O121" s="9">
        <v>0.0</v>
      </c>
      <c r="P121" s="9">
        <v>6.0</v>
      </c>
      <c r="Q121" s="9">
        <v>0.0</v>
      </c>
      <c r="R121" s="9">
        <v>0.0</v>
      </c>
      <c r="S121" s="9">
        <v>3.0</v>
      </c>
      <c r="T121" s="9">
        <v>11.0</v>
      </c>
      <c r="U121" s="9">
        <v>0.225</v>
      </c>
      <c r="V121" s="9">
        <v>0.289</v>
      </c>
      <c r="W121" s="9">
        <v>0.4</v>
      </c>
      <c r="X121" s="9">
        <v>0.689</v>
      </c>
      <c r="Y121" s="9">
        <v>16.0</v>
      </c>
      <c r="Z121" s="9">
        <v>1.0</v>
      </c>
      <c r="AA121" s="9">
        <v>1.0</v>
      </c>
      <c r="AB121" s="9">
        <v>0.0</v>
      </c>
      <c r="AC121" s="9">
        <v>1.0</v>
      </c>
      <c r="AD121" s="9">
        <v>0.0</v>
      </c>
      <c r="AE121" s="9">
        <v>0.0</v>
      </c>
      <c r="AF121" s="9">
        <v>0.276</v>
      </c>
      <c r="AG121" s="5">
        <f t="shared" si="1"/>
        <v>4</v>
      </c>
      <c r="AH121" s="6">
        <f t="shared" si="2"/>
        <v>0</v>
      </c>
      <c r="AI121" s="6" t="str">
        <f>VLOOKUP(C121, 'Batter Rosters'!A:C, 3, FALSE)</f>
        <v>KCR</v>
      </c>
    </row>
    <row r="122">
      <c r="A122" s="1">
        <v>26.0</v>
      </c>
      <c r="B122" s="3"/>
      <c r="C122" s="4" t="s">
        <v>163</v>
      </c>
      <c r="D122" s="4" t="s">
        <v>460</v>
      </c>
      <c r="E122" s="5">
        <v>2019.0</v>
      </c>
      <c r="F122" s="5">
        <v>2020.0</v>
      </c>
      <c r="G122" s="5">
        <v>95.0</v>
      </c>
      <c r="H122" s="5">
        <v>12.0</v>
      </c>
      <c r="I122" s="3"/>
      <c r="J122" s="5">
        <v>228.0</v>
      </c>
      <c r="K122" s="5">
        <v>181.0</v>
      </c>
      <c r="L122" s="5">
        <v>36.0</v>
      </c>
      <c r="M122" s="5">
        <v>47.0</v>
      </c>
      <c r="N122" s="5">
        <v>11.0</v>
      </c>
      <c r="O122" s="5">
        <v>1.0</v>
      </c>
      <c r="P122" s="5">
        <v>30.0</v>
      </c>
      <c r="Q122" s="5">
        <v>2.0</v>
      </c>
      <c r="R122" s="5">
        <v>0.0</v>
      </c>
      <c r="S122" s="5">
        <v>44.0</v>
      </c>
      <c r="T122" s="5">
        <v>54.0</v>
      </c>
      <c r="U122" s="5">
        <v>0.26</v>
      </c>
      <c r="V122" s="5">
        <v>0.412</v>
      </c>
      <c r="W122" s="5">
        <v>0.53</v>
      </c>
      <c r="X122" s="5">
        <v>0.943</v>
      </c>
      <c r="Y122" s="5">
        <v>96.0</v>
      </c>
      <c r="Z122" s="5">
        <v>2.0</v>
      </c>
      <c r="AA122" s="5">
        <v>3.0</v>
      </c>
      <c r="AB122" s="5">
        <v>0.0</v>
      </c>
      <c r="AC122" s="5">
        <v>0.0</v>
      </c>
      <c r="AD122" s="5">
        <v>5.0</v>
      </c>
      <c r="AE122" s="5">
        <v>1.0</v>
      </c>
      <c r="AF122" s="5">
        <v>0.304</v>
      </c>
      <c r="AG122" s="5">
        <f t="shared" si="1"/>
        <v>23</v>
      </c>
      <c r="AH122" s="6">
        <f t="shared" si="2"/>
        <v>2</v>
      </c>
      <c r="AI122" s="6" t="str">
        <f>VLOOKUP(C122, 'Batter Rosters'!A:C, 3, FALSE)</f>
        <v>LAA</v>
      </c>
    </row>
    <row r="123">
      <c r="A123" s="1">
        <v>29.0</v>
      </c>
      <c r="B123" s="3"/>
      <c r="C123" s="4" t="s">
        <v>164</v>
      </c>
      <c r="D123" s="4" t="s">
        <v>460</v>
      </c>
      <c r="E123" s="5">
        <v>2019.0</v>
      </c>
      <c r="F123" s="5">
        <v>2020.0</v>
      </c>
      <c r="G123" s="5">
        <v>102.0</v>
      </c>
      <c r="H123" s="5">
        <v>12.0</v>
      </c>
      <c r="I123" s="3"/>
      <c r="J123" s="5">
        <v>217.0</v>
      </c>
      <c r="K123" s="5">
        <v>172.0</v>
      </c>
      <c r="L123" s="5">
        <v>44.0</v>
      </c>
      <c r="M123" s="5">
        <v>51.0</v>
      </c>
      <c r="N123" s="5">
        <v>12.0</v>
      </c>
      <c r="O123" s="5">
        <v>1.0</v>
      </c>
      <c r="P123" s="5">
        <v>33.0</v>
      </c>
      <c r="Q123" s="5">
        <v>3.0</v>
      </c>
      <c r="R123" s="5">
        <v>0.0</v>
      </c>
      <c r="S123" s="5">
        <v>36.0</v>
      </c>
      <c r="T123" s="5">
        <v>32.0</v>
      </c>
      <c r="U123" s="5">
        <v>0.297</v>
      </c>
      <c r="V123" s="5">
        <v>0.424</v>
      </c>
      <c r="W123" s="5">
        <v>0.587</v>
      </c>
      <c r="X123" s="5">
        <v>1.011</v>
      </c>
      <c r="Y123" s="5">
        <v>101.0</v>
      </c>
      <c r="Z123" s="5">
        <v>2.0</v>
      </c>
      <c r="AA123" s="5">
        <v>5.0</v>
      </c>
      <c r="AB123" s="5">
        <v>0.0</v>
      </c>
      <c r="AC123" s="5">
        <v>4.0</v>
      </c>
      <c r="AD123" s="5">
        <v>8.0</v>
      </c>
      <c r="AE123" s="5">
        <v>2.0</v>
      </c>
      <c r="AF123" s="5">
        <v>0.295</v>
      </c>
      <c r="AG123" s="5">
        <f t="shared" si="1"/>
        <v>26</v>
      </c>
      <c r="AH123" s="6">
        <f t="shared" si="2"/>
        <v>3</v>
      </c>
      <c r="AI123" s="6" t="str">
        <f>VLOOKUP(C123, 'Batter Rosters'!A:C, 3, FALSE)</f>
        <v>LAA</v>
      </c>
    </row>
    <row r="124">
      <c r="A124" s="1">
        <v>33.0</v>
      </c>
      <c r="B124" s="3"/>
      <c r="C124" s="4" t="s">
        <v>165</v>
      </c>
      <c r="D124" s="4" t="s">
        <v>460</v>
      </c>
      <c r="E124" s="5">
        <v>2019.0</v>
      </c>
      <c r="F124" s="5">
        <v>2020.0</v>
      </c>
      <c r="G124" s="5">
        <v>97.0</v>
      </c>
      <c r="H124" s="5">
        <v>12.0</v>
      </c>
      <c r="I124" s="3"/>
      <c r="J124" s="5">
        <v>225.0</v>
      </c>
      <c r="K124" s="5">
        <v>209.0</v>
      </c>
      <c r="L124" s="5">
        <v>24.0</v>
      </c>
      <c r="M124" s="5">
        <v>52.0</v>
      </c>
      <c r="N124" s="5">
        <v>12.0</v>
      </c>
      <c r="O124" s="5">
        <v>0.0</v>
      </c>
      <c r="P124" s="5">
        <v>44.0</v>
      </c>
      <c r="Q124" s="5">
        <v>1.0</v>
      </c>
      <c r="R124" s="5">
        <v>0.0</v>
      </c>
      <c r="S124" s="5">
        <v>14.0</v>
      </c>
      <c r="T124" s="5">
        <v>30.0</v>
      </c>
      <c r="U124" s="5">
        <v>0.249</v>
      </c>
      <c r="V124" s="5">
        <v>0.293</v>
      </c>
      <c r="W124" s="5">
        <v>0.478</v>
      </c>
      <c r="X124" s="5">
        <v>0.772</v>
      </c>
      <c r="Y124" s="5">
        <v>100.0</v>
      </c>
      <c r="Z124" s="5">
        <v>8.0</v>
      </c>
      <c r="AA124" s="5">
        <v>0.0</v>
      </c>
      <c r="AB124" s="5">
        <v>0.0</v>
      </c>
      <c r="AC124" s="5">
        <v>2.0</v>
      </c>
      <c r="AD124" s="5">
        <v>1.0</v>
      </c>
      <c r="AE124" s="5">
        <v>2.0</v>
      </c>
      <c r="AF124" s="5">
        <v>0.237</v>
      </c>
      <c r="AG124" s="5">
        <f t="shared" si="1"/>
        <v>28</v>
      </c>
      <c r="AH124" s="6">
        <f t="shared" si="2"/>
        <v>1</v>
      </c>
      <c r="AI124" s="6" t="str">
        <f>VLOOKUP(C124, 'Batter Rosters'!A:C, 3, FALSE)</f>
        <v>LAA</v>
      </c>
    </row>
    <row r="125">
      <c r="A125" s="1">
        <v>129.0</v>
      </c>
      <c r="B125" s="3"/>
      <c r="C125" s="4" t="s">
        <v>166</v>
      </c>
      <c r="D125" s="4" t="s">
        <v>460</v>
      </c>
      <c r="E125" s="5">
        <v>2019.0</v>
      </c>
      <c r="F125" s="5">
        <v>2020.0</v>
      </c>
      <c r="G125" s="5">
        <v>56.0</v>
      </c>
      <c r="H125" s="5">
        <v>5.0</v>
      </c>
      <c r="I125" s="3"/>
      <c r="J125" s="5">
        <v>124.0</v>
      </c>
      <c r="K125" s="5">
        <v>109.0</v>
      </c>
      <c r="L125" s="5">
        <v>16.0</v>
      </c>
      <c r="M125" s="5">
        <v>18.0</v>
      </c>
      <c r="N125" s="5">
        <v>5.0</v>
      </c>
      <c r="O125" s="5">
        <v>0.0</v>
      </c>
      <c r="P125" s="5">
        <v>18.0</v>
      </c>
      <c r="Q125" s="5">
        <v>0.0</v>
      </c>
      <c r="R125" s="5">
        <v>2.0</v>
      </c>
      <c r="S125" s="5">
        <v>13.0</v>
      </c>
      <c r="T125" s="5">
        <v>49.0</v>
      </c>
      <c r="U125" s="5">
        <v>0.165</v>
      </c>
      <c r="V125" s="5">
        <v>0.25</v>
      </c>
      <c r="W125" s="5">
        <v>0.349</v>
      </c>
      <c r="X125" s="5">
        <v>0.599</v>
      </c>
      <c r="Y125" s="5">
        <v>38.0</v>
      </c>
      <c r="Z125" s="5">
        <v>2.0</v>
      </c>
      <c r="AA125" s="5">
        <v>0.0</v>
      </c>
      <c r="AB125" s="5">
        <v>0.0</v>
      </c>
      <c r="AC125" s="5">
        <v>2.0</v>
      </c>
      <c r="AD125" s="5">
        <v>0.0</v>
      </c>
      <c r="AE125" s="5">
        <v>1.0</v>
      </c>
      <c r="AF125" s="5">
        <v>0.228</v>
      </c>
      <c r="AG125" s="5">
        <f t="shared" si="1"/>
        <v>8</v>
      </c>
      <c r="AH125" s="6">
        <f t="shared" si="2"/>
        <v>-2</v>
      </c>
      <c r="AI125" s="6" t="str">
        <f>VLOOKUP(C125, 'Batter Rosters'!A:C, 3, FALSE)</f>
        <v>LAA</v>
      </c>
    </row>
    <row r="126">
      <c r="A126" s="1">
        <v>166.0</v>
      </c>
      <c r="B126" s="3"/>
      <c r="C126" s="4" t="s">
        <v>169</v>
      </c>
      <c r="D126" s="4" t="s">
        <v>460</v>
      </c>
      <c r="E126" s="5">
        <v>2019.0</v>
      </c>
      <c r="F126" s="5">
        <v>2020.0</v>
      </c>
      <c r="G126" s="5">
        <v>60.0</v>
      </c>
      <c r="H126" s="5">
        <v>4.0</v>
      </c>
      <c r="I126" s="3"/>
      <c r="J126" s="5">
        <v>132.0</v>
      </c>
      <c r="K126" s="5">
        <v>120.0</v>
      </c>
      <c r="L126" s="5">
        <v>18.0</v>
      </c>
      <c r="M126" s="5">
        <v>38.0</v>
      </c>
      <c r="N126" s="5">
        <v>5.0</v>
      </c>
      <c r="O126" s="5">
        <v>0.0</v>
      </c>
      <c r="P126" s="5">
        <v>10.0</v>
      </c>
      <c r="Q126" s="5">
        <v>3.0</v>
      </c>
      <c r="R126" s="5">
        <v>0.0</v>
      </c>
      <c r="S126" s="5">
        <v>10.0</v>
      </c>
      <c r="T126" s="5">
        <v>12.0</v>
      </c>
      <c r="U126" s="5">
        <v>0.317</v>
      </c>
      <c r="V126" s="5">
        <v>0.379</v>
      </c>
      <c r="W126" s="5">
        <v>0.458</v>
      </c>
      <c r="X126" s="5">
        <v>0.837</v>
      </c>
      <c r="Y126" s="5">
        <v>55.0</v>
      </c>
      <c r="Z126" s="5">
        <v>7.0</v>
      </c>
      <c r="AA126" s="5">
        <v>2.0</v>
      </c>
      <c r="AB126" s="5">
        <v>0.0</v>
      </c>
      <c r="AC126" s="5">
        <v>0.0</v>
      </c>
      <c r="AD126" s="5">
        <v>0.0</v>
      </c>
      <c r="AE126" s="5">
        <v>0.0</v>
      </c>
      <c r="AF126" s="5">
        <v>0.327</v>
      </c>
      <c r="AG126" s="5">
        <f t="shared" si="1"/>
        <v>29</v>
      </c>
      <c r="AH126" s="6">
        <f t="shared" si="2"/>
        <v>3</v>
      </c>
      <c r="AI126" s="6" t="str">
        <f>VLOOKUP(C126, 'Batter Rosters'!A:C, 3, FALSE)</f>
        <v>LAA</v>
      </c>
    </row>
    <row r="127">
      <c r="A127" s="1">
        <v>176.0</v>
      </c>
      <c r="B127" s="3"/>
      <c r="C127" s="4" t="s">
        <v>170</v>
      </c>
      <c r="D127" s="4" t="s">
        <v>460</v>
      </c>
      <c r="E127" s="5">
        <v>2019.0</v>
      </c>
      <c r="F127" s="5">
        <v>2020.0</v>
      </c>
      <c r="G127" s="5">
        <v>39.0</v>
      </c>
      <c r="H127" s="5">
        <v>4.0</v>
      </c>
      <c r="I127" s="3"/>
      <c r="J127" s="5">
        <v>74.0</v>
      </c>
      <c r="K127" s="5">
        <v>65.0</v>
      </c>
      <c r="L127" s="5">
        <v>6.0</v>
      </c>
      <c r="M127" s="5">
        <v>9.0</v>
      </c>
      <c r="N127" s="5">
        <v>0.0</v>
      </c>
      <c r="O127" s="5">
        <v>0.0</v>
      </c>
      <c r="P127" s="5">
        <v>8.0</v>
      </c>
      <c r="Q127" s="5">
        <v>0.0</v>
      </c>
      <c r="R127" s="5">
        <v>0.0</v>
      </c>
      <c r="S127" s="5">
        <v>9.0</v>
      </c>
      <c r="T127" s="5">
        <v>19.0</v>
      </c>
      <c r="U127" s="5">
        <v>0.138</v>
      </c>
      <c r="V127" s="5">
        <v>0.243</v>
      </c>
      <c r="W127" s="5">
        <v>0.323</v>
      </c>
      <c r="X127" s="5">
        <v>0.566</v>
      </c>
      <c r="Y127" s="5">
        <v>21.0</v>
      </c>
      <c r="Z127" s="5">
        <v>2.0</v>
      </c>
      <c r="AA127" s="5">
        <v>0.0</v>
      </c>
      <c r="AB127" s="5">
        <v>0.0</v>
      </c>
      <c r="AC127" s="5">
        <v>0.0</v>
      </c>
      <c r="AD127" s="5">
        <v>0.0</v>
      </c>
      <c r="AE127" s="5">
        <v>1.0</v>
      </c>
      <c r="AF127" s="5">
        <v>0.119</v>
      </c>
      <c r="AG127" s="5">
        <f t="shared" si="1"/>
        <v>5</v>
      </c>
      <c r="AH127" s="6">
        <f t="shared" si="2"/>
        <v>0</v>
      </c>
      <c r="AI127" s="6" t="str">
        <f>VLOOKUP(C127, 'Batter Rosters'!A:C, 3, FALSE)</f>
        <v>LAA</v>
      </c>
    </row>
    <row r="128">
      <c r="A128" s="1">
        <v>177.0</v>
      </c>
      <c r="B128" s="3"/>
      <c r="C128" s="4" t="s">
        <v>167</v>
      </c>
      <c r="D128" s="4" t="s">
        <v>460</v>
      </c>
      <c r="E128" s="5">
        <v>2019.0</v>
      </c>
      <c r="F128" s="5">
        <v>2020.0</v>
      </c>
      <c r="G128" s="5">
        <v>105.0</v>
      </c>
      <c r="H128" s="5">
        <v>4.0</v>
      </c>
      <c r="I128" s="3"/>
      <c r="J128" s="5">
        <v>256.0</v>
      </c>
      <c r="K128" s="5">
        <v>228.0</v>
      </c>
      <c r="L128" s="5">
        <v>37.0</v>
      </c>
      <c r="M128" s="5">
        <v>63.0</v>
      </c>
      <c r="N128" s="5">
        <v>12.0</v>
      </c>
      <c r="O128" s="5">
        <v>1.0</v>
      </c>
      <c r="P128" s="5">
        <v>17.0</v>
      </c>
      <c r="Q128" s="5">
        <v>1.0</v>
      </c>
      <c r="R128" s="5">
        <v>1.0</v>
      </c>
      <c r="S128" s="5">
        <v>27.0</v>
      </c>
      <c r="T128" s="5">
        <v>14.0</v>
      </c>
      <c r="U128" s="5">
        <v>0.276</v>
      </c>
      <c r="V128" s="5">
        <v>0.352</v>
      </c>
      <c r="W128" s="5">
        <v>0.39</v>
      </c>
      <c r="X128" s="5">
        <v>0.742</v>
      </c>
      <c r="Y128" s="5">
        <v>89.0</v>
      </c>
      <c r="Z128" s="5">
        <v>3.0</v>
      </c>
      <c r="AA128" s="5">
        <v>0.0</v>
      </c>
      <c r="AB128" s="5">
        <v>0.0</v>
      </c>
      <c r="AC128" s="5">
        <v>1.0</v>
      </c>
      <c r="AD128" s="5">
        <v>2.0</v>
      </c>
      <c r="AE128" s="5">
        <v>3.0</v>
      </c>
      <c r="AF128" s="5">
        <v>0.28</v>
      </c>
      <c r="AG128" s="5">
        <f t="shared" si="1"/>
        <v>46</v>
      </c>
      <c r="AH128" s="6">
        <f t="shared" si="2"/>
        <v>0</v>
      </c>
      <c r="AI128" s="6" t="str">
        <f>VLOOKUP(C128, 'Batter Rosters'!A:C, 3, FALSE)</f>
        <v>LAA</v>
      </c>
    </row>
    <row r="129">
      <c r="A129" s="1">
        <v>187.0</v>
      </c>
      <c r="B129" s="3"/>
      <c r="C129" s="4" t="s">
        <v>168</v>
      </c>
      <c r="D129" s="4" t="s">
        <v>460</v>
      </c>
      <c r="E129" s="5">
        <v>2019.0</v>
      </c>
      <c r="F129" s="5">
        <v>2020.0</v>
      </c>
      <c r="G129" s="5">
        <v>85.0</v>
      </c>
      <c r="H129" s="5">
        <v>3.0</v>
      </c>
      <c r="I129" s="3"/>
      <c r="J129" s="5">
        <v>164.0</v>
      </c>
      <c r="K129" s="5">
        <v>149.0</v>
      </c>
      <c r="L129" s="5">
        <v>18.0</v>
      </c>
      <c r="M129" s="5">
        <v>30.0</v>
      </c>
      <c r="N129" s="5">
        <v>5.0</v>
      </c>
      <c r="O129" s="5">
        <v>1.0</v>
      </c>
      <c r="P129" s="5">
        <v>11.0</v>
      </c>
      <c r="Q129" s="5">
        <v>0.0</v>
      </c>
      <c r="R129" s="5">
        <v>3.0</v>
      </c>
      <c r="S129" s="5">
        <v>11.0</v>
      </c>
      <c r="T129" s="5">
        <v>38.0</v>
      </c>
      <c r="U129" s="5">
        <v>0.201</v>
      </c>
      <c r="V129" s="5">
        <v>0.258</v>
      </c>
      <c r="W129" s="5">
        <v>0.309</v>
      </c>
      <c r="X129" s="5">
        <v>0.566</v>
      </c>
      <c r="Y129" s="5">
        <v>46.0</v>
      </c>
      <c r="Z129" s="5">
        <v>1.0</v>
      </c>
      <c r="AA129" s="5">
        <v>1.0</v>
      </c>
      <c r="AB129" s="5">
        <v>1.0</v>
      </c>
      <c r="AC129" s="5">
        <v>2.0</v>
      </c>
      <c r="AD129" s="5">
        <v>0.0</v>
      </c>
      <c r="AE129" s="5">
        <v>5.0</v>
      </c>
      <c r="AF129" s="5">
        <v>0.245</v>
      </c>
      <c r="AG129" s="5">
        <f t="shared" si="1"/>
        <v>21</v>
      </c>
      <c r="AH129" s="6">
        <f t="shared" si="2"/>
        <v>-3</v>
      </c>
      <c r="AI129" s="6" t="str">
        <f>VLOOKUP(C129, 'Batter Rosters'!A:C, 3, FALSE)</f>
        <v>LAA</v>
      </c>
    </row>
    <row r="130">
      <c r="A130" s="1">
        <v>233.0</v>
      </c>
      <c r="B130" s="3"/>
      <c r="C130" s="4" t="s">
        <v>171</v>
      </c>
      <c r="D130" s="4" t="s">
        <v>460</v>
      </c>
      <c r="E130" s="5">
        <v>2020.0</v>
      </c>
      <c r="F130" s="5">
        <v>2020.0</v>
      </c>
      <c r="G130" s="5">
        <v>18.0</v>
      </c>
      <c r="H130" s="5">
        <v>2.0</v>
      </c>
      <c r="I130" s="3"/>
      <c r="J130" s="5">
        <v>33.0</v>
      </c>
      <c r="K130" s="5">
        <v>30.0</v>
      </c>
      <c r="L130" s="5">
        <v>2.0</v>
      </c>
      <c r="M130" s="5">
        <v>5.0</v>
      </c>
      <c r="N130" s="5">
        <v>0.0</v>
      </c>
      <c r="O130" s="5">
        <v>0.0</v>
      </c>
      <c r="P130" s="5">
        <v>3.0</v>
      </c>
      <c r="Q130" s="5">
        <v>0.0</v>
      </c>
      <c r="R130" s="5">
        <v>0.0</v>
      </c>
      <c r="S130" s="5">
        <v>2.0</v>
      </c>
      <c r="T130" s="5">
        <v>16.0</v>
      </c>
      <c r="U130" s="5">
        <v>0.167</v>
      </c>
      <c r="V130" s="5">
        <v>0.242</v>
      </c>
      <c r="W130" s="5">
        <v>0.367</v>
      </c>
      <c r="X130" s="5">
        <v>0.609</v>
      </c>
      <c r="Y130" s="5">
        <v>11.0</v>
      </c>
      <c r="Z130" s="5">
        <v>1.0</v>
      </c>
      <c r="AA130" s="5">
        <v>1.0</v>
      </c>
      <c r="AB130" s="5">
        <v>0.0</v>
      </c>
      <c r="AC130" s="5">
        <v>0.0</v>
      </c>
      <c r="AD130" s="5">
        <v>0.0</v>
      </c>
      <c r="AE130" s="5">
        <v>0.0</v>
      </c>
      <c r="AF130" s="5">
        <v>0.25</v>
      </c>
      <c r="AG130" s="5">
        <f t="shared" si="1"/>
        <v>3</v>
      </c>
      <c r="AH130" s="6">
        <f t="shared" si="2"/>
        <v>0</v>
      </c>
      <c r="AI130" s="6" t="str">
        <f>VLOOKUP(C130, 'Batter Rosters'!A:C, 3, FALSE)</f>
        <v>LAA</v>
      </c>
    </row>
    <row r="131">
      <c r="A131" s="1">
        <v>240.0</v>
      </c>
      <c r="B131" s="3"/>
      <c r="C131" s="4" t="s">
        <v>174</v>
      </c>
      <c r="D131" s="4" t="s">
        <v>460</v>
      </c>
      <c r="E131" s="5">
        <v>2019.0</v>
      </c>
      <c r="F131" s="5">
        <v>2020.0</v>
      </c>
      <c r="G131" s="5">
        <v>18.0</v>
      </c>
      <c r="H131" s="5">
        <v>2.0</v>
      </c>
      <c r="I131" s="3"/>
      <c r="J131" s="5">
        <v>37.0</v>
      </c>
      <c r="K131" s="5">
        <v>37.0</v>
      </c>
      <c r="L131" s="5">
        <v>4.0</v>
      </c>
      <c r="M131" s="5">
        <v>4.0</v>
      </c>
      <c r="N131" s="5">
        <v>0.0</v>
      </c>
      <c r="O131" s="5">
        <v>0.0</v>
      </c>
      <c r="P131" s="5">
        <v>5.0</v>
      </c>
      <c r="Q131" s="5">
        <v>1.0</v>
      </c>
      <c r="R131" s="5">
        <v>0.0</v>
      </c>
      <c r="S131" s="5">
        <v>0.0</v>
      </c>
      <c r="T131" s="5">
        <v>17.0</v>
      </c>
      <c r="U131" s="5">
        <v>0.108</v>
      </c>
      <c r="V131" s="5">
        <v>0.108</v>
      </c>
      <c r="W131" s="5">
        <v>0.27</v>
      </c>
      <c r="X131" s="5">
        <v>0.378</v>
      </c>
      <c r="Y131" s="5">
        <v>10.0</v>
      </c>
      <c r="Z131" s="5">
        <v>0.0</v>
      </c>
      <c r="AA131" s="5">
        <v>0.0</v>
      </c>
      <c r="AB131" s="5">
        <v>0.0</v>
      </c>
      <c r="AC131" s="5">
        <v>0.0</v>
      </c>
      <c r="AD131" s="5">
        <v>0.0</v>
      </c>
      <c r="AE131" s="5">
        <v>0.0</v>
      </c>
      <c r="AF131" s="5">
        <v>0.111</v>
      </c>
      <c r="AG131" s="5">
        <f t="shared" si="1"/>
        <v>2</v>
      </c>
      <c r="AH131" s="6">
        <f t="shared" si="2"/>
        <v>1</v>
      </c>
      <c r="AI131" s="6" t="str">
        <f>VLOOKUP(C131, 'Batter Rosters'!A:C, 3, FALSE)</f>
        <v>LAA</v>
      </c>
    </row>
    <row r="132">
      <c r="A132" s="7">
        <v>319.0</v>
      </c>
      <c r="B132" s="3"/>
      <c r="C132" s="8" t="s">
        <v>172</v>
      </c>
      <c r="D132" s="8" t="s">
        <v>460</v>
      </c>
      <c r="E132" s="9">
        <v>2019.0</v>
      </c>
      <c r="F132" s="9">
        <v>2020.0</v>
      </c>
      <c r="G132" s="9">
        <v>20.0</v>
      </c>
      <c r="H132" s="9">
        <v>0.0</v>
      </c>
      <c r="I132" s="3"/>
      <c r="J132" s="9">
        <v>35.0</v>
      </c>
      <c r="K132" s="9">
        <v>32.0</v>
      </c>
      <c r="L132" s="9">
        <v>4.0</v>
      </c>
      <c r="M132" s="9">
        <v>5.0</v>
      </c>
      <c r="N132" s="9">
        <v>0.0</v>
      </c>
      <c r="O132" s="9">
        <v>0.0</v>
      </c>
      <c r="P132" s="9">
        <v>2.0</v>
      </c>
      <c r="Q132" s="9">
        <v>0.0</v>
      </c>
      <c r="R132" s="9">
        <v>0.0</v>
      </c>
      <c r="S132" s="9">
        <v>3.0</v>
      </c>
      <c r="T132" s="9">
        <v>14.0</v>
      </c>
      <c r="U132" s="9">
        <v>0.156</v>
      </c>
      <c r="V132" s="9">
        <v>0.229</v>
      </c>
      <c r="W132" s="9">
        <v>0.156</v>
      </c>
      <c r="X132" s="9">
        <v>0.385</v>
      </c>
      <c r="Y132" s="9">
        <v>5.0</v>
      </c>
      <c r="Z132" s="9">
        <v>0.0</v>
      </c>
      <c r="AA132" s="9">
        <v>0.0</v>
      </c>
      <c r="AB132" s="9">
        <v>0.0</v>
      </c>
      <c r="AC132" s="9">
        <v>0.0</v>
      </c>
      <c r="AD132" s="9">
        <v>0.0</v>
      </c>
      <c r="AE132" s="9">
        <v>1.0</v>
      </c>
      <c r="AF132" s="9">
        <v>0.278</v>
      </c>
      <c r="AG132" s="5">
        <f t="shared" si="1"/>
        <v>5</v>
      </c>
      <c r="AH132" s="6">
        <f t="shared" si="2"/>
        <v>0</v>
      </c>
      <c r="AI132" s="6" t="str">
        <f>VLOOKUP(C132, 'Batter Rosters'!A:C, 3, FALSE)</f>
        <v>LAA</v>
      </c>
    </row>
    <row r="133">
      <c r="A133" s="1">
        <v>31.0</v>
      </c>
      <c r="B133" s="3"/>
      <c r="C133" s="4" t="s">
        <v>176</v>
      </c>
      <c r="D133" s="4" t="s">
        <v>460</v>
      </c>
      <c r="E133" s="5">
        <v>2019.0</v>
      </c>
      <c r="F133" s="5">
        <v>2020.0</v>
      </c>
      <c r="G133" s="5">
        <v>103.0</v>
      </c>
      <c r="H133" s="5">
        <v>12.0</v>
      </c>
      <c r="I133" s="3"/>
      <c r="J133" s="5">
        <v>224.0</v>
      </c>
      <c r="K133" s="5">
        <v>194.0</v>
      </c>
      <c r="L133" s="5">
        <v>31.0</v>
      </c>
      <c r="M133" s="5">
        <v>53.0</v>
      </c>
      <c r="N133" s="5">
        <v>12.0</v>
      </c>
      <c r="O133" s="5">
        <v>0.0</v>
      </c>
      <c r="P133" s="5">
        <v>28.0</v>
      </c>
      <c r="Q133" s="5">
        <v>1.0</v>
      </c>
      <c r="R133" s="5">
        <v>0.0</v>
      </c>
      <c r="S133" s="5">
        <v>23.0</v>
      </c>
      <c r="T133" s="5">
        <v>44.0</v>
      </c>
      <c r="U133" s="5">
        <v>0.273</v>
      </c>
      <c r="V133" s="5">
        <v>0.362</v>
      </c>
      <c r="W133" s="5">
        <v>0.521</v>
      </c>
      <c r="X133" s="5">
        <v>0.882</v>
      </c>
      <c r="Y133" s="5">
        <v>101.0</v>
      </c>
      <c r="Z133" s="5">
        <v>4.0</v>
      </c>
      <c r="AA133" s="5">
        <v>5.0</v>
      </c>
      <c r="AB133" s="5">
        <v>0.0</v>
      </c>
      <c r="AC133" s="5">
        <v>2.0</v>
      </c>
      <c r="AD133" s="5">
        <v>1.0</v>
      </c>
      <c r="AE133" s="5">
        <v>3.0</v>
      </c>
      <c r="AF133" s="5">
        <v>0.293</v>
      </c>
      <c r="AG133" s="5">
        <f t="shared" si="1"/>
        <v>29</v>
      </c>
      <c r="AH133" s="6">
        <f t="shared" si="2"/>
        <v>1</v>
      </c>
      <c r="AI133" s="6" t="str">
        <f>VLOOKUP(C133, 'Batter Rosters'!A:C, 3, FALSE)</f>
        <v>LAD</v>
      </c>
    </row>
    <row r="134">
      <c r="A134" s="1">
        <v>79.0</v>
      </c>
      <c r="B134" s="3"/>
      <c r="C134" s="4" t="s">
        <v>179</v>
      </c>
      <c r="D134" s="4" t="s">
        <v>460</v>
      </c>
      <c r="E134" s="5">
        <v>2019.0</v>
      </c>
      <c r="F134" s="5">
        <v>2020.0</v>
      </c>
      <c r="G134" s="5">
        <v>100.0</v>
      </c>
      <c r="H134" s="5">
        <v>8.0</v>
      </c>
      <c r="I134" s="3"/>
      <c r="J134" s="5">
        <v>210.0</v>
      </c>
      <c r="K134" s="5">
        <v>187.0</v>
      </c>
      <c r="L134" s="5">
        <v>27.0</v>
      </c>
      <c r="M134" s="5">
        <v>46.0</v>
      </c>
      <c r="N134" s="5">
        <v>5.0</v>
      </c>
      <c r="O134" s="5">
        <v>0.0</v>
      </c>
      <c r="P134" s="5">
        <v>24.0</v>
      </c>
      <c r="Q134" s="5">
        <v>3.0</v>
      </c>
      <c r="R134" s="5">
        <v>0.0</v>
      </c>
      <c r="S134" s="5">
        <v>18.0</v>
      </c>
      <c r="T134" s="5">
        <v>37.0</v>
      </c>
      <c r="U134" s="5">
        <v>0.246</v>
      </c>
      <c r="V134" s="5">
        <v>0.314</v>
      </c>
      <c r="W134" s="5">
        <v>0.401</v>
      </c>
      <c r="X134" s="5">
        <v>0.715</v>
      </c>
      <c r="Y134" s="5">
        <v>75.0</v>
      </c>
      <c r="Z134" s="5">
        <v>5.0</v>
      </c>
      <c r="AA134" s="5">
        <v>2.0</v>
      </c>
      <c r="AB134" s="5">
        <v>0.0</v>
      </c>
      <c r="AC134" s="5">
        <v>3.0</v>
      </c>
      <c r="AD134" s="5">
        <v>3.0</v>
      </c>
      <c r="AE134" s="5">
        <v>1.0</v>
      </c>
      <c r="AF134" s="5">
        <v>0.262</v>
      </c>
      <c r="AG134" s="5">
        <f t="shared" si="1"/>
        <v>33</v>
      </c>
      <c r="AH134" s="6">
        <f t="shared" si="2"/>
        <v>3</v>
      </c>
      <c r="AI134" s="6" t="str">
        <f>VLOOKUP(C134, 'Batter Rosters'!A:C, 3, FALSE)</f>
        <v>LAD</v>
      </c>
    </row>
    <row r="135">
      <c r="A135" s="1">
        <v>85.0</v>
      </c>
      <c r="B135" s="3"/>
      <c r="C135" s="4" t="s">
        <v>178</v>
      </c>
      <c r="D135" s="4" t="s">
        <v>460</v>
      </c>
      <c r="E135" s="5">
        <v>2019.0</v>
      </c>
      <c r="F135" s="5">
        <v>2020.0</v>
      </c>
      <c r="G135" s="5">
        <v>67.0</v>
      </c>
      <c r="H135" s="5">
        <v>8.0</v>
      </c>
      <c r="I135" s="3"/>
      <c r="J135" s="5">
        <v>149.0</v>
      </c>
      <c r="K135" s="5">
        <v>138.0</v>
      </c>
      <c r="L135" s="5">
        <v>21.0</v>
      </c>
      <c r="M135" s="5">
        <v>46.0</v>
      </c>
      <c r="N135" s="5">
        <v>8.0</v>
      </c>
      <c r="O135" s="5">
        <v>0.0</v>
      </c>
      <c r="P135" s="5">
        <v>26.0</v>
      </c>
      <c r="Q135" s="5">
        <v>3.0</v>
      </c>
      <c r="R135" s="5">
        <v>0.0</v>
      </c>
      <c r="S135" s="5">
        <v>7.0</v>
      </c>
      <c r="T135" s="5">
        <v>28.0</v>
      </c>
      <c r="U135" s="5">
        <v>0.333</v>
      </c>
      <c r="V135" s="5">
        <v>0.369</v>
      </c>
      <c r="W135" s="5">
        <v>0.565</v>
      </c>
      <c r="X135" s="5">
        <v>0.934</v>
      </c>
      <c r="Y135" s="5">
        <v>78.0</v>
      </c>
      <c r="Z135" s="5">
        <v>3.0</v>
      </c>
      <c r="AA135" s="5">
        <v>2.0</v>
      </c>
      <c r="AB135" s="5">
        <v>0.0</v>
      </c>
      <c r="AC135" s="5">
        <v>2.0</v>
      </c>
      <c r="AD135" s="5">
        <v>2.0</v>
      </c>
      <c r="AE135" s="5">
        <v>0.0</v>
      </c>
      <c r="AF135" s="5">
        <v>0.365</v>
      </c>
      <c r="AG135" s="5">
        <f t="shared" si="1"/>
        <v>30</v>
      </c>
      <c r="AH135" s="6">
        <f t="shared" si="2"/>
        <v>3</v>
      </c>
      <c r="AI135" s="6" t="str">
        <f>VLOOKUP(C135, 'Batter Rosters'!A:C, 3, FALSE)</f>
        <v>LAD</v>
      </c>
    </row>
    <row r="136">
      <c r="A136" s="1">
        <v>88.0</v>
      </c>
      <c r="B136" s="3"/>
      <c r="C136" s="4" t="s">
        <v>180</v>
      </c>
      <c r="D136" s="4" t="s">
        <v>460</v>
      </c>
      <c r="E136" s="5">
        <v>2019.0</v>
      </c>
      <c r="F136" s="5">
        <v>2020.0</v>
      </c>
      <c r="G136" s="5">
        <v>93.0</v>
      </c>
      <c r="H136" s="5">
        <v>8.0</v>
      </c>
      <c r="I136" s="3"/>
      <c r="J136" s="5">
        <v>204.0</v>
      </c>
      <c r="K136" s="5">
        <v>178.0</v>
      </c>
      <c r="L136" s="5">
        <v>23.0</v>
      </c>
      <c r="M136" s="5">
        <v>43.0</v>
      </c>
      <c r="N136" s="5">
        <v>16.0</v>
      </c>
      <c r="O136" s="5">
        <v>1.0</v>
      </c>
      <c r="P136" s="5">
        <v>29.0</v>
      </c>
      <c r="Q136" s="5">
        <v>3.0</v>
      </c>
      <c r="R136" s="5">
        <v>0.0</v>
      </c>
      <c r="S136" s="5">
        <v>24.0</v>
      </c>
      <c r="T136" s="5">
        <v>54.0</v>
      </c>
      <c r="U136" s="5">
        <v>0.242</v>
      </c>
      <c r="V136" s="5">
        <v>0.33</v>
      </c>
      <c r="W136" s="5">
        <v>0.478</v>
      </c>
      <c r="X136" s="5">
        <v>0.808</v>
      </c>
      <c r="Y136" s="5">
        <v>85.0</v>
      </c>
      <c r="Z136" s="5">
        <v>4.0</v>
      </c>
      <c r="AA136" s="5">
        <v>0.0</v>
      </c>
      <c r="AB136" s="5">
        <v>1.0</v>
      </c>
      <c r="AC136" s="5">
        <v>1.0</v>
      </c>
      <c r="AD136" s="5">
        <v>3.0</v>
      </c>
      <c r="AE136" s="5">
        <v>2.0</v>
      </c>
      <c r="AF136" s="5">
        <v>0.299</v>
      </c>
      <c r="AG136" s="5">
        <f t="shared" si="1"/>
        <v>18</v>
      </c>
      <c r="AH136" s="6">
        <f t="shared" si="2"/>
        <v>3</v>
      </c>
      <c r="AI136" s="6" t="str">
        <f>VLOOKUP(C136, 'Batter Rosters'!A:C, 3, FALSE)</f>
        <v>LAD</v>
      </c>
    </row>
    <row r="137">
      <c r="A137" s="1">
        <v>121.0</v>
      </c>
      <c r="B137" s="3"/>
      <c r="C137" s="4" t="s">
        <v>175</v>
      </c>
      <c r="D137" s="4" t="s">
        <v>460</v>
      </c>
      <c r="E137" s="5">
        <v>2019.0</v>
      </c>
      <c r="F137" s="5">
        <v>2020.0</v>
      </c>
      <c r="G137" s="5">
        <v>101.0</v>
      </c>
      <c r="H137" s="5">
        <v>6.0</v>
      </c>
      <c r="I137" s="3"/>
      <c r="J137" s="5">
        <v>240.0</v>
      </c>
      <c r="K137" s="5">
        <v>203.0</v>
      </c>
      <c r="L137" s="5">
        <v>44.0</v>
      </c>
      <c r="M137" s="5">
        <v>52.0</v>
      </c>
      <c r="N137" s="5">
        <v>14.0</v>
      </c>
      <c r="O137" s="5">
        <v>0.0</v>
      </c>
      <c r="P137" s="5">
        <v>15.0</v>
      </c>
      <c r="Q137" s="5">
        <v>6.0</v>
      </c>
      <c r="R137" s="5">
        <v>0.0</v>
      </c>
      <c r="S137" s="5">
        <v>36.0</v>
      </c>
      <c r="T137" s="5">
        <v>32.0</v>
      </c>
      <c r="U137" s="5">
        <v>0.256</v>
      </c>
      <c r="V137" s="5">
        <v>0.367</v>
      </c>
      <c r="W137" s="5">
        <v>0.414</v>
      </c>
      <c r="X137" s="5">
        <v>0.78</v>
      </c>
      <c r="Y137" s="5">
        <v>84.0</v>
      </c>
      <c r="Z137" s="5">
        <v>3.0</v>
      </c>
      <c r="AA137" s="5">
        <v>0.0</v>
      </c>
      <c r="AB137" s="5">
        <v>0.0</v>
      </c>
      <c r="AC137" s="5">
        <v>1.0</v>
      </c>
      <c r="AD137" s="5">
        <v>4.0</v>
      </c>
      <c r="AE137" s="5">
        <v>6.0</v>
      </c>
      <c r="AF137" s="5">
        <v>0.277</v>
      </c>
      <c r="AG137" s="5">
        <f t="shared" si="1"/>
        <v>32</v>
      </c>
      <c r="AH137" s="6">
        <f t="shared" si="2"/>
        <v>6</v>
      </c>
      <c r="AI137" s="6" t="str">
        <f>VLOOKUP(C137, 'Batter Rosters'!A:C, 3, FALSE)</f>
        <v>LAD</v>
      </c>
    </row>
    <row r="138">
      <c r="A138" s="1">
        <v>213.0</v>
      </c>
      <c r="B138" s="3"/>
      <c r="C138" s="4" t="s">
        <v>177</v>
      </c>
      <c r="D138" s="4" t="s">
        <v>460</v>
      </c>
      <c r="E138" s="5">
        <v>2019.0</v>
      </c>
      <c r="F138" s="5">
        <v>2020.0</v>
      </c>
      <c r="G138" s="5">
        <v>41.0</v>
      </c>
      <c r="H138" s="5">
        <v>3.0</v>
      </c>
      <c r="I138" s="3"/>
      <c r="J138" s="5">
        <v>83.0</v>
      </c>
      <c r="K138" s="5">
        <v>70.0</v>
      </c>
      <c r="L138" s="5">
        <v>8.0</v>
      </c>
      <c r="M138" s="5">
        <v>14.0</v>
      </c>
      <c r="N138" s="5">
        <v>3.0</v>
      </c>
      <c r="O138" s="5">
        <v>0.0</v>
      </c>
      <c r="P138" s="5">
        <v>8.0</v>
      </c>
      <c r="Q138" s="5">
        <v>1.0</v>
      </c>
      <c r="R138" s="5">
        <v>0.0</v>
      </c>
      <c r="S138" s="5">
        <v>11.0</v>
      </c>
      <c r="T138" s="5">
        <v>27.0</v>
      </c>
      <c r="U138" s="5">
        <v>0.2</v>
      </c>
      <c r="V138" s="5">
        <v>0.313</v>
      </c>
      <c r="W138" s="5">
        <v>0.371</v>
      </c>
      <c r="X138" s="5">
        <v>0.685</v>
      </c>
      <c r="Y138" s="5">
        <v>26.0</v>
      </c>
      <c r="Z138" s="5">
        <v>1.0</v>
      </c>
      <c r="AA138" s="5">
        <v>1.0</v>
      </c>
      <c r="AB138" s="5">
        <v>0.0</v>
      </c>
      <c r="AC138" s="5">
        <v>1.0</v>
      </c>
      <c r="AD138" s="5">
        <v>1.0</v>
      </c>
      <c r="AE138" s="5">
        <v>0.0</v>
      </c>
      <c r="AF138" s="5">
        <v>0.268</v>
      </c>
      <c r="AG138" s="5">
        <f t="shared" si="1"/>
        <v>8</v>
      </c>
      <c r="AH138" s="6">
        <f t="shared" si="2"/>
        <v>1</v>
      </c>
      <c r="AI138" s="6" t="str">
        <f>VLOOKUP(C138, 'Batter Rosters'!A:C, 3, FALSE)</f>
        <v>LAD</v>
      </c>
    </row>
    <row r="139">
      <c r="A139" s="1">
        <v>297.0</v>
      </c>
      <c r="B139" s="3"/>
      <c r="C139" s="4" t="s">
        <v>181</v>
      </c>
      <c r="D139" s="4" t="s">
        <v>460</v>
      </c>
      <c r="E139" s="5">
        <v>2019.0</v>
      </c>
      <c r="F139" s="5">
        <v>2020.0</v>
      </c>
      <c r="G139" s="5">
        <v>48.0</v>
      </c>
      <c r="H139" s="5">
        <v>1.0</v>
      </c>
      <c r="I139" s="3"/>
      <c r="J139" s="5">
        <v>86.0</v>
      </c>
      <c r="K139" s="5">
        <v>77.0</v>
      </c>
      <c r="L139" s="5">
        <v>11.0</v>
      </c>
      <c r="M139" s="5">
        <v>18.0</v>
      </c>
      <c r="N139" s="5">
        <v>4.0</v>
      </c>
      <c r="O139" s="5">
        <v>0.0</v>
      </c>
      <c r="P139" s="5">
        <v>8.0</v>
      </c>
      <c r="Q139" s="5">
        <v>0.0</v>
      </c>
      <c r="R139" s="5">
        <v>0.0</v>
      </c>
      <c r="S139" s="5">
        <v>6.0</v>
      </c>
      <c r="T139" s="5">
        <v>22.0</v>
      </c>
      <c r="U139" s="5">
        <v>0.234</v>
      </c>
      <c r="V139" s="5">
        <v>0.302</v>
      </c>
      <c r="W139" s="5">
        <v>0.325</v>
      </c>
      <c r="X139" s="5">
        <v>0.627</v>
      </c>
      <c r="Y139" s="5">
        <v>25.0</v>
      </c>
      <c r="Z139" s="5">
        <v>5.0</v>
      </c>
      <c r="AA139" s="5">
        <v>2.0</v>
      </c>
      <c r="AB139" s="5">
        <v>0.0</v>
      </c>
      <c r="AC139" s="5">
        <v>1.0</v>
      </c>
      <c r="AD139" s="5">
        <v>1.0</v>
      </c>
      <c r="AE139" s="5">
        <v>1.0</v>
      </c>
      <c r="AF139" s="5">
        <v>0.309</v>
      </c>
      <c r="AG139" s="5">
        <f t="shared" si="1"/>
        <v>13</v>
      </c>
      <c r="AH139" s="6">
        <f t="shared" si="2"/>
        <v>0</v>
      </c>
      <c r="AI139" s="6" t="str">
        <f>VLOOKUP(C139, 'Batter Rosters'!A:C, 3, FALSE)</f>
        <v>LAD</v>
      </c>
    </row>
    <row r="140">
      <c r="A140" s="1">
        <v>97.0</v>
      </c>
      <c r="B140" s="3"/>
      <c r="C140" s="4" t="s">
        <v>182</v>
      </c>
      <c r="D140" s="4" t="s">
        <v>460</v>
      </c>
      <c r="E140" s="5">
        <v>2019.0</v>
      </c>
      <c r="F140" s="5">
        <v>2020.0</v>
      </c>
      <c r="G140" s="5">
        <v>77.0</v>
      </c>
      <c r="H140" s="5">
        <v>7.0</v>
      </c>
      <c r="I140" s="3"/>
      <c r="J140" s="5">
        <v>163.0</v>
      </c>
      <c r="K140" s="5">
        <v>149.0</v>
      </c>
      <c r="L140" s="5">
        <v>10.0</v>
      </c>
      <c r="M140" s="5">
        <v>36.0</v>
      </c>
      <c r="N140" s="5">
        <v>7.0</v>
      </c>
      <c r="O140" s="5">
        <v>0.0</v>
      </c>
      <c r="P140" s="5">
        <v>16.0</v>
      </c>
      <c r="Q140" s="5">
        <v>0.0</v>
      </c>
      <c r="R140" s="5">
        <v>0.0</v>
      </c>
      <c r="S140" s="5">
        <v>9.0</v>
      </c>
      <c r="T140" s="5">
        <v>41.0</v>
      </c>
      <c r="U140" s="5">
        <v>0.242</v>
      </c>
      <c r="V140" s="5">
        <v>0.307</v>
      </c>
      <c r="W140" s="5">
        <v>0.43</v>
      </c>
      <c r="X140" s="5">
        <v>0.736</v>
      </c>
      <c r="Y140" s="5">
        <v>64.0</v>
      </c>
      <c r="Z140" s="5">
        <v>2.0</v>
      </c>
      <c r="AA140" s="5">
        <v>5.0</v>
      </c>
      <c r="AB140" s="5">
        <v>0.0</v>
      </c>
      <c r="AC140" s="5">
        <v>0.0</v>
      </c>
      <c r="AD140" s="5">
        <v>0.0</v>
      </c>
      <c r="AE140" s="5">
        <v>1.0</v>
      </c>
      <c r="AF140" s="5">
        <v>0.287</v>
      </c>
      <c r="AG140" s="5">
        <f t="shared" si="1"/>
        <v>22</v>
      </c>
      <c r="AH140" s="6">
        <f t="shared" si="2"/>
        <v>0</v>
      </c>
      <c r="AI140" s="6" t="str">
        <f>VLOOKUP(C140, 'Batter Rosters'!A:C, 3, FALSE)</f>
        <v>MIA</v>
      </c>
    </row>
    <row r="141">
      <c r="A141" s="1">
        <v>110.0</v>
      </c>
      <c r="B141" s="3"/>
      <c r="C141" s="4" t="s">
        <v>183</v>
      </c>
      <c r="D141" s="4" t="s">
        <v>460</v>
      </c>
      <c r="E141" s="5">
        <v>2019.0</v>
      </c>
      <c r="F141" s="5">
        <v>2020.0</v>
      </c>
      <c r="G141" s="5">
        <v>67.0</v>
      </c>
      <c r="H141" s="5">
        <v>6.0</v>
      </c>
      <c r="I141" s="3"/>
      <c r="J141" s="5">
        <v>136.0</v>
      </c>
      <c r="K141" s="5">
        <v>130.0</v>
      </c>
      <c r="L141" s="5">
        <v>16.0</v>
      </c>
      <c r="M141" s="5">
        <v>35.0</v>
      </c>
      <c r="N141" s="5">
        <v>5.0</v>
      </c>
      <c r="O141" s="5">
        <v>0.0</v>
      </c>
      <c r="P141" s="5">
        <v>20.0</v>
      </c>
      <c r="Q141" s="5">
        <v>2.0</v>
      </c>
      <c r="R141" s="5">
        <v>0.0</v>
      </c>
      <c r="S141" s="5">
        <v>3.0</v>
      </c>
      <c r="T141" s="5">
        <v>46.0</v>
      </c>
      <c r="U141" s="5">
        <v>0.269</v>
      </c>
      <c r="V141" s="5">
        <v>0.301</v>
      </c>
      <c r="W141" s="5">
        <v>0.446</v>
      </c>
      <c r="X141" s="5">
        <v>0.748</v>
      </c>
      <c r="Y141" s="5">
        <v>58.0</v>
      </c>
      <c r="Z141" s="5">
        <v>2.0</v>
      </c>
      <c r="AA141" s="5">
        <v>3.0</v>
      </c>
      <c r="AB141" s="5">
        <v>0.0</v>
      </c>
      <c r="AC141" s="5">
        <v>0.0</v>
      </c>
      <c r="AD141" s="5">
        <v>0.0</v>
      </c>
      <c r="AE141" s="5">
        <v>1.0</v>
      </c>
      <c r="AF141" s="5">
        <v>0.372</v>
      </c>
      <c r="AG141" s="5">
        <f t="shared" si="1"/>
        <v>24</v>
      </c>
      <c r="AH141" s="6">
        <f t="shared" si="2"/>
        <v>2</v>
      </c>
      <c r="AI141" s="6" t="str">
        <f>VLOOKUP(C141, 'Batter Rosters'!A:C, 3, FALSE)</f>
        <v>MIA</v>
      </c>
    </row>
    <row r="142">
      <c r="A142" s="1">
        <v>116.0</v>
      </c>
      <c r="B142" s="3"/>
      <c r="C142" s="4" t="s">
        <v>192</v>
      </c>
      <c r="D142" s="4" t="s">
        <v>460</v>
      </c>
      <c r="E142" s="5">
        <v>2019.0</v>
      </c>
      <c r="F142" s="5">
        <v>2020.0</v>
      </c>
      <c r="G142" s="5">
        <v>88.0</v>
      </c>
      <c r="H142" s="5">
        <v>6.0</v>
      </c>
      <c r="I142" s="3"/>
      <c r="J142" s="5">
        <v>184.0</v>
      </c>
      <c r="K142" s="5">
        <v>175.0</v>
      </c>
      <c r="L142" s="5">
        <v>22.0</v>
      </c>
      <c r="M142" s="5">
        <v>49.0</v>
      </c>
      <c r="N142" s="5">
        <v>11.0</v>
      </c>
      <c r="O142" s="5">
        <v>2.0</v>
      </c>
      <c r="P142" s="5">
        <v>19.0</v>
      </c>
      <c r="Q142" s="5">
        <v>9.0</v>
      </c>
      <c r="R142" s="5">
        <v>3.0</v>
      </c>
      <c r="S142" s="5">
        <v>4.0</v>
      </c>
      <c r="T142" s="5">
        <v>33.0</v>
      </c>
      <c r="U142" s="5">
        <v>0.28</v>
      </c>
      <c r="V142" s="5">
        <v>0.301</v>
      </c>
      <c r="W142" s="5">
        <v>0.469</v>
      </c>
      <c r="X142" s="5">
        <v>0.769</v>
      </c>
      <c r="Y142" s="5">
        <v>82.0</v>
      </c>
      <c r="Z142" s="5">
        <v>5.0</v>
      </c>
      <c r="AA142" s="5">
        <v>2.0</v>
      </c>
      <c r="AB142" s="5">
        <v>1.0</v>
      </c>
      <c r="AC142" s="5">
        <v>2.0</v>
      </c>
      <c r="AD142" s="5">
        <v>2.0</v>
      </c>
      <c r="AE142" s="5">
        <v>5.0</v>
      </c>
      <c r="AF142" s="5">
        <v>0.312</v>
      </c>
      <c r="AG142" s="5">
        <f t="shared" si="1"/>
        <v>30</v>
      </c>
      <c r="AH142" s="6">
        <f t="shared" si="2"/>
        <v>6</v>
      </c>
      <c r="AI142" s="6" t="str">
        <f>VLOOKUP(C142, 'Batter Rosters'!A:C, 3, FALSE)</f>
        <v>MIA</v>
      </c>
    </row>
    <row r="143">
      <c r="A143" s="1">
        <v>122.0</v>
      </c>
      <c r="B143" s="3"/>
      <c r="C143" s="4" t="s">
        <v>185</v>
      </c>
      <c r="D143" s="4" t="s">
        <v>460</v>
      </c>
      <c r="E143" s="5">
        <v>2019.0</v>
      </c>
      <c r="F143" s="5">
        <v>2020.0</v>
      </c>
      <c r="G143" s="5">
        <v>58.0</v>
      </c>
      <c r="H143" s="5">
        <v>6.0</v>
      </c>
      <c r="I143" s="3"/>
      <c r="J143" s="5">
        <v>135.0</v>
      </c>
      <c r="K143" s="5">
        <v>126.0</v>
      </c>
      <c r="L143" s="5">
        <v>14.0</v>
      </c>
      <c r="M143" s="5">
        <v>29.0</v>
      </c>
      <c r="N143" s="5">
        <v>4.0</v>
      </c>
      <c r="O143" s="5">
        <v>0.0</v>
      </c>
      <c r="P143" s="5">
        <v>19.0</v>
      </c>
      <c r="Q143" s="5">
        <v>0.0</v>
      </c>
      <c r="R143" s="5">
        <v>0.0</v>
      </c>
      <c r="S143" s="5">
        <v>7.0</v>
      </c>
      <c r="T143" s="5">
        <v>30.0</v>
      </c>
      <c r="U143" s="5">
        <v>0.23</v>
      </c>
      <c r="V143" s="5">
        <v>0.274</v>
      </c>
      <c r="W143" s="5">
        <v>0.405</v>
      </c>
      <c r="X143" s="5">
        <v>0.679</v>
      </c>
      <c r="Y143" s="5">
        <v>51.0</v>
      </c>
      <c r="Z143" s="5">
        <v>3.0</v>
      </c>
      <c r="AA143" s="5">
        <v>1.0</v>
      </c>
      <c r="AB143" s="5">
        <v>0.0</v>
      </c>
      <c r="AC143" s="5">
        <v>1.0</v>
      </c>
      <c r="AD143" s="5">
        <v>0.0</v>
      </c>
      <c r="AE143" s="5">
        <v>2.0</v>
      </c>
      <c r="AF143" s="5">
        <v>0.253</v>
      </c>
      <c r="AG143" s="5">
        <f t="shared" si="1"/>
        <v>19</v>
      </c>
      <c r="AH143" s="6">
        <f t="shared" si="2"/>
        <v>0</v>
      </c>
      <c r="AI143" s="6" t="str">
        <f>VLOOKUP(C143, 'Batter Rosters'!A:C, 3, FALSE)</f>
        <v>MIA</v>
      </c>
    </row>
    <row r="144">
      <c r="A144" s="1">
        <v>127.0</v>
      </c>
      <c r="B144" s="3"/>
      <c r="C144" s="4" t="s">
        <v>184</v>
      </c>
      <c r="D144" s="4" t="s">
        <v>460</v>
      </c>
      <c r="E144" s="5">
        <v>2019.0</v>
      </c>
      <c r="F144" s="5">
        <v>2020.0</v>
      </c>
      <c r="G144" s="5">
        <v>85.0</v>
      </c>
      <c r="H144" s="5">
        <v>5.0</v>
      </c>
      <c r="I144" s="3"/>
      <c r="J144" s="5">
        <v>180.0</v>
      </c>
      <c r="K144" s="5">
        <v>154.0</v>
      </c>
      <c r="L144" s="5">
        <v>16.0</v>
      </c>
      <c r="M144" s="5">
        <v>37.0</v>
      </c>
      <c r="N144" s="5">
        <v>5.0</v>
      </c>
      <c r="O144" s="5">
        <v>0.0</v>
      </c>
      <c r="P144" s="5">
        <v>14.0</v>
      </c>
      <c r="Q144" s="5">
        <v>0.0</v>
      </c>
      <c r="R144" s="5">
        <v>0.0</v>
      </c>
      <c r="S144" s="5">
        <v>22.0</v>
      </c>
      <c r="T144" s="5">
        <v>38.0</v>
      </c>
      <c r="U144" s="5">
        <v>0.24</v>
      </c>
      <c r="V144" s="5">
        <v>0.331</v>
      </c>
      <c r="W144" s="5">
        <v>0.37</v>
      </c>
      <c r="X144" s="5">
        <v>0.702</v>
      </c>
      <c r="Y144" s="5">
        <v>57.0</v>
      </c>
      <c r="Z144" s="5">
        <v>5.0</v>
      </c>
      <c r="AA144" s="5">
        <v>0.0</v>
      </c>
      <c r="AB144" s="5">
        <v>0.0</v>
      </c>
      <c r="AC144" s="5">
        <v>2.0</v>
      </c>
      <c r="AD144" s="5">
        <v>0.0</v>
      </c>
      <c r="AE144" s="5">
        <v>1.0</v>
      </c>
      <c r="AF144" s="5">
        <v>0.283</v>
      </c>
      <c r="AG144" s="5">
        <f t="shared" si="1"/>
        <v>27</v>
      </c>
      <c r="AH144" s="6">
        <f t="shared" si="2"/>
        <v>0</v>
      </c>
      <c r="AI144" s="6" t="str">
        <f>VLOOKUP(C144, 'Batter Rosters'!A:C, 3, FALSE)</f>
        <v>MIA</v>
      </c>
    </row>
    <row r="145">
      <c r="A145" s="1">
        <v>128.0</v>
      </c>
      <c r="B145" s="3"/>
      <c r="C145" s="4" t="s">
        <v>189</v>
      </c>
      <c r="D145" s="4" t="s">
        <v>460</v>
      </c>
      <c r="E145" s="5">
        <v>2019.0</v>
      </c>
      <c r="F145" s="5">
        <v>2020.0</v>
      </c>
      <c r="G145" s="5">
        <v>42.0</v>
      </c>
      <c r="H145" s="5">
        <v>5.0</v>
      </c>
      <c r="I145" s="3"/>
      <c r="J145" s="5">
        <v>98.0</v>
      </c>
      <c r="K145" s="5">
        <v>87.0</v>
      </c>
      <c r="L145" s="5">
        <v>22.0</v>
      </c>
      <c r="M145" s="5">
        <v>23.0</v>
      </c>
      <c r="N145" s="5">
        <v>3.0</v>
      </c>
      <c r="O145" s="5">
        <v>0.0</v>
      </c>
      <c r="P145" s="5">
        <v>8.0</v>
      </c>
      <c r="Q145" s="5">
        <v>6.0</v>
      </c>
      <c r="R145" s="5">
        <v>2.0</v>
      </c>
      <c r="S145" s="5">
        <v>10.0</v>
      </c>
      <c r="T145" s="5">
        <v>23.0</v>
      </c>
      <c r="U145" s="5">
        <v>0.264</v>
      </c>
      <c r="V145" s="5">
        <v>0.347</v>
      </c>
      <c r="W145" s="5">
        <v>0.471</v>
      </c>
      <c r="X145" s="5">
        <v>0.818</v>
      </c>
      <c r="Y145" s="5">
        <v>41.0</v>
      </c>
      <c r="Z145" s="5">
        <v>2.0</v>
      </c>
      <c r="AA145" s="5">
        <v>1.0</v>
      </c>
      <c r="AB145" s="5">
        <v>0.0</v>
      </c>
      <c r="AC145" s="5">
        <v>0.0</v>
      </c>
      <c r="AD145" s="5">
        <v>0.0</v>
      </c>
      <c r="AE145" s="5">
        <v>1.0</v>
      </c>
      <c r="AF145" s="5">
        <v>0.305</v>
      </c>
      <c r="AG145" s="5">
        <f t="shared" si="1"/>
        <v>15</v>
      </c>
      <c r="AH145" s="6">
        <f t="shared" si="2"/>
        <v>4</v>
      </c>
      <c r="AI145" s="6" t="str">
        <f>VLOOKUP(C145, 'Batter Rosters'!A:C, 3, FALSE)</f>
        <v>MIA</v>
      </c>
    </row>
    <row r="146">
      <c r="A146" s="1">
        <v>155.0</v>
      </c>
      <c r="B146" s="3"/>
      <c r="C146" s="4" t="s">
        <v>188</v>
      </c>
      <c r="D146" s="4" t="s">
        <v>460</v>
      </c>
      <c r="E146" s="5">
        <v>2019.0</v>
      </c>
      <c r="F146" s="5">
        <v>2020.0</v>
      </c>
      <c r="G146" s="5">
        <v>76.0</v>
      </c>
      <c r="H146" s="5">
        <v>4.0</v>
      </c>
      <c r="I146" s="3"/>
      <c r="J146" s="5">
        <v>169.0</v>
      </c>
      <c r="K146" s="5">
        <v>155.0</v>
      </c>
      <c r="L146" s="5">
        <v>15.0</v>
      </c>
      <c r="M146" s="5">
        <v>48.0</v>
      </c>
      <c r="N146" s="5">
        <v>8.0</v>
      </c>
      <c r="O146" s="5">
        <v>1.0</v>
      </c>
      <c r="P146" s="5">
        <v>18.0</v>
      </c>
      <c r="Q146" s="5">
        <v>0.0</v>
      </c>
      <c r="R146" s="5">
        <v>3.0</v>
      </c>
      <c r="S146" s="5">
        <v>11.0</v>
      </c>
      <c r="T146" s="5">
        <v>12.0</v>
      </c>
      <c r="U146" s="5">
        <v>0.31</v>
      </c>
      <c r="V146" s="5">
        <v>0.361</v>
      </c>
      <c r="W146" s="5">
        <v>0.452</v>
      </c>
      <c r="X146" s="5">
        <v>0.813</v>
      </c>
      <c r="Y146" s="5">
        <v>70.0</v>
      </c>
      <c r="Z146" s="5">
        <v>5.0</v>
      </c>
      <c r="AA146" s="5">
        <v>2.0</v>
      </c>
      <c r="AB146" s="5">
        <v>0.0</v>
      </c>
      <c r="AC146" s="5">
        <v>1.0</v>
      </c>
      <c r="AD146" s="5">
        <v>2.0</v>
      </c>
      <c r="AE146" s="5">
        <v>1.0</v>
      </c>
      <c r="AF146" s="5">
        <v>0.314</v>
      </c>
      <c r="AG146" s="5">
        <f t="shared" si="1"/>
        <v>35</v>
      </c>
      <c r="AH146" s="6">
        <f t="shared" si="2"/>
        <v>-3</v>
      </c>
      <c r="AI146" s="6" t="str">
        <f>VLOOKUP(C146, 'Batter Rosters'!A:C, 3, FALSE)</f>
        <v>MIA</v>
      </c>
    </row>
    <row r="147">
      <c r="A147" s="1">
        <v>227.0</v>
      </c>
      <c r="B147" s="3"/>
      <c r="C147" s="4" t="s">
        <v>186</v>
      </c>
      <c r="D147" s="4" t="s">
        <v>460</v>
      </c>
      <c r="E147" s="5">
        <v>2019.0</v>
      </c>
      <c r="F147" s="5">
        <v>2020.0</v>
      </c>
      <c r="G147" s="5">
        <v>71.0</v>
      </c>
      <c r="H147" s="5">
        <v>2.0</v>
      </c>
      <c r="I147" s="3"/>
      <c r="J147" s="5">
        <v>146.0</v>
      </c>
      <c r="K147" s="5">
        <v>128.0</v>
      </c>
      <c r="L147" s="5">
        <v>15.0</v>
      </c>
      <c r="M147" s="5">
        <v>24.0</v>
      </c>
      <c r="N147" s="5">
        <v>9.0</v>
      </c>
      <c r="O147" s="5">
        <v>1.0</v>
      </c>
      <c r="P147" s="5">
        <v>12.0</v>
      </c>
      <c r="Q147" s="5">
        <v>2.0</v>
      </c>
      <c r="R147" s="5">
        <v>0.0</v>
      </c>
      <c r="S147" s="5">
        <v>17.0</v>
      </c>
      <c r="T147" s="5">
        <v>45.0</v>
      </c>
      <c r="U147" s="5">
        <v>0.188</v>
      </c>
      <c r="V147" s="5">
        <v>0.283</v>
      </c>
      <c r="W147" s="5">
        <v>0.32</v>
      </c>
      <c r="X147" s="5">
        <v>0.603</v>
      </c>
      <c r="Y147" s="5">
        <v>41.0</v>
      </c>
      <c r="Z147" s="5">
        <v>1.0</v>
      </c>
      <c r="AA147" s="5">
        <v>0.0</v>
      </c>
      <c r="AB147" s="5">
        <v>0.0</v>
      </c>
      <c r="AC147" s="5">
        <v>0.0</v>
      </c>
      <c r="AD147" s="5">
        <v>0.0</v>
      </c>
      <c r="AE147" s="5">
        <v>1.0</v>
      </c>
      <c r="AF147" s="5">
        <v>0.272</v>
      </c>
      <c r="AG147" s="5">
        <f t="shared" si="1"/>
        <v>12</v>
      </c>
      <c r="AH147" s="6">
        <f t="shared" si="2"/>
        <v>2</v>
      </c>
      <c r="AI147" s="6" t="str">
        <f>VLOOKUP(C147, 'Batter Rosters'!A:C, 3, FALSE)</f>
        <v>MIA</v>
      </c>
    </row>
    <row r="148">
      <c r="A148" s="1">
        <v>252.0</v>
      </c>
      <c r="B148" s="3"/>
      <c r="C148" s="4" t="s">
        <v>187</v>
      </c>
      <c r="D148" s="4" t="s">
        <v>460</v>
      </c>
      <c r="E148" s="5">
        <v>2019.0</v>
      </c>
      <c r="F148" s="5">
        <v>2020.0</v>
      </c>
      <c r="G148" s="5">
        <v>27.0</v>
      </c>
      <c r="H148" s="5">
        <v>2.0</v>
      </c>
      <c r="I148" s="3"/>
      <c r="J148" s="5">
        <v>54.0</v>
      </c>
      <c r="K148" s="5">
        <v>51.0</v>
      </c>
      <c r="L148" s="5">
        <v>5.0</v>
      </c>
      <c r="M148" s="5">
        <v>9.0</v>
      </c>
      <c r="N148" s="5">
        <v>2.0</v>
      </c>
      <c r="O148" s="5">
        <v>0.0</v>
      </c>
      <c r="P148" s="5">
        <v>4.0</v>
      </c>
      <c r="Q148" s="5">
        <v>0.0</v>
      </c>
      <c r="R148" s="5">
        <v>0.0</v>
      </c>
      <c r="S148" s="5">
        <v>3.0</v>
      </c>
      <c r="T148" s="5">
        <v>20.0</v>
      </c>
      <c r="U148" s="5">
        <v>0.176</v>
      </c>
      <c r="V148" s="5">
        <v>0.222</v>
      </c>
      <c r="W148" s="5">
        <v>0.333</v>
      </c>
      <c r="X148" s="5">
        <v>0.556</v>
      </c>
      <c r="Y148" s="5">
        <v>17.0</v>
      </c>
      <c r="Z148" s="5">
        <v>2.0</v>
      </c>
      <c r="AA148" s="5">
        <v>0.0</v>
      </c>
      <c r="AB148" s="5">
        <v>0.0</v>
      </c>
      <c r="AC148" s="5">
        <v>0.0</v>
      </c>
      <c r="AD148" s="5">
        <v>0.0</v>
      </c>
      <c r="AE148" s="5">
        <v>1.0</v>
      </c>
      <c r="AF148" s="5">
        <v>0.241</v>
      </c>
      <c r="AG148" s="5">
        <f t="shared" si="1"/>
        <v>5</v>
      </c>
      <c r="AH148" s="6">
        <f t="shared" si="2"/>
        <v>0</v>
      </c>
      <c r="AI148" s="6" t="str">
        <f>VLOOKUP(C148, 'Batter Rosters'!A:C, 3, FALSE)</f>
        <v>MIA</v>
      </c>
    </row>
    <row r="149">
      <c r="A149" s="1">
        <v>262.0</v>
      </c>
      <c r="B149" s="3"/>
      <c r="C149" s="4" t="s">
        <v>191</v>
      </c>
      <c r="D149" s="4" t="s">
        <v>460</v>
      </c>
      <c r="E149" s="5">
        <v>2019.0</v>
      </c>
      <c r="F149" s="5">
        <v>2020.0</v>
      </c>
      <c r="G149" s="5">
        <v>44.0</v>
      </c>
      <c r="H149" s="5">
        <v>1.0</v>
      </c>
      <c r="I149" s="3"/>
      <c r="J149" s="5">
        <v>95.0</v>
      </c>
      <c r="K149" s="5">
        <v>83.0</v>
      </c>
      <c r="L149" s="5">
        <v>11.0</v>
      </c>
      <c r="M149" s="5">
        <v>20.0</v>
      </c>
      <c r="N149" s="5">
        <v>4.0</v>
      </c>
      <c r="O149" s="5">
        <v>0.0</v>
      </c>
      <c r="P149" s="5">
        <v>7.0</v>
      </c>
      <c r="Q149" s="5">
        <v>2.0</v>
      </c>
      <c r="R149" s="5">
        <v>0.0</v>
      </c>
      <c r="S149" s="5">
        <v>9.0</v>
      </c>
      <c r="T149" s="5">
        <v>24.0</v>
      </c>
      <c r="U149" s="5">
        <v>0.241</v>
      </c>
      <c r="V149" s="5">
        <v>0.326</v>
      </c>
      <c r="W149" s="5">
        <v>0.325</v>
      </c>
      <c r="X149" s="5">
        <v>0.652</v>
      </c>
      <c r="Y149" s="5">
        <v>27.0</v>
      </c>
      <c r="Z149" s="5">
        <v>3.0</v>
      </c>
      <c r="AA149" s="5">
        <v>2.0</v>
      </c>
      <c r="AB149" s="5">
        <v>0.0</v>
      </c>
      <c r="AC149" s="5">
        <v>1.0</v>
      </c>
      <c r="AD149" s="5">
        <v>0.0</v>
      </c>
      <c r="AE149" s="5">
        <v>2.0</v>
      </c>
      <c r="AF149" s="5">
        <v>0.322</v>
      </c>
      <c r="AG149" s="5">
        <f t="shared" si="1"/>
        <v>15</v>
      </c>
      <c r="AH149" s="6">
        <f t="shared" si="2"/>
        <v>2</v>
      </c>
      <c r="AI149" s="6" t="str">
        <f>VLOOKUP(C149, 'Batter Rosters'!A:C, 3, FALSE)</f>
        <v>MIA</v>
      </c>
    </row>
    <row r="150">
      <c r="A150" s="1">
        <v>25.0</v>
      </c>
      <c r="B150" s="3"/>
      <c r="C150" s="4" t="s">
        <v>197</v>
      </c>
      <c r="D150" s="4" t="s">
        <v>460</v>
      </c>
      <c r="E150" s="5">
        <v>2019.0</v>
      </c>
      <c r="F150" s="5">
        <v>2020.0</v>
      </c>
      <c r="G150" s="5">
        <v>97.0</v>
      </c>
      <c r="H150" s="5">
        <v>12.0</v>
      </c>
      <c r="I150" s="3"/>
      <c r="J150" s="5">
        <v>204.0</v>
      </c>
      <c r="K150" s="5">
        <v>182.0</v>
      </c>
      <c r="L150" s="5">
        <v>25.0</v>
      </c>
      <c r="M150" s="5">
        <v>50.0</v>
      </c>
      <c r="N150" s="5">
        <v>13.0</v>
      </c>
      <c r="O150" s="5">
        <v>1.0</v>
      </c>
      <c r="P150" s="5">
        <v>31.0</v>
      </c>
      <c r="Q150" s="5">
        <v>3.0</v>
      </c>
      <c r="R150" s="5">
        <v>0.0</v>
      </c>
      <c r="S150" s="5">
        <v>19.0</v>
      </c>
      <c r="T150" s="5">
        <v>33.0</v>
      </c>
      <c r="U150" s="5">
        <v>0.275</v>
      </c>
      <c r="V150" s="5">
        <v>0.35</v>
      </c>
      <c r="W150" s="5">
        <v>0.555</v>
      </c>
      <c r="X150" s="5">
        <v>0.905</v>
      </c>
      <c r="Y150" s="5">
        <v>101.0</v>
      </c>
      <c r="Z150" s="5">
        <v>6.0</v>
      </c>
      <c r="AA150" s="5">
        <v>2.0</v>
      </c>
      <c r="AB150" s="5">
        <v>0.0</v>
      </c>
      <c r="AC150" s="5">
        <v>0.0</v>
      </c>
      <c r="AD150" s="5">
        <v>1.0</v>
      </c>
      <c r="AE150" s="5">
        <v>0.0</v>
      </c>
      <c r="AF150" s="5">
        <v>0.277</v>
      </c>
      <c r="AG150" s="5">
        <f t="shared" si="1"/>
        <v>24</v>
      </c>
      <c r="AH150" s="6">
        <f t="shared" si="2"/>
        <v>3</v>
      </c>
      <c r="AI150" s="6" t="str">
        <f>VLOOKUP(C150, 'Batter Rosters'!A:C, 3, FALSE)</f>
        <v>MIL</v>
      </c>
    </row>
    <row r="151">
      <c r="A151" s="1">
        <v>94.0</v>
      </c>
      <c r="B151" s="3"/>
      <c r="C151" s="4" t="s">
        <v>195</v>
      </c>
      <c r="D151" s="4" t="s">
        <v>460</v>
      </c>
      <c r="E151" s="5">
        <v>2019.0</v>
      </c>
      <c r="F151" s="5">
        <v>2020.0</v>
      </c>
      <c r="G151" s="5">
        <v>94.0</v>
      </c>
      <c r="H151" s="5">
        <v>8.0</v>
      </c>
      <c r="I151" s="3"/>
      <c r="J151" s="5">
        <v>215.0</v>
      </c>
      <c r="K151" s="5">
        <v>192.0</v>
      </c>
      <c r="L151" s="5">
        <v>28.0</v>
      </c>
      <c r="M151" s="5">
        <v>53.0</v>
      </c>
      <c r="N151" s="5">
        <v>11.0</v>
      </c>
      <c r="O151" s="5">
        <v>1.0</v>
      </c>
      <c r="P151" s="5">
        <v>26.0</v>
      </c>
      <c r="Q151" s="5">
        <v>0.0</v>
      </c>
      <c r="R151" s="5">
        <v>1.0</v>
      </c>
      <c r="S151" s="5">
        <v>22.0</v>
      </c>
      <c r="T151" s="5">
        <v>47.0</v>
      </c>
      <c r="U151" s="5">
        <v>0.276</v>
      </c>
      <c r="V151" s="5">
        <v>0.353</v>
      </c>
      <c r="W151" s="5">
        <v>0.469</v>
      </c>
      <c r="X151" s="5">
        <v>0.822</v>
      </c>
      <c r="Y151" s="5">
        <v>90.0</v>
      </c>
      <c r="Z151" s="5">
        <v>7.0</v>
      </c>
      <c r="AA151" s="5">
        <v>1.0</v>
      </c>
      <c r="AB151" s="5">
        <v>0.0</v>
      </c>
      <c r="AC151" s="5">
        <v>0.0</v>
      </c>
      <c r="AD151" s="5">
        <v>3.0</v>
      </c>
      <c r="AE151" s="5">
        <v>2.0</v>
      </c>
      <c r="AF151" s="5">
        <v>0.328</v>
      </c>
      <c r="AG151" s="5">
        <f t="shared" si="1"/>
        <v>33</v>
      </c>
      <c r="AH151" s="6">
        <f t="shared" si="2"/>
        <v>-1</v>
      </c>
      <c r="AI151" s="6" t="str">
        <f>VLOOKUP(C151, 'Batter Rosters'!A:C, 3, FALSE)</f>
        <v>MIL</v>
      </c>
    </row>
    <row r="152">
      <c r="A152" s="1">
        <v>112.0</v>
      </c>
      <c r="B152" s="3"/>
      <c r="C152" s="4" t="s">
        <v>198</v>
      </c>
      <c r="D152" s="4" t="s">
        <v>460</v>
      </c>
      <c r="E152" s="5">
        <v>2019.0</v>
      </c>
      <c r="F152" s="5">
        <v>2020.0</v>
      </c>
      <c r="G152" s="5">
        <v>73.0</v>
      </c>
      <c r="H152" s="5">
        <v>6.0</v>
      </c>
      <c r="I152" s="3"/>
      <c r="J152" s="5">
        <v>184.0</v>
      </c>
      <c r="K152" s="5">
        <v>163.0</v>
      </c>
      <c r="L152" s="5">
        <v>27.0</v>
      </c>
      <c r="M152" s="5">
        <v>44.0</v>
      </c>
      <c r="N152" s="5">
        <v>7.0</v>
      </c>
      <c r="O152" s="5">
        <v>0.0</v>
      </c>
      <c r="P152" s="5">
        <v>15.0</v>
      </c>
      <c r="Q152" s="5">
        <v>9.0</v>
      </c>
      <c r="R152" s="5">
        <v>1.0</v>
      </c>
      <c r="S152" s="5">
        <v>18.0</v>
      </c>
      <c r="T152" s="5">
        <v>30.0</v>
      </c>
      <c r="U152" s="5">
        <v>0.27</v>
      </c>
      <c r="V152" s="5">
        <v>0.337</v>
      </c>
      <c r="W152" s="5">
        <v>0.423</v>
      </c>
      <c r="X152" s="5">
        <v>0.76</v>
      </c>
      <c r="Y152" s="5">
        <v>69.0</v>
      </c>
      <c r="Z152" s="5">
        <v>5.0</v>
      </c>
      <c r="AA152" s="5">
        <v>0.0</v>
      </c>
      <c r="AB152" s="5">
        <v>0.0</v>
      </c>
      <c r="AC152" s="5">
        <v>3.0</v>
      </c>
      <c r="AD152" s="5">
        <v>1.0</v>
      </c>
      <c r="AE152" s="5">
        <v>3.0</v>
      </c>
      <c r="AF152" s="5">
        <v>0.292</v>
      </c>
      <c r="AG152" s="5">
        <f t="shared" si="1"/>
        <v>31</v>
      </c>
      <c r="AH152" s="6">
        <f t="shared" si="2"/>
        <v>8</v>
      </c>
      <c r="AI152" s="6" t="str">
        <f>VLOOKUP(C152, 'Batter Rosters'!A:C, 3, FALSE)</f>
        <v>MIL</v>
      </c>
    </row>
    <row r="153">
      <c r="A153" s="1">
        <v>130.0</v>
      </c>
      <c r="B153" s="3"/>
      <c r="C153" s="4" t="s">
        <v>196</v>
      </c>
      <c r="D153" s="4" t="s">
        <v>460</v>
      </c>
      <c r="E153" s="5">
        <v>2019.0</v>
      </c>
      <c r="F153" s="5">
        <v>2020.0</v>
      </c>
      <c r="G153" s="5">
        <v>85.0</v>
      </c>
      <c r="H153" s="5">
        <v>5.0</v>
      </c>
      <c r="I153" s="3"/>
      <c r="J153" s="5">
        <v>169.0</v>
      </c>
      <c r="K153" s="5">
        <v>151.0</v>
      </c>
      <c r="L153" s="5">
        <v>18.0</v>
      </c>
      <c r="M153" s="5">
        <v>34.0</v>
      </c>
      <c r="N153" s="5">
        <v>4.0</v>
      </c>
      <c r="O153" s="5">
        <v>1.0</v>
      </c>
      <c r="P153" s="5">
        <v>14.0</v>
      </c>
      <c r="Q153" s="5">
        <v>1.0</v>
      </c>
      <c r="R153" s="5">
        <v>2.0</v>
      </c>
      <c r="S153" s="5">
        <v>15.0</v>
      </c>
      <c r="T153" s="5">
        <v>30.0</v>
      </c>
      <c r="U153" s="5">
        <v>0.225</v>
      </c>
      <c r="V153" s="5">
        <v>0.296</v>
      </c>
      <c r="W153" s="5">
        <v>0.364</v>
      </c>
      <c r="X153" s="5">
        <v>0.66</v>
      </c>
      <c r="Y153" s="5">
        <v>55.0</v>
      </c>
      <c r="Z153" s="5">
        <v>6.0</v>
      </c>
      <c r="AA153" s="5">
        <v>1.0</v>
      </c>
      <c r="AB153" s="5">
        <v>0.0</v>
      </c>
      <c r="AC153" s="5">
        <v>2.0</v>
      </c>
      <c r="AD153" s="5">
        <v>0.0</v>
      </c>
      <c r="AE153" s="5">
        <v>1.0</v>
      </c>
      <c r="AF153" s="5">
        <v>0.246</v>
      </c>
      <c r="AG153" s="5">
        <f t="shared" si="1"/>
        <v>24</v>
      </c>
      <c r="AH153" s="6">
        <f t="shared" si="2"/>
        <v>-1</v>
      </c>
      <c r="AI153" s="6" t="str">
        <f>VLOOKUP(C153, 'Batter Rosters'!A:C, 3, FALSE)</f>
        <v>MIL</v>
      </c>
    </row>
    <row r="154">
      <c r="A154" s="1">
        <v>152.0</v>
      </c>
      <c r="B154" s="3"/>
      <c r="C154" s="4" t="s">
        <v>200</v>
      </c>
      <c r="D154" s="4" t="s">
        <v>460</v>
      </c>
      <c r="E154" s="5">
        <v>2019.0</v>
      </c>
      <c r="F154" s="5">
        <v>2020.0</v>
      </c>
      <c r="G154" s="5">
        <v>47.0</v>
      </c>
      <c r="H154" s="5">
        <v>4.0</v>
      </c>
      <c r="I154" s="3"/>
      <c r="J154" s="5">
        <v>78.0</v>
      </c>
      <c r="K154" s="5">
        <v>68.0</v>
      </c>
      <c r="L154" s="5">
        <v>7.0</v>
      </c>
      <c r="M154" s="5">
        <v>12.0</v>
      </c>
      <c r="N154" s="5">
        <v>2.0</v>
      </c>
      <c r="O154" s="5">
        <v>0.0</v>
      </c>
      <c r="P154" s="5">
        <v>10.0</v>
      </c>
      <c r="Q154" s="5">
        <v>1.0</v>
      </c>
      <c r="R154" s="5">
        <v>0.0</v>
      </c>
      <c r="S154" s="5">
        <v>10.0</v>
      </c>
      <c r="T154" s="5">
        <v>20.0</v>
      </c>
      <c r="U154" s="5">
        <v>0.176</v>
      </c>
      <c r="V154" s="5">
        <v>0.282</v>
      </c>
      <c r="W154" s="5">
        <v>0.382</v>
      </c>
      <c r="X154" s="5">
        <v>0.664</v>
      </c>
      <c r="Y154" s="5">
        <v>26.0</v>
      </c>
      <c r="Z154" s="5">
        <v>2.0</v>
      </c>
      <c r="AA154" s="5">
        <v>0.0</v>
      </c>
      <c r="AB154" s="5">
        <v>0.0</v>
      </c>
      <c r="AC154" s="5">
        <v>0.0</v>
      </c>
      <c r="AD154" s="5">
        <v>1.0</v>
      </c>
      <c r="AE154" s="5">
        <v>0.0</v>
      </c>
      <c r="AF154" s="5">
        <v>0.182</v>
      </c>
      <c r="AG154" s="5">
        <f t="shared" si="1"/>
        <v>6</v>
      </c>
      <c r="AH154" s="6">
        <f t="shared" si="2"/>
        <v>1</v>
      </c>
      <c r="AI154" s="6" t="str">
        <f>VLOOKUP(C154, 'Batter Rosters'!A:C, 3, FALSE)</f>
        <v>MIL</v>
      </c>
    </row>
    <row r="155">
      <c r="A155" s="1">
        <v>171.0</v>
      </c>
      <c r="B155" s="3"/>
      <c r="C155" s="4" t="s">
        <v>199</v>
      </c>
      <c r="D155" s="4" t="s">
        <v>460</v>
      </c>
      <c r="E155" s="5">
        <v>2019.0</v>
      </c>
      <c r="F155" s="5">
        <v>2020.0</v>
      </c>
      <c r="G155" s="5">
        <v>54.0</v>
      </c>
      <c r="H155" s="5">
        <v>4.0</v>
      </c>
      <c r="I155" s="3"/>
      <c r="J155" s="5">
        <v>103.0</v>
      </c>
      <c r="K155" s="5">
        <v>91.0</v>
      </c>
      <c r="L155" s="5">
        <v>7.0</v>
      </c>
      <c r="M155" s="5">
        <v>27.0</v>
      </c>
      <c r="N155" s="5">
        <v>7.0</v>
      </c>
      <c r="O155" s="5">
        <v>0.0</v>
      </c>
      <c r="P155" s="5">
        <v>11.0</v>
      </c>
      <c r="Q155" s="5">
        <v>0.0</v>
      </c>
      <c r="R155" s="5">
        <v>0.0</v>
      </c>
      <c r="S155" s="5">
        <v>9.0</v>
      </c>
      <c r="T155" s="5">
        <v>29.0</v>
      </c>
      <c r="U155" s="5">
        <v>0.297</v>
      </c>
      <c r="V155" s="5">
        <v>0.379</v>
      </c>
      <c r="W155" s="5">
        <v>0.505</v>
      </c>
      <c r="X155" s="5">
        <v>0.884</v>
      </c>
      <c r="Y155" s="5">
        <v>46.0</v>
      </c>
      <c r="Z155" s="5">
        <v>0.0</v>
      </c>
      <c r="AA155" s="5">
        <v>3.0</v>
      </c>
      <c r="AB155" s="5">
        <v>0.0</v>
      </c>
      <c r="AC155" s="5">
        <v>0.0</v>
      </c>
      <c r="AD155" s="5">
        <v>1.0</v>
      </c>
      <c r="AE155" s="5">
        <v>0.0</v>
      </c>
      <c r="AF155" s="5">
        <v>0.397</v>
      </c>
      <c r="AG155" s="5">
        <f t="shared" si="1"/>
        <v>16</v>
      </c>
      <c r="AH155" s="6">
        <f t="shared" si="2"/>
        <v>0</v>
      </c>
      <c r="AI155" s="6" t="str">
        <f>VLOOKUP(C155, 'Batter Rosters'!A:C, 3, FALSE)</f>
        <v>MIL</v>
      </c>
    </row>
    <row r="156">
      <c r="A156" s="1">
        <v>206.0</v>
      </c>
      <c r="B156" s="3"/>
      <c r="C156" s="4" t="s">
        <v>194</v>
      </c>
      <c r="D156" s="4" t="s">
        <v>460</v>
      </c>
      <c r="E156" s="5">
        <v>2019.0</v>
      </c>
      <c r="F156" s="5">
        <v>2020.0</v>
      </c>
      <c r="G156" s="5">
        <v>88.0</v>
      </c>
      <c r="H156" s="5">
        <v>3.0</v>
      </c>
      <c r="I156" s="3"/>
      <c r="J156" s="5">
        <v>180.0</v>
      </c>
      <c r="K156" s="5">
        <v>156.0</v>
      </c>
      <c r="L156" s="5">
        <v>15.0</v>
      </c>
      <c r="M156" s="5">
        <v>33.0</v>
      </c>
      <c r="N156" s="5">
        <v>9.0</v>
      </c>
      <c r="O156" s="5">
        <v>0.0</v>
      </c>
      <c r="P156" s="5">
        <v>18.0</v>
      </c>
      <c r="Q156" s="5">
        <v>0.0</v>
      </c>
      <c r="R156" s="5">
        <v>0.0</v>
      </c>
      <c r="S156" s="5">
        <v>22.0</v>
      </c>
      <c r="T156" s="5">
        <v>25.0</v>
      </c>
      <c r="U156" s="5">
        <v>0.212</v>
      </c>
      <c r="V156" s="5">
        <v>0.317</v>
      </c>
      <c r="W156" s="5">
        <v>0.327</v>
      </c>
      <c r="X156" s="5">
        <v>0.644</v>
      </c>
      <c r="Y156" s="5">
        <v>51.0</v>
      </c>
      <c r="Z156" s="5">
        <v>6.0</v>
      </c>
      <c r="AA156" s="5">
        <v>2.0</v>
      </c>
      <c r="AB156" s="5">
        <v>0.0</v>
      </c>
      <c r="AC156" s="5">
        <v>0.0</v>
      </c>
      <c r="AD156" s="5">
        <v>0.0</v>
      </c>
      <c r="AE156" s="5">
        <v>3.0</v>
      </c>
      <c r="AF156" s="5">
        <v>0.234</v>
      </c>
      <c r="AG156" s="5">
        <f t="shared" si="1"/>
        <v>21</v>
      </c>
      <c r="AH156" s="6">
        <f t="shared" si="2"/>
        <v>0</v>
      </c>
      <c r="AI156" s="6" t="str">
        <f>VLOOKUP(C156, 'Batter Rosters'!A:C, 3, FALSE)</f>
        <v>MIL</v>
      </c>
    </row>
    <row r="157">
      <c r="A157" s="1">
        <v>209.0</v>
      </c>
      <c r="B157" s="3"/>
      <c r="C157" s="4" t="s">
        <v>193</v>
      </c>
      <c r="D157" s="4" t="s">
        <v>460</v>
      </c>
      <c r="E157" s="5">
        <v>2019.0</v>
      </c>
      <c r="F157" s="5">
        <v>2020.0</v>
      </c>
      <c r="G157" s="5">
        <v>66.0</v>
      </c>
      <c r="H157" s="5">
        <v>3.0</v>
      </c>
      <c r="I157" s="3"/>
      <c r="J157" s="5">
        <v>126.0</v>
      </c>
      <c r="K157" s="5">
        <v>113.0</v>
      </c>
      <c r="L157" s="5">
        <v>11.0</v>
      </c>
      <c r="M157" s="5">
        <v>28.0</v>
      </c>
      <c r="N157" s="5">
        <v>6.0</v>
      </c>
      <c r="O157" s="5">
        <v>0.0</v>
      </c>
      <c r="P157" s="5">
        <v>13.0</v>
      </c>
      <c r="Q157" s="5">
        <v>3.0</v>
      </c>
      <c r="R157" s="5">
        <v>4.0</v>
      </c>
      <c r="S157" s="5">
        <v>10.0</v>
      </c>
      <c r="T157" s="5">
        <v>44.0</v>
      </c>
      <c r="U157" s="5">
        <v>0.248</v>
      </c>
      <c r="V157" s="5">
        <v>0.325</v>
      </c>
      <c r="W157" s="5">
        <v>0.381</v>
      </c>
      <c r="X157" s="5">
        <v>0.706</v>
      </c>
      <c r="Y157" s="5">
        <v>43.0</v>
      </c>
      <c r="Z157" s="5">
        <v>2.0</v>
      </c>
      <c r="AA157" s="5">
        <v>3.0</v>
      </c>
      <c r="AB157" s="5">
        <v>0.0</v>
      </c>
      <c r="AC157" s="5">
        <v>0.0</v>
      </c>
      <c r="AD157" s="5">
        <v>2.0</v>
      </c>
      <c r="AE157" s="5">
        <v>1.0</v>
      </c>
      <c r="AF157" s="5">
        <v>0.379</v>
      </c>
      <c r="AG157" s="5">
        <f t="shared" si="1"/>
        <v>19</v>
      </c>
      <c r="AH157" s="6">
        <f t="shared" si="2"/>
        <v>-1</v>
      </c>
      <c r="AI157" s="6" t="str">
        <f>VLOOKUP(C157, 'Batter Rosters'!A:C, 3, FALSE)</f>
        <v>MIL</v>
      </c>
    </row>
    <row r="158">
      <c r="A158" s="1">
        <v>248.0</v>
      </c>
      <c r="B158" s="3"/>
      <c r="C158" s="4" t="s">
        <v>201</v>
      </c>
      <c r="D158" s="4" t="s">
        <v>460</v>
      </c>
      <c r="E158" s="5">
        <v>2019.0</v>
      </c>
      <c r="F158" s="5">
        <v>2020.0</v>
      </c>
      <c r="G158" s="5">
        <v>42.0</v>
      </c>
      <c r="H158" s="5">
        <v>2.0</v>
      </c>
      <c r="I158" s="3"/>
      <c r="J158" s="5">
        <v>80.0</v>
      </c>
      <c r="K158" s="5">
        <v>75.0</v>
      </c>
      <c r="L158" s="5">
        <v>13.0</v>
      </c>
      <c r="M158" s="5">
        <v>27.0</v>
      </c>
      <c r="N158" s="5">
        <v>4.0</v>
      </c>
      <c r="O158" s="5">
        <v>1.0</v>
      </c>
      <c r="P158" s="5">
        <v>12.0</v>
      </c>
      <c r="Q158" s="5">
        <v>1.0</v>
      </c>
      <c r="R158" s="5">
        <v>2.0</v>
      </c>
      <c r="S158" s="5">
        <v>3.0</v>
      </c>
      <c r="T158" s="5">
        <v>19.0</v>
      </c>
      <c r="U158" s="5">
        <v>0.36</v>
      </c>
      <c r="V158" s="5">
        <v>0.4</v>
      </c>
      <c r="W158" s="5">
        <v>0.52</v>
      </c>
      <c r="X158" s="5">
        <v>0.92</v>
      </c>
      <c r="Y158" s="5">
        <v>39.0</v>
      </c>
      <c r="Z158" s="5">
        <v>4.0</v>
      </c>
      <c r="AA158" s="5">
        <v>2.0</v>
      </c>
      <c r="AB158" s="5">
        <v>0.0</v>
      </c>
      <c r="AC158" s="5">
        <v>0.0</v>
      </c>
      <c r="AD158" s="5">
        <v>0.0</v>
      </c>
      <c r="AE158" s="5">
        <v>0.0</v>
      </c>
      <c r="AF158" s="5">
        <v>0.463</v>
      </c>
      <c r="AG158" s="5">
        <f t="shared" si="1"/>
        <v>20</v>
      </c>
      <c r="AH158" s="6">
        <f t="shared" si="2"/>
        <v>-1</v>
      </c>
      <c r="AI158" s="6" t="str">
        <f>VLOOKUP(C158, 'Batter Rosters'!A:C, 3, FALSE)</f>
        <v>MIL</v>
      </c>
    </row>
    <row r="159">
      <c r="A159" s="1">
        <v>1.0</v>
      </c>
      <c r="B159" s="3"/>
      <c r="C159" s="4" t="s">
        <v>202</v>
      </c>
      <c r="D159" s="4" t="s">
        <v>460</v>
      </c>
      <c r="E159" s="5">
        <v>2019.0</v>
      </c>
      <c r="F159" s="5">
        <v>2020.0</v>
      </c>
      <c r="G159" s="5">
        <v>86.0</v>
      </c>
      <c r="H159" s="5">
        <v>22.0</v>
      </c>
      <c r="I159" s="3"/>
      <c r="J159" s="5">
        <v>190.0</v>
      </c>
      <c r="K159" s="5">
        <v>158.0</v>
      </c>
      <c r="L159" s="5">
        <v>36.0</v>
      </c>
      <c r="M159" s="5">
        <v>57.0</v>
      </c>
      <c r="N159" s="5">
        <v>6.0</v>
      </c>
      <c r="O159" s="5">
        <v>0.0</v>
      </c>
      <c r="P159" s="5">
        <v>40.0</v>
      </c>
      <c r="Q159" s="5">
        <v>0.0</v>
      </c>
      <c r="R159" s="5">
        <v>0.0</v>
      </c>
      <c r="S159" s="5">
        <v>26.0</v>
      </c>
      <c r="T159" s="5">
        <v>33.0</v>
      </c>
      <c r="U159" s="5">
        <v>0.361</v>
      </c>
      <c r="V159" s="5">
        <v>0.455</v>
      </c>
      <c r="W159" s="5">
        <v>0.816</v>
      </c>
      <c r="X159" s="5">
        <v>1.271</v>
      </c>
      <c r="Y159" s="5">
        <v>129.0</v>
      </c>
      <c r="Z159" s="5">
        <v>4.0</v>
      </c>
      <c r="AA159" s="5">
        <v>3.0</v>
      </c>
      <c r="AB159" s="5">
        <v>0.0</v>
      </c>
      <c r="AC159" s="5">
        <v>2.0</v>
      </c>
      <c r="AD159" s="5">
        <v>11.0</v>
      </c>
      <c r="AE159" s="5">
        <v>1.0</v>
      </c>
      <c r="AF159" s="5">
        <v>0.333</v>
      </c>
      <c r="AG159" s="5">
        <f t="shared" si="1"/>
        <v>29</v>
      </c>
      <c r="AH159" s="6">
        <f t="shared" si="2"/>
        <v>0</v>
      </c>
      <c r="AI159" s="6" t="str">
        <f>VLOOKUP(C159, 'Batter Rosters'!A:C, 3, FALSE)</f>
        <v>MIN</v>
      </c>
    </row>
    <row r="160">
      <c r="A160" s="1">
        <v>15.0</v>
      </c>
      <c r="B160" s="3"/>
      <c r="C160" s="4" t="s">
        <v>204</v>
      </c>
      <c r="D160" s="4" t="s">
        <v>460</v>
      </c>
      <c r="E160" s="5">
        <v>2019.0</v>
      </c>
      <c r="F160" s="5">
        <v>2020.0</v>
      </c>
      <c r="G160" s="5">
        <v>79.0</v>
      </c>
      <c r="H160" s="5">
        <v>13.0</v>
      </c>
      <c r="I160" s="3"/>
      <c r="J160" s="5">
        <v>164.0</v>
      </c>
      <c r="K160" s="5">
        <v>149.0</v>
      </c>
      <c r="L160" s="5">
        <v>31.0</v>
      </c>
      <c r="M160" s="5">
        <v>38.0</v>
      </c>
      <c r="N160" s="5">
        <v>7.0</v>
      </c>
      <c r="O160" s="5">
        <v>1.0</v>
      </c>
      <c r="P160" s="5">
        <v>27.0</v>
      </c>
      <c r="Q160" s="5">
        <v>0.0</v>
      </c>
      <c r="R160" s="5">
        <v>0.0</v>
      </c>
      <c r="S160" s="5">
        <v>15.0</v>
      </c>
      <c r="T160" s="5">
        <v>62.0</v>
      </c>
      <c r="U160" s="5">
        <v>0.255</v>
      </c>
      <c r="V160" s="5">
        <v>0.323</v>
      </c>
      <c r="W160" s="5">
        <v>0.577</v>
      </c>
      <c r="X160" s="5">
        <v>0.9</v>
      </c>
      <c r="Y160" s="5">
        <v>86.0</v>
      </c>
      <c r="Z160" s="5">
        <v>2.0</v>
      </c>
      <c r="AA160" s="5">
        <v>0.0</v>
      </c>
      <c r="AB160" s="5">
        <v>0.0</v>
      </c>
      <c r="AC160" s="5">
        <v>0.0</v>
      </c>
      <c r="AD160" s="5">
        <v>0.0</v>
      </c>
      <c r="AE160" s="5">
        <v>2.0</v>
      </c>
      <c r="AF160" s="5">
        <v>0.338</v>
      </c>
      <c r="AG160" s="5">
        <f t="shared" si="1"/>
        <v>17</v>
      </c>
      <c r="AH160" s="6">
        <f t="shared" si="2"/>
        <v>0</v>
      </c>
      <c r="AI160" s="6" t="str">
        <f>VLOOKUP(C160, 'Batter Rosters'!A:C, 3, FALSE)</f>
        <v>MIN</v>
      </c>
    </row>
    <row r="161">
      <c r="A161" s="1">
        <v>36.0</v>
      </c>
      <c r="B161" s="3"/>
      <c r="C161" s="4" t="s">
        <v>205</v>
      </c>
      <c r="D161" s="4" t="s">
        <v>460</v>
      </c>
      <c r="E161" s="5">
        <v>2019.0</v>
      </c>
      <c r="F161" s="5">
        <v>2020.0</v>
      </c>
      <c r="G161" s="5">
        <v>68.0</v>
      </c>
      <c r="H161" s="5">
        <v>12.0</v>
      </c>
      <c r="I161" s="3"/>
      <c r="J161" s="5">
        <v>152.0</v>
      </c>
      <c r="K161" s="5">
        <v>126.0</v>
      </c>
      <c r="L161" s="5">
        <v>37.0</v>
      </c>
      <c r="M161" s="5">
        <v>39.0</v>
      </c>
      <c r="N161" s="5">
        <v>6.0</v>
      </c>
      <c r="O161" s="5">
        <v>1.0</v>
      </c>
      <c r="P161" s="5">
        <v>23.0</v>
      </c>
      <c r="Q161" s="5">
        <v>0.0</v>
      </c>
      <c r="R161" s="5">
        <v>0.0</v>
      </c>
      <c r="S161" s="5">
        <v>22.0</v>
      </c>
      <c r="T161" s="5">
        <v>34.0</v>
      </c>
      <c r="U161" s="5">
        <v>0.31</v>
      </c>
      <c r="V161" s="5">
        <v>0.421</v>
      </c>
      <c r="W161" s="5">
        <v>0.659</v>
      </c>
      <c r="X161" s="5">
        <v>1.08</v>
      </c>
      <c r="Y161" s="5">
        <v>83.0</v>
      </c>
      <c r="Z161" s="5">
        <v>2.0</v>
      </c>
      <c r="AA161" s="5">
        <v>3.0</v>
      </c>
      <c r="AB161" s="5">
        <v>0.0</v>
      </c>
      <c r="AC161" s="5">
        <v>1.0</v>
      </c>
      <c r="AD161" s="5">
        <v>0.0</v>
      </c>
      <c r="AE161" s="5">
        <v>2.0</v>
      </c>
      <c r="AF161" s="5">
        <v>0.333</v>
      </c>
      <c r="AG161" s="5">
        <f t="shared" si="1"/>
        <v>20</v>
      </c>
      <c r="AH161" s="6">
        <f t="shared" si="2"/>
        <v>0</v>
      </c>
      <c r="AI161" s="6" t="str">
        <f>VLOOKUP(C161, 'Batter Rosters'!A:C, 3, FALSE)</f>
        <v>MIN</v>
      </c>
    </row>
    <row r="162">
      <c r="A162" s="1">
        <v>96.0</v>
      </c>
      <c r="B162" s="3"/>
      <c r="C162" s="4" t="s">
        <v>203</v>
      </c>
      <c r="D162" s="4" t="s">
        <v>460</v>
      </c>
      <c r="E162" s="5">
        <v>2019.0</v>
      </c>
      <c r="F162" s="5">
        <v>2020.0</v>
      </c>
      <c r="G162" s="5">
        <v>89.0</v>
      </c>
      <c r="H162" s="5">
        <v>8.0</v>
      </c>
      <c r="I162" s="3"/>
      <c r="J162" s="5">
        <v>171.0</v>
      </c>
      <c r="K162" s="5">
        <v>131.0</v>
      </c>
      <c r="L162" s="5">
        <v>25.0</v>
      </c>
      <c r="M162" s="5">
        <v>27.0</v>
      </c>
      <c r="N162" s="5">
        <v>7.0</v>
      </c>
      <c r="O162" s="5">
        <v>0.0</v>
      </c>
      <c r="P162" s="5">
        <v>16.0</v>
      </c>
      <c r="Q162" s="5">
        <v>1.0</v>
      </c>
      <c r="R162" s="5">
        <v>0.0</v>
      </c>
      <c r="S162" s="5">
        <v>35.0</v>
      </c>
      <c r="T162" s="5">
        <v>46.0</v>
      </c>
      <c r="U162" s="5">
        <v>0.206</v>
      </c>
      <c r="V162" s="5">
        <v>0.392</v>
      </c>
      <c r="W162" s="5">
        <v>0.443</v>
      </c>
      <c r="X162" s="5">
        <v>0.835</v>
      </c>
      <c r="Y162" s="5">
        <v>58.0</v>
      </c>
      <c r="Z162" s="5">
        <v>5.0</v>
      </c>
      <c r="AA162" s="5">
        <v>5.0</v>
      </c>
      <c r="AB162" s="5">
        <v>0.0</v>
      </c>
      <c r="AC162" s="5">
        <v>0.0</v>
      </c>
      <c r="AD162" s="5">
        <v>1.0</v>
      </c>
      <c r="AE162" s="5">
        <v>4.0</v>
      </c>
      <c r="AF162" s="5">
        <v>0.247</v>
      </c>
      <c r="AG162" s="5">
        <f t="shared" si="1"/>
        <v>12</v>
      </c>
      <c r="AH162" s="6">
        <f t="shared" si="2"/>
        <v>1</v>
      </c>
      <c r="AI162" s="6" t="str">
        <f>VLOOKUP(C162, 'Batter Rosters'!A:C, 3, FALSE)</f>
        <v>MIN</v>
      </c>
    </row>
    <row r="163">
      <c r="A163" s="1">
        <v>103.0</v>
      </c>
      <c r="B163" s="3"/>
      <c r="C163" s="4" t="s">
        <v>206</v>
      </c>
      <c r="D163" s="4" t="s">
        <v>460</v>
      </c>
      <c r="E163" s="5">
        <v>2019.0</v>
      </c>
      <c r="F163" s="5">
        <v>2020.0</v>
      </c>
      <c r="G163" s="5">
        <v>131.0</v>
      </c>
      <c r="H163" s="5">
        <v>7.0</v>
      </c>
      <c r="I163" s="3"/>
      <c r="J163" s="5">
        <v>265.0</v>
      </c>
      <c r="K163" s="5">
        <v>248.0</v>
      </c>
      <c r="L163" s="5">
        <v>31.0</v>
      </c>
      <c r="M163" s="5">
        <v>71.0</v>
      </c>
      <c r="N163" s="5">
        <v>13.0</v>
      </c>
      <c r="O163" s="5">
        <v>1.0</v>
      </c>
      <c r="P163" s="5">
        <v>31.0</v>
      </c>
      <c r="Q163" s="5">
        <v>1.0</v>
      </c>
      <c r="R163" s="5">
        <v>1.0</v>
      </c>
      <c r="S163" s="5">
        <v>11.0</v>
      </c>
      <c r="T163" s="5">
        <v>47.0</v>
      </c>
      <c r="U163" s="5">
        <v>0.286</v>
      </c>
      <c r="V163" s="5">
        <v>0.314</v>
      </c>
      <c r="W163" s="5">
        <v>0.431</v>
      </c>
      <c r="X163" s="5">
        <v>0.746</v>
      </c>
      <c r="Y163" s="5">
        <v>107.0</v>
      </c>
      <c r="Z163" s="5">
        <v>12.0</v>
      </c>
      <c r="AA163" s="5">
        <v>1.0</v>
      </c>
      <c r="AB163" s="5">
        <v>1.0</v>
      </c>
      <c r="AC163" s="5">
        <v>4.0</v>
      </c>
      <c r="AD163" s="5">
        <v>0.0</v>
      </c>
      <c r="AE163" s="5">
        <v>4.0</v>
      </c>
      <c r="AF163" s="5">
        <v>0.323</v>
      </c>
      <c r="AG163" s="5">
        <f t="shared" si="1"/>
        <v>50</v>
      </c>
      <c r="AH163" s="6">
        <f t="shared" si="2"/>
        <v>0</v>
      </c>
      <c r="AI163" s="6" t="str">
        <f>VLOOKUP(C163, 'Batter Rosters'!A:C, 3, FALSE)</f>
        <v>MIN</v>
      </c>
    </row>
    <row r="164">
      <c r="A164" s="1">
        <v>143.0</v>
      </c>
      <c r="B164" s="3"/>
      <c r="C164" s="4" t="s">
        <v>207</v>
      </c>
      <c r="D164" s="4" t="s">
        <v>460</v>
      </c>
      <c r="E164" s="5">
        <v>2019.0</v>
      </c>
      <c r="F164" s="5">
        <v>2020.0</v>
      </c>
      <c r="G164" s="5">
        <v>86.0</v>
      </c>
      <c r="H164" s="5">
        <v>5.0</v>
      </c>
      <c r="I164" s="3"/>
      <c r="J164" s="5">
        <v>178.0</v>
      </c>
      <c r="K164" s="5">
        <v>168.0</v>
      </c>
      <c r="L164" s="5">
        <v>23.0</v>
      </c>
      <c r="M164" s="5">
        <v>47.0</v>
      </c>
      <c r="N164" s="5">
        <v>7.0</v>
      </c>
      <c r="O164" s="5">
        <v>0.0</v>
      </c>
      <c r="P164" s="5">
        <v>17.0</v>
      </c>
      <c r="Q164" s="5">
        <v>0.0</v>
      </c>
      <c r="R164" s="5">
        <v>0.0</v>
      </c>
      <c r="S164" s="5">
        <v>7.0</v>
      </c>
      <c r="T164" s="5">
        <v>33.0</v>
      </c>
      <c r="U164" s="5">
        <v>0.28</v>
      </c>
      <c r="V164" s="5">
        <v>0.309</v>
      </c>
      <c r="W164" s="5">
        <v>0.411</v>
      </c>
      <c r="X164" s="5">
        <v>0.72</v>
      </c>
      <c r="Y164" s="5">
        <v>69.0</v>
      </c>
      <c r="Z164" s="5">
        <v>6.0</v>
      </c>
      <c r="AA164" s="5">
        <v>1.0</v>
      </c>
      <c r="AB164" s="5">
        <v>0.0</v>
      </c>
      <c r="AC164" s="5">
        <v>2.0</v>
      </c>
      <c r="AD164" s="5">
        <v>0.0</v>
      </c>
      <c r="AE164" s="5">
        <v>1.0</v>
      </c>
      <c r="AF164" s="5">
        <v>0.318</v>
      </c>
      <c r="AG164" s="5">
        <f t="shared" si="1"/>
        <v>35</v>
      </c>
      <c r="AH164" s="6">
        <f t="shared" si="2"/>
        <v>0</v>
      </c>
      <c r="AI164" s="6" t="str">
        <f>VLOOKUP(C164, 'Batter Rosters'!A:C, 3, FALSE)</f>
        <v>MIN</v>
      </c>
    </row>
    <row r="165">
      <c r="A165" s="1">
        <v>149.0</v>
      </c>
      <c r="B165" s="3"/>
      <c r="C165" s="4" t="s">
        <v>208</v>
      </c>
      <c r="D165" s="4" t="s">
        <v>460</v>
      </c>
      <c r="E165" s="5">
        <v>2019.0</v>
      </c>
      <c r="F165" s="5">
        <v>2020.0</v>
      </c>
      <c r="G165" s="5">
        <v>49.0</v>
      </c>
      <c r="H165" s="5">
        <v>4.0</v>
      </c>
      <c r="I165" s="3"/>
      <c r="J165" s="5">
        <v>91.0</v>
      </c>
      <c r="K165" s="5">
        <v>84.0</v>
      </c>
      <c r="L165" s="5">
        <v>17.0</v>
      </c>
      <c r="M165" s="5">
        <v>25.0</v>
      </c>
      <c r="N165" s="5">
        <v>6.0</v>
      </c>
      <c r="O165" s="5">
        <v>0.0</v>
      </c>
      <c r="P165" s="5">
        <v>16.0</v>
      </c>
      <c r="Q165" s="5">
        <v>1.0</v>
      </c>
      <c r="R165" s="5">
        <v>0.0</v>
      </c>
      <c r="S165" s="5">
        <v>6.0</v>
      </c>
      <c r="T165" s="5">
        <v>20.0</v>
      </c>
      <c r="U165" s="5">
        <v>0.298</v>
      </c>
      <c r="V165" s="5">
        <v>0.341</v>
      </c>
      <c r="W165" s="5">
        <v>0.512</v>
      </c>
      <c r="X165" s="5">
        <v>0.853</v>
      </c>
      <c r="Y165" s="5">
        <v>43.0</v>
      </c>
      <c r="Z165" s="5">
        <v>1.0</v>
      </c>
      <c r="AA165" s="5">
        <v>0.0</v>
      </c>
      <c r="AB165" s="5">
        <v>0.0</v>
      </c>
      <c r="AC165" s="5">
        <v>1.0</v>
      </c>
      <c r="AD165" s="5">
        <v>0.0</v>
      </c>
      <c r="AE165" s="5">
        <v>1.0</v>
      </c>
      <c r="AF165" s="5">
        <v>0.344</v>
      </c>
      <c r="AG165" s="5">
        <f t="shared" si="1"/>
        <v>15</v>
      </c>
      <c r="AH165" s="6">
        <f t="shared" si="2"/>
        <v>1</v>
      </c>
      <c r="AI165" s="6" t="str">
        <f>VLOOKUP(C165, 'Batter Rosters'!A:C, 3, FALSE)</f>
        <v>MIN</v>
      </c>
    </row>
    <row r="166">
      <c r="A166" s="1">
        <v>244.0</v>
      </c>
      <c r="B166" s="3"/>
      <c r="C166" s="4" t="s">
        <v>209</v>
      </c>
      <c r="D166" s="4" t="s">
        <v>460</v>
      </c>
      <c r="E166" s="5">
        <v>2019.0</v>
      </c>
      <c r="F166" s="5">
        <v>2020.0</v>
      </c>
      <c r="G166" s="5">
        <v>50.0</v>
      </c>
      <c r="H166" s="5">
        <v>2.0</v>
      </c>
      <c r="I166" s="3"/>
      <c r="J166" s="5">
        <v>92.0</v>
      </c>
      <c r="K166" s="5">
        <v>79.0</v>
      </c>
      <c r="L166" s="5">
        <v>15.0</v>
      </c>
      <c r="M166" s="5">
        <v>19.0</v>
      </c>
      <c r="N166" s="5">
        <v>3.0</v>
      </c>
      <c r="O166" s="5">
        <v>1.0</v>
      </c>
      <c r="P166" s="5">
        <v>7.0</v>
      </c>
      <c r="Q166" s="5">
        <v>0.0</v>
      </c>
      <c r="R166" s="5">
        <v>1.0</v>
      </c>
      <c r="S166" s="5">
        <v>10.0</v>
      </c>
      <c r="T166" s="5">
        <v>16.0</v>
      </c>
      <c r="U166" s="5">
        <v>0.241</v>
      </c>
      <c r="V166" s="5">
        <v>0.33</v>
      </c>
      <c r="W166" s="5">
        <v>0.38</v>
      </c>
      <c r="X166" s="5">
        <v>0.709</v>
      </c>
      <c r="Y166" s="5">
        <v>30.0</v>
      </c>
      <c r="Z166" s="5">
        <v>2.0</v>
      </c>
      <c r="AA166" s="5">
        <v>1.0</v>
      </c>
      <c r="AB166" s="5">
        <v>1.0</v>
      </c>
      <c r="AC166" s="5">
        <v>1.0</v>
      </c>
      <c r="AD166" s="5">
        <v>0.0</v>
      </c>
      <c r="AE166" s="5">
        <v>1.0</v>
      </c>
      <c r="AF166" s="5">
        <v>0.274</v>
      </c>
      <c r="AG166" s="5">
        <f t="shared" si="1"/>
        <v>13</v>
      </c>
      <c r="AH166" s="6">
        <f t="shared" si="2"/>
        <v>-1</v>
      </c>
      <c r="AI166" s="6" t="str">
        <f>VLOOKUP(C166, 'Batter Rosters'!A:C, 3, FALSE)</f>
        <v>MIN</v>
      </c>
    </row>
    <row r="167">
      <c r="A167" s="1">
        <v>3.0</v>
      </c>
      <c r="B167" s="3"/>
      <c r="C167" s="4" t="s">
        <v>210</v>
      </c>
      <c r="D167" s="4" t="s">
        <v>460</v>
      </c>
      <c r="E167" s="5">
        <v>2019.0</v>
      </c>
      <c r="F167" s="5">
        <v>2020.0</v>
      </c>
      <c r="G167" s="5">
        <v>115.0</v>
      </c>
      <c r="H167" s="5">
        <v>18.0</v>
      </c>
      <c r="I167" s="3"/>
      <c r="J167" s="5">
        <v>235.0</v>
      </c>
      <c r="K167" s="5">
        <v>199.0</v>
      </c>
      <c r="L167" s="5">
        <v>34.0</v>
      </c>
      <c r="M167" s="5">
        <v>46.0</v>
      </c>
      <c r="N167" s="5">
        <v>8.0</v>
      </c>
      <c r="O167" s="5">
        <v>1.0</v>
      </c>
      <c r="P167" s="5">
        <v>42.0</v>
      </c>
      <c r="Q167" s="5">
        <v>0.0</v>
      </c>
      <c r="R167" s="5">
        <v>0.0</v>
      </c>
      <c r="S167" s="5">
        <v>31.0</v>
      </c>
      <c r="T167" s="5">
        <v>72.0</v>
      </c>
      <c r="U167" s="5">
        <v>0.231</v>
      </c>
      <c r="V167" s="5">
        <v>0.345</v>
      </c>
      <c r="W167" s="5">
        <v>0.553</v>
      </c>
      <c r="X167" s="5">
        <v>0.897</v>
      </c>
      <c r="Y167" s="5">
        <v>110.0</v>
      </c>
      <c r="Z167" s="5">
        <v>4.0</v>
      </c>
      <c r="AA167" s="5">
        <v>4.0</v>
      </c>
      <c r="AB167" s="5">
        <v>0.0</v>
      </c>
      <c r="AC167" s="5">
        <v>1.0</v>
      </c>
      <c r="AD167" s="5">
        <v>4.0</v>
      </c>
      <c r="AE167" s="5">
        <v>3.0</v>
      </c>
      <c r="AF167" s="5">
        <v>0.255</v>
      </c>
      <c r="AG167" s="5">
        <f t="shared" si="1"/>
        <v>19</v>
      </c>
      <c r="AH167" s="6">
        <f t="shared" si="2"/>
        <v>0</v>
      </c>
      <c r="AI167" s="6" t="str">
        <f>VLOOKUP(C167, 'Batter Rosters'!A:C, 3, FALSE)</f>
        <v>NYM</v>
      </c>
    </row>
    <row r="168">
      <c r="A168" s="1">
        <v>51.0</v>
      </c>
      <c r="B168" s="3"/>
      <c r="C168" s="4" t="s">
        <v>219</v>
      </c>
      <c r="D168" s="4" t="s">
        <v>460</v>
      </c>
      <c r="E168" s="5">
        <v>2019.0</v>
      </c>
      <c r="F168" s="5">
        <v>2020.0</v>
      </c>
      <c r="G168" s="5">
        <v>84.0</v>
      </c>
      <c r="H168" s="5">
        <v>10.0</v>
      </c>
      <c r="I168" s="3"/>
      <c r="J168" s="5">
        <v>191.0</v>
      </c>
      <c r="K168" s="5">
        <v>170.0</v>
      </c>
      <c r="L168" s="5">
        <v>24.0</v>
      </c>
      <c r="M168" s="5">
        <v>52.0</v>
      </c>
      <c r="N168" s="5">
        <v>12.0</v>
      </c>
      <c r="O168" s="5">
        <v>0.0</v>
      </c>
      <c r="P168" s="5">
        <v>27.0</v>
      </c>
      <c r="Q168" s="5">
        <v>1.0</v>
      </c>
      <c r="R168" s="5">
        <v>1.0</v>
      </c>
      <c r="S168" s="5">
        <v>17.0</v>
      </c>
      <c r="T168" s="5">
        <v>38.0</v>
      </c>
      <c r="U168" s="5">
        <v>0.306</v>
      </c>
      <c r="V168" s="5">
        <v>0.382</v>
      </c>
      <c r="W168" s="5">
        <v>0.553</v>
      </c>
      <c r="X168" s="5">
        <v>0.935</v>
      </c>
      <c r="Y168" s="5">
        <v>94.0</v>
      </c>
      <c r="Z168" s="5">
        <v>3.0</v>
      </c>
      <c r="AA168" s="5">
        <v>4.0</v>
      </c>
      <c r="AB168" s="5">
        <v>0.0</v>
      </c>
      <c r="AC168" s="5">
        <v>0.0</v>
      </c>
      <c r="AD168" s="5">
        <v>0.0</v>
      </c>
      <c r="AE168" s="5">
        <v>1.0</v>
      </c>
      <c r="AF168" s="5">
        <v>0.344</v>
      </c>
      <c r="AG168" s="5">
        <f t="shared" si="1"/>
        <v>30</v>
      </c>
      <c r="AH168" s="6">
        <f t="shared" si="2"/>
        <v>0</v>
      </c>
      <c r="AI168" s="6" t="str">
        <f>VLOOKUP(C168, 'Batter Rosters'!A:C, 3, FALSE)</f>
        <v>NYM</v>
      </c>
    </row>
    <row r="169">
      <c r="A169" s="1">
        <v>57.0</v>
      </c>
      <c r="B169" s="3"/>
      <c r="C169" s="4" t="s">
        <v>211</v>
      </c>
      <c r="D169" s="4" t="s">
        <v>460</v>
      </c>
      <c r="E169" s="5">
        <v>2019.0</v>
      </c>
      <c r="F169" s="5">
        <v>2020.0</v>
      </c>
      <c r="G169" s="5">
        <v>95.0</v>
      </c>
      <c r="H169" s="5">
        <v>10.0</v>
      </c>
      <c r="I169" s="3"/>
      <c r="J169" s="5">
        <v>209.0</v>
      </c>
      <c r="K169" s="5">
        <v>185.0</v>
      </c>
      <c r="L169" s="5">
        <v>33.0</v>
      </c>
      <c r="M169" s="5">
        <v>57.0</v>
      </c>
      <c r="N169" s="5">
        <v>11.0</v>
      </c>
      <c r="O169" s="5">
        <v>0.0</v>
      </c>
      <c r="P169" s="5">
        <v>20.0</v>
      </c>
      <c r="Q169" s="5">
        <v>1.0</v>
      </c>
      <c r="R169" s="5">
        <v>0.0</v>
      </c>
      <c r="S169" s="5">
        <v>22.0</v>
      </c>
      <c r="T169" s="5">
        <v>37.0</v>
      </c>
      <c r="U169" s="5">
        <v>0.308</v>
      </c>
      <c r="V169" s="5">
        <v>0.388</v>
      </c>
      <c r="W169" s="5">
        <v>0.53</v>
      </c>
      <c r="X169" s="5">
        <v>0.917</v>
      </c>
      <c r="Y169" s="5">
        <v>98.0</v>
      </c>
      <c r="Z169" s="5">
        <v>6.0</v>
      </c>
      <c r="AA169" s="5">
        <v>2.0</v>
      </c>
      <c r="AB169" s="5">
        <v>0.0</v>
      </c>
      <c r="AC169" s="5">
        <v>0.0</v>
      </c>
      <c r="AD169" s="5">
        <v>3.0</v>
      </c>
      <c r="AE169" s="5">
        <v>2.0</v>
      </c>
      <c r="AF169" s="5">
        <v>0.341</v>
      </c>
      <c r="AG169" s="5">
        <f t="shared" si="1"/>
        <v>36</v>
      </c>
      <c r="AH169" s="6">
        <f t="shared" si="2"/>
        <v>1</v>
      </c>
      <c r="AI169" s="6" t="str">
        <f>VLOOKUP(C169, 'Batter Rosters'!A:C, 3, FALSE)</f>
        <v>NYM</v>
      </c>
    </row>
    <row r="170">
      <c r="A170" s="1">
        <v>101.0</v>
      </c>
      <c r="B170" s="3"/>
      <c r="C170" s="4" t="s">
        <v>212</v>
      </c>
      <c r="D170" s="4" t="s">
        <v>460</v>
      </c>
      <c r="E170" s="5">
        <v>2019.0</v>
      </c>
      <c r="F170" s="5">
        <v>2020.0</v>
      </c>
      <c r="G170" s="5">
        <v>73.0</v>
      </c>
      <c r="H170" s="5">
        <v>7.0</v>
      </c>
      <c r="I170" s="3"/>
      <c r="J170" s="5">
        <v>150.0</v>
      </c>
      <c r="K170" s="5">
        <v>131.0</v>
      </c>
      <c r="L170" s="5">
        <v>19.0</v>
      </c>
      <c r="M170" s="5">
        <v>34.0</v>
      </c>
      <c r="N170" s="5">
        <v>8.0</v>
      </c>
      <c r="O170" s="5">
        <v>0.0</v>
      </c>
      <c r="P170" s="5">
        <v>19.0</v>
      </c>
      <c r="Q170" s="5">
        <v>1.0</v>
      </c>
      <c r="R170" s="5">
        <v>0.0</v>
      </c>
      <c r="S170" s="5">
        <v>19.0</v>
      </c>
      <c r="T170" s="5">
        <v>32.0</v>
      </c>
      <c r="U170" s="5">
        <v>0.26</v>
      </c>
      <c r="V170" s="5">
        <v>0.353</v>
      </c>
      <c r="W170" s="5">
        <v>0.481</v>
      </c>
      <c r="X170" s="5">
        <v>0.834</v>
      </c>
      <c r="Y170" s="5">
        <v>63.0</v>
      </c>
      <c r="Z170" s="5">
        <v>5.0</v>
      </c>
      <c r="AA170" s="5">
        <v>0.0</v>
      </c>
      <c r="AB170" s="5">
        <v>0.0</v>
      </c>
      <c r="AC170" s="5">
        <v>0.0</v>
      </c>
      <c r="AD170" s="5">
        <v>2.0</v>
      </c>
      <c r="AE170" s="5">
        <v>1.0</v>
      </c>
      <c r="AF170" s="5">
        <v>0.293</v>
      </c>
      <c r="AG170" s="5">
        <f t="shared" si="1"/>
        <v>19</v>
      </c>
      <c r="AH170" s="6">
        <f t="shared" si="2"/>
        <v>1</v>
      </c>
      <c r="AI170" s="6" t="str">
        <f>VLOOKUP(C170, 'Batter Rosters'!A:C, 3, FALSE)</f>
        <v>NYM</v>
      </c>
    </row>
    <row r="171">
      <c r="A171" s="1">
        <v>104.0</v>
      </c>
      <c r="B171" s="3"/>
      <c r="C171" s="4" t="s">
        <v>213</v>
      </c>
      <c r="D171" s="4" t="s">
        <v>460</v>
      </c>
      <c r="E171" s="5">
        <v>2019.0</v>
      </c>
      <c r="F171" s="5">
        <v>2020.0</v>
      </c>
      <c r="G171" s="5">
        <v>92.0</v>
      </c>
      <c r="H171" s="5">
        <v>7.0</v>
      </c>
      <c r="I171" s="3"/>
      <c r="J171" s="5">
        <v>206.0</v>
      </c>
      <c r="K171" s="5">
        <v>190.0</v>
      </c>
      <c r="L171" s="5">
        <v>37.0</v>
      </c>
      <c r="M171" s="5">
        <v>58.0</v>
      </c>
      <c r="N171" s="5">
        <v>12.0</v>
      </c>
      <c r="O171" s="5">
        <v>2.0</v>
      </c>
      <c r="P171" s="5">
        <v>26.0</v>
      </c>
      <c r="Q171" s="5">
        <v>3.0</v>
      </c>
      <c r="R171" s="5">
        <v>3.0</v>
      </c>
      <c r="S171" s="5">
        <v>14.0</v>
      </c>
      <c r="T171" s="5">
        <v>35.0</v>
      </c>
      <c r="U171" s="5">
        <v>0.305</v>
      </c>
      <c r="V171" s="5">
        <v>0.351</v>
      </c>
      <c r="W171" s="5">
        <v>0.5</v>
      </c>
      <c r="X171" s="5">
        <v>0.851</v>
      </c>
      <c r="Y171" s="5">
        <v>95.0</v>
      </c>
      <c r="Z171" s="5">
        <v>5.0</v>
      </c>
      <c r="AA171" s="5">
        <v>0.0</v>
      </c>
      <c r="AB171" s="5">
        <v>1.0</v>
      </c>
      <c r="AC171" s="5">
        <v>1.0</v>
      </c>
      <c r="AD171" s="5">
        <v>0.0</v>
      </c>
      <c r="AE171" s="5">
        <v>2.0</v>
      </c>
      <c r="AF171" s="5">
        <v>0.342</v>
      </c>
      <c r="AG171" s="5">
        <f t="shared" si="1"/>
        <v>37</v>
      </c>
      <c r="AH171" s="6">
        <f t="shared" si="2"/>
        <v>0</v>
      </c>
      <c r="AI171" s="6" t="str">
        <f>VLOOKUP(C171, 'Batter Rosters'!A:C, 3, FALSE)</f>
        <v>NYM</v>
      </c>
    </row>
    <row r="172">
      <c r="A172" s="1">
        <v>118.0</v>
      </c>
      <c r="B172" s="3"/>
      <c r="C172" s="4" t="s">
        <v>214</v>
      </c>
      <c r="D172" s="4" t="s">
        <v>460</v>
      </c>
      <c r="E172" s="5">
        <v>2019.0</v>
      </c>
      <c r="F172" s="5">
        <v>2020.0</v>
      </c>
      <c r="G172" s="5">
        <v>81.0</v>
      </c>
      <c r="H172" s="5">
        <v>6.0</v>
      </c>
      <c r="I172" s="3"/>
      <c r="J172" s="5">
        <v>158.0</v>
      </c>
      <c r="K172" s="5">
        <v>138.0</v>
      </c>
      <c r="L172" s="5">
        <v>19.0</v>
      </c>
      <c r="M172" s="5">
        <v>47.0</v>
      </c>
      <c r="N172" s="5">
        <v>6.0</v>
      </c>
      <c r="O172" s="5">
        <v>0.0</v>
      </c>
      <c r="P172" s="5">
        <v>23.0</v>
      </c>
      <c r="Q172" s="5">
        <v>0.0</v>
      </c>
      <c r="R172" s="5">
        <v>0.0</v>
      </c>
      <c r="S172" s="5">
        <v>19.0</v>
      </c>
      <c r="T172" s="5">
        <v>21.0</v>
      </c>
      <c r="U172" s="5">
        <v>0.341</v>
      </c>
      <c r="V172" s="5">
        <v>0.418</v>
      </c>
      <c r="W172" s="5">
        <v>0.514</v>
      </c>
      <c r="X172" s="5">
        <v>0.932</v>
      </c>
      <c r="Y172" s="5">
        <v>71.0</v>
      </c>
      <c r="Z172" s="5">
        <v>7.0</v>
      </c>
      <c r="AA172" s="5">
        <v>0.0</v>
      </c>
      <c r="AB172" s="5">
        <v>0.0</v>
      </c>
      <c r="AC172" s="5">
        <v>1.0</v>
      </c>
      <c r="AD172" s="5">
        <v>2.0</v>
      </c>
      <c r="AE172" s="5">
        <v>0.0</v>
      </c>
      <c r="AF172" s="5">
        <v>0.366</v>
      </c>
      <c r="AG172" s="5">
        <f t="shared" si="1"/>
        <v>35</v>
      </c>
      <c r="AH172" s="6">
        <f t="shared" si="2"/>
        <v>0</v>
      </c>
      <c r="AI172" s="6" t="str">
        <f>VLOOKUP(C172, 'Batter Rosters'!A:C, 3, FALSE)</f>
        <v>NYM</v>
      </c>
    </row>
    <row r="173">
      <c r="A173" s="1">
        <v>157.0</v>
      </c>
      <c r="B173" s="3"/>
      <c r="C173" s="4" t="s">
        <v>215</v>
      </c>
      <c r="D173" s="4" t="s">
        <v>460</v>
      </c>
      <c r="E173" s="5">
        <v>2019.0</v>
      </c>
      <c r="F173" s="5">
        <v>2020.0</v>
      </c>
      <c r="G173" s="5">
        <v>60.0</v>
      </c>
      <c r="H173" s="5">
        <v>4.0</v>
      </c>
      <c r="I173" s="3"/>
      <c r="J173" s="5">
        <v>122.0</v>
      </c>
      <c r="K173" s="5">
        <v>112.0</v>
      </c>
      <c r="L173" s="5">
        <v>18.0</v>
      </c>
      <c r="M173" s="5">
        <v>27.0</v>
      </c>
      <c r="N173" s="5">
        <v>9.0</v>
      </c>
      <c r="O173" s="5">
        <v>0.0</v>
      </c>
      <c r="P173" s="5">
        <v>15.0</v>
      </c>
      <c r="Q173" s="5">
        <v>0.0</v>
      </c>
      <c r="R173" s="5">
        <v>0.0</v>
      </c>
      <c r="S173" s="5">
        <v>6.0</v>
      </c>
      <c r="T173" s="5">
        <v>38.0</v>
      </c>
      <c r="U173" s="5">
        <v>0.241</v>
      </c>
      <c r="V173" s="5">
        <v>0.298</v>
      </c>
      <c r="W173" s="5">
        <v>0.429</v>
      </c>
      <c r="X173" s="5">
        <v>0.726</v>
      </c>
      <c r="Y173" s="5">
        <v>48.0</v>
      </c>
      <c r="Z173" s="5">
        <v>1.0</v>
      </c>
      <c r="AA173" s="5">
        <v>3.0</v>
      </c>
      <c r="AB173" s="5">
        <v>1.0</v>
      </c>
      <c r="AC173" s="5">
        <v>0.0</v>
      </c>
      <c r="AD173" s="5">
        <v>0.0</v>
      </c>
      <c r="AE173" s="5">
        <v>2.0</v>
      </c>
      <c r="AF173" s="5">
        <v>0.329</v>
      </c>
      <c r="AG173" s="5">
        <f t="shared" si="1"/>
        <v>14</v>
      </c>
      <c r="AH173" s="6">
        <f t="shared" si="2"/>
        <v>0</v>
      </c>
      <c r="AI173" s="6" t="str">
        <f>VLOOKUP(C173, 'Batter Rosters'!A:C, 3, FALSE)</f>
        <v>NYM</v>
      </c>
    </row>
    <row r="174">
      <c r="A174" s="1">
        <v>190.0</v>
      </c>
      <c r="B174" s="3"/>
      <c r="C174" s="4" t="s">
        <v>217</v>
      </c>
      <c r="D174" s="4" t="s">
        <v>460</v>
      </c>
      <c r="E174" s="5">
        <v>2019.0</v>
      </c>
      <c r="F174" s="5">
        <v>2020.0</v>
      </c>
      <c r="G174" s="5">
        <v>23.0</v>
      </c>
      <c r="H174" s="5">
        <v>3.0</v>
      </c>
      <c r="I174" s="3"/>
      <c r="J174" s="5">
        <v>48.0</v>
      </c>
      <c r="K174" s="5">
        <v>44.0</v>
      </c>
      <c r="L174" s="5">
        <v>4.0</v>
      </c>
      <c r="M174" s="5">
        <v>11.0</v>
      </c>
      <c r="N174" s="5">
        <v>2.0</v>
      </c>
      <c r="O174" s="5">
        <v>0.0</v>
      </c>
      <c r="P174" s="5">
        <v>6.0</v>
      </c>
      <c r="Q174" s="5">
        <v>0.0</v>
      </c>
      <c r="R174" s="5">
        <v>0.0</v>
      </c>
      <c r="S174" s="5">
        <v>4.0</v>
      </c>
      <c r="T174" s="5">
        <v>12.0</v>
      </c>
      <c r="U174" s="5">
        <v>0.25</v>
      </c>
      <c r="V174" s="5">
        <v>0.313</v>
      </c>
      <c r="W174" s="5">
        <v>0.5</v>
      </c>
      <c r="X174" s="5">
        <v>0.813</v>
      </c>
      <c r="Y174" s="5">
        <v>22.0</v>
      </c>
      <c r="Z174" s="5">
        <v>3.0</v>
      </c>
      <c r="AA174" s="5">
        <v>0.0</v>
      </c>
      <c r="AB174" s="5">
        <v>0.0</v>
      </c>
      <c r="AC174" s="5">
        <v>0.0</v>
      </c>
      <c r="AD174" s="5">
        <v>0.0</v>
      </c>
      <c r="AE174" s="5">
        <v>0.0</v>
      </c>
      <c r="AF174" s="5">
        <v>0.276</v>
      </c>
      <c r="AG174" s="5">
        <f t="shared" si="1"/>
        <v>6</v>
      </c>
      <c r="AH174" s="6">
        <f t="shared" si="2"/>
        <v>0</v>
      </c>
      <c r="AI174" s="6" t="str">
        <f>VLOOKUP(C174, 'Batter Rosters'!A:C, 3, FALSE)</f>
        <v>NYM</v>
      </c>
    </row>
    <row r="175">
      <c r="A175" s="1">
        <v>220.0</v>
      </c>
      <c r="B175" s="3"/>
      <c r="C175" s="4" t="s">
        <v>220</v>
      </c>
      <c r="D175" s="4" t="s">
        <v>460</v>
      </c>
      <c r="E175" s="5">
        <v>2019.0</v>
      </c>
      <c r="F175" s="5">
        <v>2020.0</v>
      </c>
      <c r="G175" s="5">
        <v>70.0</v>
      </c>
      <c r="H175" s="5">
        <v>3.0</v>
      </c>
      <c r="I175" s="3"/>
      <c r="J175" s="5">
        <v>138.0</v>
      </c>
      <c r="K175" s="5">
        <v>104.0</v>
      </c>
      <c r="L175" s="5">
        <v>16.0</v>
      </c>
      <c r="M175" s="5">
        <v>27.0</v>
      </c>
      <c r="N175" s="5">
        <v>10.0</v>
      </c>
      <c r="O175" s="5">
        <v>0.0</v>
      </c>
      <c r="P175" s="5">
        <v>18.0</v>
      </c>
      <c r="Q175" s="5">
        <v>1.0</v>
      </c>
      <c r="R175" s="5">
        <v>1.0</v>
      </c>
      <c r="S175" s="5">
        <v>30.0</v>
      </c>
      <c r="T175" s="5">
        <v>36.0</v>
      </c>
      <c r="U175" s="5">
        <v>0.26</v>
      </c>
      <c r="V175" s="5">
        <v>0.42</v>
      </c>
      <c r="W175" s="5">
        <v>0.442</v>
      </c>
      <c r="X175" s="5">
        <v>0.863</v>
      </c>
      <c r="Y175" s="5">
        <v>46.0</v>
      </c>
      <c r="Z175" s="5">
        <v>8.0</v>
      </c>
      <c r="AA175" s="5">
        <v>1.0</v>
      </c>
      <c r="AB175" s="5">
        <v>0.0</v>
      </c>
      <c r="AC175" s="5">
        <v>3.0</v>
      </c>
      <c r="AD175" s="5">
        <v>1.0</v>
      </c>
      <c r="AE175" s="5">
        <v>1.0</v>
      </c>
      <c r="AF175" s="5">
        <v>0.353</v>
      </c>
      <c r="AG175" s="5">
        <f t="shared" si="1"/>
        <v>14</v>
      </c>
      <c r="AH175" s="6">
        <f t="shared" si="2"/>
        <v>0</v>
      </c>
      <c r="AI175" s="6" t="str">
        <f>VLOOKUP(C175, 'Batter Rosters'!A:C, 3, FALSE)</f>
        <v>NYM</v>
      </c>
    </row>
    <row r="176">
      <c r="A176" s="1">
        <v>242.0</v>
      </c>
      <c r="B176" s="3"/>
      <c r="C176" s="4" t="s">
        <v>216</v>
      </c>
      <c r="D176" s="4" t="s">
        <v>460</v>
      </c>
      <c r="E176" s="5">
        <v>2019.0</v>
      </c>
      <c r="F176" s="5">
        <v>2020.0</v>
      </c>
      <c r="G176" s="5">
        <v>53.0</v>
      </c>
      <c r="H176" s="5">
        <v>2.0</v>
      </c>
      <c r="I176" s="3"/>
      <c r="J176" s="5">
        <v>109.0</v>
      </c>
      <c r="K176" s="5">
        <v>101.0</v>
      </c>
      <c r="L176" s="5">
        <v>9.0</v>
      </c>
      <c r="M176" s="5">
        <v>22.0</v>
      </c>
      <c r="N176" s="5">
        <v>3.0</v>
      </c>
      <c r="O176" s="5">
        <v>0.0</v>
      </c>
      <c r="P176" s="5">
        <v>7.0</v>
      </c>
      <c r="Q176" s="5">
        <v>0.0</v>
      </c>
      <c r="R176" s="5">
        <v>0.0</v>
      </c>
      <c r="S176" s="5">
        <v>6.0</v>
      </c>
      <c r="T176" s="5">
        <v>35.0</v>
      </c>
      <c r="U176" s="5">
        <v>0.218</v>
      </c>
      <c r="V176" s="5">
        <v>0.259</v>
      </c>
      <c r="W176" s="5">
        <v>0.307</v>
      </c>
      <c r="X176" s="5">
        <v>0.566</v>
      </c>
      <c r="Y176" s="5">
        <v>31.0</v>
      </c>
      <c r="Z176" s="5">
        <v>2.0</v>
      </c>
      <c r="AA176" s="5">
        <v>0.0</v>
      </c>
      <c r="AB176" s="5">
        <v>1.0</v>
      </c>
      <c r="AC176" s="5">
        <v>1.0</v>
      </c>
      <c r="AD176" s="5">
        <v>0.0</v>
      </c>
      <c r="AE176" s="5">
        <v>0.0</v>
      </c>
      <c r="AF176" s="5">
        <v>0.308</v>
      </c>
      <c r="AG176" s="5">
        <f t="shared" si="1"/>
        <v>17</v>
      </c>
      <c r="AH176" s="6">
        <f t="shared" si="2"/>
        <v>0</v>
      </c>
      <c r="AI176" s="6" t="str">
        <f>VLOOKUP(C176, 'Batter Rosters'!A:C, 3, FALSE)</f>
        <v>NYM</v>
      </c>
    </row>
    <row r="177">
      <c r="A177" s="7">
        <v>328.0</v>
      </c>
      <c r="B177" s="3"/>
      <c r="C177" s="8" t="s">
        <v>218</v>
      </c>
      <c r="D177" s="8" t="s">
        <v>460</v>
      </c>
      <c r="E177" s="9">
        <v>2019.0</v>
      </c>
      <c r="F177" s="9">
        <v>2020.0</v>
      </c>
      <c r="G177" s="9">
        <v>63.0</v>
      </c>
      <c r="H177" s="9">
        <v>0.0</v>
      </c>
      <c r="I177" s="3"/>
      <c r="J177" s="9">
        <v>130.0</v>
      </c>
      <c r="K177" s="9">
        <v>111.0</v>
      </c>
      <c r="L177" s="9">
        <v>13.0</v>
      </c>
      <c r="M177" s="9">
        <v>19.0</v>
      </c>
      <c r="N177" s="9">
        <v>6.0</v>
      </c>
      <c r="O177" s="9">
        <v>1.0</v>
      </c>
      <c r="P177" s="9">
        <v>5.0</v>
      </c>
      <c r="Q177" s="9">
        <v>7.0</v>
      </c>
      <c r="R177" s="9">
        <v>4.0</v>
      </c>
      <c r="S177" s="9">
        <v>15.0</v>
      </c>
      <c r="T177" s="9">
        <v>33.0</v>
      </c>
      <c r="U177" s="9">
        <v>0.171</v>
      </c>
      <c r="V177" s="9">
        <v>0.268</v>
      </c>
      <c r="W177" s="9">
        <v>0.243</v>
      </c>
      <c r="X177" s="9">
        <v>0.511</v>
      </c>
      <c r="Y177" s="9">
        <v>27.0</v>
      </c>
      <c r="Z177" s="9">
        <v>0.0</v>
      </c>
      <c r="AA177" s="9">
        <v>0.0</v>
      </c>
      <c r="AB177" s="9">
        <v>3.0</v>
      </c>
      <c r="AC177" s="9">
        <v>1.0</v>
      </c>
      <c r="AD177" s="9">
        <v>1.0</v>
      </c>
      <c r="AE177" s="9">
        <v>3.0</v>
      </c>
      <c r="AF177" s="9">
        <v>0.241</v>
      </c>
      <c r="AG177" s="5">
        <f t="shared" si="1"/>
        <v>12</v>
      </c>
      <c r="AH177" s="6">
        <f t="shared" si="2"/>
        <v>3</v>
      </c>
      <c r="AI177" s="6" t="str">
        <f>VLOOKUP(C177, 'Batter Rosters'!A:C, 3, FALSE)</f>
        <v>NYM</v>
      </c>
    </row>
    <row r="178">
      <c r="A178" s="1">
        <v>46.0</v>
      </c>
      <c r="B178" s="3"/>
      <c r="C178" s="4" t="s">
        <v>224</v>
      </c>
      <c r="D178" s="4" t="s">
        <v>460</v>
      </c>
      <c r="E178" s="5">
        <v>2019.0</v>
      </c>
      <c r="F178" s="5">
        <v>2020.0</v>
      </c>
      <c r="G178" s="5">
        <v>58.0</v>
      </c>
      <c r="H178" s="5">
        <v>11.0</v>
      </c>
      <c r="I178" s="3"/>
      <c r="J178" s="5">
        <v>139.0</v>
      </c>
      <c r="K178" s="5">
        <v>115.0</v>
      </c>
      <c r="L178" s="5">
        <v>24.0</v>
      </c>
      <c r="M178" s="5">
        <v>40.0</v>
      </c>
      <c r="N178" s="5">
        <v>7.0</v>
      </c>
      <c r="O178" s="5">
        <v>0.0</v>
      </c>
      <c r="P178" s="5">
        <v>27.0</v>
      </c>
      <c r="Q178" s="5">
        <v>3.0</v>
      </c>
      <c r="R178" s="5">
        <v>0.0</v>
      </c>
      <c r="S178" s="5">
        <v>22.0</v>
      </c>
      <c r="T178" s="5">
        <v>34.0</v>
      </c>
      <c r="U178" s="5">
        <v>0.348</v>
      </c>
      <c r="V178" s="5">
        <v>0.46</v>
      </c>
      <c r="W178" s="5">
        <v>0.696</v>
      </c>
      <c r="X178" s="5">
        <v>1.156</v>
      </c>
      <c r="Y178" s="5">
        <v>80.0</v>
      </c>
      <c r="Z178" s="5">
        <v>5.0</v>
      </c>
      <c r="AA178" s="5">
        <v>2.0</v>
      </c>
      <c r="AB178" s="5">
        <v>0.0</v>
      </c>
      <c r="AC178" s="5">
        <v>0.0</v>
      </c>
      <c r="AD178" s="5">
        <v>2.0</v>
      </c>
      <c r="AE178" s="5">
        <v>1.0</v>
      </c>
      <c r="AF178" s="5">
        <v>0.414</v>
      </c>
      <c r="AG178" s="5">
        <f t="shared" si="1"/>
        <v>22</v>
      </c>
      <c r="AH178" s="6">
        <f t="shared" si="2"/>
        <v>3</v>
      </c>
      <c r="AI178" s="6" t="str">
        <f>VLOOKUP(C178, 'Batter Rosters'!A:C, 3, FALSE)</f>
        <v>NYY</v>
      </c>
    </row>
    <row r="179">
      <c r="A179" s="1">
        <v>59.0</v>
      </c>
      <c r="B179" s="3"/>
      <c r="C179" s="4" t="s">
        <v>222</v>
      </c>
      <c r="D179" s="4" t="s">
        <v>460</v>
      </c>
      <c r="E179" s="5">
        <v>2019.0</v>
      </c>
      <c r="F179" s="5">
        <v>2020.0</v>
      </c>
      <c r="G179" s="5">
        <v>81.0</v>
      </c>
      <c r="H179" s="5">
        <v>10.0</v>
      </c>
      <c r="I179" s="3"/>
      <c r="J179" s="5">
        <v>180.0</v>
      </c>
      <c r="K179" s="5">
        <v>160.0</v>
      </c>
      <c r="L179" s="5">
        <v>29.0</v>
      </c>
      <c r="M179" s="5">
        <v>44.0</v>
      </c>
      <c r="N179" s="5">
        <v>10.0</v>
      </c>
      <c r="O179" s="5">
        <v>0.0</v>
      </c>
      <c r="P179" s="5">
        <v>25.0</v>
      </c>
      <c r="Q179" s="5">
        <v>0.0</v>
      </c>
      <c r="R179" s="5">
        <v>1.0</v>
      </c>
      <c r="S179" s="5">
        <v>17.0</v>
      </c>
      <c r="T179" s="5">
        <v>40.0</v>
      </c>
      <c r="U179" s="5">
        <v>0.275</v>
      </c>
      <c r="V179" s="5">
        <v>0.352</v>
      </c>
      <c r="W179" s="5">
        <v>0.525</v>
      </c>
      <c r="X179" s="5">
        <v>0.877</v>
      </c>
      <c r="Y179" s="5">
        <v>84.0</v>
      </c>
      <c r="Z179" s="5">
        <v>3.0</v>
      </c>
      <c r="AA179" s="5">
        <v>2.0</v>
      </c>
      <c r="AB179" s="5">
        <v>1.0</v>
      </c>
      <c r="AC179" s="5">
        <v>0.0</v>
      </c>
      <c r="AD179" s="5">
        <v>0.0</v>
      </c>
      <c r="AE179" s="5">
        <v>0.0</v>
      </c>
      <c r="AF179" s="5">
        <v>0.309</v>
      </c>
      <c r="AG179" s="5">
        <f t="shared" si="1"/>
        <v>24</v>
      </c>
      <c r="AH179" s="6">
        <f t="shared" si="2"/>
        <v>-1</v>
      </c>
      <c r="AI179" s="6" t="str">
        <f>VLOOKUP(C179, 'Batter Rosters'!A:C, 3, FALSE)</f>
        <v>NYY</v>
      </c>
    </row>
    <row r="180">
      <c r="A180" s="1">
        <v>62.0</v>
      </c>
      <c r="B180" s="3"/>
      <c r="C180" s="4" t="s">
        <v>225</v>
      </c>
      <c r="D180" s="4" t="s">
        <v>460</v>
      </c>
      <c r="E180" s="5">
        <v>2019.0</v>
      </c>
      <c r="F180" s="5">
        <v>2020.0</v>
      </c>
      <c r="G180" s="5">
        <v>81.0</v>
      </c>
      <c r="H180" s="5">
        <v>10.0</v>
      </c>
      <c r="I180" s="3"/>
      <c r="J180" s="5">
        <v>198.0</v>
      </c>
      <c r="K180" s="5">
        <v>179.0</v>
      </c>
      <c r="L180" s="5">
        <v>36.0</v>
      </c>
      <c r="M180" s="5">
        <v>66.0</v>
      </c>
      <c r="N180" s="5">
        <v>12.0</v>
      </c>
      <c r="O180" s="5">
        <v>1.0</v>
      </c>
      <c r="P180" s="5">
        <v>33.0</v>
      </c>
      <c r="Q180" s="5">
        <v>3.0</v>
      </c>
      <c r="R180" s="5">
        <v>1.0</v>
      </c>
      <c r="S180" s="5">
        <v>19.0</v>
      </c>
      <c r="T180" s="5">
        <v>24.0</v>
      </c>
      <c r="U180" s="5">
        <v>0.369</v>
      </c>
      <c r="V180" s="5">
        <v>0.429</v>
      </c>
      <c r="W180" s="5">
        <v>0.615</v>
      </c>
      <c r="X180" s="5">
        <v>1.044</v>
      </c>
      <c r="Y180" s="5">
        <v>110.0</v>
      </c>
      <c r="Z180" s="5">
        <v>3.0</v>
      </c>
      <c r="AA180" s="5">
        <v>0.0</v>
      </c>
      <c r="AB180" s="5">
        <v>0.0</v>
      </c>
      <c r="AC180" s="5">
        <v>0.0</v>
      </c>
      <c r="AD180" s="5">
        <v>0.0</v>
      </c>
      <c r="AE180" s="5">
        <v>1.0</v>
      </c>
      <c r="AF180" s="5">
        <v>0.386</v>
      </c>
      <c r="AG180" s="5">
        <f t="shared" si="1"/>
        <v>43</v>
      </c>
      <c r="AH180" s="6">
        <f t="shared" si="2"/>
        <v>2</v>
      </c>
      <c r="AI180" s="6" t="str">
        <f>VLOOKUP(C180, 'Batter Rosters'!A:C, 3, FALSE)</f>
        <v>NYY</v>
      </c>
    </row>
    <row r="181">
      <c r="A181" s="1">
        <v>69.0</v>
      </c>
      <c r="B181" s="3"/>
      <c r="C181" s="4" t="s">
        <v>223</v>
      </c>
      <c r="D181" s="4" t="s">
        <v>460</v>
      </c>
      <c r="E181" s="5">
        <v>2019.0</v>
      </c>
      <c r="F181" s="5">
        <v>2020.0</v>
      </c>
      <c r="G181" s="5">
        <v>69.0</v>
      </c>
      <c r="H181" s="5">
        <v>9.0</v>
      </c>
      <c r="I181" s="3"/>
      <c r="J181" s="5">
        <v>158.0</v>
      </c>
      <c r="K181" s="5">
        <v>136.0</v>
      </c>
      <c r="L181" s="5">
        <v>19.0</v>
      </c>
      <c r="M181" s="5">
        <v>32.0</v>
      </c>
      <c r="N181" s="5">
        <v>5.0</v>
      </c>
      <c r="O181" s="5">
        <v>0.0</v>
      </c>
      <c r="P181" s="5">
        <v>22.0</v>
      </c>
      <c r="Q181" s="5">
        <v>0.0</v>
      </c>
      <c r="R181" s="5">
        <v>0.0</v>
      </c>
      <c r="S181" s="5">
        <v>19.0</v>
      </c>
      <c r="T181" s="5">
        <v>41.0</v>
      </c>
      <c r="U181" s="5">
        <v>0.235</v>
      </c>
      <c r="V181" s="5">
        <v>0.335</v>
      </c>
      <c r="W181" s="5">
        <v>0.471</v>
      </c>
      <c r="X181" s="5">
        <v>0.806</v>
      </c>
      <c r="Y181" s="5">
        <v>64.0</v>
      </c>
      <c r="Z181" s="5">
        <v>2.0</v>
      </c>
      <c r="AA181" s="5">
        <v>2.0</v>
      </c>
      <c r="AB181" s="5">
        <v>0.0</v>
      </c>
      <c r="AC181" s="5">
        <v>1.0</v>
      </c>
      <c r="AD181" s="5">
        <v>1.0</v>
      </c>
      <c r="AE181" s="5">
        <v>1.0</v>
      </c>
      <c r="AF181" s="5">
        <v>0.264</v>
      </c>
      <c r="AG181" s="5">
        <f t="shared" si="1"/>
        <v>18</v>
      </c>
      <c r="AH181" s="6">
        <f t="shared" si="2"/>
        <v>0</v>
      </c>
      <c r="AI181" s="6" t="str">
        <f>VLOOKUP(C181, 'Batter Rosters'!A:C, 3, FALSE)</f>
        <v>NYY</v>
      </c>
    </row>
    <row r="182">
      <c r="A182" s="1">
        <v>81.0</v>
      </c>
      <c r="B182" s="3"/>
      <c r="C182" s="4" t="s">
        <v>226</v>
      </c>
      <c r="D182" s="4" t="s">
        <v>460</v>
      </c>
      <c r="E182" s="5">
        <v>2019.0</v>
      </c>
      <c r="F182" s="5">
        <v>2020.0</v>
      </c>
      <c r="G182" s="5">
        <v>82.0</v>
      </c>
      <c r="H182" s="5">
        <v>8.0</v>
      </c>
      <c r="I182" s="3"/>
      <c r="J182" s="5">
        <v>171.0</v>
      </c>
      <c r="K182" s="5">
        <v>159.0</v>
      </c>
      <c r="L182" s="5">
        <v>23.0</v>
      </c>
      <c r="M182" s="5">
        <v>47.0</v>
      </c>
      <c r="N182" s="5">
        <v>11.0</v>
      </c>
      <c r="O182" s="5">
        <v>0.0</v>
      </c>
      <c r="P182" s="5">
        <v>24.0</v>
      </c>
      <c r="Q182" s="5">
        <v>0.0</v>
      </c>
      <c r="R182" s="5">
        <v>0.0</v>
      </c>
      <c r="S182" s="5">
        <v>10.0</v>
      </c>
      <c r="T182" s="5">
        <v>33.0</v>
      </c>
      <c r="U182" s="5">
        <v>0.296</v>
      </c>
      <c r="V182" s="5">
        <v>0.339</v>
      </c>
      <c r="W182" s="5">
        <v>0.516</v>
      </c>
      <c r="X182" s="5">
        <v>0.855</v>
      </c>
      <c r="Y182" s="5">
        <v>82.0</v>
      </c>
      <c r="Z182" s="5">
        <v>4.0</v>
      </c>
      <c r="AA182" s="5">
        <v>1.0</v>
      </c>
      <c r="AB182" s="5">
        <v>0.0</v>
      </c>
      <c r="AC182" s="5">
        <v>1.0</v>
      </c>
      <c r="AD182" s="5">
        <v>1.0</v>
      </c>
      <c r="AE182" s="5">
        <v>0.0</v>
      </c>
      <c r="AF182" s="5">
        <v>0.328</v>
      </c>
      <c r="AG182" s="5">
        <f t="shared" si="1"/>
        <v>28</v>
      </c>
      <c r="AH182" s="6">
        <f t="shared" si="2"/>
        <v>0</v>
      </c>
      <c r="AI182" s="6" t="str">
        <f>VLOOKUP(C182, 'Batter Rosters'!A:C, 3, FALSE)</f>
        <v>NYY</v>
      </c>
    </row>
    <row r="183">
      <c r="A183" s="1">
        <v>91.0</v>
      </c>
      <c r="B183" s="3"/>
      <c r="C183" s="4" t="s">
        <v>221</v>
      </c>
      <c r="D183" s="4" t="s">
        <v>460</v>
      </c>
      <c r="E183" s="5">
        <v>2019.0</v>
      </c>
      <c r="F183" s="5">
        <v>2020.0</v>
      </c>
      <c r="G183" s="5">
        <v>57.0</v>
      </c>
      <c r="H183" s="5">
        <v>8.0</v>
      </c>
      <c r="I183" s="3"/>
      <c r="J183" s="5">
        <v>131.0</v>
      </c>
      <c r="K183" s="5">
        <v>111.0</v>
      </c>
      <c r="L183" s="5">
        <v>17.0</v>
      </c>
      <c r="M183" s="5">
        <v>21.0</v>
      </c>
      <c r="N183" s="5">
        <v>5.0</v>
      </c>
      <c r="O183" s="5">
        <v>0.0</v>
      </c>
      <c r="P183" s="5">
        <v>17.0</v>
      </c>
      <c r="Q183" s="5">
        <v>0.0</v>
      </c>
      <c r="R183" s="5">
        <v>0.0</v>
      </c>
      <c r="S183" s="5">
        <v>18.0</v>
      </c>
      <c r="T183" s="5">
        <v>46.0</v>
      </c>
      <c r="U183" s="5">
        <v>0.189</v>
      </c>
      <c r="V183" s="5">
        <v>0.313</v>
      </c>
      <c r="W183" s="5">
        <v>0.45</v>
      </c>
      <c r="X183" s="5">
        <v>0.763</v>
      </c>
      <c r="Y183" s="5">
        <v>50.0</v>
      </c>
      <c r="Z183" s="5">
        <v>3.0</v>
      </c>
      <c r="AA183" s="5">
        <v>2.0</v>
      </c>
      <c r="AB183" s="5">
        <v>0.0</v>
      </c>
      <c r="AC183" s="5">
        <v>0.0</v>
      </c>
      <c r="AD183" s="5">
        <v>2.0</v>
      </c>
      <c r="AE183" s="5">
        <v>3.0</v>
      </c>
      <c r="AF183" s="5">
        <v>0.228</v>
      </c>
      <c r="AG183" s="5">
        <f t="shared" si="1"/>
        <v>8</v>
      </c>
      <c r="AH183" s="6">
        <f t="shared" si="2"/>
        <v>0</v>
      </c>
      <c r="AI183" s="6" t="str">
        <f>VLOOKUP(C183, 'Batter Rosters'!A:C, 3, FALSE)</f>
        <v>NYY</v>
      </c>
    </row>
    <row r="184">
      <c r="A184" s="1">
        <v>133.0</v>
      </c>
      <c r="B184" s="3"/>
      <c r="C184" s="4" t="s">
        <v>228</v>
      </c>
      <c r="D184" s="4" t="s">
        <v>460</v>
      </c>
      <c r="E184" s="5">
        <v>2019.0</v>
      </c>
      <c r="F184" s="5">
        <v>2020.0</v>
      </c>
      <c r="G184" s="5">
        <v>37.0</v>
      </c>
      <c r="H184" s="5">
        <v>5.0</v>
      </c>
      <c r="I184" s="3"/>
      <c r="J184" s="5">
        <v>79.0</v>
      </c>
      <c r="K184" s="5">
        <v>72.0</v>
      </c>
      <c r="L184" s="5">
        <v>7.0</v>
      </c>
      <c r="M184" s="5">
        <v>14.0</v>
      </c>
      <c r="N184" s="5">
        <v>3.0</v>
      </c>
      <c r="O184" s="5">
        <v>0.0</v>
      </c>
      <c r="P184" s="5">
        <v>10.0</v>
      </c>
      <c r="Q184" s="5">
        <v>0.0</v>
      </c>
      <c r="R184" s="5">
        <v>0.0</v>
      </c>
      <c r="S184" s="5">
        <v>7.0</v>
      </c>
      <c r="T184" s="5">
        <v>24.0</v>
      </c>
      <c r="U184" s="5">
        <v>0.194</v>
      </c>
      <c r="V184" s="5">
        <v>0.266</v>
      </c>
      <c r="W184" s="5">
        <v>0.444</v>
      </c>
      <c r="X184" s="5">
        <v>0.71</v>
      </c>
      <c r="Y184" s="5">
        <v>32.0</v>
      </c>
      <c r="Z184" s="5">
        <v>2.0</v>
      </c>
      <c r="AA184" s="5">
        <v>0.0</v>
      </c>
      <c r="AB184" s="5">
        <v>0.0</v>
      </c>
      <c r="AC184" s="5">
        <v>0.0</v>
      </c>
      <c r="AD184" s="5">
        <v>1.0</v>
      </c>
      <c r="AE184" s="5">
        <v>0.0</v>
      </c>
      <c r="AF184" s="5">
        <v>0.209</v>
      </c>
      <c r="AG184" s="5">
        <f t="shared" si="1"/>
        <v>6</v>
      </c>
      <c r="AH184" s="6">
        <f t="shared" si="2"/>
        <v>0</v>
      </c>
      <c r="AI184" s="6" t="str">
        <f>VLOOKUP(C184, 'Batter Rosters'!A:C, 3, FALSE)</f>
        <v>NYY</v>
      </c>
    </row>
    <row r="185">
      <c r="A185" s="1">
        <v>182.0</v>
      </c>
      <c r="B185" s="3"/>
      <c r="C185" s="4" t="s">
        <v>234</v>
      </c>
      <c r="D185" s="4" t="s">
        <v>460</v>
      </c>
      <c r="E185" s="5">
        <v>2019.0</v>
      </c>
      <c r="F185" s="5">
        <v>2020.0</v>
      </c>
      <c r="G185" s="5">
        <v>38.0</v>
      </c>
      <c r="H185" s="5">
        <v>3.0</v>
      </c>
      <c r="I185" s="3"/>
      <c r="J185" s="5">
        <v>69.0</v>
      </c>
      <c r="K185" s="5">
        <v>67.0</v>
      </c>
      <c r="L185" s="5">
        <v>9.0</v>
      </c>
      <c r="M185" s="5">
        <v>22.0</v>
      </c>
      <c r="N185" s="5">
        <v>5.0</v>
      </c>
      <c r="O185" s="5">
        <v>0.0</v>
      </c>
      <c r="P185" s="5">
        <v>9.0</v>
      </c>
      <c r="Q185" s="5">
        <v>0.0</v>
      </c>
      <c r="R185" s="5">
        <v>0.0</v>
      </c>
      <c r="S185" s="5">
        <v>2.0</v>
      </c>
      <c r="T185" s="5">
        <v>10.0</v>
      </c>
      <c r="U185" s="5">
        <v>0.328</v>
      </c>
      <c r="V185" s="5">
        <v>0.348</v>
      </c>
      <c r="W185" s="5">
        <v>0.537</v>
      </c>
      <c r="X185" s="5">
        <v>0.885</v>
      </c>
      <c r="Y185" s="5">
        <v>36.0</v>
      </c>
      <c r="Z185" s="5">
        <v>2.0</v>
      </c>
      <c r="AA185" s="5">
        <v>0.0</v>
      </c>
      <c r="AB185" s="5">
        <v>0.0</v>
      </c>
      <c r="AC185" s="5">
        <v>0.0</v>
      </c>
      <c r="AD185" s="5">
        <v>0.0</v>
      </c>
      <c r="AE185" s="5">
        <v>0.0</v>
      </c>
      <c r="AF185" s="5">
        <v>0.352</v>
      </c>
      <c r="AG185" s="5">
        <f t="shared" si="1"/>
        <v>14</v>
      </c>
      <c r="AH185" s="6">
        <f t="shared" si="2"/>
        <v>0</v>
      </c>
      <c r="AI185" s="6" t="str">
        <f>VLOOKUP(C185, 'Batter Rosters'!A:C, 3, FALSE)</f>
        <v>NYY</v>
      </c>
    </row>
    <row r="186">
      <c r="A186" s="1">
        <v>236.0</v>
      </c>
      <c r="B186" s="3"/>
      <c r="C186" s="4" t="s">
        <v>227</v>
      </c>
      <c r="D186" s="4" t="s">
        <v>460</v>
      </c>
      <c r="E186" s="5">
        <v>2019.0</v>
      </c>
      <c r="F186" s="5">
        <v>2020.0</v>
      </c>
      <c r="G186" s="5">
        <v>52.0</v>
      </c>
      <c r="H186" s="5">
        <v>2.0</v>
      </c>
      <c r="I186" s="3"/>
      <c r="J186" s="5">
        <v>115.0</v>
      </c>
      <c r="K186" s="5">
        <v>104.0</v>
      </c>
      <c r="L186" s="5">
        <v>13.0</v>
      </c>
      <c r="M186" s="5">
        <v>26.0</v>
      </c>
      <c r="N186" s="5">
        <v>5.0</v>
      </c>
      <c r="O186" s="5">
        <v>0.0</v>
      </c>
      <c r="P186" s="5">
        <v>12.0</v>
      </c>
      <c r="Q186" s="5">
        <v>0.0</v>
      </c>
      <c r="R186" s="5">
        <v>1.0</v>
      </c>
      <c r="S186" s="5">
        <v>10.0</v>
      </c>
      <c r="T186" s="5">
        <v>26.0</v>
      </c>
      <c r="U186" s="5">
        <v>0.25</v>
      </c>
      <c r="V186" s="5">
        <v>0.313</v>
      </c>
      <c r="W186" s="5">
        <v>0.356</v>
      </c>
      <c r="X186" s="5">
        <v>0.669</v>
      </c>
      <c r="Y186" s="5">
        <v>37.0</v>
      </c>
      <c r="Z186" s="5">
        <v>1.0</v>
      </c>
      <c r="AA186" s="5">
        <v>0.0</v>
      </c>
      <c r="AB186" s="5">
        <v>0.0</v>
      </c>
      <c r="AC186" s="5">
        <v>1.0</v>
      </c>
      <c r="AD186" s="5">
        <v>0.0</v>
      </c>
      <c r="AE186" s="5">
        <v>3.0</v>
      </c>
      <c r="AF186" s="5">
        <v>0.312</v>
      </c>
      <c r="AG186" s="5">
        <f t="shared" si="1"/>
        <v>19</v>
      </c>
      <c r="AH186" s="6">
        <f t="shared" si="2"/>
        <v>-1</v>
      </c>
      <c r="AI186" s="6" t="str">
        <f>VLOOKUP(C186, 'Batter Rosters'!A:C, 3, FALSE)</f>
        <v>NYY</v>
      </c>
    </row>
    <row r="187">
      <c r="A187" s="1">
        <v>271.0</v>
      </c>
      <c r="B187" s="3"/>
      <c r="C187" s="4" t="s">
        <v>230</v>
      </c>
      <c r="D187" s="4" t="s">
        <v>460</v>
      </c>
      <c r="E187" s="5">
        <v>2019.0</v>
      </c>
      <c r="F187" s="5">
        <v>2020.0</v>
      </c>
      <c r="G187" s="5">
        <v>19.0</v>
      </c>
      <c r="H187" s="5">
        <v>1.0</v>
      </c>
      <c r="I187" s="3"/>
      <c r="J187" s="5">
        <v>32.0</v>
      </c>
      <c r="K187" s="5">
        <v>30.0</v>
      </c>
      <c r="L187" s="5">
        <v>7.0</v>
      </c>
      <c r="M187" s="5">
        <v>8.0</v>
      </c>
      <c r="N187" s="5">
        <v>0.0</v>
      </c>
      <c r="O187" s="5">
        <v>0.0</v>
      </c>
      <c r="P187" s="5">
        <v>3.0</v>
      </c>
      <c r="Q187" s="5">
        <v>1.0</v>
      </c>
      <c r="R187" s="5">
        <v>0.0</v>
      </c>
      <c r="S187" s="5">
        <v>2.0</v>
      </c>
      <c r="T187" s="5">
        <v>12.0</v>
      </c>
      <c r="U187" s="5">
        <v>0.267</v>
      </c>
      <c r="V187" s="5">
        <v>0.313</v>
      </c>
      <c r="W187" s="5">
        <v>0.367</v>
      </c>
      <c r="X187" s="5">
        <v>0.679</v>
      </c>
      <c r="Y187" s="5">
        <v>11.0</v>
      </c>
      <c r="Z187" s="5">
        <v>0.0</v>
      </c>
      <c r="AA187" s="5">
        <v>0.0</v>
      </c>
      <c r="AB187" s="5">
        <v>0.0</v>
      </c>
      <c r="AC187" s="5">
        <v>0.0</v>
      </c>
      <c r="AD187" s="5">
        <v>0.0</v>
      </c>
      <c r="AE187" s="5">
        <v>0.0</v>
      </c>
      <c r="AF187" s="5">
        <v>0.412</v>
      </c>
      <c r="AG187" s="5">
        <f t="shared" si="1"/>
        <v>7</v>
      </c>
      <c r="AH187" s="6">
        <f t="shared" si="2"/>
        <v>1</v>
      </c>
      <c r="AI187" s="6" t="str">
        <f>VLOOKUP(C187, 'Batter Rosters'!A:C, 3, FALSE)</f>
        <v>NYY</v>
      </c>
    </row>
    <row r="188">
      <c r="A188" s="1">
        <v>35.0</v>
      </c>
      <c r="B188" s="3"/>
      <c r="C188" s="4" t="s">
        <v>235</v>
      </c>
      <c r="D188" s="4" t="s">
        <v>460</v>
      </c>
      <c r="E188" s="5">
        <v>2019.0</v>
      </c>
      <c r="F188" s="5">
        <v>2020.0</v>
      </c>
      <c r="G188" s="5">
        <v>88.0</v>
      </c>
      <c r="H188" s="5">
        <v>12.0</v>
      </c>
      <c r="I188" s="3"/>
      <c r="J188" s="5">
        <v>202.0</v>
      </c>
      <c r="K188" s="5">
        <v>175.0</v>
      </c>
      <c r="L188" s="5">
        <v>34.0</v>
      </c>
      <c r="M188" s="5">
        <v>40.0</v>
      </c>
      <c r="N188" s="5">
        <v>9.0</v>
      </c>
      <c r="O188" s="5">
        <v>1.0</v>
      </c>
      <c r="P188" s="5">
        <v>27.0</v>
      </c>
      <c r="Q188" s="5">
        <v>0.0</v>
      </c>
      <c r="R188" s="5">
        <v>0.0</v>
      </c>
      <c r="S188" s="5">
        <v>25.0</v>
      </c>
      <c r="T188" s="5">
        <v>40.0</v>
      </c>
      <c r="U188" s="5">
        <v>0.229</v>
      </c>
      <c r="V188" s="5">
        <v>0.327</v>
      </c>
      <c r="W188" s="5">
        <v>0.497</v>
      </c>
      <c r="X188" s="5">
        <v>0.824</v>
      </c>
      <c r="Y188" s="5">
        <v>87.0</v>
      </c>
      <c r="Z188" s="5">
        <v>3.0</v>
      </c>
      <c r="AA188" s="5">
        <v>1.0</v>
      </c>
      <c r="AB188" s="5">
        <v>0.0</v>
      </c>
      <c r="AC188" s="5">
        <v>1.0</v>
      </c>
      <c r="AD188" s="5">
        <v>0.0</v>
      </c>
      <c r="AE188" s="5">
        <v>3.0</v>
      </c>
      <c r="AF188" s="5">
        <v>0.226</v>
      </c>
      <c r="AG188" s="5">
        <f t="shared" si="1"/>
        <v>18</v>
      </c>
      <c r="AH188" s="6">
        <f t="shared" si="2"/>
        <v>0</v>
      </c>
      <c r="AI188" s="6" t="str">
        <f>VLOOKUP(C188, 'Batter Rosters'!A:C, 3, FALSE)</f>
        <v>OAK</v>
      </c>
    </row>
    <row r="189">
      <c r="A189" s="1">
        <v>37.0</v>
      </c>
      <c r="B189" s="3"/>
      <c r="C189" s="4" t="s">
        <v>239</v>
      </c>
      <c r="D189" s="4" t="s">
        <v>460</v>
      </c>
      <c r="E189" s="5">
        <v>2019.0</v>
      </c>
      <c r="F189" s="5">
        <v>2020.0</v>
      </c>
      <c r="G189" s="5">
        <v>78.0</v>
      </c>
      <c r="H189" s="5">
        <v>11.0</v>
      </c>
      <c r="I189" s="3"/>
      <c r="J189" s="5">
        <v>175.0</v>
      </c>
      <c r="K189" s="5">
        <v>151.0</v>
      </c>
      <c r="L189" s="5">
        <v>27.0</v>
      </c>
      <c r="M189" s="5">
        <v>42.0</v>
      </c>
      <c r="N189" s="5">
        <v>1.0</v>
      </c>
      <c r="O189" s="5">
        <v>0.0</v>
      </c>
      <c r="P189" s="5">
        <v>28.0</v>
      </c>
      <c r="Q189" s="5">
        <v>0.0</v>
      </c>
      <c r="R189" s="5">
        <v>0.0</v>
      </c>
      <c r="S189" s="5">
        <v>21.0</v>
      </c>
      <c r="T189" s="5">
        <v>34.0</v>
      </c>
      <c r="U189" s="5">
        <v>0.278</v>
      </c>
      <c r="V189" s="5">
        <v>0.377</v>
      </c>
      <c r="W189" s="5">
        <v>0.503</v>
      </c>
      <c r="X189" s="5">
        <v>0.88</v>
      </c>
      <c r="Y189" s="5">
        <v>76.0</v>
      </c>
      <c r="Z189" s="5">
        <v>1.0</v>
      </c>
      <c r="AA189" s="5">
        <v>3.0</v>
      </c>
      <c r="AB189" s="5">
        <v>0.0</v>
      </c>
      <c r="AC189" s="5">
        <v>0.0</v>
      </c>
      <c r="AD189" s="5">
        <v>1.0</v>
      </c>
      <c r="AE189" s="5">
        <v>2.0</v>
      </c>
      <c r="AF189" s="5">
        <v>0.292</v>
      </c>
      <c r="AG189" s="5">
        <f t="shared" si="1"/>
        <v>30</v>
      </c>
      <c r="AH189" s="6">
        <f t="shared" si="2"/>
        <v>0</v>
      </c>
      <c r="AI189" s="6" t="str">
        <f>VLOOKUP(C189, 'Batter Rosters'!A:C, 3, FALSE)</f>
        <v>OAK</v>
      </c>
    </row>
    <row r="190">
      <c r="A190" s="1">
        <v>70.0</v>
      </c>
      <c r="B190" s="3"/>
      <c r="C190" s="4" t="s">
        <v>236</v>
      </c>
      <c r="D190" s="4" t="s">
        <v>460</v>
      </c>
      <c r="E190" s="5">
        <v>2019.0</v>
      </c>
      <c r="F190" s="5">
        <v>2020.0</v>
      </c>
      <c r="G190" s="5">
        <v>92.0</v>
      </c>
      <c r="H190" s="5">
        <v>9.0</v>
      </c>
      <c r="I190" s="3"/>
      <c r="J190" s="5">
        <v>232.0</v>
      </c>
      <c r="K190" s="5">
        <v>205.0</v>
      </c>
      <c r="L190" s="5">
        <v>37.0</v>
      </c>
      <c r="M190" s="5">
        <v>60.0</v>
      </c>
      <c r="N190" s="5">
        <v>14.0</v>
      </c>
      <c r="O190" s="5">
        <v>3.0</v>
      </c>
      <c r="P190" s="5">
        <v>24.0</v>
      </c>
      <c r="Q190" s="5">
        <v>1.0</v>
      </c>
      <c r="R190" s="5">
        <v>3.0</v>
      </c>
      <c r="S190" s="5">
        <v>27.0</v>
      </c>
      <c r="T190" s="5">
        <v>33.0</v>
      </c>
      <c r="U190" s="5">
        <v>0.293</v>
      </c>
      <c r="V190" s="5">
        <v>0.375</v>
      </c>
      <c r="W190" s="5">
        <v>0.522</v>
      </c>
      <c r="X190" s="5">
        <v>0.897</v>
      </c>
      <c r="Y190" s="5">
        <v>107.0</v>
      </c>
      <c r="Z190" s="5">
        <v>1.0</v>
      </c>
      <c r="AA190" s="5">
        <v>0.0</v>
      </c>
      <c r="AB190" s="5">
        <v>0.0</v>
      </c>
      <c r="AC190" s="5">
        <v>0.0</v>
      </c>
      <c r="AD190" s="5">
        <v>1.0</v>
      </c>
      <c r="AE190" s="5">
        <v>1.0</v>
      </c>
      <c r="AF190" s="5">
        <v>0.313</v>
      </c>
      <c r="AG190" s="5">
        <f t="shared" si="1"/>
        <v>34</v>
      </c>
      <c r="AH190" s="6">
        <f t="shared" si="2"/>
        <v>-2</v>
      </c>
      <c r="AI190" s="6" t="str">
        <f>VLOOKUP(C190, 'Batter Rosters'!A:C, 3, FALSE)</f>
        <v>OAK</v>
      </c>
    </row>
    <row r="191">
      <c r="A191" s="1">
        <v>72.0</v>
      </c>
      <c r="B191" s="3"/>
      <c r="C191" s="4" t="s">
        <v>243</v>
      </c>
      <c r="D191" s="4" t="s">
        <v>460</v>
      </c>
      <c r="E191" s="5">
        <v>2019.0</v>
      </c>
      <c r="F191" s="5">
        <v>2020.0</v>
      </c>
      <c r="G191" s="5">
        <v>92.0</v>
      </c>
      <c r="H191" s="5">
        <v>9.0</v>
      </c>
      <c r="I191" s="3"/>
      <c r="J191" s="5">
        <v>200.0</v>
      </c>
      <c r="K191" s="5">
        <v>183.0</v>
      </c>
      <c r="L191" s="5">
        <v>26.0</v>
      </c>
      <c r="M191" s="5">
        <v>44.0</v>
      </c>
      <c r="N191" s="5">
        <v>9.0</v>
      </c>
      <c r="O191" s="5">
        <v>0.0</v>
      </c>
      <c r="P191" s="5">
        <v>31.0</v>
      </c>
      <c r="Q191" s="5">
        <v>0.0</v>
      </c>
      <c r="R191" s="5">
        <v>0.0</v>
      </c>
      <c r="S191" s="5">
        <v>13.0</v>
      </c>
      <c r="T191" s="5">
        <v>44.0</v>
      </c>
      <c r="U191" s="5">
        <v>0.24</v>
      </c>
      <c r="V191" s="5">
        <v>0.3</v>
      </c>
      <c r="W191" s="5">
        <v>0.437</v>
      </c>
      <c r="X191" s="5">
        <v>0.737</v>
      </c>
      <c r="Y191" s="5">
        <v>80.0</v>
      </c>
      <c r="Z191" s="5">
        <v>8.0</v>
      </c>
      <c r="AA191" s="5">
        <v>3.0</v>
      </c>
      <c r="AB191" s="5">
        <v>0.0</v>
      </c>
      <c r="AC191" s="5">
        <v>1.0</v>
      </c>
      <c r="AD191" s="5">
        <v>0.0</v>
      </c>
      <c r="AE191" s="5">
        <v>2.0</v>
      </c>
      <c r="AF191" s="5">
        <v>0.267</v>
      </c>
      <c r="AG191" s="5">
        <f t="shared" si="1"/>
        <v>26</v>
      </c>
      <c r="AH191" s="6">
        <f t="shared" si="2"/>
        <v>0</v>
      </c>
      <c r="AI191" s="6" t="str">
        <f>VLOOKUP(C191, 'Batter Rosters'!A:C, 3, FALSE)</f>
        <v>OAK</v>
      </c>
    </row>
    <row r="192">
      <c r="A192" s="1">
        <v>83.0</v>
      </c>
      <c r="B192" s="3"/>
      <c r="C192" s="4" t="s">
        <v>237</v>
      </c>
      <c r="D192" s="4" t="s">
        <v>460</v>
      </c>
      <c r="E192" s="5">
        <v>2019.0</v>
      </c>
      <c r="F192" s="5">
        <v>2020.0</v>
      </c>
      <c r="G192" s="5">
        <v>75.0</v>
      </c>
      <c r="H192" s="5">
        <v>8.0</v>
      </c>
      <c r="I192" s="3"/>
      <c r="J192" s="5">
        <v>160.0</v>
      </c>
      <c r="K192" s="5">
        <v>148.0</v>
      </c>
      <c r="L192" s="5">
        <v>29.0</v>
      </c>
      <c r="M192" s="5">
        <v>43.0</v>
      </c>
      <c r="N192" s="5">
        <v>9.0</v>
      </c>
      <c r="O192" s="5">
        <v>0.0</v>
      </c>
      <c r="P192" s="5">
        <v>23.0</v>
      </c>
      <c r="Q192" s="5">
        <v>5.0</v>
      </c>
      <c r="R192" s="5">
        <v>2.0</v>
      </c>
      <c r="S192" s="5">
        <v>7.0</v>
      </c>
      <c r="T192" s="5">
        <v>42.0</v>
      </c>
      <c r="U192" s="5">
        <v>0.291</v>
      </c>
      <c r="V192" s="5">
        <v>0.325</v>
      </c>
      <c r="W192" s="5">
        <v>0.514</v>
      </c>
      <c r="X192" s="5">
        <v>0.839</v>
      </c>
      <c r="Y192" s="5">
        <v>76.0</v>
      </c>
      <c r="Z192" s="5">
        <v>0.0</v>
      </c>
      <c r="AA192" s="5">
        <v>2.0</v>
      </c>
      <c r="AB192" s="5">
        <v>0.0</v>
      </c>
      <c r="AC192" s="5">
        <v>3.0</v>
      </c>
      <c r="AD192" s="5">
        <v>0.0</v>
      </c>
      <c r="AE192" s="5">
        <v>1.0</v>
      </c>
      <c r="AF192" s="5">
        <v>0.347</v>
      </c>
      <c r="AG192" s="5">
        <f t="shared" si="1"/>
        <v>26</v>
      </c>
      <c r="AH192" s="6">
        <f t="shared" si="2"/>
        <v>3</v>
      </c>
      <c r="AI192" s="6" t="str">
        <f>VLOOKUP(C192, 'Batter Rosters'!A:C, 3, FALSE)</f>
        <v>OAK</v>
      </c>
    </row>
    <row r="193">
      <c r="A193" s="1">
        <v>90.0</v>
      </c>
      <c r="B193" s="3"/>
      <c r="C193" s="4" t="s">
        <v>238</v>
      </c>
      <c r="D193" s="4" t="s">
        <v>460</v>
      </c>
      <c r="E193" s="5">
        <v>2019.0</v>
      </c>
      <c r="F193" s="5">
        <v>2020.0</v>
      </c>
      <c r="G193" s="5">
        <v>85.0</v>
      </c>
      <c r="H193" s="5">
        <v>8.0</v>
      </c>
      <c r="I193" s="3"/>
      <c r="J193" s="5">
        <v>186.0</v>
      </c>
      <c r="K193" s="5">
        <v>151.0</v>
      </c>
      <c r="L193" s="5">
        <v>29.0</v>
      </c>
      <c r="M193" s="5">
        <v>37.0</v>
      </c>
      <c r="N193" s="5">
        <v>7.0</v>
      </c>
      <c r="O193" s="5">
        <v>2.0</v>
      </c>
      <c r="P193" s="5">
        <v>19.0</v>
      </c>
      <c r="Q193" s="5">
        <v>4.0</v>
      </c>
      <c r="R193" s="5">
        <v>1.0</v>
      </c>
      <c r="S193" s="5">
        <v>30.0</v>
      </c>
      <c r="T193" s="5">
        <v>32.0</v>
      </c>
      <c r="U193" s="5">
        <v>0.245</v>
      </c>
      <c r="V193" s="5">
        <v>0.382</v>
      </c>
      <c r="W193" s="5">
        <v>0.477</v>
      </c>
      <c r="X193" s="5">
        <v>0.859</v>
      </c>
      <c r="Y193" s="5">
        <v>72.0</v>
      </c>
      <c r="Z193" s="5">
        <v>1.0</v>
      </c>
      <c r="AA193" s="5">
        <v>4.0</v>
      </c>
      <c r="AB193" s="5">
        <v>0.0</v>
      </c>
      <c r="AC193" s="5">
        <v>1.0</v>
      </c>
      <c r="AD193" s="5">
        <v>0.0</v>
      </c>
      <c r="AE193" s="5">
        <v>2.0</v>
      </c>
      <c r="AF193" s="5">
        <v>0.259</v>
      </c>
      <c r="AG193" s="5">
        <f t="shared" si="1"/>
        <v>20</v>
      </c>
      <c r="AH193" s="6">
        <f t="shared" si="2"/>
        <v>3</v>
      </c>
      <c r="AI193" s="6" t="str">
        <f>VLOOKUP(C193, 'Batter Rosters'!A:C, 3, FALSE)</f>
        <v>OAK</v>
      </c>
    </row>
    <row r="194">
      <c r="A194" s="1">
        <v>114.0</v>
      </c>
      <c r="B194" s="3"/>
      <c r="C194" s="4" t="s">
        <v>240</v>
      </c>
      <c r="D194" s="4" t="s">
        <v>460</v>
      </c>
      <c r="E194" s="5">
        <v>2019.0</v>
      </c>
      <c r="F194" s="5">
        <v>2020.0</v>
      </c>
      <c r="G194" s="5">
        <v>57.0</v>
      </c>
      <c r="H194" s="5">
        <v>6.0</v>
      </c>
      <c r="I194" s="3"/>
      <c r="J194" s="5">
        <v>119.0</v>
      </c>
      <c r="K194" s="5">
        <v>110.0</v>
      </c>
      <c r="L194" s="5">
        <v>19.0</v>
      </c>
      <c r="M194" s="5">
        <v>38.0</v>
      </c>
      <c r="N194" s="5">
        <v>7.0</v>
      </c>
      <c r="O194" s="5">
        <v>0.0</v>
      </c>
      <c r="P194" s="5">
        <v>21.0</v>
      </c>
      <c r="Q194" s="5">
        <v>0.0</v>
      </c>
      <c r="R194" s="5">
        <v>0.0</v>
      </c>
      <c r="S194" s="5">
        <v>6.0</v>
      </c>
      <c r="T194" s="5">
        <v>23.0</v>
      </c>
      <c r="U194" s="5">
        <v>0.345</v>
      </c>
      <c r="V194" s="5">
        <v>0.373</v>
      </c>
      <c r="W194" s="5">
        <v>0.573</v>
      </c>
      <c r="X194" s="5">
        <v>0.946</v>
      </c>
      <c r="Y194" s="5">
        <v>63.0</v>
      </c>
      <c r="Z194" s="5">
        <v>2.0</v>
      </c>
      <c r="AA194" s="5">
        <v>0.0</v>
      </c>
      <c r="AB194" s="5">
        <v>1.0</v>
      </c>
      <c r="AC194" s="5">
        <v>2.0</v>
      </c>
      <c r="AD194" s="5">
        <v>0.0</v>
      </c>
      <c r="AE194" s="5">
        <v>0.0</v>
      </c>
      <c r="AF194" s="5">
        <v>0.386</v>
      </c>
      <c r="AG194" s="5">
        <f t="shared" si="1"/>
        <v>25</v>
      </c>
      <c r="AH194" s="6">
        <f t="shared" si="2"/>
        <v>0</v>
      </c>
      <c r="AI194" s="6" t="str">
        <f>VLOOKUP(C194, 'Batter Rosters'!A:C, 3, FALSE)</f>
        <v>OAK</v>
      </c>
    </row>
    <row r="195">
      <c r="A195" s="1">
        <v>268.0</v>
      </c>
      <c r="B195" s="3"/>
      <c r="C195" s="4" t="s">
        <v>241</v>
      </c>
      <c r="D195" s="4" t="s">
        <v>460</v>
      </c>
      <c r="E195" s="5">
        <v>2019.0</v>
      </c>
      <c r="F195" s="5">
        <v>2020.0</v>
      </c>
      <c r="G195" s="5">
        <v>46.0</v>
      </c>
      <c r="H195" s="5">
        <v>1.0</v>
      </c>
      <c r="I195" s="3"/>
      <c r="J195" s="5">
        <v>69.0</v>
      </c>
      <c r="K195" s="5">
        <v>60.0</v>
      </c>
      <c r="L195" s="5">
        <v>9.0</v>
      </c>
      <c r="M195" s="5">
        <v>11.0</v>
      </c>
      <c r="N195" s="5">
        <v>1.0</v>
      </c>
      <c r="O195" s="5">
        <v>2.0</v>
      </c>
      <c r="P195" s="5">
        <v>10.0</v>
      </c>
      <c r="Q195" s="5">
        <v>2.0</v>
      </c>
      <c r="R195" s="5">
        <v>0.0</v>
      </c>
      <c r="S195" s="5">
        <v>9.0</v>
      </c>
      <c r="T195" s="5">
        <v>14.0</v>
      </c>
      <c r="U195" s="5">
        <v>0.183</v>
      </c>
      <c r="V195" s="5">
        <v>0.29</v>
      </c>
      <c r="W195" s="5">
        <v>0.317</v>
      </c>
      <c r="X195" s="5">
        <v>0.607</v>
      </c>
      <c r="Y195" s="5">
        <v>19.0</v>
      </c>
      <c r="Z195" s="5">
        <v>2.0</v>
      </c>
      <c r="AA195" s="5">
        <v>0.0</v>
      </c>
      <c r="AB195" s="5">
        <v>0.0</v>
      </c>
      <c r="AC195" s="5">
        <v>0.0</v>
      </c>
      <c r="AD195" s="5">
        <v>0.0</v>
      </c>
      <c r="AE195" s="5">
        <v>0.0</v>
      </c>
      <c r="AF195" s="5">
        <v>0.222</v>
      </c>
      <c r="AG195" s="5">
        <f t="shared" si="1"/>
        <v>7</v>
      </c>
      <c r="AH195" s="6">
        <f t="shared" si="2"/>
        <v>2</v>
      </c>
      <c r="AI195" s="6" t="str">
        <f>VLOOKUP(C195, 'Batter Rosters'!A:C, 3, FALSE)</f>
        <v>OAK</v>
      </c>
    </row>
    <row r="196">
      <c r="A196" s="7">
        <v>324.0</v>
      </c>
      <c r="B196" s="3"/>
      <c r="C196" s="8" t="s">
        <v>242</v>
      </c>
      <c r="D196" s="8" t="s">
        <v>460</v>
      </c>
      <c r="E196" s="9">
        <v>2019.0</v>
      </c>
      <c r="F196" s="9">
        <v>2020.0</v>
      </c>
      <c r="G196" s="9">
        <v>21.0</v>
      </c>
      <c r="H196" s="9">
        <v>0.0</v>
      </c>
      <c r="I196" s="3"/>
      <c r="J196" s="9">
        <v>41.0</v>
      </c>
      <c r="K196" s="9">
        <v>37.0</v>
      </c>
      <c r="L196" s="9">
        <v>6.0</v>
      </c>
      <c r="M196" s="9">
        <v>7.0</v>
      </c>
      <c r="N196" s="9">
        <v>2.0</v>
      </c>
      <c r="O196" s="9">
        <v>0.0</v>
      </c>
      <c r="P196" s="9">
        <v>4.0</v>
      </c>
      <c r="Q196" s="9">
        <v>0.0</v>
      </c>
      <c r="R196" s="9">
        <v>0.0</v>
      </c>
      <c r="S196" s="9">
        <v>4.0</v>
      </c>
      <c r="T196" s="9">
        <v>13.0</v>
      </c>
      <c r="U196" s="9">
        <v>0.189</v>
      </c>
      <c r="V196" s="9">
        <v>0.268</v>
      </c>
      <c r="W196" s="9">
        <v>0.243</v>
      </c>
      <c r="X196" s="9">
        <v>0.512</v>
      </c>
      <c r="Y196" s="9">
        <v>9.0</v>
      </c>
      <c r="Z196" s="9">
        <v>3.0</v>
      </c>
      <c r="AA196" s="9">
        <v>0.0</v>
      </c>
      <c r="AB196" s="9">
        <v>0.0</v>
      </c>
      <c r="AC196" s="9">
        <v>0.0</v>
      </c>
      <c r="AD196" s="9">
        <v>0.0</v>
      </c>
      <c r="AE196" s="9">
        <v>0.0</v>
      </c>
      <c r="AF196" s="9">
        <v>0.292</v>
      </c>
      <c r="AG196" s="5">
        <f t="shared" si="1"/>
        <v>5</v>
      </c>
      <c r="AH196" s="6">
        <f t="shared" si="2"/>
        <v>0</v>
      </c>
      <c r="AI196" s="6" t="str">
        <f>VLOOKUP(C196, 'Batter Rosters'!A:C, 3, FALSE)</f>
        <v>OAK</v>
      </c>
    </row>
    <row r="197">
      <c r="A197" s="1">
        <v>45.0</v>
      </c>
      <c r="B197" s="3"/>
      <c r="C197" s="4" t="s">
        <v>244</v>
      </c>
      <c r="D197" s="4" t="s">
        <v>460</v>
      </c>
      <c r="E197" s="5">
        <v>2019.0</v>
      </c>
      <c r="F197" s="5">
        <v>2020.0</v>
      </c>
      <c r="G197" s="5">
        <v>108.0</v>
      </c>
      <c r="H197" s="5">
        <v>11.0</v>
      </c>
      <c r="I197" s="3"/>
      <c r="J197" s="5">
        <v>233.0</v>
      </c>
      <c r="K197" s="5">
        <v>171.0</v>
      </c>
      <c r="L197" s="5">
        <v>38.0</v>
      </c>
      <c r="M197" s="5">
        <v>47.0</v>
      </c>
      <c r="N197" s="5">
        <v>13.0</v>
      </c>
      <c r="O197" s="5">
        <v>1.0</v>
      </c>
      <c r="P197" s="5">
        <v>33.0</v>
      </c>
      <c r="Q197" s="5">
        <v>2.0</v>
      </c>
      <c r="R197" s="5">
        <v>0.0</v>
      </c>
      <c r="S197" s="5">
        <v>56.0</v>
      </c>
      <c r="T197" s="5">
        <v>41.0</v>
      </c>
      <c r="U197" s="5">
        <v>0.275</v>
      </c>
      <c r="V197" s="5">
        <v>0.457</v>
      </c>
      <c r="W197" s="5">
        <v>0.556</v>
      </c>
      <c r="X197" s="5">
        <v>1.012</v>
      </c>
      <c r="Y197" s="5">
        <v>95.0</v>
      </c>
      <c r="Z197" s="5">
        <v>4.0</v>
      </c>
      <c r="AA197" s="5">
        <v>3.0</v>
      </c>
      <c r="AB197" s="5">
        <v>0.0</v>
      </c>
      <c r="AC197" s="5">
        <v>2.0</v>
      </c>
      <c r="AD197" s="5">
        <v>4.0</v>
      </c>
      <c r="AE197" s="5">
        <v>4.0</v>
      </c>
      <c r="AF197" s="5">
        <v>0.298</v>
      </c>
      <c r="AG197" s="5">
        <f t="shared" si="1"/>
        <v>22</v>
      </c>
      <c r="AH197" s="6">
        <f t="shared" si="2"/>
        <v>2</v>
      </c>
      <c r="AI197" s="6" t="str">
        <f>VLOOKUP(C197, 'Batter Rosters'!A:C, 3, FALSE)</f>
        <v>PHI</v>
      </c>
    </row>
    <row r="198">
      <c r="A198" s="1">
        <v>50.0</v>
      </c>
      <c r="B198" s="3"/>
      <c r="C198" s="4" t="s">
        <v>245</v>
      </c>
      <c r="D198" s="4" t="s">
        <v>460</v>
      </c>
      <c r="E198" s="5">
        <v>2019.0</v>
      </c>
      <c r="F198" s="5">
        <v>2020.0</v>
      </c>
      <c r="G198" s="5">
        <v>91.0</v>
      </c>
      <c r="H198" s="5">
        <v>10.0</v>
      </c>
      <c r="I198" s="3"/>
      <c r="J198" s="5">
        <v>197.0</v>
      </c>
      <c r="K198" s="5">
        <v>178.0</v>
      </c>
      <c r="L198" s="5">
        <v>36.0</v>
      </c>
      <c r="M198" s="5">
        <v>53.0</v>
      </c>
      <c r="N198" s="5">
        <v>14.0</v>
      </c>
      <c r="O198" s="5">
        <v>0.0</v>
      </c>
      <c r="P198" s="5">
        <v>31.0</v>
      </c>
      <c r="Q198" s="5">
        <v>5.0</v>
      </c>
      <c r="R198" s="5">
        <v>0.0</v>
      </c>
      <c r="S198" s="5">
        <v>13.0</v>
      </c>
      <c r="T198" s="5">
        <v>44.0</v>
      </c>
      <c r="U198" s="5">
        <v>0.298</v>
      </c>
      <c r="V198" s="5">
        <v>0.355</v>
      </c>
      <c r="W198" s="5">
        <v>0.545</v>
      </c>
      <c r="X198" s="5">
        <v>0.9</v>
      </c>
      <c r="Y198" s="5">
        <v>97.0</v>
      </c>
      <c r="Z198" s="5">
        <v>2.0</v>
      </c>
      <c r="AA198" s="5">
        <v>4.0</v>
      </c>
      <c r="AB198" s="5">
        <v>0.0</v>
      </c>
      <c r="AC198" s="5">
        <v>2.0</v>
      </c>
      <c r="AD198" s="5">
        <v>2.0</v>
      </c>
      <c r="AE198" s="5">
        <v>4.0</v>
      </c>
      <c r="AF198" s="5">
        <v>0.341</v>
      </c>
      <c r="AG198" s="5">
        <f t="shared" si="1"/>
        <v>29</v>
      </c>
      <c r="AH198" s="6">
        <f t="shared" si="2"/>
        <v>5</v>
      </c>
      <c r="AI198" s="6" t="str">
        <f>VLOOKUP(C198, 'Batter Rosters'!A:C, 3, FALSE)</f>
        <v>PHI</v>
      </c>
    </row>
    <row r="199">
      <c r="A199" s="1">
        <v>73.0</v>
      </c>
      <c r="B199" s="3"/>
      <c r="C199" s="4" t="s">
        <v>249</v>
      </c>
      <c r="D199" s="4" t="s">
        <v>460</v>
      </c>
      <c r="E199" s="5">
        <v>2019.0</v>
      </c>
      <c r="F199" s="5">
        <v>2020.0</v>
      </c>
      <c r="G199" s="5">
        <v>87.0</v>
      </c>
      <c r="H199" s="5">
        <v>9.0</v>
      </c>
      <c r="I199" s="3"/>
      <c r="J199" s="5">
        <v>187.0</v>
      </c>
      <c r="K199" s="5">
        <v>169.0</v>
      </c>
      <c r="L199" s="5">
        <v>40.0</v>
      </c>
      <c r="M199" s="5">
        <v>48.0</v>
      </c>
      <c r="N199" s="5">
        <v>17.0</v>
      </c>
      <c r="O199" s="5">
        <v>1.0</v>
      </c>
      <c r="P199" s="5">
        <v>23.0</v>
      </c>
      <c r="Q199" s="5">
        <v>2.0</v>
      </c>
      <c r="R199" s="5">
        <v>2.0</v>
      </c>
      <c r="S199" s="5">
        <v>15.0</v>
      </c>
      <c r="T199" s="5">
        <v>24.0</v>
      </c>
      <c r="U199" s="5">
        <v>0.284</v>
      </c>
      <c r="V199" s="5">
        <v>0.349</v>
      </c>
      <c r="W199" s="5">
        <v>0.556</v>
      </c>
      <c r="X199" s="5">
        <v>0.906</v>
      </c>
      <c r="Y199" s="5">
        <v>94.0</v>
      </c>
      <c r="Z199" s="5">
        <v>3.0</v>
      </c>
      <c r="AA199" s="5">
        <v>2.0</v>
      </c>
      <c r="AB199" s="5">
        <v>1.0</v>
      </c>
      <c r="AC199" s="5">
        <v>0.0</v>
      </c>
      <c r="AD199" s="5">
        <v>2.0</v>
      </c>
      <c r="AE199" s="5">
        <v>0.0</v>
      </c>
      <c r="AF199" s="5">
        <v>0.287</v>
      </c>
      <c r="AG199" s="5">
        <f t="shared" si="1"/>
        <v>21</v>
      </c>
      <c r="AH199" s="6">
        <f t="shared" si="2"/>
        <v>0</v>
      </c>
      <c r="AI199" s="6" t="str">
        <f>VLOOKUP(C199, 'Batter Rosters'!A:C, 3, FALSE)</f>
        <v>PHI</v>
      </c>
    </row>
    <row r="200">
      <c r="A200" s="1">
        <v>102.0</v>
      </c>
      <c r="B200" s="3"/>
      <c r="C200" s="4" t="s">
        <v>246</v>
      </c>
      <c r="D200" s="4" t="s">
        <v>460</v>
      </c>
      <c r="E200" s="5">
        <v>2019.0</v>
      </c>
      <c r="F200" s="5">
        <v>2020.0</v>
      </c>
      <c r="G200" s="5">
        <v>79.0</v>
      </c>
      <c r="H200" s="5">
        <v>7.0</v>
      </c>
      <c r="I200" s="3"/>
      <c r="J200" s="5">
        <v>158.0</v>
      </c>
      <c r="K200" s="5">
        <v>148.0</v>
      </c>
      <c r="L200" s="5">
        <v>19.0</v>
      </c>
      <c r="M200" s="5">
        <v>39.0</v>
      </c>
      <c r="N200" s="5">
        <v>10.0</v>
      </c>
      <c r="O200" s="5">
        <v>1.0</v>
      </c>
      <c r="P200" s="5">
        <v>13.0</v>
      </c>
      <c r="Q200" s="5">
        <v>1.0</v>
      </c>
      <c r="R200" s="5">
        <v>3.0</v>
      </c>
      <c r="S200" s="5">
        <v>9.0</v>
      </c>
      <c r="T200" s="5">
        <v>47.0</v>
      </c>
      <c r="U200" s="5">
        <v>0.264</v>
      </c>
      <c r="V200" s="5">
        <v>0.304</v>
      </c>
      <c r="W200" s="5">
        <v>0.486</v>
      </c>
      <c r="X200" s="5">
        <v>0.79</v>
      </c>
      <c r="Y200" s="5">
        <v>72.0</v>
      </c>
      <c r="Z200" s="5">
        <v>0.0</v>
      </c>
      <c r="AA200" s="5">
        <v>0.0</v>
      </c>
      <c r="AB200" s="5">
        <v>0.0</v>
      </c>
      <c r="AC200" s="5">
        <v>1.0</v>
      </c>
      <c r="AD200" s="5">
        <v>1.0</v>
      </c>
      <c r="AE200" s="5">
        <v>0.0</v>
      </c>
      <c r="AF200" s="5">
        <v>0.337</v>
      </c>
      <c r="AG200" s="5">
        <f t="shared" si="1"/>
        <v>21</v>
      </c>
      <c r="AH200" s="6">
        <f t="shared" si="2"/>
        <v>-2</v>
      </c>
      <c r="AI200" s="6" t="str">
        <f>VLOOKUP(C200, 'Batter Rosters'!A:C, 3, FALSE)</f>
        <v>PHI</v>
      </c>
    </row>
    <row r="201">
      <c r="A201" s="1">
        <v>162.0</v>
      </c>
      <c r="B201" s="3"/>
      <c r="C201" s="4" t="s">
        <v>250</v>
      </c>
      <c r="D201" s="4" t="s">
        <v>460</v>
      </c>
      <c r="E201" s="5">
        <v>2019.0</v>
      </c>
      <c r="F201" s="5">
        <v>2020.0</v>
      </c>
      <c r="G201" s="5">
        <v>43.0</v>
      </c>
      <c r="H201" s="5">
        <v>4.0</v>
      </c>
      <c r="I201" s="3"/>
      <c r="J201" s="5">
        <v>86.0</v>
      </c>
      <c r="K201" s="5">
        <v>76.0</v>
      </c>
      <c r="L201" s="5">
        <v>11.0</v>
      </c>
      <c r="M201" s="5">
        <v>16.0</v>
      </c>
      <c r="N201" s="5">
        <v>2.0</v>
      </c>
      <c r="O201" s="5">
        <v>1.0</v>
      </c>
      <c r="P201" s="5">
        <v>10.0</v>
      </c>
      <c r="Q201" s="5">
        <v>6.0</v>
      </c>
      <c r="R201" s="5">
        <v>0.0</v>
      </c>
      <c r="S201" s="5">
        <v>10.0</v>
      </c>
      <c r="T201" s="5">
        <v>20.0</v>
      </c>
      <c r="U201" s="5">
        <v>0.211</v>
      </c>
      <c r="V201" s="5">
        <v>0.302</v>
      </c>
      <c r="W201" s="5">
        <v>0.421</v>
      </c>
      <c r="X201" s="5">
        <v>0.723</v>
      </c>
      <c r="Y201" s="5">
        <v>32.0</v>
      </c>
      <c r="Z201" s="5">
        <v>1.0</v>
      </c>
      <c r="AA201" s="5">
        <v>0.0</v>
      </c>
      <c r="AB201" s="5">
        <v>0.0</v>
      </c>
      <c r="AC201" s="5">
        <v>0.0</v>
      </c>
      <c r="AD201" s="5">
        <v>0.0</v>
      </c>
      <c r="AE201" s="5">
        <v>1.0</v>
      </c>
      <c r="AF201" s="5">
        <v>0.231</v>
      </c>
      <c r="AG201" s="5">
        <f t="shared" si="1"/>
        <v>9</v>
      </c>
      <c r="AH201" s="6">
        <f t="shared" si="2"/>
        <v>6</v>
      </c>
      <c r="AI201" s="6" t="str">
        <f>VLOOKUP(C201, 'Batter Rosters'!A:C, 3, FALSE)</f>
        <v>PHI</v>
      </c>
    </row>
    <row r="202">
      <c r="A202" s="1">
        <v>194.0</v>
      </c>
      <c r="B202" s="3"/>
      <c r="C202" s="4" t="s">
        <v>462</v>
      </c>
      <c r="D202" s="4" t="s">
        <v>460</v>
      </c>
      <c r="E202" s="5">
        <v>2019.0</v>
      </c>
      <c r="F202" s="5">
        <v>2020.0</v>
      </c>
      <c r="G202" s="5">
        <v>21.0</v>
      </c>
      <c r="H202" s="5">
        <v>3.0</v>
      </c>
      <c r="I202" s="3"/>
      <c r="J202" s="5">
        <v>37.0</v>
      </c>
      <c r="K202" s="5">
        <v>34.0</v>
      </c>
      <c r="L202" s="5">
        <v>5.0</v>
      </c>
      <c r="M202" s="5">
        <v>8.0</v>
      </c>
      <c r="N202" s="5">
        <v>3.0</v>
      </c>
      <c r="O202" s="5">
        <v>0.0</v>
      </c>
      <c r="P202" s="5">
        <v>5.0</v>
      </c>
      <c r="Q202" s="5">
        <v>0.0</v>
      </c>
      <c r="R202" s="5">
        <v>0.0</v>
      </c>
      <c r="S202" s="5">
        <v>3.0</v>
      </c>
      <c r="T202" s="5">
        <v>14.0</v>
      </c>
      <c r="U202" s="5">
        <v>0.235</v>
      </c>
      <c r="V202" s="5">
        <v>0.297</v>
      </c>
      <c r="W202" s="5">
        <v>0.588</v>
      </c>
      <c r="X202" s="5">
        <v>0.886</v>
      </c>
      <c r="Y202" s="5">
        <v>20.0</v>
      </c>
      <c r="Z202" s="5">
        <v>0.0</v>
      </c>
      <c r="AA202" s="5">
        <v>0.0</v>
      </c>
      <c r="AB202" s="5">
        <v>0.0</v>
      </c>
      <c r="AC202" s="5">
        <v>0.0</v>
      </c>
      <c r="AD202" s="5">
        <v>1.0</v>
      </c>
      <c r="AE202" s="5">
        <v>0.0</v>
      </c>
      <c r="AF202" s="5">
        <v>0.294</v>
      </c>
      <c r="AG202" s="5">
        <f t="shared" si="1"/>
        <v>2</v>
      </c>
      <c r="AH202" s="6">
        <f t="shared" si="2"/>
        <v>0</v>
      </c>
      <c r="AI202" s="6" t="str">
        <f>VLOOKUP(C202, 'Batter Rosters'!A:C, 3, FALSE)</f>
        <v>PHI</v>
      </c>
    </row>
    <row r="203">
      <c r="A203" s="1">
        <v>199.0</v>
      </c>
      <c r="B203" s="3"/>
      <c r="C203" s="4" t="s">
        <v>247</v>
      </c>
      <c r="D203" s="4" t="s">
        <v>460</v>
      </c>
      <c r="E203" s="5">
        <v>2019.0</v>
      </c>
      <c r="F203" s="5">
        <v>2020.0</v>
      </c>
      <c r="G203" s="5">
        <v>51.0</v>
      </c>
      <c r="H203" s="5">
        <v>3.0</v>
      </c>
      <c r="I203" s="3"/>
      <c r="J203" s="5">
        <v>109.0</v>
      </c>
      <c r="K203" s="5">
        <v>92.0</v>
      </c>
      <c r="L203" s="5">
        <v>19.0</v>
      </c>
      <c r="M203" s="5">
        <v>25.0</v>
      </c>
      <c r="N203" s="5">
        <v>6.0</v>
      </c>
      <c r="O203" s="5">
        <v>1.0</v>
      </c>
      <c r="P203" s="5">
        <v>11.0</v>
      </c>
      <c r="Q203" s="5">
        <v>1.0</v>
      </c>
      <c r="R203" s="5">
        <v>0.0</v>
      </c>
      <c r="S203" s="5">
        <v>17.0</v>
      </c>
      <c r="T203" s="5">
        <v>19.0</v>
      </c>
      <c r="U203" s="5">
        <v>0.272</v>
      </c>
      <c r="V203" s="5">
        <v>0.385</v>
      </c>
      <c r="W203" s="5">
        <v>0.457</v>
      </c>
      <c r="X203" s="5">
        <v>0.842</v>
      </c>
      <c r="Y203" s="5">
        <v>42.0</v>
      </c>
      <c r="Z203" s="5">
        <v>1.0</v>
      </c>
      <c r="AA203" s="5">
        <v>0.0</v>
      </c>
      <c r="AB203" s="5">
        <v>0.0</v>
      </c>
      <c r="AC203" s="5">
        <v>0.0</v>
      </c>
      <c r="AD203" s="5">
        <v>0.0</v>
      </c>
      <c r="AE203" s="5">
        <v>1.0</v>
      </c>
      <c r="AF203" s="5">
        <v>0.314</v>
      </c>
      <c r="AG203" s="5">
        <f t="shared" si="1"/>
        <v>15</v>
      </c>
      <c r="AH203" s="6">
        <f t="shared" si="2"/>
        <v>1</v>
      </c>
      <c r="AI203" s="6" t="str">
        <f>VLOOKUP(C203, 'Batter Rosters'!A:C, 3, FALSE)</f>
        <v>PHI</v>
      </c>
    </row>
    <row r="204">
      <c r="A204" s="1">
        <v>232.0</v>
      </c>
      <c r="B204" s="3"/>
      <c r="C204" s="4" t="s">
        <v>253</v>
      </c>
      <c r="D204" s="4" t="s">
        <v>460</v>
      </c>
      <c r="E204" s="5">
        <v>2019.0</v>
      </c>
      <c r="F204" s="5">
        <v>2020.0</v>
      </c>
      <c r="G204" s="5">
        <v>40.0</v>
      </c>
      <c r="H204" s="5">
        <v>2.0</v>
      </c>
      <c r="I204" s="3"/>
      <c r="J204" s="5">
        <v>71.0</v>
      </c>
      <c r="K204" s="5">
        <v>63.0</v>
      </c>
      <c r="L204" s="5">
        <v>10.0</v>
      </c>
      <c r="M204" s="5">
        <v>21.0</v>
      </c>
      <c r="N204" s="5">
        <v>3.0</v>
      </c>
      <c r="O204" s="5">
        <v>0.0</v>
      </c>
      <c r="P204" s="5">
        <v>10.0</v>
      </c>
      <c r="Q204" s="5">
        <v>0.0</v>
      </c>
      <c r="R204" s="5">
        <v>0.0</v>
      </c>
      <c r="S204" s="5">
        <v>8.0</v>
      </c>
      <c r="T204" s="5">
        <v>17.0</v>
      </c>
      <c r="U204" s="5">
        <v>0.333</v>
      </c>
      <c r="V204" s="5">
        <v>0.408</v>
      </c>
      <c r="W204" s="5">
        <v>0.476</v>
      </c>
      <c r="X204" s="5">
        <v>0.885</v>
      </c>
      <c r="Y204" s="5">
        <v>30.0</v>
      </c>
      <c r="Z204" s="5">
        <v>1.0</v>
      </c>
      <c r="AA204" s="5">
        <v>0.0</v>
      </c>
      <c r="AB204" s="5">
        <v>0.0</v>
      </c>
      <c r="AC204" s="5">
        <v>0.0</v>
      </c>
      <c r="AD204" s="5">
        <v>1.0</v>
      </c>
      <c r="AE204" s="5">
        <v>0.0</v>
      </c>
      <c r="AF204" s="5">
        <v>0.432</v>
      </c>
      <c r="AG204" s="5">
        <f t="shared" si="1"/>
        <v>16</v>
      </c>
      <c r="AH204" s="6">
        <f t="shared" si="2"/>
        <v>0</v>
      </c>
      <c r="AI204" s="6" t="str">
        <f>VLOOKUP(C204, 'Batter Rosters'!A:C, 3, FALSE)</f>
        <v>PHI</v>
      </c>
    </row>
    <row r="205">
      <c r="A205" s="7">
        <v>333.0</v>
      </c>
      <c r="B205" s="3"/>
      <c r="C205" s="8" t="s">
        <v>251</v>
      </c>
      <c r="D205" s="8" t="s">
        <v>460</v>
      </c>
      <c r="E205" s="9">
        <v>2019.0</v>
      </c>
      <c r="F205" s="9">
        <v>2020.0</v>
      </c>
      <c r="G205" s="9">
        <v>32.0</v>
      </c>
      <c r="H205" s="9">
        <v>0.0</v>
      </c>
      <c r="I205" s="3"/>
      <c r="J205" s="9">
        <v>41.0</v>
      </c>
      <c r="K205" s="9">
        <v>36.0</v>
      </c>
      <c r="L205" s="9">
        <v>3.0</v>
      </c>
      <c r="M205" s="9">
        <v>10.0</v>
      </c>
      <c r="N205" s="9">
        <v>3.0</v>
      </c>
      <c r="O205" s="9">
        <v>0.0</v>
      </c>
      <c r="P205" s="9">
        <v>3.0</v>
      </c>
      <c r="Q205" s="9">
        <v>0.0</v>
      </c>
      <c r="R205" s="9">
        <v>0.0</v>
      </c>
      <c r="S205" s="9">
        <v>4.0</v>
      </c>
      <c r="T205" s="9">
        <v>12.0</v>
      </c>
      <c r="U205" s="9">
        <v>0.278</v>
      </c>
      <c r="V205" s="9">
        <v>0.35</v>
      </c>
      <c r="W205" s="9">
        <v>0.361</v>
      </c>
      <c r="X205" s="9">
        <v>0.711</v>
      </c>
      <c r="Y205" s="9">
        <v>13.0</v>
      </c>
      <c r="Z205" s="9">
        <v>0.0</v>
      </c>
      <c r="AA205" s="9">
        <v>0.0</v>
      </c>
      <c r="AB205" s="9">
        <v>1.0</v>
      </c>
      <c r="AC205" s="9">
        <v>0.0</v>
      </c>
      <c r="AD205" s="9">
        <v>0.0</v>
      </c>
      <c r="AE205" s="9">
        <v>0.0</v>
      </c>
      <c r="AF205" s="9">
        <v>0.417</v>
      </c>
      <c r="AG205" s="5">
        <f t="shared" si="1"/>
        <v>7</v>
      </c>
      <c r="AH205" s="6">
        <f t="shared" si="2"/>
        <v>0</v>
      </c>
      <c r="AI205" s="6" t="str">
        <f>VLOOKUP(C205, 'Batter Rosters'!A:C, 3, FALSE)</f>
        <v>PHI</v>
      </c>
    </row>
    <row r="206">
      <c r="A206" s="7">
        <v>335.0</v>
      </c>
      <c r="B206" s="3"/>
      <c r="C206" s="8" t="s">
        <v>248</v>
      </c>
      <c r="D206" s="8" t="s">
        <v>460</v>
      </c>
      <c r="E206" s="9">
        <v>2019.0</v>
      </c>
      <c r="F206" s="9">
        <v>2020.0</v>
      </c>
      <c r="G206" s="9">
        <v>51.0</v>
      </c>
      <c r="H206" s="9">
        <v>0.0</v>
      </c>
      <c r="I206" s="3"/>
      <c r="J206" s="9">
        <v>65.0</v>
      </c>
      <c r="K206" s="9">
        <v>59.0</v>
      </c>
      <c r="L206" s="9">
        <v>10.0</v>
      </c>
      <c r="M206" s="9">
        <v>14.0</v>
      </c>
      <c r="N206" s="9">
        <v>3.0</v>
      </c>
      <c r="O206" s="9">
        <v>0.0</v>
      </c>
      <c r="P206" s="9">
        <v>5.0</v>
      </c>
      <c r="Q206" s="9">
        <v>0.0</v>
      </c>
      <c r="R206" s="9">
        <v>0.0</v>
      </c>
      <c r="S206" s="9">
        <v>6.0</v>
      </c>
      <c r="T206" s="9">
        <v>7.0</v>
      </c>
      <c r="U206" s="9">
        <v>0.237</v>
      </c>
      <c r="V206" s="9">
        <v>0.308</v>
      </c>
      <c r="W206" s="9">
        <v>0.288</v>
      </c>
      <c r="X206" s="9">
        <v>0.596</v>
      </c>
      <c r="Y206" s="9">
        <v>17.0</v>
      </c>
      <c r="Z206" s="9">
        <v>1.0</v>
      </c>
      <c r="AA206" s="9">
        <v>0.0</v>
      </c>
      <c r="AB206" s="9">
        <v>0.0</v>
      </c>
      <c r="AC206" s="9">
        <v>0.0</v>
      </c>
      <c r="AD206" s="9">
        <v>0.0</v>
      </c>
      <c r="AE206" s="9">
        <v>0.0</v>
      </c>
      <c r="AF206" s="9">
        <v>0.269</v>
      </c>
      <c r="AG206" s="5">
        <f t="shared" si="1"/>
        <v>11</v>
      </c>
      <c r="AH206" s="6">
        <f t="shared" si="2"/>
        <v>0</v>
      </c>
      <c r="AI206" s="6" t="str">
        <f>VLOOKUP(C206, 'Batter Rosters'!A:C, 3, FALSE)</f>
        <v>PHI</v>
      </c>
    </row>
    <row r="207">
      <c r="A207" s="1">
        <v>58.0</v>
      </c>
      <c r="B207" s="3"/>
      <c r="C207" s="4" t="s">
        <v>254</v>
      </c>
      <c r="D207" s="4" t="s">
        <v>460</v>
      </c>
      <c r="E207" s="5">
        <v>2019.0</v>
      </c>
      <c r="F207" s="5">
        <v>2020.0</v>
      </c>
      <c r="G207" s="5">
        <v>105.0</v>
      </c>
      <c r="H207" s="5">
        <v>10.0</v>
      </c>
      <c r="I207" s="3"/>
      <c r="J207" s="5">
        <v>202.0</v>
      </c>
      <c r="K207" s="5">
        <v>173.0</v>
      </c>
      <c r="L207" s="5">
        <v>22.0</v>
      </c>
      <c r="M207" s="5">
        <v>37.0</v>
      </c>
      <c r="N207" s="5">
        <v>5.0</v>
      </c>
      <c r="O207" s="5">
        <v>0.0</v>
      </c>
      <c r="P207" s="5">
        <v>28.0</v>
      </c>
      <c r="Q207" s="5">
        <v>0.0</v>
      </c>
      <c r="R207" s="5">
        <v>1.0</v>
      </c>
      <c r="S207" s="5">
        <v>21.0</v>
      </c>
      <c r="T207" s="5">
        <v>54.0</v>
      </c>
      <c r="U207" s="5">
        <v>0.214</v>
      </c>
      <c r="V207" s="5">
        <v>0.302</v>
      </c>
      <c r="W207" s="5">
        <v>0.416</v>
      </c>
      <c r="X207" s="5">
        <v>0.718</v>
      </c>
      <c r="Y207" s="5">
        <v>72.0</v>
      </c>
      <c r="Z207" s="5">
        <v>7.0</v>
      </c>
      <c r="AA207" s="5">
        <v>3.0</v>
      </c>
      <c r="AB207" s="5">
        <v>0.0</v>
      </c>
      <c r="AC207" s="5">
        <v>5.0</v>
      </c>
      <c r="AD207" s="5">
        <v>2.0</v>
      </c>
      <c r="AE207" s="5">
        <v>2.0</v>
      </c>
      <c r="AF207" s="5">
        <v>0.237</v>
      </c>
      <c r="AG207" s="5">
        <f t="shared" si="1"/>
        <v>22</v>
      </c>
      <c r="AH207" s="6">
        <f t="shared" si="2"/>
        <v>-1</v>
      </c>
      <c r="AI207" s="6" t="str">
        <f>VLOOKUP(C207, 'Batter Rosters'!A:C, 3, FALSE)</f>
        <v>PIT</v>
      </c>
    </row>
    <row r="208">
      <c r="A208" s="1">
        <v>137.0</v>
      </c>
      <c r="B208" s="3"/>
      <c r="C208" s="4" t="s">
        <v>255</v>
      </c>
      <c r="D208" s="4" t="s">
        <v>460</v>
      </c>
      <c r="E208" s="5">
        <v>2019.0</v>
      </c>
      <c r="F208" s="5">
        <v>2020.0</v>
      </c>
      <c r="G208" s="5">
        <v>94.0</v>
      </c>
      <c r="H208" s="5">
        <v>5.0</v>
      </c>
      <c r="I208" s="3"/>
      <c r="J208" s="5">
        <v>187.0</v>
      </c>
      <c r="K208" s="5">
        <v>168.0</v>
      </c>
      <c r="L208" s="5">
        <v>26.0</v>
      </c>
      <c r="M208" s="5">
        <v>44.0</v>
      </c>
      <c r="N208" s="5">
        <v>13.0</v>
      </c>
      <c r="O208" s="5">
        <v>1.0</v>
      </c>
      <c r="P208" s="5">
        <v>20.0</v>
      </c>
      <c r="Q208" s="5">
        <v>0.0</v>
      </c>
      <c r="R208" s="5">
        <v>0.0</v>
      </c>
      <c r="S208" s="5">
        <v>15.0</v>
      </c>
      <c r="T208" s="5">
        <v>45.0</v>
      </c>
      <c r="U208" s="5">
        <v>0.262</v>
      </c>
      <c r="V208" s="5">
        <v>0.332</v>
      </c>
      <c r="W208" s="5">
        <v>0.44</v>
      </c>
      <c r="X208" s="5">
        <v>0.772</v>
      </c>
      <c r="Y208" s="5">
        <v>74.0</v>
      </c>
      <c r="Z208" s="5">
        <v>4.0</v>
      </c>
      <c r="AA208" s="5">
        <v>3.0</v>
      </c>
      <c r="AB208" s="5">
        <v>0.0</v>
      </c>
      <c r="AC208" s="5">
        <v>1.0</v>
      </c>
      <c r="AD208" s="5">
        <v>0.0</v>
      </c>
      <c r="AE208" s="5">
        <v>1.0</v>
      </c>
      <c r="AF208" s="5">
        <v>0.328</v>
      </c>
      <c r="AG208" s="5">
        <f t="shared" si="1"/>
        <v>25</v>
      </c>
      <c r="AH208" s="6">
        <f t="shared" si="2"/>
        <v>0</v>
      </c>
      <c r="AI208" s="6" t="str">
        <f>VLOOKUP(C208, 'Batter Rosters'!A:C, 3, FALSE)</f>
        <v>PIT</v>
      </c>
    </row>
    <row r="209">
      <c r="A209" s="1">
        <v>223.0</v>
      </c>
      <c r="B209" s="3"/>
      <c r="C209" s="4" t="s">
        <v>258</v>
      </c>
      <c r="D209" s="4" t="s">
        <v>460</v>
      </c>
      <c r="E209" s="5">
        <v>2019.0</v>
      </c>
      <c r="F209" s="5">
        <v>2020.0</v>
      </c>
      <c r="G209" s="5">
        <v>39.0</v>
      </c>
      <c r="H209" s="5">
        <v>3.0</v>
      </c>
      <c r="I209" s="3"/>
      <c r="J209" s="5">
        <v>76.0</v>
      </c>
      <c r="K209" s="5">
        <v>68.0</v>
      </c>
      <c r="L209" s="5">
        <v>9.0</v>
      </c>
      <c r="M209" s="5">
        <v>24.0</v>
      </c>
      <c r="N209" s="5">
        <v>5.0</v>
      </c>
      <c r="O209" s="5">
        <v>0.0</v>
      </c>
      <c r="P209" s="5">
        <v>12.0</v>
      </c>
      <c r="Q209" s="5">
        <v>0.0</v>
      </c>
      <c r="R209" s="5">
        <v>0.0</v>
      </c>
      <c r="S209" s="5">
        <v>7.0</v>
      </c>
      <c r="T209" s="5">
        <v>13.0</v>
      </c>
      <c r="U209" s="5">
        <v>0.353</v>
      </c>
      <c r="V209" s="5">
        <v>0.421</v>
      </c>
      <c r="W209" s="5">
        <v>0.559</v>
      </c>
      <c r="X209" s="5">
        <v>0.98</v>
      </c>
      <c r="Y209" s="5">
        <v>38.0</v>
      </c>
      <c r="Z209" s="5">
        <v>1.0</v>
      </c>
      <c r="AA209" s="5">
        <v>1.0</v>
      </c>
      <c r="AB209" s="5">
        <v>0.0</v>
      </c>
      <c r="AC209" s="5">
        <v>0.0</v>
      </c>
      <c r="AD209" s="5">
        <v>0.0</v>
      </c>
      <c r="AE209" s="5">
        <v>1.0</v>
      </c>
      <c r="AF209" s="5">
        <v>0.404</v>
      </c>
      <c r="AG209" s="5">
        <f t="shared" si="1"/>
        <v>16</v>
      </c>
      <c r="AH209" s="6">
        <f t="shared" si="2"/>
        <v>0</v>
      </c>
      <c r="AI209" s="6" t="str">
        <f>VLOOKUP(C209, 'Batter Rosters'!A:C, 3, FALSE)</f>
        <v>PIT</v>
      </c>
    </row>
    <row r="210">
      <c r="A210" s="1">
        <v>224.0</v>
      </c>
      <c r="B210" s="3"/>
      <c r="C210" s="4" t="s">
        <v>259</v>
      </c>
      <c r="D210" s="4" t="s">
        <v>460</v>
      </c>
      <c r="E210" s="5">
        <v>2019.0</v>
      </c>
      <c r="F210" s="5">
        <v>2020.0</v>
      </c>
      <c r="G210" s="5">
        <v>59.0</v>
      </c>
      <c r="H210" s="5">
        <v>3.0</v>
      </c>
      <c r="I210" s="3"/>
      <c r="J210" s="5">
        <v>132.0</v>
      </c>
      <c r="K210" s="5">
        <v>120.0</v>
      </c>
      <c r="L210" s="5">
        <v>15.0</v>
      </c>
      <c r="M210" s="5">
        <v>34.0</v>
      </c>
      <c r="N210" s="5">
        <v>11.0</v>
      </c>
      <c r="O210" s="5">
        <v>0.0</v>
      </c>
      <c r="P210" s="5">
        <v>13.0</v>
      </c>
      <c r="Q210" s="5">
        <v>1.0</v>
      </c>
      <c r="R210" s="5">
        <v>2.0</v>
      </c>
      <c r="S210" s="5">
        <v>10.0</v>
      </c>
      <c r="T210" s="5">
        <v>29.0</v>
      </c>
      <c r="U210" s="5">
        <v>0.283</v>
      </c>
      <c r="V210" s="5">
        <v>0.348</v>
      </c>
      <c r="W210" s="5">
        <v>0.45</v>
      </c>
      <c r="X210" s="5">
        <v>0.798</v>
      </c>
      <c r="Y210" s="5">
        <v>54.0</v>
      </c>
      <c r="Z210" s="5">
        <v>2.0</v>
      </c>
      <c r="AA210" s="5">
        <v>2.0</v>
      </c>
      <c r="AB210" s="5">
        <v>0.0</v>
      </c>
      <c r="AC210" s="5">
        <v>0.0</v>
      </c>
      <c r="AD210" s="5">
        <v>0.0</v>
      </c>
      <c r="AE210" s="5">
        <v>0.0</v>
      </c>
      <c r="AF210" s="5">
        <v>0.352</v>
      </c>
      <c r="AG210" s="5">
        <f t="shared" si="1"/>
        <v>20</v>
      </c>
      <c r="AH210" s="6">
        <f t="shared" si="2"/>
        <v>-1</v>
      </c>
      <c r="AI210" s="6" t="str">
        <f>VLOOKUP(C210, 'Batter Rosters'!A:C, 3, FALSE)</f>
        <v>PIT</v>
      </c>
    </row>
    <row r="211">
      <c r="A211" s="1">
        <v>228.0</v>
      </c>
      <c r="B211" s="3"/>
      <c r="C211" s="4" t="s">
        <v>262</v>
      </c>
      <c r="D211" s="4" t="s">
        <v>460</v>
      </c>
      <c r="E211" s="5">
        <v>2019.0</v>
      </c>
      <c r="F211" s="5">
        <v>2020.0</v>
      </c>
      <c r="G211" s="5">
        <v>39.0</v>
      </c>
      <c r="H211" s="5">
        <v>2.0</v>
      </c>
      <c r="I211" s="3"/>
      <c r="J211" s="5">
        <v>83.0</v>
      </c>
      <c r="K211" s="5">
        <v>75.0</v>
      </c>
      <c r="L211" s="5">
        <v>13.0</v>
      </c>
      <c r="M211" s="5">
        <v>17.0</v>
      </c>
      <c r="N211" s="5">
        <v>3.0</v>
      </c>
      <c r="O211" s="5">
        <v>0.0</v>
      </c>
      <c r="P211" s="5">
        <v>10.0</v>
      </c>
      <c r="Q211" s="5">
        <v>0.0</v>
      </c>
      <c r="R211" s="5">
        <v>0.0</v>
      </c>
      <c r="S211" s="5">
        <v>8.0</v>
      </c>
      <c r="T211" s="5">
        <v>23.0</v>
      </c>
      <c r="U211" s="5">
        <v>0.227</v>
      </c>
      <c r="V211" s="5">
        <v>0.301</v>
      </c>
      <c r="W211" s="5">
        <v>0.347</v>
      </c>
      <c r="X211" s="5">
        <v>0.648</v>
      </c>
      <c r="Y211" s="5">
        <v>26.0</v>
      </c>
      <c r="Z211" s="5">
        <v>1.0</v>
      </c>
      <c r="AA211" s="5">
        <v>0.0</v>
      </c>
      <c r="AB211" s="5">
        <v>0.0</v>
      </c>
      <c r="AC211" s="5">
        <v>0.0</v>
      </c>
      <c r="AD211" s="5">
        <v>0.0</v>
      </c>
      <c r="AE211" s="5">
        <v>2.0</v>
      </c>
      <c r="AF211" s="5">
        <v>0.3</v>
      </c>
      <c r="AG211" s="5">
        <f t="shared" si="1"/>
        <v>12</v>
      </c>
      <c r="AH211" s="6">
        <f t="shared" si="2"/>
        <v>0</v>
      </c>
      <c r="AI211" s="6" t="str">
        <f>VLOOKUP(C211, 'Batter Rosters'!A:C, 3, FALSE)</f>
        <v>PIT</v>
      </c>
    </row>
    <row r="212">
      <c r="A212" s="1">
        <v>230.0</v>
      </c>
      <c r="B212" s="3"/>
      <c r="C212" s="4" t="s">
        <v>261</v>
      </c>
      <c r="D212" s="4" t="s">
        <v>460</v>
      </c>
      <c r="E212" s="5">
        <v>2019.0</v>
      </c>
      <c r="F212" s="5">
        <v>2020.0</v>
      </c>
      <c r="G212" s="5">
        <v>41.0</v>
      </c>
      <c r="H212" s="5">
        <v>2.0</v>
      </c>
      <c r="I212" s="3"/>
      <c r="J212" s="5">
        <v>81.0</v>
      </c>
      <c r="K212" s="5">
        <v>76.0</v>
      </c>
      <c r="L212" s="5">
        <v>10.0</v>
      </c>
      <c r="M212" s="5">
        <v>27.0</v>
      </c>
      <c r="N212" s="5">
        <v>5.0</v>
      </c>
      <c r="O212" s="5">
        <v>1.0</v>
      </c>
      <c r="P212" s="5">
        <v>8.0</v>
      </c>
      <c r="Q212" s="5">
        <v>2.0</v>
      </c>
      <c r="R212" s="5">
        <v>1.0</v>
      </c>
      <c r="S212" s="5">
        <v>4.0</v>
      </c>
      <c r="T212" s="5">
        <v>17.0</v>
      </c>
      <c r="U212" s="5">
        <v>0.355</v>
      </c>
      <c r="V212" s="5">
        <v>0.388</v>
      </c>
      <c r="W212" s="5">
        <v>0.526</v>
      </c>
      <c r="X212" s="5">
        <v>0.914</v>
      </c>
      <c r="Y212" s="5">
        <v>40.0</v>
      </c>
      <c r="Z212" s="5">
        <v>2.0</v>
      </c>
      <c r="AA212" s="5">
        <v>0.0</v>
      </c>
      <c r="AB212" s="5">
        <v>1.0</v>
      </c>
      <c r="AC212" s="5">
        <v>0.0</v>
      </c>
      <c r="AD212" s="5">
        <v>0.0</v>
      </c>
      <c r="AE212" s="5">
        <v>1.0</v>
      </c>
      <c r="AF212" s="5">
        <v>0.439</v>
      </c>
      <c r="AG212" s="5">
        <f t="shared" si="1"/>
        <v>19</v>
      </c>
      <c r="AH212" s="6">
        <f t="shared" si="2"/>
        <v>1</v>
      </c>
      <c r="AI212" s="6" t="str">
        <f>VLOOKUP(C212, 'Batter Rosters'!A:C, 3, FALSE)</f>
        <v>PIT</v>
      </c>
    </row>
    <row r="213">
      <c r="A213" s="1">
        <v>238.0</v>
      </c>
      <c r="B213" s="3"/>
      <c r="C213" s="4" t="s">
        <v>257</v>
      </c>
      <c r="D213" s="4" t="s">
        <v>460</v>
      </c>
      <c r="E213" s="5">
        <v>2019.0</v>
      </c>
      <c r="F213" s="5">
        <v>2020.0</v>
      </c>
      <c r="G213" s="5">
        <v>62.0</v>
      </c>
      <c r="H213" s="5">
        <v>2.0</v>
      </c>
      <c r="I213" s="3"/>
      <c r="J213" s="5">
        <v>118.0</v>
      </c>
      <c r="K213" s="5">
        <v>111.0</v>
      </c>
      <c r="L213" s="5">
        <v>14.0</v>
      </c>
      <c r="M213" s="5">
        <v>25.0</v>
      </c>
      <c r="N213" s="5">
        <v>5.0</v>
      </c>
      <c r="O213" s="5">
        <v>0.0</v>
      </c>
      <c r="P213" s="5">
        <v>12.0</v>
      </c>
      <c r="Q213" s="5">
        <v>0.0</v>
      </c>
      <c r="R213" s="5">
        <v>0.0</v>
      </c>
      <c r="S213" s="5">
        <v>7.0</v>
      </c>
      <c r="T213" s="5">
        <v>18.0</v>
      </c>
      <c r="U213" s="5">
        <v>0.225</v>
      </c>
      <c r="V213" s="5">
        <v>0.271</v>
      </c>
      <c r="W213" s="5">
        <v>0.324</v>
      </c>
      <c r="X213" s="5">
        <v>0.596</v>
      </c>
      <c r="Y213" s="5">
        <v>36.0</v>
      </c>
      <c r="Z213" s="5">
        <v>0.0</v>
      </c>
      <c r="AA213" s="5">
        <v>0.0</v>
      </c>
      <c r="AB213" s="5">
        <v>0.0</v>
      </c>
      <c r="AC213" s="5">
        <v>0.0</v>
      </c>
      <c r="AD213" s="5">
        <v>0.0</v>
      </c>
      <c r="AE213" s="5">
        <v>1.0</v>
      </c>
      <c r="AF213" s="5">
        <v>0.253</v>
      </c>
      <c r="AG213" s="5">
        <f t="shared" si="1"/>
        <v>18</v>
      </c>
      <c r="AH213" s="6">
        <f t="shared" si="2"/>
        <v>0</v>
      </c>
      <c r="AI213" s="6" t="str">
        <f>VLOOKUP(C213, 'Batter Rosters'!A:C, 3, FALSE)</f>
        <v>PIT</v>
      </c>
    </row>
    <row r="214">
      <c r="A214" s="1">
        <v>239.0</v>
      </c>
      <c r="B214" s="3"/>
      <c r="C214" s="4" t="s">
        <v>256</v>
      </c>
      <c r="D214" s="4" t="s">
        <v>460</v>
      </c>
      <c r="E214" s="5">
        <v>2019.0</v>
      </c>
      <c r="F214" s="5">
        <v>2020.0</v>
      </c>
      <c r="G214" s="5">
        <v>75.0</v>
      </c>
      <c r="H214" s="5">
        <v>2.0</v>
      </c>
      <c r="I214" s="3"/>
      <c r="J214" s="5">
        <v>165.0</v>
      </c>
      <c r="K214" s="5">
        <v>148.0</v>
      </c>
      <c r="L214" s="5">
        <v>25.0</v>
      </c>
      <c r="M214" s="5">
        <v>43.0</v>
      </c>
      <c r="N214" s="5">
        <v>5.0</v>
      </c>
      <c r="O214" s="5">
        <v>2.0</v>
      </c>
      <c r="P214" s="5">
        <v>10.0</v>
      </c>
      <c r="Q214" s="5">
        <v>2.0</v>
      </c>
      <c r="R214" s="5">
        <v>3.0</v>
      </c>
      <c r="S214" s="5">
        <v>12.0</v>
      </c>
      <c r="T214" s="5">
        <v>14.0</v>
      </c>
      <c r="U214" s="5">
        <v>0.291</v>
      </c>
      <c r="V214" s="5">
        <v>0.354</v>
      </c>
      <c r="W214" s="5">
        <v>0.392</v>
      </c>
      <c r="X214" s="5">
        <v>0.746</v>
      </c>
      <c r="Y214" s="5">
        <v>58.0</v>
      </c>
      <c r="Z214" s="5">
        <v>1.0</v>
      </c>
      <c r="AA214" s="5">
        <v>3.0</v>
      </c>
      <c r="AB214" s="5">
        <v>1.0</v>
      </c>
      <c r="AC214" s="5">
        <v>1.0</v>
      </c>
      <c r="AD214" s="5">
        <v>1.0</v>
      </c>
      <c r="AE214" s="5">
        <v>4.0</v>
      </c>
      <c r="AF214" s="5">
        <v>0.308</v>
      </c>
      <c r="AG214" s="5">
        <f t="shared" si="1"/>
        <v>34</v>
      </c>
      <c r="AH214" s="6">
        <f t="shared" si="2"/>
        <v>-1</v>
      </c>
      <c r="AI214" s="6" t="str">
        <f>VLOOKUP(C214, 'Batter Rosters'!A:C, 3, FALSE)</f>
        <v>PIT</v>
      </c>
    </row>
    <row r="215">
      <c r="A215" s="1">
        <v>254.0</v>
      </c>
      <c r="B215" s="3"/>
      <c r="C215" s="4" t="s">
        <v>260</v>
      </c>
      <c r="D215" s="4" t="s">
        <v>460</v>
      </c>
      <c r="E215" s="5">
        <v>2019.0</v>
      </c>
      <c r="F215" s="5">
        <v>2020.0</v>
      </c>
      <c r="G215" s="5">
        <v>23.0</v>
      </c>
      <c r="H215" s="5">
        <v>2.0</v>
      </c>
      <c r="I215" s="3"/>
      <c r="J215" s="5">
        <v>34.0</v>
      </c>
      <c r="K215" s="5">
        <v>31.0</v>
      </c>
      <c r="L215" s="5">
        <v>6.0</v>
      </c>
      <c r="M215" s="5">
        <v>6.0</v>
      </c>
      <c r="N215" s="5">
        <v>1.0</v>
      </c>
      <c r="O215" s="5">
        <v>0.0</v>
      </c>
      <c r="P215" s="5">
        <v>4.0</v>
      </c>
      <c r="Q215" s="5">
        <v>0.0</v>
      </c>
      <c r="R215" s="5">
        <v>0.0</v>
      </c>
      <c r="S215" s="5">
        <v>3.0</v>
      </c>
      <c r="T215" s="5">
        <v>15.0</v>
      </c>
      <c r="U215" s="5">
        <v>0.194</v>
      </c>
      <c r="V215" s="5">
        <v>0.265</v>
      </c>
      <c r="W215" s="5">
        <v>0.419</v>
      </c>
      <c r="X215" s="5">
        <v>0.684</v>
      </c>
      <c r="Y215" s="5">
        <v>13.0</v>
      </c>
      <c r="Z215" s="5">
        <v>0.0</v>
      </c>
      <c r="AA215" s="5">
        <v>0.0</v>
      </c>
      <c r="AB215" s="5">
        <v>0.0</v>
      </c>
      <c r="AC215" s="5">
        <v>0.0</v>
      </c>
      <c r="AD215" s="5">
        <v>0.0</v>
      </c>
      <c r="AE215" s="5">
        <v>0.0</v>
      </c>
      <c r="AF215" s="5">
        <v>0.286</v>
      </c>
      <c r="AG215" s="5">
        <f t="shared" si="1"/>
        <v>3</v>
      </c>
      <c r="AH215" s="6">
        <f t="shared" si="2"/>
        <v>0</v>
      </c>
      <c r="AI215" s="6" t="str">
        <f>VLOOKUP(C215, 'Batter Rosters'!A:C, 3, FALSE)</f>
        <v>PIT</v>
      </c>
    </row>
    <row r="216">
      <c r="A216" s="1">
        <v>5.0</v>
      </c>
      <c r="B216" s="3"/>
      <c r="C216" s="4" t="s">
        <v>266</v>
      </c>
      <c r="D216" s="4" t="s">
        <v>460</v>
      </c>
      <c r="E216" s="5">
        <v>2019.0</v>
      </c>
      <c r="F216" s="5">
        <v>2020.0</v>
      </c>
      <c r="G216" s="5">
        <v>93.0</v>
      </c>
      <c r="H216" s="5">
        <v>17.0</v>
      </c>
      <c r="I216" s="3"/>
      <c r="J216" s="5">
        <v>196.0</v>
      </c>
      <c r="K216" s="5">
        <v>174.0</v>
      </c>
      <c r="L216" s="5">
        <v>27.0</v>
      </c>
      <c r="M216" s="5">
        <v>57.0</v>
      </c>
      <c r="N216" s="5">
        <v>7.0</v>
      </c>
      <c r="O216" s="5">
        <v>1.0</v>
      </c>
      <c r="P216" s="5">
        <v>33.0</v>
      </c>
      <c r="Q216" s="5">
        <v>2.0</v>
      </c>
      <c r="R216" s="5">
        <v>3.0</v>
      </c>
      <c r="S216" s="5">
        <v>21.0</v>
      </c>
      <c r="T216" s="5">
        <v>33.0</v>
      </c>
      <c r="U216" s="5">
        <v>0.328</v>
      </c>
      <c r="V216" s="5">
        <v>0.403</v>
      </c>
      <c r="W216" s="5">
        <v>0.672</v>
      </c>
      <c r="X216" s="5">
        <v>1.075</v>
      </c>
      <c r="Y216" s="5">
        <v>117.0</v>
      </c>
      <c r="Z216" s="5">
        <v>7.0</v>
      </c>
      <c r="AA216" s="5">
        <v>1.0</v>
      </c>
      <c r="AB216" s="5">
        <v>0.0</v>
      </c>
      <c r="AC216" s="5">
        <v>0.0</v>
      </c>
      <c r="AD216" s="5">
        <v>1.0</v>
      </c>
      <c r="AE216" s="5">
        <v>0.0</v>
      </c>
      <c r="AF216" s="5">
        <v>0.323</v>
      </c>
      <c r="AG216" s="5">
        <f t="shared" si="1"/>
        <v>32</v>
      </c>
      <c r="AH216" s="6">
        <f t="shared" si="2"/>
        <v>-1</v>
      </c>
      <c r="AI216" s="6" t="str">
        <f>VLOOKUP(C216, 'Batter Rosters'!A:C, 3, FALSE)</f>
        <v>SDP</v>
      </c>
    </row>
    <row r="217">
      <c r="A217" s="1">
        <v>39.0</v>
      </c>
      <c r="B217" s="3"/>
      <c r="C217" s="4" t="s">
        <v>269</v>
      </c>
      <c r="D217" s="4" t="s">
        <v>460</v>
      </c>
      <c r="E217" s="5">
        <v>2019.0</v>
      </c>
      <c r="F217" s="5">
        <v>2020.0</v>
      </c>
      <c r="G217" s="5">
        <v>80.0</v>
      </c>
      <c r="H217" s="5">
        <v>11.0</v>
      </c>
      <c r="I217" s="3"/>
      <c r="J217" s="5">
        <v>151.0</v>
      </c>
      <c r="K217" s="5">
        <v>129.0</v>
      </c>
      <c r="L217" s="5">
        <v>24.0</v>
      </c>
      <c r="M217" s="5">
        <v>37.0</v>
      </c>
      <c r="N217" s="5">
        <v>7.0</v>
      </c>
      <c r="O217" s="5">
        <v>1.0</v>
      </c>
      <c r="P217" s="5">
        <v>26.0</v>
      </c>
      <c r="Q217" s="5">
        <v>3.0</v>
      </c>
      <c r="R217" s="5">
        <v>2.0</v>
      </c>
      <c r="S217" s="5">
        <v>22.0</v>
      </c>
      <c r="T217" s="5">
        <v>48.0</v>
      </c>
      <c r="U217" s="5">
        <v>0.287</v>
      </c>
      <c r="V217" s="5">
        <v>0.391</v>
      </c>
      <c r="W217" s="5">
        <v>0.612</v>
      </c>
      <c r="X217" s="5">
        <v>1.003</v>
      </c>
      <c r="Y217" s="5">
        <v>79.0</v>
      </c>
      <c r="Z217" s="5">
        <v>4.0</v>
      </c>
      <c r="AA217" s="5">
        <v>0.0</v>
      </c>
      <c r="AB217" s="5">
        <v>0.0</v>
      </c>
      <c r="AC217" s="5">
        <v>0.0</v>
      </c>
      <c r="AD217" s="5">
        <v>0.0</v>
      </c>
      <c r="AE217" s="5">
        <v>0.0</v>
      </c>
      <c r="AF217" s="5">
        <v>0.371</v>
      </c>
      <c r="AG217" s="5">
        <f t="shared" si="1"/>
        <v>18</v>
      </c>
      <c r="AH217" s="6">
        <f t="shared" si="2"/>
        <v>1</v>
      </c>
      <c r="AI217" s="6" t="str">
        <f>VLOOKUP(C217, 'Batter Rosters'!A:C, 3, FALSE)</f>
        <v>SDP</v>
      </c>
    </row>
    <row r="218">
      <c r="A218" s="1">
        <v>93.0</v>
      </c>
      <c r="B218" s="3"/>
      <c r="C218" s="4" t="s">
        <v>265</v>
      </c>
      <c r="D218" s="4" t="s">
        <v>460</v>
      </c>
      <c r="E218" s="5">
        <v>2019.0</v>
      </c>
      <c r="F218" s="5">
        <v>2020.0</v>
      </c>
      <c r="G218" s="5">
        <v>58.0</v>
      </c>
      <c r="H218" s="5">
        <v>8.0</v>
      </c>
      <c r="I218" s="3"/>
      <c r="J218" s="5">
        <v>134.0</v>
      </c>
      <c r="K218" s="5">
        <v>106.0</v>
      </c>
      <c r="L218" s="5">
        <v>28.0</v>
      </c>
      <c r="M218" s="5">
        <v>37.0</v>
      </c>
      <c r="N218" s="5">
        <v>6.0</v>
      </c>
      <c r="O218" s="5">
        <v>1.0</v>
      </c>
      <c r="P218" s="5">
        <v>18.0</v>
      </c>
      <c r="Q218" s="5">
        <v>4.0</v>
      </c>
      <c r="R218" s="5">
        <v>2.0</v>
      </c>
      <c r="S218" s="5">
        <v>21.0</v>
      </c>
      <c r="T218" s="5">
        <v>31.0</v>
      </c>
      <c r="U218" s="5">
        <v>0.349</v>
      </c>
      <c r="V218" s="5">
        <v>0.47</v>
      </c>
      <c r="W218" s="5">
        <v>0.651</v>
      </c>
      <c r="X218" s="5">
        <v>1.121</v>
      </c>
      <c r="Y218" s="5">
        <v>69.0</v>
      </c>
      <c r="Z218" s="5">
        <v>1.0</v>
      </c>
      <c r="AA218" s="5">
        <v>5.0</v>
      </c>
      <c r="AB218" s="5">
        <v>0.0</v>
      </c>
      <c r="AC218" s="5">
        <v>2.0</v>
      </c>
      <c r="AD218" s="5">
        <v>2.0</v>
      </c>
      <c r="AE218" s="5">
        <v>1.0</v>
      </c>
      <c r="AF218" s="5">
        <v>0.42</v>
      </c>
      <c r="AG218" s="5">
        <f t="shared" si="1"/>
        <v>22</v>
      </c>
      <c r="AH218" s="6">
        <f t="shared" si="2"/>
        <v>2</v>
      </c>
      <c r="AI218" s="6" t="str">
        <f>VLOOKUP(C218, 'Batter Rosters'!A:C, 3, FALSE)</f>
        <v>SDP</v>
      </c>
    </row>
    <row r="219">
      <c r="A219" s="1">
        <v>117.0</v>
      </c>
      <c r="B219" s="3"/>
      <c r="C219" s="4" t="s">
        <v>267</v>
      </c>
      <c r="D219" s="4" t="s">
        <v>460</v>
      </c>
      <c r="E219" s="5">
        <v>2019.0</v>
      </c>
      <c r="F219" s="5">
        <v>2020.0</v>
      </c>
      <c r="G219" s="5">
        <v>88.0</v>
      </c>
      <c r="H219" s="5">
        <v>6.0</v>
      </c>
      <c r="I219" s="3"/>
      <c r="J219" s="5">
        <v>166.0</v>
      </c>
      <c r="K219" s="5">
        <v>148.0</v>
      </c>
      <c r="L219" s="5">
        <v>25.0</v>
      </c>
      <c r="M219" s="5">
        <v>42.0</v>
      </c>
      <c r="N219" s="5">
        <v>7.0</v>
      </c>
      <c r="O219" s="5">
        <v>0.0</v>
      </c>
      <c r="P219" s="5">
        <v>24.0</v>
      </c>
      <c r="Q219" s="5">
        <v>3.0</v>
      </c>
      <c r="R219" s="5">
        <v>0.0</v>
      </c>
      <c r="S219" s="5">
        <v>16.0</v>
      </c>
      <c r="T219" s="5">
        <v>23.0</v>
      </c>
      <c r="U219" s="5">
        <v>0.284</v>
      </c>
      <c r="V219" s="5">
        <v>0.349</v>
      </c>
      <c r="W219" s="5">
        <v>0.453</v>
      </c>
      <c r="X219" s="5">
        <v>0.802</v>
      </c>
      <c r="Y219" s="5">
        <v>67.0</v>
      </c>
      <c r="Z219" s="5">
        <v>1.0</v>
      </c>
      <c r="AA219" s="5">
        <v>0.0</v>
      </c>
      <c r="AB219" s="5">
        <v>0.0</v>
      </c>
      <c r="AC219" s="5">
        <v>2.0</v>
      </c>
      <c r="AD219" s="5">
        <v>1.0</v>
      </c>
      <c r="AE219" s="5">
        <v>0.0</v>
      </c>
      <c r="AF219" s="5">
        <v>0.298</v>
      </c>
      <c r="AG219" s="5">
        <f t="shared" si="1"/>
        <v>29</v>
      </c>
      <c r="AH219" s="6">
        <f t="shared" si="2"/>
        <v>3</v>
      </c>
      <c r="AI219" s="6" t="str">
        <f>VLOOKUP(C219, 'Batter Rosters'!A:C, 3, FALSE)</f>
        <v>SDP</v>
      </c>
    </row>
    <row r="220">
      <c r="A220" s="1">
        <v>123.0</v>
      </c>
      <c r="B220" s="3"/>
      <c r="C220" s="4" t="s">
        <v>271</v>
      </c>
      <c r="D220" s="4" t="s">
        <v>460</v>
      </c>
      <c r="E220" s="5">
        <v>2019.0</v>
      </c>
      <c r="F220" s="5">
        <v>2020.0</v>
      </c>
      <c r="G220" s="5">
        <v>58.0</v>
      </c>
      <c r="H220" s="5">
        <v>6.0</v>
      </c>
      <c r="I220" s="3"/>
      <c r="J220" s="5">
        <v>128.0</v>
      </c>
      <c r="K220" s="5">
        <v>112.0</v>
      </c>
      <c r="L220" s="5">
        <v>20.0</v>
      </c>
      <c r="M220" s="5">
        <v>27.0</v>
      </c>
      <c r="N220" s="5">
        <v>6.0</v>
      </c>
      <c r="O220" s="5">
        <v>2.0</v>
      </c>
      <c r="P220" s="5">
        <v>18.0</v>
      </c>
      <c r="Q220" s="5">
        <v>0.0</v>
      </c>
      <c r="R220" s="5">
        <v>0.0</v>
      </c>
      <c r="S220" s="5">
        <v>15.0</v>
      </c>
      <c r="T220" s="5">
        <v>21.0</v>
      </c>
      <c r="U220" s="5">
        <v>0.241</v>
      </c>
      <c r="V220" s="5">
        <v>0.336</v>
      </c>
      <c r="W220" s="5">
        <v>0.491</v>
      </c>
      <c r="X220" s="5">
        <v>0.827</v>
      </c>
      <c r="Y220" s="5">
        <v>55.0</v>
      </c>
      <c r="Z220" s="5">
        <v>4.0</v>
      </c>
      <c r="AA220" s="5">
        <v>1.0</v>
      </c>
      <c r="AB220" s="5">
        <v>0.0</v>
      </c>
      <c r="AC220" s="5">
        <v>0.0</v>
      </c>
      <c r="AD220" s="5">
        <v>2.0</v>
      </c>
      <c r="AE220" s="5">
        <v>0.0</v>
      </c>
      <c r="AF220" s="5">
        <v>0.247</v>
      </c>
      <c r="AG220" s="5">
        <f t="shared" si="1"/>
        <v>13</v>
      </c>
      <c r="AH220" s="6">
        <f t="shared" si="2"/>
        <v>0</v>
      </c>
      <c r="AI220" s="6" t="str">
        <f>VLOOKUP(C220, 'Batter Rosters'!A:C, 3, FALSE)</f>
        <v>SDP</v>
      </c>
    </row>
    <row r="221">
      <c r="A221" s="1">
        <v>158.0</v>
      </c>
      <c r="B221" s="3"/>
      <c r="C221" s="4" t="s">
        <v>268</v>
      </c>
      <c r="D221" s="4" t="s">
        <v>460</v>
      </c>
      <c r="E221" s="5">
        <v>2019.0</v>
      </c>
      <c r="F221" s="5">
        <v>2020.0</v>
      </c>
      <c r="G221" s="5">
        <v>96.0</v>
      </c>
      <c r="H221" s="5">
        <v>4.0</v>
      </c>
      <c r="I221" s="3"/>
      <c r="J221" s="5">
        <v>219.0</v>
      </c>
      <c r="K221" s="5">
        <v>178.0</v>
      </c>
      <c r="L221" s="5">
        <v>31.0</v>
      </c>
      <c r="M221" s="5">
        <v>60.0</v>
      </c>
      <c r="N221" s="5">
        <v>14.0</v>
      </c>
      <c r="O221" s="5">
        <v>0.0</v>
      </c>
      <c r="P221" s="5">
        <v>13.0</v>
      </c>
      <c r="Q221" s="5">
        <v>11.0</v>
      </c>
      <c r="R221" s="5">
        <v>2.0</v>
      </c>
      <c r="S221" s="5">
        <v>40.0</v>
      </c>
      <c r="T221" s="5">
        <v>40.0</v>
      </c>
      <c r="U221" s="5">
        <v>0.337</v>
      </c>
      <c r="V221" s="5">
        <v>0.461</v>
      </c>
      <c r="W221" s="5">
        <v>0.483</v>
      </c>
      <c r="X221" s="5">
        <v>0.944</v>
      </c>
      <c r="Y221" s="5">
        <v>86.0</v>
      </c>
      <c r="Z221" s="5">
        <v>7.0</v>
      </c>
      <c r="AA221" s="5">
        <v>1.0</v>
      </c>
      <c r="AB221" s="5">
        <v>0.0</v>
      </c>
      <c r="AC221" s="5">
        <v>0.0</v>
      </c>
      <c r="AD221" s="5">
        <v>3.0</v>
      </c>
      <c r="AE221" s="5">
        <v>2.0</v>
      </c>
      <c r="AF221" s="5">
        <v>0.418</v>
      </c>
      <c r="AG221" s="5">
        <f t="shared" si="1"/>
        <v>42</v>
      </c>
      <c r="AH221" s="6">
        <f t="shared" si="2"/>
        <v>9</v>
      </c>
      <c r="AI221" s="6" t="str">
        <f>VLOOKUP(C221, 'Batter Rosters'!A:C, 3, FALSE)</f>
        <v>SDP</v>
      </c>
    </row>
    <row r="222">
      <c r="A222" s="1">
        <v>293.0</v>
      </c>
      <c r="B222" s="3"/>
      <c r="C222" s="4" t="s">
        <v>270</v>
      </c>
      <c r="D222" s="4" t="s">
        <v>460</v>
      </c>
      <c r="E222" s="5">
        <v>2019.0</v>
      </c>
      <c r="F222" s="5">
        <v>2020.0</v>
      </c>
      <c r="G222" s="5">
        <v>46.0</v>
      </c>
      <c r="H222" s="5">
        <v>1.0</v>
      </c>
      <c r="I222" s="3"/>
      <c r="J222" s="5">
        <v>77.0</v>
      </c>
      <c r="K222" s="5">
        <v>73.0</v>
      </c>
      <c r="L222" s="5">
        <v>4.0</v>
      </c>
      <c r="M222" s="5">
        <v>18.0</v>
      </c>
      <c r="N222" s="5">
        <v>4.0</v>
      </c>
      <c r="O222" s="5">
        <v>0.0</v>
      </c>
      <c r="P222" s="5">
        <v>4.0</v>
      </c>
      <c r="Q222" s="5">
        <v>1.0</v>
      </c>
      <c r="R222" s="5">
        <v>0.0</v>
      </c>
      <c r="S222" s="5">
        <v>4.0</v>
      </c>
      <c r="T222" s="5">
        <v>12.0</v>
      </c>
      <c r="U222" s="5">
        <v>0.247</v>
      </c>
      <c r="V222" s="5">
        <v>0.286</v>
      </c>
      <c r="W222" s="5">
        <v>0.342</v>
      </c>
      <c r="X222" s="5">
        <v>0.628</v>
      </c>
      <c r="Y222" s="5">
        <v>25.0</v>
      </c>
      <c r="Z222" s="5">
        <v>5.0</v>
      </c>
      <c r="AA222" s="5">
        <v>0.0</v>
      </c>
      <c r="AB222" s="5">
        <v>0.0</v>
      </c>
      <c r="AC222" s="5">
        <v>0.0</v>
      </c>
      <c r="AD222" s="5">
        <v>0.0</v>
      </c>
      <c r="AE222" s="5">
        <v>1.0</v>
      </c>
      <c r="AF222" s="5">
        <v>0.283</v>
      </c>
      <c r="AG222" s="5">
        <f t="shared" si="1"/>
        <v>13</v>
      </c>
      <c r="AH222" s="6">
        <f t="shared" si="2"/>
        <v>1</v>
      </c>
      <c r="AI222" s="6" t="str">
        <f>VLOOKUP(C222, 'Batter Rosters'!A:C, 3, FALSE)</f>
        <v>SDP</v>
      </c>
    </row>
    <row r="223">
      <c r="A223" s="7">
        <v>318.0</v>
      </c>
      <c r="B223" s="3"/>
      <c r="C223" s="8" t="s">
        <v>272</v>
      </c>
      <c r="D223" s="8" t="s">
        <v>460</v>
      </c>
      <c r="E223" s="9">
        <v>2019.0</v>
      </c>
      <c r="F223" s="9">
        <v>2020.0</v>
      </c>
      <c r="G223" s="9">
        <v>42.0</v>
      </c>
      <c r="H223" s="9">
        <v>0.0</v>
      </c>
      <c r="I223" s="3"/>
      <c r="J223" s="9">
        <v>80.0</v>
      </c>
      <c r="K223" s="9">
        <v>77.0</v>
      </c>
      <c r="L223" s="9">
        <v>7.0</v>
      </c>
      <c r="M223" s="9">
        <v>13.0</v>
      </c>
      <c r="N223" s="9">
        <v>2.0</v>
      </c>
      <c r="O223" s="9">
        <v>0.0</v>
      </c>
      <c r="P223" s="9">
        <v>3.0</v>
      </c>
      <c r="Q223" s="9">
        <v>1.0</v>
      </c>
      <c r="R223" s="9">
        <v>0.0</v>
      </c>
      <c r="S223" s="9">
        <v>2.0</v>
      </c>
      <c r="T223" s="9">
        <v>18.0</v>
      </c>
      <c r="U223" s="9">
        <v>0.169</v>
      </c>
      <c r="V223" s="9">
        <v>0.19</v>
      </c>
      <c r="W223" s="9">
        <v>0.195</v>
      </c>
      <c r="X223" s="9">
        <v>0.385</v>
      </c>
      <c r="Y223" s="9">
        <v>15.0</v>
      </c>
      <c r="Z223" s="9">
        <v>3.0</v>
      </c>
      <c r="AA223" s="9">
        <v>0.0</v>
      </c>
      <c r="AB223" s="9">
        <v>1.0</v>
      </c>
      <c r="AC223" s="9">
        <v>0.0</v>
      </c>
      <c r="AD223" s="9">
        <v>0.0</v>
      </c>
      <c r="AE223" s="9">
        <v>3.0</v>
      </c>
      <c r="AF223" s="9">
        <v>0.22</v>
      </c>
      <c r="AG223" s="5">
        <f t="shared" si="1"/>
        <v>11</v>
      </c>
      <c r="AH223" s="6">
        <f t="shared" si="2"/>
        <v>1</v>
      </c>
      <c r="AI223" s="6" t="str">
        <f>VLOOKUP(C223, 'Batter Rosters'!A:C, 3, FALSE)</f>
        <v>SDP</v>
      </c>
    </row>
    <row r="224">
      <c r="A224" s="1">
        <v>159.0</v>
      </c>
      <c r="B224" s="3"/>
      <c r="C224" s="4" t="s">
        <v>279</v>
      </c>
      <c r="D224" s="4" t="s">
        <v>460</v>
      </c>
      <c r="E224" s="5">
        <v>2019.0</v>
      </c>
      <c r="F224" s="5">
        <v>2020.0</v>
      </c>
      <c r="G224" s="5">
        <v>48.0</v>
      </c>
      <c r="H224" s="5">
        <v>4.0</v>
      </c>
      <c r="I224" s="3"/>
      <c r="J224" s="5">
        <v>90.0</v>
      </c>
      <c r="K224" s="5">
        <v>83.0</v>
      </c>
      <c r="L224" s="5">
        <v>10.0</v>
      </c>
      <c r="M224" s="5">
        <v>20.0</v>
      </c>
      <c r="N224" s="5">
        <v>6.0</v>
      </c>
      <c r="O224" s="5">
        <v>0.0</v>
      </c>
      <c r="P224" s="5">
        <v>14.0</v>
      </c>
      <c r="Q224" s="5">
        <v>0.0</v>
      </c>
      <c r="R224" s="5">
        <v>0.0</v>
      </c>
      <c r="S224" s="5">
        <v>5.0</v>
      </c>
      <c r="T224" s="5">
        <v>25.0</v>
      </c>
      <c r="U224" s="5">
        <v>0.241</v>
      </c>
      <c r="V224" s="5">
        <v>0.3</v>
      </c>
      <c r="W224" s="5">
        <v>0.458</v>
      </c>
      <c r="X224" s="5">
        <v>0.758</v>
      </c>
      <c r="Y224" s="5">
        <v>38.0</v>
      </c>
      <c r="Z224" s="5">
        <v>4.0</v>
      </c>
      <c r="AA224" s="5">
        <v>2.0</v>
      </c>
      <c r="AB224" s="5">
        <v>0.0</v>
      </c>
      <c r="AC224" s="5">
        <v>0.0</v>
      </c>
      <c r="AD224" s="5">
        <v>0.0</v>
      </c>
      <c r="AE224" s="5">
        <v>1.0</v>
      </c>
      <c r="AF224" s="5">
        <v>0.296</v>
      </c>
      <c r="AG224" s="5">
        <f t="shared" si="1"/>
        <v>10</v>
      </c>
      <c r="AH224" s="6">
        <f t="shared" si="2"/>
        <v>0</v>
      </c>
      <c r="AI224" s="6" t="str">
        <f>VLOOKUP(C224, 'Batter Rosters'!A:C, 3, FALSE)</f>
        <v>SEA</v>
      </c>
    </row>
    <row r="225">
      <c r="A225" s="1">
        <v>164.0</v>
      </c>
      <c r="B225" s="3"/>
      <c r="C225" s="4" t="s">
        <v>280</v>
      </c>
      <c r="D225" s="4" t="s">
        <v>460</v>
      </c>
      <c r="E225" s="5">
        <v>2019.0</v>
      </c>
      <c r="F225" s="5">
        <v>2020.0</v>
      </c>
      <c r="G225" s="5">
        <v>69.0</v>
      </c>
      <c r="H225" s="5">
        <v>4.0</v>
      </c>
      <c r="I225" s="3"/>
      <c r="J225" s="5">
        <v>121.0</v>
      </c>
      <c r="K225" s="5">
        <v>108.0</v>
      </c>
      <c r="L225" s="5">
        <v>16.0</v>
      </c>
      <c r="M225" s="5">
        <v>32.0</v>
      </c>
      <c r="N225" s="5">
        <v>4.0</v>
      </c>
      <c r="O225" s="5">
        <v>4.0</v>
      </c>
      <c r="P225" s="5">
        <v>13.0</v>
      </c>
      <c r="Q225" s="5">
        <v>1.0</v>
      </c>
      <c r="R225" s="5">
        <v>1.0</v>
      </c>
      <c r="S225" s="5">
        <v>11.0</v>
      </c>
      <c r="T225" s="5">
        <v>20.0</v>
      </c>
      <c r="U225" s="5">
        <v>0.296</v>
      </c>
      <c r="V225" s="5">
        <v>0.372</v>
      </c>
      <c r="W225" s="5">
        <v>0.519</v>
      </c>
      <c r="X225" s="5">
        <v>0.89</v>
      </c>
      <c r="Y225" s="5">
        <v>56.0</v>
      </c>
      <c r="Z225" s="5">
        <v>1.0</v>
      </c>
      <c r="AA225" s="5">
        <v>2.0</v>
      </c>
      <c r="AB225" s="5">
        <v>0.0</v>
      </c>
      <c r="AC225" s="5">
        <v>0.0</v>
      </c>
      <c r="AD225" s="5">
        <v>0.0</v>
      </c>
      <c r="AE225" s="5">
        <v>1.0</v>
      </c>
      <c r="AF225" s="5">
        <v>0.333</v>
      </c>
      <c r="AG225" s="5">
        <f t="shared" si="1"/>
        <v>20</v>
      </c>
      <c r="AH225" s="6">
        <f t="shared" si="2"/>
        <v>0</v>
      </c>
      <c r="AI225" s="6" t="str">
        <f>VLOOKUP(C225, 'Batter Rosters'!A:C, 3, FALSE)</f>
        <v>SEA</v>
      </c>
    </row>
    <row r="226">
      <c r="A226" s="1">
        <v>200.0</v>
      </c>
      <c r="B226" s="3"/>
      <c r="C226" s="4" t="s">
        <v>274</v>
      </c>
      <c r="D226" s="4" t="s">
        <v>460</v>
      </c>
      <c r="E226" s="5">
        <v>2019.0</v>
      </c>
      <c r="F226" s="5">
        <v>2020.0</v>
      </c>
      <c r="G226" s="5">
        <v>29.0</v>
      </c>
      <c r="H226" s="5">
        <v>3.0</v>
      </c>
      <c r="I226" s="3"/>
      <c r="J226" s="5">
        <v>56.0</v>
      </c>
      <c r="K226" s="5">
        <v>48.0</v>
      </c>
      <c r="L226" s="5">
        <v>8.0</v>
      </c>
      <c r="M226" s="5">
        <v>10.0</v>
      </c>
      <c r="N226" s="5">
        <v>0.0</v>
      </c>
      <c r="O226" s="5">
        <v>0.0</v>
      </c>
      <c r="P226" s="5">
        <v>4.0</v>
      </c>
      <c r="Q226" s="5">
        <v>0.0</v>
      </c>
      <c r="R226" s="5">
        <v>0.0</v>
      </c>
      <c r="S226" s="5">
        <v>8.0</v>
      </c>
      <c r="T226" s="5">
        <v>19.0</v>
      </c>
      <c r="U226" s="5">
        <v>0.208</v>
      </c>
      <c r="V226" s="5">
        <v>0.321</v>
      </c>
      <c r="W226" s="5">
        <v>0.396</v>
      </c>
      <c r="X226" s="5">
        <v>0.717</v>
      </c>
      <c r="Y226" s="5">
        <v>19.0</v>
      </c>
      <c r="Z226" s="5">
        <v>0.0</v>
      </c>
      <c r="AA226" s="5">
        <v>0.0</v>
      </c>
      <c r="AB226" s="5">
        <v>0.0</v>
      </c>
      <c r="AC226" s="5">
        <v>0.0</v>
      </c>
      <c r="AD226" s="5">
        <v>0.0</v>
      </c>
      <c r="AE226" s="5">
        <v>0.0</v>
      </c>
      <c r="AF226" s="5">
        <v>0.269</v>
      </c>
      <c r="AG226" s="5">
        <f t="shared" si="1"/>
        <v>7</v>
      </c>
      <c r="AH226" s="6">
        <f t="shared" si="2"/>
        <v>0</v>
      </c>
      <c r="AI226" s="6" t="str">
        <f>VLOOKUP(C226, 'Batter Rosters'!A:C, 3, FALSE)</f>
        <v>SEA</v>
      </c>
    </row>
    <row r="227">
      <c r="A227" s="1">
        <v>226.0</v>
      </c>
      <c r="B227" s="3"/>
      <c r="C227" s="4" t="s">
        <v>273</v>
      </c>
      <c r="D227" s="4" t="s">
        <v>460</v>
      </c>
      <c r="E227" s="5">
        <v>2019.0</v>
      </c>
      <c r="F227" s="5">
        <v>2020.0</v>
      </c>
      <c r="G227" s="5">
        <v>59.0</v>
      </c>
      <c r="H227" s="5">
        <v>3.0</v>
      </c>
      <c r="I227" s="3"/>
      <c r="J227" s="5">
        <v>113.0</v>
      </c>
      <c r="K227" s="5">
        <v>99.0</v>
      </c>
      <c r="L227" s="5">
        <v>10.0</v>
      </c>
      <c r="M227" s="5">
        <v>23.0</v>
      </c>
      <c r="N227" s="5">
        <v>10.0</v>
      </c>
      <c r="O227" s="5">
        <v>0.0</v>
      </c>
      <c r="P227" s="5">
        <v>8.0</v>
      </c>
      <c r="Q227" s="5">
        <v>7.0</v>
      </c>
      <c r="R227" s="5">
        <v>5.0</v>
      </c>
      <c r="S227" s="5">
        <v>10.0</v>
      </c>
      <c r="T227" s="5">
        <v>29.0</v>
      </c>
      <c r="U227" s="5">
        <v>0.232</v>
      </c>
      <c r="V227" s="5">
        <v>0.327</v>
      </c>
      <c r="W227" s="5">
        <v>0.424</v>
      </c>
      <c r="X227" s="5">
        <v>0.752</v>
      </c>
      <c r="Y227" s="5">
        <v>42.0</v>
      </c>
      <c r="Z227" s="5">
        <v>3.0</v>
      </c>
      <c r="AA227" s="5">
        <v>4.0</v>
      </c>
      <c r="AB227" s="5">
        <v>0.0</v>
      </c>
      <c r="AC227" s="5">
        <v>0.0</v>
      </c>
      <c r="AD227" s="5">
        <v>0.0</v>
      </c>
      <c r="AE227" s="5">
        <v>0.0</v>
      </c>
      <c r="AF227" s="5">
        <v>0.299</v>
      </c>
      <c r="AG227" s="5">
        <f t="shared" si="1"/>
        <v>10</v>
      </c>
      <c r="AH227" s="6">
        <f t="shared" si="2"/>
        <v>2</v>
      </c>
      <c r="AI227" s="6" t="str">
        <f>VLOOKUP(C227, 'Batter Rosters'!A:C, 3, FALSE)</f>
        <v>SEA</v>
      </c>
    </row>
    <row r="228">
      <c r="A228" s="1">
        <v>246.0</v>
      </c>
      <c r="B228" s="3"/>
      <c r="C228" s="4" t="s">
        <v>278</v>
      </c>
      <c r="D228" s="4" t="s">
        <v>460</v>
      </c>
      <c r="E228" s="5">
        <v>2019.0</v>
      </c>
      <c r="F228" s="5">
        <v>2020.0</v>
      </c>
      <c r="G228" s="5">
        <v>48.0</v>
      </c>
      <c r="H228" s="5">
        <v>2.0</v>
      </c>
      <c r="I228" s="3"/>
      <c r="J228" s="5">
        <v>93.0</v>
      </c>
      <c r="K228" s="5">
        <v>84.0</v>
      </c>
      <c r="L228" s="5">
        <v>7.0</v>
      </c>
      <c r="M228" s="5">
        <v>23.0</v>
      </c>
      <c r="N228" s="5">
        <v>5.0</v>
      </c>
      <c r="O228" s="5">
        <v>0.0</v>
      </c>
      <c r="P228" s="5">
        <v>7.0</v>
      </c>
      <c r="Q228" s="5">
        <v>5.0</v>
      </c>
      <c r="R228" s="5">
        <v>2.0</v>
      </c>
      <c r="S228" s="5">
        <v>8.0</v>
      </c>
      <c r="T228" s="5">
        <v>19.0</v>
      </c>
      <c r="U228" s="5">
        <v>0.274</v>
      </c>
      <c r="V228" s="5">
        <v>0.344</v>
      </c>
      <c r="W228" s="5">
        <v>0.405</v>
      </c>
      <c r="X228" s="5">
        <v>0.749</v>
      </c>
      <c r="Y228" s="5">
        <v>34.0</v>
      </c>
      <c r="Z228" s="5">
        <v>0.0</v>
      </c>
      <c r="AA228" s="5">
        <v>1.0</v>
      </c>
      <c r="AB228" s="5">
        <v>0.0</v>
      </c>
      <c r="AC228" s="5">
        <v>0.0</v>
      </c>
      <c r="AD228" s="5">
        <v>0.0</v>
      </c>
      <c r="AE228" s="5">
        <v>2.0</v>
      </c>
      <c r="AF228" s="5">
        <v>0.333</v>
      </c>
      <c r="AG228" s="5">
        <f t="shared" si="1"/>
        <v>16</v>
      </c>
      <c r="AH228" s="6">
        <f t="shared" si="2"/>
        <v>3</v>
      </c>
      <c r="AI228" s="6" t="str">
        <f>VLOOKUP(C228, 'Batter Rosters'!A:C, 3, FALSE)</f>
        <v>SEA</v>
      </c>
    </row>
    <row r="229">
      <c r="A229" s="1">
        <v>272.0</v>
      </c>
      <c r="B229" s="3"/>
      <c r="C229" s="4" t="s">
        <v>275</v>
      </c>
      <c r="D229" s="4" t="s">
        <v>460</v>
      </c>
      <c r="E229" s="5">
        <v>2020.0</v>
      </c>
      <c r="F229" s="5">
        <v>2020.0</v>
      </c>
      <c r="G229" s="5">
        <v>21.0</v>
      </c>
      <c r="H229" s="5">
        <v>1.0</v>
      </c>
      <c r="I229" s="3"/>
      <c r="J229" s="5">
        <v>33.0</v>
      </c>
      <c r="K229" s="5">
        <v>31.0</v>
      </c>
      <c r="L229" s="5">
        <v>4.0</v>
      </c>
      <c r="M229" s="5">
        <v>4.0</v>
      </c>
      <c r="N229" s="5">
        <v>1.0</v>
      </c>
      <c r="O229" s="5">
        <v>0.0</v>
      </c>
      <c r="P229" s="5">
        <v>3.0</v>
      </c>
      <c r="Q229" s="5">
        <v>0.0</v>
      </c>
      <c r="R229" s="5">
        <v>0.0</v>
      </c>
      <c r="S229" s="5">
        <v>2.0</v>
      </c>
      <c r="T229" s="5">
        <v>13.0</v>
      </c>
      <c r="U229" s="5">
        <v>0.129</v>
      </c>
      <c r="V229" s="5">
        <v>0.182</v>
      </c>
      <c r="W229" s="5">
        <v>0.258</v>
      </c>
      <c r="X229" s="5">
        <v>0.44</v>
      </c>
      <c r="Y229" s="5">
        <v>8.0</v>
      </c>
      <c r="Z229" s="5">
        <v>1.0</v>
      </c>
      <c r="AA229" s="5">
        <v>0.0</v>
      </c>
      <c r="AB229" s="5">
        <v>0.0</v>
      </c>
      <c r="AC229" s="5">
        <v>0.0</v>
      </c>
      <c r="AD229" s="5">
        <v>0.0</v>
      </c>
      <c r="AE229" s="5">
        <v>1.0</v>
      </c>
      <c r="AF229" s="5">
        <v>0.176</v>
      </c>
      <c r="AG229" s="5">
        <f t="shared" si="1"/>
        <v>2</v>
      </c>
      <c r="AH229" s="6">
        <f t="shared" si="2"/>
        <v>0</v>
      </c>
      <c r="AI229" s="6" t="str">
        <f>VLOOKUP(C229, 'Batter Rosters'!A:C, 3, FALSE)</f>
        <v>SEA</v>
      </c>
    </row>
    <row r="230">
      <c r="A230" s="7">
        <v>308.0</v>
      </c>
      <c r="B230" s="3"/>
      <c r="C230" s="8" t="s">
        <v>277</v>
      </c>
      <c r="D230" s="8" t="s">
        <v>460</v>
      </c>
      <c r="E230" s="9">
        <v>2019.0</v>
      </c>
      <c r="F230" s="9">
        <v>2020.0</v>
      </c>
      <c r="G230" s="9">
        <v>17.0</v>
      </c>
      <c r="H230" s="9">
        <v>0.0</v>
      </c>
      <c r="I230" s="3"/>
      <c r="J230" s="9">
        <v>39.0</v>
      </c>
      <c r="K230" s="9">
        <v>37.0</v>
      </c>
      <c r="L230" s="9">
        <v>2.0</v>
      </c>
      <c r="M230" s="9">
        <v>4.0</v>
      </c>
      <c r="N230" s="9">
        <v>1.0</v>
      </c>
      <c r="O230" s="9">
        <v>0.0</v>
      </c>
      <c r="P230" s="9">
        <v>2.0</v>
      </c>
      <c r="Q230" s="9">
        <v>1.0</v>
      </c>
      <c r="R230" s="9">
        <v>0.0</v>
      </c>
      <c r="S230" s="9">
        <v>2.0</v>
      </c>
      <c r="T230" s="9">
        <v>15.0</v>
      </c>
      <c r="U230" s="9">
        <v>0.108</v>
      </c>
      <c r="V230" s="9">
        <v>0.154</v>
      </c>
      <c r="W230" s="9">
        <v>0.135</v>
      </c>
      <c r="X230" s="9">
        <v>0.289</v>
      </c>
      <c r="Y230" s="9">
        <v>5.0</v>
      </c>
      <c r="Z230" s="9">
        <v>0.0</v>
      </c>
      <c r="AA230" s="9">
        <v>0.0</v>
      </c>
      <c r="AB230" s="9">
        <v>0.0</v>
      </c>
      <c r="AC230" s="9">
        <v>0.0</v>
      </c>
      <c r="AD230" s="9">
        <v>0.0</v>
      </c>
      <c r="AE230" s="9">
        <v>1.0</v>
      </c>
      <c r="AF230" s="9">
        <v>0.182</v>
      </c>
      <c r="AG230" s="5">
        <f t="shared" si="1"/>
        <v>3</v>
      </c>
      <c r="AH230" s="6">
        <f t="shared" si="2"/>
        <v>1</v>
      </c>
      <c r="AI230" s="6" t="str">
        <f>VLOOKUP(C230, 'Batter Rosters'!A:C, 3, FALSE)</f>
        <v>SEA</v>
      </c>
    </row>
    <row r="231">
      <c r="A231" s="1">
        <v>34.0</v>
      </c>
      <c r="B231" s="3"/>
      <c r="C231" s="4" t="s">
        <v>284</v>
      </c>
      <c r="D231" s="4" t="s">
        <v>460</v>
      </c>
      <c r="E231" s="5">
        <v>2019.0</v>
      </c>
      <c r="F231" s="5">
        <v>2020.0</v>
      </c>
      <c r="G231" s="5">
        <v>69.0</v>
      </c>
      <c r="H231" s="5">
        <v>12.0</v>
      </c>
      <c r="I231" s="3"/>
      <c r="J231" s="5">
        <v>154.0</v>
      </c>
      <c r="K231" s="5">
        <v>145.0</v>
      </c>
      <c r="L231" s="5">
        <v>25.0</v>
      </c>
      <c r="M231" s="5">
        <v>48.0</v>
      </c>
      <c r="N231" s="5">
        <v>10.0</v>
      </c>
      <c r="O231" s="5">
        <v>0.0</v>
      </c>
      <c r="P231" s="5">
        <v>30.0</v>
      </c>
      <c r="Q231" s="5">
        <v>0.0</v>
      </c>
      <c r="R231" s="5">
        <v>0.0</v>
      </c>
      <c r="S231" s="5">
        <v>7.0</v>
      </c>
      <c r="T231" s="5">
        <v>21.0</v>
      </c>
      <c r="U231" s="5">
        <v>0.331</v>
      </c>
      <c r="V231" s="5">
        <v>0.364</v>
      </c>
      <c r="W231" s="5">
        <v>0.648</v>
      </c>
      <c r="X231" s="5">
        <v>1.012</v>
      </c>
      <c r="Y231" s="5">
        <v>94.0</v>
      </c>
      <c r="Z231" s="5">
        <v>3.0</v>
      </c>
      <c r="AA231" s="5">
        <v>1.0</v>
      </c>
      <c r="AB231" s="5">
        <v>0.0</v>
      </c>
      <c r="AC231" s="5">
        <v>1.0</v>
      </c>
      <c r="AD231" s="5">
        <v>0.0</v>
      </c>
      <c r="AE231" s="5">
        <v>0.0</v>
      </c>
      <c r="AF231" s="5">
        <v>0.319</v>
      </c>
      <c r="AG231" s="5">
        <f t="shared" si="1"/>
        <v>26</v>
      </c>
      <c r="AH231" s="6">
        <f t="shared" si="2"/>
        <v>0</v>
      </c>
      <c r="AI231" s="6" t="str">
        <f>VLOOKUP(C231, 'Batter Rosters'!A:C, 3, FALSE)</f>
        <v>SFG</v>
      </c>
    </row>
    <row r="232">
      <c r="A232" s="1">
        <v>65.0</v>
      </c>
      <c r="B232" s="3"/>
      <c r="C232" s="4" t="s">
        <v>283</v>
      </c>
      <c r="D232" s="4" t="s">
        <v>460</v>
      </c>
      <c r="E232" s="5">
        <v>2019.0</v>
      </c>
      <c r="F232" s="5">
        <v>2020.0</v>
      </c>
      <c r="G232" s="5">
        <v>62.0</v>
      </c>
      <c r="H232" s="5">
        <v>10.0</v>
      </c>
      <c r="I232" s="3"/>
      <c r="J232" s="5">
        <v>149.0</v>
      </c>
      <c r="K232" s="5">
        <v>138.0</v>
      </c>
      <c r="L232" s="5">
        <v>28.0</v>
      </c>
      <c r="M232" s="5">
        <v>39.0</v>
      </c>
      <c r="N232" s="5">
        <v>8.0</v>
      </c>
      <c r="O232" s="5">
        <v>2.0</v>
      </c>
      <c r="P232" s="5">
        <v>28.0</v>
      </c>
      <c r="Q232" s="5">
        <v>2.0</v>
      </c>
      <c r="R232" s="5">
        <v>1.0</v>
      </c>
      <c r="S232" s="5">
        <v>10.0</v>
      </c>
      <c r="T232" s="5">
        <v>31.0</v>
      </c>
      <c r="U232" s="5">
        <v>0.283</v>
      </c>
      <c r="V232" s="5">
        <v>0.336</v>
      </c>
      <c r="W232" s="5">
        <v>0.587</v>
      </c>
      <c r="X232" s="5">
        <v>0.923</v>
      </c>
      <c r="Y232" s="5">
        <v>81.0</v>
      </c>
      <c r="Z232" s="5">
        <v>2.0</v>
      </c>
      <c r="AA232" s="5">
        <v>1.0</v>
      </c>
      <c r="AB232" s="5">
        <v>0.0</v>
      </c>
      <c r="AC232" s="5">
        <v>0.0</v>
      </c>
      <c r="AD232" s="5">
        <v>0.0</v>
      </c>
      <c r="AE232" s="5">
        <v>2.0</v>
      </c>
      <c r="AF232" s="5">
        <v>0.299</v>
      </c>
      <c r="AG232" s="5">
        <f t="shared" si="1"/>
        <v>19</v>
      </c>
      <c r="AH232" s="6">
        <f t="shared" si="2"/>
        <v>1</v>
      </c>
      <c r="AI232" s="6" t="str">
        <f>VLOOKUP(C232, 'Batter Rosters'!A:C, 3, FALSE)</f>
        <v>SFG</v>
      </c>
    </row>
    <row r="233">
      <c r="A233" s="1">
        <v>71.0</v>
      </c>
      <c r="B233" s="3"/>
      <c r="C233" s="4" t="s">
        <v>281</v>
      </c>
      <c r="D233" s="4" t="s">
        <v>460</v>
      </c>
      <c r="E233" s="5">
        <v>2019.0</v>
      </c>
      <c r="F233" s="5">
        <v>2020.0</v>
      </c>
      <c r="G233" s="5">
        <v>98.0</v>
      </c>
      <c r="H233" s="5">
        <v>9.0</v>
      </c>
      <c r="I233" s="3"/>
      <c r="J233" s="5">
        <v>200.0</v>
      </c>
      <c r="K233" s="5">
        <v>176.0</v>
      </c>
      <c r="L233" s="5">
        <v>27.0</v>
      </c>
      <c r="M233" s="5">
        <v>53.0</v>
      </c>
      <c r="N233" s="5">
        <v>8.0</v>
      </c>
      <c r="O233" s="5">
        <v>1.0</v>
      </c>
      <c r="P233" s="5">
        <v>31.0</v>
      </c>
      <c r="Q233" s="5">
        <v>1.0</v>
      </c>
      <c r="R233" s="5">
        <v>0.0</v>
      </c>
      <c r="S233" s="5">
        <v>20.0</v>
      </c>
      <c r="T233" s="5">
        <v>32.0</v>
      </c>
      <c r="U233" s="5">
        <v>0.301</v>
      </c>
      <c r="V233" s="5">
        <v>0.375</v>
      </c>
      <c r="W233" s="5">
        <v>0.511</v>
      </c>
      <c r="X233" s="5">
        <v>0.886</v>
      </c>
      <c r="Y233" s="5">
        <v>90.0</v>
      </c>
      <c r="Z233" s="5">
        <v>7.0</v>
      </c>
      <c r="AA233" s="5">
        <v>2.0</v>
      </c>
      <c r="AB233" s="5">
        <v>0.0</v>
      </c>
      <c r="AC233" s="5">
        <v>2.0</v>
      </c>
      <c r="AD233" s="5">
        <v>1.0</v>
      </c>
      <c r="AE233" s="5">
        <v>1.0</v>
      </c>
      <c r="AF233" s="5">
        <v>0.321</v>
      </c>
      <c r="AG233" s="5">
        <f t="shared" si="1"/>
        <v>35</v>
      </c>
      <c r="AH233" s="6">
        <f t="shared" si="2"/>
        <v>1</v>
      </c>
      <c r="AI233" s="6" t="str">
        <f>VLOOKUP(C233, 'Batter Rosters'!A:C, 3, FALSE)</f>
        <v>SFG</v>
      </c>
    </row>
    <row r="234">
      <c r="A234" s="1">
        <v>134.0</v>
      </c>
      <c r="B234" s="3"/>
      <c r="C234" s="4" t="s">
        <v>285</v>
      </c>
      <c r="D234" s="4" t="s">
        <v>460</v>
      </c>
      <c r="E234" s="5">
        <v>2019.0</v>
      </c>
      <c r="F234" s="5">
        <v>2020.0</v>
      </c>
      <c r="G234" s="5">
        <v>59.0</v>
      </c>
      <c r="H234" s="5">
        <v>5.0</v>
      </c>
      <c r="I234" s="3"/>
      <c r="J234" s="5">
        <v>119.0</v>
      </c>
      <c r="K234" s="5">
        <v>102.0</v>
      </c>
      <c r="L234" s="5">
        <v>15.0</v>
      </c>
      <c r="M234" s="5">
        <v>31.0</v>
      </c>
      <c r="N234" s="5">
        <v>7.0</v>
      </c>
      <c r="O234" s="5">
        <v>2.0</v>
      </c>
      <c r="P234" s="5">
        <v>15.0</v>
      </c>
      <c r="Q234" s="5">
        <v>3.0</v>
      </c>
      <c r="R234" s="5">
        <v>0.0</v>
      </c>
      <c r="S234" s="5">
        <v>17.0</v>
      </c>
      <c r="T234" s="5">
        <v>21.0</v>
      </c>
      <c r="U234" s="5">
        <v>0.304</v>
      </c>
      <c r="V234" s="5">
        <v>0.403</v>
      </c>
      <c r="W234" s="5">
        <v>0.559</v>
      </c>
      <c r="X234" s="5">
        <v>0.962</v>
      </c>
      <c r="Y234" s="5">
        <v>57.0</v>
      </c>
      <c r="Z234" s="5">
        <v>1.0</v>
      </c>
      <c r="AA234" s="5">
        <v>0.0</v>
      </c>
      <c r="AB234" s="5">
        <v>0.0</v>
      </c>
      <c r="AC234" s="5">
        <v>0.0</v>
      </c>
      <c r="AD234" s="5">
        <v>0.0</v>
      </c>
      <c r="AE234" s="5">
        <v>2.0</v>
      </c>
      <c r="AF234" s="5">
        <v>0.342</v>
      </c>
      <c r="AG234" s="5">
        <f t="shared" si="1"/>
        <v>17</v>
      </c>
      <c r="AH234" s="6">
        <f t="shared" si="2"/>
        <v>3</v>
      </c>
      <c r="AI234" s="6" t="str">
        <f>VLOOKUP(C234, 'Batter Rosters'!A:C, 3, FALSE)</f>
        <v>SFG</v>
      </c>
    </row>
    <row r="235">
      <c r="A235" s="1">
        <v>178.0</v>
      </c>
      <c r="B235" s="3"/>
      <c r="C235" s="4" t="s">
        <v>286</v>
      </c>
      <c r="D235" s="4" t="s">
        <v>460</v>
      </c>
      <c r="E235" s="5">
        <v>2019.0</v>
      </c>
      <c r="F235" s="5">
        <v>2020.0</v>
      </c>
      <c r="G235" s="5">
        <v>73.0</v>
      </c>
      <c r="H235" s="5">
        <v>3.0</v>
      </c>
      <c r="I235" s="3"/>
      <c r="J235" s="5">
        <v>161.0</v>
      </c>
      <c r="K235" s="5">
        <v>151.0</v>
      </c>
      <c r="L235" s="5">
        <v>20.0</v>
      </c>
      <c r="M235" s="5">
        <v>49.0</v>
      </c>
      <c r="N235" s="5">
        <v>6.0</v>
      </c>
      <c r="O235" s="5">
        <v>1.0</v>
      </c>
      <c r="P235" s="5">
        <v>13.0</v>
      </c>
      <c r="Q235" s="5">
        <v>0.0</v>
      </c>
      <c r="R235" s="5">
        <v>1.0</v>
      </c>
      <c r="S235" s="5">
        <v>10.0</v>
      </c>
      <c r="T235" s="5">
        <v>27.0</v>
      </c>
      <c r="U235" s="5">
        <v>0.325</v>
      </c>
      <c r="V235" s="5">
        <v>0.366</v>
      </c>
      <c r="W235" s="5">
        <v>0.437</v>
      </c>
      <c r="X235" s="5">
        <v>0.804</v>
      </c>
      <c r="Y235" s="5">
        <v>66.0</v>
      </c>
      <c r="Z235" s="5">
        <v>3.0</v>
      </c>
      <c r="AA235" s="5">
        <v>0.0</v>
      </c>
      <c r="AB235" s="5">
        <v>0.0</v>
      </c>
      <c r="AC235" s="5">
        <v>0.0</v>
      </c>
      <c r="AD235" s="5">
        <v>0.0</v>
      </c>
      <c r="AE235" s="5">
        <v>3.0</v>
      </c>
      <c r="AF235" s="5">
        <v>0.38</v>
      </c>
      <c r="AG235" s="5">
        <f t="shared" si="1"/>
        <v>39</v>
      </c>
      <c r="AH235" s="6">
        <f t="shared" si="2"/>
        <v>-1</v>
      </c>
      <c r="AI235" s="6" t="str">
        <f>VLOOKUP(C235, 'Batter Rosters'!A:C, 3, FALSE)</f>
        <v>SFG</v>
      </c>
    </row>
    <row r="236">
      <c r="A236" s="1">
        <v>205.0</v>
      </c>
      <c r="B236" s="3"/>
      <c r="C236" s="4" t="s">
        <v>282</v>
      </c>
      <c r="D236" s="4" t="s">
        <v>460</v>
      </c>
      <c r="E236" s="5">
        <v>2019.0</v>
      </c>
      <c r="F236" s="5">
        <v>2020.0</v>
      </c>
      <c r="G236" s="5">
        <v>56.0</v>
      </c>
      <c r="H236" s="5">
        <v>3.0</v>
      </c>
      <c r="I236" s="3"/>
      <c r="J236" s="5">
        <v>65.0</v>
      </c>
      <c r="K236" s="5">
        <v>58.0</v>
      </c>
      <c r="L236" s="5">
        <v>8.0</v>
      </c>
      <c r="M236" s="5">
        <v>18.0</v>
      </c>
      <c r="N236" s="5">
        <v>4.0</v>
      </c>
      <c r="O236" s="5">
        <v>0.0</v>
      </c>
      <c r="P236" s="5">
        <v>9.0</v>
      </c>
      <c r="Q236" s="5">
        <v>0.0</v>
      </c>
      <c r="R236" s="5">
        <v>0.0</v>
      </c>
      <c r="S236" s="5">
        <v>5.0</v>
      </c>
      <c r="T236" s="5">
        <v>16.0</v>
      </c>
      <c r="U236" s="5">
        <v>0.31</v>
      </c>
      <c r="V236" s="5">
        <v>0.375</v>
      </c>
      <c r="W236" s="5">
        <v>0.534</v>
      </c>
      <c r="X236" s="5">
        <v>0.909</v>
      </c>
      <c r="Y236" s="5">
        <v>31.0</v>
      </c>
      <c r="Z236" s="5">
        <v>2.0</v>
      </c>
      <c r="AA236" s="5">
        <v>1.0</v>
      </c>
      <c r="AB236" s="5">
        <v>1.0</v>
      </c>
      <c r="AC236" s="5">
        <v>0.0</v>
      </c>
      <c r="AD236" s="5">
        <v>0.0</v>
      </c>
      <c r="AE236" s="5">
        <v>0.0</v>
      </c>
      <c r="AF236" s="5">
        <v>0.385</v>
      </c>
      <c r="AG236" s="5">
        <f t="shared" si="1"/>
        <v>11</v>
      </c>
      <c r="AH236" s="6">
        <f t="shared" si="2"/>
        <v>0</v>
      </c>
      <c r="AI236" s="6" t="str">
        <f>VLOOKUP(C236, 'Batter Rosters'!A:C, 3, FALSE)</f>
        <v>SFG</v>
      </c>
    </row>
    <row r="237">
      <c r="A237" s="1">
        <v>221.0</v>
      </c>
      <c r="B237" s="3"/>
      <c r="C237" s="4" t="s">
        <v>287</v>
      </c>
      <c r="D237" s="4" t="s">
        <v>460</v>
      </c>
      <c r="E237" s="5">
        <v>2019.0</v>
      </c>
      <c r="F237" s="5">
        <v>2020.0</v>
      </c>
      <c r="G237" s="5">
        <v>30.0</v>
      </c>
      <c r="H237" s="5">
        <v>3.0</v>
      </c>
      <c r="I237" s="3"/>
      <c r="J237" s="5">
        <v>62.0</v>
      </c>
      <c r="K237" s="5">
        <v>57.0</v>
      </c>
      <c r="L237" s="5">
        <v>11.0</v>
      </c>
      <c r="M237" s="5">
        <v>17.0</v>
      </c>
      <c r="N237" s="5">
        <v>2.0</v>
      </c>
      <c r="O237" s="5">
        <v>0.0</v>
      </c>
      <c r="P237" s="5">
        <v>8.0</v>
      </c>
      <c r="Q237" s="5">
        <v>0.0</v>
      </c>
      <c r="R237" s="5">
        <v>0.0</v>
      </c>
      <c r="S237" s="5">
        <v>4.0</v>
      </c>
      <c r="T237" s="5">
        <v>12.0</v>
      </c>
      <c r="U237" s="5">
        <v>0.298</v>
      </c>
      <c r="V237" s="5">
        <v>0.344</v>
      </c>
      <c r="W237" s="5">
        <v>0.491</v>
      </c>
      <c r="X237" s="5">
        <v>0.835</v>
      </c>
      <c r="Y237" s="5">
        <v>28.0</v>
      </c>
      <c r="Z237" s="5">
        <v>3.0</v>
      </c>
      <c r="AA237" s="5">
        <v>0.0</v>
      </c>
      <c r="AB237" s="5">
        <v>1.0</v>
      </c>
      <c r="AC237" s="5">
        <v>0.0</v>
      </c>
      <c r="AD237" s="5">
        <v>0.0</v>
      </c>
      <c r="AE237" s="5">
        <v>0.0</v>
      </c>
      <c r="AF237" s="5">
        <v>0.333</v>
      </c>
      <c r="AG237" s="5">
        <f t="shared" si="1"/>
        <v>12</v>
      </c>
      <c r="AH237" s="6">
        <f t="shared" si="2"/>
        <v>0</v>
      </c>
      <c r="AI237" s="6" t="str">
        <f>VLOOKUP(C237, 'Batter Rosters'!A:C, 3, FALSE)</f>
        <v>SFG</v>
      </c>
    </row>
    <row r="238">
      <c r="A238" s="1">
        <v>287.0</v>
      </c>
      <c r="B238" s="3"/>
      <c r="C238" s="4" t="s">
        <v>291</v>
      </c>
      <c r="D238" s="4" t="s">
        <v>460</v>
      </c>
      <c r="E238" s="5">
        <v>2019.0</v>
      </c>
      <c r="F238" s="5">
        <v>2020.0</v>
      </c>
      <c r="G238" s="5">
        <v>49.0</v>
      </c>
      <c r="H238" s="5">
        <v>1.0</v>
      </c>
      <c r="I238" s="3"/>
      <c r="J238" s="5">
        <v>100.0</v>
      </c>
      <c r="K238" s="5">
        <v>88.0</v>
      </c>
      <c r="L238" s="5">
        <v>8.0</v>
      </c>
      <c r="M238" s="5">
        <v>22.0</v>
      </c>
      <c r="N238" s="5">
        <v>3.0</v>
      </c>
      <c r="O238" s="5">
        <v>0.0</v>
      </c>
      <c r="P238" s="5">
        <v>8.0</v>
      </c>
      <c r="Q238" s="5">
        <v>1.0</v>
      </c>
      <c r="R238" s="5">
        <v>1.0</v>
      </c>
      <c r="S238" s="5">
        <v>10.0</v>
      </c>
      <c r="T238" s="5">
        <v>27.0</v>
      </c>
      <c r="U238" s="5">
        <v>0.25</v>
      </c>
      <c r="V238" s="5">
        <v>0.34</v>
      </c>
      <c r="W238" s="5">
        <v>0.318</v>
      </c>
      <c r="X238" s="5">
        <v>0.658</v>
      </c>
      <c r="Y238" s="5">
        <v>28.0</v>
      </c>
      <c r="Z238" s="5">
        <v>4.0</v>
      </c>
      <c r="AA238" s="5">
        <v>2.0</v>
      </c>
      <c r="AB238" s="5">
        <v>0.0</v>
      </c>
      <c r="AC238" s="5">
        <v>0.0</v>
      </c>
      <c r="AD238" s="5">
        <v>0.0</v>
      </c>
      <c r="AE238" s="5">
        <v>1.0</v>
      </c>
      <c r="AF238" s="5">
        <v>0.35</v>
      </c>
      <c r="AG238" s="5">
        <f t="shared" si="1"/>
        <v>18</v>
      </c>
      <c r="AH238" s="6">
        <f t="shared" si="2"/>
        <v>0</v>
      </c>
      <c r="AI238" s="6" t="str">
        <f>VLOOKUP(C238, 'Batter Rosters'!A:C, 3, FALSE)</f>
        <v>SFG</v>
      </c>
    </row>
    <row r="239">
      <c r="A239" s="1">
        <v>290.0</v>
      </c>
      <c r="B239" s="3"/>
      <c r="C239" s="4" t="s">
        <v>463</v>
      </c>
      <c r="D239" s="4" t="s">
        <v>460</v>
      </c>
      <c r="E239" s="5">
        <v>2020.0</v>
      </c>
      <c r="F239" s="5">
        <v>2020.0</v>
      </c>
      <c r="G239" s="5">
        <v>21.0</v>
      </c>
      <c r="H239" s="5">
        <v>1.0</v>
      </c>
      <c r="I239" s="3"/>
      <c r="J239" s="5">
        <v>41.0</v>
      </c>
      <c r="K239" s="5">
        <v>36.0</v>
      </c>
      <c r="L239" s="5">
        <v>3.0</v>
      </c>
      <c r="M239" s="5">
        <v>8.0</v>
      </c>
      <c r="N239" s="5">
        <v>2.0</v>
      </c>
      <c r="O239" s="5">
        <v>0.0</v>
      </c>
      <c r="P239" s="5">
        <v>4.0</v>
      </c>
      <c r="Q239" s="5">
        <v>0.0</v>
      </c>
      <c r="R239" s="5">
        <v>0.0</v>
      </c>
      <c r="S239" s="5">
        <v>5.0</v>
      </c>
      <c r="T239" s="5">
        <v>9.0</v>
      </c>
      <c r="U239" s="5">
        <v>0.222</v>
      </c>
      <c r="V239" s="5">
        <v>0.317</v>
      </c>
      <c r="W239" s="5">
        <v>0.361</v>
      </c>
      <c r="X239" s="5">
        <v>0.678</v>
      </c>
      <c r="Y239" s="5">
        <v>13.0</v>
      </c>
      <c r="Z239" s="5">
        <v>0.0</v>
      </c>
      <c r="AA239" s="5">
        <v>0.0</v>
      </c>
      <c r="AB239" s="5">
        <v>0.0</v>
      </c>
      <c r="AC239" s="5">
        <v>0.0</v>
      </c>
      <c r="AD239" s="5">
        <v>0.0</v>
      </c>
      <c r="AE239" s="5">
        <v>1.0</v>
      </c>
      <c r="AF239" s="5">
        <v>0.269</v>
      </c>
      <c r="AG239" s="5">
        <f t="shared" si="1"/>
        <v>5</v>
      </c>
      <c r="AH239" s="6">
        <f t="shared" si="2"/>
        <v>0</v>
      </c>
      <c r="AI239" s="6" t="str">
        <f>VLOOKUP(C239, 'Batter Rosters'!A:C, 3, FALSE)</f>
        <v>SFG</v>
      </c>
    </row>
    <row r="240">
      <c r="A240" s="1">
        <v>75.0</v>
      </c>
      <c r="B240" s="3"/>
      <c r="C240" s="4" t="s">
        <v>294</v>
      </c>
      <c r="D240" s="4" t="s">
        <v>460</v>
      </c>
      <c r="E240" s="5">
        <v>2019.0</v>
      </c>
      <c r="F240" s="5">
        <v>2020.0</v>
      </c>
      <c r="G240" s="5">
        <v>66.0</v>
      </c>
      <c r="H240" s="5">
        <v>9.0</v>
      </c>
      <c r="I240" s="3"/>
      <c r="J240" s="5">
        <v>139.0</v>
      </c>
      <c r="K240" s="5">
        <v>112.0</v>
      </c>
      <c r="L240" s="5">
        <v>27.0</v>
      </c>
      <c r="M240" s="5">
        <v>30.0</v>
      </c>
      <c r="N240" s="5">
        <v>2.0</v>
      </c>
      <c r="O240" s="5">
        <v>1.0</v>
      </c>
      <c r="P240" s="5">
        <v>24.0</v>
      </c>
      <c r="Q240" s="5">
        <v>1.0</v>
      </c>
      <c r="R240" s="5">
        <v>1.0</v>
      </c>
      <c r="S240" s="5">
        <v>26.0</v>
      </c>
      <c r="T240" s="5">
        <v>26.0</v>
      </c>
      <c r="U240" s="5">
        <v>0.268</v>
      </c>
      <c r="V240" s="5">
        <v>0.403</v>
      </c>
      <c r="W240" s="5">
        <v>0.545</v>
      </c>
      <c r="X240" s="5">
        <v>0.948</v>
      </c>
      <c r="Y240" s="5">
        <v>61.0</v>
      </c>
      <c r="Z240" s="5">
        <v>1.0</v>
      </c>
      <c r="AA240" s="5">
        <v>0.0</v>
      </c>
      <c r="AB240" s="5">
        <v>0.0</v>
      </c>
      <c r="AC240" s="5">
        <v>1.0</v>
      </c>
      <c r="AD240" s="5">
        <v>1.0</v>
      </c>
      <c r="AE240" s="5">
        <v>2.0</v>
      </c>
      <c r="AF240" s="5">
        <v>0.269</v>
      </c>
      <c r="AG240" s="5">
        <f t="shared" si="1"/>
        <v>18</v>
      </c>
      <c r="AH240" s="6">
        <f t="shared" si="2"/>
        <v>0</v>
      </c>
      <c r="AI240" s="6" t="str">
        <f>VLOOKUP(C240, 'Batter Rosters'!A:C, 3, FALSE)</f>
        <v>STL</v>
      </c>
    </row>
    <row r="241">
      <c r="A241" s="1">
        <v>138.0</v>
      </c>
      <c r="B241" s="3"/>
      <c r="C241" s="4" t="s">
        <v>297</v>
      </c>
      <c r="D241" s="4" t="s">
        <v>460</v>
      </c>
      <c r="E241" s="5">
        <v>2019.0</v>
      </c>
      <c r="F241" s="5">
        <v>2020.0</v>
      </c>
      <c r="G241" s="5">
        <v>65.0</v>
      </c>
      <c r="H241" s="5">
        <v>5.0</v>
      </c>
      <c r="I241" s="3"/>
      <c r="J241" s="5">
        <v>114.0</v>
      </c>
      <c r="K241" s="5">
        <v>103.0</v>
      </c>
      <c r="L241" s="5">
        <v>12.0</v>
      </c>
      <c r="M241" s="5">
        <v>20.0</v>
      </c>
      <c r="N241" s="5">
        <v>7.0</v>
      </c>
      <c r="O241" s="5">
        <v>1.0</v>
      </c>
      <c r="P241" s="5">
        <v>11.0</v>
      </c>
      <c r="Q241" s="5">
        <v>1.0</v>
      </c>
      <c r="R241" s="5">
        <v>1.0</v>
      </c>
      <c r="S241" s="5">
        <v>9.0</v>
      </c>
      <c r="T241" s="5">
        <v>31.0</v>
      </c>
      <c r="U241" s="5">
        <v>0.194</v>
      </c>
      <c r="V241" s="5">
        <v>0.272</v>
      </c>
      <c r="W241" s="5">
        <v>0.427</v>
      </c>
      <c r="X241" s="5">
        <v>0.699</v>
      </c>
      <c r="Y241" s="5">
        <v>44.0</v>
      </c>
      <c r="Z241" s="5">
        <v>3.0</v>
      </c>
      <c r="AA241" s="5">
        <v>2.0</v>
      </c>
      <c r="AB241" s="5">
        <v>0.0</v>
      </c>
      <c r="AC241" s="5">
        <v>0.0</v>
      </c>
      <c r="AD241" s="5">
        <v>1.0</v>
      </c>
      <c r="AE241" s="5">
        <v>1.0</v>
      </c>
      <c r="AF241" s="5">
        <v>0.224</v>
      </c>
      <c r="AG241" s="5">
        <f t="shared" si="1"/>
        <v>7</v>
      </c>
      <c r="AH241" s="6">
        <f t="shared" si="2"/>
        <v>0</v>
      </c>
      <c r="AI241" s="6" t="str">
        <f>VLOOKUP(C241, 'Batter Rosters'!A:C, 3, FALSE)</f>
        <v>STL</v>
      </c>
    </row>
    <row r="242">
      <c r="A242" s="1">
        <v>169.0</v>
      </c>
      <c r="B242" s="3"/>
      <c r="C242" s="4" t="s">
        <v>300</v>
      </c>
      <c r="D242" s="4" t="s">
        <v>460</v>
      </c>
      <c r="E242" s="5">
        <v>2019.0</v>
      </c>
      <c r="F242" s="5">
        <v>2020.0</v>
      </c>
      <c r="G242" s="5">
        <v>28.0</v>
      </c>
      <c r="H242" s="5">
        <v>4.0</v>
      </c>
      <c r="I242" s="3"/>
      <c r="J242" s="5">
        <v>46.0</v>
      </c>
      <c r="K242" s="5">
        <v>42.0</v>
      </c>
      <c r="L242" s="5">
        <v>4.0</v>
      </c>
      <c r="M242" s="5">
        <v>8.0</v>
      </c>
      <c r="N242" s="5">
        <v>1.0</v>
      </c>
      <c r="O242" s="5">
        <v>0.0</v>
      </c>
      <c r="P242" s="5">
        <v>7.0</v>
      </c>
      <c r="Q242" s="5">
        <v>0.0</v>
      </c>
      <c r="R242" s="5">
        <v>0.0</v>
      </c>
      <c r="S242" s="5">
        <v>3.0</v>
      </c>
      <c r="T242" s="5">
        <v>18.0</v>
      </c>
      <c r="U242" s="5">
        <v>0.19</v>
      </c>
      <c r="V242" s="5">
        <v>0.261</v>
      </c>
      <c r="W242" s="5">
        <v>0.5</v>
      </c>
      <c r="X242" s="5">
        <v>0.761</v>
      </c>
      <c r="Y242" s="5">
        <v>21.0</v>
      </c>
      <c r="Z242" s="5">
        <v>0.0</v>
      </c>
      <c r="AA242" s="5">
        <v>1.0</v>
      </c>
      <c r="AB242" s="5">
        <v>0.0</v>
      </c>
      <c r="AC242" s="5">
        <v>0.0</v>
      </c>
      <c r="AD242" s="5">
        <v>0.0</v>
      </c>
      <c r="AE242" s="5">
        <v>0.0</v>
      </c>
      <c r="AF242" s="5">
        <v>0.2</v>
      </c>
      <c r="AG242" s="5">
        <f t="shared" si="1"/>
        <v>3</v>
      </c>
      <c r="AH242" s="6">
        <f t="shared" si="2"/>
        <v>0</v>
      </c>
      <c r="AI242" s="6" t="str">
        <f>VLOOKUP(C242, 'Batter Rosters'!A:C, 3, FALSE)</f>
        <v>STL</v>
      </c>
    </row>
    <row r="243">
      <c r="A243" s="1">
        <v>170.0</v>
      </c>
      <c r="B243" s="3"/>
      <c r="C243" s="4" t="s">
        <v>295</v>
      </c>
      <c r="D243" s="4" t="s">
        <v>460</v>
      </c>
      <c r="E243" s="5">
        <v>2019.0</v>
      </c>
      <c r="F243" s="5">
        <v>2020.0</v>
      </c>
      <c r="G243" s="5">
        <v>76.0</v>
      </c>
      <c r="H243" s="5">
        <v>4.0</v>
      </c>
      <c r="I243" s="3"/>
      <c r="J243" s="5">
        <v>138.0</v>
      </c>
      <c r="K243" s="5">
        <v>119.0</v>
      </c>
      <c r="L243" s="5">
        <v>15.0</v>
      </c>
      <c r="M243" s="5">
        <v>24.0</v>
      </c>
      <c r="N243" s="5">
        <v>3.0</v>
      </c>
      <c r="O243" s="5">
        <v>0.0</v>
      </c>
      <c r="P243" s="5">
        <v>13.0</v>
      </c>
      <c r="Q243" s="5">
        <v>0.0</v>
      </c>
      <c r="R243" s="5">
        <v>0.0</v>
      </c>
      <c r="S243" s="5">
        <v>18.0</v>
      </c>
      <c r="T243" s="5">
        <v>29.0</v>
      </c>
      <c r="U243" s="5">
        <v>0.202</v>
      </c>
      <c r="V243" s="5">
        <v>0.312</v>
      </c>
      <c r="W243" s="5">
        <v>0.328</v>
      </c>
      <c r="X243" s="5">
        <v>0.639</v>
      </c>
      <c r="Y243" s="5">
        <v>39.0</v>
      </c>
      <c r="Z243" s="5">
        <v>3.0</v>
      </c>
      <c r="AA243" s="5">
        <v>1.0</v>
      </c>
      <c r="AB243" s="5">
        <v>0.0</v>
      </c>
      <c r="AC243" s="5">
        <v>0.0</v>
      </c>
      <c r="AD243" s="5">
        <v>0.0</v>
      </c>
      <c r="AE243" s="5">
        <v>0.0</v>
      </c>
      <c r="AF243" s="5">
        <v>0.233</v>
      </c>
      <c r="AG243" s="5">
        <f t="shared" si="1"/>
        <v>17</v>
      </c>
      <c r="AH243" s="6">
        <f t="shared" si="2"/>
        <v>0</v>
      </c>
      <c r="AI243" s="6" t="str">
        <f>VLOOKUP(C243, 'Batter Rosters'!A:C, 3, FALSE)</f>
        <v>STL</v>
      </c>
    </row>
    <row r="244">
      <c r="A244" s="1">
        <v>175.0</v>
      </c>
      <c r="B244" s="3"/>
      <c r="C244" s="4" t="s">
        <v>299</v>
      </c>
      <c r="D244" s="4" t="s">
        <v>460</v>
      </c>
      <c r="E244" s="5">
        <v>2019.0</v>
      </c>
      <c r="F244" s="5">
        <v>2020.0</v>
      </c>
      <c r="G244" s="5">
        <v>51.0</v>
      </c>
      <c r="H244" s="5">
        <v>4.0</v>
      </c>
      <c r="I244" s="3"/>
      <c r="J244" s="5">
        <v>105.0</v>
      </c>
      <c r="K244" s="5">
        <v>97.0</v>
      </c>
      <c r="L244" s="5">
        <v>20.0</v>
      </c>
      <c r="M244" s="5">
        <v>31.0</v>
      </c>
      <c r="N244" s="5">
        <v>4.0</v>
      </c>
      <c r="O244" s="5">
        <v>4.0</v>
      </c>
      <c r="P244" s="5">
        <v>15.0</v>
      </c>
      <c r="Q244" s="5">
        <v>2.0</v>
      </c>
      <c r="R244" s="5">
        <v>0.0</v>
      </c>
      <c r="S244" s="5">
        <v>5.0</v>
      </c>
      <c r="T244" s="5">
        <v>17.0</v>
      </c>
      <c r="U244" s="5">
        <v>0.32</v>
      </c>
      <c r="V244" s="5">
        <v>0.371</v>
      </c>
      <c r="W244" s="5">
        <v>0.567</v>
      </c>
      <c r="X244" s="5">
        <v>0.938</v>
      </c>
      <c r="Y244" s="5">
        <v>55.0</v>
      </c>
      <c r="Z244" s="5">
        <v>1.0</v>
      </c>
      <c r="AA244" s="5">
        <v>3.0</v>
      </c>
      <c r="AB244" s="5">
        <v>0.0</v>
      </c>
      <c r="AC244" s="5">
        <v>0.0</v>
      </c>
      <c r="AD244" s="5">
        <v>0.0</v>
      </c>
      <c r="AE244" s="5">
        <v>2.0</v>
      </c>
      <c r="AF244" s="5">
        <v>0.355</v>
      </c>
      <c r="AG244" s="5">
        <f t="shared" si="1"/>
        <v>19</v>
      </c>
      <c r="AH244" s="6">
        <f t="shared" si="2"/>
        <v>2</v>
      </c>
      <c r="AI244" s="6" t="str">
        <f>VLOOKUP(C244, 'Batter Rosters'!A:C, 3, FALSE)</f>
        <v>STL</v>
      </c>
    </row>
    <row r="245">
      <c r="A245" s="1">
        <v>186.0</v>
      </c>
      <c r="B245" s="3"/>
      <c r="C245" s="4" t="s">
        <v>293</v>
      </c>
      <c r="D245" s="4" t="s">
        <v>460</v>
      </c>
      <c r="E245" s="5">
        <v>2019.0</v>
      </c>
      <c r="F245" s="5">
        <v>2020.0</v>
      </c>
      <c r="G245" s="5">
        <v>65.0</v>
      </c>
      <c r="H245" s="5">
        <v>3.0</v>
      </c>
      <c r="I245" s="3"/>
      <c r="J245" s="5">
        <v>132.0</v>
      </c>
      <c r="K245" s="5">
        <v>115.0</v>
      </c>
      <c r="L245" s="5">
        <v>21.0</v>
      </c>
      <c r="M245" s="5">
        <v>25.0</v>
      </c>
      <c r="N245" s="5">
        <v>7.0</v>
      </c>
      <c r="O245" s="5">
        <v>0.0</v>
      </c>
      <c r="P245" s="5">
        <v>10.0</v>
      </c>
      <c r="Q245" s="5">
        <v>3.0</v>
      </c>
      <c r="R245" s="5">
        <v>0.0</v>
      </c>
      <c r="S245" s="5">
        <v>15.0</v>
      </c>
      <c r="T245" s="5">
        <v>33.0</v>
      </c>
      <c r="U245" s="5">
        <v>0.217</v>
      </c>
      <c r="V245" s="5">
        <v>0.311</v>
      </c>
      <c r="W245" s="5">
        <v>0.357</v>
      </c>
      <c r="X245" s="5">
        <v>0.667</v>
      </c>
      <c r="Y245" s="5">
        <v>41.0</v>
      </c>
      <c r="Z245" s="5">
        <v>3.0</v>
      </c>
      <c r="AA245" s="5">
        <v>1.0</v>
      </c>
      <c r="AB245" s="5">
        <v>0.0</v>
      </c>
      <c r="AC245" s="5">
        <v>1.0</v>
      </c>
      <c r="AD245" s="5">
        <v>0.0</v>
      </c>
      <c r="AE245" s="5">
        <v>3.0</v>
      </c>
      <c r="AF245" s="5">
        <v>0.275</v>
      </c>
      <c r="AG245" s="5">
        <f t="shared" si="1"/>
        <v>15</v>
      </c>
      <c r="AH245" s="6">
        <f t="shared" si="2"/>
        <v>3</v>
      </c>
      <c r="AI245" s="6" t="str">
        <f>VLOOKUP(C245, 'Batter Rosters'!A:C, 3, FALSE)</f>
        <v>STL</v>
      </c>
    </row>
    <row r="246">
      <c r="A246" s="1">
        <v>245.0</v>
      </c>
      <c r="B246" s="3"/>
      <c r="C246" s="4" t="s">
        <v>296</v>
      </c>
      <c r="D246" s="4" t="s">
        <v>460</v>
      </c>
      <c r="E246" s="5">
        <v>2019.0</v>
      </c>
      <c r="F246" s="5">
        <v>2020.0</v>
      </c>
      <c r="G246" s="5">
        <v>52.0</v>
      </c>
      <c r="H246" s="5">
        <v>2.0</v>
      </c>
      <c r="I246" s="3"/>
      <c r="J246" s="5">
        <v>97.0</v>
      </c>
      <c r="K246" s="5">
        <v>85.0</v>
      </c>
      <c r="L246" s="5">
        <v>12.0</v>
      </c>
      <c r="M246" s="5">
        <v>26.0</v>
      </c>
      <c r="N246" s="5">
        <v>5.0</v>
      </c>
      <c r="O246" s="5">
        <v>0.0</v>
      </c>
      <c r="P246" s="5">
        <v>12.0</v>
      </c>
      <c r="Q246" s="5">
        <v>1.0</v>
      </c>
      <c r="R246" s="5">
        <v>0.0</v>
      </c>
      <c r="S246" s="5">
        <v>9.0</v>
      </c>
      <c r="T246" s="5">
        <v>6.0</v>
      </c>
      <c r="U246" s="5">
        <v>0.306</v>
      </c>
      <c r="V246" s="5">
        <v>0.381</v>
      </c>
      <c r="W246" s="5">
        <v>0.435</v>
      </c>
      <c r="X246" s="5">
        <v>0.817</v>
      </c>
      <c r="Y246" s="5">
        <v>37.0</v>
      </c>
      <c r="Z246" s="5">
        <v>6.0</v>
      </c>
      <c r="AA246" s="5">
        <v>2.0</v>
      </c>
      <c r="AB246" s="5">
        <v>0.0</v>
      </c>
      <c r="AC246" s="5">
        <v>1.0</v>
      </c>
      <c r="AD246" s="5">
        <v>0.0</v>
      </c>
      <c r="AE246" s="5">
        <v>2.0</v>
      </c>
      <c r="AF246" s="5">
        <v>0.308</v>
      </c>
      <c r="AG246" s="5">
        <f t="shared" si="1"/>
        <v>19</v>
      </c>
      <c r="AH246" s="6">
        <f t="shared" si="2"/>
        <v>1</v>
      </c>
      <c r="AI246" s="6" t="str">
        <f>VLOOKUP(C246, 'Batter Rosters'!A:C, 3, FALSE)</f>
        <v>STL</v>
      </c>
    </row>
    <row r="247">
      <c r="A247" s="7">
        <v>316.0</v>
      </c>
      <c r="B247" s="3"/>
      <c r="C247" s="8" t="s">
        <v>298</v>
      </c>
      <c r="D247" s="8" t="s">
        <v>460</v>
      </c>
      <c r="E247" s="9">
        <v>2019.0</v>
      </c>
      <c r="F247" s="9">
        <v>2020.0</v>
      </c>
      <c r="G247" s="9">
        <v>26.0</v>
      </c>
      <c r="H247" s="9">
        <v>0.0</v>
      </c>
      <c r="I247" s="3"/>
      <c r="J247" s="9">
        <v>41.0</v>
      </c>
      <c r="K247" s="9">
        <v>36.0</v>
      </c>
      <c r="L247" s="9">
        <v>3.0</v>
      </c>
      <c r="M247" s="9">
        <v>8.0</v>
      </c>
      <c r="N247" s="9">
        <v>1.0</v>
      </c>
      <c r="O247" s="9">
        <v>0.0</v>
      </c>
      <c r="P247" s="9">
        <v>2.0</v>
      </c>
      <c r="Q247" s="9">
        <v>0.0</v>
      </c>
      <c r="R247" s="9">
        <v>0.0</v>
      </c>
      <c r="S247" s="9">
        <v>5.0</v>
      </c>
      <c r="T247" s="9">
        <v>13.0</v>
      </c>
      <c r="U247" s="9">
        <v>0.222</v>
      </c>
      <c r="V247" s="9">
        <v>0.317</v>
      </c>
      <c r="W247" s="9">
        <v>0.25</v>
      </c>
      <c r="X247" s="9">
        <v>0.567</v>
      </c>
      <c r="Y247" s="9">
        <v>9.0</v>
      </c>
      <c r="Z247" s="9">
        <v>3.0</v>
      </c>
      <c r="AA247" s="9">
        <v>0.0</v>
      </c>
      <c r="AB247" s="9">
        <v>0.0</v>
      </c>
      <c r="AC247" s="9">
        <v>0.0</v>
      </c>
      <c r="AD247" s="9">
        <v>0.0</v>
      </c>
      <c r="AE247" s="9">
        <v>0.0</v>
      </c>
      <c r="AF247" s="9">
        <v>0.348</v>
      </c>
      <c r="AG247" s="5">
        <f t="shared" si="1"/>
        <v>7</v>
      </c>
      <c r="AH247" s="6">
        <f t="shared" si="2"/>
        <v>0</v>
      </c>
      <c r="AI247" s="6" t="str">
        <f>VLOOKUP(C247, 'Batter Rosters'!A:C, 3, FALSE)</f>
        <v>STL</v>
      </c>
    </row>
    <row r="248">
      <c r="A248" s="1">
        <v>14.0</v>
      </c>
      <c r="B248" s="3"/>
      <c r="C248" s="4" t="s">
        <v>304</v>
      </c>
      <c r="D248" s="4" t="s">
        <v>460</v>
      </c>
      <c r="E248" s="5">
        <v>2019.0</v>
      </c>
      <c r="F248" s="5">
        <v>2020.0</v>
      </c>
      <c r="G248" s="5">
        <v>91.0</v>
      </c>
      <c r="H248" s="5">
        <v>13.0</v>
      </c>
      <c r="I248" s="3"/>
      <c r="J248" s="5">
        <v>171.0</v>
      </c>
      <c r="K248" s="5">
        <v>144.0</v>
      </c>
      <c r="L248" s="5">
        <v>24.0</v>
      </c>
      <c r="M248" s="5">
        <v>30.0</v>
      </c>
      <c r="N248" s="5">
        <v>3.0</v>
      </c>
      <c r="O248" s="5">
        <v>1.0</v>
      </c>
      <c r="P248" s="5">
        <v>24.0</v>
      </c>
      <c r="Q248" s="5">
        <v>1.0</v>
      </c>
      <c r="R248" s="5">
        <v>0.0</v>
      </c>
      <c r="S248" s="5">
        <v>23.0</v>
      </c>
      <c r="T248" s="5">
        <v>42.0</v>
      </c>
      <c r="U248" s="5">
        <v>0.208</v>
      </c>
      <c r="V248" s="5">
        <v>0.31</v>
      </c>
      <c r="W248" s="5">
        <v>0.514</v>
      </c>
      <c r="X248" s="5">
        <v>0.824</v>
      </c>
      <c r="Y248" s="5">
        <v>74.0</v>
      </c>
      <c r="Z248" s="5">
        <v>2.0</v>
      </c>
      <c r="AA248" s="5">
        <v>0.0</v>
      </c>
      <c r="AB248" s="5">
        <v>0.0</v>
      </c>
      <c r="AC248" s="5">
        <v>4.0</v>
      </c>
      <c r="AD248" s="5">
        <v>1.0</v>
      </c>
      <c r="AE248" s="5">
        <v>2.0</v>
      </c>
      <c r="AF248" s="5">
        <v>0.183</v>
      </c>
      <c r="AG248" s="5">
        <f t="shared" si="1"/>
        <v>13</v>
      </c>
      <c r="AH248" s="6">
        <f t="shared" si="2"/>
        <v>1</v>
      </c>
      <c r="AI248" s="6" t="str">
        <f>VLOOKUP(C248, 'Batter Rosters'!A:C, 3, FALSE)</f>
        <v>TBR</v>
      </c>
    </row>
    <row r="249">
      <c r="A249" s="1">
        <v>86.0</v>
      </c>
      <c r="B249" s="3"/>
      <c r="C249" s="4" t="s">
        <v>305</v>
      </c>
      <c r="D249" s="4" t="s">
        <v>460</v>
      </c>
      <c r="E249" s="5">
        <v>2019.0</v>
      </c>
      <c r="F249" s="5">
        <v>2020.0</v>
      </c>
      <c r="G249" s="5">
        <v>123.0</v>
      </c>
      <c r="H249" s="5">
        <v>8.0</v>
      </c>
      <c r="I249" s="3"/>
      <c r="J249" s="5">
        <v>237.0</v>
      </c>
      <c r="K249" s="5">
        <v>215.0</v>
      </c>
      <c r="L249" s="5">
        <v>25.0</v>
      </c>
      <c r="M249" s="5">
        <v>45.0</v>
      </c>
      <c r="N249" s="5">
        <v>12.0</v>
      </c>
      <c r="O249" s="5">
        <v>0.0</v>
      </c>
      <c r="P249" s="5">
        <v>18.0</v>
      </c>
      <c r="Q249" s="5">
        <v>1.0</v>
      </c>
      <c r="R249" s="5">
        <v>1.0</v>
      </c>
      <c r="S249" s="5">
        <v>19.0</v>
      </c>
      <c r="T249" s="5">
        <v>64.0</v>
      </c>
      <c r="U249" s="5">
        <v>0.209</v>
      </c>
      <c r="V249" s="5">
        <v>0.272</v>
      </c>
      <c r="W249" s="5">
        <v>0.377</v>
      </c>
      <c r="X249" s="5">
        <v>0.649</v>
      </c>
      <c r="Y249" s="5">
        <v>81.0</v>
      </c>
      <c r="Z249" s="5">
        <v>4.0</v>
      </c>
      <c r="AA249" s="5">
        <v>0.0</v>
      </c>
      <c r="AB249" s="5">
        <v>2.0</v>
      </c>
      <c r="AC249" s="5">
        <v>1.0</v>
      </c>
      <c r="AD249" s="5">
        <v>0.0</v>
      </c>
      <c r="AE249" s="5">
        <v>3.0</v>
      </c>
      <c r="AF249" s="5">
        <v>0.257</v>
      </c>
      <c r="AG249" s="5">
        <f t="shared" si="1"/>
        <v>25</v>
      </c>
      <c r="AH249" s="6">
        <f t="shared" si="2"/>
        <v>0</v>
      </c>
      <c r="AI249" s="6" t="str">
        <f>VLOOKUP(C249, 'Batter Rosters'!A:C, 3, FALSE)</f>
        <v>TBR</v>
      </c>
    </row>
    <row r="250">
      <c r="A250" s="1">
        <v>89.0</v>
      </c>
      <c r="B250" s="3"/>
      <c r="C250" s="4" t="s">
        <v>310</v>
      </c>
      <c r="D250" s="4" t="s">
        <v>460</v>
      </c>
      <c r="E250" s="5">
        <v>2019.0</v>
      </c>
      <c r="F250" s="5">
        <v>2020.0</v>
      </c>
      <c r="G250" s="5">
        <v>49.0</v>
      </c>
      <c r="H250" s="5">
        <v>8.0</v>
      </c>
      <c r="I250" s="3"/>
      <c r="J250" s="5">
        <v>110.0</v>
      </c>
      <c r="K250" s="5">
        <v>104.0</v>
      </c>
      <c r="L250" s="5">
        <v>18.0</v>
      </c>
      <c r="M250" s="5">
        <v>33.0</v>
      </c>
      <c r="N250" s="5">
        <v>6.0</v>
      </c>
      <c r="O250" s="5">
        <v>0.0</v>
      </c>
      <c r="P250" s="5">
        <v>19.0</v>
      </c>
      <c r="Q250" s="5">
        <v>0.0</v>
      </c>
      <c r="R250" s="5">
        <v>0.0</v>
      </c>
      <c r="S250" s="5">
        <v>5.0</v>
      </c>
      <c r="T250" s="5">
        <v>28.0</v>
      </c>
      <c r="U250" s="5">
        <v>0.317</v>
      </c>
      <c r="V250" s="5">
        <v>0.345</v>
      </c>
      <c r="W250" s="5">
        <v>0.606</v>
      </c>
      <c r="X250" s="5">
        <v>0.951</v>
      </c>
      <c r="Y250" s="5">
        <v>63.0</v>
      </c>
      <c r="Z250" s="5">
        <v>1.0</v>
      </c>
      <c r="AA250" s="5">
        <v>0.0</v>
      </c>
      <c r="AB250" s="5">
        <v>0.0</v>
      </c>
      <c r="AC250" s="5">
        <v>1.0</v>
      </c>
      <c r="AD250" s="5">
        <v>0.0</v>
      </c>
      <c r="AE250" s="5">
        <v>0.0</v>
      </c>
      <c r="AF250" s="5">
        <v>0.362</v>
      </c>
      <c r="AG250" s="5">
        <f t="shared" si="1"/>
        <v>19</v>
      </c>
      <c r="AH250" s="6">
        <f t="shared" si="2"/>
        <v>0</v>
      </c>
      <c r="AI250" s="6" t="str">
        <f>VLOOKUP(C250, 'Batter Rosters'!A:C, 3, FALSE)</f>
        <v>TBR</v>
      </c>
    </row>
    <row r="251">
      <c r="A251" s="1">
        <v>105.0</v>
      </c>
      <c r="B251" s="3"/>
      <c r="C251" s="4" t="s">
        <v>308</v>
      </c>
      <c r="D251" s="4" t="s">
        <v>460</v>
      </c>
      <c r="E251" s="5">
        <v>2019.0</v>
      </c>
      <c r="F251" s="5">
        <v>2020.0</v>
      </c>
      <c r="G251" s="5">
        <v>74.0</v>
      </c>
      <c r="H251" s="5">
        <v>7.0</v>
      </c>
      <c r="I251" s="3"/>
      <c r="J251" s="5">
        <v>162.0</v>
      </c>
      <c r="K251" s="5">
        <v>137.0</v>
      </c>
      <c r="L251" s="5">
        <v>17.0</v>
      </c>
      <c r="M251" s="5">
        <v>41.0</v>
      </c>
      <c r="N251" s="5">
        <v>7.0</v>
      </c>
      <c r="O251" s="5">
        <v>1.0</v>
      </c>
      <c r="P251" s="5">
        <v>19.0</v>
      </c>
      <c r="Q251" s="5">
        <v>1.0</v>
      </c>
      <c r="R251" s="5">
        <v>1.0</v>
      </c>
      <c r="S251" s="5">
        <v>25.0</v>
      </c>
      <c r="T251" s="5">
        <v>32.0</v>
      </c>
      <c r="U251" s="5">
        <v>0.299</v>
      </c>
      <c r="V251" s="5">
        <v>0.407</v>
      </c>
      <c r="W251" s="5">
        <v>0.518</v>
      </c>
      <c r="X251" s="5">
        <v>0.926</v>
      </c>
      <c r="Y251" s="5">
        <v>71.0</v>
      </c>
      <c r="Z251" s="5">
        <v>3.0</v>
      </c>
      <c r="AA251" s="5">
        <v>0.0</v>
      </c>
      <c r="AB251" s="5">
        <v>0.0</v>
      </c>
      <c r="AC251" s="5">
        <v>0.0</v>
      </c>
      <c r="AD251" s="5">
        <v>2.0</v>
      </c>
      <c r="AE251" s="5">
        <v>1.0</v>
      </c>
      <c r="AF251" s="5">
        <v>0.347</v>
      </c>
      <c r="AG251" s="5">
        <f t="shared" si="1"/>
        <v>26</v>
      </c>
      <c r="AH251" s="6">
        <f t="shared" si="2"/>
        <v>0</v>
      </c>
      <c r="AI251" s="6" t="str">
        <f>VLOOKUP(C251, 'Batter Rosters'!A:C, 3, FALSE)</f>
        <v>TBR</v>
      </c>
    </row>
    <row r="252">
      <c r="A252" s="1">
        <v>196.0</v>
      </c>
      <c r="B252" s="3"/>
      <c r="C252" s="4" t="s">
        <v>306</v>
      </c>
      <c r="D252" s="4" t="s">
        <v>460</v>
      </c>
      <c r="E252" s="5">
        <v>2019.0</v>
      </c>
      <c r="F252" s="5">
        <v>2020.0</v>
      </c>
      <c r="G252" s="5">
        <v>61.0</v>
      </c>
      <c r="H252" s="5">
        <v>3.0</v>
      </c>
      <c r="I252" s="3"/>
      <c r="J252" s="5">
        <v>124.0</v>
      </c>
      <c r="K252" s="5">
        <v>111.0</v>
      </c>
      <c r="L252" s="5">
        <v>10.0</v>
      </c>
      <c r="M252" s="5">
        <v>15.0</v>
      </c>
      <c r="N252" s="5">
        <v>1.0</v>
      </c>
      <c r="O252" s="5">
        <v>0.0</v>
      </c>
      <c r="P252" s="5">
        <v>14.0</v>
      </c>
      <c r="Q252" s="5">
        <v>0.0</v>
      </c>
      <c r="R252" s="5">
        <v>0.0</v>
      </c>
      <c r="S252" s="5">
        <v>12.0</v>
      </c>
      <c r="T252" s="5">
        <v>43.0</v>
      </c>
      <c r="U252" s="5">
        <v>0.135</v>
      </c>
      <c r="V252" s="5">
        <v>0.226</v>
      </c>
      <c r="W252" s="5">
        <v>0.225</v>
      </c>
      <c r="X252" s="5">
        <v>0.451</v>
      </c>
      <c r="Y252" s="5">
        <v>25.0</v>
      </c>
      <c r="Z252" s="5">
        <v>1.0</v>
      </c>
      <c r="AA252" s="5">
        <v>1.0</v>
      </c>
      <c r="AB252" s="5">
        <v>0.0</v>
      </c>
      <c r="AC252" s="5">
        <v>0.0</v>
      </c>
      <c r="AD252" s="5">
        <v>0.0</v>
      </c>
      <c r="AE252" s="5">
        <v>0.0</v>
      </c>
      <c r="AF252" s="5">
        <v>0.185</v>
      </c>
      <c r="AG252" s="5">
        <f t="shared" si="1"/>
        <v>11</v>
      </c>
      <c r="AH252" s="6">
        <f t="shared" si="2"/>
        <v>0</v>
      </c>
      <c r="AI252" s="6" t="str">
        <f>VLOOKUP(C252, 'Batter Rosters'!A:C, 3, FALSE)</f>
        <v>TBR</v>
      </c>
    </row>
    <row r="253">
      <c r="A253" s="1">
        <v>204.0</v>
      </c>
      <c r="B253" s="3"/>
      <c r="C253" s="4" t="s">
        <v>307</v>
      </c>
      <c r="D253" s="4" t="s">
        <v>460</v>
      </c>
      <c r="E253" s="5">
        <v>2019.0</v>
      </c>
      <c r="F253" s="5">
        <v>2020.0</v>
      </c>
      <c r="G253" s="5">
        <v>76.0</v>
      </c>
      <c r="H253" s="5">
        <v>3.0</v>
      </c>
      <c r="I253" s="3"/>
      <c r="J253" s="5">
        <v>146.0</v>
      </c>
      <c r="K253" s="5">
        <v>127.0</v>
      </c>
      <c r="L253" s="5">
        <v>28.0</v>
      </c>
      <c r="M253" s="5">
        <v>40.0</v>
      </c>
      <c r="N253" s="5">
        <v>9.0</v>
      </c>
      <c r="O253" s="5">
        <v>0.0</v>
      </c>
      <c r="P253" s="5">
        <v>9.0</v>
      </c>
      <c r="Q253" s="5">
        <v>7.0</v>
      </c>
      <c r="R253" s="5">
        <v>2.0</v>
      </c>
      <c r="S253" s="5">
        <v>18.0</v>
      </c>
      <c r="T253" s="5">
        <v>29.0</v>
      </c>
      <c r="U253" s="5">
        <v>0.315</v>
      </c>
      <c r="V253" s="5">
        <v>0.4</v>
      </c>
      <c r="W253" s="5">
        <v>0.457</v>
      </c>
      <c r="X253" s="5">
        <v>0.857</v>
      </c>
      <c r="Y253" s="5">
        <v>58.0</v>
      </c>
      <c r="Z253" s="5">
        <v>0.0</v>
      </c>
      <c r="AA253" s="5">
        <v>0.0</v>
      </c>
      <c r="AB253" s="5">
        <v>1.0</v>
      </c>
      <c r="AC253" s="5">
        <v>0.0</v>
      </c>
      <c r="AD253" s="5">
        <v>0.0</v>
      </c>
      <c r="AE253" s="5">
        <v>2.0</v>
      </c>
      <c r="AF253" s="5">
        <v>0.389</v>
      </c>
      <c r="AG253" s="5">
        <f t="shared" si="1"/>
        <v>28</v>
      </c>
      <c r="AH253" s="6">
        <f t="shared" si="2"/>
        <v>5</v>
      </c>
      <c r="AI253" s="6" t="str">
        <f>VLOOKUP(C253, 'Batter Rosters'!A:C, 3, FALSE)</f>
        <v>TBR</v>
      </c>
    </row>
    <row r="254">
      <c r="A254" s="1">
        <v>299.0</v>
      </c>
      <c r="B254" s="3"/>
      <c r="C254" s="4" t="s">
        <v>309</v>
      </c>
      <c r="D254" s="4" t="s">
        <v>460</v>
      </c>
      <c r="E254" s="5">
        <v>2019.0</v>
      </c>
      <c r="F254" s="5">
        <v>2020.0</v>
      </c>
      <c r="G254" s="5">
        <v>38.0</v>
      </c>
      <c r="H254" s="5">
        <v>1.0</v>
      </c>
      <c r="I254" s="3"/>
      <c r="J254" s="5">
        <v>81.0</v>
      </c>
      <c r="K254" s="5">
        <v>68.0</v>
      </c>
      <c r="L254" s="5">
        <v>8.0</v>
      </c>
      <c r="M254" s="5">
        <v>23.0</v>
      </c>
      <c r="N254" s="5">
        <v>8.0</v>
      </c>
      <c r="O254" s="5">
        <v>0.0</v>
      </c>
      <c r="P254" s="5">
        <v>12.0</v>
      </c>
      <c r="Q254" s="5">
        <v>0.0</v>
      </c>
      <c r="R254" s="5">
        <v>0.0</v>
      </c>
      <c r="S254" s="5">
        <v>10.0</v>
      </c>
      <c r="T254" s="5">
        <v>11.0</v>
      </c>
      <c r="U254" s="5">
        <v>0.338</v>
      </c>
      <c r="V254" s="5">
        <v>0.425</v>
      </c>
      <c r="W254" s="5">
        <v>0.5</v>
      </c>
      <c r="X254" s="5">
        <v>0.925</v>
      </c>
      <c r="Y254" s="5">
        <v>34.0</v>
      </c>
      <c r="Z254" s="5">
        <v>2.0</v>
      </c>
      <c r="AA254" s="5">
        <v>1.0</v>
      </c>
      <c r="AB254" s="5">
        <v>0.0</v>
      </c>
      <c r="AC254" s="5">
        <v>1.0</v>
      </c>
      <c r="AD254" s="5">
        <v>0.0</v>
      </c>
      <c r="AE254" s="5">
        <v>0.0</v>
      </c>
      <c r="AF254" s="5">
        <v>0.386</v>
      </c>
      <c r="AG254" s="5">
        <f t="shared" si="1"/>
        <v>14</v>
      </c>
      <c r="AH254" s="6">
        <f t="shared" si="2"/>
        <v>0</v>
      </c>
      <c r="AI254" s="6" t="str">
        <f>VLOOKUP(C254, 'Batter Rosters'!A:C, 3, FALSE)</f>
        <v>TBR</v>
      </c>
    </row>
    <row r="255">
      <c r="A255" s="1">
        <v>61.0</v>
      </c>
      <c r="B255" s="3"/>
      <c r="C255" s="4" t="s">
        <v>311</v>
      </c>
      <c r="D255" s="4" t="s">
        <v>460</v>
      </c>
      <c r="E255" s="5">
        <v>2019.0</v>
      </c>
      <c r="F255" s="5">
        <v>2020.0</v>
      </c>
      <c r="G255" s="5">
        <v>80.0</v>
      </c>
      <c r="H255" s="5">
        <v>10.0</v>
      </c>
      <c r="I255" s="3"/>
      <c r="J255" s="5">
        <v>177.0</v>
      </c>
      <c r="K255" s="5">
        <v>164.0</v>
      </c>
      <c r="L255" s="5">
        <v>28.0</v>
      </c>
      <c r="M255" s="5">
        <v>42.0</v>
      </c>
      <c r="N255" s="5">
        <v>9.0</v>
      </c>
      <c r="O255" s="5">
        <v>1.0</v>
      </c>
      <c r="P255" s="5">
        <v>29.0</v>
      </c>
      <c r="Q255" s="5">
        <v>6.0</v>
      </c>
      <c r="R255" s="5">
        <v>2.0</v>
      </c>
      <c r="S255" s="5">
        <v>10.0</v>
      </c>
      <c r="T255" s="5">
        <v>61.0</v>
      </c>
      <c r="U255" s="5">
        <v>0.256</v>
      </c>
      <c r="V255" s="5">
        <v>0.299</v>
      </c>
      <c r="W255" s="5">
        <v>0.506</v>
      </c>
      <c r="X255" s="5">
        <v>0.806</v>
      </c>
      <c r="Y255" s="5">
        <v>83.0</v>
      </c>
      <c r="Z255" s="5">
        <v>3.0</v>
      </c>
      <c r="AA255" s="5">
        <v>1.0</v>
      </c>
      <c r="AB255" s="5">
        <v>0.0</v>
      </c>
      <c r="AC255" s="5">
        <v>2.0</v>
      </c>
      <c r="AD255" s="5">
        <v>0.0</v>
      </c>
      <c r="AE255" s="5">
        <v>2.0</v>
      </c>
      <c r="AF255" s="5">
        <v>0.337</v>
      </c>
      <c r="AG255" s="5">
        <f t="shared" si="1"/>
        <v>22</v>
      </c>
      <c r="AH255" s="6">
        <f t="shared" si="2"/>
        <v>4</v>
      </c>
      <c r="AI255" s="6" t="str">
        <f>VLOOKUP(C255, 'Batter Rosters'!A:C, 3, FALSE)</f>
        <v>TEX</v>
      </c>
    </row>
    <row r="256">
      <c r="A256" s="1">
        <v>172.0</v>
      </c>
      <c r="B256" s="3"/>
      <c r="C256" s="4" t="s">
        <v>312</v>
      </c>
      <c r="D256" s="4" t="s">
        <v>460</v>
      </c>
      <c r="E256" s="5">
        <v>2019.0</v>
      </c>
      <c r="F256" s="5">
        <v>2020.0</v>
      </c>
      <c r="G256" s="5">
        <v>101.0</v>
      </c>
      <c r="H256" s="5">
        <v>4.0</v>
      </c>
      <c r="I256" s="3"/>
      <c r="J256" s="5">
        <v>228.0</v>
      </c>
      <c r="K256" s="5">
        <v>211.0</v>
      </c>
      <c r="L256" s="5">
        <v>28.0</v>
      </c>
      <c r="M256" s="5">
        <v>56.0</v>
      </c>
      <c r="N256" s="5">
        <v>11.0</v>
      </c>
      <c r="O256" s="5">
        <v>2.0</v>
      </c>
      <c r="P256" s="5">
        <v>23.0</v>
      </c>
      <c r="Q256" s="5">
        <v>11.0</v>
      </c>
      <c r="R256" s="5">
        <v>1.0</v>
      </c>
      <c r="S256" s="5">
        <v>13.0</v>
      </c>
      <c r="T256" s="5">
        <v>33.0</v>
      </c>
      <c r="U256" s="5">
        <v>0.265</v>
      </c>
      <c r="V256" s="5">
        <v>0.307</v>
      </c>
      <c r="W256" s="5">
        <v>0.393</v>
      </c>
      <c r="X256" s="5">
        <v>0.7</v>
      </c>
      <c r="Y256" s="5">
        <v>83.0</v>
      </c>
      <c r="Z256" s="5">
        <v>6.0</v>
      </c>
      <c r="AA256" s="5">
        <v>1.0</v>
      </c>
      <c r="AB256" s="5">
        <v>0.0</v>
      </c>
      <c r="AC256" s="5">
        <v>3.0</v>
      </c>
      <c r="AD256" s="5">
        <v>1.0</v>
      </c>
      <c r="AE256" s="5">
        <v>3.0</v>
      </c>
      <c r="AF256" s="5">
        <v>0.294</v>
      </c>
      <c r="AG256" s="5">
        <f t="shared" si="1"/>
        <v>39</v>
      </c>
      <c r="AH256" s="6">
        <f t="shared" si="2"/>
        <v>10</v>
      </c>
      <c r="AI256" s="6" t="str">
        <f>VLOOKUP(C256, 'Batter Rosters'!A:C, 3, FALSE)</f>
        <v>TEX</v>
      </c>
    </row>
    <row r="257">
      <c r="A257" s="1">
        <v>192.0</v>
      </c>
      <c r="B257" s="3"/>
      <c r="C257" s="4" t="s">
        <v>313</v>
      </c>
      <c r="D257" s="4" t="s">
        <v>460</v>
      </c>
      <c r="E257" s="5">
        <v>2019.0</v>
      </c>
      <c r="F257" s="5">
        <v>2020.0</v>
      </c>
      <c r="G257" s="5">
        <v>46.0</v>
      </c>
      <c r="H257" s="5">
        <v>3.0</v>
      </c>
      <c r="I257" s="3"/>
      <c r="J257" s="5">
        <v>104.0</v>
      </c>
      <c r="K257" s="5">
        <v>95.0</v>
      </c>
      <c r="L257" s="5">
        <v>13.0</v>
      </c>
      <c r="M257" s="5">
        <v>30.0</v>
      </c>
      <c r="N257" s="5">
        <v>7.0</v>
      </c>
      <c r="O257" s="5">
        <v>1.0</v>
      </c>
      <c r="P257" s="5">
        <v>16.0</v>
      </c>
      <c r="Q257" s="5">
        <v>3.0</v>
      </c>
      <c r="R257" s="5">
        <v>0.0</v>
      </c>
      <c r="S257" s="5">
        <v>8.0</v>
      </c>
      <c r="T257" s="5">
        <v>20.0</v>
      </c>
      <c r="U257" s="5">
        <v>0.316</v>
      </c>
      <c r="V257" s="5">
        <v>0.375</v>
      </c>
      <c r="W257" s="5">
        <v>0.505</v>
      </c>
      <c r="X257" s="5">
        <v>0.88</v>
      </c>
      <c r="Y257" s="5">
        <v>48.0</v>
      </c>
      <c r="Z257" s="5">
        <v>3.0</v>
      </c>
      <c r="AA257" s="5">
        <v>1.0</v>
      </c>
      <c r="AB257" s="5">
        <v>0.0</v>
      </c>
      <c r="AC257" s="5">
        <v>0.0</v>
      </c>
      <c r="AD257" s="5">
        <v>1.0</v>
      </c>
      <c r="AE257" s="5">
        <v>0.0</v>
      </c>
      <c r="AF257" s="5">
        <v>0.375</v>
      </c>
      <c r="AG257" s="5">
        <f t="shared" si="1"/>
        <v>19</v>
      </c>
      <c r="AH257" s="6">
        <f t="shared" si="2"/>
        <v>3</v>
      </c>
      <c r="AI257" s="6" t="str">
        <f>VLOOKUP(C257, 'Batter Rosters'!A:C, 3, FALSE)</f>
        <v>TEX</v>
      </c>
    </row>
    <row r="258">
      <c r="A258" s="1">
        <v>251.0</v>
      </c>
      <c r="B258" s="3"/>
      <c r="C258" s="4" t="s">
        <v>316</v>
      </c>
      <c r="D258" s="4" t="s">
        <v>460</v>
      </c>
      <c r="E258" s="5">
        <v>2019.0</v>
      </c>
      <c r="F258" s="5">
        <v>2020.0</v>
      </c>
      <c r="G258" s="5">
        <v>36.0</v>
      </c>
      <c r="H258" s="5">
        <v>2.0</v>
      </c>
      <c r="I258" s="3"/>
      <c r="J258" s="5">
        <v>71.0</v>
      </c>
      <c r="K258" s="5">
        <v>67.0</v>
      </c>
      <c r="L258" s="5">
        <v>8.0</v>
      </c>
      <c r="M258" s="5">
        <v>22.0</v>
      </c>
      <c r="N258" s="5">
        <v>9.0</v>
      </c>
      <c r="O258" s="5">
        <v>0.0</v>
      </c>
      <c r="P258" s="5">
        <v>9.0</v>
      </c>
      <c r="Q258" s="5">
        <v>0.0</v>
      </c>
      <c r="R258" s="5">
        <v>0.0</v>
      </c>
      <c r="S258" s="5">
        <v>2.0</v>
      </c>
      <c r="T258" s="5">
        <v>13.0</v>
      </c>
      <c r="U258" s="5">
        <v>0.328</v>
      </c>
      <c r="V258" s="5">
        <v>0.352</v>
      </c>
      <c r="W258" s="5">
        <v>0.552</v>
      </c>
      <c r="X258" s="5">
        <v>0.904</v>
      </c>
      <c r="Y258" s="5">
        <v>37.0</v>
      </c>
      <c r="Z258" s="5">
        <v>2.0</v>
      </c>
      <c r="AA258" s="5">
        <v>1.0</v>
      </c>
      <c r="AB258" s="5">
        <v>0.0</v>
      </c>
      <c r="AC258" s="5">
        <v>1.0</v>
      </c>
      <c r="AD258" s="5">
        <v>0.0</v>
      </c>
      <c r="AE258" s="5">
        <v>1.0</v>
      </c>
      <c r="AF258" s="5">
        <v>0.377</v>
      </c>
      <c r="AG258" s="5">
        <f t="shared" si="1"/>
        <v>11</v>
      </c>
      <c r="AH258" s="6">
        <f t="shared" si="2"/>
        <v>0</v>
      </c>
      <c r="AI258" s="6" t="str">
        <f>VLOOKUP(C258, 'Batter Rosters'!A:C, 3, FALSE)</f>
        <v>TEX</v>
      </c>
    </row>
    <row r="259">
      <c r="A259" s="1">
        <v>280.0</v>
      </c>
      <c r="B259" s="3"/>
      <c r="C259" s="4" t="s">
        <v>314</v>
      </c>
      <c r="D259" s="4" t="s">
        <v>460</v>
      </c>
      <c r="E259" s="5">
        <v>2019.0</v>
      </c>
      <c r="F259" s="5">
        <v>2020.0</v>
      </c>
      <c r="G259" s="5">
        <v>44.0</v>
      </c>
      <c r="H259" s="5">
        <v>1.0</v>
      </c>
      <c r="I259" s="3"/>
      <c r="J259" s="5">
        <v>83.0</v>
      </c>
      <c r="K259" s="5">
        <v>77.0</v>
      </c>
      <c r="L259" s="5">
        <v>6.0</v>
      </c>
      <c r="M259" s="5">
        <v>11.0</v>
      </c>
      <c r="N259" s="5">
        <v>2.0</v>
      </c>
      <c r="O259" s="5">
        <v>0.0</v>
      </c>
      <c r="P259" s="5">
        <v>5.0</v>
      </c>
      <c r="Q259" s="5">
        <v>2.0</v>
      </c>
      <c r="R259" s="5">
        <v>0.0</v>
      </c>
      <c r="S259" s="5">
        <v>5.0</v>
      </c>
      <c r="T259" s="5">
        <v>28.0</v>
      </c>
      <c r="U259" s="5">
        <v>0.143</v>
      </c>
      <c r="V259" s="5">
        <v>0.193</v>
      </c>
      <c r="W259" s="5">
        <v>0.208</v>
      </c>
      <c r="X259" s="5">
        <v>0.401</v>
      </c>
      <c r="Y259" s="5">
        <v>16.0</v>
      </c>
      <c r="Z259" s="5">
        <v>1.0</v>
      </c>
      <c r="AA259" s="5">
        <v>0.0</v>
      </c>
      <c r="AB259" s="5">
        <v>0.0</v>
      </c>
      <c r="AC259" s="5">
        <v>1.0</v>
      </c>
      <c r="AD259" s="5">
        <v>0.0</v>
      </c>
      <c r="AE259" s="5">
        <v>0.0</v>
      </c>
      <c r="AF259" s="5">
        <v>0.204</v>
      </c>
      <c r="AG259" s="5">
        <f t="shared" si="1"/>
        <v>8</v>
      </c>
      <c r="AH259" s="6">
        <f t="shared" si="2"/>
        <v>2</v>
      </c>
      <c r="AI259" s="6" t="str">
        <f>VLOOKUP(C259, 'Batter Rosters'!A:C, 3, FALSE)</f>
        <v>TEX</v>
      </c>
    </row>
    <row r="260">
      <c r="A260" s="1">
        <v>291.0</v>
      </c>
      <c r="B260" s="3"/>
      <c r="C260" s="4" t="s">
        <v>315</v>
      </c>
      <c r="D260" s="4" t="s">
        <v>460</v>
      </c>
      <c r="E260" s="5">
        <v>2019.0</v>
      </c>
      <c r="F260" s="5">
        <v>2020.0</v>
      </c>
      <c r="G260" s="5">
        <v>24.0</v>
      </c>
      <c r="H260" s="5">
        <v>1.0</v>
      </c>
      <c r="I260" s="3"/>
      <c r="J260" s="5">
        <v>58.0</v>
      </c>
      <c r="K260" s="5">
        <v>54.0</v>
      </c>
      <c r="L260" s="5">
        <v>6.0</v>
      </c>
      <c r="M260" s="5">
        <v>10.0</v>
      </c>
      <c r="N260" s="5">
        <v>2.0</v>
      </c>
      <c r="O260" s="5">
        <v>0.0</v>
      </c>
      <c r="P260" s="5">
        <v>6.0</v>
      </c>
      <c r="Q260" s="5">
        <v>1.0</v>
      </c>
      <c r="R260" s="5">
        <v>2.0</v>
      </c>
      <c r="S260" s="5">
        <v>4.0</v>
      </c>
      <c r="T260" s="5">
        <v>14.0</v>
      </c>
      <c r="U260" s="5">
        <v>0.185</v>
      </c>
      <c r="V260" s="5">
        <v>0.241</v>
      </c>
      <c r="W260" s="5">
        <v>0.278</v>
      </c>
      <c r="X260" s="5">
        <v>0.519</v>
      </c>
      <c r="Y260" s="5">
        <v>15.0</v>
      </c>
      <c r="Z260" s="5">
        <v>0.0</v>
      </c>
      <c r="AA260" s="5">
        <v>0.0</v>
      </c>
      <c r="AB260" s="5">
        <v>0.0</v>
      </c>
      <c r="AC260" s="5">
        <v>0.0</v>
      </c>
      <c r="AD260" s="5">
        <v>0.0</v>
      </c>
      <c r="AE260" s="5">
        <v>1.0</v>
      </c>
      <c r="AF260" s="5">
        <v>0.231</v>
      </c>
      <c r="AG260" s="5">
        <f t="shared" si="1"/>
        <v>7</v>
      </c>
      <c r="AH260" s="6">
        <f t="shared" si="2"/>
        <v>-1</v>
      </c>
      <c r="AI260" s="6" t="str">
        <f>VLOOKUP(C260, 'Batter Rosters'!A:C, 3, FALSE)</f>
        <v>TEX</v>
      </c>
    </row>
    <row r="261">
      <c r="A261" s="1">
        <v>292.0</v>
      </c>
      <c r="B261" s="3"/>
      <c r="C261" s="4" t="s">
        <v>317</v>
      </c>
      <c r="D261" s="4" t="s">
        <v>460</v>
      </c>
      <c r="E261" s="5">
        <v>2019.0</v>
      </c>
      <c r="F261" s="5">
        <v>2020.0</v>
      </c>
      <c r="G261" s="5">
        <v>57.0</v>
      </c>
      <c r="H261" s="5">
        <v>1.0</v>
      </c>
      <c r="I261" s="3"/>
      <c r="J261" s="5">
        <v>119.0</v>
      </c>
      <c r="K261" s="5">
        <v>110.0</v>
      </c>
      <c r="L261" s="5">
        <v>15.0</v>
      </c>
      <c r="M261" s="5">
        <v>32.0</v>
      </c>
      <c r="N261" s="5">
        <v>5.0</v>
      </c>
      <c r="O261" s="5">
        <v>1.0</v>
      </c>
      <c r="P261" s="5">
        <v>10.0</v>
      </c>
      <c r="Q261" s="5">
        <v>1.0</v>
      </c>
      <c r="R261" s="5">
        <v>1.0</v>
      </c>
      <c r="S261" s="5">
        <v>7.0</v>
      </c>
      <c r="T261" s="5">
        <v>23.0</v>
      </c>
      <c r="U261" s="5">
        <v>0.291</v>
      </c>
      <c r="V261" s="5">
        <v>0.339</v>
      </c>
      <c r="W261" s="5">
        <v>0.382</v>
      </c>
      <c r="X261" s="5">
        <v>0.721</v>
      </c>
      <c r="Y261" s="5">
        <v>42.0</v>
      </c>
      <c r="Z261" s="5">
        <v>2.0</v>
      </c>
      <c r="AA261" s="5">
        <v>1.0</v>
      </c>
      <c r="AB261" s="5">
        <v>1.0</v>
      </c>
      <c r="AC261" s="5">
        <v>0.0</v>
      </c>
      <c r="AD261" s="5">
        <v>0.0</v>
      </c>
      <c r="AE261" s="5">
        <v>1.0</v>
      </c>
      <c r="AF261" s="5">
        <v>0.36</v>
      </c>
      <c r="AG261" s="5">
        <f t="shared" si="1"/>
        <v>25</v>
      </c>
      <c r="AH261" s="6">
        <f t="shared" si="2"/>
        <v>0</v>
      </c>
      <c r="AI261" s="6" t="str">
        <f>VLOOKUP(C261, 'Batter Rosters'!A:C, 3, FALSE)</f>
        <v>TEX</v>
      </c>
    </row>
    <row r="262">
      <c r="A262" s="1">
        <v>16.0</v>
      </c>
      <c r="B262" s="3"/>
      <c r="C262" s="4" t="s">
        <v>318</v>
      </c>
      <c r="D262" s="4" t="s">
        <v>460</v>
      </c>
      <c r="E262" s="5">
        <v>2019.0</v>
      </c>
      <c r="F262" s="5">
        <v>2020.0</v>
      </c>
      <c r="G262" s="5">
        <v>113.0</v>
      </c>
      <c r="H262" s="5">
        <v>13.0</v>
      </c>
      <c r="I262" s="3"/>
      <c r="J262" s="5">
        <v>254.0</v>
      </c>
      <c r="K262" s="5">
        <v>234.0</v>
      </c>
      <c r="L262" s="5">
        <v>30.0</v>
      </c>
      <c r="M262" s="5">
        <v>63.0</v>
      </c>
      <c r="N262" s="5">
        <v>13.0</v>
      </c>
      <c r="O262" s="5">
        <v>3.0</v>
      </c>
      <c r="P262" s="5">
        <v>35.0</v>
      </c>
      <c r="Q262" s="5">
        <v>1.0</v>
      </c>
      <c r="R262" s="5">
        <v>0.0</v>
      </c>
      <c r="S262" s="5">
        <v>18.0</v>
      </c>
      <c r="T262" s="5">
        <v>54.0</v>
      </c>
      <c r="U262" s="5">
        <v>0.269</v>
      </c>
      <c r="V262" s="5">
        <v>0.323</v>
      </c>
      <c r="W262" s="5">
        <v>0.517</v>
      </c>
      <c r="X262" s="5">
        <v>0.84</v>
      </c>
      <c r="Y262" s="5">
        <v>121.0</v>
      </c>
      <c r="Z262" s="5">
        <v>4.0</v>
      </c>
      <c r="AA262" s="5">
        <v>1.0</v>
      </c>
      <c r="AB262" s="5">
        <v>0.0</v>
      </c>
      <c r="AC262" s="5">
        <v>1.0</v>
      </c>
      <c r="AD262" s="5">
        <v>0.0</v>
      </c>
      <c r="AE262" s="5">
        <v>2.0</v>
      </c>
      <c r="AF262" s="5">
        <v>0.298</v>
      </c>
      <c r="AG262" s="5">
        <f t="shared" si="1"/>
        <v>34</v>
      </c>
      <c r="AH262" s="6">
        <f t="shared" si="2"/>
        <v>1</v>
      </c>
      <c r="AI262" s="6" t="str">
        <f>VLOOKUP(C262, 'Batter Rosters'!A:C, 3, FALSE)</f>
        <v>TOR</v>
      </c>
    </row>
    <row r="263">
      <c r="A263" s="1">
        <v>18.0</v>
      </c>
      <c r="B263" s="3"/>
      <c r="C263" s="4" t="s">
        <v>319</v>
      </c>
      <c r="D263" s="4" t="s">
        <v>460</v>
      </c>
      <c r="E263" s="5">
        <v>2019.0</v>
      </c>
      <c r="F263" s="5">
        <v>2020.0</v>
      </c>
      <c r="G263" s="5">
        <v>105.0</v>
      </c>
      <c r="H263" s="5">
        <v>13.0</v>
      </c>
      <c r="I263" s="3"/>
      <c r="J263" s="5">
        <v>210.0</v>
      </c>
      <c r="K263" s="5">
        <v>184.0</v>
      </c>
      <c r="L263" s="5">
        <v>29.0</v>
      </c>
      <c r="M263" s="5">
        <v>48.0</v>
      </c>
      <c r="N263" s="5">
        <v>9.0</v>
      </c>
      <c r="O263" s="5">
        <v>2.0</v>
      </c>
      <c r="P263" s="5">
        <v>34.0</v>
      </c>
      <c r="Q263" s="5">
        <v>2.0</v>
      </c>
      <c r="R263" s="5">
        <v>1.0</v>
      </c>
      <c r="S263" s="5">
        <v>25.0</v>
      </c>
      <c r="T263" s="5">
        <v>63.0</v>
      </c>
      <c r="U263" s="5">
        <v>0.261</v>
      </c>
      <c r="V263" s="5">
        <v>0.348</v>
      </c>
      <c r="W263" s="5">
        <v>0.543</v>
      </c>
      <c r="X263" s="5">
        <v>0.891</v>
      </c>
      <c r="Y263" s="5">
        <v>100.0</v>
      </c>
      <c r="Z263" s="5">
        <v>3.0</v>
      </c>
      <c r="AA263" s="5">
        <v>0.0</v>
      </c>
      <c r="AB263" s="5">
        <v>0.0</v>
      </c>
      <c r="AC263" s="5">
        <v>1.0</v>
      </c>
      <c r="AD263" s="5">
        <v>1.0</v>
      </c>
      <c r="AE263" s="5">
        <v>1.0</v>
      </c>
      <c r="AF263" s="5">
        <v>0.321</v>
      </c>
      <c r="AG263" s="5">
        <f t="shared" si="1"/>
        <v>24</v>
      </c>
      <c r="AH263" s="6">
        <f t="shared" si="2"/>
        <v>1</v>
      </c>
      <c r="AI263" s="6" t="str">
        <f>VLOOKUP(C263, 'Batter Rosters'!A:C, 3, FALSE)</f>
        <v>TOR</v>
      </c>
    </row>
    <row r="264">
      <c r="A264" s="1">
        <v>30.0</v>
      </c>
      <c r="B264" s="3"/>
      <c r="C264" s="4" t="s">
        <v>320</v>
      </c>
      <c r="D264" s="4" t="s">
        <v>460</v>
      </c>
      <c r="E264" s="5">
        <v>2019.0</v>
      </c>
      <c r="F264" s="5">
        <v>2020.0</v>
      </c>
      <c r="G264" s="5">
        <v>67.0</v>
      </c>
      <c r="H264" s="5">
        <v>12.0</v>
      </c>
      <c r="I264" s="3"/>
      <c r="J264" s="5">
        <v>163.0</v>
      </c>
      <c r="K264" s="5">
        <v>153.0</v>
      </c>
      <c r="L264" s="5">
        <v>26.0</v>
      </c>
      <c r="M264" s="5">
        <v>43.0</v>
      </c>
      <c r="N264" s="5">
        <v>11.0</v>
      </c>
      <c r="O264" s="5">
        <v>0.0</v>
      </c>
      <c r="P264" s="5">
        <v>26.0</v>
      </c>
      <c r="Q264" s="5">
        <v>1.0</v>
      </c>
      <c r="R264" s="5">
        <v>2.0</v>
      </c>
      <c r="S264" s="5">
        <v>8.0</v>
      </c>
      <c r="T264" s="5">
        <v>44.0</v>
      </c>
      <c r="U264" s="5">
        <v>0.281</v>
      </c>
      <c r="V264" s="5">
        <v>0.319</v>
      </c>
      <c r="W264" s="5">
        <v>0.588</v>
      </c>
      <c r="X264" s="5">
        <v>0.907</v>
      </c>
      <c r="Y264" s="5">
        <v>90.0</v>
      </c>
      <c r="Z264" s="5">
        <v>4.0</v>
      </c>
      <c r="AA264" s="5">
        <v>1.0</v>
      </c>
      <c r="AB264" s="5">
        <v>0.0</v>
      </c>
      <c r="AC264" s="5">
        <v>1.0</v>
      </c>
      <c r="AD264" s="5">
        <v>0.0</v>
      </c>
      <c r="AE264" s="5">
        <v>3.0</v>
      </c>
      <c r="AF264" s="5">
        <v>0.316</v>
      </c>
      <c r="AG264" s="5">
        <f t="shared" si="1"/>
        <v>20</v>
      </c>
      <c r="AH264" s="6">
        <f t="shared" si="2"/>
        <v>-1</v>
      </c>
      <c r="AI264" s="6" t="str">
        <f>VLOOKUP(C264, 'Batter Rosters'!A:C, 3, FALSE)</f>
        <v>TOR</v>
      </c>
    </row>
    <row r="265">
      <c r="A265" s="1">
        <v>49.0</v>
      </c>
      <c r="B265" s="3"/>
      <c r="C265" s="4" t="s">
        <v>325</v>
      </c>
      <c r="D265" s="4" t="s">
        <v>460</v>
      </c>
      <c r="E265" s="5">
        <v>2019.0</v>
      </c>
      <c r="F265" s="5">
        <v>2020.0</v>
      </c>
      <c r="G265" s="5">
        <v>133.0</v>
      </c>
      <c r="H265" s="5">
        <v>10.0</v>
      </c>
      <c r="I265" s="3"/>
      <c r="J265" s="5">
        <v>295.0</v>
      </c>
      <c r="K265" s="5">
        <v>275.0</v>
      </c>
      <c r="L265" s="5">
        <v>31.0</v>
      </c>
      <c r="M265" s="5">
        <v>72.0</v>
      </c>
      <c r="N265" s="5">
        <v>11.0</v>
      </c>
      <c r="O265" s="5">
        <v>1.0</v>
      </c>
      <c r="P265" s="5">
        <v>27.0</v>
      </c>
      <c r="Q265" s="5">
        <v>12.0</v>
      </c>
      <c r="R265" s="5">
        <v>8.0</v>
      </c>
      <c r="S265" s="5">
        <v>16.0</v>
      </c>
      <c r="T265" s="5">
        <v>76.0</v>
      </c>
      <c r="U265" s="5">
        <v>0.262</v>
      </c>
      <c r="V265" s="5">
        <v>0.3</v>
      </c>
      <c r="W265" s="5">
        <v>0.418</v>
      </c>
      <c r="X265" s="5">
        <v>0.719</v>
      </c>
      <c r="Y265" s="5">
        <v>115.0</v>
      </c>
      <c r="Z265" s="5">
        <v>7.0</v>
      </c>
      <c r="AA265" s="5">
        <v>0.0</v>
      </c>
      <c r="AB265" s="5">
        <v>1.0</v>
      </c>
      <c r="AC265" s="5">
        <v>2.0</v>
      </c>
      <c r="AD265" s="5">
        <v>0.0</v>
      </c>
      <c r="AE265" s="5">
        <v>3.0</v>
      </c>
      <c r="AF265" s="5">
        <v>0.325</v>
      </c>
      <c r="AG265" s="5">
        <f t="shared" si="1"/>
        <v>50</v>
      </c>
      <c r="AH265" s="6">
        <f t="shared" si="2"/>
        <v>4</v>
      </c>
      <c r="AI265" s="6" t="str">
        <f>VLOOKUP(C265, 'Batter Rosters'!A:C, 3, FALSE)</f>
        <v>TOR</v>
      </c>
    </row>
    <row r="266">
      <c r="A266" s="1">
        <v>98.0</v>
      </c>
      <c r="B266" s="3"/>
      <c r="C266" s="4" t="s">
        <v>324</v>
      </c>
      <c r="D266" s="4" t="s">
        <v>460</v>
      </c>
      <c r="E266" s="5">
        <v>2019.0</v>
      </c>
      <c r="F266" s="5">
        <v>2020.0</v>
      </c>
      <c r="G266" s="5">
        <v>84.0</v>
      </c>
      <c r="H266" s="5">
        <v>7.0</v>
      </c>
      <c r="I266" s="3"/>
      <c r="J266" s="5">
        <v>163.0</v>
      </c>
      <c r="K266" s="5">
        <v>145.0</v>
      </c>
      <c r="L266" s="5">
        <v>15.0</v>
      </c>
      <c r="M266" s="5">
        <v>30.0</v>
      </c>
      <c r="N266" s="5">
        <v>7.0</v>
      </c>
      <c r="O266" s="5">
        <v>0.0</v>
      </c>
      <c r="P266" s="5">
        <v>20.0</v>
      </c>
      <c r="Q266" s="5">
        <v>0.0</v>
      </c>
      <c r="R266" s="5">
        <v>1.0</v>
      </c>
      <c r="S266" s="5">
        <v>16.0</v>
      </c>
      <c r="T266" s="5">
        <v>33.0</v>
      </c>
      <c r="U266" s="5">
        <v>0.207</v>
      </c>
      <c r="V266" s="5">
        <v>0.284</v>
      </c>
      <c r="W266" s="5">
        <v>0.4</v>
      </c>
      <c r="X266" s="5">
        <v>0.684</v>
      </c>
      <c r="Y266" s="5">
        <v>58.0</v>
      </c>
      <c r="Z266" s="5">
        <v>3.0</v>
      </c>
      <c r="AA266" s="5">
        <v>0.0</v>
      </c>
      <c r="AB266" s="5">
        <v>1.0</v>
      </c>
      <c r="AC266" s="5">
        <v>1.0</v>
      </c>
      <c r="AD266" s="5">
        <v>1.0</v>
      </c>
      <c r="AE266" s="5">
        <v>2.0</v>
      </c>
      <c r="AF266" s="5">
        <v>0.217</v>
      </c>
      <c r="AG266" s="5">
        <f t="shared" si="1"/>
        <v>16</v>
      </c>
      <c r="AH266" s="6">
        <f t="shared" si="2"/>
        <v>-1</v>
      </c>
      <c r="AI266" s="6" t="str">
        <f>VLOOKUP(C266, 'Batter Rosters'!A:C, 3, FALSE)</f>
        <v>TOR</v>
      </c>
    </row>
    <row r="267">
      <c r="A267" s="1">
        <v>106.0</v>
      </c>
      <c r="B267" s="3"/>
      <c r="C267" s="4" t="s">
        <v>321</v>
      </c>
      <c r="D267" s="4" t="s">
        <v>460</v>
      </c>
      <c r="E267" s="5">
        <v>2019.0</v>
      </c>
      <c r="F267" s="5">
        <v>2020.0</v>
      </c>
      <c r="G267" s="5">
        <v>85.0</v>
      </c>
      <c r="H267" s="5">
        <v>7.0</v>
      </c>
      <c r="I267" s="3"/>
      <c r="J267" s="5">
        <v>192.0</v>
      </c>
      <c r="K267" s="5">
        <v>171.0</v>
      </c>
      <c r="L267" s="5">
        <v>25.0</v>
      </c>
      <c r="M267" s="5">
        <v>36.0</v>
      </c>
      <c r="N267" s="5">
        <v>8.0</v>
      </c>
      <c r="O267" s="5">
        <v>1.0</v>
      </c>
      <c r="P267" s="5">
        <v>21.0</v>
      </c>
      <c r="Q267" s="5">
        <v>0.0</v>
      </c>
      <c r="R267" s="5">
        <v>0.0</v>
      </c>
      <c r="S267" s="5">
        <v>21.0</v>
      </c>
      <c r="T267" s="5">
        <v>29.0</v>
      </c>
      <c r="U267" s="5">
        <v>0.211</v>
      </c>
      <c r="V267" s="5">
        <v>0.297</v>
      </c>
      <c r="W267" s="5">
        <v>0.392</v>
      </c>
      <c r="X267" s="5">
        <v>0.689</v>
      </c>
      <c r="Y267" s="5">
        <v>67.0</v>
      </c>
      <c r="Z267" s="5">
        <v>7.0</v>
      </c>
      <c r="AA267" s="5">
        <v>0.0</v>
      </c>
      <c r="AB267" s="5">
        <v>0.0</v>
      </c>
      <c r="AC267" s="5">
        <v>0.0</v>
      </c>
      <c r="AD267" s="5">
        <v>1.0</v>
      </c>
      <c r="AE267" s="5">
        <v>1.0</v>
      </c>
      <c r="AF267" s="5">
        <v>0.215</v>
      </c>
      <c r="AG267" s="5">
        <f t="shared" si="1"/>
        <v>20</v>
      </c>
      <c r="AH267" s="6">
        <f t="shared" si="2"/>
        <v>0</v>
      </c>
      <c r="AI267" s="6" t="str">
        <f>VLOOKUP(C267, 'Batter Rosters'!A:C, 3, FALSE)</f>
        <v>TOR</v>
      </c>
    </row>
    <row r="268">
      <c r="A268" s="1">
        <v>139.0</v>
      </c>
      <c r="B268" s="3"/>
      <c r="C268" s="4" t="s">
        <v>323</v>
      </c>
      <c r="D268" s="4" t="s">
        <v>460</v>
      </c>
      <c r="E268" s="5">
        <v>2019.0</v>
      </c>
      <c r="F268" s="5">
        <v>2020.0</v>
      </c>
      <c r="G268" s="5">
        <v>40.0</v>
      </c>
      <c r="H268" s="5">
        <v>5.0</v>
      </c>
      <c r="I268" s="3"/>
      <c r="J268" s="5">
        <v>83.0</v>
      </c>
      <c r="K268" s="5">
        <v>76.0</v>
      </c>
      <c r="L268" s="5">
        <v>15.0</v>
      </c>
      <c r="M268" s="5">
        <v>28.0</v>
      </c>
      <c r="N268" s="5">
        <v>5.0</v>
      </c>
      <c r="O268" s="5">
        <v>0.0</v>
      </c>
      <c r="P268" s="5">
        <v>9.0</v>
      </c>
      <c r="Q268" s="5">
        <v>2.0</v>
      </c>
      <c r="R268" s="5">
        <v>1.0</v>
      </c>
      <c r="S268" s="5">
        <v>6.0</v>
      </c>
      <c r="T268" s="5">
        <v>19.0</v>
      </c>
      <c r="U268" s="5">
        <v>0.368</v>
      </c>
      <c r="V268" s="5">
        <v>0.41</v>
      </c>
      <c r="W268" s="5">
        <v>0.632</v>
      </c>
      <c r="X268" s="5">
        <v>1.041</v>
      </c>
      <c r="Y268" s="5">
        <v>48.0</v>
      </c>
      <c r="Z268" s="5">
        <v>1.0</v>
      </c>
      <c r="AA268" s="5">
        <v>0.0</v>
      </c>
      <c r="AB268" s="5">
        <v>0.0</v>
      </c>
      <c r="AC268" s="5">
        <v>1.0</v>
      </c>
      <c r="AD268" s="5">
        <v>1.0</v>
      </c>
      <c r="AE268" s="5">
        <v>0.0</v>
      </c>
      <c r="AF268" s="5">
        <v>0.434</v>
      </c>
      <c r="AG268" s="5">
        <f t="shared" si="1"/>
        <v>18</v>
      </c>
      <c r="AH268" s="6">
        <f t="shared" si="2"/>
        <v>1</v>
      </c>
      <c r="AI268" s="6" t="str">
        <f>VLOOKUP(C268, 'Batter Rosters'!A:C, 3, FALSE)</f>
        <v>TOR</v>
      </c>
    </row>
    <row r="269">
      <c r="A269" s="1">
        <v>183.0</v>
      </c>
      <c r="B269" s="3"/>
      <c r="C269" s="4" t="s">
        <v>322</v>
      </c>
      <c r="D269" s="4" t="s">
        <v>460</v>
      </c>
      <c r="E269" s="5">
        <v>2019.0</v>
      </c>
      <c r="F269" s="5">
        <v>2020.0</v>
      </c>
      <c r="G269" s="5">
        <v>78.0</v>
      </c>
      <c r="H269" s="5">
        <v>3.0</v>
      </c>
      <c r="I269" s="3"/>
      <c r="J269" s="5">
        <v>171.0</v>
      </c>
      <c r="K269" s="5">
        <v>166.0</v>
      </c>
      <c r="L269" s="5">
        <v>19.0</v>
      </c>
      <c r="M269" s="5">
        <v>39.0</v>
      </c>
      <c r="N269" s="5">
        <v>9.0</v>
      </c>
      <c r="O269" s="5">
        <v>1.0</v>
      </c>
      <c r="P269" s="5">
        <v>10.0</v>
      </c>
      <c r="Q269" s="5">
        <v>0.0</v>
      </c>
      <c r="R269" s="5">
        <v>0.0</v>
      </c>
      <c r="S269" s="5">
        <v>5.0</v>
      </c>
      <c r="T269" s="5">
        <v>43.0</v>
      </c>
      <c r="U269" s="5">
        <v>0.235</v>
      </c>
      <c r="V269" s="5">
        <v>0.257</v>
      </c>
      <c r="W269" s="5">
        <v>0.355</v>
      </c>
      <c r="X269" s="5">
        <v>0.613</v>
      </c>
      <c r="Y269" s="5">
        <v>59.0</v>
      </c>
      <c r="Z269" s="5">
        <v>2.0</v>
      </c>
      <c r="AA269" s="5">
        <v>0.0</v>
      </c>
      <c r="AB269" s="5">
        <v>0.0</v>
      </c>
      <c r="AC269" s="5">
        <v>0.0</v>
      </c>
      <c r="AD269" s="5">
        <v>0.0</v>
      </c>
      <c r="AE269" s="5">
        <v>1.0</v>
      </c>
      <c r="AF269" s="5">
        <v>0.3</v>
      </c>
      <c r="AG269" s="5">
        <f t="shared" si="1"/>
        <v>26</v>
      </c>
      <c r="AH269" s="6">
        <f t="shared" si="2"/>
        <v>0</v>
      </c>
      <c r="AI269" s="6" t="str">
        <f>VLOOKUP(C269, 'Batter Rosters'!A:C, 3, FALSE)</f>
        <v>TOR</v>
      </c>
    </row>
    <row r="270">
      <c r="A270" s="1">
        <v>76.0</v>
      </c>
      <c r="B270" s="3"/>
      <c r="C270" s="4" t="s">
        <v>329</v>
      </c>
      <c r="D270" s="4" t="s">
        <v>460</v>
      </c>
      <c r="E270" s="5">
        <v>2019.0</v>
      </c>
      <c r="F270" s="5">
        <v>2020.0</v>
      </c>
      <c r="G270" s="5">
        <v>95.0</v>
      </c>
      <c r="H270" s="5">
        <v>9.0</v>
      </c>
      <c r="I270" s="3"/>
      <c r="J270" s="5">
        <v>191.0</v>
      </c>
      <c r="K270" s="5">
        <v>180.0</v>
      </c>
      <c r="L270" s="5">
        <v>24.0</v>
      </c>
      <c r="M270" s="5">
        <v>61.0</v>
      </c>
      <c r="N270" s="5">
        <v>9.0</v>
      </c>
      <c r="O270" s="5">
        <v>1.0</v>
      </c>
      <c r="P270" s="5">
        <v>22.0</v>
      </c>
      <c r="Q270" s="5">
        <v>0.0</v>
      </c>
      <c r="R270" s="5">
        <v>0.0</v>
      </c>
      <c r="S270" s="5">
        <v>9.0</v>
      </c>
      <c r="T270" s="5">
        <v>31.0</v>
      </c>
      <c r="U270" s="5">
        <v>0.339</v>
      </c>
      <c r="V270" s="5">
        <v>0.366</v>
      </c>
      <c r="W270" s="5">
        <v>0.55</v>
      </c>
      <c r="X270" s="5">
        <v>0.916</v>
      </c>
      <c r="Y270" s="5">
        <v>99.0</v>
      </c>
      <c r="Z270" s="5">
        <v>5.0</v>
      </c>
      <c r="AA270" s="5">
        <v>0.0</v>
      </c>
      <c r="AB270" s="5">
        <v>0.0</v>
      </c>
      <c r="AC270" s="5">
        <v>2.0</v>
      </c>
      <c r="AD270" s="5">
        <v>1.0</v>
      </c>
      <c r="AE270" s="5">
        <v>1.0</v>
      </c>
      <c r="AF270" s="5">
        <v>0.366</v>
      </c>
      <c r="AG270" s="5">
        <f t="shared" si="1"/>
        <v>42</v>
      </c>
      <c r="AH270" s="6">
        <f t="shared" si="2"/>
        <v>0</v>
      </c>
      <c r="AI270" s="6" t="str">
        <f>VLOOKUP(C270, 'Batter Rosters'!A:C, 3, FALSE)</f>
        <v>WSN</v>
      </c>
    </row>
    <row r="271">
      <c r="A271" s="1">
        <v>80.0</v>
      </c>
      <c r="B271" s="3"/>
      <c r="C271" s="4" t="s">
        <v>331</v>
      </c>
      <c r="D271" s="4" t="s">
        <v>460</v>
      </c>
      <c r="E271" s="5">
        <v>2019.0</v>
      </c>
      <c r="F271" s="5">
        <v>2020.0</v>
      </c>
      <c r="G271" s="5">
        <v>75.0</v>
      </c>
      <c r="H271" s="5">
        <v>8.0</v>
      </c>
      <c r="I271" s="3"/>
      <c r="J271" s="5">
        <v>152.0</v>
      </c>
      <c r="K271" s="5">
        <v>142.0</v>
      </c>
      <c r="L271" s="5">
        <v>28.0</v>
      </c>
      <c r="M271" s="5">
        <v>49.0</v>
      </c>
      <c r="N271" s="5">
        <v>10.0</v>
      </c>
      <c r="O271" s="5">
        <v>0.0</v>
      </c>
      <c r="P271" s="5">
        <v>31.0</v>
      </c>
      <c r="Q271" s="5">
        <v>1.0</v>
      </c>
      <c r="R271" s="5">
        <v>0.0</v>
      </c>
      <c r="S271" s="5">
        <v>9.0</v>
      </c>
      <c r="T271" s="5">
        <v>21.0</v>
      </c>
      <c r="U271" s="5">
        <v>0.345</v>
      </c>
      <c r="V271" s="5">
        <v>0.388</v>
      </c>
      <c r="W271" s="5">
        <v>0.585</v>
      </c>
      <c r="X271" s="5">
        <v>0.973</v>
      </c>
      <c r="Y271" s="5">
        <v>83.0</v>
      </c>
      <c r="Z271" s="5">
        <v>4.0</v>
      </c>
      <c r="AA271" s="5">
        <v>1.0</v>
      </c>
      <c r="AB271" s="5">
        <v>0.0</v>
      </c>
      <c r="AC271" s="5">
        <v>0.0</v>
      </c>
      <c r="AD271" s="5">
        <v>1.0</v>
      </c>
      <c r="AE271" s="5">
        <v>3.0</v>
      </c>
      <c r="AF271" s="5">
        <v>0.363</v>
      </c>
      <c r="AG271" s="5">
        <f t="shared" si="1"/>
        <v>31</v>
      </c>
      <c r="AH271" s="6">
        <f t="shared" si="2"/>
        <v>1</v>
      </c>
      <c r="AI271" s="6" t="str">
        <f>VLOOKUP(C271, 'Batter Rosters'!A:C, 3, FALSE)</f>
        <v>WSN</v>
      </c>
    </row>
    <row r="272">
      <c r="A272" s="1">
        <v>108.0</v>
      </c>
      <c r="B272" s="3"/>
      <c r="C272" s="4" t="s">
        <v>327</v>
      </c>
      <c r="D272" s="4" t="s">
        <v>460</v>
      </c>
      <c r="E272" s="5">
        <v>2019.0</v>
      </c>
      <c r="F272" s="5">
        <v>2020.0</v>
      </c>
      <c r="G272" s="5">
        <v>94.0</v>
      </c>
      <c r="H272" s="5">
        <v>7.0</v>
      </c>
      <c r="I272" s="3"/>
      <c r="J272" s="5">
        <v>180.0</v>
      </c>
      <c r="K272" s="5">
        <v>155.0</v>
      </c>
      <c r="L272" s="5">
        <v>22.0</v>
      </c>
      <c r="M272" s="5">
        <v>46.0</v>
      </c>
      <c r="N272" s="5">
        <v>11.0</v>
      </c>
      <c r="O272" s="5">
        <v>1.0</v>
      </c>
      <c r="P272" s="5">
        <v>32.0</v>
      </c>
      <c r="Q272" s="5">
        <v>1.0</v>
      </c>
      <c r="R272" s="5">
        <v>0.0</v>
      </c>
      <c r="S272" s="5">
        <v>20.0</v>
      </c>
      <c r="T272" s="5">
        <v>24.0</v>
      </c>
      <c r="U272" s="5">
        <v>0.297</v>
      </c>
      <c r="V272" s="5">
        <v>0.367</v>
      </c>
      <c r="W272" s="5">
        <v>0.516</v>
      </c>
      <c r="X272" s="5">
        <v>0.883</v>
      </c>
      <c r="Y272" s="5">
        <v>80.0</v>
      </c>
      <c r="Z272" s="5">
        <v>3.0</v>
      </c>
      <c r="AA272" s="5">
        <v>0.0</v>
      </c>
      <c r="AB272" s="5">
        <v>0.0</v>
      </c>
      <c r="AC272" s="5">
        <v>5.0</v>
      </c>
      <c r="AD272" s="5">
        <v>0.0</v>
      </c>
      <c r="AE272" s="5">
        <v>2.0</v>
      </c>
      <c r="AF272" s="5">
        <v>0.302</v>
      </c>
      <c r="AG272" s="5">
        <f t="shared" si="1"/>
        <v>27</v>
      </c>
      <c r="AH272" s="6">
        <f t="shared" si="2"/>
        <v>1</v>
      </c>
      <c r="AI272" s="6" t="str">
        <f>VLOOKUP(C272, 'Batter Rosters'!A:C, 3, FALSE)</f>
        <v>WSN</v>
      </c>
    </row>
    <row r="273">
      <c r="A273" s="1">
        <v>148.0</v>
      </c>
      <c r="B273" s="3"/>
      <c r="C273" s="4" t="s">
        <v>330</v>
      </c>
      <c r="D273" s="4" t="s">
        <v>460</v>
      </c>
      <c r="E273" s="5">
        <v>2019.0</v>
      </c>
      <c r="F273" s="5">
        <v>2020.0</v>
      </c>
      <c r="G273" s="5">
        <v>53.0</v>
      </c>
      <c r="H273" s="5">
        <v>4.0</v>
      </c>
      <c r="I273" s="3"/>
      <c r="J273" s="5">
        <v>93.0</v>
      </c>
      <c r="K273" s="5">
        <v>85.0</v>
      </c>
      <c r="L273" s="5">
        <v>10.0</v>
      </c>
      <c r="M273" s="5">
        <v>29.0</v>
      </c>
      <c r="N273" s="5">
        <v>6.0</v>
      </c>
      <c r="O273" s="5">
        <v>0.0</v>
      </c>
      <c r="P273" s="5">
        <v>23.0</v>
      </c>
      <c r="Q273" s="5">
        <v>0.0</v>
      </c>
      <c r="R273" s="5">
        <v>0.0</v>
      </c>
      <c r="S273" s="5">
        <v>5.0</v>
      </c>
      <c r="T273" s="5">
        <v>12.0</v>
      </c>
      <c r="U273" s="5">
        <v>0.341</v>
      </c>
      <c r="V273" s="5">
        <v>0.387</v>
      </c>
      <c r="W273" s="5">
        <v>0.553</v>
      </c>
      <c r="X273" s="5">
        <v>0.94</v>
      </c>
      <c r="Y273" s="5">
        <v>47.0</v>
      </c>
      <c r="Z273" s="5">
        <v>1.0</v>
      </c>
      <c r="AA273" s="5">
        <v>2.0</v>
      </c>
      <c r="AB273" s="5">
        <v>0.0</v>
      </c>
      <c r="AC273" s="5">
        <v>1.0</v>
      </c>
      <c r="AD273" s="5">
        <v>0.0</v>
      </c>
      <c r="AE273" s="5">
        <v>0.0</v>
      </c>
      <c r="AF273" s="5">
        <v>0.357</v>
      </c>
      <c r="AG273" s="5">
        <f t="shared" si="1"/>
        <v>19</v>
      </c>
      <c r="AH273" s="6">
        <f t="shared" si="2"/>
        <v>0</v>
      </c>
      <c r="AI273" s="6" t="str">
        <f>VLOOKUP(C273, 'Batter Rosters'!A:C, 3, FALSE)</f>
        <v>WSN</v>
      </c>
    </row>
    <row r="274">
      <c r="A274" s="1">
        <v>160.0</v>
      </c>
      <c r="B274" s="3"/>
      <c r="C274" s="4" t="s">
        <v>326</v>
      </c>
      <c r="D274" s="4" t="s">
        <v>460</v>
      </c>
      <c r="E274" s="5">
        <v>2019.0</v>
      </c>
      <c r="F274" s="5">
        <v>2020.0</v>
      </c>
      <c r="G274" s="5">
        <v>74.0</v>
      </c>
      <c r="H274" s="5">
        <v>4.0</v>
      </c>
      <c r="I274" s="3"/>
      <c r="J274" s="5">
        <v>170.0</v>
      </c>
      <c r="K274" s="5">
        <v>155.0</v>
      </c>
      <c r="L274" s="5">
        <v>32.0</v>
      </c>
      <c r="M274" s="5">
        <v>52.0</v>
      </c>
      <c r="N274" s="5">
        <v>12.0</v>
      </c>
      <c r="O274" s="5">
        <v>1.0</v>
      </c>
      <c r="P274" s="5">
        <v>12.0</v>
      </c>
      <c r="Q274" s="5">
        <v>10.0</v>
      </c>
      <c r="R274" s="5">
        <v>2.0</v>
      </c>
      <c r="S274" s="5">
        <v>14.0</v>
      </c>
      <c r="T274" s="5">
        <v>29.0</v>
      </c>
      <c r="U274" s="5">
        <v>0.335</v>
      </c>
      <c r="V274" s="5">
        <v>0.388</v>
      </c>
      <c r="W274" s="5">
        <v>0.503</v>
      </c>
      <c r="X274" s="5">
        <v>0.891</v>
      </c>
      <c r="Y274" s="5">
        <v>78.0</v>
      </c>
      <c r="Z274" s="5">
        <v>1.0</v>
      </c>
      <c r="AA274" s="5">
        <v>0.0</v>
      </c>
      <c r="AB274" s="5">
        <v>0.0</v>
      </c>
      <c r="AC274" s="5">
        <v>1.0</v>
      </c>
      <c r="AD274" s="5">
        <v>2.0</v>
      </c>
      <c r="AE274" s="5">
        <v>0.0</v>
      </c>
      <c r="AF274" s="5">
        <v>0.39</v>
      </c>
      <c r="AG274" s="5">
        <f t="shared" si="1"/>
        <v>35</v>
      </c>
      <c r="AH274" s="6">
        <f t="shared" si="2"/>
        <v>8</v>
      </c>
      <c r="AI274" s="6" t="str">
        <f>VLOOKUP(C274, 'Batter Rosters'!A:C, 3, FALSE)</f>
        <v>WSN</v>
      </c>
    </row>
    <row r="275">
      <c r="A275" s="1">
        <v>168.0</v>
      </c>
      <c r="B275" s="3"/>
      <c r="C275" s="4" t="s">
        <v>332</v>
      </c>
      <c r="D275" s="4" t="s">
        <v>460</v>
      </c>
      <c r="E275" s="5">
        <v>2019.0</v>
      </c>
      <c r="F275" s="5">
        <v>2020.0</v>
      </c>
      <c r="G275" s="5">
        <v>55.0</v>
      </c>
      <c r="H275" s="5">
        <v>4.0</v>
      </c>
      <c r="I275" s="3"/>
      <c r="J275" s="5">
        <v>103.0</v>
      </c>
      <c r="K275" s="5">
        <v>85.0</v>
      </c>
      <c r="L275" s="5">
        <v>10.0</v>
      </c>
      <c r="M275" s="5">
        <v>24.0</v>
      </c>
      <c r="N275" s="5">
        <v>4.0</v>
      </c>
      <c r="O275" s="5">
        <v>1.0</v>
      </c>
      <c r="P275" s="5">
        <v>18.0</v>
      </c>
      <c r="Q275" s="5">
        <v>0.0</v>
      </c>
      <c r="R275" s="5">
        <v>0.0</v>
      </c>
      <c r="S275" s="5">
        <v>16.0</v>
      </c>
      <c r="T275" s="5">
        <v>17.0</v>
      </c>
      <c r="U275" s="5">
        <v>0.282</v>
      </c>
      <c r="V275" s="5">
        <v>0.398</v>
      </c>
      <c r="W275" s="5">
        <v>0.494</v>
      </c>
      <c r="X275" s="5">
        <v>0.892</v>
      </c>
      <c r="Y275" s="5">
        <v>42.0</v>
      </c>
      <c r="Z275" s="5">
        <v>2.0</v>
      </c>
      <c r="AA275" s="5">
        <v>1.0</v>
      </c>
      <c r="AB275" s="5">
        <v>0.0</v>
      </c>
      <c r="AC275" s="5">
        <v>1.0</v>
      </c>
      <c r="AD275" s="5">
        <v>1.0</v>
      </c>
      <c r="AE275" s="5">
        <v>3.0</v>
      </c>
      <c r="AF275" s="5">
        <v>0.308</v>
      </c>
      <c r="AG275" s="5">
        <f t="shared" si="1"/>
        <v>15</v>
      </c>
      <c r="AH275" s="6">
        <f t="shared" si="2"/>
        <v>0</v>
      </c>
      <c r="AI275" s="6" t="str">
        <f>VLOOKUP(C275, 'Batter Rosters'!A:C, 3, FALSE)</f>
        <v>WSN</v>
      </c>
    </row>
    <row r="276">
      <c r="A276" s="1">
        <v>198.0</v>
      </c>
      <c r="B276" s="3"/>
      <c r="C276" s="4" t="s">
        <v>334</v>
      </c>
      <c r="D276" s="4" t="s">
        <v>460</v>
      </c>
      <c r="E276" s="5">
        <v>2019.0</v>
      </c>
      <c r="F276" s="5">
        <v>2020.0</v>
      </c>
      <c r="G276" s="5">
        <v>33.0</v>
      </c>
      <c r="H276" s="5">
        <v>3.0</v>
      </c>
      <c r="I276" s="3"/>
      <c r="J276" s="5">
        <v>61.0</v>
      </c>
      <c r="K276" s="5">
        <v>55.0</v>
      </c>
      <c r="L276" s="5">
        <v>9.0</v>
      </c>
      <c r="M276" s="5">
        <v>13.0</v>
      </c>
      <c r="N276" s="5">
        <v>4.0</v>
      </c>
      <c r="O276" s="5">
        <v>0.0</v>
      </c>
      <c r="P276" s="5">
        <v>6.0</v>
      </c>
      <c r="Q276" s="5">
        <v>1.0</v>
      </c>
      <c r="R276" s="5">
        <v>0.0</v>
      </c>
      <c r="S276" s="5">
        <v>4.0</v>
      </c>
      <c r="T276" s="5">
        <v>19.0</v>
      </c>
      <c r="U276" s="5">
        <v>0.236</v>
      </c>
      <c r="V276" s="5">
        <v>0.3</v>
      </c>
      <c r="W276" s="5">
        <v>0.473</v>
      </c>
      <c r="X276" s="5">
        <v>0.773</v>
      </c>
      <c r="Y276" s="5">
        <v>26.0</v>
      </c>
      <c r="Z276" s="5">
        <v>0.0</v>
      </c>
      <c r="AA276" s="5">
        <v>1.0</v>
      </c>
      <c r="AB276" s="5">
        <v>1.0</v>
      </c>
      <c r="AC276" s="5">
        <v>0.0</v>
      </c>
      <c r="AD276" s="5">
        <v>0.0</v>
      </c>
      <c r="AE276" s="5">
        <v>0.0</v>
      </c>
      <c r="AF276" s="5">
        <v>0.303</v>
      </c>
      <c r="AG276" s="5">
        <f t="shared" si="1"/>
        <v>6</v>
      </c>
      <c r="AH276" s="6">
        <f t="shared" si="2"/>
        <v>1</v>
      </c>
      <c r="AI276" s="6" t="str">
        <f>VLOOKUP(C276, 'Batter Rosters'!A:C, 3, FALSE)</f>
        <v>WSN</v>
      </c>
    </row>
    <row r="277">
      <c r="A277" s="1">
        <v>201.0</v>
      </c>
      <c r="B277" s="3"/>
      <c r="C277" s="4" t="s">
        <v>328</v>
      </c>
      <c r="D277" s="4" t="s">
        <v>460</v>
      </c>
      <c r="E277" s="5">
        <v>2019.0</v>
      </c>
      <c r="F277" s="5">
        <v>2020.0</v>
      </c>
      <c r="G277" s="5">
        <v>104.0</v>
      </c>
      <c r="H277" s="5">
        <v>3.0</v>
      </c>
      <c r="I277" s="3"/>
      <c r="J277" s="5">
        <v>193.0</v>
      </c>
      <c r="K277" s="5">
        <v>167.0</v>
      </c>
      <c r="L277" s="5">
        <v>26.0</v>
      </c>
      <c r="M277" s="5">
        <v>48.0</v>
      </c>
      <c r="N277" s="5">
        <v>11.0</v>
      </c>
      <c r="O277" s="5">
        <v>1.0</v>
      </c>
      <c r="P277" s="5">
        <v>18.0</v>
      </c>
      <c r="Q277" s="5">
        <v>13.0</v>
      </c>
      <c r="R277" s="5">
        <v>4.0</v>
      </c>
      <c r="S277" s="5">
        <v>11.0</v>
      </c>
      <c r="T277" s="5">
        <v>39.0</v>
      </c>
      <c r="U277" s="5">
        <v>0.287</v>
      </c>
      <c r="V277" s="5">
        <v>0.378</v>
      </c>
      <c r="W277" s="5">
        <v>0.419</v>
      </c>
      <c r="X277" s="5">
        <v>0.797</v>
      </c>
      <c r="Y277" s="5">
        <v>70.0</v>
      </c>
      <c r="Z277" s="5">
        <v>2.0</v>
      </c>
      <c r="AA277" s="5">
        <v>14.0</v>
      </c>
      <c r="AB277" s="5">
        <v>0.0</v>
      </c>
      <c r="AC277" s="5">
        <v>1.0</v>
      </c>
      <c r="AD277" s="5">
        <v>0.0</v>
      </c>
      <c r="AE277" s="5">
        <v>4.0</v>
      </c>
      <c r="AF277" s="5">
        <v>0.357</v>
      </c>
      <c r="AG277" s="5">
        <f t="shared" si="1"/>
        <v>33</v>
      </c>
      <c r="AH277" s="6">
        <f t="shared" si="2"/>
        <v>9</v>
      </c>
      <c r="AI277" s="6" t="str">
        <f>VLOOKUP(C277, 'Batter Rosters'!A:C, 3, FALSE)</f>
        <v>WSN</v>
      </c>
    </row>
    <row r="278">
      <c r="A278" s="1">
        <v>217.0</v>
      </c>
      <c r="B278" s="3"/>
      <c r="C278" s="4" t="s">
        <v>335</v>
      </c>
      <c r="D278" s="4" t="s">
        <v>460</v>
      </c>
      <c r="E278" s="5">
        <v>2019.0</v>
      </c>
      <c r="F278" s="5">
        <v>2020.0</v>
      </c>
      <c r="G278" s="5">
        <v>24.0</v>
      </c>
      <c r="H278" s="5">
        <v>3.0</v>
      </c>
      <c r="I278" s="3"/>
      <c r="J278" s="5">
        <v>47.0</v>
      </c>
      <c r="K278" s="5">
        <v>46.0</v>
      </c>
      <c r="L278" s="5">
        <v>4.0</v>
      </c>
      <c r="M278" s="5">
        <v>10.0</v>
      </c>
      <c r="N278" s="5">
        <v>3.0</v>
      </c>
      <c r="O278" s="5">
        <v>0.0</v>
      </c>
      <c r="P278" s="5">
        <v>5.0</v>
      </c>
      <c r="Q278" s="5">
        <v>0.0</v>
      </c>
      <c r="R278" s="5">
        <v>0.0</v>
      </c>
      <c r="S278" s="5">
        <v>0.0</v>
      </c>
      <c r="T278" s="5">
        <v>10.0</v>
      </c>
      <c r="U278" s="5">
        <v>0.217</v>
      </c>
      <c r="V278" s="5">
        <v>0.213</v>
      </c>
      <c r="W278" s="5">
        <v>0.478</v>
      </c>
      <c r="X278" s="5">
        <v>0.691</v>
      </c>
      <c r="Y278" s="5">
        <v>22.0</v>
      </c>
      <c r="Z278" s="5">
        <v>0.0</v>
      </c>
      <c r="AA278" s="5">
        <v>0.0</v>
      </c>
      <c r="AB278" s="5">
        <v>0.0</v>
      </c>
      <c r="AC278" s="5">
        <v>1.0</v>
      </c>
      <c r="AD278" s="5">
        <v>0.0</v>
      </c>
      <c r="AE278" s="5">
        <v>0.0</v>
      </c>
      <c r="AF278" s="5">
        <v>0.206</v>
      </c>
      <c r="AG278" s="5">
        <f t="shared" si="1"/>
        <v>4</v>
      </c>
      <c r="AH278" s="6">
        <f t="shared" si="2"/>
        <v>0</v>
      </c>
      <c r="AI278" s="6" t="str">
        <f>VLOOKUP(C278, 'Batter Rosters'!A:C, 3, FALSE)</f>
        <v>WSN</v>
      </c>
    </row>
    <row r="279">
      <c r="A279" s="1">
        <v>284.0</v>
      </c>
      <c r="B279" s="3"/>
      <c r="C279" s="4" t="s">
        <v>336</v>
      </c>
      <c r="D279" s="4" t="s">
        <v>460</v>
      </c>
      <c r="E279" s="5">
        <v>2019.0</v>
      </c>
      <c r="F279" s="5">
        <v>2020.0</v>
      </c>
      <c r="G279" s="5">
        <v>23.0</v>
      </c>
      <c r="H279" s="5">
        <v>1.0</v>
      </c>
      <c r="I279" s="3"/>
      <c r="J279" s="5">
        <v>35.0</v>
      </c>
      <c r="K279" s="5">
        <v>33.0</v>
      </c>
      <c r="L279" s="5">
        <v>5.0</v>
      </c>
      <c r="M279" s="5">
        <v>9.0</v>
      </c>
      <c r="N279" s="5">
        <v>0.0</v>
      </c>
      <c r="O279" s="5">
        <v>0.0</v>
      </c>
      <c r="P279" s="5">
        <v>2.0</v>
      </c>
      <c r="Q279" s="5">
        <v>0.0</v>
      </c>
      <c r="R279" s="5">
        <v>0.0</v>
      </c>
      <c r="S279" s="5">
        <v>2.0</v>
      </c>
      <c r="T279" s="5">
        <v>10.0</v>
      </c>
      <c r="U279" s="5">
        <v>0.273</v>
      </c>
      <c r="V279" s="5">
        <v>0.314</v>
      </c>
      <c r="W279" s="5">
        <v>0.364</v>
      </c>
      <c r="X279" s="5">
        <v>0.678</v>
      </c>
      <c r="Y279" s="5">
        <v>12.0</v>
      </c>
      <c r="Z279" s="5">
        <v>1.0</v>
      </c>
      <c r="AA279" s="5">
        <v>0.0</v>
      </c>
      <c r="AB279" s="5">
        <v>0.0</v>
      </c>
      <c r="AC279" s="5">
        <v>0.0</v>
      </c>
      <c r="AD279" s="5">
        <v>0.0</v>
      </c>
      <c r="AE279" s="5">
        <v>0.0</v>
      </c>
      <c r="AF279" s="5">
        <v>0.364</v>
      </c>
      <c r="AG279" s="5">
        <f t="shared" si="1"/>
        <v>8</v>
      </c>
      <c r="AH279" s="6">
        <f t="shared" si="2"/>
        <v>0</v>
      </c>
      <c r="AI279" s="6" t="str">
        <f>VLOOKUP(C279, 'Batter Rosters'!A:C, 3, FALSE)</f>
        <v>WSN</v>
      </c>
    </row>
    <row r="280">
      <c r="A280" s="7">
        <v>304.0</v>
      </c>
      <c r="B280" s="3"/>
      <c r="C280" s="8" t="s">
        <v>333</v>
      </c>
      <c r="D280" s="8" t="s">
        <v>460</v>
      </c>
      <c r="E280" s="9">
        <v>2019.0</v>
      </c>
      <c r="F280" s="9">
        <v>2020.0</v>
      </c>
      <c r="G280" s="9">
        <v>15.0</v>
      </c>
      <c r="H280" s="9">
        <v>0.0</v>
      </c>
      <c r="I280" s="3"/>
      <c r="J280" s="9">
        <v>33.0</v>
      </c>
      <c r="K280" s="9">
        <v>28.0</v>
      </c>
      <c r="L280" s="9">
        <v>4.0</v>
      </c>
      <c r="M280" s="9">
        <v>8.0</v>
      </c>
      <c r="N280" s="9">
        <v>0.0</v>
      </c>
      <c r="O280" s="9">
        <v>0.0</v>
      </c>
      <c r="P280" s="9">
        <v>4.0</v>
      </c>
      <c r="Q280" s="9">
        <v>0.0</v>
      </c>
      <c r="R280" s="9">
        <v>0.0</v>
      </c>
      <c r="S280" s="9">
        <v>3.0</v>
      </c>
      <c r="T280" s="9">
        <v>10.0</v>
      </c>
      <c r="U280" s="9">
        <v>0.286</v>
      </c>
      <c r="V280" s="9">
        <v>0.364</v>
      </c>
      <c r="W280" s="9">
        <v>0.286</v>
      </c>
      <c r="X280" s="9">
        <v>0.649</v>
      </c>
      <c r="Y280" s="9">
        <v>8.0</v>
      </c>
      <c r="Z280" s="9">
        <v>1.0</v>
      </c>
      <c r="AA280" s="9">
        <v>1.0</v>
      </c>
      <c r="AB280" s="9">
        <v>0.0</v>
      </c>
      <c r="AC280" s="9">
        <v>1.0</v>
      </c>
      <c r="AD280" s="9">
        <v>0.0</v>
      </c>
      <c r="AE280" s="9">
        <v>0.0</v>
      </c>
      <c r="AF280" s="9">
        <v>0.421</v>
      </c>
      <c r="AG280" s="5">
        <f t="shared" si="1"/>
        <v>8</v>
      </c>
      <c r="AH280" s="6">
        <f t="shared" si="2"/>
        <v>0</v>
      </c>
      <c r="AI280" s="6" t="str">
        <f>VLOOKUP(C280, 'Batter Rosters'!A:C, 3, FALSE)</f>
        <v>WSN</v>
      </c>
    </row>
    <row r="281">
      <c r="A281" s="1">
        <v>7.0</v>
      </c>
      <c r="B281" s="3"/>
      <c r="C281" s="4" t="s">
        <v>355</v>
      </c>
      <c r="D281" s="4" t="s">
        <v>460</v>
      </c>
      <c r="E281" s="5">
        <v>2019.0</v>
      </c>
      <c r="F281" s="5">
        <v>2019.0</v>
      </c>
      <c r="G281" s="5">
        <v>84.0</v>
      </c>
      <c r="H281" s="5">
        <v>14.0</v>
      </c>
      <c r="I281" s="3"/>
      <c r="J281" s="5">
        <v>198.0</v>
      </c>
      <c r="K281" s="5">
        <v>182.0</v>
      </c>
      <c r="L281" s="5">
        <v>27.0</v>
      </c>
      <c r="M281" s="5">
        <v>54.0</v>
      </c>
      <c r="N281" s="5">
        <v>14.0</v>
      </c>
      <c r="O281" s="5">
        <v>2.0</v>
      </c>
      <c r="P281" s="5">
        <v>38.0</v>
      </c>
      <c r="Q281" s="5">
        <v>1.0</v>
      </c>
      <c r="R281" s="5">
        <v>3.0</v>
      </c>
      <c r="S281" s="5">
        <v>15.0</v>
      </c>
      <c r="T281" s="5">
        <v>38.0</v>
      </c>
      <c r="U281" s="5">
        <v>0.297</v>
      </c>
      <c r="V281" s="5">
        <v>0.35</v>
      </c>
      <c r="W281" s="5">
        <v>0.626</v>
      </c>
      <c r="X281" s="5">
        <v>0.977</v>
      </c>
      <c r="Y281" s="5">
        <v>114.0</v>
      </c>
      <c r="Z281" s="5">
        <v>6.0</v>
      </c>
      <c r="AA281" s="5">
        <v>0.0</v>
      </c>
      <c r="AB281" s="5">
        <v>1.0</v>
      </c>
      <c r="AC281" s="5">
        <v>0.0</v>
      </c>
      <c r="AD281" s="5">
        <v>1.0</v>
      </c>
      <c r="AE281" s="5">
        <v>1.0</v>
      </c>
      <c r="AF281" s="5">
        <v>0.308</v>
      </c>
      <c r="AG281" s="5">
        <f t="shared" si="1"/>
        <v>24</v>
      </c>
      <c r="AH281" s="6">
        <f t="shared" si="2"/>
        <v>-2</v>
      </c>
      <c r="AI281" s="6" t="str">
        <f>VLOOKUP(C281, 'Batter Rosters'!A:C, 3, FALSE)</f>
        <v>#N/A</v>
      </c>
    </row>
    <row r="282">
      <c r="A282" s="1">
        <v>32.0</v>
      </c>
      <c r="B282" s="3"/>
      <c r="C282" s="4" t="s">
        <v>337</v>
      </c>
      <c r="D282" s="4" t="s">
        <v>460</v>
      </c>
      <c r="E282" s="5">
        <v>2019.0</v>
      </c>
      <c r="F282" s="5">
        <v>2019.0</v>
      </c>
      <c r="G282" s="5">
        <v>90.0</v>
      </c>
      <c r="H282" s="5">
        <v>12.0</v>
      </c>
      <c r="I282" s="3"/>
      <c r="J282" s="5">
        <v>219.0</v>
      </c>
      <c r="K282" s="5">
        <v>191.0</v>
      </c>
      <c r="L282" s="5">
        <v>40.0</v>
      </c>
      <c r="M282" s="5">
        <v>53.0</v>
      </c>
      <c r="N282" s="5">
        <v>15.0</v>
      </c>
      <c r="O282" s="5">
        <v>0.0</v>
      </c>
      <c r="P282" s="5">
        <v>26.0</v>
      </c>
      <c r="Q282" s="5">
        <v>0.0</v>
      </c>
      <c r="R282" s="5">
        <v>0.0</v>
      </c>
      <c r="S282" s="5">
        <v>22.0</v>
      </c>
      <c r="T282" s="5">
        <v>47.0</v>
      </c>
      <c r="U282" s="5">
        <v>0.277</v>
      </c>
      <c r="V282" s="5">
        <v>0.365</v>
      </c>
      <c r="W282" s="5">
        <v>0.545</v>
      </c>
      <c r="X282" s="5">
        <v>0.91</v>
      </c>
      <c r="Y282" s="5">
        <v>104.0</v>
      </c>
      <c r="Z282" s="5">
        <v>9.0</v>
      </c>
      <c r="AA282" s="5">
        <v>5.0</v>
      </c>
      <c r="AB282" s="5">
        <v>0.0</v>
      </c>
      <c r="AC282" s="5">
        <v>1.0</v>
      </c>
      <c r="AD282" s="5">
        <v>2.0</v>
      </c>
      <c r="AE282" s="5">
        <v>3.0</v>
      </c>
      <c r="AF282" s="5">
        <v>0.308</v>
      </c>
      <c r="AG282" s="5">
        <f t="shared" si="1"/>
        <v>26</v>
      </c>
      <c r="AH282" s="6">
        <f t="shared" si="2"/>
        <v>0</v>
      </c>
      <c r="AI282" s="6" t="str">
        <f>VLOOKUP(C282, 'Batter Rosters'!A:C, 3, FALSE)</f>
        <v>#N/A</v>
      </c>
    </row>
    <row r="283">
      <c r="A283" s="1">
        <v>42.0</v>
      </c>
      <c r="B283" s="3"/>
      <c r="C283" s="4" t="s">
        <v>352</v>
      </c>
      <c r="D283" s="4" t="s">
        <v>460</v>
      </c>
      <c r="E283" s="5">
        <v>2019.0</v>
      </c>
      <c r="F283" s="5">
        <v>2019.0</v>
      </c>
      <c r="G283" s="5">
        <v>55.0</v>
      </c>
      <c r="H283" s="5">
        <v>11.0</v>
      </c>
      <c r="I283" s="3"/>
      <c r="J283" s="5">
        <v>130.0</v>
      </c>
      <c r="K283" s="5">
        <v>118.0</v>
      </c>
      <c r="L283" s="5">
        <v>18.0</v>
      </c>
      <c r="M283" s="5">
        <v>41.0</v>
      </c>
      <c r="N283" s="5">
        <v>6.0</v>
      </c>
      <c r="O283" s="5">
        <v>1.0</v>
      </c>
      <c r="P283" s="5">
        <v>25.0</v>
      </c>
      <c r="Q283" s="5">
        <v>1.0</v>
      </c>
      <c r="R283" s="5">
        <v>0.0</v>
      </c>
      <c r="S283" s="5">
        <v>11.0</v>
      </c>
      <c r="T283" s="5">
        <v>37.0</v>
      </c>
      <c r="U283" s="5">
        <v>0.347</v>
      </c>
      <c r="V283" s="5">
        <v>0.408</v>
      </c>
      <c r="W283" s="5">
        <v>0.695</v>
      </c>
      <c r="X283" s="5">
        <v>1.103</v>
      </c>
      <c r="Y283" s="5">
        <v>82.0</v>
      </c>
      <c r="Z283" s="5">
        <v>0.0</v>
      </c>
      <c r="AA283" s="5">
        <v>1.0</v>
      </c>
      <c r="AB283" s="5">
        <v>0.0</v>
      </c>
      <c r="AC283" s="5">
        <v>0.0</v>
      </c>
      <c r="AD283" s="5">
        <v>0.0</v>
      </c>
      <c r="AE283" s="5">
        <v>0.0</v>
      </c>
      <c r="AF283" s="5">
        <v>0.429</v>
      </c>
      <c r="AG283" s="5">
        <f t="shared" si="1"/>
        <v>23</v>
      </c>
      <c r="AH283" s="6">
        <f t="shared" si="2"/>
        <v>1</v>
      </c>
      <c r="AI283" s="6" t="str">
        <f>VLOOKUP(C283, 'Batter Rosters'!A:C, 3, FALSE)</f>
        <v>#N/A</v>
      </c>
    </row>
    <row r="284">
      <c r="A284" s="1">
        <v>124.0</v>
      </c>
      <c r="B284" s="3"/>
      <c r="C284" s="4" t="s">
        <v>370</v>
      </c>
      <c r="D284" s="4" t="s">
        <v>460</v>
      </c>
      <c r="E284" s="5">
        <v>2019.0</v>
      </c>
      <c r="F284" s="5">
        <v>2019.0</v>
      </c>
      <c r="G284" s="5">
        <v>54.0</v>
      </c>
      <c r="H284" s="5">
        <v>6.0</v>
      </c>
      <c r="I284" s="3"/>
      <c r="J284" s="5">
        <v>110.0</v>
      </c>
      <c r="K284" s="5">
        <v>92.0</v>
      </c>
      <c r="L284" s="5">
        <v>20.0</v>
      </c>
      <c r="M284" s="5">
        <v>21.0</v>
      </c>
      <c r="N284" s="5">
        <v>4.0</v>
      </c>
      <c r="O284" s="5">
        <v>0.0</v>
      </c>
      <c r="P284" s="5">
        <v>16.0</v>
      </c>
      <c r="Q284" s="5">
        <v>1.0</v>
      </c>
      <c r="R284" s="5">
        <v>0.0</v>
      </c>
      <c r="S284" s="5">
        <v>17.0</v>
      </c>
      <c r="T284" s="5">
        <v>36.0</v>
      </c>
      <c r="U284" s="5">
        <v>0.228</v>
      </c>
      <c r="V284" s="5">
        <v>0.345</v>
      </c>
      <c r="W284" s="5">
        <v>0.467</v>
      </c>
      <c r="X284" s="5">
        <v>0.813</v>
      </c>
      <c r="Y284" s="5">
        <v>43.0</v>
      </c>
      <c r="Z284" s="5">
        <v>1.0</v>
      </c>
      <c r="AA284" s="5">
        <v>0.0</v>
      </c>
      <c r="AB284" s="5">
        <v>0.0</v>
      </c>
      <c r="AC284" s="5">
        <v>1.0</v>
      </c>
      <c r="AD284" s="5">
        <v>1.0</v>
      </c>
      <c r="AE284" s="5">
        <v>1.0</v>
      </c>
      <c r="AF284" s="5">
        <v>0.294</v>
      </c>
      <c r="AG284" s="5">
        <f t="shared" si="1"/>
        <v>11</v>
      </c>
      <c r="AH284" s="6">
        <f t="shared" si="2"/>
        <v>1</v>
      </c>
      <c r="AI284" s="6" t="str">
        <f>VLOOKUP(C284, 'Batter Rosters'!A:C, 3, FALSE)</f>
        <v>#N/A</v>
      </c>
    </row>
    <row r="285">
      <c r="A285" s="1">
        <v>132.0</v>
      </c>
      <c r="B285" s="3"/>
      <c r="C285" s="4" t="s">
        <v>374</v>
      </c>
      <c r="D285" s="4" t="s">
        <v>460</v>
      </c>
      <c r="E285" s="5">
        <v>2019.0</v>
      </c>
      <c r="F285" s="5">
        <v>2020.0</v>
      </c>
      <c r="G285" s="5">
        <v>55.0</v>
      </c>
      <c r="H285" s="5">
        <v>5.0</v>
      </c>
      <c r="I285" s="3"/>
      <c r="J285" s="5">
        <v>124.0</v>
      </c>
      <c r="K285" s="5">
        <v>118.0</v>
      </c>
      <c r="L285" s="5">
        <v>13.0</v>
      </c>
      <c r="M285" s="5">
        <v>30.0</v>
      </c>
      <c r="N285" s="5">
        <v>7.0</v>
      </c>
      <c r="O285" s="5">
        <v>0.0</v>
      </c>
      <c r="P285" s="5">
        <v>9.0</v>
      </c>
      <c r="Q285" s="5">
        <v>3.0</v>
      </c>
      <c r="R285" s="5">
        <v>0.0</v>
      </c>
      <c r="S285" s="5">
        <v>4.0</v>
      </c>
      <c r="T285" s="5">
        <v>24.0</v>
      </c>
      <c r="U285" s="5">
        <v>0.254</v>
      </c>
      <c r="V285" s="5">
        <v>0.276</v>
      </c>
      <c r="W285" s="5">
        <v>0.441</v>
      </c>
      <c r="X285" s="5">
        <v>0.717</v>
      </c>
      <c r="Y285" s="5">
        <v>52.0</v>
      </c>
      <c r="Z285" s="5">
        <v>4.0</v>
      </c>
      <c r="AA285" s="5">
        <v>0.0</v>
      </c>
      <c r="AB285" s="5">
        <v>1.0</v>
      </c>
      <c r="AC285" s="5">
        <v>1.0</v>
      </c>
      <c r="AD285" s="5">
        <v>0.0</v>
      </c>
      <c r="AE285" s="5">
        <v>3.0</v>
      </c>
      <c r="AF285" s="5">
        <v>0.278</v>
      </c>
      <c r="AG285" s="5">
        <f t="shared" si="1"/>
        <v>18</v>
      </c>
      <c r="AH285" s="6">
        <f t="shared" si="2"/>
        <v>3</v>
      </c>
      <c r="AI285" s="6" t="str">
        <f>VLOOKUP(C285, 'Batter Rosters'!A:C, 3, FALSE)</f>
        <v>#N/A</v>
      </c>
    </row>
    <row r="286">
      <c r="A286" s="1">
        <v>136.0</v>
      </c>
      <c r="B286" s="3"/>
      <c r="C286" s="4" t="s">
        <v>358</v>
      </c>
      <c r="D286" s="4" t="s">
        <v>460</v>
      </c>
      <c r="E286" s="5">
        <v>2019.0</v>
      </c>
      <c r="F286" s="5">
        <v>2020.0</v>
      </c>
      <c r="G286" s="5">
        <v>42.0</v>
      </c>
      <c r="H286" s="5">
        <v>5.0</v>
      </c>
      <c r="I286" s="3"/>
      <c r="J286" s="5">
        <v>89.0</v>
      </c>
      <c r="K286" s="5">
        <v>83.0</v>
      </c>
      <c r="L286" s="5">
        <v>11.0</v>
      </c>
      <c r="M286" s="5">
        <v>26.0</v>
      </c>
      <c r="N286" s="5">
        <v>6.0</v>
      </c>
      <c r="O286" s="5">
        <v>0.0</v>
      </c>
      <c r="P286" s="5">
        <v>17.0</v>
      </c>
      <c r="Q286" s="5">
        <v>0.0</v>
      </c>
      <c r="R286" s="5">
        <v>0.0</v>
      </c>
      <c r="S286" s="5">
        <v>5.0</v>
      </c>
      <c r="T286" s="5">
        <v>18.0</v>
      </c>
      <c r="U286" s="5">
        <v>0.313</v>
      </c>
      <c r="V286" s="5">
        <v>0.36</v>
      </c>
      <c r="W286" s="5">
        <v>0.566</v>
      </c>
      <c r="X286" s="5">
        <v>0.926</v>
      </c>
      <c r="Y286" s="5">
        <v>47.0</v>
      </c>
      <c r="Z286" s="5">
        <v>1.0</v>
      </c>
      <c r="AA286" s="5">
        <v>1.0</v>
      </c>
      <c r="AB286" s="5">
        <v>0.0</v>
      </c>
      <c r="AC286" s="5">
        <v>0.0</v>
      </c>
      <c r="AD286" s="5">
        <v>0.0</v>
      </c>
      <c r="AE286" s="5">
        <v>1.0</v>
      </c>
      <c r="AF286" s="5">
        <v>0.35</v>
      </c>
      <c r="AG286" s="5">
        <f t="shared" si="1"/>
        <v>15</v>
      </c>
      <c r="AH286" s="6">
        <f t="shared" si="2"/>
        <v>0</v>
      </c>
      <c r="AI286" s="6" t="str">
        <f>VLOOKUP(C286, 'Batter Rosters'!A:C, 3, FALSE)</f>
        <v>#N/A</v>
      </c>
    </row>
    <row r="287">
      <c r="A287" s="1">
        <v>144.0</v>
      </c>
      <c r="B287" s="3"/>
      <c r="C287" s="4" t="s">
        <v>388</v>
      </c>
      <c r="D287" s="4" t="s">
        <v>460</v>
      </c>
      <c r="E287" s="5">
        <v>2019.0</v>
      </c>
      <c r="F287" s="5">
        <v>2019.0</v>
      </c>
      <c r="G287" s="5">
        <v>49.0</v>
      </c>
      <c r="H287" s="5">
        <v>5.0</v>
      </c>
      <c r="I287" s="3"/>
      <c r="J287" s="5">
        <v>104.0</v>
      </c>
      <c r="K287" s="5">
        <v>95.0</v>
      </c>
      <c r="L287" s="5">
        <v>13.0</v>
      </c>
      <c r="M287" s="5">
        <v>21.0</v>
      </c>
      <c r="N287" s="5">
        <v>2.0</v>
      </c>
      <c r="O287" s="5">
        <v>0.0</v>
      </c>
      <c r="P287" s="5">
        <v>14.0</v>
      </c>
      <c r="Q287" s="5">
        <v>0.0</v>
      </c>
      <c r="R287" s="5">
        <v>0.0</v>
      </c>
      <c r="S287" s="5">
        <v>8.0</v>
      </c>
      <c r="T287" s="5">
        <v>21.0</v>
      </c>
      <c r="U287" s="5">
        <v>0.221</v>
      </c>
      <c r="V287" s="5">
        <v>0.279</v>
      </c>
      <c r="W287" s="5">
        <v>0.4</v>
      </c>
      <c r="X287" s="5">
        <v>0.679</v>
      </c>
      <c r="Y287" s="5">
        <v>38.0</v>
      </c>
      <c r="Z287" s="5">
        <v>6.0</v>
      </c>
      <c r="AA287" s="5">
        <v>0.0</v>
      </c>
      <c r="AB287" s="5">
        <v>0.0</v>
      </c>
      <c r="AC287" s="5">
        <v>1.0</v>
      </c>
      <c r="AD287" s="5">
        <v>2.0</v>
      </c>
      <c r="AE287" s="5">
        <v>2.0</v>
      </c>
      <c r="AF287" s="5">
        <v>0.229</v>
      </c>
      <c r="AG287" s="5">
        <f t="shared" si="1"/>
        <v>14</v>
      </c>
      <c r="AH287" s="6">
        <f t="shared" si="2"/>
        <v>0</v>
      </c>
      <c r="AI287" s="6" t="str">
        <f>VLOOKUP(C287, 'Batter Rosters'!A:C, 3, FALSE)</f>
        <v>#N/A</v>
      </c>
    </row>
    <row r="288">
      <c r="A288" s="1">
        <v>146.0</v>
      </c>
      <c r="B288" s="3"/>
      <c r="C288" s="4" t="s">
        <v>354</v>
      </c>
      <c r="D288" s="4" t="s">
        <v>460</v>
      </c>
      <c r="E288" s="5">
        <v>2019.0</v>
      </c>
      <c r="F288" s="5">
        <v>2019.0</v>
      </c>
      <c r="G288" s="5">
        <v>54.0</v>
      </c>
      <c r="H288" s="5">
        <v>5.0</v>
      </c>
      <c r="I288" s="3"/>
      <c r="J288" s="5">
        <v>117.0</v>
      </c>
      <c r="K288" s="5">
        <v>101.0</v>
      </c>
      <c r="L288" s="5">
        <v>20.0</v>
      </c>
      <c r="M288" s="5">
        <v>29.0</v>
      </c>
      <c r="N288" s="5">
        <v>8.0</v>
      </c>
      <c r="O288" s="5">
        <v>0.0</v>
      </c>
      <c r="P288" s="5">
        <v>11.0</v>
      </c>
      <c r="Q288" s="5">
        <v>0.0</v>
      </c>
      <c r="R288" s="5">
        <v>0.0</v>
      </c>
      <c r="S288" s="5">
        <v>16.0</v>
      </c>
      <c r="T288" s="5">
        <v>30.0</v>
      </c>
      <c r="U288" s="5">
        <v>0.287</v>
      </c>
      <c r="V288" s="5">
        <v>0.385</v>
      </c>
      <c r="W288" s="5">
        <v>0.515</v>
      </c>
      <c r="X288" s="5">
        <v>0.899</v>
      </c>
      <c r="Y288" s="5">
        <v>52.0</v>
      </c>
      <c r="Z288" s="5">
        <v>4.0</v>
      </c>
      <c r="AA288" s="5">
        <v>0.0</v>
      </c>
      <c r="AB288" s="5">
        <v>0.0</v>
      </c>
      <c r="AC288" s="5">
        <v>0.0</v>
      </c>
      <c r="AD288" s="5">
        <v>0.0</v>
      </c>
      <c r="AE288" s="5">
        <v>0.0</v>
      </c>
      <c r="AF288" s="5">
        <v>0.364</v>
      </c>
      <c r="AG288" s="5">
        <f t="shared" si="1"/>
        <v>16</v>
      </c>
      <c r="AH288" s="6">
        <f t="shared" si="2"/>
        <v>0</v>
      </c>
      <c r="AI288" s="6" t="str">
        <f>VLOOKUP(C288, 'Batter Rosters'!A:C, 3, FALSE)</f>
        <v>#N/A</v>
      </c>
    </row>
    <row r="289">
      <c r="A289" s="1">
        <v>147.0</v>
      </c>
      <c r="B289" s="3"/>
      <c r="C289" s="4" t="s">
        <v>338</v>
      </c>
      <c r="D289" s="4" t="s">
        <v>460</v>
      </c>
      <c r="E289" s="5">
        <v>2019.0</v>
      </c>
      <c r="F289" s="5">
        <v>2019.0</v>
      </c>
      <c r="G289" s="5">
        <v>73.0</v>
      </c>
      <c r="H289" s="5">
        <v>5.0</v>
      </c>
      <c r="I289" s="3"/>
      <c r="J289" s="5">
        <v>154.0</v>
      </c>
      <c r="K289" s="5">
        <v>136.0</v>
      </c>
      <c r="L289" s="5">
        <v>17.0</v>
      </c>
      <c r="M289" s="5">
        <v>38.0</v>
      </c>
      <c r="N289" s="5">
        <v>6.0</v>
      </c>
      <c r="O289" s="5">
        <v>0.0</v>
      </c>
      <c r="P289" s="5">
        <v>23.0</v>
      </c>
      <c r="Q289" s="5">
        <v>3.0</v>
      </c>
      <c r="R289" s="5">
        <v>1.0</v>
      </c>
      <c r="S289" s="5">
        <v>14.0</v>
      </c>
      <c r="T289" s="5">
        <v>30.0</v>
      </c>
      <c r="U289" s="5">
        <v>0.279</v>
      </c>
      <c r="V289" s="5">
        <v>0.357</v>
      </c>
      <c r="W289" s="5">
        <v>0.434</v>
      </c>
      <c r="X289" s="5">
        <v>0.791</v>
      </c>
      <c r="Y289" s="5">
        <v>59.0</v>
      </c>
      <c r="Z289" s="5">
        <v>4.0</v>
      </c>
      <c r="AA289" s="5">
        <v>3.0</v>
      </c>
      <c r="AB289" s="5">
        <v>0.0</v>
      </c>
      <c r="AC289" s="5">
        <v>1.0</v>
      </c>
      <c r="AD289" s="5">
        <v>1.0</v>
      </c>
      <c r="AE289" s="5">
        <v>1.0</v>
      </c>
      <c r="AF289" s="5">
        <v>0.324</v>
      </c>
      <c r="AG289" s="5">
        <f t="shared" si="1"/>
        <v>27</v>
      </c>
      <c r="AH289" s="6">
        <f t="shared" si="2"/>
        <v>2</v>
      </c>
      <c r="AI289" s="6" t="str">
        <f>VLOOKUP(C289, 'Batter Rosters'!A:C, 3, FALSE)</f>
        <v>#N/A</v>
      </c>
    </row>
    <row r="290">
      <c r="A290" s="1">
        <v>153.0</v>
      </c>
      <c r="B290" s="3"/>
      <c r="C290" s="4" t="s">
        <v>340</v>
      </c>
      <c r="D290" s="4" t="s">
        <v>460</v>
      </c>
      <c r="E290" s="5">
        <v>2019.0</v>
      </c>
      <c r="F290" s="5">
        <v>2019.0</v>
      </c>
      <c r="G290" s="5">
        <v>74.0</v>
      </c>
      <c r="H290" s="5">
        <v>4.0</v>
      </c>
      <c r="I290" s="3"/>
      <c r="J290" s="5">
        <v>170.0</v>
      </c>
      <c r="K290" s="5">
        <v>157.0</v>
      </c>
      <c r="L290" s="5">
        <v>21.0</v>
      </c>
      <c r="M290" s="5">
        <v>41.0</v>
      </c>
      <c r="N290" s="5">
        <v>11.0</v>
      </c>
      <c r="O290" s="5">
        <v>1.0</v>
      </c>
      <c r="P290" s="5">
        <v>22.0</v>
      </c>
      <c r="Q290" s="5">
        <v>0.0</v>
      </c>
      <c r="R290" s="5">
        <v>0.0</v>
      </c>
      <c r="S290" s="5">
        <v>10.0</v>
      </c>
      <c r="T290" s="5">
        <v>33.0</v>
      </c>
      <c r="U290" s="5">
        <v>0.261</v>
      </c>
      <c r="V290" s="5">
        <v>0.306</v>
      </c>
      <c r="W290" s="5">
        <v>0.42</v>
      </c>
      <c r="X290" s="5">
        <v>0.726</v>
      </c>
      <c r="Y290" s="5">
        <v>66.0</v>
      </c>
      <c r="Z290" s="5">
        <v>3.0</v>
      </c>
      <c r="AA290" s="5">
        <v>1.0</v>
      </c>
      <c r="AB290" s="5">
        <v>0.0</v>
      </c>
      <c r="AC290" s="5">
        <v>2.0</v>
      </c>
      <c r="AD290" s="5">
        <v>1.0</v>
      </c>
      <c r="AE290" s="5">
        <v>3.0</v>
      </c>
      <c r="AF290" s="5">
        <v>0.303</v>
      </c>
      <c r="AG290" s="5">
        <f t="shared" si="1"/>
        <v>25</v>
      </c>
      <c r="AH290" s="6">
        <f t="shared" si="2"/>
        <v>0</v>
      </c>
      <c r="AI290" s="6" t="str">
        <f>VLOOKUP(C290, 'Batter Rosters'!A:C, 3, FALSE)</f>
        <v>#N/A</v>
      </c>
    </row>
    <row r="291">
      <c r="A291" s="1">
        <v>156.0</v>
      </c>
      <c r="B291" s="3"/>
      <c r="C291" s="4" t="s">
        <v>343</v>
      </c>
      <c r="D291" s="4" t="s">
        <v>460</v>
      </c>
      <c r="E291" s="5">
        <v>2019.0</v>
      </c>
      <c r="F291" s="5">
        <v>2019.0</v>
      </c>
      <c r="G291" s="5">
        <v>29.0</v>
      </c>
      <c r="H291" s="5">
        <v>4.0</v>
      </c>
      <c r="I291" s="3"/>
      <c r="J291" s="5">
        <v>69.0</v>
      </c>
      <c r="K291" s="5">
        <v>57.0</v>
      </c>
      <c r="L291" s="5">
        <v>12.0</v>
      </c>
      <c r="M291" s="5">
        <v>15.0</v>
      </c>
      <c r="N291" s="5">
        <v>3.0</v>
      </c>
      <c r="O291" s="5">
        <v>0.0</v>
      </c>
      <c r="P291" s="5">
        <v>10.0</v>
      </c>
      <c r="Q291" s="5">
        <v>0.0</v>
      </c>
      <c r="R291" s="5">
        <v>0.0</v>
      </c>
      <c r="S291" s="5">
        <v>10.0</v>
      </c>
      <c r="T291" s="5">
        <v>20.0</v>
      </c>
      <c r="U291" s="5">
        <v>0.263</v>
      </c>
      <c r="V291" s="5">
        <v>0.391</v>
      </c>
      <c r="W291" s="5">
        <v>0.526</v>
      </c>
      <c r="X291" s="5">
        <v>0.918</v>
      </c>
      <c r="Y291" s="5">
        <v>30.0</v>
      </c>
      <c r="Z291" s="5">
        <v>1.0</v>
      </c>
      <c r="AA291" s="5">
        <v>2.0</v>
      </c>
      <c r="AB291" s="5">
        <v>0.0</v>
      </c>
      <c r="AC291" s="5">
        <v>0.0</v>
      </c>
      <c r="AD291" s="5">
        <v>1.0</v>
      </c>
      <c r="AE291" s="5">
        <v>1.0</v>
      </c>
      <c r="AF291" s="5">
        <v>0.333</v>
      </c>
      <c r="AG291" s="5">
        <f t="shared" si="1"/>
        <v>8</v>
      </c>
      <c r="AH291" s="6">
        <f t="shared" si="2"/>
        <v>0</v>
      </c>
      <c r="AI291" s="6" t="str">
        <f>VLOOKUP(C291, 'Batter Rosters'!A:C, 3, FALSE)</f>
        <v>#N/A</v>
      </c>
    </row>
    <row r="292">
      <c r="A292" s="1">
        <v>167.0</v>
      </c>
      <c r="B292" s="3"/>
      <c r="C292" s="4" t="s">
        <v>342</v>
      </c>
      <c r="D292" s="4" t="s">
        <v>460</v>
      </c>
      <c r="E292" s="5">
        <v>2019.0</v>
      </c>
      <c r="F292" s="5">
        <v>2019.0</v>
      </c>
      <c r="G292" s="5">
        <v>45.0</v>
      </c>
      <c r="H292" s="5">
        <v>4.0</v>
      </c>
      <c r="I292" s="3"/>
      <c r="J292" s="5">
        <v>100.0</v>
      </c>
      <c r="K292" s="5">
        <v>93.0</v>
      </c>
      <c r="L292" s="5">
        <v>12.0</v>
      </c>
      <c r="M292" s="5">
        <v>26.0</v>
      </c>
      <c r="N292" s="5">
        <v>4.0</v>
      </c>
      <c r="O292" s="5">
        <v>0.0</v>
      </c>
      <c r="P292" s="5">
        <v>15.0</v>
      </c>
      <c r="Q292" s="5">
        <v>0.0</v>
      </c>
      <c r="R292" s="5">
        <v>1.0</v>
      </c>
      <c r="S292" s="5">
        <v>6.0</v>
      </c>
      <c r="T292" s="5">
        <v>34.0</v>
      </c>
      <c r="U292" s="5">
        <v>0.28</v>
      </c>
      <c r="V292" s="5">
        <v>0.33</v>
      </c>
      <c r="W292" s="5">
        <v>0.452</v>
      </c>
      <c r="X292" s="5">
        <v>0.782</v>
      </c>
      <c r="Y292" s="5">
        <v>42.0</v>
      </c>
      <c r="Z292" s="5">
        <v>2.0</v>
      </c>
      <c r="AA292" s="5">
        <v>1.0</v>
      </c>
      <c r="AB292" s="5">
        <v>0.0</v>
      </c>
      <c r="AC292" s="5">
        <v>0.0</v>
      </c>
      <c r="AD292" s="5">
        <v>0.0</v>
      </c>
      <c r="AE292" s="5">
        <v>0.0</v>
      </c>
      <c r="AF292" s="5">
        <v>0.4</v>
      </c>
      <c r="AG292" s="5">
        <f t="shared" si="1"/>
        <v>18</v>
      </c>
      <c r="AH292" s="6">
        <f t="shared" si="2"/>
        <v>-1</v>
      </c>
      <c r="AI292" s="6" t="str">
        <f>VLOOKUP(C292, 'Batter Rosters'!A:C, 3, FALSE)</f>
        <v>#N/A</v>
      </c>
    </row>
    <row r="293">
      <c r="A293" s="1">
        <v>181.0</v>
      </c>
      <c r="B293" s="3"/>
      <c r="C293" s="4" t="s">
        <v>345</v>
      </c>
      <c r="D293" s="4" t="s">
        <v>460</v>
      </c>
      <c r="E293" s="5">
        <v>2019.0</v>
      </c>
      <c r="F293" s="5">
        <v>2019.0</v>
      </c>
      <c r="G293" s="5">
        <v>43.0</v>
      </c>
      <c r="H293" s="5">
        <v>3.0</v>
      </c>
      <c r="I293" s="3"/>
      <c r="J293" s="5">
        <v>90.0</v>
      </c>
      <c r="K293" s="5">
        <v>83.0</v>
      </c>
      <c r="L293" s="5">
        <v>10.0</v>
      </c>
      <c r="M293" s="5">
        <v>20.0</v>
      </c>
      <c r="N293" s="5">
        <v>4.0</v>
      </c>
      <c r="O293" s="5">
        <v>0.0</v>
      </c>
      <c r="P293" s="5">
        <v>9.0</v>
      </c>
      <c r="Q293" s="5">
        <v>0.0</v>
      </c>
      <c r="R293" s="5">
        <v>0.0</v>
      </c>
      <c r="S293" s="5">
        <v>6.0</v>
      </c>
      <c r="T293" s="5">
        <v>34.0</v>
      </c>
      <c r="U293" s="5">
        <v>0.241</v>
      </c>
      <c r="V293" s="5">
        <v>0.289</v>
      </c>
      <c r="W293" s="5">
        <v>0.398</v>
      </c>
      <c r="X293" s="5">
        <v>0.686</v>
      </c>
      <c r="Y293" s="5">
        <v>33.0</v>
      </c>
      <c r="Z293" s="5">
        <v>1.0</v>
      </c>
      <c r="AA293" s="5">
        <v>0.0</v>
      </c>
      <c r="AB293" s="5">
        <v>0.0</v>
      </c>
      <c r="AC293" s="5">
        <v>1.0</v>
      </c>
      <c r="AD293" s="5">
        <v>0.0</v>
      </c>
      <c r="AE293" s="5">
        <v>1.0</v>
      </c>
      <c r="AF293" s="5">
        <v>0.362</v>
      </c>
      <c r="AG293" s="5">
        <f t="shared" si="1"/>
        <v>13</v>
      </c>
      <c r="AH293" s="6">
        <f t="shared" si="2"/>
        <v>0</v>
      </c>
      <c r="AI293" s="6" t="str">
        <f>VLOOKUP(C293, 'Batter Rosters'!A:C, 3, FALSE)</f>
        <v>#N/A</v>
      </c>
    </row>
    <row r="294">
      <c r="A294" s="1">
        <v>193.0</v>
      </c>
      <c r="B294" s="3"/>
      <c r="C294" s="4" t="s">
        <v>339</v>
      </c>
      <c r="D294" s="4" t="s">
        <v>460</v>
      </c>
      <c r="E294" s="5">
        <v>2019.0</v>
      </c>
      <c r="F294" s="5">
        <v>2019.0</v>
      </c>
      <c r="G294" s="5">
        <v>55.0</v>
      </c>
      <c r="H294" s="5">
        <v>3.0</v>
      </c>
      <c r="I294" s="3"/>
      <c r="J294" s="5">
        <v>104.0</v>
      </c>
      <c r="K294" s="5">
        <v>97.0</v>
      </c>
      <c r="L294" s="5">
        <v>7.0</v>
      </c>
      <c r="M294" s="5">
        <v>27.0</v>
      </c>
      <c r="N294" s="5">
        <v>6.0</v>
      </c>
      <c r="O294" s="5">
        <v>1.0</v>
      </c>
      <c r="P294" s="5">
        <v>13.0</v>
      </c>
      <c r="Q294" s="5">
        <v>0.0</v>
      </c>
      <c r="R294" s="5">
        <v>1.0</v>
      </c>
      <c r="S294" s="5">
        <v>4.0</v>
      </c>
      <c r="T294" s="5">
        <v>31.0</v>
      </c>
      <c r="U294" s="5">
        <v>0.278</v>
      </c>
      <c r="V294" s="5">
        <v>0.308</v>
      </c>
      <c r="W294" s="5">
        <v>0.454</v>
      </c>
      <c r="X294" s="5">
        <v>0.761</v>
      </c>
      <c r="Y294" s="5">
        <v>44.0</v>
      </c>
      <c r="Z294" s="5">
        <v>3.0</v>
      </c>
      <c r="AA294" s="5">
        <v>1.0</v>
      </c>
      <c r="AB294" s="5">
        <v>0.0</v>
      </c>
      <c r="AC294" s="5">
        <v>2.0</v>
      </c>
      <c r="AD294" s="5">
        <v>0.0</v>
      </c>
      <c r="AE294" s="5">
        <v>1.0</v>
      </c>
      <c r="AF294" s="5">
        <v>0.369</v>
      </c>
      <c r="AG294" s="5">
        <f t="shared" si="1"/>
        <v>17</v>
      </c>
      <c r="AH294" s="6">
        <f t="shared" si="2"/>
        <v>-1</v>
      </c>
      <c r="AI294" s="6" t="str">
        <f>VLOOKUP(C294, 'Batter Rosters'!A:C, 3, FALSE)</f>
        <v>#N/A</v>
      </c>
    </row>
    <row r="295">
      <c r="A295" s="1">
        <v>195.0</v>
      </c>
      <c r="B295" s="3"/>
      <c r="C295" s="4" t="s">
        <v>353</v>
      </c>
      <c r="D295" s="4" t="s">
        <v>460</v>
      </c>
      <c r="E295" s="5">
        <v>2019.0</v>
      </c>
      <c r="F295" s="5">
        <v>2019.0</v>
      </c>
      <c r="G295" s="5">
        <v>44.0</v>
      </c>
      <c r="H295" s="5">
        <v>3.0</v>
      </c>
      <c r="I295" s="3"/>
      <c r="J295" s="5">
        <v>78.0</v>
      </c>
      <c r="K295" s="5">
        <v>68.0</v>
      </c>
      <c r="L295" s="5">
        <v>10.0</v>
      </c>
      <c r="M295" s="5">
        <v>14.0</v>
      </c>
      <c r="N295" s="5">
        <v>2.0</v>
      </c>
      <c r="O295" s="5">
        <v>0.0</v>
      </c>
      <c r="P295" s="5">
        <v>5.0</v>
      </c>
      <c r="Q295" s="5">
        <v>1.0</v>
      </c>
      <c r="R295" s="5">
        <v>0.0</v>
      </c>
      <c r="S295" s="5">
        <v>8.0</v>
      </c>
      <c r="T295" s="5">
        <v>16.0</v>
      </c>
      <c r="U295" s="5">
        <v>0.206</v>
      </c>
      <c r="V295" s="5">
        <v>0.295</v>
      </c>
      <c r="W295" s="5">
        <v>0.368</v>
      </c>
      <c r="X295" s="5">
        <v>0.663</v>
      </c>
      <c r="Y295" s="5">
        <v>25.0</v>
      </c>
      <c r="Z295" s="5">
        <v>1.0</v>
      </c>
      <c r="AA295" s="5">
        <v>1.0</v>
      </c>
      <c r="AB295" s="5">
        <v>0.0</v>
      </c>
      <c r="AC295" s="5">
        <v>1.0</v>
      </c>
      <c r="AD295" s="5">
        <v>0.0</v>
      </c>
      <c r="AE295" s="5">
        <v>1.0</v>
      </c>
      <c r="AF295" s="5">
        <v>0.22</v>
      </c>
      <c r="AG295" s="5">
        <f t="shared" si="1"/>
        <v>9</v>
      </c>
      <c r="AH295" s="6">
        <f t="shared" si="2"/>
        <v>1</v>
      </c>
      <c r="AI295" s="6" t="str">
        <f>VLOOKUP(C295, 'Batter Rosters'!A:C, 3, FALSE)</f>
        <v>#N/A</v>
      </c>
    </row>
    <row r="296">
      <c r="A296" s="1">
        <v>197.0</v>
      </c>
      <c r="B296" s="3"/>
      <c r="C296" s="4" t="s">
        <v>350</v>
      </c>
      <c r="D296" s="4" t="s">
        <v>460</v>
      </c>
      <c r="E296" s="5">
        <v>2019.0</v>
      </c>
      <c r="F296" s="5">
        <v>2019.0</v>
      </c>
      <c r="G296" s="5">
        <v>35.0</v>
      </c>
      <c r="H296" s="5">
        <v>3.0</v>
      </c>
      <c r="I296" s="3"/>
      <c r="J296" s="5">
        <v>76.0</v>
      </c>
      <c r="K296" s="5">
        <v>75.0</v>
      </c>
      <c r="L296" s="5">
        <v>6.0</v>
      </c>
      <c r="M296" s="5">
        <v>12.0</v>
      </c>
      <c r="N296" s="5">
        <v>2.0</v>
      </c>
      <c r="O296" s="5">
        <v>1.0</v>
      </c>
      <c r="P296" s="5">
        <v>7.0</v>
      </c>
      <c r="Q296" s="5">
        <v>0.0</v>
      </c>
      <c r="R296" s="5">
        <v>0.0</v>
      </c>
      <c r="S296" s="5">
        <v>1.0</v>
      </c>
      <c r="T296" s="5">
        <v>34.0</v>
      </c>
      <c r="U296" s="5">
        <v>0.16</v>
      </c>
      <c r="V296" s="5">
        <v>0.171</v>
      </c>
      <c r="W296" s="5">
        <v>0.333</v>
      </c>
      <c r="X296" s="5">
        <v>0.504</v>
      </c>
      <c r="Y296" s="5">
        <v>25.0</v>
      </c>
      <c r="Z296" s="5">
        <v>0.0</v>
      </c>
      <c r="AA296" s="5">
        <v>0.0</v>
      </c>
      <c r="AB296" s="5">
        <v>0.0</v>
      </c>
      <c r="AC296" s="5">
        <v>0.0</v>
      </c>
      <c r="AD296" s="5">
        <v>0.0</v>
      </c>
      <c r="AE296" s="5">
        <v>3.0</v>
      </c>
      <c r="AF296" s="5">
        <v>0.237</v>
      </c>
      <c r="AG296" s="5">
        <f t="shared" si="1"/>
        <v>6</v>
      </c>
      <c r="AH296" s="6">
        <f t="shared" si="2"/>
        <v>0</v>
      </c>
      <c r="AI296" s="6" t="str">
        <f>VLOOKUP(C296, 'Batter Rosters'!A:C, 3, FALSE)</f>
        <v>#N/A</v>
      </c>
    </row>
    <row r="297">
      <c r="A297" s="1">
        <v>202.0</v>
      </c>
      <c r="B297" s="3"/>
      <c r="C297" s="4" t="s">
        <v>372</v>
      </c>
      <c r="D297" s="4" t="s">
        <v>460</v>
      </c>
      <c r="E297" s="5">
        <v>2019.0</v>
      </c>
      <c r="F297" s="5">
        <v>2019.0</v>
      </c>
      <c r="G297" s="5">
        <v>46.0</v>
      </c>
      <c r="H297" s="5">
        <v>3.0</v>
      </c>
      <c r="I297" s="3"/>
      <c r="J297" s="5">
        <v>99.0</v>
      </c>
      <c r="K297" s="5">
        <v>88.0</v>
      </c>
      <c r="L297" s="5">
        <v>12.0</v>
      </c>
      <c r="M297" s="5">
        <v>17.0</v>
      </c>
      <c r="N297" s="5">
        <v>2.0</v>
      </c>
      <c r="O297" s="5">
        <v>0.0</v>
      </c>
      <c r="P297" s="5">
        <v>6.0</v>
      </c>
      <c r="Q297" s="5">
        <v>6.0</v>
      </c>
      <c r="R297" s="5">
        <v>1.0</v>
      </c>
      <c r="S297" s="5">
        <v>10.0</v>
      </c>
      <c r="T297" s="5">
        <v>44.0</v>
      </c>
      <c r="U297" s="5">
        <v>0.193</v>
      </c>
      <c r="V297" s="5">
        <v>0.276</v>
      </c>
      <c r="W297" s="5">
        <v>0.318</v>
      </c>
      <c r="X297" s="5">
        <v>0.594</v>
      </c>
      <c r="Y297" s="5">
        <v>28.0</v>
      </c>
      <c r="Z297" s="5">
        <v>3.0</v>
      </c>
      <c r="AA297" s="5">
        <v>0.0</v>
      </c>
      <c r="AB297" s="5">
        <v>1.0</v>
      </c>
      <c r="AC297" s="5">
        <v>0.0</v>
      </c>
      <c r="AD297" s="5">
        <v>0.0</v>
      </c>
      <c r="AE297" s="5">
        <v>0.0</v>
      </c>
      <c r="AF297" s="5">
        <v>0.341</v>
      </c>
      <c r="AG297" s="5">
        <f t="shared" si="1"/>
        <v>12</v>
      </c>
      <c r="AH297" s="6">
        <f t="shared" si="2"/>
        <v>5</v>
      </c>
      <c r="AI297" s="6" t="str">
        <f>VLOOKUP(C297, 'Batter Rosters'!A:C, 3, FALSE)</f>
        <v>#N/A</v>
      </c>
    </row>
    <row r="298">
      <c r="A298" s="1">
        <v>208.0</v>
      </c>
      <c r="B298" s="3"/>
      <c r="C298" s="4" t="s">
        <v>369</v>
      </c>
      <c r="D298" s="4" t="s">
        <v>460</v>
      </c>
      <c r="E298" s="5">
        <v>2019.0</v>
      </c>
      <c r="F298" s="5">
        <v>2019.0</v>
      </c>
      <c r="G298" s="5">
        <v>36.0</v>
      </c>
      <c r="H298" s="5">
        <v>3.0</v>
      </c>
      <c r="I298" s="3"/>
      <c r="J298" s="5">
        <v>66.0</v>
      </c>
      <c r="K298" s="5">
        <v>55.0</v>
      </c>
      <c r="L298" s="5">
        <v>12.0</v>
      </c>
      <c r="M298" s="5">
        <v>12.0</v>
      </c>
      <c r="N298" s="5">
        <v>1.0</v>
      </c>
      <c r="O298" s="5">
        <v>0.0</v>
      </c>
      <c r="P298" s="5">
        <v>5.0</v>
      </c>
      <c r="Q298" s="5">
        <v>1.0</v>
      </c>
      <c r="R298" s="5">
        <v>0.0</v>
      </c>
      <c r="S298" s="5">
        <v>9.0</v>
      </c>
      <c r="T298" s="5">
        <v>14.0</v>
      </c>
      <c r="U298" s="5">
        <v>0.218</v>
      </c>
      <c r="V298" s="5">
        <v>0.348</v>
      </c>
      <c r="W298" s="5">
        <v>0.4</v>
      </c>
      <c r="X298" s="5">
        <v>0.748</v>
      </c>
      <c r="Y298" s="5">
        <v>22.0</v>
      </c>
      <c r="Z298" s="5">
        <v>1.0</v>
      </c>
      <c r="AA298" s="5">
        <v>2.0</v>
      </c>
      <c r="AB298" s="5">
        <v>0.0</v>
      </c>
      <c r="AC298" s="5">
        <v>0.0</v>
      </c>
      <c r="AD298" s="5">
        <v>0.0</v>
      </c>
      <c r="AE298" s="5">
        <v>1.0</v>
      </c>
      <c r="AF298" s="5">
        <v>0.237</v>
      </c>
      <c r="AG298" s="5">
        <f t="shared" si="1"/>
        <v>8</v>
      </c>
      <c r="AH298" s="6">
        <f t="shared" si="2"/>
        <v>1</v>
      </c>
      <c r="AI298" s="6" t="str">
        <f>VLOOKUP(C298, 'Batter Rosters'!A:C, 3, FALSE)</f>
        <v>#N/A</v>
      </c>
    </row>
    <row r="299">
      <c r="A299" s="1">
        <v>210.0</v>
      </c>
      <c r="B299" s="3"/>
      <c r="C299" s="4" t="s">
        <v>408</v>
      </c>
      <c r="D299" s="4" t="s">
        <v>460</v>
      </c>
      <c r="E299" s="5">
        <v>2019.0</v>
      </c>
      <c r="F299" s="5">
        <v>2019.0</v>
      </c>
      <c r="G299" s="5">
        <v>48.0</v>
      </c>
      <c r="H299" s="5">
        <v>3.0</v>
      </c>
      <c r="I299" s="3"/>
      <c r="J299" s="5">
        <v>78.0</v>
      </c>
      <c r="K299" s="5">
        <v>66.0</v>
      </c>
      <c r="L299" s="5">
        <v>12.0</v>
      </c>
      <c r="M299" s="5">
        <v>15.0</v>
      </c>
      <c r="N299" s="5">
        <v>2.0</v>
      </c>
      <c r="O299" s="5">
        <v>0.0</v>
      </c>
      <c r="P299" s="5">
        <v>7.0</v>
      </c>
      <c r="Q299" s="5">
        <v>0.0</v>
      </c>
      <c r="R299" s="5">
        <v>1.0</v>
      </c>
      <c r="S299" s="5">
        <v>10.0</v>
      </c>
      <c r="T299" s="5">
        <v>26.0</v>
      </c>
      <c r="U299" s="5">
        <v>0.227</v>
      </c>
      <c r="V299" s="5">
        <v>0.346</v>
      </c>
      <c r="W299" s="5">
        <v>0.394</v>
      </c>
      <c r="X299" s="5">
        <v>0.74</v>
      </c>
      <c r="Y299" s="5">
        <v>26.0</v>
      </c>
      <c r="Z299" s="5">
        <v>2.0</v>
      </c>
      <c r="AA299" s="5">
        <v>2.0</v>
      </c>
      <c r="AB299" s="5">
        <v>0.0</v>
      </c>
      <c r="AC299" s="5">
        <v>0.0</v>
      </c>
      <c r="AD299" s="5">
        <v>0.0</v>
      </c>
      <c r="AE299" s="5">
        <v>1.0</v>
      </c>
      <c r="AF299" s="5">
        <v>0.324</v>
      </c>
      <c r="AG299" s="5">
        <f t="shared" si="1"/>
        <v>10</v>
      </c>
      <c r="AH299" s="6">
        <f t="shared" si="2"/>
        <v>-1</v>
      </c>
      <c r="AI299" s="6" t="str">
        <f>VLOOKUP(C299, 'Batter Rosters'!A:C, 3, FALSE)</f>
        <v>#N/A</v>
      </c>
    </row>
    <row r="300">
      <c r="A300" s="1">
        <v>215.0</v>
      </c>
      <c r="B300" s="3"/>
      <c r="C300" s="4" t="s">
        <v>357</v>
      </c>
      <c r="D300" s="4" t="s">
        <v>460</v>
      </c>
      <c r="E300" s="5">
        <v>2019.0</v>
      </c>
      <c r="F300" s="5">
        <v>2019.0</v>
      </c>
      <c r="G300" s="5">
        <v>50.0</v>
      </c>
      <c r="H300" s="5">
        <v>3.0</v>
      </c>
      <c r="I300" s="3"/>
      <c r="J300" s="5">
        <v>104.0</v>
      </c>
      <c r="K300" s="5">
        <v>97.0</v>
      </c>
      <c r="L300" s="5">
        <v>7.0</v>
      </c>
      <c r="M300" s="5">
        <v>22.0</v>
      </c>
      <c r="N300" s="5">
        <v>2.0</v>
      </c>
      <c r="O300" s="5">
        <v>0.0</v>
      </c>
      <c r="P300" s="5">
        <v>10.0</v>
      </c>
      <c r="Q300" s="5">
        <v>0.0</v>
      </c>
      <c r="R300" s="5">
        <v>0.0</v>
      </c>
      <c r="S300" s="5">
        <v>6.0</v>
      </c>
      <c r="T300" s="5">
        <v>19.0</v>
      </c>
      <c r="U300" s="5">
        <v>0.227</v>
      </c>
      <c r="V300" s="5">
        <v>0.269</v>
      </c>
      <c r="W300" s="5">
        <v>0.34</v>
      </c>
      <c r="X300" s="5">
        <v>0.609</v>
      </c>
      <c r="Y300" s="5">
        <v>33.0</v>
      </c>
      <c r="Z300" s="5">
        <v>5.0</v>
      </c>
      <c r="AA300" s="5">
        <v>0.0</v>
      </c>
      <c r="AB300" s="5">
        <v>0.0</v>
      </c>
      <c r="AC300" s="5">
        <v>1.0</v>
      </c>
      <c r="AD300" s="5">
        <v>1.0</v>
      </c>
      <c r="AE300" s="5">
        <v>0.0</v>
      </c>
      <c r="AF300" s="5">
        <v>0.25</v>
      </c>
      <c r="AG300" s="5">
        <f t="shared" si="1"/>
        <v>17</v>
      </c>
      <c r="AH300" s="6">
        <f t="shared" si="2"/>
        <v>0</v>
      </c>
      <c r="AI300" s="6" t="str">
        <f>VLOOKUP(C300, 'Batter Rosters'!A:C, 3, FALSE)</f>
        <v>#N/A</v>
      </c>
    </row>
    <row r="301">
      <c r="A301" s="1">
        <v>216.0</v>
      </c>
      <c r="B301" s="3"/>
      <c r="C301" s="4" t="s">
        <v>367</v>
      </c>
      <c r="D301" s="4" t="s">
        <v>460</v>
      </c>
      <c r="E301" s="5">
        <v>2019.0</v>
      </c>
      <c r="F301" s="5">
        <v>2019.0</v>
      </c>
      <c r="G301" s="5">
        <v>59.0</v>
      </c>
      <c r="H301" s="5">
        <v>3.0</v>
      </c>
      <c r="I301" s="3"/>
      <c r="J301" s="5">
        <v>127.0</v>
      </c>
      <c r="K301" s="5">
        <v>126.0</v>
      </c>
      <c r="L301" s="5">
        <v>14.0</v>
      </c>
      <c r="M301" s="5">
        <v>34.0</v>
      </c>
      <c r="N301" s="5">
        <v>6.0</v>
      </c>
      <c r="O301" s="5">
        <v>0.0</v>
      </c>
      <c r="P301" s="5">
        <v>16.0</v>
      </c>
      <c r="Q301" s="5">
        <v>0.0</v>
      </c>
      <c r="R301" s="5">
        <v>0.0</v>
      </c>
      <c r="S301" s="5">
        <v>1.0</v>
      </c>
      <c r="T301" s="5">
        <v>14.0</v>
      </c>
      <c r="U301" s="5">
        <v>0.27</v>
      </c>
      <c r="V301" s="5">
        <v>0.276</v>
      </c>
      <c r="W301" s="5">
        <v>0.389</v>
      </c>
      <c r="X301" s="5">
        <v>0.664</v>
      </c>
      <c r="Y301" s="5">
        <v>49.0</v>
      </c>
      <c r="Z301" s="5">
        <v>5.0</v>
      </c>
      <c r="AA301" s="5">
        <v>0.0</v>
      </c>
      <c r="AB301" s="5">
        <v>0.0</v>
      </c>
      <c r="AC301" s="5">
        <v>0.0</v>
      </c>
      <c r="AD301" s="5">
        <v>0.0</v>
      </c>
      <c r="AE301" s="5">
        <v>4.0</v>
      </c>
      <c r="AF301" s="5">
        <v>0.284</v>
      </c>
      <c r="AG301" s="5">
        <f t="shared" si="1"/>
        <v>25</v>
      </c>
      <c r="AH301" s="6">
        <f t="shared" si="2"/>
        <v>0</v>
      </c>
      <c r="AI301" s="6" t="str">
        <f>VLOOKUP(C301, 'Batter Rosters'!A:C, 3, FALSE)</f>
        <v>#N/A</v>
      </c>
    </row>
    <row r="302">
      <c r="A302" s="1">
        <v>219.0</v>
      </c>
      <c r="B302" s="3"/>
      <c r="C302" s="4" t="s">
        <v>371</v>
      </c>
      <c r="D302" s="4" t="s">
        <v>460</v>
      </c>
      <c r="E302" s="5">
        <v>2019.0</v>
      </c>
      <c r="F302" s="5">
        <v>2019.0</v>
      </c>
      <c r="G302" s="5">
        <v>72.0</v>
      </c>
      <c r="H302" s="5">
        <v>3.0</v>
      </c>
      <c r="I302" s="3"/>
      <c r="J302" s="5">
        <v>163.0</v>
      </c>
      <c r="K302" s="5">
        <v>148.0</v>
      </c>
      <c r="L302" s="5">
        <v>11.0</v>
      </c>
      <c r="M302" s="5">
        <v>36.0</v>
      </c>
      <c r="N302" s="5">
        <v>4.0</v>
      </c>
      <c r="O302" s="5">
        <v>1.0</v>
      </c>
      <c r="P302" s="5">
        <v>13.0</v>
      </c>
      <c r="Q302" s="5">
        <v>6.0</v>
      </c>
      <c r="R302" s="5">
        <v>1.0</v>
      </c>
      <c r="S302" s="5">
        <v>9.0</v>
      </c>
      <c r="T302" s="5">
        <v>36.0</v>
      </c>
      <c r="U302" s="5">
        <v>0.243</v>
      </c>
      <c r="V302" s="5">
        <v>0.298</v>
      </c>
      <c r="W302" s="5">
        <v>0.345</v>
      </c>
      <c r="X302" s="5">
        <v>0.643</v>
      </c>
      <c r="Y302" s="5">
        <v>51.0</v>
      </c>
      <c r="Z302" s="5">
        <v>3.0</v>
      </c>
      <c r="AA302" s="5">
        <v>3.0</v>
      </c>
      <c r="AB302" s="5">
        <v>2.0</v>
      </c>
      <c r="AC302" s="5">
        <v>1.0</v>
      </c>
      <c r="AD302" s="5">
        <v>0.0</v>
      </c>
      <c r="AE302" s="5">
        <v>3.0</v>
      </c>
      <c r="AF302" s="5">
        <v>0.3</v>
      </c>
      <c r="AG302" s="5">
        <f t="shared" si="1"/>
        <v>28</v>
      </c>
      <c r="AH302" s="6">
        <f t="shared" si="2"/>
        <v>5</v>
      </c>
      <c r="AI302" s="6" t="str">
        <f>VLOOKUP(C302, 'Batter Rosters'!A:C, 3, FALSE)</f>
        <v>#N/A</v>
      </c>
    </row>
    <row r="303">
      <c r="A303" s="1">
        <v>222.0</v>
      </c>
      <c r="B303" s="3"/>
      <c r="C303" s="4" t="s">
        <v>341</v>
      </c>
      <c r="D303" s="4" t="s">
        <v>460</v>
      </c>
      <c r="E303" s="5">
        <v>2019.0</v>
      </c>
      <c r="F303" s="5">
        <v>2019.0</v>
      </c>
      <c r="G303" s="5">
        <v>39.0</v>
      </c>
      <c r="H303" s="5">
        <v>3.0</v>
      </c>
      <c r="I303" s="3"/>
      <c r="J303" s="5">
        <v>71.0</v>
      </c>
      <c r="K303" s="5">
        <v>67.0</v>
      </c>
      <c r="L303" s="5">
        <v>5.0</v>
      </c>
      <c r="M303" s="5">
        <v>16.0</v>
      </c>
      <c r="N303" s="5">
        <v>4.0</v>
      </c>
      <c r="O303" s="5">
        <v>1.0</v>
      </c>
      <c r="P303" s="5">
        <v>13.0</v>
      </c>
      <c r="Q303" s="5">
        <v>0.0</v>
      </c>
      <c r="R303" s="5">
        <v>0.0</v>
      </c>
      <c r="S303" s="5">
        <v>3.0</v>
      </c>
      <c r="T303" s="5">
        <v>20.0</v>
      </c>
      <c r="U303" s="5">
        <v>0.239</v>
      </c>
      <c r="V303" s="5">
        <v>0.268</v>
      </c>
      <c r="W303" s="5">
        <v>0.463</v>
      </c>
      <c r="X303" s="5">
        <v>0.73</v>
      </c>
      <c r="Y303" s="5">
        <v>31.0</v>
      </c>
      <c r="Z303" s="5">
        <v>1.0</v>
      </c>
      <c r="AA303" s="5">
        <v>0.0</v>
      </c>
      <c r="AB303" s="5">
        <v>0.0</v>
      </c>
      <c r="AC303" s="5">
        <v>1.0</v>
      </c>
      <c r="AD303" s="5">
        <v>0.0</v>
      </c>
      <c r="AE303" s="5">
        <v>0.0</v>
      </c>
      <c r="AF303" s="5">
        <v>0.289</v>
      </c>
      <c r="AG303" s="5">
        <f t="shared" si="1"/>
        <v>8</v>
      </c>
      <c r="AH303" s="6">
        <f t="shared" si="2"/>
        <v>0</v>
      </c>
      <c r="AI303" s="6" t="str">
        <f>VLOOKUP(C303, 'Batter Rosters'!A:C, 3, FALSE)</f>
        <v>#N/A</v>
      </c>
    </row>
    <row r="304">
      <c r="A304" s="1">
        <v>229.0</v>
      </c>
      <c r="B304" s="3"/>
      <c r="C304" s="4" t="s">
        <v>455</v>
      </c>
      <c r="D304" s="4" t="s">
        <v>460</v>
      </c>
      <c r="E304" s="5">
        <v>2019.0</v>
      </c>
      <c r="F304" s="5">
        <v>2020.0</v>
      </c>
      <c r="G304" s="5">
        <v>37.0</v>
      </c>
      <c r="H304" s="5">
        <v>2.0</v>
      </c>
      <c r="I304" s="3"/>
      <c r="J304" s="5">
        <v>76.0</v>
      </c>
      <c r="K304" s="5">
        <v>71.0</v>
      </c>
      <c r="L304" s="5">
        <v>5.0</v>
      </c>
      <c r="M304" s="5">
        <v>15.0</v>
      </c>
      <c r="N304" s="5">
        <v>2.0</v>
      </c>
      <c r="O304" s="5">
        <v>0.0</v>
      </c>
      <c r="P304" s="5">
        <v>10.0</v>
      </c>
      <c r="Q304" s="5">
        <v>3.0</v>
      </c>
      <c r="R304" s="5">
        <v>0.0</v>
      </c>
      <c r="S304" s="5">
        <v>4.0</v>
      </c>
      <c r="T304" s="5">
        <v>12.0</v>
      </c>
      <c r="U304" s="5">
        <v>0.211</v>
      </c>
      <c r="V304" s="5">
        <v>0.25</v>
      </c>
      <c r="W304" s="5">
        <v>0.324</v>
      </c>
      <c r="X304" s="5">
        <v>0.574</v>
      </c>
      <c r="Y304" s="5">
        <v>23.0</v>
      </c>
      <c r="Z304" s="5">
        <v>3.0</v>
      </c>
      <c r="AA304" s="5">
        <v>0.0</v>
      </c>
      <c r="AB304" s="5">
        <v>0.0</v>
      </c>
      <c r="AC304" s="5">
        <v>1.0</v>
      </c>
      <c r="AD304" s="5">
        <v>0.0</v>
      </c>
      <c r="AE304" s="5">
        <v>3.0</v>
      </c>
      <c r="AF304" s="5">
        <v>0.224</v>
      </c>
      <c r="AG304" s="5">
        <f t="shared" si="1"/>
        <v>11</v>
      </c>
      <c r="AH304" s="6">
        <f t="shared" si="2"/>
        <v>3</v>
      </c>
      <c r="AI304" s="6" t="str">
        <f>VLOOKUP(C304, 'Batter Rosters'!A:C, 3, FALSE)</f>
        <v>#N/A</v>
      </c>
    </row>
    <row r="305">
      <c r="A305" s="1">
        <v>231.0</v>
      </c>
      <c r="B305" s="3"/>
      <c r="C305" s="4" t="s">
        <v>380</v>
      </c>
      <c r="D305" s="4" t="s">
        <v>460</v>
      </c>
      <c r="E305" s="5">
        <v>2019.0</v>
      </c>
      <c r="F305" s="5">
        <v>2019.0</v>
      </c>
      <c r="G305" s="5">
        <v>29.0</v>
      </c>
      <c r="H305" s="5">
        <v>2.0</v>
      </c>
      <c r="I305" s="3"/>
      <c r="J305" s="5">
        <v>63.0</v>
      </c>
      <c r="K305" s="5">
        <v>49.0</v>
      </c>
      <c r="L305" s="5">
        <v>5.0</v>
      </c>
      <c r="M305" s="5">
        <v>12.0</v>
      </c>
      <c r="N305" s="5">
        <v>3.0</v>
      </c>
      <c r="O305" s="5">
        <v>0.0</v>
      </c>
      <c r="P305" s="5">
        <v>9.0</v>
      </c>
      <c r="Q305" s="5">
        <v>0.0</v>
      </c>
      <c r="R305" s="5">
        <v>0.0</v>
      </c>
      <c r="S305" s="5">
        <v>5.0</v>
      </c>
      <c r="T305" s="5">
        <v>14.0</v>
      </c>
      <c r="U305" s="5">
        <v>0.245</v>
      </c>
      <c r="V305" s="5">
        <v>0.413</v>
      </c>
      <c r="W305" s="5">
        <v>0.429</v>
      </c>
      <c r="X305" s="5">
        <v>0.841</v>
      </c>
      <c r="Y305" s="5">
        <v>21.0</v>
      </c>
      <c r="Z305" s="5">
        <v>1.0</v>
      </c>
      <c r="AA305" s="5">
        <v>9.0</v>
      </c>
      <c r="AB305" s="5">
        <v>0.0</v>
      </c>
      <c r="AC305" s="5">
        <v>0.0</v>
      </c>
      <c r="AD305" s="5">
        <v>1.0</v>
      </c>
      <c r="AE305" s="5">
        <v>0.0</v>
      </c>
      <c r="AF305" s="5">
        <v>0.303</v>
      </c>
      <c r="AG305" s="5">
        <f t="shared" si="1"/>
        <v>7</v>
      </c>
      <c r="AH305" s="6">
        <f t="shared" si="2"/>
        <v>0</v>
      </c>
      <c r="AI305" s="6" t="str">
        <f>VLOOKUP(C305, 'Batter Rosters'!A:C, 3, FALSE)</f>
        <v>#N/A</v>
      </c>
    </row>
    <row r="306">
      <c r="A306" s="1">
        <v>234.0</v>
      </c>
      <c r="B306" s="3"/>
      <c r="C306" s="4" t="s">
        <v>377</v>
      </c>
      <c r="D306" s="4" t="s">
        <v>460</v>
      </c>
      <c r="E306" s="5">
        <v>2019.0</v>
      </c>
      <c r="F306" s="5">
        <v>2019.0</v>
      </c>
      <c r="G306" s="5">
        <v>41.0</v>
      </c>
      <c r="H306" s="5">
        <v>2.0</v>
      </c>
      <c r="I306" s="3"/>
      <c r="J306" s="5">
        <v>84.0</v>
      </c>
      <c r="K306" s="5">
        <v>71.0</v>
      </c>
      <c r="L306" s="5">
        <v>8.0</v>
      </c>
      <c r="M306" s="5">
        <v>12.0</v>
      </c>
      <c r="N306" s="5">
        <v>5.0</v>
      </c>
      <c r="O306" s="5">
        <v>0.0</v>
      </c>
      <c r="P306" s="5">
        <v>9.0</v>
      </c>
      <c r="Q306" s="5">
        <v>1.0</v>
      </c>
      <c r="R306" s="5">
        <v>0.0</v>
      </c>
      <c r="S306" s="5">
        <v>12.0</v>
      </c>
      <c r="T306" s="5">
        <v>29.0</v>
      </c>
      <c r="U306" s="5">
        <v>0.169</v>
      </c>
      <c r="V306" s="5">
        <v>0.286</v>
      </c>
      <c r="W306" s="5">
        <v>0.324</v>
      </c>
      <c r="X306" s="5">
        <v>0.61</v>
      </c>
      <c r="Y306" s="5">
        <v>23.0</v>
      </c>
      <c r="Z306" s="5">
        <v>2.0</v>
      </c>
      <c r="AA306" s="5">
        <v>0.0</v>
      </c>
      <c r="AB306" s="5">
        <v>0.0</v>
      </c>
      <c r="AC306" s="5">
        <v>1.0</v>
      </c>
      <c r="AD306" s="5">
        <v>0.0</v>
      </c>
      <c r="AE306" s="5">
        <v>0.0</v>
      </c>
      <c r="AF306" s="5">
        <v>0.244</v>
      </c>
      <c r="AG306" s="5">
        <f t="shared" si="1"/>
        <v>5</v>
      </c>
      <c r="AH306" s="6">
        <f t="shared" si="2"/>
        <v>1</v>
      </c>
      <c r="AI306" s="6" t="str">
        <f>VLOOKUP(C306, 'Batter Rosters'!A:C, 3, FALSE)</f>
        <v>#N/A</v>
      </c>
    </row>
    <row r="307">
      <c r="A307" s="1">
        <v>237.0</v>
      </c>
      <c r="B307" s="3"/>
      <c r="C307" s="4" t="s">
        <v>364</v>
      </c>
      <c r="D307" s="4" t="s">
        <v>460</v>
      </c>
      <c r="E307" s="5">
        <v>2019.0</v>
      </c>
      <c r="F307" s="5">
        <v>2019.0</v>
      </c>
      <c r="G307" s="5">
        <v>31.0</v>
      </c>
      <c r="H307" s="5">
        <v>2.0</v>
      </c>
      <c r="I307" s="3"/>
      <c r="J307" s="5">
        <v>65.0</v>
      </c>
      <c r="K307" s="5">
        <v>62.0</v>
      </c>
      <c r="L307" s="5">
        <v>4.0</v>
      </c>
      <c r="M307" s="5">
        <v>15.0</v>
      </c>
      <c r="N307" s="5">
        <v>4.0</v>
      </c>
      <c r="O307" s="5">
        <v>0.0</v>
      </c>
      <c r="P307" s="5">
        <v>4.0</v>
      </c>
      <c r="Q307" s="5">
        <v>0.0</v>
      </c>
      <c r="R307" s="5">
        <v>1.0</v>
      </c>
      <c r="S307" s="5">
        <v>3.0</v>
      </c>
      <c r="T307" s="5">
        <v>18.0</v>
      </c>
      <c r="U307" s="5">
        <v>0.242</v>
      </c>
      <c r="V307" s="5">
        <v>0.277</v>
      </c>
      <c r="W307" s="5">
        <v>0.403</v>
      </c>
      <c r="X307" s="5">
        <v>0.68</v>
      </c>
      <c r="Y307" s="5">
        <v>25.0</v>
      </c>
      <c r="Z307" s="5">
        <v>1.0</v>
      </c>
      <c r="AA307" s="5">
        <v>0.0</v>
      </c>
      <c r="AB307" s="5">
        <v>0.0</v>
      </c>
      <c r="AC307" s="5">
        <v>0.0</v>
      </c>
      <c r="AD307" s="5">
        <v>0.0</v>
      </c>
      <c r="AE307" s="5">
        <v>0.0</v>
      </c>
      <c r="AF307" s="5">
        <v>0.31</v>
      </c>
      <c r="AG307" s="5">
        <f t="shared" si="1"/>
        <v>9</v>
      </c>
      <c r="AH307" s="6">
        <f t="shared" si="2"/>
        <v>-1</v>
      </c>
      <c r="AI307" s="6" t="str">
        <f>VLOOKUP(C307, 'Batter Rosters'!A:C, 3, FALSE)</f>
        <v>#N/A</v>
      </c>
    </row>
    <row r="308">
      <c r="A308" s="1">
        <v>241.0</v>
      </c>
      <c r="B308" s="3"/>
      <c r="C308" s="4" t="s">
        <v>344</v>
      </c>
      <c r="D308" s="4" t="s">
        <v>460</v>
      </c>
      <c r="E308" s="5">
        <v>2019.0</v>
      </c>
      <c r="F308" s="5">
        <v>2019.0</v>
      </c>
      <c r="G308" s="5">
        <v>41.0</v>
      </c>
      <c r="H308" s="5">
        <v>2.0</v>
      </c>
      <c r="I308" s="3"/>
      <c r="J308" s="5">
        <v>90.0</v>
      </c>
      <c r="K308" s="5">
        <v>81.0</v>
      </c>
      <c r="L308" s="5">
        <v>6.0</v>
      </c>
      <c r="M308" s="5">
        <v>18.0</v>
      </c>
      <c r="N308" s="5">
        <v>8.0</v>
      </c>
      <c r="O308" s="5">
        <v>0.0</v>
      </c>
      <c r="P308" s="5">
        <v>14.0</v>
      </c>
      <c r="Q308" s="5">
        <v>0.0</v>
      </c>
      <c r="R308" s="5">
        <v>0.0</v>
      </c>
      <c r="S308" s="5">
        <v>6.0</v>
      </c>
      <c r="T308" s="5">
        <v>27.0</v>
      </c>
      <c r="U308" s="5">
        <v>0.222</v>
      </c>
      <c r="V308" s="5">
        <v>0.289</v>
      </c>
      <c r="W308" s="5">
        <v>0.395</v>
      </c>
      <c r="X308" s="5">
        <v>0.684</v>
      </c>
      <c r="Y308" s="5">
        <v>32.0</v>
      </c>
      <c r="Z308" s="5">
        <v>3.0</v>
      </c>
      <c r="AA308" s="5">
        <v>2.0</v>
      </c>
      <c r="AB308" s="5">
        <v>0.0</v>
      </c>
      <c r="AC308" s="5">
        <v>1.0</v>
      </c>
      <c r="AD308" s="5">
        <v>0.0</v>
      </c>
      <c r="AE308" s="5">
        <v>0.0</v>
      </c>
      <c r="AF308" s="5">
        <v>0.302</v>
      </c>
      <c r="AG308" s="5">
        <f t="shared" si="1"/>
        <v>8</v>
      </c>
      <c r="AH308" s="6">
        <f t="shared" si="2"/>
        <v>0</v>
      </c>
      <c r="AI308" s="6" t="str">
        <f>VLOOKUP(C308, 'Batter Rosters'!A:C, 3, FALSE)</f>
        <v>#N/A</v>
      </c>
    </row>
    <row r="309">
      <c r="A309" s="1">
        <v>243.0</v>
      </c>
      <c r="B309" s="3"/>
      <c r="C309" s="4" t="s">
        <v>349</v>
      </c>
      <c r="D309" s="4" t="s">
        <v>460</v>
      </c>
      <c r="E309" s="5">
        <v>2019.0</v>
      </c>
      <c r="F309" s="5">
        <v>2019.0</v>
      </c>
      <c r="G309" s="5">
        <v>32.0</v>
      </c>
      <c r="H309" s="5">
        <v>2.0</v>
      </c>
      <c r="I309" s="3"/>
      <c r="J309" s="5">
        <v>62.0</v>
      </c>
      <c r="K309" s="5">
        <v>52.0</v>
      </c>
      <c r="L309" s="5">
        <v>6.0</v>
      </c>
      <c r="M309" s="5">
        <v>10.0</v>
      </c>
      <c r="N309" s="5">
        <v>2.0</v>
      </c>
      <c r="O309" s="5">
        <v>0.0</v>
      </c>
      <c r="P309" s="5">
        <v>6.0</v>
      </c>
      <c r="Q309" s="5">
        <v>0.0</v>
      </c>
      <c r="R309" s="5">
        <v>0.0</v>
      </c>
      <c r="S309" s="5">
        <v>9.0</v>
      </c>
      <c r="T309" s="5">
        <v>19.0</v>
      </c>
      <c r="U309" s="5">
        <v>0.192</v>
      </c>
      <c r="V309" s="5">
        <v>0.306</v>
      </c>
      <c r="W309" s="5">
        <v>0.346</v>
      </c>
      <c r="X309" s="5">
        <v>0.653</v>
      </c>
      <c r="Y309" s="5">
        <v>18.0</v>
      </c>
      <c r="Z309" s="5">
        <v>2.0</v>
      </c>
      <c r="AA309" s="5">
        <v>0.0</v>
      </c>
      <c r="AB309" s="5">
        <v>0.0</v>
      </c>
      <c r="AC309" s="5">
        <v>1.0</v>
      </c>
      <c r="AD309" s="5">
        <v>1.0</v>
      </c>
      <c r="AE309" s="5">
        <v>0.0</v>
      </c>
      <c r="AF309" s="5">
        <v>0.25</v>
      </c>
      <c r="AG309" s="5">
        <f t="shared" si="1"/>
        <v>6</v>
      </c>
      <c r="AH309" s="6">
        <f t="shared" si="2"/>
        <v>0</v>
      </c>
      <c r="AI309" s="6" t="str">
        <f>VLOOKUP(C309, 'Batter Rosters'!A:C, 3, FALSE)</f>
        <v>#N/A</v>
      </c>
    </row>
    <row r="310">
      <c r="A310" s="1">
        <v>250.0</v>
      </c>
      <c r="B310" s="3"/>
      <c r="C310" s="4" t="s">
        <v>403</v>
      </c>
      <c r="D310" s="4" t="s">
        <v>460</v>
      </c>
      <c r="E310" s="5">
        <v>2019.0</v>
      </c>
      <c r="F310" s="5">
        <v>2020.0</v>
      </c>
      <c r="G310" s="5">
        <v>44.0</v>
      </c>
      <c r="H310" s="5">
        <v>2.0</v>
      </c>
      <c r="I310" s="3"/>
      <c r="J310" s="5">
        <v>100.0</v>
      </c>
      <c r="K310" s="5">
        <v>85.0</v>
      </c>
      <c r="L310" s="5">
        <v>6.0</v>
      </c>
      <c r="M310" s="5">
        <v>21.0</v>
      </c>
      <c r="N310" s="5">
        <v>2.0</v>
      </c>
      <c r="O310" s="5">
        <v>1.0</v>
      </c>
      <c r="P310" s="5">
        <v>7.0</v>
      </c>
      <c r="Q310" s="5">
        <v>1.0</v>
      </c>
      <c r="R310" s="5">
        <v>2.0</v>
      </c>
      <c r="S310" s="5">
        <v>13.0</v>
      </c>
      <c r="T310" s="5">
        <v>31.0</v>
      </c>
      <c r="U310" s="5">
        <v>0.247</v>
      </c>
      <c r="V310" s="5">
        <v>0.36</v>
      </c>
      <c r="W310" s="5">
        <v>0.365</v>
      </c>
      <c r="X310" s="5">
        <v>0.725</v>
      </c>
      <c r="Y310" s="5">
        <v>31.0</v>
      </c>
      <c r="Z310" s="5">
        <v>1.0</v>
      </c>
      <c r="AA310" s="5">
        <v>2.0</v>
      </c>
      <c r="AB310" s="5">
        <v>0.0</v>
      </c>
      <c r="AC310" s="5">
        <v>0.0</v>
      </c>
      <c r="AD310" s="5">
        <v>1.0</v>
      </c>
      <c r="AE310" s="5">
        <v>1.0</v>
      </c>
      <c r="AF310" s="5">
        <v>0.365</v>
      </c>
      <c r="AG310" s="5">
        <f t="shared" si="1"/>
        <v>16</v>
      </c>
      <c r="AH310" s="6">
        <f t="shared" si="2"/>
        <v>-1</v>
      </c>
      <c r="AI310" s="6" t="str">
        <f>VLOOKUP(C310, 'Batter Rosters'!A:C, 3, FALSE)</f>
        <v>#N/A</v>
      </c>
    </row>
    <row r="311">
      <c r="A311" s="1">
        <v>253.0</v>
      </c>
      <c r="B311" s="3"/>
      <c r="C311" s="4" t="s">
        <v>362</v>
      </c>
      <c r="D311" s="4" t="s">
        <v>460</v>
      </c>
      <c r="E311" s="5">
        <v>2019.0</v>
      </c>
      <c r="F311" s="5">
        <v>2019.0</v>
      </c>
      <c r="G311" s="5">
        <v>30.0</v>
      </c>
      <c r="H311" s="5">
        <v>2.0</v>
      </c>
      <c r="I311" s="3"/>
      <c r="J311" s="5">
        <v>53.0</v>
      </c>
      <c r="K311" s="5">
        <v>49.0</v>
      </c>
      <c r="L311" s="5">
        <v>5.0</v>
      </c>
      <c r="M311" s="5">
        <v>18.0</v>
      </c>
      <c r="N311" s="5">
        <v>3.0</v>
      </c>
      <c r="O311" s="5">
        <v>0.0</v>
      </c>
      <c r="P311" s="5">
        <v>8.0</v>
      </c>
      <c r="Q311" s="5">
        <v>0.0</v>
      </c>
      <c r="R311" s="5">
        <v>0.0</v>
      </c>
      <c r="S311" s="5">
        <v>4.0</v>
      </c>
      <c r="T311" s="5">
        <v>12.0</v>
      </c>
      <c r="U311" s="5">
        <v>0.367</v>
      </c>
      <c r="V311" s="5">
        <v>0.415</v>
      </c>
      <c r="W311" s="5">
        <v>0.551</v>
      </c>
      <c r="X311" s="5">
        <v>0.966</v>
      </c>
      <c r="Y311" s="5">
        <v>27.0</v>
      </c>
      <c r="Z311" s="5">
        <v>2.0</v>
      </c>
      <c r="AA311" s="5">
        <v>0.0</v>
      </c>
      <c r="AB311" s="5">
        <v>0.0</v>
      </c>
      <c r="AC311" s="5">
        <v>0.0</v>
      </c>
      <c r="AD311" s="5">
        <v>0.0</v>
      </c>
      <c r="AE311" s="5">
        <v>0.0</v>
      </c>
      <c r="AF311" s="5">
        <v>0.457</v>
      </c>
      <c r="AG311" s="5">
        <f t="shared" si="1"/>
        <v>13</v>
      </c>
      <c r="AH311" s="6">
        <f t="shared" si="2"/>
        <v>0</v>
      </c>
      <c r="AI311" s="6" t="str">
        <f>VLOOKUP(C311, 'Batter Rosters'!A:C, 3, FALSE)</f>
        <v>#N/A</v>
      </c>
    </row>
    <row r="312">
      <c r="A312" s="1">
        <v>257.0</v>
      </c>
      <c r="B312" s="3"/>
      <c r="C312" s="4" t="s">
        <v>361</v>
      </c>
      <c r="D312" s="4" t="s">
        <v>460</v>
      </c>
      <c r="E312" s="5">
        <v>2019.0</v>
      </c>
      <c r="F312" s="5">
        <v>2019.0</v>
      </c>
      <c r="G312" s="5">
        <v>36.0</v>
      </c>
      <c r="H312" s="5">
        <v>2.0</v>
      </c>
      <c r="I312" s="3"/>
      <c r="J312" s="5">
        <v>73.0</v>
      </c>
      <c r="K312" s="5">
        <v>58.0</v>
      </c>
      <c r="L312" s="5">
        <v>7.0</v>
      </c>
      <c r="M312" s="5">
        <v>11.0</v>
      </c>
      <c r="N312" s="5">
        <v>3.0</v>
      </c>
      <c r="O312" s="5">
        <v>0.0</v>
      </c>
      <c r="P312" s="5">
        <v>6.0</v>
      </c>
      <c r="Q312" s="5">
        <v>0.0</v>
      </c>
      <c r="R312" s="5">
        <v>0.0</v>
      </c>
      <c r="S312" s="5">
        <v>14.0</v>
      </c>
      <c r="T312" s="5">
        <v>23.0</v>
      </c>
      <c r="U312" s="5">
        <v>0.19</v>
      </c>
      <c r="V312" s="5">
        <v>0.342</v>
      </c>
      <c r="W312" s="5">
        <v>0.345</v>
      </c>
      <c r="X312" s="5">
        <v>0.687</v>
      </c>
      <c r="Y312" s="5">
        <v>20.0</v>
      </c>
      <c r="Z312" s="5">
        <v>6.0</v>
      </c>
      <c r="AA312" s="5">
        <v>0.0</v>
      </c>
      <c r="AB312" s="5">
        <v>0.0</v>
      </c>
      <c r="AC312" s="5">
        <v>1.0</v>
      </c>
      <c r="AD312" s="5">
        <v>2.0</v>
      </c>
      <c r="AE312" s="5">
        <v>0.0</v>
      </c>
      <c r="AF312" s="5">
        <v>0.265</v>
      </c>
      <c r="AG312" s="5">
        <f t="shared" si="1"/>
        <v>6</v>
      </c>
      <c r="AH312" s="6">
        <f t="shared" si="2"/>
        <v>0</v>
      </c>
      <c r="AI312" s="6" t="str">
        <f>VLOOKUP(C312, 'Batter Rosters'!A:C, 3, FALSE)</f>
        <v>#N/A</v>
      </c>
    </row>
    <row r="313">
      <c r="A313" s="1">
        <v>258.0</v>
      </c>
      <c r="B313" s="3"/>
      <c r="C313" s="4" t="s">
        <v>404</v>
      </c>
      <c r="D313" s="4" t="s">
        <v>460</v>
      </c>
      <c r="E313" s="5">
        <v>2019.0</v>
      </c>
      <c r="F313" s="5">
        <v>2019.0</v>
      </c>
      <c r="G313" s="5">
        <v>39.0</v>
      </c>
      <c r="H313" s="5">
        <v>2.0</v>
      </c>
      <c r="I313" s="3"/>
      <c r="J313" s="5">
        <v>82.0</v>
      </c>
      <c r="K313" s="5">
        <v>76.0</v>
      </c>
      <c r="L313" s="5">
        <v>4.0</v>
      </c>
      <c r="M313" s="5">
        <v>19.0</v>
      </c>
      <c r="N313" s="5">
        <v>3.0</v>
      </c>
      <c r="O313" s="5">
        <v>0.0</v>
      </c>
      <c r="P313" s="5">
        <v>6.0</v>
      </c>
      <c r="Q313" s="5">
        <v>0.0</v>
      </c>
      <c r="R313" s="5">
        <v>0.0</v>
      </c>
      <c r="S313" s="5">
        <v>5.0</v>
      </c>
      <c r="T313" s="5">
        <v>14.0</v>
      </c>
      <c r="U313" s="5">
        <v>0.25</v>
      </c>
      <c r="V313" s="5">
        <v>0.296</v>
      </c>
      <c r="W313" s="5">
        <v>0.368</v>
      </c>
      <c r="X313" s="5">
        <v>0.665</v>
      </c>
      <c r="Y313" s="5">
        <v>28.0</v>
      </c>
      <c r="Z313" s="5">
        <v>2.0</v>
      </c>
      <c r="AA313" s="5">
        <v>0.0</v>
      </c>
      <c r="AB313" s="5">
        <v>1.0</v>
      </c>
      <c r="AC313" s="5">
        <v>0.0</v>
      </c>
      <c r="AD313" s="5">
        <v>0.0</v>
      </c>
      <c r="AE313" s="5">
        <v>0.0</v>
      </c>
      <c r="AF313" s="5">
        <v>0.283</v>
      </c>
      <c r="AG313" s="5">
        <f t="shared" si="1"/>
        <v>14</v>
      </c>
      <c r="AH313" s="6">
        <f t="shared" si="2"/>
        <v>0</v>
      </c>
      <c r="AI313" s="6" t="str">
        <f>VLOOKUP(C313, 'Batter Rosters'!A:C, 3, FALSE)</f>
        <v>#N/A</v>
      </c>
    </row>
    <row r="314">
      <c r="A314" s="1">
        <v>260.0</v>
      </c>
      <c r="B314" s="3"/>
      <c r="C314" s="4" t="s">
        <v>347</v>
      </c>
      <c r="D314" s="4" t="s">
        <v>460</v>
      </c>
      <c r="E314" s="5">
        <v>2019.0</v>
      </c>
      <c r="F314" s="5">
        <v>2020.0</v>
      </c>
      <c r="G314" s="5">
        <v>61.0</v>
      </c>
      <c r="H314" s="5">
        <v>2.0</v>
      </c>
      <c r="I314" s="3"/>
      <c r="J314" s="5">
        <v>128.0</v>
      </c>
      <c r="K314" s="5">
        <v>122.0</v>
      </c>
      <c r="L314" s="5">
        <v>14.0</v>
      </c>
      <c r="M314" s="5">
        <v>32.0</v>
      </c>
      <c r="N314" s="5">
        <v>6.0</v>
      </c>
      <c r="O314" s="5">
        <v>0.0</v>
      </c>
      <c r="P314" s="5">
        <v>12.0</v>
      </c>
      <c r="Q314" s="5">
        <v>0.0</v>
      </c>
      <c r="R314" s="5">
        <v>0.0</v>
      </c>
      <c r="S314" s="5">
        <v>5.0</v>
      </c>
      <c r="T314" s="5">
        <v>30.0</v>
      </c>
      <c r="U314" s="5">
        <v>0.262</v>
      </c>
      <c r="V314" s="5">
        <v>0.297</v>
      </c>
      <c r="W314" s="5">
        <v>0.361</v>
      </c>
      <c r="X314" s="5">
        <v>0.658</v>
      </c>
      <c r="Y314" s="5">
        <v>44.0</v>
      </c>
      <c r="Z314" s="5">
        <v>2.0</v>
      </c>
      <c r="AA314" s="5">
        <v>1.0</v>
      </c>
      <c r="AB314" s="5">
        <v>0.0</v>
      </c>
      <c r="AC314" s="5">
        <v>0.0</v>
      </c>
      <c r="AD314" s="5">
        <v>1.0</v>
      </c>
      <c r="AE314" s="5">
        <v>3.0</v>
      </c>
      <c r="AF314" s="5">
        <v>0.333</v>
      </c>
      <c r="AG314" s="5">
        <f t="shared" si="1"/>
        <v>24</v>
      </c>
      <c r="AH314" s="6">
        <f t="shared" si="2"/>
        <v>0</v>
      </c>
      <c r="AI314" s="6" t="str">
        <f>VLOOKUP(C314, 'Batter Rosters'!A:C, 3, FALSE)</f>
        <v>#N/A</v>
      </c>
    </row>
    <row r="315">
      <c r="A315" s="1">
        <v>263.0</v>
      </c>
      <c r="B315" s="3"/>
      <c r="C315" s="4" t="s">
        <v>373</v>
      </c>
      <c r="D315" s="4" t="s">
        <v>460</v>
      </c>
      <c r="E315" s="5">
        <v>2019.0</v>
      </c>
      <c r="F315" s="5">
        <v>2019.0</v>
      </c>
      <c r="G315" s="5">
        <v>27.0</v>
      </c>
      <c r="H315" s="5">
        <v>1.0</v>
      </c>
      <c r="I315" s="3"/>
      <c r="J315" s="5">
        <v>55.0</v>
      </c>
      <c r="K315" s="5">
        <v>52.0</v>
      </c>
      <c r="L315" s="5">
        <v>6.0</v>
      </c>
      <c r="M315" s="5">
        <v>13.0</v>
      </c>
      <c r="N315" s="5">
        <v>1.0</v>
      </c>
      <c r="O315" s="5">
        <v>0.0</v>
      </c>
      <c r="P315" s="5">
        <v>5.0</v>
      </c>
      <c r="Q315" s="5">
        <v>0.0</v>
      </c>
      <c r="R315" s="5">
        <v>0.0</v>
      </c>
      <c r="S315" s="5">
        <v>1.0</v>
      </c>
      <c r="T315" s="5">
        <v>3.0</v>
      </c>
      <c r="U315" s="5">
        <v>0.25</v>
      </c>
      <c r="V315" s="5">
        <v>0.273</v>
      </c>
      <c r="W315" s="5">
        <v>0.327</v>
      </c>
      <c r="X315" s="5">
        <v>0.6</v>
      </c>
      <c r="Y315" s="5">
        <v>17.0</v>
      </c>
      <c r="Z315" s="5">
        <v>0.0</v>
      </c>
      <c r="AA315" s="5">
        <v>1.0</v>
      </c>
      <c r="AB315" s="5">
        <v>0.0</v>
      </c>
      <c r="AC315" s="5">
        <v>1.0</v>
      </c>
      <c r="AD315" s="5">
        <v>0.0</v>
      </c>
      <c r="AE315" s="5">
        <v>2.0</v>
      </c>
      <c r="AF315" s="5">
        <v>0.245</v>
      </c>
      <c r="AG315" s="5">
        <f t="shared" si="1"/>
        <v>11</v>
      </c>
      <c r="AH315" s="6">
        <f t="shared" si="2"/>
        <v>0</v>
      </c>
      <c r="AI315" s="6" t="str">
        <f>VLOOKUP(C315, 'Batter Rosters'!A:C, 3, FALSE)</f>
        <v>#N/A</v>
      </c>
    </row>
    <row r="316">
      <c r="A316" s="1">
        <v>265.0</v>
      </c>
      <c r="B316" s="3"/>
      <c r="C316" s="4" t="s">
        <v>386</v>
      </c>
      <c r="D316" s="4" t="s">
        <v>460</v>
      </c>
      <c r="E316" s="5">
        <v>2019.0</v>
      </c>
      <c r="F316" s="5">
        <v>2019.0</v>
      </c>
      <c r="G316" s="5">
        <v>19.0</v>
      </c>
      <c r="H316" s="5">
        <v>1.0</v>
      </c>
      <c r="I316" s="3"/>
      <c r="J316" s="5">
        <v>38.0</v>
      </c>
      <c r="K316" s="5">
        <v>35.0</v>
      </c>
      <c r="L316" s="5">
        <v>3.0</v>
      </c>
      <c r="M316" s="5">
        <v>2.0</v>
      </c>
      <c r="N316" s="5">
        <v>0.0</v>
      </c>
      <c r="O316" s="5">
        <v>0.0</v>
      </c>
      <c r="P316" s="5">
        <v>3.0</v>
      </c>
      <c r="Q316" s="5">
        <v>0.0</v>
      </c>
      <c r="R316" s="5">
        <v>0.0</v>
      </c>
      <c r="S316" s="5">
        <v>3.0</v>
      </c>
      <c r="T316" s="5">
        <v>12.0</v>
      </c>
      <c r="U316" s="5">
        <v>0.057</v>
      </c>
      <c r="V316" s="5">
        <v>0.132</v>
      </c>
      <c r="W316" s="5">
        <v>0.143</v>
      </c>
      <c r="X316" s="5">
        <v>0.274</v>
      </c>
      <c r="Y316" s="5">
        <v>5.0</v>
      </c>
      <c r="Z316" s="5">
        <v>0.0</v>
      </c>
      <c r="AA316" s="5">
        <v>0.0</v>
      </c>
      <c r="AB316" s="5">
        <v>0.0</v>
      </c>
      <c r="AC316" s="5">
        <v>0.0</v>
      </c>
      <c r="AD316" s="5">
        <v>0.0</v>
      </c>
      <c r="AE316" s="5">
        <v>0.0</v>
      </c>
      <c r="AF316" s="5">
        <v>0.045</v>
      </c>
      <c r="AG316" s="5">
        <f t="shared" si="1"/>
        <v>1</v>
      </c>
      <c r="AH316" s="6">
        <f t="shared" si="2"/>
        <v>0</v>
      </c>
      <c r="AI316" s="6" t="str">
        <f>VLOOKUP(C316, 'Batter Rosters'!A:C, 3, FALSE)</f>
        <v>#N/A</v>
      </c>
    </row>
    <row r="317">
      <c r="A317" s="1">
        <v>273.0</v>
      </c>
      <c r="B317" s="3"/>
      <c r="C317" s="4" t="s">
        <v>360</v>
      </c>
      <c r="D317" s="4" t="s">
        <v>460</v>
      </c>
      <c r="E317" s="5">
        <v>2019.0</v>
      </c>
      <c r="F317" s="5">
        <v>2019.0</v>
      </c>
      <c r="G317" s="5">
        <v>43.0</v>
      </c>
      <c r="H317" s="5">
        <v>1.0</v>
      </c>
      <c r="I317" s="3"/>
      <c r="J317" s="5">
        <v>86.0</v>
      </c>
      <c r="K317" s="5">
        <v>80.0</v>
      </c>
      <c r="L317" s="5">
        <v>13.0</v>
      </c>
      <c r="M317" s="5">
        <v>19.0</v>
      </c>
      <c r="N317" s="5">
        <v>7.0</v>
      </c>
      <c r="O317" s="5">
        <v>0.0</v>
      </c>
      <c r="P317" s="5">
        <v>11.0</v>
      </c>
      <c r="Q317" s="5">
        <v>2.0</v>
      </c>
      <c r="R317" s="5">
        <v>0.0</v>
      </c>
      <c r="S317" s="5">
        <v>6.0</v>
      </c>
      <c r="T317" s="5">
        <v>24.0</v>
      </c>
      <c r="U317" s="5">
        <v>0.238</v>
      </c>
      <c r="V317" s="5">
        <v>0.291</v>
      </c>
      <c r="W317" s="5">
        <v>0.363</v>
      </c>
      <c r="X317" s="5">
        <v>0.653</v>
      </c>
      <c r="Y317" s="5">
        <v>29.0</v>
      </c>
      <c r="Z317" s="5">
        <v>2.0</v>
      </c>
      <c r="AA317" s="5">
        <v>0.0</v>
      </c>
      <c r="AB317" s="5">
        <v>0.0</v>
      </c>
      <c r="AC317" s="5">
        <v>0.0</v>
      </c>
      <c r="AD317" s="5">
        <v>2.0</v>
      </c>
      <c r="AE317" s="5">
        <v>1.0</v>
      </c>
      <c r="AF317" s="5">
        <v>0.327</v>
      </c>
      <c r="AG317" s="5">
        <f t="shared" si="1"/>
        <v>11</v>
      </c>
      <c r="AH317" s="6">
        <f t="shared" si="2"/>
        <v>2</v>
      </c>
      <c r="AI317" s="6" t="str">
        <f>VLOOKUP(C317, 'Batter Rosters'!A:C, 3, FALSE)</f>
        <v>#N/A</v>
      </c>
    </row>
    <row r="318">
      <c r="A318" s="1">
        <v>274.0</v>
      </c>
      <c r="B318" s="3"/>
      <c r="C318" s="4" t="s">
        <v>423</v>
      </c>
      <c r="D318" s="4" t="s">
        <v>460</v>
      </c>
      <c r="E318" s="5">
        <v>2019.0</v>
      </c>
      <c r="F318" s="5">
        <v>2019.0</v>
      </c>
      <c r="G318" s="5">
        <v>21.0</v>
      </c>
      <c r="H318" s="5">
        <v>1.0</v>
      </c>
      <c r="I318" s="3"/>
      <c r="J318" s="5">
        <v>43.0</v>
      </c>
      <c r="K318" s="5">
        <v>40.0</v>
      </c>
      <c r="L318" s="5">
        <v>5.0</v>
      </c>
      <c r="M318" s="5">
        <v>8.0</v>
      </c>
      <c r="N318" s="5">
        <v>1.0</v>
      </c>
      <c r="O318" s="5">
        <v>0.0</v>
      </c>
      <c r="P318" s="5">
        <v>3.0</v>
      </c>
      <c r="Q318" s="5">
        <v>0.0</v>
      </c>
      <c r="R318" s="5">
        <v>0.0</v>
      </c>
      <c r="S318" s="5">
        <v>2.0</v>
      </c>
      <c r="T318" s="5">
        <v>16.0</v>
      </c>
      <c r="U318" s="5">
        <v>0.2</v>
      </c>
      <c r="V318" s="5">
        <v>0.238</v>
      </c>
      <c r="W318" s="5">
        <v>0.3</v>
      </c>
      <c r="X318" s="5">
        <v>0.538</v>
      </c>
      <c r="Y318" s="5">
        <v>12.0</v>
      </c>
      <c r="Z318" s="5">
        <v>1.0</v>
      </c>
      <c r="AA318" s="5">
        <v>0.0</v>
      </c>
      <c r="AB318" s="5">
        <v>0.0</v>
      </c>
      <c r="AC318" s="5">
        <v>0.0</v>
      </c>
      <c r="AD318" s="5">
        <v>0.0</v>
      </c>
      <c r="AE318" s="5">
        <v>1.0</v>
      </c>
      <c r="AF318" s="5">
        <v>0.304</v>
      </c>
      <c r="AG318" s="5">
        <f t="shared" si="1"/>
        <v>6</v>
      </c>
      <c r="AH318" s="6">
        <f t="shared" si="2"/>
        <v>0</v>
      </c>
      <c r="AI318" s="6" t="str">
        <f>VLOOKUP(C318, 'Batter Rosters'!A:C, 3, FALSE)</f>
        <v>#N/A</v>
      </c>
    </row>
    <row r="319">
      <c r="A319" s="1">
        <v>276.0</v>
      </c>
      <c r="B319" s="3"/>
      <c r="C319" s="4" t="s">
        <v>402</v>
      </c>
      <c r="D319" s="4" t="s">
        <v>460</v>
      </c>
      <c r="E319" s="5">
        <v>2019.0</v>
      </c>
      <c r="F319" s="5">
        <v>2019.0</v>
      </c>
      <c r="G319" s="5">
        <v>23.0</v>
      </c>
      <c r="H319" s="5">
        <v>1.0</v>
      </c>
      <c r="I319" s="3"/>
      <c r="J319" s="5">
        <v>35.0</v>
      </c>
      <c r="K319" s="5">
        <v>32.0</v>
      </c>
      <c r="L319" s="5">
        <v>3.0</v>
      </c>
      <c r="M319" s="5">
        <v>4.0</v>
      </c>
      <c r="N319" s="5">
        <v>0.0</v>
      </c>
      <c r="O319" s="5">
        <v>0.0</v>
      </c>
      <c r="P319" s="5">
        <v>2.0</v>
      </c>
      <c r="Q319" s="5">
        <v>1.0</v>
      </c>
      <c r="R319" s="5">
        <v>0.0</v>
      </c>
      <c r="S319" s="5">
        <v>2.0</v>
      </c>
      <c r="T319" s="5">
        <v>9.0</v>
      </c>
      <c r="U319" s="5">
        <v>0.125</v>
      </c>
      <c r="V319" s="5">
        <v>0.176</v>
      </c>
      <c r="W319" s="5">
        <v>0.219</v>
      </c>
      <c r="X319" s="5">
        <v>0.395</v>
      </c>
      <c r="Y319" s="5">
        <v>7.0</v>
      </c>
      <c r="Z319" s="5">
        <v>0.0</v>
      </c>
      <c r="AA319" s="5">
        <v>0.0</v>
      </c>
      <c r="AB319" s="5">
        <v>1.0</v>
      </c>
      <c r="AC319" s="5">
        <v>0.0</v>
      </c>
      <c r="AD319" s="5">
        <v>0.0</v>
      </c>
      <c r="AE319" s="5">
        <v>0.0</v>
      </c>
      <c r="AF319" s="5">
        <v>0.136</v>
      </c>
      <c r="AG319" s="5">
        <f t="shared" si="1"/>
        <v>3</v>
      </c>
      <c r="AH319" s="6">
        <f t="shared" si="2"/>
        <v>1</v>
      </c>
      <c r="AI319" s="6" t="str">
        <f>VLOOKUP(C319, 'Batter Rosters'!A:C, 3, FALSE)</f>
        <v>#N/A</v>
      </c>
    </row>
    <row r="320">
      <c r="A320" s="1">
        <v>277.0</v>
      </c>
      <c r="B320" s="3"/>
      <c r="C320" s="4" t="s">
        <v>390</v>
      </c>
      <c r="D320" s="4" t="s">
        <v>460</v>
      </c>
      <c r="E320" s="5">
        <v>2019.0</v>
      </c>
      <c r="F320" s="5">
        <v>2019.0</v>
      </c>
      <c r="G320" s="5">
        <v>15.0</v>
      </c>
      <c r="H320" s="5">
        <v>1.0</v>
      </c>
      <c r="I320" s="3"/>
      <c r="J320" s="5">
        <v>31.0</v>
      </c>
      <c r="K320" s="5">
        <v>28.0</v>
      </c>
      <c r="L320" s="5">
        <v>5.0</v>
      </c>
      <c r="M320" s="5">
        <v>7.0</v>
      </c>
      <c r="N320" s="5">
        <v>2.0</v>
      </c>
      <c r="O320" s="5">
        <v>0.0</v>
      </c>
      <c r="P320" s="5">
        <v>5.0</v>
      </c>
      <c r="Q320" s="5">
        <v>0.0</v>
      </c>
      <c r="R320" s="5">
        <v>0.0</v>
      </c>
      <c r="S320" s="5">
        <v>2.0</v>
      </c>
      <c r="T320" s="5">
        <v>6.0</v>
      </c>
      <c r="U320" s="5">
        <v>0.25</v>
      </c>
      <c r="V320" s="5">
        <v>0.29</v>
      </c>
      <c r="W320" s="5">
        <v>0.429</v>
      </c>
      <c r="X320" s="5">
        <v>0.719</v>
      </c>
      <c r="Y320" s="5">
        <v>12.0</v>
      </c>
      <c r="Z320" s="5">
        <v>1.0</v>
      </c>
      <c r="AA320" s="5">
        <v>0.0</v>
      </c>
      <c r="AB320" s="5">
        <v>0.0</v>
      </c>
      <c r="AC320" s="5">
        <v>1.0</v>
      </c>
      <c r="AD320" s="5">
        <v>0.0</v>
      </c>
      <c r="AE320" s="5">
        <v>0.0</v>
      </c>
      <c r="AF320" s="5">
        <v>0.273</v>
      </c>
      <c r="AG320" s="5">
        <f t="shared" si="1"/>
        <v>4</v>
      </c>
      <c r="AH320" s="6">
        <f t="shared" si="2"/>
        <v>0</v>
      </c>
      <c r="AI320" s="6" t="str">
        <f>VLOOKUP(C320, 'Batter Rosters'!A:C, 3, FALSE)</f>
        <v>#N/A</v>
      </c>
    </row>
    <row r="321">
      <c r="A321" s="1">
        <v>285.0</v>
      </c>
      <c r="B321" s="3"/>
      <c r="C321" s="4" t="s">
        <v>346</v>
      </c>
      <c r="D321" s="4" t="s">
        <v>460</v>
      </c>
      <c r="E321" s="5">
        <v>2019.0</v>
      </c>
      <c r="F321" s="5">
        <v>2019.0</v>
      </c>
      <c r="G321" s="5">
        <v>67.0</v>
      </c>
      <c r="H321" s="5">
        <v>1.0</v>
      </c>
      <c r="I321" s="3"/>
      <c r="J321" s="5">
        <v>132.0</v>
      </c>
      <c r="K321" s="5">
        <v>117.0</v>
      </c>
      <c r="L321" s="5">
        <v>11.0</v>
      </c>
      <c r="M321" s="5">
        <v>18.0</v>
      </c>
      <c r="N321" s="5">
        <v>5.0</v>
      </c>
      <c r="O321" s="5">
        <v>0.0</v>
      </c>
      <c r="P321" s="5">
        <v>9.0</v>
      </c>
      <c r="Q321" s="5">
        <v>0.0</v>
      </c>
      <c r="R321" s="5">
        <v>1.0</v>
      </c>
      <c r="S321" s="5">
        <v>9.0</v>
      </c>
      <c r="T321" s="5">
        <v>47.0</v>
      </c>
      <c r="U321" s="5">
        <v>0.154</v>
      </c>
      <c r="V321" s="5">
        <v>0.242</v>
      </c>
      <c r="W321" s="5">
        <v>0.222</v>
      </c>
      <c r="X321" s="5">
        <v>0.465</v>
      </c>
      <c r="Y321" s="5">
        <v>26.0</v>
      </c>
      <c r="Z321" s="5">
        <v>2.0</v>
      </c>
      <c r="AA321" s="5">
        <v>5.0</v>
      </c>
      <c r="AB321" s="5">
        <v>0.0</v>
      </c>
      <c r="AC321" s="5">
        <v>1.0</v>
      </c>
      <c r="AD321" s="5">
        <v>0.0</v>
      </c>
      <c r="AE321" s="5">
        <v>0.0</v>
      </c>
      <c r="AF321" s="5">
        <v>0.243</v>
      </c>
      <c r="AG321" s="5">
        <f t="shared" si="1"/>
        <v>12</v>
      </c>
      <c r="AH321" s="6">
        <f t="shared" si="2"/>
        <v>-1</v>
      </c>
      <c r="AI321" s="6" t="str">
        <f>VLOOKUP(C321, 'Batter Rosters'!A:C, 3, FALSE)</f>
        <v>#N/A</v>
      </c>
    </row>
    <row r="322">
      <c r="A322" s="1">
        <v>288.0</v>
      </c>
      <c r="B322" s="3"/>
      <c r="C322" s="4" t="s">
        <v>405</v>
      </c>
      <c r="D322" s="4" t="s">
        <v>460</v>
      </c>
      <c r="E322" s="5">
        <v>2019.0</v>
      </c>
      <c r="F322" s="5">
        <v>2019.0</v>
      </c>
      <c r="G322" s="5">
        <v>31.0</v>
      </c>
      <c r="H322" s="5">
        <v>1.0</v>
      </c>
      <c r="I322" s="3"/>
      <c r="J322" s="5">
        <v>61.0</v>
      </c>
      <c r="K322" s="5">
        <v>58.0</v>
      </c>
      <c r="L322" s="5">
        <v>13.0</v>
      </c>
      <c r="M322" s="5">
        <v>15.0</v>
      </c>
      <c r="N322" s="5">
        <v>4.0</v>
      </c>
      <c r="O322" s="5">
        <v>2.0</v>
      </c>
      <c r="P322" s="5">
        <v>11.0</v>
      </c>
      <c r="Q322" s="5">
        <v>0.0</v>
      </c>
      <c r="R322" s="5">
        <v>0.0</v>
      </c>
      <c r="S322" s="5">
        <v>3.0</v>
      </c>
      <c r="T322" s="5">
        <v>16.0</v>
      </c>
      <c r="U322" s="5">
        <v>0.259</v>
      </c>
      <c r="V322" s="5">
        <v>0.295</v>
      </c>
      <c r="W322" s="5">
        <v>0.448</v>
      </c>
      <c r="X322" s="5">
        <v>0.743</v>
      </c>
      <c r="Y322" s="5">
        <v>26.0</v>
      </c>
      <c r="Z322" s="5">
        <v>0.0</v>
      </c>
      <c r="AA322" s="5">
        <v>0.0</v>
      </c>
      <c r="AB322" s="5">
        <v>0.0</v>
      </c>
      <c r="AC322" s="5">
        <v>0.0</v>
      </c>
      <c r="AD322" s="5">
        <v>0.0</v>
      </c>
      <c r="AE322" s="5">
        <v>0.0</v>
      </c>
      <c r="AF322" s="5">
        <v>0.341</v>
      </c>
      <c r="AG322" s="5">
        <f t="shared" si="1"/>
        <v>8</v>
      </c>
      <c r="AH322" s="6">
        <f t="shared" si="2"/>
        <v>0</v>
      </c>
      <c r="AI322" s="6" t="str">
        <f>VLOOKUP(C322, 'Batter Rosters'!A:C, 3, FALSE)</f>
        <v>#N/A</v>
      </c>
    </row>
    <row r="323">
      <c r="A323" s="1">
        <v>296.0</v>
      </c>
      <c r="B323" s="3"/>
      <c r="C323" s="4" t="s">
        <v>395</v>
      </c>
      <c r="D323" s="4" t="s">
        <v>460</v>
      </c>
      <c r="E323" s="5">
        <v>2019.0</v>
      </c>
      <c r="F323" s="5">
        <v>2019.0</v>
      </c>
      <c r="G323" s="5">
        <v>22.0</v>
      </c>
      <c r="H323" s="5">
        <v>1.0</v>
      </c>
      <c r="I323" s="3"/>
      <c r="J323" s="5">
        <v>37.0</v>
      </c>
      <c r="K323" s="5">
        <v>34.0</v>
      </c>
      <c r="L323" s="5">
        <v>6.0</v>
      </c>
      <c r="M323" s="5">
        <v>6.0</v>
      </c>
      <c r="N323" s="5">
        <v>0.0</v>
      </c>
      <c r="O323" s="5">
        <v>0.0</v>
      </c>
      <c r="P323" s="5">
        <v>3.0</v>
      </c>
      <c r="Q323" s="5">
        <v>0.0</v>
      </c>
      <c r="R323" s="5">
        <v>0.0</v>
      </c>
      <c r="S323" s="5">
        <v>3.0</v>
      </c>
      <c r="T323" s="5">
        <v>10.0</v>
      </c>
      <c r="U323" s="5">
        <v>0.176</v>
      </c>
      <c r="V323" s="5">
        <v>0.243</v>
      </c>
      <c r="W323" s="5">
        <v>0.265</v>
      </c>
      <c r="X323" s="5">
        <v>0.508</v>
      </c>
      <c r="Y323" s="5">
        <v>9.0</v>
      </c>
      <c r="Z323" s="5">
        <v>0.0</v>
      </c>
      <c r="AA323" s="5">
        <v>0.0</v>
      </c>
      <c r="AB323" s="5">
        <v>0.0</v>
      </c>
      <c r="AC323" s="5">
        <v>0.0</v>
      </c>
      <c r="AD323" s="5">
        <v>1.0</v>
      </c>
      <c r="AE323" s="5">
        <v>1.0</v>
      </c>
      <c r="AF323" s="5">
        <v>0.217</v>
      </c>
      <c r="AG323" s="5">
        <f t="shared" si="1"/>
        <v>5</v>
      </c>
      <c r="AH323" s="6">
        <f t="shared" si="2"/>
        <v>0</v>
      </c>
      <c r="AI323" s="6" t="str">
        <f>VLOOKUP(C323, 'Batter Rosters'!A:C, 3, FALSE)</f>
        <v>#N/A</v>
      </c>
    </row>
    <row r="324">
      <c r="A324" s="7">
        <v>301.0</v>
      </c>
      <c r="B324" s="3"/>
      <c r="C324" s="8" t="s">
        <v>381</v>
      </c>
      <c r="D324" s="8" t="s">
        <v>460</v>
      </c>
      <c r="E324" s="9">
        <v>2019.0</v>
      </c>
      <c r="F324" s="9">
        <v>2019.0</v>
      </c>
      <c r="G324" s="9">
        <v>47.0</v>
      </c>
      <c r="H324" s="9">
        <v>1.0</v>
      </c>
      <c r="I324" s="3"/>
      <c r="J324" s="9">
        <v>104.0</v>
      </c>
      <c r="K324" s="9">
        <v>89.0</v>
      </c>
      <c r="L324" s="9">
        <v>8.0</v>
      </c>
      <c r="M324" s="9">
        <v>13.0</v>
      </c>
      <c r="N324" s="9">
        <v>3.0</v>
      </c>
      <c r="O324" s="9">
        <v>0.0</v>
      </c>
      <c r="P324" s="9">
        <v>8.0</v>
      </c>
      <c r="Q324" s="9">
        <v>0.0</v>
      </c>
      <c r="R324" s="9">
        <v>0.0</v>
      </c>
      <c r="S324" s="9">
        <v>14.0</v>
      </c>
      <c r="T324" s="9">
        <v>32.0</v>
      </c>
      <c r="U324" s="9">
        <v>0.146</v>
      </c>
      <c r="V324" s="9">
        <v>0.26</v>
      </c>
      <c r="W324" s="9">
        <v>0.213</v>
      </c>
      <c r="X324" s="9">
        <v>0.473</v>
      </c>
      <c r="Y324" s="9">
        <v>19.0</v>
      </c>
      <c r="Z324" s="9">
        <v>2.0</v>
      </c>
      <c r="AA324" s="9">
        <v>0.0</v>
      </c>
      <c r="AB324" s="9">
        <v>0.0</v>
      </c>
      <c r="AC324" s="9">
        <v>1.0</v>
      </c>
      <c r="AD324" s="9">
        <v>0.0</v>
      </c>
      <c r="AE324" s="9">
        <v>0.0</v>
      </c>
      <c r="AF324" s="9">
        <v>0.211</v>
      </c>
      <c r="AG324" s="5">
        <f t="shared" si="1"/>
        <v>9</v>
      </c>
      <c r="AH324" s="6">
        <f t="shared" si="2"/>
        <v>0</v>
      </c>
      <c r="AI324" s="6" t="str">
        <f>VLOOKUP(C324, 'Batter Rosters'!A:C, 3, FALSE)</f>
        <v>#N/A</v>
      </c>
    </row>
    <row r="325">
      <c r="A325" s="7">
        <v>303.0</v>
      </c>
      <c r="B325" s="3"/>
      <c r="C325" s="8" t="s">
        <v>418</v>
      </c>
      <c r="D325" s="8" t="s">
        <v>460</v>
      </c>
      <c r="E325" s="9">
        <v>2019.0</v>
      </c>
      <c r="F325" s="9">
        <v>2020.0</v>
      </c>
      <c r="G325" s="9">
        <v>19.0</v>
      </c>
      <c r="H325" s="9">
        <v>0.0</v>
      </c>
      <c r="I325" s="3"/>
      <c r="J325" s="9">
        <v>33.0</v>
      </c>
      <c r="K325" s="9">
        <v>30.0</v>
      </c>
      <c r="L325" s="9">
        <v>3.0</v>
      </c>
      <c r="M325" s="9">
        <v>6.0</v>
      </c>
      <c r="N325" s="9">
        <v>1.0</v>
      </c>
      <c r="O325" s="9">
        <v>0.0</v>
      </c>
      <c r="P325" s="9">
        <v>3.0</v>
      </c>
      <c r="Q325" s="9">
        <v>0.0</v>
      </c>
      <c r="R325" s="9">
        <v>0.0</v>
      </c>
      <c r="S325" s="9">
        <v>3.0</v>
      </c>
      <c r="T325" s="9">
        <v>12.0</v>
      </c>
      <c r="U325" s="9">
        <v>0.2</v>
      </c>
      <c r="V325" s="9">
        <v>0.273</v>
      </c>
      <c r="W325" s="9">
        <v>0.233</v>
      </c>
      <c r="X325" s="9">
        <v>0.506</v>
      </c>
      <c r="Y325" s="9">
        <v>7.0</v>
      </c>
      <c r="Z325" s="9">
        <v>1.0</v>
      </c>
      <c r="AA325" s="9">
        <v>0.0</v>
      </c>
      <c r="AB325" s="9">
        <v>0.0</v>
      </c>
      <c r="AC325" s="9">
        <v>0.0</v>
      </c>
      <c r="AD325" s="9">
        <v>0.0</v>
      </c>
      <c r="AE325" s="9">
        <v>0.0</v>
      </c>
      <c r="AF325" s="9">
        <v>0.333</v>
      </c>
      <c r="AG325" s="5">
        <f t="shared" si="1"/>
        <v>5</v>
      </c>
      <c r="AH325" s="6">
        <f t="shared" si="2"/>
        <v>0</v>
      </c>
      <c r="AI325" s="6" t="str">
        <f>VLOOKUP(C325, 'Batter Rosters'!A:C, 3, FALSE)</f>
        <v>#N/A</v>
      </c>
    </row>
    <row r="326">
      <c r="A326" s="7">
        <v>309.0</v>
      </c>
      <c r="B326" s="3"/>
      <c r="C326" s="8" t="s">
        <v>449</v>
      </c>
      <c r="D326" s="8" t="s">
        <v>460</v>
      </c>
      <c r="E326" s="9">
        <v>2019.0</v>
      </c>
      <c r="F326" s="9">
        <v>2019.0</v>
      </c>
      <c r="G326" s="9">
        <v>21.0</v>
      </c>
      <c r="H326" s="9">
        <v>0.0</v>
      </c>
      <c r="I326" s="3"/>
      <c r="J326" s="9">
        <v>41.0</v>
      </c>
      <c r="K326" s="9">
        <v>36.0</v>
      </c>
      <c r="L326" s="9">
        <v>2.0</v>
      </c>
      <c r="M326" s="9">
        <v>9.0</v>
      </c>
      <c r="N326" s="9">
        <v>1.0</v>
      </c>
      <c r="O326" s="9">
        <v>0.0</v>
      </c>
      <c r="P326" s="9">
        <v>2.0</v>
      </c>
      <c r="Q326" s="9">
        <v>1.0</v>
      </c>
      <c r="R326" s="9">
        <v>1.0</v>
      </c>
      <c r="S326" s="9">
        <v>2.0</v>
      </c>
      <c r="T326" s="9">
        <v>6.0</v>
      </c>
      <c r="U326" s="9">
        <v>0.25</v>
      </c>
      <c r="V326" s="9">
        <v>0.308</v>
      </c>
      <c r="W326" s="9">
        <v>0.278</v>
      </c>
      <c r="X326" s="9">
        <v>0.585</v>
      </c>
      <c r="Y326" s="9">
        <v>10.0</v>
      </c>
      <c r="Z326" s="9">
        <v>0.0</v>
      </c>
      <c r="AA326" s="9">
        <v>1.0</v>
      </c>
      <c r="AB326" s="9">
        <v>2.0</v>
      </c>
      <c r="AC326" s="9">
        <v>0.0</v>
      </c>
      <c r="AD326" s="9">
        <v>0.0</v>
      </c>
      <c r="AE326" s="9">
        <v>1.0</v>
      </c>
      <c r="AF326" s="9">
        <v>0.3</v>
      </c>
      <c r="AG326" s="5">
        <f t="shared" si="1"/>
        <v>8</v>
      </c>
      <c r="AH326" s="6">
        <f t="shared" si="2"/>
        <v>0</v>
      </c>
      <c r="AI326" s="6" t="str">
        <f>VLOOKUP(C326, 'Batter Rosters'!A:C, 3, FALSE)</f>
        <v>#N/A</v>
      </c>
    </row>
    <row r="327">
      <c r="A327" s="7">
        <v>313.0</v>
      </c>
      <c r="B327" s="3"/>
      <c r="C327" s="8" t="s">
        <v>365</v>
      </c>
      <c r="D327" s="8" t="s">
        <v>460</v>
      </c>
      <c r="E327" s="9">
        <v>2019.0</v>
      </c>
      <c r="F327" s="9">
        <v>2019.0</v>
      </c>
      <c r="G327" s="9">
        <v>14.0</v>
      </c>
      <c r="H327" s="9">
        <v>0.0</v>
      </c>
      <c r="I327" s="3"/>
      <c r="J327" s="9">
        <v>32.0</v>
      </c>
      <c r="K327" s="9">
        <v>30.0</v>
      </c>
      <c r="L327" s="9">
        <v>0.0</v>
      </c>
      <c r="M327" s="9">
        <v>4.0</v>
      </c>
      <c r="N327" s="9">
        <v>0.0</v>
      </c>
      <c r="O327" s="9">
        <v>0.0</v>
      </c>
      <c r="P327" s="9">
        <v>2.0</v>
      </c>
      <c r="Q327" s="9">
        <v>0.0</v>
      </c>
      <c r="R327" s="9">
        <v>1.0</v>
      </c>
      <c r="S327" s="9">
        <v>2.0</v>
      </c>
      <c r="T327" s="9">
        <v>13.0</v>
      </c>
      <c r="U327" s="9">
        <v>0.133</v>
      </c>
      <c r="V327" s="9">
        <v>0.188</v>
      </c>
      <c r="W327" s="9">
        <v>0.133</v>
      </c>
      <c r="X327" s="9">
        <v>0.321</v>
      </c>
      <c r="Y327" s="9">
        <v>4.0</v>
      </c>
      <c r="Z327" s="9">
        <v>1.0</v>
      </c>
      <c r="AA327" s="9">
        <v>0.0</v>
      </c>
      <c r="AB327" s="9">
        <v>0.0</v>
      </c>
      <c r="AC327" s="9">
        <v>0.0</v>
      </c>
      <c r="AD327" s="9">
        <v>0.0</v>
      </c>
      <c r="AE327" s="9">
        <v>0.0</v>
      </c>
      <c r="AF327" s="9">
        <v>0.235</v>
      </c>
      <c r="AG327" s="5">
        <f t="shared" si="1"/>
        <v>4</v>
      </c>
      <c r="AH327" s="6">
        <f t="shared" si="2"/>
        <v>-1</v>
      </c>
      <c r="AI327" s="6" t="str">
        <f>VLOOKUP(C327, 'Batter Rosters'!A:C, 3, FALSE)</f>
        <v>#N/A</v>
      </c>
    </row>
    <row r="328">
      <c r="A328" s="7">
        <v>314.0</v>
      </c>
      <c r="B328" s="3"/>
      <c r="C328" s="8" t="s">
        <v>351</v>
      </c>
      <c r="D328" s="8" t="s">
        <v>460</v>
      </c>
      <c r="E328" s="9">
        <v>2019.0</v>
      </c>
      <c r="F328" s="9">
        <v>2020.0</v>
      </c>
      <c r="G328" s="9">
        <v>24.0</v>
      </c>
      <c r="H328" s="9">
        <v>0.0</v>
      </c>
      <c r="I328" s="3"/>
      <c r="J328" s="9">
        <v>56.0</v>
      </c>
      <c r="K328" s="9">
        <v>50.0</v>
      </c>
      <c r="L328" s="9">
        <v>6.0</v>
      </c>
      <c r="M328" s="9">
        <v>9.0</v>
      </c>
      <c r="N328" s="9">
        <v>5.0</v>
      </c>
      <c r="O328" s="9">
        <v>0.0</v>
      </c>
      <c r="P328" s="9">
        <v>5.0</v>
      </c>
      <c r="Q328" s="9">
        <v>0.0</v>
      </c>
      <c r="R328" s="9">
        <v>0.0</v>
      </c>
      <c r="S328" s="9">
        <v>5.0</v>
      </c>
      <c r="T328" s="9">
        <v>15.0</v>
      </c>
      <c r="U328" s="9">
        <v>0.18</v>
      </c>
      <c r="V328" s="9">
        <v>0.25</v>
      </c>
      <c r="W328" s="9">
        <v>0.28</v>
      </c>
      <c r="X328" s="9">
        <v>0.53</v>
      </c>
      <c r="Y328" s="9">
        <v>14.0</v>
      </c>
      <c r="Z328" s="9">
        <v>0.0</v>
      </c>
      <c r="AA328" s="9">
        <v>0.0</v>
      </c>
      <c r="AB328" s="9">
        <v>0.0</v>
      </c>
      <c r="AC328" s="9">
        <v>1.0</v>
      </c>
      <c r="AD328" s="9">
        <v>0.0</v>
      </c>
      <c r="AE328" s="9">
        <v>0.0</v>
      </c>
      <c r="AF328" s="9">
        <v>0.25</v>
      </c>
      <c r="AG328" s="5">
        <f t="shared" si="1"/>
        <v>4</v>
      </c>
      <c r="AH328" s="6">
        <f t="shared" si="2"/>
        <v>0</v>
      </c>
      <c r="AI328" s="6" t="str">
        <f>VLOOKUP(C328, 'Batter Rosters'!A:C, 3, FALSE)</f>
        <v>#N/A</v>
      </c>
    </row>
    <row r="329">
      <c r="A329" s="7">
        <v>315.0</v>
      </c>
      <c r="B329" s="3"/>
      <c r="C329" s="8" t="s">
        <v>447</v>
      </c>
      <c r="D329" s="8" t="s">
        <v>460</v>
      </c>
      <c r="E329" s="9">
        <v>2019.0</v>
      </c>
      <c r="F329" s="9">
        <v>2019.0</v>
      </c>
      <c r="G329" s="9">
        <v>18.0</v>
      </c>
      <c r="H329" s="9">
        <v>0.0</v>
      </c>
      <c r="I329" s="3"/>
      <c r="J329" s="9">
        <v>36.0</v>
      </c>
      <c r="K329" s="9">
        <v>32.0</v>
      </c>
      <c r="L329" s="9">
        <v>0.0</v>
      </c>
      <c r="M329" s="9">
        <v>6.0</v>
      </c>
      <c r="N329" s="9">
        <v>0.0</v>
      </c>
      <c r="O329" s="9">
        <v>0.0</v>
      </c>
      <c r="P329" s="9">
        <v>2.0</v>
      </c>
      <c r="Q329" s="9">
        <v>1.0</v>
      </c>
      <c r="R329" s="9">
        <v>0.0</v>
      </c>
      <c r="S329" s="9">
        <v>3.0</v>
      </c>
      <c r="T329" s="9">
        <v>4.0</v>
      </c>
      <c r="U329" s="9">
        <v>0.188</v>
      </c>
      <c r="V329" s="9">
        <v>0.25</v>
      </c>
      <c r="W329" s="9">
        <v>0.188</v>
      </c>
      <c r="X329" s="9">
        <v>0.438</v>
      </c>
      <c r="Y329" s="9">
        <v>6.0</v>
      </c>
      <c r="Z329" s="9">
        <v>1.0</v>
      </c>
      <c r="AA329" s="9">
        <v>0.0</v>
      </c>
      <c r="AB329" s="9">
        <v>0.0</v>
      </c>
      <c r="AC329" s="9">
        <v>1.0</v>
      </c>
      <c r="AD329" s="9">
        <v>0.0</v>
      </c>
      <c r="AE329" s="9">
        <v>0.0</v>
      </c>
      <c r="AF329" s="9">
        <v>0.207</v>
      </c>
      <c r="AG329" s="5">
        <f t="shared" si="1"/>
        <v>6</v>
      </c>
      <c r="AH329" s="6">
        <f t="shared" si="2"/>
        <v>1</v>
      </c>
      <c r="AI329" s="6" t="str">
        <f>VLOOKUP(C329, 'Batter Rosters'!A:C, 3, FALSE)</f>
        <v>#N/A</v>
      </c>
    </row>
    <row r="330">
      <c r="A330" s="7">
        <v>317.0</v>
      </c>
      <c r="B330" s="3"/>
      <c r="C330" s="8" t="s">
        <v>464</v>
      </c>
      <c r="D330" s="8" t="s">
        <v>460</v>
      </c>
      <c r="E330" s="9">
        <v>2019.0</v>
      </c>
      <c r="F330" s="9">
        <v>2019.0</v>
      </c>
      <c r="G330" s="9">
        <v>17.0</v>
      </c>
      <c r="H330" s="9">
        <v>0.0</v>
      </c>
      <c r="I330" s="3"/>
      <c r="J330" s="9">
        <v>36.0</v>
      </c>
      <c r="K330" s="9">
        <v>33.0</v>
      </c>
      <c r="L330" s="9">
        <v>2.0</v>
      </c>
      <c r="M330" s="9">
        <v>7.0</v>
      </c>
      <c r="N330" s="9">
        <v>2.0</v>
      </c>
      <c r="O330" s="9">
        <v>0.0</v>
      </c>
      <c r="P330" s="9">
        <v>4.0</v>
      </c>
      <c r="Q330" s="9">
        <v>0.0</v>
      </c>
      <c r="R330" s="9">
        <v>0.0</v>
      </c>
      <c r="S330" s="9">
        <v>2.0</v>
      </c>
      <c r="T330" s="9">
        <v>13.0</v>
      </c>
      <c r="U330" s="9">
        <v>0.212</v>
      </c>
      <c r="V330" s="9">
        <v>0.25</v>
      </c>
      <c r="W330" s="9">
        <v>0.273</v>
      </c>
      <c r="X330" s="9">
        <v>0.523</v>
      </c>
      <c r="Y330" s="9">
        <v>9.0</v>
      </c>
      <c r="Z330" s="9">
        <v>2.0</v>
      </c>
      <c r="AA330" s="9">
        <v>0.0</v>
      </c>
      <c r="AB330" s="9">
        <v>0.0</v>
      </c>
      <c r="AC330" s="9">
        <v>1.0</v>
      </c>
      <c r="AD330" s="9">
        <v>0.0</v>
      </c>
      <c r="AE330" s="9">
        <v>0.0</v>
      </c>
      <c r="AF330" s="9">
        <v>0.333</v>
      </c>
      <c r="AG330" s="5">
        <f t="shared" si="1"/>
        <v>5</v>
      </c>
      <c r="AH330" s="6">
        <f t="shared" si="2"/>
        <v>0</v>
      </c>
      <c r="AI330" s="6" t="str">
        <f>VLOOKUP(C330, 'Batter Rosters'!A:C, 3, FALSE)</f>
        <v>#N/A</v>
      </c>
    </row>
    <row r="331">
      <c r="A331" s="7">
        <v>323.0</v>
      </c>
      <c r="B331" s="3"/>
      <c r="C331" s="8" t="s">
        <v>419</v>
      </c>
      <c r="D331" s="8" t="s">
        <v>460</v>
      </c>
      <c r="E331" s="9">
        <v>2019.0</v>
      </c>
      <c r="F331" s="9">
        <v>2019.0</v>
      </c>
      <c r="G331" s="9">
        <v>22.0</v>
      </c>
      <c r="H331" s="9">
        <v>0.0</v>
      </c>
      <c r="I331" s="3"/>
      <c r="J331" s="9">
        <v>50.0</v>
      </c>
      <c r="K331" s="9">
        <v>42.0</v>
      </c>
      <c r="L331" s="9">
        <v>2.0</v>
      </c>
      <c r="M331" s="9">
        <v>5.0</v>
      </c>
      <c r="N331" s="9">
        <v>0.0</v>
      </c>
      <c r="O331" s="9">
        <v>0.0</v>
      </c>
      <c r="P331" s="9">
        <v>3.0</v>
      </c>
      <c r="Q331" s="9">
        <v>0.0</v>
      </c>
      <c r="R331" s="9">
        <v>0.0</v>
      </c>
      <c r="S331" s="9">
        <v>4.0</v>
      </c>
      <c r="T331" s="9">
        <v>7.0</v>
      </c>
      <c r="U331" s="9">
        <v>0.119</v>
      </c>
      <c r="V331" s="9">
        <v>0.2</v>
      </c>
      <c r="W331" s="9">
        <v>0.119</v>
      </c>
      <c r="X331" s="9">
        <v>0.319</v>
      </c>
      <c r="Y331" s="9">
        <v>5.0</v>
      </c>
      <c r="Z331" s="9">
        <v>1.0</v>
      </c>
      <c r="AA331" s="9">
        <v>1.0</v>
      </c>
      <c r="AB331" s="9">
        <v>0.0</v>
      </c>
      <c r="AC331" s="9">
        <v>3.0</v>
      </c>
      <c r="AD331" s="9">
        <v>0.0</v>
      </c>
      <c r="AE331" s="9">
        <v>0.0</v>
      </c>
      <c r="AF331" s="9">
        <v>0.132</v>
      </c>
      <c r="AG331" s="5">
        <f t="shared" si="1"/>
        <v>5</v>
      </c>
      <c r="AH331" s="6">
        <f t="shared" si="2"/>
        <v>0</v>
      </c>
      <c r="AI331" s="6" t="str">
        <f>VLOOKUP(C331, 'Batter Rosters'!A:C, 3, FALSE)</f>
        <v>#N/A</v>
      </c>
    </row>
    <row r="332">
      <c r="A332" s="7">
        <v>325.0</v>
      </c>
      <c r="B332" s="3"/>
      <c r="C332" s="8" t="s">
        <v>375</v>
      </c>
      <c r="D332" s="8" t="s">
        <v>460</v>
      </c>
      <c r="E332" s="9">
        <v>2019.0</v>
      </c>
      <c r="F332" s="9">
        <v>2019.0</v>
      </c>
      <c r="G332" s="9">
        <v>50.0</v>
      </c>
      <c r="H332" s="9">
        <v>0.0</v>
      </c>
      <c r="I332" s="3"/>
      <c r="J332" s="9">
        <v>106.0</v>
      </c>
      <c r="K332" s="9">
        <v>97.0</v>
      </c>
      <c r="L332" s="9">
        <v>12.0</v>
      </c>
      <c r="M332" s="9">
        <v>26.0</v>
      </c>
      <c r="N332" s="9">
        <v>5.0</v>
      </c>
      <c r="O332" s="9">
        <v>0.0</v>
      </c>
      <c r="P332" s="9">
        <v>7.0</v>
      </c>
      <c r="Q332" s="9">
        <v>0.0</v>
      </c>
      <c r="R332" s="9">
        <v>0.0</v>
      </c>
      <c r="S332" s="9">
        <v>7.0</v>
      </c>
      <c r="T332" s="9">
        <v>9.0</v>
      </c>
      <c r="U332" s="9">
        <v>0.268</v>
      </c>
      <c r="V332" s="9">
        <v>0.311</v>
      </c>
      <c r="W332" s="9">
        <v>0.32</v>
      </c>
      <c r="X332" s="9">
        <v>0.631</v>
      </c>
      <c r="Y332" s="9">
        <v>31.0</v>
      </c>
      <c r="Z332" s="9">
        <v>5.0</v>
      </c>
      <c r="AA332" s="9">
        <v>0.0</v>
      </c>
      <c r="AB332" s="9">
        <v>0.0</v>
      </c>
      <c r="AC332" s="9">
        <v>2.0</v>
      </c>
      <c r="AD332" s="9">
        <v>0.0</v>
      </c>
      <c r="AE332" s="9">
        <v>1.0</v>
      </c>
      <c r="AF332" s="9">
        <v>0.289</v>
      </c>
      <c r="AG332" s="5">
        <f t="shared" si="1"/>
        <v>21</v>
      </c>
      <c r="AH332" s="6">
        <f t="shared" si="2"/>
        <v>0</v>
      </c>
      <c r="AI332" s="6" t="str">
        <f>VLOOKUP(C332, 'Batter Rosters'!A:C, 3, FALSE)</f>
        <v>#N/A</v>
      </c>
    </row>
    <row r="333">
      <c r="A333" s="7">
        <v>326.0</v>
      </c>
      <c r="B333" s="3"/>
      <c r="C333" s="8" t="s">
        <v>456</v>
      </c>
      <c r="D333" s="8" t="s">
        <v>460</v>
      </c>
      <c r="E333" s="9">
        <v>2019.0</v>
      </c>
      <c r="F333" s="9">
        <v>2019.0</v>
      </c>
      <c r="G333" s="9">
        <v>18.0</v>
      </c>
      <c r="H333" s="9">
        <v>0.0</v>
      </c>
      <c r="I333" s="3"/>
      <c r="J333" s="9">
        <v>30.0</v>
      </c>
      <c r="K333" s="9">
        <v>26.0</v>
      </c>
      <c r="L333" s="9">
        <v>1.0</v>
      </c>
      <c r="M333" s="9">
        <v>6.0</v>
      </c>
      <c r="N333" s="9">
        <v>3.0</v>
      </c>
      <c r="O333" s="9">
        <v>0.0</v>
      </c>
      <c r="P333" s="9">
        <v>1.0</v>
      </c>
      <c r="Q333" s="9">
        <v>0.0</v>
      </c>
      <c r="R333" s="9">
        <v>0.0</v>
      </c>
      <c r="S333" s="9">
        <v>2.0</v>
      </c>
      <c r="T333" s="9">
        <v>6.0</v>
      </c>
      <c r="U333" s="9">
        <v>0.231</v>
      </c>
      <c r="V333" s="9">
        <v>0.286</v>
      </c>
      <c r="W333" s="9">
        <v>0.346</v>
      </c>
      <c r="X333" s="9">
        <v>0.632</v>
      </c>
      <c r="Y333" s="9">
        <v>9.0</v>
      </c>
      <c r="Z333" s="9">
        <v>0.0</v>
      </c>
      <c r="AA333" s="9">
        <v>0.0</v>
      </c>
      <c r="AB333" s="9">
        <v>2.0</v>
      </c>
      <c r="AC333" s="9">
        <v>0.0</v>
      </c>
      <c r="AD333" s="9">
        <v>0.0</v>
      </c>
      <c r="AE333" s="9">
        <v>0.0</v>
      </c>
      <c r="AF333" s="9">
        <v>0.3</v>
      </c>
      <c r="AG333" s="5">
        <f t="shared" si="1"/>
        <v>3</v>
      </c>
      <c r="AH333" s="6">
        <f t="shared" si="2"/>
        <v>0</v>
      </c>
      <c r="AI333" s="6" t="str">
        <f>VLOOKUP(C333, 'Batter Rosters'!A:C, 3, FALSE)</f>
        <v>#N/A</v>
      </c>
    </row>
    <row r="334">
      <c r="A334" s="7">
        <v>329.0</v>
      </c>
      <c r="B334" s="3"/>
      <c r="C334" s="8" t="s">
        <v>407</v>
      </c>
      <c r="D334" s="8" t="s">
        <v>460</v>
      </c>
      <c r="E334" s="9">
        <v>2019.0</v>
      </c>
      <c r="F334" s="9">
        <v>2019.0</v>
      </c>
      <c r="G334" s="9">
        <v>29.0</v>
      </c>
      <c r="H334" s="9">
        <v>0.0</v>
      </c>
      <c r="I334" s="3"/>
      <c r="J334" s="9">
        <v>66.0</v>
      </c>
      <c r="K334" s="9">
        <v>55.0</v>
      </c>
      <c r="L334" s="9">
        <v>4.0</v>
      </c>
      <c r="M334" s="9">
        <v>9.0</v>
      </c>
      <c r="N334" s="9">
        <v>4.0</v>
      </c>
      <c r="O334" s="9">
        <v>0.0</v>
      </c>
      <c r="P334" s="9">
        <v>3.0</v>
      </c>
      <c r="Q334" s="9">
        <v>0.0</v>
      </c>
      <c r="R334" s="9">
        <v>1.0</v>
      </c>
      <c r="S334" s="9">
        <v>9.0</v>
      </c>
      <c r="T334" s="9">
        <v>13.0</v>
      </c>
      <c r="U334" s="9">
        <v>0.164</v>
      </c>
      <c r="V334" s="9">
        <v>0.288</v>
      </c>
      <c r="W334" s="9">
        <v>0.236</v>
      </c>
      <c r="X334" s="9">
        <v>0.524</v>
      </c>
      <c r="Y334" s="9">
        <v>13.0</v>
      </c>
      <c r="Z334" s="9">
        <v>1.0</v>
      </c>
      <c r="AA334" s="9">
        <v>1.0</v>
      </c>
      <c r="AB334" s="9">
        <v>0.0</v>
      </c>
      <c r="AC334" s="9">
        <v>1.0</v>
      </c>
      <c r="AD334" s="9">
        <v>0.0</v>
      </c>
      <c r="AE334" s="9">
        <v>0.0</v>
      </c>
      <c r="AF334" s="9">
        <v>0.209</v>
      </c>
      <c r="AG334" s="5">
        <f t="shared" si="1"/>
        <v>5</v>
      </c>
      <c r="AH334" s="6">
        <f t="shared" si="2"/>
        <v>-1</v>
      </c>
      <c r="AI334" s="6" t="str">
        <f>VLOOKUP(C334, 'Batter Rosters'!A:C, 3, FALSE)</f>
        <v>#N/A</v>
      </c>
    </row>
    <row r="335">
      <c r="A335" s="7">
        <v>330.0</v>
      </c>
      <c r="B335" s="3"/>
      <c r="C335" s="8" t="s">
        <v>376</v>
      </c>
      <c r="D335" s="8" t="s">
        <v>460</v>
      </c>
      <c r="E335" s="9">
        <v>2019.0</v>
      </c>
      <c r="F335" s="9">
        <v>2019.0</v>
      </c>
      <c r="G335" s="9">
        <v>19.0</v>
      </c>
      <c r="H335" s="9">
        <v>0.0</v>
      </c>
      <c r="I335" s="3"/>
      <c r="J335" s="9">
        <v>33.0</v>
      </c>
      <c r="K335" s="9">
        <v>25.0</v>
      </c>
      <c r="L335" s="9">
        <v>1.0</v>
      </c>
      <c r="M335" s="9">
        <v>5.0</v>
      </c>
      <c r="N335" s="9">
        <v>0.0</v>
      </c>
      <c r="O335" s="9">
        <v>0.0</v>
      </c>
      <c r="P335" s="9">
        <v>2.0</v>
      </c>
      <c r="Q335" s="9">
        <v>0.0</v>
      </c>
      <c r="R335" s="9">
        <v>0.0</v>
      </c>
      <c r="S335" s="9">
        <v>6.0</v>
      </c>
      <c r="T335" s="9">
        <v>5.0</v>
      </c>
      <c r="U335" s="9">
        <v>0.2</v>
      </c>
      <c r="V335" s="9">
        <v>0.364</v>
      </c>
      <c r="W335" s="9">
        <v>0.2</v>
      </c>
      <c r="X335" s="9">
        <v>0.564</v>
      </c>
      <c r="Y335" s="9">
        <v>5.0</v>
      </c>
      <c r="Z335" s="9">
        <v>1.0</v>
      </c>
      <c r="AA335" s="9">
        <v>1.0</v>
      </c>
      <c r="AB335" s="9">
        <v>0.0</v>
      </c>
      <c r="AC335" s="9">
        <v>1.0</v>
      </c>
      <c r="AD335" s="9">
        <v>0.0</v>
      </c>
      <c r="AE335" s="9">
        <v>0.0</v>
      </c>
      <c r="AF335" s="9">
        <v>0.238</v>
      </c>
      <c r="AG335" s="5">
        <f t="shared" si="1"/>
        <v>5</v>
      </c>
      <c r="AH335" s="6">
        <f t="shared" si="2"/>
        <v>0</v>
      </c>
      <c r="AI335" s="6" t="str">
        <f>VLOOKUP(C335, 'Batter Rosters'!A:C, 3, FALSE)</f>
        <v>#N/A</v>
      </c>
    </row>
    <row r="336">
      <c r="A336" s="7">
        <v>331.0</v>
      </c>
      <c r="B336" s="3"/>
      <c r="C336" s="8" t="s">
        <v>409</v>
      </c>
      <c r="D336" s="8" t="s">
        <v>460</v>
      </c>
      <c r="E336" s="9">
        <v>2019.0</v>
      </c>
      <c r="F336" s="9">
        <v>2019.0</v>
      </c>
      <c r="G336" s="9">
        <v>14.0</v>
      </c>
      <c r="H336" s="9">
        <v>0.0</v>
      </c>
      <c r="I336" s="3"/>
      <c r="J336" s="9">
        <v>37.0</v>
      </c>
      <c r="K336" s="9">
        <v>34.0</v>
      </c>
      <c r="L336" s="9">
        <v>2.0</v>
      </c>
      <c r="M336" s="9">
        <v>6.0</v>
      </c>
      <c r="N336" s="9">
        <v>1.0</v>
      </c>
      <c r="O336" s="9">
        <v>0.0</v>
      </c>
      <c r="P336" s="9">
        <v>2.0</v>
      </c>
      <c r="Q336" s="9">
        <v>0.0</v>
      </c>
      <c r="R336" s="9">
        <v>0.0</v>
      </c>
      <c r="S336" s="9">
        <v>2.0</v>
      </c>
      <c r="T336" s="9">
        <v>4.0</v>
      </c>
      <c r="U336" s="9">
        <v>0.176</v>
      </c>
      <c r="V336" s="9">
        <v>0.222</v>
      </c>
      <c r="W336" s="9">
        <v>0.206</v>
      </c>
      <c r="X336" s="9">
        <v>0.428</v>
      </c>
      <c r="Y336" s="9">
        <v>7.0</v>
      </c>
      <c r="Z336" s="9">
        <v>3.0</v>
      </c>
      <c r="AA336" s="9">
        <v>0.0</v>
      </c>
      <c r="AB336" s="9">
        <v>1.0</v>
      </c>
      <c r="AC336" s="9">
        <v>0.0</v>
      </c>
      <c r="AD336" s="9">
        <v>1.0</v>
      </c>
      <c r="AE336" s="9">
        <v>0.0</v>
      </c>
      <c r="AF336" s="9">
        <v>0.2</v>
      </c>
      <c r="AG336" s="5">
        <f t="shared" si="1"/>
        <v>5</v>
      </c>
      <c r="AH336" s="6">
        <f t="shared" si="2"/>
        <v>0</v>
      </c>
      <c r="AI336" s="6" t="str">
        <f>VLOOKUP(C336, 'Batter Rosters'!A:C, 3, FALSE)</f>
        <v>#N/A</v>
      </c>
    </row>
    <row r="337">
      <c r="A337" s="7">
        <v>332.0</v>
      </c>
      <c r="B337" s="3"/>
      <c r="C337" s="8" t="s">
        <v>348</v>
      </c>
      <c r="D337" s="8" t="s">
        <v>460</v>
      </c>
      <c r="E337" s="9">
        <v>2019.0</v>
      </c>
      <c r="F337" s="9">
        <v>2019.0</v>
      </c>
      <c r="G337" s="9">
        <v>62.0</v>
      </c>
      <c r="H337" s="9">
        <v>0.0</v>
      </c>
      <c r="I337" s="3"/>
      <c r="J337" s="9">
        <v>132.0</v>
      </c>
      <c r="K337" s="9">
        <v>126.0</v>
      </c>
      <c r="L337" s="9">
        <v>12.0</v>
      </c>
      <c r="M337" s="9">
        <v>29.0</v>
      </c>
      <c r="N337" s="9">
        <v>11.0</v>
      </c>
      <c r="O337" s="9">
        <v>0.0</v>
      </c>
      <c r="P337" s="9">
        <v>9.0</v>
      </c>
      <c r="Q337" s="9">
        <v>0.0</v>
      </c>
      <c r="R337" s="9">
        <v>0.0</v>
      </c>
      <c r="S337" s="9">
        <v>4.0</v>
      </c>
      <c r="T337" s="9">
        <v>14.0</v>
      </c>
      <c r="U337" s="9">
        <v>0.23</v>
      </c>
      <c r="V337" s="9">
        <v>0.258</v>
      </c>
      <c r="W337" s="9">
        <v>0.317</v>
      </c>
      <c r="X337" s="9">
        <v>0.575</v>
      </c>
      <c r="Y337" s="9">
        <v>40.0</v>
      </c>
      <c r="Z337" s="9">
        <v>6.0</v>
      </c>
      <c r="AA337" s="9">
        <v>1.0</v>
      </c>
      <c r="AB337" s="9">
        <v>0.0</v>
      </c>
      <c r="AC337" s="9">
        <v>1.0</v>
      </c>
      <c r="AD337" s="9">
        <v>0.0</v>
      </c>
      <c r="AE337" s="9">
        <v>1.0</v>
      </c>
      <c r="AF337" s="9">
        <v>0.257</v>
      </c>
      <c r="AG337" s="5">
        <f t="shared" si="1"/>
        <v>18</v>
      </c>
      <c r="AH337" s="6">
        <f t="shared" si="2"/>
        <v>0</v>
      </c>
      <c r="AI337" s="6" t="str">
        <f>VLOOKUP(C337, 'Batter Rosters'!A:C, 3, FALSE)</f>
        <v>#N/A</v>
      </c>
    </row>
    <row r="338">
      <c r="A338" s="7">
        <v>336.0</v>
      </c>
      <c r="B338" s="3"/>
      <c r="C338" s="8" t="s">
        <v>465</v>
      </c>
      <c r="D338" s="8" t="s">
        <v>460</v>
      </c>
      <c r="E338" s="9">
        <v>2019.0</v>
      </c>
      <c r="F338" s="9">
        <v>2019.0</v>
      </c>
      <c r="G338" s="9">
        <v>15.0</v>
      </c>
      <c r="H338" s="9">
        <v>0.0</v>
      </c>
      <c r="I338" s="3"/>
      <c r="J338" s="9">
        <v>34.0</v>
      </c>
      <c r="K338" s="9">
        <v>26.0</v>
      </c>
      <c r="L338" s="9">
        <v>4.0</v>
      </c>
      <c r="M338" s="9">
        <v>7.0</v>
      </c>
      <c r="N338" s="9">
        <v>1.0</v>
      </c>
      <c r="O338" s="9">
        <v>0.0</v>
      </c>
      <c r="P338" s="9">
        <v>1.0</v>
      </c>
      <c r="Q338" s="9">
        <v>0.0</v>
      </c>
      <c r="R338" s="9">
        <v>0.0</v>
      </c>
      <c r="S338" s="9">
        <v>7.0</v>
      </c>
      <c r="T338" s="9">
        <v>8.0</v>
      </c>
      <c r="U338" s="9">
        <v>0.269</v>
      </c>
      <c r="V338" s="9">
        <v>0.412</v>
      </c>
      <c r="W338" s="9">
        <v>0.308</v>
      </c>
      <c r="X338" s="9">
        <v>0.719</v>
      </c>
      <c r="Y338" s="9">
        <v>8.0</v>
      </c>
      <c r="Z338" s="9">
        <v>1.0</v>
      </c>
      <c r="AA338" s="9">
        <v>0.0</v>
      </c>
      <c r="AB338" s="9">
        <v>0.0</v>
      </c>
      <c r="AC338" s="9">
        <v>1.0</v>
      </c>
      <c r="AD338" s="9">
        <v>0.0</v>
      </c>
      <c r="AE338" s="9">
        <v>0.0</v>
      </c>
      <c r="AF338" s="9">
        <v>0.368</v>
      </c>
      <c r="AG338" s="5">
        <f t="shared" si="1"/>
        <v>6</v>
      </c>
      <c r="AH338" s="6">
        <f t="shared" si="2"/>
        <v>0</v>
      </c>
      <c r="AI338" s="6" t="str">
        <f>VLOOKUP(C338, 'Batter Rosters'!A:C, 3, FALSE)</f>
        <v>#N/A</v>
      </c>
    </row>
    <row r="339">
      <c r="A339" s="7">
        <v>337.0</v>
      </c>
      <c r="B339" s="3"/>
      <c r="C339" s="8" t="s">
        <v>420</v>
      </c>
      <c r="D339" s="8" t="s">
        <v>460</v>
      </c>
      <c r="E339" s="9">
        <v>2019.0</v>
      </c>
      <c r="F339" s="9">
        <v>2019.0</v>
      </c>
      <c r="G339" s="9">
        <v>23.0</v>
      </c>
      <c r="H339" s="9">
        <v>0.0</v>
      </c>
      <c r="I339" s="3"/>
      <c r="J339" s="9">
        <v>47.0</v>
      </c>
      <c r="K339" s="9">
        <v>43.0</v>
      </c>
      <c r="L339" s="9">
        <v>1.0</v>
      </c>
      <c r="M339" s="9">
        <v>10.0</v>
      </c>
      <c r="N339" s="9">
        <v>3.0</v>
      </c>
      <c r="O339" s="9">
        <v>0.0</v>
      </c>
      <c r="P339" s="9">
        <v>4.0</v>
      </c>
      <c r="Q339" s="9">
        <v>0.0</v>
      </c>
      <c r="R339" s="9">
        <v>0.0</v>
      </c>
      <c r="S339" s="9">
        <v>4.0</v>
      </c>
      <c r="T339" s="9">
        <v>6.0</v>
      </c>
      <c r="U339" s="9">
        <v>0.233</v>
      </c>
      <c r="V339" s="9">
        <v>0.298</v>
      </c>
      <c r="W339" s="9">
        <v>0.302</v>
      </c>
      <c r="X339" s="9">
        <v>0.6</v>
      </c>
      <c r="Y339" s="9">
        <v>13.0</v>
      </c>
      <c r="Z339" s="9">
        <v>0.0</v>
      </c>
      <c r="AA339" s="9">
        <v>0.0</v>
      </c>
      <c r="AB339" s="9">
        <v>0.0</v>
      </c>
      <c r="AC339" s="9">
        <v>0.0</v>
      </c>
      <c r="AD339" s="9">
        <v>0.0</v>
      </c>
      <c r="AE339" s="9">
        <v>0.0</v>
      </c>
      <c r="AF339" s="9">
        <v>0.27</v>
      </c>
      <c r="AG339" s="5">
        <f t="shared" si="1"/>
        <v>7</v>
      </c>
      <c r="AH339" s="6">
        <f t="shared" si="2"/>
        <v>0</v>
      </c>
      <c r="AI339" s="6" t="str">
        <f>VLOOKUP(C339, 'Batter Rosters'!A:C, 3, FALSE)</f>
        <v>#N/A</v>
      </c>
    </row>
    <row r="340">
      <c r="A340" s="7">
        <v>338.0</v>
      </c>
      <c r="B340" s="3"/>
      <c r="C340" s="8" t="s">
        <v>356</v>
      </c>
      <c r="D340" s="8" t="s">
        <v>460</v>
      </c>
      <c r="E340" s="9">
        <v>2019.0</v>
      </c>
      <c r="F340" s="9">
        <v>2019.0</v>
      </c>
      <c r="G340" s="9">
        <v>34.0</v>
      </c>
      <c r="H340" s="9">
        <v>0.0</v>
      </c>
      <c r="I340" s="3"/>
      <c r="J340" s="9">
        <v>62.0</v>
      </c>
      <c r="K340" s="9">
        <v>57.0</v>
      </c>
      <c r="L340" s="9">
        <v>3.0</v>
      </c>
      <c r="M340" s="9">
        <v>9.0</v>
      </c>
      <c r="N340" s="9">
        <v>1.0</v>
      </c>
      <c r="O340" s="9">
        <v>1.0</v>
      </c>
      <c r="P340" s="9">
        <v>0.0</v>
      </c>
      <c r="Q340" s="9">
        <v>0.0</v>
      </c>
      <c r="R340" s="9">
        <v>0.0</v>
      </c>
      <c r="S340" s="9">
        <v>4.0</v>
      </c>
      <c r="T340" s="9">
        <v>17.0</v>
      </c>
      <c r="U340" s="9">
        <v>0.158</v>
      </c>
      <c r="V340" s="9">
        <v>0.226</v>
      </c>
      <c r="W340" s="9">
        <v>0.211</v>
      </c>
      <c r="X340" s="9">
        <v>0.436</v>
      </c>
      <c r="Y340" s="9">
        <v>12.0</v>
      </c>
      <c r="Z340" s="9">
        <v>3.0</v>
      </c>
      <c r="AA340" s="9">
        <v>1.0</v>
      </c>
      <c r="AB340" s="9">
        <v>0.0</v>
      </c>
      <c r="AC340" s="9">
        <v>0.0</v>
      </c>
      <c r="AD340" s="9">
        <v>0.0</v>
      </c>
      <c r="AE340" s="9">
        <v>1.0</v>
      </c>
      <c r="AF340" s="9">
        <v>0.225</v>
      </c>
      <c r="AG340" s="5">
        <f t="shared" si="1"/>
        <v>7</v>
      </c>
      <c r="AH340" s="6">
        <f t="shared" si="2"/>
        <v>0</v>
      </c>
      <c r="AI340" s="6" t="str">
        <f>VLOOKUP(C340, 'Batter Rosters'!A:C, 3, FALSE)</f>
        <v>#N/A</v>
      </c>
    </row>
    <row r="341">
      <c r="AG341" s="5">
        <f t="shared" si="1"/>
        <v>0</v>
      </c>
      <c r="AH341" s="6">
        <f t="shared" si="2"/>
        <v>0</v>
      </c>
      <c r="AI341" s="6" t="str">
        <f>VLOOKUP(C341, 'Batter Rosters'!A:C, 3, FALSE)</f>
        <v>#N/A</v>
      </c>
    </row>
    <row r="342">
      <c r="AG342" s="5">
        <f t="shared" si="1"/>
        <v>0</v>
      </c>
      <c r="AH342" s="6">
        <f t="shared" si="2"/>
        <v>0</v>
      </c>
      <c r="AI342" s="6" t="str">
        <f>VLOOKUP(C342, 'Batter Rosters'!A:C, 3, FALSE)</f>
        <v>#N/A</v>
      </c>
    </row>
    <row r="343">
      <c r="AG343" s="5">
        <f t="shared" si="1"/>
        <v>0</v>
      </c>
      <c r="AH343" s="6">
        <f t="shared" si="2"/>
        <v>0</v>
      </c>
      <c r="AI343" s="6" t="str">
        <f>VLOOKUP(C343, 'Batter Rosters'!A:C, 3, FALSE)</f>
        <v>#N/A</v>
      </c>
    </row>
    <row r="344">
      <c r="AG344" s="5">
        <f t="shared" si="1"/>
        <v>0</v>
      </c>
      <c r="AH344" s="6">
        <f t="shared" si="2"/>
        <v>0</v>
      </c>
      <c r="AI344" s="6" t="str">
        <f>VLOOKUP(C344, 'Batter Rosters'!A:C, 3, FALSE)</f>
        <v>#N/A</v>
      </c>
    </row>
    <row r="345">
      <c r="AG345" s="5">
        <f t="shared" si="1"/>
        <v>0</v>
      </c>
      <c r="AH345" s="6">
        <f t="shared" si="2"/>
        <v>0</v>
      </c>
      <c r="AI345" s="6" t="str">
        <f>VLOOKUP(C345, 'Batter Rosters'!A:C, 3, FALSE)</f>
        <v>#N/A</v>
      </c>
    </row>
    <row r="346">
      <c r="AG346" s="5">
        <f t="shared" si="1"/>
        <v>0</v>
      </c>
      <c r="AH346" s="6">
        <f t="shared" si="2"/>
        <v>0</v>
      </c>
      <c r="AI346" s="6" t="str">
        <f>VLOOKUP(C346, 'Batter Rosters'!A:C, 3, FALSE)</f>
        <v>#N/A</v>
      </c>
    </row>
    <row r="347">
      <c r="AG347" s="5">
        <f t="shared" si="1"/>
        <v>0</v>
      </c>
      <c r="AH347" s="6">
        <f t="shared" si="2"/>
        <v>0</v>
      </c>
      <c r="AI347" s="6" t="str">
        <f>VLOOKUP(C347, 'Batter Rosters'!A:C, 3, FALSE)</f>
        <v>#N/A</v>
      </c>
    </row>
    <row r="348">
      <c r="AG348" s="5">
        <f t="shared" si="1"/>
        <v>0</v>
      </c>
      <c r="AH348" s="6">
        <f t="shared" si="2"/>
        <v>0</v>
      </c>
      <c r="AI348" s="6" t="str">
        <f>VLOOKUP(C348, 'Batter Rosters'!A:C, 3, FALSE)</f>
        <v>#N/A</v>
      </c>
    </row>
    <row r="349">
      <c r="AG349" s="5">
        <f t="shared" si="1"/>
        <v>0</v>
      </c>
      <c r="AH349" s="6">
        <f t="shared" si="2"/>
        <v>0</v>
      </c>
      <c r="AI349" s="6" t="str">
        <f>VLOOKUP(C349, 'Batter Rosters'!A:C, 3, FALSE)</f>
        <v>#N/A</v>
      </c>
    </row>
    <row r="350">
      <c r="AG350" s="5">
        <f t="shared" si="1"/>
        <v>0</v>
      </c>
      <c r="AH350" s="6">
        <f t="shared" si="2"/>
        <v>0</v>
      </c>
      <c r="AI350" s="6" t="str">
        <f>VLOOKUP(C350, 'Batter Rosters'!A:C, 3, FALSE)</f>
        <v>#N/A</v>
      </c>
    </row>
    <row r="351">
      <c r="AG351" s="5">
        <f t="shared" si="1"/>
        <v>0</v>
      </c>
      <c r="AH351" s="6">
        <f t="shared" si="2"/>
        <v>0</v>
      </c>
      <c r="AI351" s="6" t="str">
        <f>VLOOKUP(C351, 'Batter Rosters'!A:C, 3, FALSE)</f>
        <v>#N/A</v>
      </c>
    </row>
    <row r="352">
      <c r="AG352" s="5">
        <f t="shared" si="1"/>
        <v>0</v>
      </c>
      <c r="AH352" s="6">
        <f t="shared" si="2"/>
        <v>0</v>
      </c>
      <c r="AI352" s="6" t="str">
        <f>VLOOKUP(C352, 'Batter Rosters'!A:C, 3, FALSE)</f>
        <v>#N/A</v>
      </c>
    </row>
    <row r="353">
      <c r="AG353" s="5">
        <f t="shared" si="1"/>
        <v>0</v>
      </c>
      <c r="AH353" s="6">
        <f t="shared" si="2"/>
        <v>0</v>
      </c>
      <c r="AI353" s="6" t="str">
        <f>VLOOKUP(C353, 'Batter Rosters'!A:C, 3, FALSE)</f>
        <v>#N/A</v>
      </c>
    </row>
    <row r="354">
      <c r="AG354" s="5">
        <f t="shared" si="1"/>
        <v>0</v>
      </c>
      <c r="AH354" s="6">
        <f t="shared" si="2"/>
        <v>0</v>
      </c>
      <c r="AI354" s="6" t="str">
        <f>VLOOKUP(C354, 'Batter Rosters'!A:C, 3, FALSE)</f>
        <v>#N/A</v>
      </c>
    </row>
    <row r="355">
      <c r="AG355" s="5">
        <f t="shared" si="1"/>
        <v>0</v>
      </c>
      <c r="AH355" s="6">
        <f t="shared" si="2"/>
        <v>0</v>
      </c>
      <c r="AI355" s="6" t="str">
        <f>VLOOKUP(C355, 'Batter Rosters'!A:C, 3, FALSE)</f>
        <v>#N/A</v>
      </c>
    </row>
    <row r="356">
      <c r="AG356" s="5">
        <f t="shared" si="1"/>
        <v>0</v>
      </c>
      <c r="AH356" s="6">
        <f t="shared" si="2"/>
        <v>0</v>
      </c>
      <c r="AI356" s="6" t="str">
        <f>VLOOKUP(C356, 'Batter Rosters'!A:C, 3, FALSE)</f>
        <v>#N/A</v>
      </c>
    </row>
    <row r="357">
      <c r="AG357" s="5">
        <f t="shared" si="1"/>
        <v>0</v>
      </c>
      <c r="AH357" s="6">
        <f t="shared" si="2"/>
        <v>0</v>
      </c>
      <c r="AI357" s="6" t="str">
        <f>VLOOKUP(C357, 'Batter Rosters'!A:C, 3, FALSE)</f>
        <v>#N/A</v>
      </c>
    </row>
    <row r="358">
      <c r="AG358" s="5">
        <f t="shared" si="1"/>
        <v>0</v>
      </c>
      <c r="AH358" s="6">
        <f t="shared" si="2"/>
        <v>0</v>
      </c>
      <c r="AI358" s="6" t="str">
        <f>VLOOKUP(C358, 'Batter Rosters'!A:C, 3, FALSE)</f>
        <v>#N/A</v>
      </c>
    </row>
    <row r="359">
      <c r="AG359" s="5">
        <f t="shared" si="1"/>
        <v>0</v>
      </c>
      <c r="AH359" s="6">
        <f t="shared" si="2"/>
        <v>0</v>
      </c>
      <c r="AI359" s="6" t="str">
        <f>VLOOKUP(C359, 'Batter Rosters'!A:C, 3, FALSE)</f>
        <v>#N/A</v>
      </c>
    </row>
    <row r="360">
      <c r="AG360" s="5">
        <f t="shared" si="1"/>
        <v>0</v>
      </c>
      <c r="AH360" s="6">
        <f t="shared" si="2"/>
        <v>0</v>
      </c>
      <c r="AI360" s="6" t="str">
        <f>VLOOKUP(C360, 'Batter Rosters'!A:C, 3, FALSE)</f>
        <v>#N/A</v>
      </c>
    </row>
    <row r="361">
      <c r="AG361" s="5">
        <f t="shared" si="1"/>
        <v>0</v>
      </c>
      <c r="AH361" s="6">
        <f t="shared" si="2"/>
        <v>0</v>
      </c>
      <c r="AI361" s="6" t="str">
        <f>VLOOKUP(C361, 'Batter Rosters'!A:C, 3, FALSE)</f>
        <v>#N/A</v>
      </c>
    </row>
    <row r="362">
      <c r="AG362" s="5">
        <f t="shared" si="1"/>
        <v>0</v>
      </c>
      <c r="AH362" s="6">
        <f t="shared" si="2"/>
        <v>0</v>
      </c>
      <c r="AI362" s="6" t="str">
        <f>VLOOKUP(C362, 'Batter Rosters'!A:C, 3, FALSE)</f>
        <v>#N/A</v>
      </c>
    </row>
    <row r="363">
      <c r="AG363" s="5">
        <f t="shared" si="1"/>
        <v>0</v>
      </c>
      <c r="AH363" s="6">
        <f t="shared" si="2"/>
        <v>0</v>
      </c>
      <c r="AI363" s="6" t="str">
        <f>VLOOKUP(C363, 'Batter Rosters'!A:C, 3, FALSE)</f>
        <v>#N/A</v>
      </c>
    </row>
    <row r="364">
      <c r="AG364" s="5">
        <f t="shared" si="1"/>
        <v>0</v>
      </c>
      <c r="AH364" s="6">
        <f t="shared" si="2"/>
        <v>0</v>
      </c>
      <c r="AI364" s="6" t="str">
        <f>VLOOKUP(C364, 'Batter Rosters'!A:C, 3, FALSE)</f>
        <v>#N/A</v>
      </c>
    </row>
    <row r="365">
      <c r="AG365" s="5">
        <f t="shared" si="1"/>
        <v>0</v>
      </c>
      <c r="AH365" s="6">
        <f t="shared" si="2"/>
        <v>0</v>
      </c>
      <c r="AI365" s="6" t="str">
        <f>VLOOKUP(C365, 'Batter Rosters'!A:C, 3, FALSE)</f>
        <v>#N/A</v>
      </c>
    </row>
    <row r="366">
      <c r="AG366" s="5">
        <f t="shared" si="1"/>
        <v>0</v>
      </c>
      <c r="AH366" s="6">
        <f t="shared" si="2"/>
        <v>0</v>
      </c>
      <c r="AI366" s="6" t="str">
        <f>VLOOKUP(C366, 'Batter Rosters'!A:C, 3, FALSE)</f>
        <v>#N/A</v>
      </c>
    </row>
    <row r="367">
      <c r="AG367" s="5">
        <f t="shared" si="1"/>
        <v>0</v>
      </c>
      <c r="AH367" s="6">
        <f t="shared" si="2"/>
        <v>0</v>
      </c>
      <c r="AI367" s="6" t="str">
        <f>VLOOKUP(C367, 'Batter Rosters'!A:C, 3, FALSE)</f>
        <v>#N/A</v>
      </c>
    </row>
    <row r="368">
      <c r="AG368" s="5">
        <f t="shared" si="1"/>
        <v>0</v>
      </c>
      <c r="AH368" s="6">
        <f t="shared" si="2"/>
        <v>0</v>
      </c>
      <c r="AI368" s="6" t="str">
        <f>VLOOKUP(C368, 'Batter Rosters'!A:C, 3, FALSE)</f>
        <v>#N/A</v>
      </c>
    </row>
    <row r="369">
      <c r="AG369" s="5">
        <f t="shared" si="1"/>
        <v>0</v>
      </c>
      <c r="AH369" s="6">
        <f t="shared" si="2"/>
        <v>0</v>
      </c>
      <c r="AI369" s="6" t="str">
        <f>VLOOKUP(C369, 'Batter Rosters'!A:C, 3, FALSE)</f>
        <v>#N/A</v>
      </c>
    </row>
    <row r="370">
      <c r="AG370" s="5">
        <f t="shared" si="1"/>
        <v>0</v>
      </c>
      <c r="AH370" s="6">
        <f t="shared" si="2"/>
        <v>0</v>
      </c>
      <c r="AI370" s="6" t="str">
        <f>VLOOKUP(C370, 'Batter Rosters'!A:C, 3, FALSE)</f>
        <v>#N/A</v>
      </c>
    </row>
    <row r="371">
      <c r="AG371" s="5">
        <f t="shared" si="1"/>
        <v>0</v>
      </c>
      <c r="AH371" s="6">
        <f t="shared" si="2"/>
        <v>0</v>
      </c>
      <c r="AI371" s="6" t="str">
        <f>VLOOKUP(C371, 'Batter Rosters'!A:C, 3, FALSE)</f>
        <v>#N/A</v>
      </c>
    </row>
    <row r="372">
      <c r="AG372" s="5">
        <f t="shared" si="1"/>
        <v>0</v>
      </c>
      <c r="AH372" s="6">
        <f t="shared" si="2"/>
        <v>0</v>
      </c>
      <c r="AI372" s="6" t="str">
        <f>VLOOKUP(C372, 'Batter Rosters'!A:C, 3, FALSE)</f>
        <v>#N/A</v>
      </c>
    </row>
    <row r="373">
      <c r="AG373" s="5">
        <f t="shared" si="1"/>
        <v>0</v>
      </c>
      <c r="AH373" s="6">
        <f t="shared" si="2"/>
        <v>0</v>
      </c>
      <c r="AI373" s="6" t="str">
        <f>VLOOKUP(C373, 'Batter Rosters'!A:C, 3, FALSE)</f>
        <v>#N/A</v>
      </c>
    </row>
    <row r="374">
      <c r="AG374" s="5">
        <f t="shared" si="1"/>
        <v>0</v>
      </c>
      <c r="AH374" s="6">
        <f t="shared" si="2"/>
        <v>0</v>
      </c>
      <c r="AI374" s="6" t="str">
        <f>VLOOKUP(C374, 'Batter Rosters'!A:C, 3, FALSE)</f>
        <v>#N/A</v>
      </c>
    </row>
    <row r="375">
      <c r="AG375" s="5">
        <f t="shared" si="1"/>
        <v>0</v>
      </c>
      <c r="AH375" s="6">
        <f t="shared" si="2"/>
        <v>0</v>
      </c>
      <c r="AI375" s="6" t="str">
        <f>VLOOKUP(C375, 'Batter Rosters'!A:C, 3, FALSE)</f>
        <v>#N/A</v>
      </c>
    </row>
    <row r="376">
      <c r="AG376" s="5">
        <f t="shared" si="1"/>
        <v>0</v>
      </c>
      <c r="AH376" s="6">
        <f t="shared" si="2"/>
        <v>0</v>
      </c>
      <c r="AI376" s="6" t="str">
        <f>VLOOKUP(C376, 'Batter Rosters'!A:C, 3, FALSE)</f>
        <v>#N/A</v>
      </c>
    </row>
    <row r="377">
      <c r="AG377" s="5">
        <f t="shared" si="1"/>
        <v>0</v>
      </c>
      <c r="AH377" s="6">
        <f t="shared" si="2"/>
        <v>0</v>
      </c>
      <c r="AI377" s="6" t="str">
        <f>VLOOKUP(C377, 'Batter Rosters'!A:C, 3, FALSE)</f>
        <v>#N/A</v>
      </c>
    </row>
    <row r="378">
      <c r="AG378" s="5">
        <f t="shared" si="1"/>
        <v>0</v>
      </c>
      <c r="AH378" s="6">
        <f t="shared" si="2"/>
        <v>0</v>
      </c>
      <c r="AI378" s="6" t="str">
        <f>VLOOKUP(C378, 'Batter Rosters'!A:C, 3, FALSE)</f>
        <v>#N/A</v>
      </c>
    </row>
    <row r="379">
      <c r="AG379" s="5">
        <f t="shared" si="1"/>
        <v>0</v>
      </c>
      <c r="AH379" s="6">
        <f t="shared" si="2"/>
        <v>0</v>
      </c>
      <c r="AI379" s="6" t="str">
        <f>VLOOKUP(C379, 'Batter Rosters'!A:C, 3, FALSE)</f>
        <v>#N/A</v>
      </c>
    </row>
    <row r="380">
      <c r="AG380" s="5">
        <f t="shared" si="1"/>
        <v>0</v>
      </c>
      <c r="AH380" s="6">
        <f t="shared" si="2"/>
        <v>0</v>
      </c>
      <c r="AI380" s="6" t="str">
        <f>VLOOKUP(C380, 'Batter Rosters'!A:C, 3, FALSE)</f>
        <v>#N/A</v>
      </c>
    </row>
    <row r="381">
      <c r="AG381" s="5">
        <f t="shared" si="1"/>
        <v>0</v>
      </c>
      <c r="AH381" s="6">
        <f t="shared" si="2"/>
        <v>0</v>
      </c>
      <c r="AI381" s="6" t="str">
        <f>VLOOKUP(C381, 'Batter Rosters'!A:C, 3, FALSE)</f>
        <v>#N/A</v>
      </c>
    </row>
    <row r="382">
      <c r="AG382" s="5">
        <f t="shared" si="1"/>
        <v>0</v>
      </c>
      <c r="AH382" s="6">
        <f t="shared" si="2"/>
        <v>0</v>
      </c>
      <c r="AI382" s="6" t="str">
        <f>VLOOKUP(C382, 'Batter Rosters'!A:C, 3, FALSE)</f>
        <v>#N/A</v>
      </c>
    </row>
    <row r="383">
      <c r="AG383" s="5">
        <f t="shared" si="1"/>
        <v>0</v>
      </c>
      <c r="AH383" s="6">
        <f t="shared" si="2"/>
        <v>0</v>
      </c>
      <c r="AI383" s="6" t="str">
        <f>VLOOKUP(C383, 'Batter Rosters'!A:C, 3, FALSE)</f>
        <v>#N/A</v>
      </c>
    </row>
    <row r="384">
      <c r="AG384" s="5">
        <f t="shared" si="1"/>
        <v>0</v>
      </c>
      <c r="AH384" s="6">
        <f t="shared" si="2"/>
        <v>0</v>
      </c>
      <c r="AI384" s="6" t="str">
        <f>VLOOKUP(C384, 'Batter Rosters'!A:C, 3, FALSE)</f>
        <v>#N/A</v>
      </c>
    </row>
    <row r="385">
      <c r="AG385" s="5">
        <f t="shared" si="1"/>
        <v>0</v>
      </c>
      <c r="AH385" s="6">
        <f t="shared" si="2"/>
        <v>0</v>
      </c>
      <c r="AI385" s="6" t="str">
        <f>VLOOKUP(C385, 'Batter Rosters'!A:C, 3, FALSE)</f>
        <v>#N/A</v>
      </c>
    </row>
    <row r="386">
      <c r="AG386" s="5">
        <f t="shared" si="1"/>
        <v>0</v>
      </c>
      <c r="AH386" s="6">
        <f t="shared" si="2"/>
        <v>0</v>
      </c>
      <c r="AI386" s="6" t="str">
        <f>VLOOKUP(C386, 'Batter Rosters'!A:C, 3, FALSE)</f>
        <v>#N/A</v>
      </c>
    </row>
    <row r="387">
      <c r="AG387" s="5">
        <f t="shared" si="1"/>
        <v>0</v>
      </c>
      <c r="AH387" s="6">
        <f t="shared" si="2"/>
        <v>0</v>
      </c>
      <c r="AI387" s="6" t="str">
        <f>VLOOKUP(C387, 'Batter Rosters'!A:C, 3, FALSE)</f>
        <v>#N/A</v>
      </c>
    </row>
    <row r="388">
      <c r="AG388" s="5">
        <f t="shared" si="1"/>
        <v>0</v>
      </c>
      <c r="AH388" s="6">
        <f t="shared" si="2"/>
        <v>0</v>
      </c>
      <c r="AI388" s="6" t="str">
        <f>VLOOKUP(C388, 'Batter Rosters'!A:C, 3, FALSE)</f>
        <v>#N/A</v>
      </c>
    </row>
    <row r="389">
      <c r="AG389" s="5">
        <f t="shared" si="1"/>
        <v>0</v>
      </c>
      <c r="AH389" s="6">
        <f t="shared" si="2"/>
        <v>0</v>
      </c>
      <c r="AI389" s="6" t="str">
        <f>VLOOKUP(C389, 'Batter Rosters'!A:C, 3, FALSE)</f>
        <v>#N/A</v>
      </c>
    </row>
    <row r="390">
      <c r="AG390" s="5">
        <f t="shared" si="1"/>
        <v>0</v>
      </c>
      <c r="AH390" s="6">
        <f t="shared" si="2"/>
        <v>0</v>
      </c>
      <c r="AI390" s="6" t="str">
        <f>VLOOKUP(C390, 'Batter Rosters'!A:C, 3, FALSE)</f>
        <v>#N/A</v>
      </c>
    </row>
    <row r="391">
      <c r="AG391" s="5">
        <f t="shared" si="1"/>
        <v>0</v>
      </c>
      <c r="AH391" s="6">
        <f t="shared" si="2"/>
        <v>0</v>
      </c>
      <c r="AI391" s="6" t="str">
        <f>VLOOKUP(C391, 'Batter Rosters'!A:C, 3, FALSE)</f>
        <v>#N/A</v>
      </c>
    </row>
    <row r="392">
      <c r="AG392" s="5">
        <f t="shared" si="1"/>
        <v>0</v>
      </c>
      <c r="AH392" s="6">
        <f t="shared" si="2"/>
        <v>0</v>
      </c>
      <c r="AI392" s="6" t="str">
        <f>VLOOKUP(C392, 'Batter Rosters'!A:C, 3, FALSE)</f>
        <v>#N/A</v>
      </c>
    </row>
    <row r="393">
      <c r="AG393" s="5">
        <f t="shared" si="1"/>
        <v>0</v>
      </c>
      <c r="AH393" s="6">
        <f t="shared" si="2"/>
        <v>0</v>
      </c>
      <c r="AI393" s="6" t="str">
        <f>VLOOKUP(C393, 'Batter Rosters'!A:C, 3, FALSE)</f>
        <v>#N/A</v>
      </c>
    </row>
    <row r="394">
      <c r="AG394" s="5">
        <f t="shared" si="1"/>
        <v>0</v>
      </c>
      <c r="AH394" s="6">
        <f t="shared" si="2"/>
        <v>0</v>
      </c>
      <c r="AI394" s="6" t="str">
        <f>VLOOKUP(C394, 'Batter Rosters'!A:C, 3, FALSE)</f>
        <v>#N/A</v>
      </c>
    </row>
    <row r="395">
      <c r="AG395" s="5">
        <f t="shared" si="1"/>
        <v>0</v>
      </c>
      <c r="AH395" s="6">
        <f t="shared" si="2"/>
        <v>0</v>
      </c>
      <c r="AI395" s="6" t="str">
        <f>VLOOKUP(C395, 'Batter Rosters'!A:C, 3, FALSE)</f>
        <v>#N/A</v>
      </c>
    </row>
    <row r="396">
      <c r="AG396" s="5">
        <f t="shared" si="1"/>
        <v>0</v>
      </c>
      <c r="AH396" s="6">
        <f t="shared" si="2"/>
        <v>0</v>
      </c>
      <c r="AI396" s="6" t="str">
        <f>VLOOKUP(C396, 'Batter Rosters'!A:C, 3, FALSE)</f>
        <v>#N/A</v>
      </c>
    </row>
    <row r="397">
      <c r="AG397" s="5">
        <f t="shared" si="1"/>
        <v>0</v>
      </c>
      <c r="AH397" s="6">
        <f t="shared" si="2"/>
        <v>0</v>
      </c>
      <c r="AI397" s="6" t="str">
        <f>VLOOKUP(C397, 'Batter Rosters'!A:C, 3, FALSE)</f>
        <v>#N/A</v>
      </c>
    </row>
    <row r="398">
      <c r="AG398" s="5">
        <f t="shared" si="1"/>
        <v>0</v>
      </c>
      <c r="AH398" s="6">
        <f t="shared" si="2"/>
        <v>0</v>
      </c>
      <c r="AI398" s="6" t="str">
        <f>VLOOKUP(C398, 'Batter Rosters'!A:C, 3, FALSE)</f>
        <v>#N/A</v>
      </c>
    </row>
    <row r="399">
      <c r="AG399" s="5">
        <f t="shared" si="1"/>
        <v>0</v>
      </c>
      <c r="AH399" s="6">
        <f t="shared" si="2"/>
        <v>0</v>
      </c>
      <c r="AI399" s="6" t="str">
        <f>VLOOKUP(C399, 'Batter Rosters'!A:C, 3, FALSE)</f>
        <v>#N/A</v>
      </c>
    </row>
    <row r="400">
      <c r="AG400" s="5">
        <f t="shared" si="1"/>
        <v>0</v>
      </c>
      <c r="AH400" s="6">
        <f t="shared" si="2"/>
        <v>0</v>
      </c>
      <c r="AI400" s="6" t="str">
        <f>VLOOKUP(C400, 'Batter Rosters'!A:C, 3, FALSE)</f>
        <v>#N/A</v>
      </c>
    </row>
    <row r="401">
      <c r="AG401" s="5">
        <f t="shared" si="1"/>
        <v>0</v>
      </c>
      <c r="AH401" s="6">
        <f t="shared" si="2"/>
        <v>0</v>
      </c>
      <c r="AI401" s="6" t="str">
        <f>VLOOKUP(C401, 'Batter Rosters'!A:C, 3, FALSE)</f>
        <v>#N/A</v>
      </c>
    </row>
    <row r="402">
      <c r="AG402" s="5">
        <f t="shared" si="1"/>
        <v>0</v>
      </c>
      <c r="AH402" s="6">
        <f t="shared" si="2"/>
        <v>0</v>
      </c>
      <c r="AI402" s="6" t="str">
        <f>VLOOKUP(C402, 'Batter Rosters'!A:C, 3, FALSE)</f>
        <v>#N/A</v>
      </c>
    </row>
    <row r="403">
      <c r="AG403" s="5">
        <f t="shared" si="1"/>
        <v>0</v>
      </c>
      <c r="AH403" s="6">
        <f t="shared" si="2"/>
        <v>0</v>
      </c>
      <c r="AI403" s="6" t="str">
        <f>VLOOKUP(C403, 'Batter Rosters'!A:C, 3, FALSE)</f>
        <v>#N/A</v>
      </c>
    </row>
    <row r="404">
      <c r="AG404" s="5">
        <f t="shared" si="1"/>
        <v>0</v>
      </c>
      <c r="AH404" s="6">
        <f t="shared" si="2"/>
        <v>0</v>
      </c>
      <c r="AI404" s="6" t="str">
        <f>VLOOKUP(C404, 'Batter Rosters'!A:C, 3, FALSE)</f>
        <v>#N/A</v>
      </c>
    </row>
    <row r="405">
      <c r="AG405" s="5">
        <f t="shared" si="1"/>
        <v>0</v>
      </c>
      <c r="AH405" s="6">
        <f t="shared" si="2"/>
        <v>0</v>
      </c>
      <c r="AI405" s="6" t="str">
        <f>VLOOKUP(C405, 'Batter Rosters'!A:C, 3, FALSE)</f>
        <v>#N/A</v>
      </c>
    </row>
    <row r="406">
      <c r="AG406" s="5">
        <f t="shared" si="1"/>
        <v>0</v>
      </c>
      <c r="AH406" s="6">
        <f t="shared" si="2"/>
        <v>0</v>
      </c>
      <c r="AI406" s="6" t="str">
        <f>VLOOKUP(C406, 'Batter Rosters'!A:C, 3, FALSE)</f>
        <v>#N/A</v>
      </c>
    </row>
    <row r="407">
      <c r="AG407" s="5">
        <f t="shared" si="1"/>
        <v>0</v>
      </c>
      <c r="AH407" s="6">
        <f t="shared" si="2"/>
        <v>0</v>
      </c>
      <c r="AI407" s="6" t="str">
        <f>VLOOKUP(C407, 'Batter Rosters'!A:C, 3, FALSE)</f>
        <v>#N/A</v>
      </c>
    </row>
    <row r="408">
      <c r="AG408" s="5">
        <f t="shared" si="1"/>
        <v>0</v>
      </c>
      <c r="AH408" s="6">
        <f t="shared" si="2"/>
        <v>0</v>
      </c>
      <c r="AI408" s="6" t="str">
        <f>VLOOKUP(C408, 'Batter Rosters'!A:C, 3, FALSE)</f>
        <v>#N/A</v>
      </c>
    </row>
    <row r="409">
      <c r="AG409" s="5">
        <f t="shared" si="1"/>
        <v>0</v>
      </c>
      <c r="AH409" s="6">
        <f t="shared" si="2"/>
        <v>0</v>
      </c>
      <c r="AI409" s="6" t="str">
        <f>VLOOKUP(C409, 'Batter Rosters'!A:C, 3, FALSE)</f>
        <v>#N/A</v>
      </c>
    </row>
    <row r="410">
      <c r="AG410" s="5">
        <f t="shared" si="1"/>
        <v>0</v>
      </c>
      <c r="AH410" s="6">
        <f t="shared" si="2"/>
        <v>0</v>
      </c>
      <c r="AI410" s="6" t="str">
        <f>VLOOKUP(C410, 'Batter Rosters'!A:C, 3, FALSE)</f>
        <v>#N/A</v>
      </c>
    </row>
    <row r="411">
      <c r="AG411" s="5">
        <f t="shared" si="1"/>
        <v>0</v>
      </c>
      <c r="AH411" s="6">
        <f t="shared" si="2"/>
        <v>0</v>
      </c>
      <c r="AI411" s="6" t="str">
        <f>VLOOKUP(C411, 'Batter Rosters'!A:C, 3, FALSE)</f>
        <v>#N/A</v>
      </c>
    </row>
    <row r="412">
      <c r="AG412" s="5">
        <f t="shared" si="1"/>
        <v>0</v>
      </c>
      <c r="AH412" s="6">
        <f t="shared" si="2"/>
        <v>0</v>
      </c>
      <c r="AI412" s="6" t="str">
        <f>VLOOKUP(C412, 'Batter Rosters'!A:C, 3, FALSE)</f>
        <v>#N/A</v>
      </c>
    </row>
    <row r="413">
      <c r="AG413" s="5">
        <f t="shared" si="1"/>
        <v>0</v>
      </c>
      <c r="AH413" s="6">
        <f t="shared" si="2"/>
        <v>0</v>
      </c>
      <c r="AI413" s="6" t="str">
        <f>VLOOKUP(C413, 'Batter Rosters'!A:C, 3, FALSE)</f>
        <v>#N/A</v>
      </c>
    </row>
    <row r="414">
      <c r="AG414" s="5">
        <f t="shared" si="1"/>
        <v>0</v>
      </c>
      <c r="AH414" s="6">
        <f t="shared" si="2"/>
        <v>0</v>
      </c>
      <c r="AI414" s="6" t="str">
        <f>VLOOKUP(C414, 'Batter Rosters'!A:C, 3, FALSE)</f>
        <v>#N/A</v>
      </c>
    </row>
    <row r="415">
      <c r="AG415" s="5">
        <f t="shared" si="1"/>
        <v>0</v>
      </c>
      <c r="AH415" s="6">
        <f t="shared" si="2"/>
        <v>0</v>
      </c>
      <c r="AI415" s="6" t="str">
        <f>VLOOKUP(C415, 'Batter Rosters'!A:C, 3, FALSE)</f>
        <v>#N/A</v>
      </c>
    </row>
    <row r="416">
      <c r="AG416" s="5">
        <f t="shared" si="1"/>
        <v>0</v>
      </c>
      <c r="AH416" s="6">
        <f t="shared" si="2"/>
        <v>0</v>
      </c>
      <c r="AI416" s="6" t="str">
        <f>VLOOKUP(C416, 'Batter Rosters'!A:C, 3, FALSE)</f>
        <v>#N/A</v>
      </c>
    </row>
    <row r="417">
      <c r="AG417" s="5">
        <f t="shared" si="1"/>
        <v>0</v>
      </c>
      <c r="AH417" s="6">
        <f t="shared" si="2"/>
        <v>0</v>
      </c>
      <c r="AI417" s="6" t="str">
        <f>VLOOKUP(C417, 'Batter Rosters'!A:C, 3, FALSE)</f>
        <v>#N/A</v>
      </c>
    </row>
    <row r="418">
      <c r="AG418" s="5">
        <f t="shared" si="1"/>
        <v>0</v>
      </c>
      <c r="AH418" s="6">
        <f t="shared" si="2"/>
        <v>0</v>
      </c>
      <c r="AI418" s="6" t="str">
        <f>VLOOKUP(C418, 'Batter Rosters'!A:C, 3, FALSE)</f>
        <v>#N/A</v>
      </c>
    </row>
    <row r="419">
      <c r="AG419" s="5">
        <f t="shared" si="1"/>
        <v>0</v>
      </c>
      <c r="AH419" s="6">
        <f t="shared" si="2"/>
        <v>0</v>
      </c>
      <c r="AI419" s="6" t="str">
        <f>VLOOKUP(C419, 'Batter Rosters'!A:C, 3, FALSE)</f>
        <v>#N/A</v>
      </c>
    </row>
    <row r="420">
      <c r="AG420" s="5">
        <f t="shared" si="1"/>
        <v>0</v>
      </c>
      <c r="AH420" s="6">
        <f t="shared" si="2"/>
        <v>0</v>
      </c>
      <c r="AI420" s="6" t="str">
        <f>VLOOKUP(C420, 'Batter Rosters'!A:C, 3, FALSE)</f>
        <v>#N/A</v>
      </c>
    </row>
    <row r="421">
      <c r="AG421" s="5">
        <f t="shared" si="1"/>
        <v>0</v>
      </c>
      <c r="AH421" s="6">
        <f t="shared" si="2"/>
        <v>0</v>
      </c>
      <c r="AI421" s="6" t="str">
        <f>VLOOKUP(C421, 'Batter Rosters'!A:C, 3, FALSE)</f>
        <v>#N/A</v>
      </c>
    </row>
    <row r="422">
      <c r="AG422" s="5">
        <f t="shared" si="1"/>
        <v>0</v>
      </c>
      <c r="AH422" s="6">
        <f t="shared" si="2"/>
        <v>0</v>
      </c>
      <c r="AI422" s="6" t="str">
        <f>VLOOKUP(C422, 'Batter Rosters'!A:C, 3, FALSE)</f>
        <v>#N/A</v>
      </c>
    </row>
    <row r="423">
      <c r="AG423" s="5">
        <f t="shared" si="1"/>
        <v>0</v>
      </c>
      <c r="AH423" s="6">
        <f t="shared" si="2"/>
        <v>0</v>
      </c>
      <c r="AI423" s="6" t="str">
        <f>VLOOKUP(C423, 'Batter Rosters'!A:C, 3, FALSE)</f>
        <v>#N/A</v>
      </c>
    </row>
    <row r="424">
      <c r="AG424" s="5">
        <f t="shared" si="1"/>
        <v>0</v>
      </c>
      <c r="AH424" s="6">
        <f t="shared" si="2"/>
        <v>0</v>
      </c>
      <c r="AI424" s="6" t="str">
        <f>VLOOKUP(C424, 'Batter Rosters'!A:C, 3, FALSE)</f>
        <v>#N/A</v>
      </c>
    </row>
    <row r="425">
      <c r="AG425" s="5">
        <f t="shared" si="1"/>
        <v>0</v>
      </c>
      <c r="AH425" s="6">
        <f t="shared" si="2"/>
        <v>0</v>
      </c>
      <c r="AI425" s="6" t="str">
        <f>VLOOKUP(C425, 'Batter Rosters'!A:C, 3, FALSE)</f>
        <v>#N/A</v>
      </c>
    </row>
    <row r="426">
      <c r="AG426" s="5">
        <f t="shared" si="1"/>
        <v>0</v>
      </c>
      <c r="AH426" s="6">
        <f t="shared" si="2"/>
        <v>0</v>
      </c>
      <c r="AI426" s="6" t="str">
        <f>VLOOKUP(C426, 'Batter Rosters'!A:C, 3, FALSE)</f>
        <v>#N/A</v>
      </c>
    </row>
    <row r="427">
      <c r="AG427" s="5">
        <f t="shared" si="1"/>
        <v>0</v>
      </c>
      <c r="AH427" s="6">
        <f t="shared" si="2"/>
        <v>0</v>
      </c>
      <c r="AI427" s="6" t="str">
        <f>VLOOKUP(C427, 'Batter Rosters'!A:C, 3, FALSE)</f>
        <v>#N/A</v>
      </c>
    </row>
    <row r="428">
      <c r="AG428" s="5">
        <f t="shared" si="1"/>
        <v>0</v>
      </c>
      <c r="AH428" s="6">
        <f t="shared" si="2"/>
        <v>0</v>
      </c>
      <c r="AI428" s="6" t="str">
        <f>VLOOKUP(C428, 'Batter Rosters'!A:C, 3, FALSE)</f>
        <v>#N/A</v>
      </c>
    </row>
    <row r="429">
      <c r="AG429" s="5">
        <f t="shared" si="1"/>
        <v>0</v>
      </c>
      <c r="AH429" s="6">
        <f t="shared" si="2"/>
        <v>0</v>
      </c>
      <c r="AI429" s="6" t="str">
        <f>VLOOKUP(C429, 'Batter Rosters'!A:C, 3, FALSE)</f>
        <v>#N/A</v>
      </c>
    </row>
    <row r="430">
      <c r="AG430" s="5">
        <f t="shared" si="1"/>
        <v>0</v>
      </c>
      <c r="AH430" s="6">
        <f t="shared" si="2"/>
        <v>0</v>
      </c>
      <c r="AI430" s="6" t="str">
        <f>VLOOKUP(C430, 'Batter Rosters'!A:C, 3, FALSE)</f>
        <v>#N/A</v>
      </c>
    </row>
    <row r="431">
      <c r="AG431" s="5">
        <f t="shared" si="1"/>
        <v>0</v>
      </c>
      <c r="AH431" s="6">
        <f t="shared" si="2"/>
        <v>0</v>
      </c>
      <c r="AI431" s="6" t="str">
        <f>VLOOKUP(C431, 'Batter Rosters'!A:C, 3, FALSE)</f>
        <v>#N/A</v>
      </c>
    </row>
    <row r="432">
      <c r="AG432" s="5">
        <f t="shared" si="1"/>
        <v>0</v>
      </c>
      <c r="AH432" s="6">
        <f t="shared" si="2"/>
        <v>0</v>
      </c>
      <c r="AI432" s="6" t="str">
        <f>VLOOKUP(C432, 'Batter Rosters'!A:C, 3, FALSE)</f>
        <v>#N/A</v>
      </c>
    </row>
    <row r="433">
      <c r="AG433" s="5">
        <f t="shared" si="1"/>
        <v>0</v>
      </c>
      <c r="AH433" s="6">
        <f t="shared" si="2"/>
        <v>0</v>
      </c>
      <c r="AI433" s="6" t="str">
        <f>VLOOKUP(C433, 'Batter Rosters'!A:C, 3, FALSE)</f>
        <v>#N/A</v>
      </c>
    </row>
    <row r="434">
      <c r="AG434" s="5">
        <f t="shared" si="1"/>
        <v>0</v>
      </c>
      <c r="AH434" s="6">
        <f t="shared" si="2"/>
        <v>0</v>
      </c>
      <c r="AI434" s="6" t="str">
        <f>VLOOKUP(C434, 'Batter Rosters'!A:C, 3, FALSE)</f>
        <v>#N/A</v>
      </c>
    </row>
    <row r="435">
      <c r="AG435" s="5">
        <f t="shared" si="1"/>
        <v>0</v>
      </c>
      <c r="AH435" s="6">
        <f t="shared" si="2"/>
        <v>0</v>
      </c>
      <c r="AI435" s="6" t="str">
        <f>VLOOKUP(C435, 'Batter Rosters'!A:C, 3, FALSE)</f>
        <v>#N/A</v>
      </c>
    </row>
    <row r="436">
      <c r="AG436" s="5">
        <f t="shared" si="1"/>
        <v>0</v>
      </c>
      <c r="AH436" s="6">
        <f t="shared" si="2"/>
        <v>0</v>
      </c>
      <c r="AI436" s="6" t="str">
        <f>VLOOKUP(C436, 'Batter Rosters'!A:C, 3, FALSE)</f>
        <v>#N/A</v>
      </c>
    </row>
    <row r="437">
      <c r="AG437" s="5">
        <f t="shared" si="1"/>
        <v>0</v>
      </c>
      <c r="AH437" s="6">
        <f t="shared" si="2"/>
        <v>0</v>
      </c>
      <c r="AI437" s="6" t="str">
        <f>VLOOKUP(C437, 'Batter Rosters'!A:C, 3, FALSE)</f>
        <v>#N/A</v>
      </c>
    </row>
    <row r="438">
      <c r="AG438" s="5">
        <f t="shared" si="1"/>
        <v>0</v>
      </c>
      <c r="AH438" s="6">
        <f t="shared" si="2"/>
        <v>0</v>
      </c>
      <c r="AI438" s="6" t="str">
        <f>VLOOKUP(C438, 'Batter Rosters'!A:C, 3, FALSE)</f>
        <v>#N/A</v>
      </c>
    </row>
    <row r="439">
      <c r="AG439" s="5">
        <f t="shared" si="1"/>
        <v>0</v>
      </c>
      <c r="AH439" s="6">
        <f t="shared" si="2"/>
        <v>0</v>
      </c>
      <c r="AI439" s="6" t="str">
        <f>VLOOKUP(C439, 'Batter Rosters'!A:C, 3, FALSE)</f>
        <v>#N/A</v>
      </c>
    </row>
    <row r="440">
      <c r="AG440" s="5">
        <f t="shared" si="1"/>
        <v>0</v>
      </c>
      <c r="AH440" s="6">
        <f t="shared" si="2"/>
        <v>0</v>
      </c>
      <c r="AI440" s="6" t="str">
        <f>VLOOKUP(C440, 'Batter Rosters'!A:C, 3, FALSE)</f>
        <v>#N/A</v>
      </c>
    </row>
    <row r="441">
      <c r="AG441" s="5">
        <f t="shared" si="1"/>
        <v>0</v>
      </c>
      <c r="AH441" s="6">
        <f t="shared" si="2"/>
        <v>0</v>
      </c>
      <c r="AI441" s="6" t="str">
        <f>VLOOKUP(C441, 'Batter Rosters'!A:C, 3, FALSE)</f>
        <v>#N/A</v>
      </c>
    </row>
    <row r="442">
      <c r="AG442" s="5">
        <f t="shared" si="1"/>
        <v>0</v>
      </c>
      <c r="AH442" s="6">
        <f t="shared" si="2"/>
        <v>0</v>
      </c>
      <c r="AI442" s="6" t="str">
        <f>VLOOKUP(C442, 'Batter Rosters'!A:C, 3, FALSE)</f>
        <v>#N/A</v>
      </c>
    </row>
    <row r="443">
      <c r="AG443" s="5">
        <f t="shared" si="1"/>
        <v>0</v>
      </c>
      <c r="AH443" s="6">
        <f t="shared" si="2"/>
        <v>0</v>
      </c>
      <c r="AI443" s="6" t="str">
        <f>VLOOKUP(C443, 'Batter Rosters'!A:C, 3, FALSE)</f>
        <v>#N/A</v>
      </c>
    </row>
    <row r="444">
      <c r="AG444" s="5">
        <f t="shared" si="1"/>
        <v>0</v>
      </c>
      <c r="AH444" s="6">
        <f t="shared" si="2"/>
        <v>0</v>
      </c>
      <c r="AI444" s="6" t="str">
        <f>VLOOKUP(C444, 'Batter Rosters'!A:C, 3, FALSE)</f>
        <v>#N/A</v>
      </c>
    </row>
    <row r="445">
      <c r="AG445" s="5">
        <f t="shared" si="1"/>
        <v>0</v>
      </c>
      <c r="AH445" s="6">
        <f t="shared" si="2"/>
        <v>0</v>
      </c>
      <c r="AI445" s="6" t="str">
        <f>VLOOKUP(C445, 'Batter Rosters'!A:C, 3, FALSE)</f>
        <v>#N/A</v>
      </c>
    </row>
    <row r="446">
      <c r="AG446" s="5">
        <f t="shared" si="1"/>
        <v>0</v>
      </c>
      <c r="AH446" s="6">
        <f t="shared" si="2"/>
        <v>0</v>
      </c>
      <c r="AI446" s="6" t="str">
        <f>VLOOKUP(C446, 'Batter Rosters'!A:C, 3, FALSE)</f>
        <v>#N/A</v>
      </c>
    </row>
    <row r="447">
      <c r="AG447" s="5">
        <f t="shared" si="1"/>
        <v>0</v>
      </c>
      <c r="AH447" s="6">
        <f t="shared" si="2"/>
        <v>0</v>
      </c>
      <c r="AI447" s="6" t="str">
        <f>VLOOKUP(C447, 'Batter Rosters'!A:C, 3, FALSE)</f>
        <v>#N/A</v>
      </c>
    </row>
    <row r="448">
      <c r="AG448" s="5">
        <f t="shared" si="1"/>
        <v>0</v>
      </c>
      <c r="AH448" s="6">
        <f t="shared" si="2"/>
        <v>0</v>
      </c>
      <c r="AI448" s="6" t="str">
        <f>VLOOKUP(C448, 'Batter Rosters'!A:C, 3, FALSE)</f>
        <v>#N/A</v>
      </c>
    </row>
    <row r="449">
      <c r="AG449" s="5">
        <f t="shared" si="1"/>
        <v>0</v>
      </c>
      <c r="AH449" s="6">
        <f t="shared" si="2"/>
        <v>0</v>
      </c>
      <c r="AI449" s="6" t="str">
        <f>VLOOKUP(C449, 'Batter Rosters'!A:B, 3, FALSE)</f>
        <v>#REF!</v>
      </c>
    </row>
    <row r="450">
      <c r="AG450" s="5">
        <f t="shared" si="1"/>
        <v>0</v>
      </c>
      <c r="AH450" s="6">
        <f t="shared" si="2"/>
        <v>0</v>
      </c>
      <c r="AI450" s="6" t="str">
        <f>VLOOKUP(C450, 'Batter Rosters'!A:B, 3, FALSE)</f>
        <v>#REF!</v>
      </c>
    </row>
    <row r="451">
      <c r="AG451" s="5">
        <f t="shared" si="1"/>
        <v>0</v>
      </c>
      <c r="AH451" s="6">
        <f t="shared" si="2"/>
        <v>0</v>
      </c>
      <c r="AI451" s="6" t="str">
        <f>VLOOKUP(C451, 'Batter Rosters'!A:B, 3, FALSE)</f>
        <v>#REF!</v>
      </c>
    </row>
    <row r="452">
      <c r="AG452" s="5">
        <f t="shared" si="1"/>
        <v>0</v>
      </c>
      <c r="AH452" s="6">
        <f t="shared" si="2"/>
        <v>0</v>
      </c>
      <c r="AI452" s="6" t="str">
        <f>VLOOKUP(C452, 'Batter Rosters'!A:B, 3, FALSE)</f>
        <v>#REF!</v>
      </c>
    </row>
    <row r="453">
      <c r="AG453" s="5">
        <f t="shared" si="1"/>
        <v>0</v>
      </c>
      <c r="AH453" s="6">
        <f t="shared" si="2"/>
        <v>0</v>
      </c>
      <c r="AI453" s="6" t="str">
        <f>VLOOKUP(C453, 'Batter Rosters'!A:B, 3, FALSE)</f>
        <v>#REF!</v>
      </c>
    </row>
    <row r="454">
      <c r="AG454" s="5">
        <f t="shared" si="1"/>
        <v>0</v>
      </c>
      <c r="AH454" s="6">
        <f t="shared" si="2"/>
        <v>0</v>
      </c>
      <c r="AI454" s="6" t="str">
        <f>VLOOKUP(C454, 'Batter Rosters'!A:B, 3, FALSE)</f>
        <v>#REF!</v>
      </c>
    </row>
    <row r="455">
      <c r="AG455" s="5">
        <f t="shared" si="1"/>
        <v>0</v>
      </c>
      <c r="AH455" s="6">
        <f t="shared" si="2"/>
        <v>0</v>
      </c>
      <c r="AI455" s="6" t="str">
        <f>VLOOKUP(C455, 'Batter Rosters'!A:B, 3, FALSE)</f>
        <v>#REF!</v>
      </c>
    </row>
    <row r="456">
      <c r="AG456" s="5">
        <f t="shared" si="1"/>
        <v>0</v>
      </c>
      <c r="AH456" s="6">
        <f t="shared" si="2"/>
        <v>0</v>
      </c>
      <c r="AI456" s="6" t="str">
        <f>VLOOKUP(C456, 'Batter Rosters'!A:B, 3, FALSE)</f>
        <v>#REF!</v>
      </c>
    </row>
    <row r="457">
      <c r="AG457" s="5">
        <f t="shared" si="1"/>
        <v>0</v>
      </c>
      <c r="AH457" s="6">
        <f t="shared" si="2"/>
        <v>0</v>
      </c>
      <c r="AI457" s="6" t="str">
        <f>VLOOKUP(C457, 'Batter Rosters'!A:B, 3, FALSE)</f>
        <v>#REF!</v>
      </c>
    </row>
    <row r="458">
      <c r="AG458" s="5">
        <f t="shared" si="1"/>
        <v>0</v>
      </c>
      <c r="AH458" s="6">
        <f t="shared" si="2"/>
        <v>0</v>
      </c>
      <c r="AI458" s="6" t="str">
        <f>VLOOKUP(C458, 'Batter Rosters'!A:B, 3, FALSE)</f>
        <v>#REF!</v>
      </c>
    </row>
    <row r="459">
      <c r="AG459" s="5">
        <f t="shared" si="1"/>
        <v>0</v>
      </c>
      <c r="AH459" s="6">
        <f t="shared" si="2"/>
        <v>0</v>
      </c>
      <c r="AI459" s="6" t="str">
        <f>VLOOKUP(C459, 'Batter Rosters'!A:B, 3, FALSE)</f>
        <v>#REF!</v>
      </c>
    </row>
    <row r="460">
      <c r="AG460" s="5">
        <f t="shared" si="1"/>
        <v>0</v>
      </c>
      <c r="AH460" s="6">
        <f t="shared" si="2"/>
        <v>0</v>
      </c>
      <c r="AI460" s="6" t="str">
        <f>VLOOKUP(C460, 'Batter Rosters'!A:B, 3, FALSE)</f>
        <v>#REF!</v>
      </c>
    </row>
    <row r="461">
      <c r="AG461" s="5">
        <f t="shared" si="1"/>
        <v>0</v>
      </c>
      <c r="AH461" s="6">
        <f t="shared" si="2"/>
        <v>0</v>
      </c>
      <c r="AI461" s="6" t="str">
        <f>VLOOKUP(C461, 'Batter Rosters'!A:B, 3, FALSE)</f>
        <v>#REF!</v>
      </c>
    </row>
    <row r="462">
      <c r="AG462" s="5">
        <f t="shared" si="1"/>
        <v>0</v>
      </c>
      <c r="AH462" s="6">
        <f t="shared" si="2"/>
        <v>0</v>
      </c>
      <c r="AI462" s="6" t="str">
        <f>VLOOKUP(C462, 'Batter Rosters'!A:B, 3, FALSE)</f>
        <v>#REF!</v>
      </c>
    </row>
    <row r="463">
      <c r="AG463" s="5">
        <f t="shared" si="1"/>
        <v>0</v>
      </c>
      <c r="AH463" s="6">
        <f t="shared" si="2"/>
        <v>0</v>
      </c>
      <c r="AI463" s="6" t="str">
        <f>VLOOKUP(C463, 'Batter Rosters'!A:B, 3, FALSE)</f>
        <v>#REF!</v>
      </c>
    </row>
    <row r="464">
      <c r="AG464" s="5">
        <f t="shared" si="1"/>
        <v>0</v>
      </c>
      <c r="AH464" s="6">
        <f t="shared" si="2"/>
        <v>0</v>
      </c>
      <c r="AI464" s="6" t="str">
        <f>VLOOKUP(C464, 'Batter Rosters'!A:B, 3, FALSE)</f>
        <v>#REF!</v>
      </c>
    </row>
    <row r="465">
      <c r="AG465" s="5">
        <f t="shared" si="1"/>
        <v>0</v>
      </c>
      <c r="AH465" s="6">
        <f t="shared" si="2"/>
        <v>0</v>
      </c>
      <c r="AI465" s="6" t="str">
        <f>VLOOKUP(C465, 'Batter Rosters'!A:B, 3, FALSE)</f>
        <v>#REF!</v>
      </c>
    </row>
    <row r="466">
      <c r="AG466" s="5">
        <f t="shared" si="1"/>
        <v>0</v>
      </c>
      <c r="AH466" s="6">
        <f t="shared" si="2"/>
        <v>0</v>
      </c>
      <c r="AI466" s="6" t="str">
        <f>VLOOKUP(C466, 'Batter Rosters'!A:B, 3, FALSE)</f>
        <v>#REF!</v>
      </c>
    </row>
    <row r="467">
      <c r="AG467" s="5">
        <f t="shared" si="1"/>
        <v>0</v>
      </c>
      <c r="AH467" s="6">
        <f t="shared" si="2"/>
        <v>0</v>
      </c>
      <c r="AI467" s="6" t="str">
        <f>VLOOKUP(C467, 'Batter Rosters'!A:B, 3, FALSE)</f>
        <v>#REF!</v>
      </c>
    </row>
    <row r="468">
      <c r="AG468" s="5">
        <f t="shared" si="1"/>
        <v>0</v>
      </c>
      <c r="AH468" s="6">
        <f t="shared" si="2"/>
        <v>0</v>
      </c>
      <c r="AI468" s="6" t="str">
        <f>VLOOKUP(C468, 'Batter Rosters'!A:B, 3, FALSE)</f>
        <v>#REF!</v>
      </c>
    </row>
    <row r="469">
      <c r="AG469" s="5">
        <f t="shared" si="1"/>
        <v>0</v>
      </c>
      <c r="AH469" s="6">
        <f t="shared" si="2"/>
        <v>0</v>
      </c>
      <c r="AI469" s="6" t="str">
        <f>VLOOKUP(C469, 'Batter Rosters'!A:B, 3, FALSE)</f>
        <v>#REF!</v>
      </c>
    </row>
    <row r="470">
      <c r="AG470" s="5">
        <f t="shared" si="1"/>
        <v>0</v>
      </c>
      <c r="AH470" s="6">
        <f t="shared" si="2"/>
        <v>0</v>
      </c>
      <c r="AI470" s="6" t="str">
        <f>VLOOKUP(C470, 'Batter Rosters'!A:B, 3, FALSE)</f>
        <v>#REF!</v>
      </c>
    </row>
    <row r="471">
      <c r="AG471" s="5">
        <f t="shared" si="1"/>
        <v>0</v>
      </c>
      <c r="AH471" s="6">
        <f t="shared" si="2"/>
        <v>0</v>
      </c>
      <c r="AI471" s="6" t="str">
        <f>VLOOKUP(C471, 'Batter Rosters'!A:B, 3, FALSE)</f>
        <v>#REF!</v>
      </c>
    </row>
    <row r="472">
      <c r="AG472" s="5">
        <f t="shared" si="1"/>
        <v>0</v>
      </c>
      <c r="AH472" s="6">
        <f t="shared" si="2"/>
        <v>0</v>
      </c>
      <c r="AI472" s="6" t="str">
        <f>VLOOKUP(C472, 'Batter Rosters'!A:B, 3, FALSE)</f>
        <v>#REF!</v>
      </c>
    </row>
    <row r="473">
      <c r="AG473" s="5">
        <f t="shared" si="1"/>
        <v>0</v>
      </c>
      <c r="AH473" s="6">
        <f t="shared" si="2"/>
        <v>0</v>
      </c>
      <c r="AI473" s="6" t="str">
        <f>VLOOKUP(C473, 'Batter Rosters'!A:B, 3, FALSE)</f>
        <v>#REF!</v>
      </c>
    </row>
    <row r="474">
      <c r="AG474" s="5">
        <f t="shared" si="1"/>
        <v>0</v>
      </c>
      <c r="AH474" s="6">
        <f t="shared" si="2"/>
        <v>0</v>
      </c>
      <c r="AI474" s="6" t="str">
        <f>VLOOKUP(C474, 'Batter Rosters'!A:B, 3, FALSE)</f>
        <v>#REF!</v>
      </c>
    </row>
    <row r="475">
      <c r="AG475" s="5">
        <f t="shared" si="1"/>
        <v>0</v>
      </c>
      <c r="AH475" s="6">
        <f t="shared" si="2"/>
        <v>0</v>
      </c>
      <c r="AI475" s="6" t="str">
        <f>VLOOKUP(C475, 'Batter Rosters'!A:B, 3, FALSE)</f>
        <v>#REF!</v>
      </c>
    </row>
    <row r="476">
      <c r="AG476" s="5">
        <f t="shared" si="1"/>
        <v>0</v>
      </c>
      <c r="AH476" s="6">
        <f t="shared" si="2"/>
        <v>0</v>
      </c>
      <c r="AI476" s="6" t="str">
        <f>VLOOKUP(C476, 'Batter Rosters'!A:B, 3, FALSE)</f>
        <v>#REF!</v>
      </c>
    </row>
    <row r="477">
      <c r="AG477" s="5">
        <f t="shared" si="1"/>
        <v>0</v>
      </c>
      <c r="AH477" s="6">
        <f t="shared" si="2"/>
        <v>0</v>
      </c>
      <c r="AI477" s="6" t="str">
        <f>VLOOKUP(C477, 'Batter Rosters'!A:B, 3, FALSE)</f>
        <v>#REF!</v>
      </c>
    </row>
    <row r="478">
      <c r="AG478" s="5">
        <f t="shared" si="1"/>
        <v>0</v>
      </c>
      <c r="AH478" s="6">
        <f t="shared" si="2"/>
        <v>0</v>
      </c>
      <c r="AI478" s="6" t="str">
        <f>VLOOKUP(C478, 'Batter Rosters'!A:B, 3, FALSE)</f>
        <v>#REF!</v>
      </c>
    </row>
    <row r="479">
      <c r="AG479" s="5">
        <f t="shared" si="1"/>
        <v>0</v>
      </c>
      <c r="AH479" s="6">
        <f t="shared" si="2"/>
        <v>0</v>
      </c>
      <c r="AI479" s="6" t="str">
        <f>VLOOKUP(C479, 'Batter Rosters'!A:B, 3, FALSE)</f>
        <v>#REF!</v>
      </c>
    </row>
    <row r="480">
      <c r="AG480" s="5">
        <f t="shared" si="1"/>
        <v>0</v>
      </c>
      <c r="AH480" s="6">
        <f t="shared" si="2"/>
        <v>0</v>
      </c>
      <c r="AI480" s="6" t="str">
        <f>VLOOKUP(C480, 'Batter Rosters'!A:B, 3, FALSE)</f>
        <v>#REF!</v>
      </c>
    </row>
    <row r="481">
      <c r="AG481" s="5">
        <f t="shared" si="1"/>
        <v>0</v>
      </c>
      <c r="AH481" s="6">
        <f t="shared" si="2"/>
        <v>0</v>
      </c>
      <c r="AI481" s="6" t="str">
        <f>VLOOKUP(C481, 'Batter Rosters'!A:B, 3, FALSE)</f>
        <v>#REF!</v>
      </c>
    </row>
    <row r="482">
      <c r="AG482" s="5">
        <f t="shared" si="1"/>
        <v>0</v>
      </c>
      <c r="AH482" s="6">
        <f t="shared" si="2"/>
        <v>0</v>
      </c>
      <c r="AI482" s="6" t="str">
        <f>VLOOKUP(C482, 'Batter Rosters'!A:B, 3, FALSE)</f>
        <v>#REF!</v>
      </c>
    </row>
    <row r="483">
      <c r="AG483" s="5">
        <f t="shared" si="1"/>
        <v>0</v>
      </c>
      <c r="AH483" s="6">
        <f t="shared" si="2"/>
        <v>0</v>
      </c>
      <c r="AI483" s="6" t="str">
        <f>VLOOKUP(C483, 'Batter Rosters'!A:B, 3, FALSE)</f>
        <v>#REF!</v>
      </c>
    </row>
    <row r="484">
      <c r="AG484" s="5">
        <f t="shared" si="1"/>
        <v>0</v>
      </c>
      <c r="AH484" s="6">
        <f t="shared" si="2"/>
        <v>0</v>
      </c>
      <c r="AI484" s="6" t="str">
        <f>VLOOKUP(C484, 'Batter Rosters'!A:B, 3, FALSE)</f>
        <v>#REF!</v>
      </c>
    </row>
    <row r="485">
      <c r="AG485" s="5">
        <f t="shared" si="1"/>
        <v>0</v>
      </c>
      <c r="AH485" s="6">
        <f t="shared" si="2"/>
        <v>0</v>
      </c>
      <c r="AI485" s="6" t="str">
        <f>VLOOKUP(C485, 'Batter Rosters'!A:B, 3, FALSE)</f>
        <v>#REF!</v>
      </c>
    </row>
    <row r="486">
      <c r="AG486" s="5">
        <f t="shared" si="1"/>
        <v>0</v>
      </c>
      <c r="AH486" s="6">
        <f t="shared" si="2"/>
        <v>0</v>
      </c>
      <c r="AI486" s="6" t="str">
        <f>VLOOKUP(C486, 'Batter Rosters'!A:B, 3, FALSE)</f>
        <v>#REF!</v>
      </c>
    </row>
    <row r="487">
      <c r="AG487" s="5">
        <f t="shared" si="1"/>
        <v>0</v>
      </c>
      <c r="AH487" s="6">
        <f t="shared" si="2"/>
        <v>0</v>
      </c>
      <c r="AI487" s="6" t="str">
        <f>VLOOKUP(C487, 'Batter Rosters'!A:B, 3, FALSE)</f>
        <v>#REF!</v>
      </c>
    </row>
    <row r="488">
      <c r="AG488" s="5">
        <f t="shared" si="1"/>
        <v>0</v>
      </c>
      <c r="AH488" s="6">
        <f t="shared" si="2"/>
        <v>0</v>
      </c>
      <c r="AI488" s="6" t="str">
        <f>VLOOKUP(C488, 'Batter Rosters'!A:B, 3, FALSE)</f>
        <v>#REF!</v>
      </c>
    </row>
    <row r="489">
      <c r="AG489" s="5">
        <f t="shared" si="1"/>
        <v>0</v>
      </c>
      <c r="AH489" s="6">
        <f t="shared" si="2"/>
        <v>0</v>
      </c>
      <c r="AI489" s="6" t="str">
        <f>VLOOKUP(C489, 'Batter Rosters'!A:B, 3, FALSE)</f>
        <v>#REF!</v>
      </c>
    </row>
    <row r="490">
      <c r="AG490" s="5">
        <f t="shared" si="1"/>
        <v>0</v>
      </c>
      <c r="AH490" s="6">
        <f t="shared" si="2"/>
        <v>0</v>
      </c>
      <c r="AI490" s="6" t="str">
        <f>VLOOKUP(C490, 'Batter Rosters'!A:B, 3, FALSE)</f>
        <v>#REF!</v>
      </c>
    </row>
    <row r="491">
      <c r="AG491" s="5">
        <f t="shared" si="1"/>
        <v>0</v>
      </c>
      <c r="AH491" s="6">
        <f t="shared" si="2"/>
        <v>0</v>
      </c>
      <c r="AI491" s="6" t="str">
        <f>VLOOKUP(C491, 'Batter Rosters'!A:B, 3, FALSE)</f>
        <v>#REF!</v>
      </c>
    </row>
    <row r="492">
      <c r="AG492" s="5">
        <f t="shared" si="1"/>
        <v>0</v>
      </c>
      <c r="AH492" s="6">
        <f t="shared" si="2"/>
        <v>0</v>
      </c>
      <c r="AI492" s="6" t="str">
        <f>VLOOKUP(C492, 'Batter Rosters'!A:B, 3, FALSE)</f>
        <v>#REF!</v>
      </c>
    </row>
    <row r="493">
      <c r="AG493" s="5">
        <f t="shared" si="1"/>
        <v>0</v>
      </c>
      <c r="AH493" s="6">
        <f t="shared" si="2"/>
        <v>0</v>
      </c>
      <c r="AI493" s="6" t="str">
        <f>VLOOKUP(C493, 'Batter Rosters'!A:B, 3, FALSE)</f>
        <v>#REF!</v>
      </c>
    </row>
    <row r="494">
      <c r="AG494" s="5">
        <f t="shared" si="1"/>
        <v>0</v>
      </c>
      <c r="AH494" s="6">
        <f t="shared" si="2"/>
        <v>0</v>
      </c>
      <c r="AI494" s="6" t="str">
        <f>VLOOKUP(C494, 'Batter Rosters'!A:B, 3, FALSE)</f>
        <v>#REF!</v>
      </c>
    </row>
    <row r="495">
      <c r="AG495" s="5">
        <f t="shared" si="1"/>
        <v>0</v>
      </c>
      <c r="AH495" s="6">
        <f t="shared" si="2"/>
        <v>0</v>
      </c>
      <c r="AI495" s="6" t="str">
        <f>VLOOKUP(C495, 'Batter Rosters'!A:B, 3, FALSE)</f>
        <v>#REF!</v>
      </c>
    </row>
    <row r="496">
      <c r="AG496" s="5">
        <f t="shared" si="1"/>
        <v>0</v>
      </c>
      <c r="AH496" s="6">
        <f t="shared" si="2"/>
        <v>0</v>
      </c>
      <c r="AI496" s="6" t="str">
        <f>VLOOKUP(C496, 'Batter Rosters'!A:B, 3, FALSE)</f>
        <v>#REF!</v>
      </c>
    </row>
    <row r="497">
      <c r="AG497" s="5">
        <f t="shared" si="1"/>
        <v>0</v>
      </c>
      <c r="AH497" s="6">
        <f t="shared" si="2"/>
        <v>0</v>
      </c>
      <c r="AI497" s="6" t="str">
        <f>VLOOKUP(C497, 'Batter Rosters'!A:B, 3, FALSE)</f>
        <v>#REF!</v>
      </c>
    </row>
    <row r="498">
      <c r="AG498" s="5">
        <f t="shared" si="1"/>
        <v>0</v>
      </c>
      <c r="AH498" s="6">
        <f t="shared" si="2"/>
        <v>0</v>
      </c>
      <c r="AI498" s="6" t="str">
        <f>VLOOKUP(C498, 'Batter Rosters'!A:B, 3, FALSE)</f>
        <v>#REF!</v>
      </c>
    </row>
    <row r="499">
      <c r="AG499" s="5">
        <f t="shared" si="1"/>
        <v>0</v>
      </c>
      <c r="AH499" s="6">
        <f t="shared" si="2"/>
        <v>0</v>
      </c>
      <c r="AI499" s="6" t="str">
        <f>VLOOKUP(C499, 'Batter Rosters'!A:B, 3, FALSE)</f>
        <v>#REF!</v>
      </c>
    </row>
    <row r="500">
      <c r="AG500" s="5">
        <f t="shared" si="1"/>
        <v>0</v>
      </c>
      <c r="AH500" s="6">
        <f t="shared" si="2"/>
        <v>0</v>
      </c>
      <c r="AI500" s="6" t="str">
        <f>VLOOKUP(C500, 'Batter Rosters'!A:B, 3, FALSE)</f>
        <v>#REF!</v>
      </c>
    </row>
    <row r="501">
      <c r="AG501" s="5">
        <f t="shared" si="1"/>
        <v>0</v>
      </c>
      <c r="AH501" s="6">
        <f t="shared" si="2"/>
        <v>0</v>
      </c>
      <c r="AI501" s="6" t="str">
        <f>VLOOKUP(C501, 'Batter Rosters'!A:B, 3, FALSE)</f>
        <v>#REF!</v>
      </c>
    </row>
    <row r="502">
      <c r="AG502" s="5">
        <f t="shared" si="1"/>
        <v>0</v>
      </c>
      <c r="AH502" s="6">
        <f t="shared" si="2"/>
        <v>0</v>
      </c>
      <c r="AI502" s="6" t="str">
        <f>VLOOKUP(C502, 'Batter Rosters'!A:B, 3, FALSE)</f>
        <v>#REF!</v>
      </c>
    </row>
    <row r="503">
      <c r="AG503" s="5">
        <f t="shared" si="1"/>
        <v>0</v>
      </c>
      <c r="AH503" s="6">
        <f t="shared" si="2"/>
        <v>0</v>
      </c>
      <c r="AI503" s="6" t="str">
        <f>VLOOKUP(C503, 'Batter Rosters'!A:B, 3, FALSE)</f>
        <v>#REF!</v>
      </c>
    </row>
    <row r="504">
      <c r="AG504" s="5">
        <f t="shared" si="1"/>
        <v>0</v>
      </c>
      <c r="AH504" s="6">
        <f t="shared" si="2"/>
        <v>0</v>
      </c>
      <c r="AI504" s="6" t="str">
        <f>VLOOKUP(C504, 'Batter Rosters'!A:B, 3, FALSE)</f>
        <v>#REF!</v>
      </c>
    </row>
    <row r="505">
      <c r="AG505" s="5">
        <f t="shared" si="1"/>
        <v>0</v>
      </c>
      <c r="AH505" s="6">
        <f t="shared" si="2"/>
        <v>0</v>
      </c>
      <c r="AI505" s="6" t="str">
        <f>VLOOKUP(C505, 'Batter Rosters'!A:B, 3, FALSE)</f>
        <v>#REF!</v>
      </c>
    </row>
    <row r="506">
      <c r="AG506" s="5">
        <f t="shared" si="1"/>
        <v>0</v>
      </c>
      <c r="AH506" s="6">
        <f t="shared" si="2"/>
        <v>0</v>
      </c>
      <c r="AI506" s="6" t="str">
        <f>VLOOKUP(C506, 'Batter Rosters'!A:B, 3, FALSE)</f>
        <v>#REF!</v>
      </c>
    </row>
    <row r="507">
      <c r="AG507" s="5">
        <f t="shared" si="1"/>
        <v>0</v>
      </c>
      <c r="AH507" s="6">
        <f t="shared" si="2"/>
        <v>0</v>
      </c>
      <c r="AI507" s="6" t="str">
        <f>VLOOKUP(C507, 'Batter Rosters'!A:B, 3, FALSE)</f>
        <v>#REF!</v>
      </c>
    </row>
    <row r="508">
      <c r="AG508" s="5">
        <f t="shared" si="1"/>
        <v>0</v>
      </c>
      <c r="AH508" s="6">
        <f t="shared" si="2"/>
        <v>0</v>
      </c>
      <c r="AI508" s="6" t="str">
        <f>VLOOKUP(C508, 'Batter Rosters'!A:B, 3, FALSE)</f>
        <v>#REF!</v>
      </c>
    </row>
    <row r="509">
      <c r="AG509" s="5">
        <f t="shared" si="1"/>
        <v>0</v>
      </c>
      <c r="AH509" s="6">
        <f t="shared" si="2"/>
        <v>0</v>
      </c>
      <c r="AI509" s="6" t="str">
        <f>VLOOKUP(C509, 'Batter Rosters'!A:B, 3, FALSE)</f>
        <v>#REF!</v>
      </c>
    </row>
    <row r="510">
      <c r="AG510" s="5">
        <f t="shared" si="1"/>
        <v>0</v>
      </c>
      <c r="AH510" s="6">
        <f t="shared" si="2"/>
        <v>0</v>
      </c>
      <c r="AI510" s="6" t="str">
        <f>VLOOKUP(C510, 'Batter Rosters'!A:B, 3, FALSE)</f>
        <v>#REF!</v>
      </c>
    </row>
    <row r="511">
      <c r="AG511" s="5">
        <f t="shared" si="1"/>
        <v>0</v>
      </c>
      <c r="AH511" s="6">
        <f t="shared" si="2"/>
        <v>0</v>
      </c>
      <c r="AI511" s="6" t="str">
        <f>VLOOKUP(C511, 'Batter Rosters'!A:B, 3, FALSE)</f>
        <v>#REF!</v>
      </c>
    </row>
    <row r="512">
      <c r="AG512" s="5">
        <f t="shared" si="1"/>
        <v>0</v>
      </c>
      <c r="AH512" s="6">
        <f t="shared" si="2"/>
        <v>0</v>
      </c>
      <c r="AI512" s="6" t="str">
        <f>VLOOKUP(C512, 'Batter Rosters'!A:B, 3, FALSE)</f>
        <v>#REF!</v>
      </c>
    </row>
    <row r="513">
      <c r="AG513" s="5">
        <f t="shared" si="1"/>
        <v>0</v>
      </c>
      <c r="AH513" s="6">
        <f t="shared" si="2"/>
        <v>0</v>
      </c>
      <c r="AI513" s="6" t="str">
        <f>VLOOKUP(C513, 'Batter Rosters'!A:B, 3, FALSE)</f>
        <v>#REF!</v>
      </c>
    </row>
    <row r="514">
      <c r="AG514" s="5">
        <f t="shared" si="1"/>
        <v>0</v>
      </c>
      <c r="AH514" s="6">
        <f t="shared" si="2"/>
        <v>0</v>
      </c>
      <c r="AI514" s="6" t="str">
        <f>VLOOKUP(C514, 'Batter Rosters'!A:B, 3, FALSE)</f>
        <v>#REF!</v>
      </c>
    </row>
    <row r="515">
      <c r="AG515" s="5">
        <f t="shared" si="1"/>
        <v>0</v>
      </c>
      <c r="AH515" s="6">
        <f t="shared" si="2"/>
        <v>0</v>
      </c>
      <c r="AI515" s="6" t="str">
        <f>VLOOKUP(C515, 'Batter Rosters'!A:B, 3, FALSE)</f>
        <v>#REF!</v>
      </c>
    </row>
    <row r="516">
      <c r="AG516" s="5">
        <f t="shared" si="1"/>
        <v>0</v>
      </c>
      <c r="AH516" s="6">
        <f t="shared" si="2"/>
        <v>0</v>
      </c>
      <c r="AI516" s="6" t="str">
        <f>VLOOKUP(C516, 'Batter Rosters'!A:B, 3, FALSE)</f>
        <v>#REF!</v>
      </c>
    </row>
    <row r="517">
      <c r="AG517" s="5">
        <f t="shared" si="1"/>
        <v>0</v>
      </c>
      <c r="AH517" s="6">
        <f t="shared" si="2"/>
        <v>0</v>
      </c>
      <c r="AI517" s="6" t="str">
        <f>VLOOKUP(C517, 'Batter Rosters'!A:B, 3, FALSE)</f>
        <v>#REF!</v>
      </c>
    </row>
    <row r="518">
      <c r="AG518" s="5">
        <f t="shared" si="1"/>
        <v>0</v>
      </c>
      <c r="AH518" s="6">
        <f t="shared" si="2"/>
        <v>0</v>
      </c>
      <c r="AI518" s="6" t="str">
        <f>VLOOKUP(C518, 'Batter Rosters'!A:B, 3, FALSE)</f>
        <v>#REF!</v>
      </c>
    </row>
    <row r="519">
      <c r="AG519" s="5">
        <f t="shared" si="1"/>
        <v>0</v>
      </c>
      <c r="AH519" s="6">
        <f t="shared" si="2"/>
        <v>0</v>
      </c>
      <c r="AI519" s="6" t="str">
        <f>VLOOKUP(C519, 'Batter Rosters'!A:B, 3, FALSE)</f>
        <v>#REF!</v>
      </c>
    </row>
    <row r="520">
      <c r="AG520" s="5">
        <f t="shared" si="1"/>
        <v>0</v>
      </c>
      <c r="AH520" s="6">
        <f t="shared" si="2"/>
        <v>0</v>
      </c>
      <c r="AI520" s="6" t="str">
        <f>VLOOKUP(C520, 'Batter Rosters'!A:B, 3, FALSE)</f>
        <v>#REF!</v>
      </c>
    </row>
    <row r="521">
      <c r="AG521" s="5">
        <f t="shared" si="1"/>
        <v>0</v>
      </c>
      <c r="AH521" s="6">
        <f t="shared" si="2"/>
        <v>0</v>
      </c>
      <c r="AI521" s="6" t="str">
        <f>VLOOKUP(C521, 'Batter Rosters'!A:B, 3, FALSE)</f>
        <v>#REF!</v>
      </c>
    </row>
    <row r="522">
      <c r="AG522" s="5">
        <f t="shared" si="1"/>
        <v>0</v>
      </c>
      <c r="AH522" s="6">
        <f t="shared" si="2"/>
        <v>0</v>
      </c>
      <c r="AI522" s="6" t="str">
        <f>VLOOKUP(C522, 'Batter Rosters'!A:B, 3, FALSE)</f>
        <v>#REF!</v>
      </c>
    </row>
    <row r="523">
      <c r="AG523" s="5">
        <f t="shared" si="1"/>
        <v>0</v>
      </c>
      <c r="AH523" s="6">
        <f t="shared" si="2"/>
        <v>0</v>
      </c>
      <c r="AI523" s="6" t="str">
        <f>VLOOKUP(C523, 'Batter Rosters'!A:B, 3, FALSE)</f>
        <v>#REF!</v>
      </c>
    </row>
    <row r="524">
      <c r="AG524" s="5">
        <f t="shared" si="1"/>
        <v>0</v>
      </c>
      <c r="AH524" s="6">
        <f t="shared" si="2"/>
        <v>0</v>
      </c>
      <c r="AI524" s="6" t="str">
        <f>VLOOKUP(C524, 'Batter Rosters'!A:B, 3, FALSE)</f>
        <v>#REF!</v>
      </c>
    </row>
    <row r="525">
      <c r="AG525" s="5">
        <f t="shared" si="1"/>
        <v>0</v>
      </c>
      <c r="AH525" s="6">
        <f t="shared" si="2"/>
        <v>0</v>
      </c>
      <c r="AI525" s="6" t="str">
        <f>VLOOKUP(C525, 'Batter Rosters'!A:B, 3, FALSE)</f>
        <v>#REF!</v>
      </c>
    </row>
    <row r="526">
      <c r="AG526" s="5">
        <f t="shared" si="1"/>
        <v>0</v>
      </c>
      <c r="AH526" s="6">
        <f t="shared" si="2"/>
        <v>0</v>
      </c>
      <c r="AI526" s="6" t="str">
        <f>VLOOKUP(C526, 'Batter Rosters'!A:B, 3, FALSE)</f>
        <v>#REF!</v>
      </c>
    </row>
    <row r="527">
      <c r="AG527" s="5">
        <f t="shared" si="1"/>
        <v>0</v>
      </c>
      <c r="AH527" s="6">
        <f t="shared" si="2"/>
        <v>0</v>
      </c>
      <c r="AI527" s="6" t="str">
        <f>VLOOKUP(C527, 'Batter Rosters'!A:B, 3, FALSE)</f>
        <v>#REF!</v>
      </c>
    </row>
    <row r="528">
      <c r="AG528" s="5">
        <f t="shared" si="1"/>
        <v>0</v>
      </c>
      <c r="AH528" s="6">
        <f t="shared" si="2"/>
        <v>0</v>
      </c>
      <c r="AI528" s="6" t="str">
        <f>VLOOKUP(C528, 'Batter Rosters'!A:B, 3, FALSE)</f>
        <v>#REF!</v>
      </c>
    </row>
    <row r="529">
      <c r="AG529" s="5">
        <f t="shared" si="1"/>
        <v>0</v>
      </c>
      <c r="AH529" s="6">
        <f t="shared" si="2"/>
        <v>0</v>
      </c>
      <c r="AI529" s="6" t="str">
        <f>VLOOKUP(C529, 'Batter Rosters'!A:B, 3, FALSE)</f>
        <v>#REF!</v>
      </c>
    </row>
    <row r="530">
      <c r="AG530" s="5">
        <f t="shared" si="1"/>
        <v>0</v>
      </c>
      <c r="AH530" s="6">
        <f t="shared" si="2"/>
        <v>0</v>
      </c>
      <c r="AI530" s="6" t="str">
        <f>VLOOKUP(C530, 'Batter Rosters'!A:B, 3, FALSE)</f>
        <v>#REF!</v>
      </c>
    </row>
    <row r="531">
      <c r="AG531" s="5">
        <f t="shared" si="1"/>
        <v>0</v>
      </c>
      <c r="AH531" s="6">
        <f t="shared" si="2"/>
        <v>0</v>
      </c>
      <c r="AI531" s="6" t="str">
        <f>VLOOKUP(C531, 'Batter Rosters'!A:B, 3, FALSE)</f>
        <v>#REF!</v>
      </c>
    </row>
    <row r="532">
      <c r="AG532" s="5">
        <f t="shared" si="1"/>
        <v>0</v>
      </c>
      <c r="AH532" s="6">
        <f t="shared" si="2"/>
        <v>0</v>
      </c>
      <c r="AI532" s="6" t="str">
        <f>VLOOKUP(C532, 'Batter Rosters'!A:B, 3, FALSE)</f>
        <v>#REF!</v>
      </c>
    </row>
    <row r="533">
      <c r="AG533" s="5">
        <f t="shared" si="1"/>
        <v>0</v>
      </c>
      <c r="AH533" s="6">
        <f t="shared" si="2"/>
        <v>0</v>
      </c>
      <c r="AI533" s="6" t="str">
        <f>VLOOKUP(C533, 'Batter Rosters'!A:B, 3, FALSE)</f>
        <v>#REF!</v>
      </c>
    </row>
    <row r="534">
      <c r="AG534" s="5">
        <f t="shared" si="1"/>
        <v>0</v>
      </c>
      <c r="AH534" s="6">
        <f t="shared" si="2"/>
        <v>0</v>
      </c>
      <c r="AI534" s="6" t="str">
        <f>VLOOKUP(C534, 'Batter Rosters'!A:B, 3, FALSE)</f>
        <v>#REF!</v>
      </c>
    </row>
    <row r="535">
      <c r="AG535" s="5">
        <f t="shared" si="1"/>
        <v>0</v>
      </c>
      <c r="AH535" s="6">
        <f t="shared" si="2"/>
        <v>0</v>
      </c>
      <c r="AI535" s="6" t="str">
        <f>VLOOKUP(C535, 'Batter Rosters'!A:B, 3, FALSE)</f>
        <v>#REF!</v>
      </c>
    </row>
    <row r="536">
      <c r="AG536" s="5">
        <f t="shared" si="1"/>
        <v>0</v>
      </c>
      <c r="AH536" s="6">
        <f t="shared" si="2"/>
        <v>0</v>
      </c>
      <c r="AI536" s="6" t="str">
        <f>VLOOKUP(C536, 'Batter Rosters'!A:B, 3, FALSE)</f>
        <v>#REF!</v>
      </c>
    </row>
    <row r="537">
      <c r="AG537" s="5">
        <f t="shared" si="1"/>
        <v>0</v>
      </c>
      <c r="AH537" s="6">
        <f t="shared" si="2"/>
        <v>0</v>
      </c>
      <c r="AI537" s="6" t="str">
        <f>VLOOKUP(C537, 'Batter Rosters'!A:B, 3, FALSE)</f>
        <v>#REF!</v>
      </c>
    </row>
    <row r="538">
      <c r="AG538" s="5">
        <f t="shared" si="1"/>
        <v>0</v>
      </c>
      <c r="AH538" s="6">
        <f t="shared" si="2"/>
        <v>0</v>
      </c>
      <c r="AI538" s="6" t="str">
        <f>VLOOKUP(C538, 'Batter Rosters'!A:B, 3, FALSE)</f>
        <v>#REF!</v>
      </c>
    </row>
    <row r="539">
      <c r="AG539" s="5">
        <f t="shared" si="1"/>
        <v>0</v>
      </c>
      <c r="AH539" s="6">
        <f t="shared" si="2"/>
        <v>0</v>
      </c>
      <c r="AI539" s="6" t="str">
        <f>VLOOKUP(C539, 'Batter Rosters'!A:B, 3, FALSE)</f>
        <v>#REF!</v>
      </c>
    </row>
    <row r="540">
      <c r="AG540" s="5">
        <f t="shared" si="1"/>
        <v>0</v>
      </c>
      <c r="AH540" s="6">
        <f t="shared" si="2"/>
        <v>0</v>
      </c>
      <c r="AI540" s="6" t="str">
        <f>VLOOKUP(C540, 'Batter Rosters'!A:B, 3, FALSE)</f>
        <v>#REF!</v>
      </c>
    </row>
    <row r="541">
      <c r="AG541" s="5">
        <f t="shared" si="1"/>
        <v>0</v>
      </c>
      <c r="AH541" s="6">
        <f t="shared" si="2"/>
        <v>0</v>
      </c>
      <c r="AI541" s="6" t="str">
        <f>VLOOKUP(C541, 'Batter Rosters'!A:B, 3, FALSE)</f>
        <v>#REF!</v>
      </c>
    </row>
    <row r="542">
      <c r="AG542" s="5">
        <f t="shared" si="1"/>
        <v>0</v>
      </c>
      <c r="AH542" s="6">
        <f t="shared" si="2"/>
        <v>0</v>
      </c>
      <c r="AI542" s="6" t="str">
        <f>VLOOKUP(C542, 'Batter Rosters'!A:B, 3, FALSE)</f>
        <v>#REF!</v>
      </c>
    </row>
    <row r="543">
      <c r="AG543" s="5">
        <f t="shared" si="1"/>
        <v>0</v>
      </c>
      <c r="AH543" s="6">
        <f t="shared" si="2"/>
        <v>0</v>
      </c>
      <c r="AI543" s="6" t="str">
        <f>VLOOKUP(C543, 'Batter Rosters'!A:B, 3, FALSE)</f>
        <v>#REF!</v>
      </c>
    </row>
    <row r="544">
      <c r="AG544" s="5">
        <f t="shared" si="1"/>
        <v>0</v>
      </c>
      <c r="AH544" s="6">
        <f t="shared" si="2"/>
        <v>0</v>
      </c>
      <c r="AI544" s="6" t="str">
        <f>VLOOKUP(C544, 'Batter Rosters'!A:B, 3, FALSE)</f>
        <v>#REF!</v>
      </c>
    </row>
    <row r="545">
      <c r="AG545" s="5">
        <f t="shared" si="1"/>
        <v>0</v>
      </c>
      <c r="AH545" s="6">
        <f t="shared" si="2"/>
        <v>0</v>
      </c>
      <c r="AI545" s="6" t="str">
        <f>VLOOKUP(C545, 'Batter Rosters'!A:B, 3, FALSE)</f>
        <v>#REF!</v>
      </c>
    </row>
    <row r="546">
      <c r="AG546" s="5">
        <f t="shared" si="1"/>
        <v>0</v>
      </c>
      <c r="AH546" s="6">
        <f t="shared" si="2"/>
        <v>0</v>
      </c>
      <c r="AI546" s="6" t="str">
        <f>VLOOKUP(C546, 'Batter Rosters'!A:B, 3, FALSE)</f>
        <v>#REF!</v>
      </c>
    </row>
    <row r="547">
      <c r="AG547" s="5">
        <f t="shared" si="1"/>
        <v>0</v>
      </c>
      <c r="AH547" s="6">
        <f t="shared" si="2"/>
        <v>0</v>
      </c>
      <c r="AI547" s="6" t="str">
        <f>VLOOKUP(C547, 'Batter Rosters'!A:B, 3, FALSE)</f>
        <v>#REF!</v>
      </c>
    </row>
    <row r="548">
      <c r="AG548" s="5">
        <f t="shared" si="1"/>
        <v>0</v>
      </c>
      <c r="AH548" s="6">
        <f t="shared" si="2"/>
        <v>0</v>
      </c>
      <c r="AI548" s="6" t="str">
        <f>VLOOKUP(C548, 'Batter Rosters'!A:B, 3, FALSE)</f>
        <v>#REF!</v>
      </c>
    </row>
    <row r="549">
      <c r="AG549" s="5">
        <f t="shared" si="1"/>
        <v>0</v>
      </c>
      <c r="AH549" s="6">
        <f t="shared" si="2"/>
        <v>0</v>
      </c>
      <c r="AI549" s="6" t="str">
        <f>VLOOKUP(C549, 'Batter Rosters'!A:B, 3, FALSE)</f>
        <v>#REF!</v>
      </c>
    </row>
    <row r="550">
      <c r="AG550" s="5">
        <f t="shared" si="1"/>
        <v>0</v>
      </c>
      <c r="AH550" s="6">
        <f t="shared" si="2"/>
        <v>0</v>
      </c>
      <c r="AI550" s="6" t="str">
        <f>VLOOKUP(C550, 'Batter Rosters'!A:B, 3, FALSE)</f>
        <v>#REF!</v>
      </c>
    </row>
    <row r="551">
      <c r="AG551" s="5">
        <f t="shared" si="1"/>
        <v>0</v>
      </c>
      <c r="AH551" s="6">
        <f t="shared" si="2"/>
        <v>0</v>
      </c>
      <c r="AI551" s="6" t="str">
        <f>VLOOKUP(C551, 'Batter Rosters'!A:B, 3, FALSE)</f>
        <v>#REF!</v>
      </c>
    </row>
    <row r="552">
      <c r="AG552" s="5">
        <f t="shared" si="1"/>
        <v>0</v>
      </c>
      <c r="AH552" s="6">
        <f t="shared" si="2"/>
        <v>0</v>
      </c>
      <c r="AI552" s="6" t="str">
        <f>VLOOKUP(C552, 'Batter Rosters'!A:B, 3, FALSE)</f>
        <v>#REF!</v>
      </c>
    </row>
    <row r="553">
      <c r="AG553" s="5">
        <f t="shared" si="1"/>
        <v>0</v>
      </c>
      <c r="AH553" s="6">
        <f t="shared" si="2"/>
        <v>0</v>
      </c>
      <c r="AI553" s="6" t="str">
        <f>VLOOKUP(C553, 'Batter Rosters'!A:B, 3, FALSE)</f>
        <v>#REF!</v>
      </c>
    </row>
    <row r="554">
      <c r="AG554" s="5">
        <f t="shared" si="1"/>
        <v>0</v>
      </c>
      <c r="AH554" s="6">
        <f t="shared" si="2"/>
        <v>0</v>
      </c>
      <c r="AI554" s="6" t="str">
        <f>VLOOKUP(C554, 'Batter Rosters'!A:B, 3, FALSE)</f>
        <v>#REF!</v>
      </c>
    </row>
    <row r="555">
      <c r="AG555" s="5">
        <f t="shared" si="1"/>
        <v>0</v>
      </c>
      <c r="AH555" s="6">
        <f t="shared" si="2"/>
        <v>0</v>
      </c>
      <c r="AI555" s="6" t="str">
        <f>VLOOKUP(C555, 'Batter Rosters'!A:B, 3, FALSE)</f>
        <v>#REF!</v>
      </c>
    </row>
    <row r="556">
      <c r="AG556" s="5">
        <f t="shared" si="1"/>
        <v>0</v>
      </c>
      <c r="AH556" s="6">
        <f t="shared" si="2"/>
        <v>0</v>
      </c>
      <c r="AI556" s="6" t="str">
        <f>VLOOKUP(C556, 'Batter Rosters'!A:B, 3, FALSE)</f>
        <v>#REF!</v>
      </c>
    </row>
    <row r="557">
      <c r="AG557" s="5">
        <f t="shared" si="1"/>
        <v>0</v>
      </c>
      <c r="AH557" s="6">
        <f t="shared" si="2"/>
        <v>0</v>
      </c>
      <c r="AI557" s="6" t="str">
        <f>VLOOKUP(C557, 'Batter Rosters'!A:B, 3, FALSE)</f>
        <v>#REF!</v>
      </c>
    </row>
    <row r="558">
      <c r="AG558" s="5">
        <f t="shared" si="1"/>
        <v>0</v>
      </c>
      <c r="AH558" s="6">
        <f t="shared" si="2"/>
        <v>0</v>
      </c>
      <c r="AI558" s="6" t="str">
        <f>VLOOKUP(C558, 'Batter Rosters'!A:B, 3, FALSE)</f>
        <v>#REF!</v>
      </c>
    </row>
    <row r="559">
      <c r="AG559" s="5">
        <f t="shared" si="1"/>
        <v>0</v>
      </c>
      <c r="AH559" s="6">
        <f t="shared" si="2"/>
        <v>0</v>
      </c>
      <c r="AI559" s="6" t="str">
        <f>VLOOKUP(C559, 'Batter Rosters'!A:B, 3, FALSE)</f>
        <v>#REF!</v>
      </c>
    </row>
    <row r="560">
      <c r="AG560" s="5">
        <f t="shared" si="1"/>
        <v>0</v>
      </c>
      <c r="AH560" s="6">
        <f t="shared" si="2"/>
        <v>0</v>
      </c>
      <c r="AI560" s="6" t="str">
        <f>VLOOKUP(C560, 'Batter Rosters'!A:B, 3, FALSE)</f>
        <v>#REF!</v>
      </c>
    </row>
    <row r="561">
      <c r="AG561" s="5">
        <f t="shared" si="1"/>
        <v>0</v>
      </c>
      <c r="AH561" s="6">
        <f t="shared" si="2"/>
        <v>0</v>
      </c>
      <c r="AI561" s="6" t="str">
        <f>VLOOKUP(C561, 'Batter Rosters'!A:B, 3, FALSE)</f>
        <v>#REF!</v>
      </c>
    </row>
    <row r="562">
      <c r="AG562" s="5">
        <f t="shared" si="1"/>
        <v>0</v>
      </c>
      <c r="AH562" s="6">
        <f t="shared" si="2"/>
        <v>0</v>
      </c>
      <c r="AI562" s="6" t="str">
        <f>VLOOKUP(C562, 'Batter Rosters'!A:B, 3, FALSE)</f>
        <v>#REF!</v>
      </c>
    </row>
    <row r="563">
      <c r="AG563" s="5">
        <f t="shared" si="1"/>
        <v>0</v>
      </c>
      <c r="AH563" s="6">
        <f t="shared" si="2"/>
        <v>0</v>
      </c>
      <c r="AI563" s="6" t="str">
        <f>VLOOKUP(C563, 'Batter Rosters'!A:B, 3, FALSE)</f>
        <v>#REF!</v>
      </c>
    </row>
    <row r="564">
      <c r="AG564" s="5">
        <f t="shared" si="1"/>
        <v>0</v>
      </c>
      <c r="AH564" s="6">
        <f t="shared" si="2"/>
        <v>0</v>
      </c>
      <c r="AI564" s="6" t="str">
        <f>VLOOKUP(C564, 'Batter Rosters'!A:B, 3, FALSE)</f>
        <v>#REF!</v>
      </c>
    </row>
    <row r="565">
      <c r="AG565" s="5">
        <f t="shared" si="1"/>
        <v>0</v>
      </c>
      <c r="AH565" s="6">
        <f t="shared" si="2"/>
        <v>0</v>
      </c>
      <c r="AI565" s="6" t="str">
        <f>VLOOKUP(C565, 'Batter Rosters'!A:B, 3, FALSE)</f>
        <v>#REF!</v>
      </c>
    </row>
    <row r="566">
      <c r="AG566" s="5">
        <f t="shared" si="1"/>
        <v>0</v>
      </c>
      <c r="AH566" s="6">
        <f t="shared" si="2"/>
        <v>0</v>
      </c>
      <c r="AI566" s="6" t="str">
        <f>VLOOKUP(C566, 'Batter Rosters'!A:B, 3, FALSE)</f>
        <v>#REF!</v>
      </c>
    </row>
    <row r="567">
      <c r="AG567" s="5">
        <f t="shared" si="1"/>
        <v>0</v>
      </c>
      <c r="AH567" s="6">
        <f t="shared" si="2"/>
        <v>0</v>
      </c>
      <c r="AI567" s="6" t="str">
        <f>VLOOKUP(C567, 'Batter Rosters'!A:B, 3, FALSE)</f>
        <v>#REF!</v>
      </c>
    </row>
    <row r="568">
      <c r="AG568" s="5">
        <f t="shared" si="1"/>
        <v>0</v>
      </c>
      <c r="AH568" s="6">
        <f t="shared" si="2"/>
        <v>0</v>
      </c>
      <c r="AI568" s="6" t="str">
        <f>VLOOKUP(C568, 'Batter Rosters'!A:B, 3, FALSE)</f>
        <v>#REF!</v>
      </c>
    </row>
    <row r="569">
      <c r="AG569" s="5">
        <f t="shared" si="1"/>
        <v>0</v>
      </c>
      <c r="AH569" s="6">
        <f t="shared" si="2"/>
        <v>0</v>
      </c>
      <c r="AI569" s="6" t="str">
        <f>VLOOKUP(C569, 'Batter Rosters'!A:B, 3, FALSE)</f>
        <v>#REF!</v>
      </c>
    </row>
    <row r="570">
      <c r="AG570" s="5">
        <f t="shared" si="1"/>
        <v>0</v>
      </c>
      <c r="AH570" s="6">
        <f t="shared" si="2"/>
        <v>0</v>
      </c>
      <c r="AI570" s="6" t="str">
        <f>VLOOKUP(C570, 'Batter Rosters'!A:B, 3, FALSE)</f>
        <v>#REF!</v>
      </c>
    </row>
    <row r="571">
      <c r="AG571" s="5">
        <f t="shared" si="1"/>
        <v>0</v>
      </c>
      <c r="AH571" s="6">
        <f t="shared" si="2"/>
        <v>0</v>
      </c>
      <c r="AI571" s="6" t="str">
        <f>VLOOKUP(C571, 'Batter Rosters'!A:B, 3, FALSE)</f>
        <v>#REF!</v>
      </c>
    </row>
    <row r="572">
      <c r="AG572" s="5">
        <f t="shared" si="1"/>
        <v>0</v>
      </c>
      <c r="AH572" s="6">
        <f t="shared" si="2"/>
        <v>0</v>
      </c>
      <c r="AI572" s="6" t="str">
        <f>VLOOKUP(C572, 'Batter Rosters'!A:B, 3, FALSE)</f>
        <v>#REF!</v>
      </c>
    </row>
    <row r="573">
      <c r="AG573" s="5">
        <f t="shared" si="1"/>
        <v>0</v>
      </c>
      <c r="AH573" s="6">
        <f t="shared" si="2"/>
        <v>0</v>
      </c>
      <c r="AI573" s="6" t="str">
        <f>VLOOKUP(C573, 'Batter Rosters'!A:B, 3, FALSE)</f>
        <v>#REF!</v>
      </c>
    </row>
    <row r="574">
      <c r="AG574" s="5">
        <f t="shared" si="1"/>
        <v>0</v>
      </c>
      <c r="AH574" s="6">
        <f t="shared" si="2"/>
        <v>0</v>
      </c>
      <c r="AI574" s="6" t="str">
        <f>VLOOKUP(C574, 'Batter Rosters'!A:B, 3, FALSE)</f>
        <v>#REF!</v>
      </c>
    </row>
    <row r="575">
      <c r="AG575" s="5">
        <f t="shared" si="1"/>
        <v>0</v>
      </c>
      <c r="AH575" s="6">
        <f t="shared" si="2"/>
        <v>0</v>
      </c>
      <c r="AI575" s="6" t="str">
        <f>VLOOKUP(C575, 'Batter Rosters'!A:B, 3, FALSE)</f>
        <v>#REF!</v>
      </c>
    </row>
    <row r="576">
      <c r="AG576" s="5">
        <f t="shared" si="1"/>
        <v>0</v>
      </c>
      <c r="AH576" s="6">
        <f t="shared" si="2"/>
        <v>0</v>
      </c>
      <c r="AI576" s="6" t="str">
        <f>VLOOKUP(C576, 'Batter Rosters'!A:B, 3, FALSE)</f>
        <v>#REF!</v>
      </c>
    </row>
    <row r="577">
      <c r="AG577" s="5">
        <f t="shared" si="1"/>
        <v>0</v>
      </c>
      <c r="AH577" s="6">
        <f t="shared" si="2"/>
        <v>0</v>
      </c>
      <c r="AI577" s="6" t="str">
        <f>VLOOKUP(C577, 'Batter Rosters'!A:B, 3, FALSE)</f>
        <v>#REF!</v>
      </c>
    </row>
    <row r="578">
      <c r="AG578" s="5">
        <f t="shared" si="1"/>
        <v>0</v>
      </c>
      <c r="AH578" s="6">
        <f t="shared" si="2"/>
        <v>0</v>
      </c>
      <c r="AI578" s="6" t="str">
        <f>VLOOKUP(C578, 'Batter Rosters'!A:B, 3, FALSE)</f>
        <v>#REF!</v>
      </c>
    </row>
    <row r="579">
      <c r="AG579" s="5">
        <f t="shared" si="1"/>
        <v>0</v>
      </c>
      <c r="AH579" s="6">
        <f t="shared" si="2"/>
        <v>0</v>
      </c>
      <c r="AI579" s="6" t="str">
        <f>VLOOKUP(C579, 'Batter Rosters'!A:B, 3, FALSE)</f>
        <v>#REF!</v>
      </c>
    </row>
    <row r="580">
      <c r="AG580" s="5">
        <f t="shared" si="1"/>
        <v>0</v>
      </c>
      <c r="AH580" s="6">
        <f t="shared" si="2"/>
        <v>0</v>
      </c>
      <c r="AI580" s="6" t="str">
        <f>VLOOKUP(C580, 'Batter Rosters'!A:B, 3, FALSE)</f>
        <v>#REF!</v>
      </c>
    </row>
    <row r="581">
      <c r="AG581" s="5">
        <f t="shared" si="1"/>
        <v>0</v>
      </c>
      <c r="AH581" s="6">
        <f t="shared" si="2"/>
        <v>0</v>
      </c>
      <c r="AI581" s="6" t="str">
        <f>VLOOKUP(C581, 'Batter Rosters'!A:B, 3, FALSE)</f>
        <v>#REF!</v>
      </c>
    </row>
    <row r="582">
      <c r="AG582" s="5">
        <f t="shared" si="1"/>
        <v>0</v>
      </c>
      <c r="AH582" s="6">
        <f t="shared" si="2"/>
        <v>0</v>
      </c>
      <c r="AI582" s="6" t="str">
        <f>VLOOKUP(C582, 'Batter Rosters'!A:B, 3, FALSE)</f>
        <v>#REF!</v>
      </c>
    </row>
    <row r="583">
      <c r="AG583" s="5">
        <f t="shared" si="1"/>
        <v>0</v>
      </c>
      <c r="AH583" s="6">
        <f t="shared" si="2"/>
        <v>0</v>
      </c>
      <c r="AI583" s="6" t="str">
        <f>VLOOKUP(C583, 'Batter Rosters'!A:B, 3, FALSE)</f>
        <v>#REF!</v>
      </c>
    </row>
    <row r="584">
      <c r="AG584" s="5">
        <f t="shared" si="1"/>
        <v>0</v>
      </c>
      <c r="AH584" s="6">
        <f t="shared" si="2"/>
        <v>0</v>
      </c>
      <c r="AI584" s="6" t="str">
        <f>VLOOKUP(C584, 'Batter Rosters'!A:B, 3, FALSE)</f>
        <v>#REF!</v>
      </c>
    </row>
    <row r="585">
      <c r="AH585" s="11"/>
      <c r="AI585" s="11"/>
    </row>
    <row r="586">
      <c r="AH586" s="11"/>
      <c r="AI586" s="11"/>
    </row>
    <row r="587">
      <c r="AH587" s="11"/>
      <c r="AI587" s="11"/>
    </row>
    <row r="588">
      <c r="AH588" s="11"/>
      <c r="AI588" s="11"/>
    </row>
    <row r="589">
      <c r="AH589" s="11"/>
      <c r="AI589" s="11"/>
    </row>
    <row r="590">
      <c r="AH590" s="11"/>
      <c r="AI590" s="11"/>
    </row>
    <row r="591">
      <c r="AH591" s="11"/>
      <c r="AI591" s="11"/>
    </row>
    <row r="592">
      <c r="AH592" s="11"/>
      <c r="AI592" s="11"/>
    </row>
    <row r="593">
      <c r="AH593" s="11"/>
      <c r="AI593" s="11"/>
    </row>
    <row r="594">
      <c r="AH594" s="11"/>
      <c r="AI594" s="11"/>
    </row>
    <row r="595">
      <c r="AH595" s="11"/>
      <c r="AI595" s="11"/>
    </row>
    <row r="596">
      <c r="AH596" s="11"/>
      <c r="AI596" s="11"/>
    </row>
    <row r="597">
      <c r="AH597" s="11"/>
      <c r="AI597" s="11"/>
    </row>
    <row r="598">
      <c r="AH598" s="11"/>
      <c r="AI598" s="11"/>
    </row>
    <row r="599">
      <c r="AH599" s="11"/>
      <c r="AI599" s="11"/>
    </row>
    <row r="600">
      <c r="AH600" s="11"/>
      <c r="AI600" s="11"/>
    </row>
    <row r="601">
      <c r="AH601" s="11"/>
      <c r="AI601" s="11"/>
    </row>
    <row r="602">
      <c r="AH602" s="11"/>
      <c r="AI602" s="11"/>
    </row>
    <row r="603">
      <c r="AH603" s="11"/>
      <c r="AI603" s="11"/>
    </row>
    <row r="604">
      <c r="AH604" s="11"/>
      <c r="AI604" s="11"/>
    </row>
    <row r="605">
      <c r="AH605" s="11"/>
      <c r="AI605" s="11"/>
    </row>
    <row r="606">
      <c r="AH606" s="11"/>
      <c r="AI606" s="11"/>
    </row>
    <row r="607">
      <c r="AH607" s="11"/>
      <c r="AI607" s="11"/>
    </row>
    <row r="608">
      <c r="AH608" s="11"/>
      <c r="AI608" s="11"/>
    </row>
    <row r="609">
      <c r="AH609" s="11"/>
      <c r="AI609" s="11"/>
    </row>
    <row r="610">
      <c r="AH610" s="11"/>
      <c r="AI610" s="11"/>
    </row>
    <row r="611">
      <c r="AH611" s="11"/>
      <c r="AI611" s="11"/>
    </row>
    <row r="612">
      <c r="AH612" s="11"/>
      <c r="AI612" s="11"/>
    </row>
    <row r="613">
      <c r="AH613" s="11"/>
      <c r="AI613" s="11"/>
    </row>
    <row r="614">
      <c r="AH614" s="11"/>
      <c r="AI614" s="11"/>
    </row>
    <row r="615">
      <c r="AH615" s="11"/>
      <c r="AI615" s="11"/>
    </row>
    <row r="616">
      <c r="AH616" s="11"/>
      <c r="AI616" s="11"/>
    </row>
    <row r="617">
      <c r="AH617" s="11"/>
      <c r="AI617" s="11"/>
    </row>
    <row r="618">
      <c r="AH618" s="11"/>
      <c r="AI618" s="11"/>
    </row>
    <row r="619">
      <c r="AH619" s="11"/>
      <c r="AI619" s="11"/>
    </row>
    <row r="620">
      <c r="AH620" s="11"/>
      <c r="AI620" s="11"/>
    </row>
    <row r="621">
      <c r="AH621" s="11"/>
      <c r="AI621" s="11"/>
    </row>
    <row r="622">
      <c r="AH622" s="11"/>
      <c r="AI622" s="11"/>
    </row>
    <row r="623">
      <c r="AH623" s="11"/>
      <c r="AI623" s="11"/>
    </row>
    <row r="624">
      <c r="AH624" s="11"/>
      <c r="AI624" s="11"/>
    </row>
    <row r="625">
      <c r="AH625" s="11"/>
      <c r="AI625" s="11"/>
    </row>
    <row r="626">
      <c r="AH626" s="11"/>
      <c r="AI626" s="11"/>
    </row>
    <row r="627">
      <c r="AH627" s="11"/>
      <c r="AI627" s="11"/>
    </row>
    <row r="628">
      <c r="AH628" s="11"/>
      <c r="AI628" s="11"/>
    </row>
    <row r="629">
      <c r="AH629" s="11"/>
      <c r="AI629" s="11"/>
    </row>
    <row r="630">
      <c r="AH630" s="11"/>
      <c r="AI630" s="11"/>
    </row>
    <row r="631">
      <c r="AH631" s="11"/>
      <c r="AI631" s="11"/>
    </row>
    <row r="632">
      <c r="AH632" s="11"/>
      <c r="AI632" s="11"/>
    </row>
    <row r="633">
      <c r="AH633" s="11"/>
      <c r="AI633" s="11"/>
    </row>
    <row r="634">
      <c r="AH634" s="11"/>
      <c r="AI634" s="11"/>
    </row>
    <row r="635">
      <c r="AH635" s="11"/>
      <c r="AI635" s="11"/>
    </row>
    <row r="636">
      <c r="AH636" s="11"/>
      <c r="AI636" s="11"/>
    </row>
    <row r="637">
      <c r="AH637" s="11"/>
      <c r="AI637" s="11"/>
    </row>
    <row r="638">
      <c r="AH638" s="11"/>
      <c r="AI638" s="11"/>
    </row>
    <row r="639">
      <c r="AH639" s="11"/>
      <c r="AI639" s="11"/>
    </row>
    <row r="640">
      <c r="AH640" s="11"/>
      <c r="AI640" s="11"/>
    </row>
    <row r="641">
      <c r="AH641" s="11"/>
      <c r="AI641" s="11"/>
    </row>
    <row r="642">
      <c r="AH642" s="11"/>
      <c r="AI642" s="11"/>
    </row>
    <row r="643">
      <c r="AH643" s="11"/>
      <c r="AI643" s="11"/>
    </row>
    <row r="644">
      <c r="AH644" s="11"/>
      <c r="AI644" s="11"/>
    </row>
    <row r="645">
      <c r="AH645" s="11"/>
      <c r="AI645" s="11"/>
    </row>
    <row r="646">
      <c r="AH646" s="11"/>
      <c r="AI646" s="11"/>
    </row>
    <row r="647">
      <c r="AH647" s="11"/>
      <c r="AI647" s="11"/>
    </row>
    <row r="648">
      <c r="AH648" s="11"/>
      <c r="AI648" s="11"/>
    </row>
    <row r="649">
      <c r="AH649" s="11"/>
      <c r="AI649" s="11"/>
    </row>
    <row r="650">
      <c r="AH650" s="11"/>
      <c r="AI650" s="11"/>
    </row>
    <row r="651">
      <c r="AH651" s="11"/>
      <c r="AI651" s="11"/>
    </row>
    <row r="652">
      <c r="AH652" s="11"/>
      <c r="AI652" s="11"/>
    </row>
    <row r="653">
      <c r="AH653" s="11"/>
      <c r="AI653" s="11"/>
    </row>
    <row r="654">
      <c r="AH654" s="11"/>
      <c r="AI654" s="11"/>
    </row>
    <row r="655">
      <c r="AH655" s="11"/>
      <c r="AI655" s="11"/>
    </row>
    <row r="656">
      <c r="AH656" s="11"/>
      <c r="AI656" s="11"/>
    </row>
    <row r="657">
      <c r="AH657" s="11"/>
      <c r="AI657" s="11"/>
    </row>
    <row r="658">
      <c r="AH658" s="11"/>
      <c r="AI658" s="11"/>
    </row>
    <row r="659">
      <c r="AH659" s="11"/>
      <c r="AI659" s="11"/>
    </row>
    <row r="660">
      <c r="AH660" s="11"/>
      <c r="AI660" s="11"/>
    </row>
    <row r="661">
      <c r="AH661" s="11"/>
      <c r="AI661" s="11"/>
    </row>
    <row r="662">
      <c r="AH662" s="11"/>
      <c r="AI662" s="11"/>
    </row>
    <row r="663">
      <c r="AH663" s="11"/>
      <c r="AI663" s="11"/>
    </row>
    <row r="664">
      <c r="AH664" s="11"/>
      <c r="AI664" s="11"/>
    </row>
    <row r="665">
      <c r="AH665" s="11"/>
      <c r="AI665" s="11"/>
    </row>
    <row r="666">
      <c r="AH666" s="11"/>
      <c r="AI666" s="11"/>
    </row>
    <row r="667">
      <c r="AH667" s="11"/>
      <c r="AI667" s="11"/>
    </row>
    <row r="668">
      <c r="AH668" s="11"/>
      <c r="AI668" s="11"/>
    </row>
    <row r="669">
      <c r="AH669" s="11"/>
      <c r="AI669" s="11"/>
    </row>
    <row r="670">
      <c r="AH670" s="11"/>
      <c r="AI670" s="11"/>
    </row>
    <row r="671">
      <c r="AH671" s="11"/>
      <c r="AI671" s="11"/>
    </row>
    <row r="672">
      <c r="AH672" s="11"/>
      <c r="AI672" s="11"/>
    </row>
    <row r="673">
      <c r="AH673" s="11"/>
      <c r="AI673" s="11"/>
    </row>
    <row r="674">
      <c r="AH674" s="11"/>
      <c r="AI674" s="11"/>
    </row>
    <row r="675">
      <c r="AH675" s="11"/>
      <c r="AI675" s="11"/>
    </row>
    <row r="676">
      <c r="AH676" s="11"/>
      <c r="AI676" s="11"/>
    </row>
    <row r="677">
      <c r="AH677" s="11"/>
      <c r="AI677" s="11"/>
    </row>
    <row r="678">
      <c r="AH678" s="11"/>
      <c r="AI678" s="11"/>
    </row>
    <row r="679">
      <c r="AH679" s="11"/>
      <c r="AI679" s="11"/>
    </row>
    <row r="680">
      <c r="AH680" s="11"/>
      <c r="AI680" s="11"/>
    </row>
    <row r="681">
      <c r="AH681" s="11"/>
      <c r="AI681" s="11"/>
    </row>
    <row r="682">
      <c r="AH682" s="11"/>
      <c r="AI682" s="11"/>
    </row>
    <row r="683">
      <c r="AH683" s="11"/>
      <c r="AI683" s="11"/>
    </row>
    <row r="684">
      <c r="AH684" s="11"/>
      <c r="AI684" s="11"/>
    </row>
    <row r="685">
      <c r="AH685" s="11"/>
      <c r="AI685" s="11"/>
    </row>
    <row r="686">
      <c r="AH686" s="11"/>
      <c r="AI686" s="11"/>
    </row>
    <row r="687">
      <c r="AH687" s="11"/>
      <c r="AI687" s="11"/>
    </row>
    <row r="688">
      <c r="AH688" s="11"/>
      <c r="AI688" s="11"/>
    </row>
    <row r="689">
      <c r="AH689" s="11"/>
      <c r="AI689" s="11"/>
    </row>
    <row r="690">
      <c r="AH690" s="11"/>
      <c r="AI690" s="11"/>
    </row>
    <row r="691">
      <c r="AH691" s="11"/>
      <c r="AI691" s="11"/>
    </row>
    <row r="692">
      <c r="AH692" s="11"/>
      <c r="AI692" s="11"/>
    </row>
    <row r="693">
      <c r="AH693" s="11"/>
      <c r="AI693" s="11"/>
    </row>
    <row r="694">
      <c r="AH694" s="11"/>
      <c r="AI694" s="11"/>
    </row>
    <row r="695">
      <c r="AH695" s="11"/>
      <c r="AI695" s="11"/>
    </row>
    <row r="696">
      <c r="AH696" s="11"/>
      <c r="AI696" s="11"/>
    </row>
    <row r="697">
      <c r="AH697" s="11"/>
      <c r="AI697" s="11"/>
    </row>
    <row r="698">
      <c r="AH698" s="11"/>
      <c r="AI698" s="11"/>
    </row>
    <row r="699">
      <c r="AH699" s="11"/>
      <c r="AI699" s="11"/>
    </row>
    <row r="700">
      <c r="AH700" s="11"/>
      <c r="AI700" s="11"/>
    </row>
    <row r="701">
      <c r="AH701" s="11"/>
      <c r="AI701" s="11"/>
    </row>
    <row r="702">
      <c r="AH702" s="11"/>
      <c r="AI702" s="11"/>
    </row>
    <row r="703">
      <c r="AH703" s="11"/>
      <c r="AI703" s="11"/>
    </row>
    <row r="704">
      <c r="AH704" s="11"/>
      <c r="AI704" s="11"/>
    </row>
    <row r="705">
      <c r="AH705" s="11"/>
      <c r="AI705" s="11"/>
    </row>
    <row r="706">
      <c r="AH706" s="11"/>
      <c r="AI706" s="11"/>
    </row>
    <row r="707">
      <c r="AH707" s="11"/>
      <c r="AI707" s="11"/>
    </row>
    <row r="708">
      <c r="AH708" s="11"/>
      <c r="AI708" s="11"/>
    </row>
    <row r="709">
      <c r="AH709" s="11"/>
      <c r="AI709" s="11"/>
    </row>
    <row r="710">
      <c r="AH710" s="11"/>
      <c r="AI710" s="11"/>
    </row>
    <row r="711">
      <c r="AH711" s="11"/>
      <c r="AI711" s="11"/>
    </row>
    <row r="712">
      <c r="AH712" s="11"/>
      <c r="AI712" s="11"/>
    </row>
    <row r="713">
      <c r="AH713" s="11"/>
      <c r="AI713" s="11"/>
    </row>
    <row r="714">
      <c r="AH714" s="11"/>
      <c r="AI714" s="11"/>
    </row>
    <row r="715">
      <c r="AH715" s="11"/>
      <c r="AI715" s="11"/>
    </row>
    <row r="716">
      <c r="AH716" s="11"/>
      <c r="AI716" s="11"/>
    </row>
    <row r="717">
      <c r="AH717" s="11"/>
      <c r="AI717" s="11"/>
    </row>
    <row r="718">
      <c r="AH718" s="11"/>
      <c r="AI718" s="11"/>
    </row>
    <row r="719">
      <c r="AH719" s="11"/>
      <c r="AI719" s="11"/>
    </row>
    <row r="720">
      <c r="AH720" s="11"/>
      <c r="AI720" s="11"/>
    </row>
    <row r="721">
      <c r="AH721" s="11"/>
      <c r="AI721" s="11"/>
    </row>
    <row r="722">
      <c r="AH722" s="11"/>
      <c r="AI722" s="11"/>
    </row>
    <row r="723">
      <c r="AH723" s="11"/>
      <c r="AI723" s="11"/>
    </row>
    <row r="724">
      <c r="AH724" s="11"/>
      <c r="AI724" s="11"/>
    </row>
    <row r="725">
      <c r="AH725" s="11"/>
      <c r="AI725" s="11"/>
    </row>
    <row r="726">
      <c r="AH726" s="11"/>
      <c r="AI726" s="11"/>
    </row>
    <row r="727">
      <c r="AH727" s="11"/>
      <c r="AI727" s="11"/>
    </row>
    <row r="728">
      <c r="AH728" s="11"/>
      <c r="AI728" s="11"/>
    </row>
    <row r="729">
      <c r="AH729" s="11"/>
      <c r="AI729" s="11"/>
    </row>
    <row r="730">
      <c r="AH730" s="11"/>
      <c r="AI730" s="11"/>
    </row>
    <row r="731">
      <c r="AH731" s="11"/>
      <c r="AI731" s="11"/>
    </row>
    <row r="732">
      <c r="AH732" s="11"/>
      <c r="AI732" s="11"/>
    </row>
    <row r="733">
      <c r="AH733" s="11"/>
      <c r="AI733" s="11"/>
    </row>
    <row r="734">
      <c r="AH734" s="11"/>
      <c r="AI734" s="11"/>
    </row>
    <row r="735">
      <c r="AH735" s="11"/>
      <c r="AI735" s="11"/>
    </row>
    <row r="736">
      <c r="AH736" s="11"/>
      <c r="AI736" s="11"/>
    </row>
    <row r="737">
      <c r="AH737" s="11"/>
      <c r="AI737" s="11"/>
    </row>
    <row r="738">
      <c r="AH738" s="11"/>
      <c r="AI738" s="11"/>
    </row>
    <row r="739">
      <c r="AH739" s="11"/>
      <c r="AI739" s="11"/>
    </row>
    <row r="740">
      <c r="AH740" s="11"/>
      <c r="AI740" s="11"/>
    </row>
    <row r="741">
      <c r="AH741" s="11"/>
      <c r="AI741" s="11"/>
    </row>
    <row r="742">
      <c r="AH742" s="11"/>
      <c r="AI742" s="11"/>
    </row>
    <row r="743">
      <c r="AH743" s="11"/>
      <c r="AI743" s="11"/>
    </row>
    <row r="744">
      <c r="AH744" s="11"/>
      <c r="AI744" s="11"/>
    </row>
    <row r="745">
      <c r="AH745" s="11"/>
      <c r="AI745" s="11"/>
    </row>
    <row r="746">
      <c r="AH746" s="11"/>
      <c r="AI746" s="11"/>
    </row>
    <row r="747">
      <c r="AH747" s="11"/>
      <c r="AI747" s="11"/>
    </row>
    <row r="748">
      <c r="AH748" s="11"/>
      <c r="AI748" s="11"/>
    </row>
    <row r="749">
      <c r="AH749" s="11"/>
      <c r="AI749" s="11"/>
    </row>
    <row r="750">
      <c r="AH750" s="11"/>
      <c r="AI750" s="11"/>
    </row>
    <row r="751">
      <c r="AH751" s="11"/>
      <c r="AI751" s="11"/>
    </row>
    <row r="752">
      <c r="AH752" s="11"/>
      <c r="AI752" s="11"/>
    </row>
    <row r="753">
      <c r="AH753" s="11"/>
      <c r="AI753" s="11"/>
    </row>
    <row r="754">
      <c r="AH754" s="11"/>
      <c r="AI754" s="11"/>
    </row>
    <row r="755">
      <c r="AH755" s="11"/>
      <c r="AI755" s="11"/>
    </row>
    <row r="756">
      <c r="AH756" s="11"/>
      <c r="AI756" s="11"/>
    </row>
    <row r="757">
      <c r="AH757" s="11"/>
      <c r="AI757" s="11"/>
    </row>
    <row r="758">
      <c r="AH758" s="11"/>
      <c r="AI758" s="11"/>
    </row>
    <row r="759">
      <c r="AH759" s="11"/>
      <c r="AI759" s="11"/>
    </row>
    <row r="760">
      <c r="AH760" s="11"/>
      <c r="AI760" s="11"/>
    </row>
    <row r="761">
      <c r="AH761" s="11"/>
      <c r="AI761" s="11"/>
    </row>
    <row r="762">
      <c r="AH762" s="11"/>
      <c r="AI762" s="11"/>
    </row>
    <row r="763">
      <c r="AH763" s="11"/>
      <c r="AI763" s="11"/>
    </row>
    <row r="764">
      <c r="AH764" s="11"/>
      <c r="AI764" s="11"/>
    </row>
    <row r="765">
      <c r="AH765" s="11"/>
      <c r="AI765" s="11"/>
    </row>
    <row r="766">
      <c r="AH766" s="11"/>
      <c r="AI766" s="11"/>
    </row>
    <row r="767">
      <c r="AH767" s="11"/>
      <c r="AI767" s="11"/>
    </row>
    <row r="768">
      <c r="AH768" s="11"/>
      <c r="AI768" s="11"/>
    </row>
    <row r="769">
      <c r="AH769" s="11"/>
      <c r="AI769" s="11"/>
    </row>
    <row r="770">
      <c r="AH770" s="11"/>
      <c r="AI770" s="11"/>
    </row>
    <row r="771">
      <c r="AH771" s="11"/>
      <c r="AI771" s="11"/>
    </row>
    <row r="772">
      <c r="AH772" s="11"/>
      <c r="AI772" s="11"/>
    </row>
    <row r="773">
      <c r="AH773" s="11"/>
      <c r="AI773" s="11"/>
    </row>
    <row r="774">
      <c r="AH774" s="11"/>
      <c r="AI774" s="11"/>
    </row>
    <row r="775">
      <c r="AH775" s="11"/>
      <c r="AI775" s="11"/>
    </row>
    <row r="776">
      <c r="AH776" s="11"/>
      <c r="AI776" s="11"/>
    </row>
    <row r="777">
      <c r="AH777" s="11"/>
      <c r="AI777" s="11"/>
    </row>
    <row r="778">
      <c r="AH778" s="11"/>
      <c r="AI778" s="11"/>
    </row>
    <row r="779">
      <c r="AH779" s="11"/>
      <c r="AI779" s="11"/>
    </row>
    <row r="780">
      <c r="AH780" s="11"/>
      <c r="AI780" s="11"/>
    </row>
    <row r="781">
      <c r="AH781" s="11"/>
      <c r="AI781" s="11"/>
    </row>
    <row r="782">
      <c r="AH782" s="11"/>
      <c r="AI782" s="11"/>
    </row>
    <row r="783">
      <c r="AH783" s="11"/>
      <c r="AI783" s="11"/>
    </row>
    <row r="784">
      <c r="AH784" s="11"/>
      <c r="AI784" s="11"/>
    </row>
    <row r="785">
      <c r="AH785" s="11"/>
      <c r="AI785" s="11"/>
    </row>
    <row r="786">
      <c r="AH786" s="11"/>
      <c r="AI786" s="11"/>
    </row>
    <row r="787">
      <c r="AH787" s="11"/>
      <c r="AI787" s="11"/>
    </row>
    <row r="788">
      <c r="AH788" s="11"/>
      <c r="AI788" s="11"/>
    </row>
    <row r="789">
      <c r="AH789" s="11"/>
      <c r="AI789" s="11"/>
    </row>
    <row r="790">
      <c r="AH790" s="11"/>
      <c r="AI790" s="11"/>
    </row>
    <row r="791">
      <c r="AH791" s="11"/>
      <c r="AI791" s="11"/>
    </row>
    <row r="792">
      <c r="AH792" s="11"/>
      <c r="AI792" s="11"/>
    </row>
    <row r="793">
      <c r="AH793" s="11"/>
      <c r="AI793" s="11"/>
    </row>
    <row r="794">
      <c r="AH794" s="11"/>
      <c r="AI794" s="11"/>
    </row>
    <row r="795">
      <c r="AH795" s="11"/>
      <c r="AI795" s="11"/>
    </row>
    <row r="796">
      <c r="AH796" s="11"/>
      <c r="AI796" s="11"/>
    </row>
    <row r="797">
      <c r="AH797" s="11"/>
      <c r="AI797" s="11"/>
    </row>
    <row r="798">
      <c r="AH798" s="11"/>
      <c r="AI798" s="11"/>
    </row>
    <row r="799">
      <c r="AH799" s="11"/>
      <c r="AI799" s="11"/>
    </row>
    <row r="800">
      <c r="AH800" s="11"/>
      <c r="AI800" s="11"/>
    </row>
    <row r="801">
      <c r="AH801" s="11"/>
      <c r="AI801" s="11"/>
    </row>
    <row r="802">
      <c r="AH802" s="11"/>
      <c r="AI802" s="11"/>
    </row>
    <row r="803">
      <c r="AH803" s="11"/>
      <c r="AI803" s="11"/>
    </row>
    <row r="804">
      <c r="AH804" s="11"/>
      <c r="AI804" s="11"/>
    </row>
    <row r="805">
      <c r="AH805" s="11"/>
      <c r="AI805" s="11"/>
    </row>
    <row r="806">
      <c r="AH806" s="11"/>
      <c r="AI806" s="11"/>
    </row>
    <row r="807">
      <c r="AH807" s="11"/>
      <c r="AI807" s="11"/>
    </row>
    <row r="808">
      <c r="AH808" s="11"/>
      <c r="AI808" s="11"/>
    </row>
    <row r="809">
      <c r="AH809" s="11"/>
      <c r="AI809" s="11"/>
    </row>
    <row r="810">
      <c r="AH810" s="11"/>
      <c r="AI810" s="11"/>
    </row>
    <row r="811">
      <c r="AH811" s="11"/>
      <c r="AI811" s="11"/>
    </row>
    <row r="812">
      <c r="AH812" s="11"/>
      <c r="AI812" s="11"/>
    </row>
    <row r="813">
      <c r="AH813" s="11"/>
      <c r="AI813" s="11"/>
    </row>
    <row r="814">
      <c r="AH814" s="11"/>
      <c r="AI814" s="11"/>
    </row>
    <row r="815">
      <c r="AH815" s="11"/>
      <c r="AI815" s="11"/>
    </row>
    <row r="816">
      <c r="AH816" s="11"/>
      <c r="AI816" s="11"/>
    </row>
    <row r="817">
      <c r="AH817" s="11"/>
      <c r="AI817" s="11"/>
    </row>
    <row r="818">
      <c r="AH818" s="11"/>
      <c r="AI818" s="11"/>
    </row>
    <row r="819">
      <c r="AH819" s="11"/>
      <c r="AI819" s="11"/>
    </row>
    <row r="820">
      <c r="AH820" s="11"/>
      <c r="AI820" s="11"/>
    </row>
    <row r="821">
      <c r="AH821" s="11"/>
      <c r="AI821" s="11"/>
    </row>
    <row r="822">
      <c r="AH822" s="11"/>
      <c r="AI822" s="11"/>
    </row>
    <row r="823">
      <c r="AH823" s="11"/>
      <c r="AI823" s="11"/>
    </row>
    <row r="824">
      <c r="AH824" s="11"/>
      <c r="AI824" s="11"/>
    </row>
    <row r="825">
      <c r="AH825" s="11"/>
      <c r="AI825" s="11"/>
    </row>
    <row r="826">
      <c r="AH826" s="11"/>
      <c r="AI826" s="11"/>
    </row>
    <row r="827">
      <c r="AH827" s="11"/>
      <c r="AI827" s="11"/>
    </row>
    <row r="828">
      <c r="AH828" s="11"/>
      <c r="AI828" s="11"/>
    </row>
    <row r="829">
      <c r="AH829" s="11"/>
      <c r="AI829" s="11"/>
    </row>
    <row r="830">
      <c r="AH830" s="11"/>
      <c r="AI830" s="11"/>
    </row>
    <row r="831">
      <c r="AH831" s="11"/>
      <c r="AI831" s="11"/>
    </row>
    <row r="832">
      <c r="AH832" s="11"/>
      <c r="AI832" s="11"/>
    </row>
    <row r="833">
      <c r="AH833" s="11"/>
      <c r="AI833" s="11"/>
    </row>
    <row r="834">
      <c r="AH834" s="11"/>
      <c r="AI834" s="11"/>
    </row>
    <row r="835">
      <c r="AH835" s="11"/>
      <c r="AI835" s="11"/>
    </row>
    <row r="836">
      <c r="AH836" s="11"/>
      <c r="AI836" s="11"/>
    </row>
    <row r="837">
      <c r="AH837" s="11"/>
      <c r="AI837" s="11"/>
    </row>
    <row r="838">
      <c r="AH838" s="11"/>
      <c r="AI838" s="11"/>
    </row>
    <row r="839">
      <c r="AH839" s="11"/>
      <c r="AI839" s="11"/>
    </row>
    <row r="840">
      <c r="AH840" s="11"/>
      <c r="AI840" s="11"/>
    </row>
    <row r="841">
      <c r="AH841" s="11"/>
      <c r="AI841" s="11"/>
    </row>
    <row r="842">
      <c r="AH842" s="11"/>
      <c r="AI842" s="11"/>
    </row>
    <row r="843">
      <c r="AH843" s="11"/>
      <c r="AI843" s="11"/>
    </row>
    <row r="844">
      <c r="AH844" s="11"/>
      <c r="AI844" s="11"/>
    </row>
    <row r="845">
      <c r="AH845" s="11"/>
      <c r="AI845" s="11"/>
    </row>
    <row r="846">
      <c r="AH846" s="11"/>
      <c r="AI846" s="11"/>
    </row>
    <row r="847">
      <c r="AH847" s="11"/>
      <c r="AI847" s="11"/>
    </row>
    <row r="848">
      <c r="AH848" s="11"/>
      <c r="AI848" s="11"/>
    </row>
    <row r="849">
      <c r="AH849" s="11"/>
      <c r="AI849" s="11"/>
    </row>
    <row r="850">
      <c r="AH850" s="11"/>
      <c r="AI850" s="11"/>
    </row>
    <row r="851">
      <c r="AH851" s="11"/>
      <c r="AI851" s="11"/>
    </row>
    <row r="852">
      <c r="AH852" s="11"/>
      <c r="AI852" s="11"/>
    </row>
    <row r="853">
      <c r="AH853" s="11"/>
      <c r="AI853" s="11"/>
    </row>
    <row r="854">
      <c r="AH854" s="11"/>
      <c r="AI854" s="11"/>
    </row>
    <row r="855">
      <c r="AH855" s="11"/>
      <c r="AI855" s="11"/>
    </row>
    <row r="856">
      <c r="AH856" s="11"/>
      <c r="AI856" s="11"/>
    </row>
    <row r="857">
      <c r="AH857" s="11"/>
      <c r="AI857" s="11"/>
    </row>
    <row r="858">
      <c r="AH858" s="11"/>
      <c r="AI858" s="11"/>
    </row>
    <row r="859">
      <c r="AH859" s="11"/>
      <c r="AI859" s="11"/>
    </row>
    <row r="860">
      <c r="AH860" s="11"/>
      <c r="AI860" s="11"/>
    </row>
    <row r="861">
      <c r="AH861" s="11"/>
      <c r="AI861" s="11"/>
    </row>
    <row r="862">
      <c r="AH862" s="11"/>
      <c r="AI862" s="11"/>
    </row>
    <row r="863">
      <c r="AH863" s="11"/>
      <c r="AI863" s="11"/>
    </row>
    <row r="864">
      <c r="AH864" s="11"/>
      <c r="AI864" s="11"/>
    </row>
    <row r="865">
      <c r="AH865" s="11"/>
      <c r="AI865" s="11"/>
    </row>
    <row r="866">
      <c r="AH866" s="11"/>
      <c r="AI866" s="11"/>
    </row>
    <row r="867">
      <c r="AH867" s="11"/>
      <c r="AI867" s="11"/>
    </row>
    <row r="868">
      <c r="AH868" s="11"/>
      <c r="AI868" s="11"/>
    </row>
    <row r="869">
      <c r="AH869" s="11"/>
      <c r="AI869" s="11"/>
    </row>
    <row r="870">
      <c r="AH870" s="11"/>
      <c r="AI870" s="11"/>
    </row>
    <row r="871">
      <c r="AH871" s="11"/>
      <c r="AI871" s="11"/>
    </row>
    <row r="872">
      <c r="AH872" s="11"/>
      <c r="AI872" s="11"/>
    </row>
    <row r="873">
      <c r="AH873" s="11"/>
      <c r="AI873" s="11"/>
    </row>
    <row r="874">
      <c r="AH874" s="11"/>
      <c r="AI874" s="11"/>
    </row>
    <row r="875">
      <c r="AH875" s="11"/>
      <c r="AI875" s="11"/>
    </row>
    <row r="876">
      <c r="AH876" s="11"/>
      <c r="AI876" s="11"/>
    </row>
    <row r="877">
      <c r="AH877" s="11"/>
      <c r="AI877" s="11"/>
    </row>
    <row r="878">
      <c r="AH878" s="11"/>
      <c r="AI878" s="11"/>
    </row>
    <row r="879">
      <c r="AH879" s="11"/>
      <c r="AI879" s="11"/>
    </row>
    <row r="880">
      <c r="AH880" s="11"/>
      <c r="AI880" s="11"/>
    </row>
    <row r="881">
      <c r="AH881" s="11"/>
      <c r="AI881" s="11"/>
    </row>
    <row r="882">
      <c r="AH882" s="11"/>
      <c r="AI882" s="11"/>
    </row>
    <row r="883">
      <c r="AH883" s="11"/>
      <c r="AI883" s="11"/>
    </row>
    <row r="884">
      <c r="AH884" s="11"/>
      <c r="AI884" s="11"/>
    </row>
    <row r="885">
      <c r="AH885" s="11"/>
      <c r="AI885" s="11"/>
    </row>
    <row r="886">
      <c r="AH886" s="11"/>
      <c r="AI886" s="11"/>
    </row>
    <row r="887">
      <c r="AH887" s="11"/>
      <c r="AI887" s="11"/>
    </row>
    <row r="888">
      <c r="AH888" s="11"/>
      <c r="AI888" s="11"/>
    </row>
    <row r="889">
      <c r="AH889" s="11"/>
      <c r="AI889" s="11"/>
    </row>
    <row r="890">
      <c r="AH890" s="11"/>
      <c r="AI890" s="11"/>
    </row>
    <row r="891">
      <c r="AH891" s="11"/>
      <c r="AI891" s="11"/>
    </row>
    <row r="892">
      <c r="AH892" s="11"/>
      <c r="AI892" s="11"/>
    </row>
    <row r="893">
      <c r="AH893" s="11"/>
      <c r="AI893" s="11"/>
    </row>
    <row r="894">
      <c r="AH894" s="11"/>
      <c r="AI894" s="11"/>
    </row>
    <row r="895">
      <c r="AH895" s="11"/>
      <c r="AI895" s="11"/>
    </row>
    <row r="896">
      <c r="AH896" s="11"/>
      <c r="AI896" s="11"/>
    </row>
    <row r="897">
      <c r="AH897" s="11"/>
      <c r="AI897" s="11"/>
    </row>
    <row r="898">
      <c r="AH898" s="11"/>
      <c r="AI898" s="11"/>
    </row>
    <row r="899">
      <c r="AH899" s="11"/>
      <c r="AI899" s="11"/>
    </row>
    <row r="900">
      <c r="AH900" s="11"/>
      <c r="AI900" s="11"/>
    </row>
    <row r="901">
      <c r="AH901" s="11"/>
      <c r="AI901" s="11"/>
    </row>
    <row r="902">
      <c r="AH902" s="11"/>
      <c r="AI902" s="11"/>
    </row>
    <row r="903">
      <c r="AH903" s="11"/>
      <c r="AI903" s="11"/>
    </row>
    <row r="904">
      <c r="AH904" s="11"/>
      <c r="AI904" s="11"/>
    </row>
    <row r="905">
      <c r="AH905" s="11"/>
      <c r="AI905" s="11"/>
    </row>
    <row r="906">
      <c r="AH906" s="11"/>
      <c r="AI906" s="11"/>
    </row>
    <row r="907">
      <c r="AH907" s="11"/>
      <c r="AI907" s="11"/>
    </row>
    <row r="908">
      <c r="AH908" s="11"/>
      <c r="AI908" s="11"/>
    </row>
    <row r="909">
      <c r="AH909" s="11"/>
      <c r="AI909" s="11"/>
    </row>
    <row r="910">
      <c r="AH910" s="11"/>
      <c r="AI910" s="11"/>
    </row>
    <row r="911">
      <c r="AH911" s="11"/>
      <c r="AI911" s="11"/>
    </row>
    <row r="912">
      <c r="AH912" s="11"/>
      <c r="AI912" s="11"/>
    </row>
    <row r="913">
      <c r="AH913" s="11"/>
      <c r="AI913" s="11"/>
    </row>
    <row r="914">
      <c r="AH914" s="11"/>
      <c r="AI914" s="11"/>
    </row>
    <row r="915">
      <c r="AH915" s="11"/>
      <c r="AI915" s="11"/>
    </row>
    <row r="916">
      <c r="AH916" s="11"/>
      <c r="AI916" s="11"/>
    </row>
    <row r="917">
      <c r="AH917" s="11"/>
      <c r="AI917" s="11"/>
    </row>
    <row r="918">
      <c r="AH918" s="11"/>
      <c r="AI918" s="11"/>
    </row>
    <row r="919">
      <c r="AH919" s="11"/>
      <c r="AI919" s="11"/>
    </row>
    <row r="920">
      <c r="AH920" s="11"/>
      <c r="AI920" s="11"/>
    </row>
    <row r="921">
      <c r="AH921" s="11"/>
      <c r="AI921" s="11"/>
    </row>
    <row r="922">
      <c r="AH922" s="11"/>
      <c r="AI922" s="11"/>
    </row>
    <row r="923">
      <c r="AH923" s="11"/>
      <c r="AI923" s="11"/>
    </row>
    <row r="924">
      <c r="AH924" s="11"/>
      <c r="AI924" s="11"/>
    </row>
    <row r="925">
      <c r="AH925" s="11"/>
      <c r="AI925" s="11"/>
    </row>
    <row r="926">
      <c r="AH926" s="11"/>
      <c r="AI926" s="11"/>
    </row>
    <row r="927">
      <c r="AH927" s="11"/>
      <c r="AI927" s="11"/>
    </row>
    <row r="928">
      <c r="AH928" s="11"/>
      <c r="AI928" s="11"/>
    </row>
    <row r="929">
      <c r="AH929" s="11"/>
      <c r="AI929" s="11"/>
    </row>
    <row r="930">
      <c r="AH930" s="11"/>
      <c r="AI930" s="11"/>
    </row>
    <row r="931">
      <c r="AH931" s="11"/>
      <c r="AI931" s="11"/>
    </row>
    <row r="932">
      <c r="AH932" s="11"/>
      <c r="AI932" s="11"/>
    </row>
    <row r="933">
      <c r="AH933" s="11"/>
      <c r="AI933" s="11"/>
    </row>
    <row r="934">
      <c r="AH934" s="11"/>
      <c r="AI934" s="11"/>
    </row>
    <row r="935">
      <c r="AH935" s="11"/>
      <c r="AI935" s="11"/>
    </row>
    <row r="936">
      <c r="AH936" s="11"/>
      <c r="AI936" s="11"/>
    </row>
    <row r="937">
      <c r="AH937" s="11"/>
      <c r="AI937" s="11"/>
    </row>
    <row r="938">
      <c r="AH938" s="11"/>
      <c r="AI938" s="11"/>
    </row>
    <row r="939">
      <c r="AH939" s="11"/>
      <c r="AI939" s="11"/>
    </row>
    <row r="940">
      <c r="AH940" s="11"/>
      <c r="AI940" s="11"/>
    </row>
    <row r="941">
      <c r="AH941" s="11"/>
      <c r="AI941" s="11"/>
    </row>
    <row r="942">
      <c r="AH942" s="11"/>
      <c r="AI942" s="11"/>
    </row>
    <row r="943">
      <c r="AH943" s="11"/>
      <c r="AI943" s="11"/>
    </row>
    <row r="944">
      <c r="AH944" s="11"/>
      <c r="AI944" s="11"/>
    </row>
    <row r="945">
      <c r="AH945" s="11"/>
      <c r="AI945" s="11"/>
    </row>
    <row r="946">
      <c r="AH946" s="11"/>
      <c r="AI946" s="11"/>
    </row>
    <row r="947">
      <c r="AH947" s="11"/>
      <c r="AI947" s="11"/>
    </row>
    <row r="948">
      <c r="AH948" s="11"/>
      <c r="AI948" s="11"/>
    </row>
    <row r="949">
      <c r="AH949" s="11"/>
      <c r="AI949" s="11"/>
    </row>
    <row r="950">
      <c r="AH950" s="11"/>
      <c r="AI950" s="11"/>
    </row>
    <row r="951">
      <c r="AH951" s="11"/>
      <c r="AI951" s="11"/>
    </row>
    <row r="952">
      <c r="AH952" s="11"/>
      <c r="AI952" s="11"/>
    </row>
    <row r="953">
      <c r="AH953" s="11"/>
      <c r="AI953" s="11"/>
    </row>
    <row r="954">
      <c r="AH954" s="11"/>
      <c r="AI954" s="11"/>
    </row>
    <row r="955">
      <c r="AH955" s="11"/>
      <c r="AI955" s="11"/>
    </row>
    <row r="956">
      <c r="AH956" s="11"/>
      <c r="AI956" s="11"/>
    </row>
    <row r="957">
      <c r="AH957" s="11"/>
      <c r="AI957" s="11"/>
    </row>
    <row r="958">
      <c r="AH958" s="11"/>
      <c r="AI958" s="11"/>
    </row>
    <row r="959">
      <c r="AH959" s="11"/>
      <c r="AI959" s="11"/>
    </row>
    <row r="960">
      <c r="AH960" s="11"/>
      <c r="AI960" s="11"/>
    </row>
    <row r="961">
      <c r="AH961" s="11"/>
      <c r="AI961" s="11"/>
    </row>
    <row r="962">
      <c r="AH962" s="11"/>
      <c r="AI962" s="11"/>
    </row>
    <row r="963">
      <c r="AH963" s="11"/>
      <c r="AI963" s="11"/>
    </row>
    <row r="964">
      <c r="AH964" s="11"/>
      <c r="AI964" s="11"/>
    </row>
    <row r="965">
      <c r="AH965" s="11"/>
      <c r="AI965" s="11"/>
    </row>
    <row r="966">
      <c r="AH966" s="11"/>
      <c r="AI966" s="11"/>
    </row>
    <row r="967">
      <c r="AH967" s="11"/>
      <c r="AI967" s="11"/>
    </row>
    <row r="968">
      <c r="AH968" s="11"/>
      <c r="AI968" s="11"/>
    </row>
    <row r="969">
      <c r="AH969" s="11"/>
      <c r="AI969" s="11"/>
    </row>
    <row r="970">
      <c r="AH970" s="11"/>
      <c r="AI970" s="11"/>
    </row>
    <row r="971">
      <c r="AH971" s="11"/>
      <c r="AI971" s="11"/>
    </row>
    <row r="972">
      <c r="AH972" s="11"/>
      <c r="AI972" s="11"/>
    </row>
    <row r="973">
      <c r="AH973" s="11"/>
      <c r="AI973" s="11"/>
    </row>
    <row r="974">
      <c r="AH974" s="11"/>
      <c r="AI974" s="11"/>
    </row>
    <row r="975">
      <c r="AH975" s="11"/>
      <c r="AI975" s="11"/>
    </row>
    <row r="976">
      <c r="AH976" s="11"/>
      <c r="AI976" s="11"/>
    </row>
    <row r="977">
      <c r="AH977" s="11"/>
      <c r="AI977" s="11"/>
    </row>
    <row r="978">
      <c r="AH978" s="11"/>
      <c r="AI978" s="11"/>
    </row>
    <row r="979">
      <c r="AH979" s="11"/>
      <c r="AI979" s="11"/>
    </row>
    <row r="980">
      <c r="AH980" s="11"/>
      <c r="AI980" s="11"/>
    </row>
    <row r="981">
      <c r="AH981" s="11"/>
      <c r="AI981" s="11"/>
    </row>
    <row r="982">
      <c r="AH982" s="11"/>
      <c r="AI982" s="11"/>
    </row>
    <row r="983">
      <c r="AH983" s="11"/>
      <c r="AI983" s="11"/>
    </row>
    <row r="984">
      <c r="AH984" s="11"/>
      <c r="AI984" s="11"/>
    </row>
    <row r="985">
      <c r="AH985" s="11"/>
      <c r="AI985" s="11"/>
    </row>
    <row r="986">
      <c r="AH986" s="11"/>
      <c r="AI986" s="11"/>
    </row>
    <row r="987">
      <c r="AH987" s="11"/>
      <c r="AI987" s="11"/>
    </row>
    <row r="988">
      <c r="AH988" s="11"/>
      <c r="AI988" s="11"/>
    </row>
    <row r="989">
      <c r="AH989" s="11"/>
      <c r="AI989" s="11"/>
    </row>
    <row r="990">
      <c r="AH990" s="11"/>
      <c r="AI990" s="11"/>
    </row>
    <row r="991">
      <c r="AH991" s="11"/>
      <c r="AI991" s="11"/>
    </row>
    <row r="992">
      <c r="AH992" s="11"/>
      <c r="AI992" s="11"/>
    </row>
    <row r="993">
      <c r="AH993" s="11"/>
      <c r="AI993" s="11"/>
    </row>
    <row r="994">
      <c r="AH994" s="11"/>
      <c r="AI994" s="11"/>
    </row>
    <row r="995">
      <c r="AH995" s="11"/>
      <c r="AI995" s="11"/>
    </row>
    <row r="996">
      <c r="AH996" s="11"/>
      <c r="AI996" s="11"/>
    </row>
    <row r="997">
      <c r="AH997" s="11"/>
      <c r="AI997" s="11"/>
    </row>
    <row r="998">
      <c r="AH998" s="11"/>
      <c r="AI998" s="11"/>
    </row>
    <row r="999">
      <c r="AH999" s="11"/>
      <c r="AI999" s="11"/>
    </row>
    <row r="1000">
      <c r="AH1000" s="11"/>
      <c r="AI1000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0"/>
    <col customWidth="1" min="2" max="2" width="1.71"/>
    <col customWidth="1" min="3" max="3" width="16.0"/>
    <col customWidth="1" min="4" max="4" width="6.14"/>
    <col customWidth="1" min="5" max="5" width="5.29"/>
    <col customWidth="1" min="6" max="6" width="5.0"/>
    <col customWidth="1" min="7" max="7" width="4.0"/>
    <col customWidth="1" min="8" max="8" width="3.43"/>
    <col customWidth="1" min="9" max="9" width="3.29"/>
    <col customWidth="1" min="10" max="11" width="4.0"/>
    <col customWidth="1" min="12" max="15" width="3.14"/>
    <col customWidth="1" min="16" max="16" width="3.86"/>
    <col customWidth="1" min="17" max="17" width="3.14"/>
    <col customWidth="1" min="18" max="18" width="3.0"/>
    <col customWidth="1" min="19" max="20" width="3.29"/>
    <col customWidth="1" min="21" max="24" width="5.43"/>
    <col customWidth="1" min="25" max="25" width="4.0"/>
    <col customWidth="1" min="26" max="26" width="4.57"/>
    <col customWidth="1" min="27" max="27" width="4.43"/>
    <col customWidth="1" min="28" max="28" width="3.29"/>
    <col customWidth="1" min="29" max="29" width="2.86"/>
    <col customWidth="1" min="30" max="30" width="3.71"/>
    <col customWidth="1" min="31" max="31" width="4.43"/>
    <col customWidth="1" min="32" max="32" width="5.86"/>
    <col customWidth="1" min="33" max="33" width="4.0"/>
    <col customWidth="1" min="34" max="34" width="4.43"/>
    <col customWidth="1" min="35" max="35" width="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</row>
    <row r="2">
      <c r="A2" s="1">
        <v>8.0</v>
      </c>
      <c r="B2" s="3"/>
      <c r="C2" s="4" t="s">
        <v>38</v>
      </c>
      <c r="D2" s="4" t="s">
        <v>460</v>
      </c>
      <c r="E2" s="5">
        <v>2019.0</v>
      </c>
      <c r="F2" s="5">
        <v>2020.0</v>
      </c>
      <c r="G2" s="5">
        <v>98.0</v>
      </c>
      <c r="H2" s="5">
        <v>13.0</v>
      </c>
      <c r="I2" s="3"/>
      <c r="J2" s="5">
        <v>221.0</v>
      </c>
      <c r="K2" s="5">
        <v>211.0</v>
      </c>
      <c r="L2" s="5">
        <v>34.0</v>
      </c>
      <c r="M2" s="5">
        <v>75.0</v>
      </c>
      <c r="N2" s="5">
        <v>17.0</v>
      </c>
      <c r="O2" s="5">
        <v>1.0</v>
      </c>
      <c r="P2" s="5">
        <v>34.0</v>
      </c>
      <c r="Q2" s="5">
        <v>2.0</v>
      </c>
      <c r="R2" s="5">
        <v>0.0</v>
      </c>
      <c r="S2" s="5">
        <v>7.0</v>
      </c>
      <c r="T2" s="5">
        <v>26.0</v>
      </c>
      <c r="U2" s="5">
        <v>0.355</v>
      </c>
      <c r="V2" s="5">
        <v>0.385</v>
      </c>
      <c r="W2" s="5">
        <v>0.63</v>
      </c>
      <c r="X2" s="5">
        <v>1.015</v>
      </c>
      <c r="Y2" s="5">
        <v>133.0</v>
      </c>
      <c r="Z2" s="5">
        <v>4.0</v>
      </c>
      <c r="AA2" s="5">
        <v>3.0</v>
      </c>
      <c r="AB2" s="5">
        <v>0.0</v>
      </c>
      <c r="AC2" s="5">
        <v>0.0</v>
      </c>
      <c r="AD2" s="5">
        <v>2.0</v>
      </c>
      <c r="AE2" s="5">
        <v>0.0</v>
      </c>
      <c r="AF2" s="5">
        <v>0.36</v>
      </c>
      <c r="AG2" s="5">
        <f t="shared" ref="AG2:AG584" si="1">M2-N2-O2-H2</f>
        <v>44</v>
      </c>
      <c r="AH2" s="6">
        <f t="shared" ref="AH2:AH584" si="2">Q2-R2</f>
        <v>2</v>
      </c>
      <c r="AI2" s="6" t="str">
        <f>VLOOKUP(C2, 'Batter Rosters'!A:C, 3, FALSE)</f>
        <v>ARI</v>
      </c>
    </row>
    <row r="3">
      <c r="A3" s="1">
        <v>13.0</v>
      </c>
      <c r="B3" s="3"/>
      <c r="C3" s="4" t="s">
        <v>35</v>
      </c>
      <c r="D3" s="4" t="s">
        <v>460</v>
      </c>
      <c r="E3" s="5">
        <v>2019.0</v>
      </c>
      <c r="F3" s="5">
        <v>2020.0</v>
      </c>
      <c r="G3" s="5">
        <v>108.0</v>
      </c>
      <c r="H3" s="5">
        <v>12.0</v>
      </c>
      <c r="I3" s="3"/>
      <c r="J3" s="5">
        <v>242.0</v>
      </c>
      <c r="K3" s="5">
        <v>228.0</v>
      </c>
      <c r="L3" s="5">
        <v>32.0</v>
      </c>
      <c r="M3" s="5">
        <v>63.0</v>
      </c>
      <c r="N3" s="5">
        <v>12.0</v>
      </c>
      <c r="O3" s="5">
        <v>2.0</v>
      </c>
      <c r="P3" s="5">
        <v>38.0</v>
      </c>
      <c r="Q3" s="5">
        <v>1.0</v>
      </c>
      <c r="R3" s="5">
        <v>0.0</v>
      </c>
      <c r="S3" s="5">
        <v>11.0</v>
      </c>
      <c r="T3" s="5">
        <v>38.0</v>
      </c>
      <c r="U3" s="5">
        <v>0.276</v>
      </c>
      <c r="V3" s="5">
        <v>0.31</v>
      </c>
      <c r="W3" s="5">
        <v>0.504</v>
      </c>
      <c r="X3" s="5">
        <v>0.814</v>
      </c>
      <c r="Y3" s="5">
        <v>115.0</v>
      </c>
      <c r="Z3" s="5">
        <v>3.0</v>
      </c>
      <c r="AA3" s="5">
        <v>1.0</v>
      </c>
      <c r="AB3" s="5">
        <v>0.0</v>
      </c>
      <c r="AC3" s="5">
        <v>2.0</v>
      </c>
      <c r="AD3" s="5">
        <v>1.0</v>
      </c>
      <c r="AE3" s="5">
        <v>3.0</v>
      </c>
      <c r="AF3" s="5">
        <v>0.283</v>
      </c>
      <c r="AG3" s="5">
        <f t="shared" si="1"/>
        <v>37</v>
      </c>
      <c r="AH3" s="6">
        <f t="shared" si="2"/>
        <v>1</v>
      </c>
      <c r="AI3" s="6" t="str">
        <f>VLOOKUP(C3, 'Batter Rosters'!A:C, 3, FALSE)</f>
        <v>ARI</v>
      </c>
    </row>
    <row r="4">
      <c r="A4" s="1">
        <v>22.0</v>
      </c>
      <c r="B4" s="3"/>
      <c r="C4" s="4" t="s">
        <v>466</v>
      </c>
      <c r="D4" s="4" t="s">
        <v>460</v>
      </c>
      <c r="E4" s="5">
        <v>2019.0</v>
      </c>
      <c r="F4" s="5">
        <v>2020.0</v>
      </c>
      <c r="G4" s="5">
        <v>113.0</v>
      </c>
      <c r="H4" s="5">
        <v>10.0</v>
      </c>
      <c r="I4" s="3"/>
      <c r="J4" s="5">
        <v>224.0</v>
      </c>
      <c r="K4" s="5">
        <v>197.0</v>
      </c>
      <c r="L4" s="5">
        <v>25.0</v>
      </c>
      <c r="M4" s="5">
        <v>38.0</v>
      </c>
      <c r="N4" s="5">
        <v>6.0</v>
      </c>
      <c r="O4" s="5">
        <v>0.0</v>
      </c>
      <c r="P4" s="5">
        <v>28.0</v>
      </c>
      <c r="Q4" s="5">
        <v>1.0</v>
      </c>
      <c r="R4" s="5">
        <v>0.0</v>
      </c>
      <c r="S4" s="5">
        <v>24.0</v>
      </c>
      <c r="T4" s="5">
        <v>57.0</v>
      </c>
      <c r="U4" s="5">
        <v>0.193</v>
      </c>
      <c r="V4" s="5">
        <v>0.29</v>
      </c>
      <c r="W4" s="5">
        <v>0.376</v>
      </c>
      <c r="X4" s="5">
        <v>0.666</v>
      </c>
      <c r="Y4" s="5">
        <v>74.0</v>
      </c>
      <c r="Z4" s="5">
        <v>7.0</v>
      </c>
      <c r="AA4" s="5">
        <v>3.0</v>
      </c>
      <c r="AB4" s="5">
        <v>0.0</v>
      </c>
      <c r="AC4" s="5">
        <v>0.0</v>
      </c>
      <c r="AD4" s="5">
        <v>0.0</v>
      </c>
      <c r="AE4" s="5">
        <v>3.0</v>
      </c>
      <c r="AF4" s="5">
        <v>0.215</v>
      </c>
      <c r="AG4" s="5">
        <f t="shared" si="1"/>
        <v>22</v>
      </c>
      <c r="AH4" s="6">
        <f t="shared" si="2"/>
        <v>1</v>
      </c>
      <c r="AI4" s="6" t="str">
        <f>VLOOKUP(C4, 'Batter Rosters'!A:C, 3, FALSE)</f>
        <v>ARI</v>
      </c>
    </row>
    <row r="5">
      <c r="A5" s="1">
        <v>79.0</v>
      </c>
      <c r="B5" s="3"/>
      <c r="C5" s="4" t="s">
        <v>467</v>
      </c>
      <c r="D5" s="4" t="s">
        <v>460</v>
      </c>
      <c r="E5" s="5">
        <v>2019.0</v>
      </c>
      <c r="F5" s="5">
        <v>2020.0</v>
      </c>
      <c r="G5" s="5">
        <v>25.0</v>
      </c>
      <c r="H5" s="5">
        <v>3.0</v>
      </c>
      <c r="I5" s="3"/>
      <c r="J5" s="5">
        <v>30.0</v>
      </c>
      <c r="K5" s="5">
        <v>24.0</v>
      </c>
      <c r="L5" s="5">
        <v>5.0</v>
      </c>
      <c r="M5" s="5">
        <v>7.0</v>
      </c>
      <c r="N5" s="5">
        <v>1.0</v>
      </c>
      <c r="O5" s="5">
        <v>0.0</v>
      </c>
      <c r="P5" s="5">
        <v>5.0</v>
      </c>
      <c r="Q5" s="5">
        <v>0.0</v>
      </c>
      <c r="R5" s="5">
        <v>1.0</v>
      </c>
      <c r="S5" s="5">
        <v>5.0</v>
      </c>
      <c r="T5" s="5">
        <v>8.0</v>
      </c>
      <c r="U5" s="5">
        <v>0.292</v>
      </c>
      <c r="V5" s="5">
        <v>0.433</v>
      </c>
      <c r="W5" s="5">
        <v>0.708</v>
      </c>
      <c r="X5" s="5">
        <v>1.142</v>
      </c>
      <c r="Y5" s="5">
        <v>17.0</v>
      </c>
      <c r="Z5" s="5">
        <v>0.0</v>
      </c>
      <c r="AA5" s="5">
        <v>1.0</v>
      </c>
      <c r="AB5" s="5">
        <v>0.0</v>
      </c>
      <c r="AC5" s="5">
        <v>0.0</v>
      </c>
      <c r="AD5" s="5">
        <v>0.0</v>
      </c>
      <c r="AE5" s="5">
        <v>0.0</v>
      </c>
      <c r="AF5" s="5">
        <v>0.308</v>
      </c>
      <c r="AG5" s="5">
        <f t="shared" si="1"/>
        <v>3</v>
      </c>
      <c r="AH5" s="6">
        <f t="shared" si="2"/>
        <v>-1</v>
      </c>
      <c r="AI5" s="6" t="str">
        <f>VLOOKUP(C5, 'Batter Rosters'!A:C, 3, FALSE)</f>
        <v>ARI</v>
      </c>
    </row>
    <row r="6">
      <c r="A6" s="1">
        <v>108.0</v>
      </c>
      <c r="B6" s="3"/>
      <c r="C6" s="4" t="s">
        <v>468</v>
      </c>
      <c r="D6" s="4" t="s">
        <v>460</v>
      </c>
      <c r="E6" s="5">
        <v>2019.0</v>
      </c>
      <c r="F6" s="5">
        <v>2020.0</v>
      </c>
      <c r="G6" s="5">
        <v>79.0</v>
      </c>
      <c r="H6" s="5">
        <v>2.0</v>
      </c>
      <c r="I6" s="3"/>
      <c r="J6" s="5">
        <v>162.0</v>
      </c>
      <c r="K6" s="5">
        <v>144.0</v>
      </c>
      <c r="L6" s="5">
        <v>14.0</v>
      </c>
      <c r="M6" s="5">
        <v>36.0</v>
      </c>
      <c r="N6" s="5">
        <v>7.0</v>
      </c>
      <c r="O6" s="5">
        <v>1.0</v>
      </c>
      <c r="P6" s="5">
        <v>20.0</v>
      </c>
      <c r="Q6" s="5">
        <v>0.0</v>
      </c>
      <c r="R6" s="5">
        <v>0.0</v>
      </c>
      <c r="S6" s="5">
        <v>14.0</v>
      </c>
      <c r="T6" s="5">
        <v>37.0</v>
      </c>
      <c r="U6" s="5">
        <v>0.25</v>
      </c>
      <c r="V6" s="5">
        <v>0.321</v>
      </c>
      <c r="W6" s="5">
        <v>0.354</v>
      </c>
      <c r="X6" s="5">
        <v>0.675</v>
      </c>
      <c r="Y6" s="5">
        <v>51.0</v>
      </c>
      <c r="Z6" s="5">
        <v>2.0</v>
      </c>
      <c r="AA6" s="5">
        <v>2.0</v>
      </c>
      <c r="AB6" s="5">
        <v>0.0</v>
      </c>
      <c r="AC6" s="5">
        <v>2.0</v>
      </c>
      <c r="AD6" s="5">
        <v>0.0</v>
      </c>
      <c r="AE6" s="5">
        <v>3.0</v>
      </c>
      <c r="AF6" s="5">
        <v>0.318</v>
      </c>
      <c r="AG6" s="5">
        <f t="shared" si="1"/>
        <v>26</v>
      </c>
      <c r="AH6" s="6">
        <f t="shared" si="2"/>
        <v>0</v>
      </c>
      <c r="AI6" s="6" t="str">
        <f>VLOOKUP(C6, 'Batter Rosters'!A:C, 3, FALSE)</f>
        <v>ARI</v>
      </c>
    </row>
    <row r="7">
      <c r="A7" s="1">
        <v>112.0</v>
      </c>
      <c r="B7" s="3"/>
      <c r="C7" s="4" t="s">
        <v>469</v>
      </c>
      <c r="D7" s="4" t="s">
        <v>460</v>
      </c>
      <c r="E7" s="5">
        <v>2019.0</v>
      </c>
      <c r="F7" s="5">
        <v>2020.0</v>
      </c>
      <c r="G7" s="5">
        <v>36.0</v>
      </c>
      <c r="H7" s="5">
        <v>2.0</v>
      </c>
      <c r="I7" s="3"/>
      <c r="J7" s="5">
        <v>52.0</v>
      </c>
      <c r="K7" s="5">
        <v>50.0</v>
      </c>
      <c r="L7" s="5">
        <v>4.0</v>
      </c>
      <c r="M7" s="5">
        <v>11.0</v>
      </c>
      <c r="N7" s="5">
        <v>3.0</v>
      </c>
      <c r="O7" s="5">
        <v>0.0</v>
      </c>
      <c r="P7" s="5">
        <v>8.0</v>
      </c>
      <c r="Q7" s="5">
        <v>1.0</v>
      </c>
      <c r="R7" s="5">
        <v>0.0</v>
      </c>
      <c r="S7" s="5">
        <v>1.0</v>
      </c>
      <c r="T7" s="5">
        <v>16.0</v>
      </c>
      <c r="U7" s="5">
        <v>0.22</v>
      </c>
      <c r="V7" s="5">
        <v>0.231</v>
      </c>
      <c r="W7" s="5">
        <v>0.4</v>
      </c>
      <c r="X7" s="5">
        <v>0.631</v>
      </c>
      <c r="Y7" s="5">
        <v>20.0</v>
      </c>
      <c r="Z7" s="5">
        <v>0.0</v>
      </c>
      <c r="AA7" s="5">
        <v>0.0</v>
      </c>
      <c r="AB7" s="5">
        <v>0.0</v>
      </c>
      <c r="AC7" s="5">
        <v>1.0</v>
      </c>
      <c r="AD7" s="5">
        <v>0.0</v>
      </c>
      <c r="AE7" s="5">
        <v>0.0</v>
      </c>
      <c r="AF7" s="5">
        <v>0.273</v>
      </c>
      <c r="AG7" s="5">
        <f t="shared" si="1"/>
        <v>6</v>
      </c>
      <c r="AH7" s="6">
        <f t="shared" si="2"/>
        <v>1</v>
      </c>
      <c r="AI7" s="6" t="str">
        <f>VLOOKUP(C7, 'Batter Rosters'!A:C, 3, FALSE)</f>
        <v>ARI</v>
      </c>
    </row>
    <row r="8">
      <c r="A8" s="1">
        <v>182.0</v>
      </c>
      <c r="B8" s="3"/>
      <c r="C8" s="4" t="s">
        <v>470</v>
      </c>
      <c r="D8" s="4" t="s">
        <v>460</v>
      </c>
      <c r="E8" s="5">
        <v>2019.0</v>
      </c>
      <c r="F8" s="5">
        <v>2020.0</v>
      </c>
      <c r="G8" s="5">
        <v>31.0</v>
      </c>
      <c r="H8" s="5">
        <v>0.0</v>
      </c>
      <c r="I8" s="3"/>
      <c r="J8" s="5">
        <v>68.0</v>
      </c>
      <c r="K8" s="5">
        <v>60.0</v>
      </c>
      <c r="L8" s="5">
        <v>4.0</v>
      </c>
      <c r="M8" s="5">
        <v>15.0</v>
      </c>
      <c r="N8" s="5">
        <v>1.0</v>
      </c>
      <c r="O8" s="5">
        <v>0.0</v>
      </c>
      <c r="P8" s="5">
        <v>4.0</v>
      </c>
      <c r="Q8" s="5">
        <v>0.0</v>
      </c>
      <c r="R8" s="5">
        <v>0.0</v>
      </c>
      <c r="S8" s="5">
        <v>3.0</v>
      </c>
      <c r="T8" s="5">
        <v>11.0</v>
      </c>
      <c r="U8" s="5">
        <v>0.25</v>
      </c>
      <c r="V8" s="5">
        <v>0.308</v>
      </c>
      <c r="W8" s="5">
        <v>0.267</v>
      </c>
      <c r="X8" s="5">
        <v>0.574</v>
      </c>
      <c r="Y8" s="5">
        <v>16.0</v>
      </c>
      <c r="Z8" s="5">
        <v>1.0</v>
      </c>
      <c r="AA8" s="5">
        <v>2.0</v>
      </c>
      <c r="AB8" s="5">
        <v>3.0</v>
      </c>
      <c r="AC8" s="5">
        <v>0.0</v>
      </c>
      <c r="AD8" s="5">
        <v>0.0</v>
      </c>
      <c r="AE8" s="5">
        <v>3.0</v>
      </c>
      <c r="AF8" s="5">
        <v>0.306</v>
      </c>
      <c r="AG8" s="5">
        <f t="shared" si="1"/>
        <v>14</v>
      </c>
      <c r="AH8" s="6">
        <f t="shared" si="2"/>
        <v>0</v>
      </c>
      <c r="AI8" s="6" t="str">
        <f>VLOOKUP(C8, 'Batter Rosters'!A:C, 3, FALSE)</f>
        <v>ARI</v>
      </c>
    </row>
    <row r="9">
      <c r="A9" s="1">
        <v>191.0</v>
      </c>
      <c r="B9" s="3"/>
      <c r="C9" s="4" t="s">
        <v>471</v>
      </c>
      <c r="D9" s="4" t="s">
        <v>460</v>
      </c>
      <c r="E9" s="5">
        <v>2019.0</v>
      </c>
      <c r="F9" s="5">
        <v>2020.0</v>
      </c>
      <c r="G9" s="5">
        <v>28.0</v>
      </c>
      <c r="H9" s="5">
        <v>0.0</v>
      </c>
      <c r="I9" s="3"/>
      <c r="J9" s="5">
        <v>48.0</v>
      </c>
      <c r="K9" s="5">
        <v>42.0</v>
      </c>
      <c r="L9" s="5">
        <v>4.0</v>
      </c>
      <c r="M9" s="5">
        <v>11.0</v>
      </c>
      <c r="N9" s="5">
        <v>3.0</v>
      </c>
      <c r="O9" s="5">
        <v>0.0</v>
      </c>
      <c r="P9" s="5">
        <v>5.0</v>
      </c>
      <c r="Q9" s="5">
        <v>2.0</v>
      </c>
      <c r="R9" s="5">
        <v>0.0</v>
      </c>
      <c r="S9" s="5">
        <v>6.0</v>
      </c>
      <c r="T9" s="5">
        <v>14.0</v>
      </c>
      <c r="U9" s="5">
        <v>0.262</v>
      </c>
      <c r="V9" s="5">
        <v>0.354</v>
      </c>
      <c r="W9" s="5">
        <v>0.333</v>
      </c>
      <c r="X9" s="5">
        <v>0.687</v>
      </c>
      <c r="Y9" s="5">
        <v>14.0</v>
      </c>
      <c r="Z9" s="5">
        <v>0.0</v>
      </c>
      <c r="AA9" s="5">
        <v>0.0</v>
      </c>
      <c r="AB9" s="5">
        <v>0.0</v>
      </c>
      <c r="AC9" s="5">
        <v>0.0</v>
      </c>
      <c r="AD9" s="5">
        <v>0.0</v>
      </c>
      <c r="AE9" s="5">
        <v>0.0</v>
      </c>
      <c r="AF9" s="5">
        <v>0.393</v>
      </c>
      <c r="AG9" s="5">
        <f t="shared" si="1"/>
        <v>8</v>
      </c>
      <c r="AH9" s="6">
        <f t="shared" si="2"/>
        <v>2</v>
      </c>
      <c r="AI9" s="6" t="str">
        <f>VLOOKUP(C9, 'Batter Rosters'!A:C, 3, FALSE)</f>
        <v>ARI</v>
      </c>
    </row>
    <row r="10">
      <c r="A10" s="1">
        <v>16.0</v>
      </c>
      <c r="B10" s="3"/>
      <c r="C10" s="4" t="s">
        <v>47</v>
      </c>
      <c r="D10" s="4" t="s">
        <v>460</v>
      </c>
      <c r="E10" s="5">
        <v>2019.0</v>
      </c>
      <c r="F10" s="5">
        <v>2020.0</v>
      </c>
      <c r="G10" s="5">
        <v>80.0</v>
      </c>
      <c r="H10" s="5">
        <v>11.0</v>
      </c>
      <c r="I10" s="3"/>
      <c r="J10" s="5">
        <v>168.0</v>
      </c>
      <c r="K10" s="5">
        <v>159.0</v>
      </c>
      <c r="L10" s="5">
        <v>30.0</v>
      </c>
      <c r="M10" s="5">
        <v>58.0</v>
      </c>
      <c r="N10" s="5">
        <v>9.0</v>
      </c>
      <c r="O10" s="5">
        <v>1.0</v>
      </c>
      <c r="P10" s="5">
        <v>33.0</v>
      </c>
      <c r="Q10" s="5">
        <v>3.0</v>
      </c>
      <c r="R10" s="5">
        <v>0.0</v>
      </c>
      <c r="S10" s="5">
        <v>7.0</v>
      </c>
      <c r="T10" s="5">
        <v>23.0</v>
      </c>
      <c r="U10" s="5">
        <v>0.365</v>
      </c>
      <c r="V10" s="5">
        <v>0.393</v>
      </c>
      <c r="W10" s="5">
        <v>0.642</v>
      </c>
      <c r="X10" s="5">
        <v>1.034</v>
      </c>
      <c r="Y10" s="5">
        <v>102.0</v>
      </c>
      <c r="Z10" s="5">
        <v>0.0</v>
      </c>
      <c r="AA10" s="5">
        <v>1.0</v>
      </c>
      <c r="AB10" s="5">
        <v>0.0</v>
      </c>
      <c r="AC10" s="5">
        <v>1.0</v>
      </c>
      <c r="AD10" s="5">
        <v>0.0</v>
      </c>
      <c r="AE10" s="5">
        <v>3.0</v>
      </c>
      <c r="AF10" s="5">
        <v>0.373</v>
      </c>
      <c r="AG10" s="5">
        <f t="shared" si="1"/>
        <v>37</v>
      </c>
      <c r="AH10" s="6">
        <f t="shared" si="2"/>
        <v>3</v>
      </c>
      <c r="AI10" s="6" t="str">
        <f>VLOOKUP(C10, 'Batter Rosters'!A:C, 3, FALSE)</f>
        <v>ATL</v>
      </c>
    </row>
    <row r="11">
      <c r="A11" s="1">
        <v>31.0</v>
      </c>
      <c r="B11" s="3"/>
      <c r="C11" s="4" t="s">
        <v>472</v>
      </c>
      <c r="D11" s="4" t="s">
        <v>460</v>
      </c>
      <c r="E11" s="5">
        <v>2019.0</v>
      </c>
      <c r="F11" s="5">
        <v>2020.0</v>
      </c>
      <c r="G11" s="5">
        <v>108.0</v>
      </c>
      <c r="H11" s="5">
        <v>8.0</v>
      </c>
      <c r="I11" s="3"/>
      <c r="J11" s="5">
        <v>212.0</v>
      </c>
      <c r="K11" s="5">
        <v>192.0</v>
      </c>
      <c r="L11" s="5">
        <v>37.0</v>
      </c>
      <c r="M11" s="5">
        <v>50.0</v>
      </c>
      <c r="N11" s="5">
        <v>8.0</v>
      </c>
      <c r="O11" s="5">
        <v>0.0</v>
      </c>
      <c r="P11" s="5">
        <v>28.0</v>
      </c>
      <c r="Q11" s="5">
        <v>0.0</v>
      </c>
      <c r="R11" s="5">
        <v>0.0</v>
      </c>
      <c r="S11" s="5">
        <v>17.0</v>
      </c>
      <c r="T11" s="5">
        <v>50.0</v>
      </c>
      <c r="U11" s="5">
        <v>0.26</v>
      </c>
      <c r="V11" s="5">
        <v>0.325</v>
      </c>
      <c r="W11" s="5">
        <v>0.427</v>
      </c>
      <c r="X11" s="5">
        <v>0.753</v>
      </c>
      <c r="Y11" s="5">
        <v>82.0</v>
      </c>
      <c r="Z11" s="5">
        <v>7.0</v>
      </c>
      <c r="AA11" s="5">
        <v>2.0</v>
      </c>
      <c r="AB11" s="5">
        <v>0.0</v>
      </c>
      <c r="AC11" s="5">
        <v>1.0</v>
      </c>
      <c r="AD11" s="5">
        <v>0.0</v>
      </c>
      <c r="AE11" s="5">
        <v>0.0</v>
      </c>
      <c r="AF11" s="5">
        <v>0.311</v>
      </c>
      <c r="AG11" s="5">
        <f t="shared" si="1"/>
        <v>34</v>
      </c>
      <c r="AH11" s="6">
        <f t="shared" si="2"/>
        <v>0</v>
      </c>
      <c r="AI11" s="6" t="str">
        <f>VLOOKUP(C11, 'Batter Rosters'!A:C, 3, FALSE)</f>
        <v>ATL</v>
      </c>
    </row>
    <row r="12">
      <c r="A12" s="1">
        <v>62.0</v>
      </c>
      <c r="B12" s="3"/>
      <c r="C12" s="4" t="s">
        <v>473</v>
      </c>
      <c r="D12" s="4" t="s">
        <v>460</v>
      </c>
      <c r="E12" s="5">
        <v>2019.0</v>
      </c>
      <c r="F12" s="5">
        <v>2020.0</v>
      </c>
      <c r="G12" s="5">
        <v>47.0</v>
      </c>
      <c r="H12" s="5">
        <v>5.0</v>
      </c>
      <c r="I12" s="3"/>
      <c r="J12" s="5">
        <v>66.0</v>
      </c>
      <c r="K12" s="5">
        <v>65.0</v>
      </c>
      <c r="L12" s="5">
        <v>6.0</v>
      </c>
      <c r="M12" s="5">
        <v>15.0</v>
      </c>
      <c r="N12" s="5">
        <v>3.0</v>
      </c>
      <c r="O12" s="5">
        <v>0.0</v>
      </c>
      <c r="P12" s="5">
        <v>17.0</v>
      </c>
      <c r="Q12" s="5">
        <v>0.0</v>
      </c>
      <c r="R12" s="5">
        <v>0.0</v>
      </c>
      <c r="S12" s="5">
        <v>1.0</v>
      </c>
      <c r="T12" s="5">
        <v>21.0</v>
      </c>
      <c r="U12" s="5">
        <v>0.231</v>
      </c>
      <c r="V12" s="5">
        <v>0.242</v>
      </c>
      <c r="W12" s="5">
        <v>0.508</v>
      </c>
      <c r="X12" s="5">
        <v>0.75</v>
      </c>
      <c r="Y12" s="5">
        <v>33.0</v>
      </c>
      <c r="Z12" s="5">
        <v>2.0</v>
      </c>
      <c r="AA12" s="5">
        <v>0.0</v>
      </c>
      <c r="AB12" s="5">
        <v>0.0</v>
      </c>
      <c r="AC12" s="5">
        <v>0.0</v>
      </c>
      <c r="AD12" s="5">
        <v>0.0</v>
      </c>
      <c r="AE12" s="5">
        <v>2.0</v>
      </c>
      <c r="AF12" s="5">
        <v>0.256</v>
      </c>
      <c r="AG12" s="5">
        <f t="shared" si="1"/>
        <v>7</v>
      </c>
      <c r="AH12" s="6">
        <f t="shared" si="2"/>
        <v>0</v>
      </c>
      <c r="AI12" s="6" t="str">
        <f>VLOOKUP(C12, 'Batter Rosters'!A:C, 3, FALSE)</f>
        <v>ATL</v>
      </c>
    </row>
    <row r="13">
      <c r="A13" s="1">
        <v>77.0</v>
      </c>
      <c r="B13" s="3"/>
      <c r="C13" s="4" t="s">
        <v>51</v>
      </c>
      <c r="D13" s="4" t="s">
        <v>460</v>
      </c>
      <c r="E13" s="5">
        <v>2019.0</v>
      </c>
      <c r="F13" s="5">
        <v>2020.0</v>
      </c>
      <c r="G13" s="5">
        <v>57.0</v>
      </c>
      <c r="H13" s="5">
        <v>3.0</v>
      </c>
      <c r="I13" s="3"/>
      <c r="J13" s="5">
        <v>102.0</v>
      </c>
      <c r="K13" s="5">
        <v>95.0</v>
      </c>
      <c r="L13" s="5">
        <v>11.0</v>
      </c>
      <c r="M13" s="5">
        <v>21.0</v>
      </c>
      <c r="N13" s="5">
        <v>6.0</v>
      </c>
      <c r="O13" s="5">
        <v>1.0</v>
      </c>
      <c r="P13" s="5">
        <v>12.0</v>
      </c>
      <c r="Q13" s="5">
        <v>0.0</v>
      </c>
      <c r="R13" s="5">
        <v>0.0</v>
      </c>
      <c r="S13" s="5">
        <v>6.0</v>
      </c>
      <c r="T13" s="5">
        <v>27.0</v>
      </c>
      <c r="U13" s="5">
        <v>0.221</v>
      </c>
      <c r="V13" s="5">
        <v>0.275</v>
      </c>
      <c r="W13" s="5">
        <v>0.4</v>
      </c>
      <c r="X13" s="5">
        <v>0.675</v>
      </c>
      <c r="Y13" s="5">
        <v>38.0</v>
      </c>
      <c r="Z13" s="5">
        <v>2.0</v>
      </c>
      <c r="AA13" s="5">
        <v>1.0</v>
      </c>
      <c r="AB13" s="5">
        <v>0.0</v>
      </c>
      <c r="AC13" s="5">
        <v>0.0</v>
      </c>
      <c r="AD13" s="5">
        <v>1.0</v>
      </c>
      <c r="AE13" s="5">
        <v>1.0</v>
      </c>
      <c r="AF13" s="5">
        <v>0.277</v>
      </c>
      <c r="AG13" s="5">
        <f t="shared" si="1"/>
        <v>11</v>
      </c>
      <c r="AH13" s="6">
        <f t="shared" si="2"/>
        <v>0</v>
      </c>
      <c r="AI13" s="6" t="str">
        <f>VLOOKUP(C13, 'Batter Rosters'!A:C, 3, FALSE)</f>
        <v>ATL</v>
      </c>
    </row>
    <row r="14">
      <c r="A14" s="1">
        <v>140.0</v>
      </c>
      <c r="B14" s="3"/>
      <c r="C14" s="4" t="s">
        <v>474</v>
      </c>
      <c r="D14" s="4" t="s">
        <v>460</v>
      </c>
      <c r="E14" s="5">
        <v>2019.0</v>
      </c>
      <c r="F14" s="5">
        <v>2020.0</v>
      </c>
      <c r="G14" s="5">
        <v>45.0</v>
      </c>
      <c r="H14" s="5">
        <v>1.0</v>
      </c>
      <c r="I14" s="3"/>
      <c r="J14" s="5">
        <v>69.0</v>
      </c>
      <c r="K14" s="5">
        <v>61.0</v>
      </c>
      <c r="L14" s="5">
        <v>9.0</v>
      </c>
      <c r="M14" s="5">
        <v>15.0</v>
      </c>
      <c r="N14" s="5">
        <v>3.0</v>
      </c>
      <c r="O14" s="5">
        <v>0.0</v>
      </c>
      <c r="P14" s="5">
        <v>4.0</v>
      </c>
      <c r="Q14" s="5">
        <v>2.0</v>
      </c>
      <c r="R14" s="5">
        <v>0.0</v>
      </c>
      <c r="S14" s="5">
        <v>8.0</v>
      </c>
      <c r="T14" s="5">
        <v>16.0</v>
      </c>
      <c r="U14" s="5">
        <v>0.246</v>
      </c>
      <c r="V14" s="5">
        <v>0.333</v>
      </c>
      <c r="W14" s="5">
        <v>0.344</v>
      </c>
      <c r="X14" s="5">
        <v>0.678</v>
      </c>
      <c r="Y14" s="5">
        <v>21.0</v>
      </c>
      <c r="Z14" s="5">
        <v>1.0</v>
      </c>
      <c r="AA14" s="5">
        <v>0.0</v>
      </c>
      <c r="AB14" s="5">
        <v>0.0</v>
      </c>
      <c r="AC14" s="5">
        <v>0.0</v>
      </c>
      <c r="AD14" s="5">
        <v>0.0</v>
      </c>
      <c r="AE14" s="5">
        <v>0.0</v>
      </c>
      <c r="AF14" s="5">
        <v>0.318</v>
      </c>
      <c r="AG14" s="5">
        <f t="shared" si="1"/>
        <v>11</v>
      </c>
      <c r="AH14" s="6">
        <f t="shared" si="2"/>
        <v>2</v>
      </c>
      <c r="AI14" s="6" t="str">
        <f>VLOOKUP(C14, 'Batter Rosters'!A:C, 3, FALSE)</f>
        <v>ATL</v>
      </c>
    </row>
    <row r="15">
      <c r="A15" s="1">
        <v>176.0</v>
      </c>
      <c r="B15" s="3"/>
      <c r="C15" s="4" t="s">
        <v>475</v>
      </c>
      <c r="D15" s="4" t="s">
        <v>460</v>
      </c>
      <c r="E15" s="5">
        <v>2019.0</v>
      </c>
      <c r="F15" s="5">
        <v>2020.0</v>
      </c>
      <c r="G15" s="5">
        <v>75.0</v>
      </c>
      <c r="H15" s="5">
        <v>0.0</v>
      </c>
      <c r="I15" s="3"/>
      <c r="J15" s="5">
        <v>125.0</v>
      </c>
      <c r="K15" s="5">
        <v>113.0</v>
      </c>
      <c r="L15" s="5">
        <v>12.0</v>
      </c>
      <c r="M15" s="5">
        <v>29.0</v>
      </c>
      <c r="N15" s="5">
        <v>9.0</v>
      </c>
      <c r="O15" s="5">
        <v>1.0</v>
      </c>
      <c r="P15" s="5">
        <v>18.0</v>
      </c>
      <c r="Q15" s="5">
        <v>0.0</v>
      </c>
      <c r="R15" s="5">
        <v>0.0</v>
      </c>
      <c r="S15" s="5">
        <v>10.0</v>
      </c>
      <c r="T15" s="5">
        <v>13.0</v>
      </c>
      <c r="U15" s="5">
        <v>0.257</v>
      </c>
      <c r="V15" s="5">
        <v>0.32</v>
      </c>
      <c r="W15" s="5">
        <v>0.354</v>
      </c>
      <c r="X15" s="5">
        <v>0.674</v>
      </c>
      <c r="Y15" s="5">
        <v>40.0</v>
      </c>
      <c r="Z15" s="5">
        <v>4.0</v>
      </c>
      <c r="AA15" s="5">
        <v>1.0</v>
      </c>
      <c r="AB15" s="5">
        <v>0.0</v>
      </c>
      <c r="AC15" s="5">
        <v>1.0</v>
      </c>
      <c r="AD15" s="5">
        <v>0.0</v>
      </c>
      <c r="AE15" s="5">
        <v>4.0</v>
      </c>
      <c r="AF15" s="5">
        <v>0.287</v>
      </c>
      <c r="AG15" s="5">
        <f t="shared" si="1"/>
        <v>19</v>
      </c>
      <c r="AH15" s="6">
        <f t="shared" si="2"/>
        <v>0</v>
      </c>
      <c r="AI15" s="6" t="str">
        <f>VLOOKUP(C15, 'Batter Rosters'!A:C, 3, FALSE)</f>
        <v>ATL</v>
      </c>
    </row>
    <row r="16">
      <c r="A16" s="1">
        <v>17.0</v>
      </c>
      <c r="B16" s="3"/>
      <c r="C16" s="4" t="s">
        <v>55</v>
      </c>
      <c r="D16" s="4" t="s">
        <v>460</v>
      </c>
      <c r="E16" s="5">
        <v>2019.0</v>
      </c>
      <c r="F16" s="5">
        <v>2020.0</v>
      </c>
      <c r="G16" s="5">
        <v>80.0</v>
      </c>
      <c r="H16" s="5">
        <v>11.0</v>
      </c>
      <c r="I16" s="3"/>
      <c r="J16" s="5">
        <v>177.0</v>
      </c>
      <c r="K16" s="5">
        <v>166.0</v>
      </c>
      <c r="L16" s="5">
        <v>23.0</v>
      </c>
      <c r="M16" s="5">
        <v>42.0</v>
      </c>
      <c r="N16" s="5">
        <v>6.0</v>
      </c>
      <c r="O16" s="5">
        <v>0.0</v>
      </c>
      <c r="P16" s="5">
        <v>32.0</v>
      </c>
      <c r="Q16" s="5">
        <v>1.0</v>
      </c>
      <c r="R16" s="5">
        <v>1.0</v>
      </c>
      <c r="S16" s="5">
        <v>9.0</v>
      </c>
      <c r="T16" s="5">
        <v>44.0</v>
      </c>
      <c r="U16" s="5">
        <v>0.253</v>
      </c>
      <c r="V16" s="5">
        <v>0.294</v>
      </c>
      <c r="W16" s="5">
        <v>0.488</v>
      </c>
      <c r="X16" s="5">
        <v>0.782</v>
      </c>
      <c r="Y16" s="5">
        <v>81.0</v>
      </c>
      <c r="Z16" s="5">
        <v>3.0</v>
      </c>
      <c r="AA16" s="5">
        <v>1.0</v>
      </c>
      <c r="AB16" s="5">
        <v>0.0</v>
      </c>
      <c r="AC16" s="5">
        <v>1.0</v>
      </c>
      <c r="AD16" s="5">
        <v>0.0</v>
      </c>
      <c r="AE16" s="5">
        <v>2.0</v>
      </c>
      <c r="AF16" s="5">
        <v>0.277</v>
      </c>
      <c r="AG16" s="5">
        <f t="shared" si="1"/>
        <v>25</v>
      </c>
      <c r="AH16" s="6">
        <f t="shared" si="2"/>
        <v>0</v>
      </c>
      <c r="AI16" s="6" t="str">
        <f>VLOOKUP(C16, 'Batter Rosters'!A:C, 3, FALSE)</f>
        <v>BAL</v>
      </c>
    </row>
    <row r="17">
      <c r="A17" s="1">
        <v>88.0</v>
      </c>
      <c r="B17" s="3"/>
      <c r="C17" s="4" t="s">
        <v>476</v>
      </c>
      <c r="D17" s="4" t="s">
        <v>460</v>
      </c>
      <c r="E17" s="5">
        <v>2019.0</v>
      </c>
      <c r="F17" s="5">
        <v>2020.0</v>
      </c>
      <c r="G17" s="5">
        <v>61.0</v>
      </c>
      <c r="H17" s="5">
        <v>3.0</v>
      </c>
      <c r="I17" s="3"/>
      <c r="J17" s="5">
        <v>98.0</v>
      </c>
      <c r="K17" s="5">
        <v>92.0</v>
      </c>
      <c r="L17" s="5">
        <v>7.0</v>
      </c>
      <c r="M17" s="5">
        <v>25.0</v>
      </c>
      <c r="N17" s="5">
        <v>3.0</v>
      </c>
      <c r="O17" s="5">
        <v>0.0</v>
      </c>
      <c r="P17" s="5">
        <v>16.0</v>
      </c>
      <c r="Q17" s="5">
        <v>0.0</v>
      </c>
      <c r="R17" s="5">
        <v>0.0</v>
      </c>
      <c r="S17" s="5">
        <v>4.0</v>
      </c>
      <c r="T17" s="5">
        <v>24.0</v>
      </c>
      <c r="U17" s="5">
        <v>0.272</v>
      </c>
      <c r="V17" s="5">
        <v>0.299</v>
      </c>
      <c r="W17" s="5">
        <v>0.402</v>
      </c>
      <c r="X17" s="5">
        <v>0.701</v>
      </c>
      <c r="Y17" s="5">
        <v>37.0</v>
      </c>
      <c r="Z17" s="5">
        <v>3.0</v>
      </c>
      <c r="AA17" s="5">
        <v>0.0</v>
      </c>
      <c r="AB17" s="5">
        <v>1.0</v>
      </c>
      <c r="AC17" s="5">
        <v>1.0</v>
      </c>
      <c r="AD17" s="5">
        <v>0.0</v>
      </c>
      <c r="AE17" s="5">
        <v>0.0</v>
      </c>
      <c r="AF17" s="5">
        <v>0.333</v>
      </c>
      <c r="AG17" s="5">
        <f t="shared" si="1"/>
        <v>19</v>
      </c>
      <c r="AH17" s="6">
        <f t="shared" si="2"/>
        <v>0</v>
      </c>
      <c r="AI17" s="6" t="str">
        <f>VLOOKUP(C17, 'Batter Rosters'!A:C, 3, FALSE)</f>
        <v>BAL</v>
      </c>
    </row>
    <row r="18">
      <c r="A18" s="1">
        <v>106.0</v>
      </c>
      <c r="B18" s="3"/>
      <c r="C18" s="4" t="s">
        <v>477</v>
      </c>
      <c r="D18" s="4" t="s">
        <v>460</v>
      </c>
      <c r="E18" s="5">
        <v>2019.0</v>
      </c>
      <c r="F18" s="5">
        <v>2020.0</v>
      </c>
      <c r="G18" s="5">
        <v>61.0</v>
      </c>
      <c r="H18" s="5">
        <v>3.0</v>
      </c>
      <c r="I18" s="3"/>
      <c r="J18" s="5">
        <v>119.0</v>
      </c>
      <c r="K18" s="5">
        <v>107.0</v>
      </c>
      <c r="L18" s="5">
        <v>11.0</v>
      </c>
      <c r="M18" s="5">
        <v>23.0</v>
      </c>
      <c r="N18" s="5">
        <v>6.0</v>
      </c>
      <c r="O18" s="5">
        <v>0.0</v>
      </c>
      <c r="P18" s="5">
        <v>17.0</v>
      </c>
      <c r="Q18" s="5">
        <v>3.0</v>
      </c>
      <c r="R18" s="5">
        <v>1.0</v>
      </c>
      <c r="S18" s="5">
        <v>10.0</v>
      </c>
      <c r="T18" s="5">
        <v>35.0</v>
      </c>
      <c r="U18" s="5">
        <v>0.215</v>
      </c>
      <c r="V18" s="5">
        <v>0.286</v>
      </c>
      <c r="W18" s="5">
        <v>0.355</v>
      </c>
      <c r="X18" s="5">
        <v>0.641</v>
      </c>
      <c r="Y18" s="5">
        <v>38.0</v>
      </c>
      <c r="Z18" s="5">
        <v>2.0</v>
      </c>
      <c r="AA18" s="5">
        <v>1.0</v>
      </c>
      <c r="AB18" s="5">
        <v>0.0</v>
      </c>
      <c r="AC18" s="5">
        <v>1.0</v>
      </c>
      <c r="AD18" s="5">
        <v>0.0</v>
      </c>
      <c r="AE18" s="5">
        <v>2.0</v>
      </c>
      <c r="AF18" s="5">
        <v>0.286</v>
      </c>
      <c r="AG18" s="5">
        <f t="shared" si="1"/>
        <v>14</v>
      </c>
      <c r="AH18" s="6">
        <f t="shared" si="2"/>
        <v>2</v>
      </c>
      <c r="AI18" s="6" t="str">
        <f>VLOOKUP(C18, 'Batter Rosters'!A:C, 3, FALSE)</f>
        <v>BAL</v>
      </c>
    </row>
    <row r="19">
      <c r="A19" s="1">
        <v>124.0</v>
      </c>
      <c r="B19" s="3"/>
      <c r="C19" s="4" t="s">
        <v>478</v>
      </c>
      <c r="D19" s="4" t="s">
        <v>460</v>
      </c>
      <c r="E19" s="5">
        <v>2019.0</v>
      </c>
      <c r="F19" s="5">
        <v>2020.0</v>
      </c>
      <c r="G19" s="5">
        <v>27.0</v>
      </c>
      <c r="H19" s="5">
        <v>2.0</v>
      </c>
      <c r="I19" s="3"/>
      <c r="J19" s="5">
        <v>33.0</v>
      </c>
      <c r="K19" s="5">
        <v>27.0</v>
      </c>
      <c r="L19" s="5">
        <v>6.0</v>
      </c>
      <c r="M19" s="5">
        <v>4.0</v>
      </c>
      <c r="N19" s="5">
        <v>0.0</v>
      </c>
      <c r="O19" s="5">
        <v>0.0</v>
      </c>
      <c r="P19" s="5">
        <v>4.0</v>
      </c>
      <c r="Q19" s="5">
        <v>0.0</v>
      </c>
      <c r="R19" s="5">
        <v>0.0</v>
      </c>
      <c r="S19" s="5">
        <v>4.0</v>
      </c>
      <c r="T19" s="5">
        <v>13.0</v>
      </c>
      <c r="U19" s="5">
        <v>0.148</v>
      </c>
      <c r="V19" s="5">
        <v>0.303</v>
      </c>
      <c r="W19" s="5">
        <v>0.37</v>
      </c>
      <c r="X19" s="5">
        <v>0.673</v>
      </c>
      <c r="Y19" s="5">
        <v>10.0</v>
      </c>
      <c r="Z19" s="5">
        <v>1.0</v>
      </c>
      <c r="AA19" s="5">
        <v>2.0</v>
      </c>
      <c r="AB19" s="5">
        <v>0.0</v>
      </c>
      <c r="AC19" s="5">
        <v>0.0</v>
      </c>
      <c r="AD19" s="5">
        <v>0.0</v>
      </c>
      <c r="AE19" s="5">
        <v>0.0</v>
      </c>
      <c r="AF19" s="5">
        <v>0.167</v>
      </c>
      <c r="AG19" s="5">
        <f t="shared" si="1"/>
        <v>2</v>
      </c>
      <c r="AH19" s="6">
        <f t="shared" si="2"/>
        <v>0</v>
      </c>
      <c r="AI19" s="6" t="str">
        <f>VLOOKUP(C19, 'Batter Rosters'!A:C, 3, FALSE)</f>
        <v>BAL</v>
      </c>
    </row>
    <row r="20">
      <c r="A20" s="1">
        <v>126.0</v>
      </c>
      <c r="B20" s="3"/>
      <c r="C20" s="4" t="s">
        <v>479</v>
      </c>
      <c r="D20" s="4" t="s">
        <v>460</v>
      </c>
      <c r="E20" s="5">
        <v>2019.0</v>
      </c>
      <c r="F20" s="5">
        <v>2020.0</v>
      </c>
      <c r="G20" s="5">
        <v>48.0</v>
      </c>
      <c r="H20" s="5">
        <v>2.0</v>
      </c>
      <c r="I20" s="3"/>
      <c r="J20" s="5">
        <v>76.0</v>
      </c>
      <c r="K20" s="5">
        <v>66.0</v>
      </c>
      <c r="L20" s="5">
        <v>4.0</v>
      </c>
      <c r="M20" s="5">
        <v>8.0</v>
      </c>
      <c r="N20" s="5">
        <v>0.0</v>
      </c>
      <c r="O20" s="5">
        <v>0.0</v>
      </c>
      <c r="P20" s="5">
        <v>3.0</v>
      </c>
      <c r="Q20" s="5">
        <v>0.0</v>
      </c>
      <c r="R20" s="5">
        <v>0.0</v>
      </c>
      <c r="S20" s="5">
        <v>9.0</v>
      </c>
      <c r="T20" s="5">
        <v>32.0</v>
      </c>
      <c r="U20" s="5">
        <v>0.121</v>
      </c>
      <c r="V20" s="5">
        <v>0.237</v>
      </c>
      <c r="W20" s="5">
        <v>0.212</v>
      </c>
      <c r="X20" s="5">
        <v>0.449</v>
      </c>
      <c r="Y20" s="5">
        <v>14.0</v>
      </c>
      <c r="Z20" s="5">
        <v>3.0</v>
      </c>
      <c r="AA20" s="5">
        <v>1.0</v>
      </c>
      <c r="AB20" s="5">
        <v>0.0</v>
      </c>
      <c r="AC20" s="5">
        <v>0.0</v>
      </c>
      <c r="AD20" s="5">
        <v>0.0</v>
      </c>
      <c r="AE20" s="5">
        <v>0.0</v>
      </c>
      <c r="AF20" s="5">
        <v>0.188</v>
      </c>
      <c r="AG20" s="5">
        <f t="shared" si="1"/>
        <v>6</v>
      </c>
      <c r="AH20" s="6">
        <f t="shared" si="2"/>
        <v>0</v>
      </c>
      <c r="AI20" s="6" t="str">
        <f>VLOOKUP(C20, 'Batter Rosters'!A:C, 3, FALSE)</f>
        <v>BAL</v>
      </c>
    </row>
    <row r="21">
      <c r="A21" s="1">
        <v>134.0</v>
      </c>
      <c r="B21" s="3"/>
      <c r="C21" s="4" t="s">
        <v>63</v>
      </c>
      <c r="D21" s="4" t="s">
        <v>460</v>
      </c>
      <c r="E21" s="5">
        <v>2019.0</v>
      </c>
      <c r="F21" s="5">
        <v>2020.0</v>
      </c>
      <c r="G21" s="5">
        <v>23.0</v>
      </c>
      <c r="H21" s="5">
        <v>1.0</v>
      </c>
      <c r="I21" s="3"/>
      <c r="J21" s="5">
        <v>43.0</v>
      </c>
      <c r="K21" s="5">
        <v>38.0</v>
      </c>
      <c r="L21" s="5">
        <v>2.0</v>
      </c>
      <c r="M21" s="5">
        <v>6.0</v>
      </c>
      <c r="N21" s="5">
        <v>0.0</v>
      </c>
      <c r="O21" s="5">
        <v>0.0</v>
      </c>
      <c r="P21" s="5">
        <v>1.0</v>
      </c>
      <c r="Q21" s="5">
        <v>0.0</v>
      </c>
      <c r="R21" s="5">
        <v>0.0</v>
      </c>
      <c r="S21" s="5">
        <v>4.0</v>
      </c>
      <c r="T21" s="5">
        <v>12.0</v>
      </c>
      <c r="U21" s="5">
        <v>0.158</v>
      </c>
      <c r="V21" s="5">
        <v>0.238</v>
      </c>
      <c r="W21" s="5">
        <v>0.237</v>
      </c>
      <c r="X21" s="5">
        <v>0.475</v>
      </c>
      <c r="Y21" s="5">
        <v>9.0</v>
      </c>
      <c r="Z21" s="5">
        <v>0.0</v>
      </c>
      <c r="AA21" s="5">
        <v>0.0</v>
      </c>
      <c r="AB21" s="5">
        <v>1.0</v>
      </c>
      <c r="AC21" s="5">
        <v>0.0</v>
      </c>
      <c r="AD21" s="5">
        <v>0.0</v>
      </c>
      <c r="AE21" s="5">
        <v>1.0</v>
      </c>
      <c r="AF21" s="5">
        <v>0.2</v>
      </c>
      <c r="AG21" s="5">
        <f t="shared" si="1"/>
        <v>5</v>
      </c>
      <c r="AH21" s="6">
        <f t="shared" si="2"/>
        <v>0</v>
      </c>
      <c r="AI21" s="6" t="str">
        <f>VLOOKUP(C21, 'Batter Rosters'!A:C, 3, FALSE)</f>
        <v>BAL</v>
      </c>
    </row>
    <row r="22">
      <c r="A22" s="1">
        <v>168.0</v>
      </c>
      <c r="B22" s="3"/>
      <c r="C22" s="4" t="s">
        <v>480</v>
      </c>
      <c r="D22" s="4" t="s">
        <v>460</v>
      </c>
      <c r="E22" s="5">
        <v>2019.0</v>
      </c>
      <c r="F22" s="5">
        <v>2020.0</v>
      </c>
      <c r="G22" s="5">
        <v>24.0</v>
      </c>
      <c r="H22" s="5">
        <v>0.0</v>
      </c>
      <c r="I22" s="3"/>
      <c r="J22" s="5">
        <v>48.0</v>
      </c>
      <c r="K22" s="5">
        <v>43.0</v>
      </c>
      <c r="L22" s="5">
        <v>5.0</v>
      </c>
      <c r="M22" s="5">
        <v>14.0</v>
      </c>
      <c r="N22" s="5">
        <v>2.0</v>
      </c>
      <c r="O22" s="5">
        <v>0.0</v>
      </c>
      <c r="P22" s="5">
        <v>2.0</v>
      </c>
      <c r="Q22" s="5">
        <v>1.0</v>
      </c>
      <c r="R22" s="5">
        <v>1.0</v>
      </c>
      <c r="S22" s="5">
        <v>4.0</v>
      </c>
      <c r="T22" s="5">
        <v>7.0</v>
      </c>
      <c r="U22" s="5">
        <v>0.326</v>
      </c>
      <c r="V22" s="5">
        <v>0.383</v>
      </c>
      <c r="W22" s="5">
        <v>0.372</v>
      </c>
      <c r="X22" s="5">
        <v>0.755</v>
      </c>
      <c r="Y22" s="5">
        <v>16.0</v>
      </c>
      <c r="Z22" s="5">
        <v>1.0</v>
      </c>
      <c r="AA22" s="5">
        <v>0.0</v>
      </c>
      <c r="AB22" s="5">
        <v>1.0</v>
      </c>
      <c r="AC22" s="5">
        <v>0.0</v>
      </c>
      <c r="AD22" s="5">
        <v>1.0</v>
      </c>
      <c r="AE22" s="5">
        <v>0.0</v>
      </c>
      <c r="AF22" s="5">
        <v>0.389</v>
      </c>
      <c r="AG22" s="5">
        <f t="shared" si="1"/>
        <v>12</v>
      </c>
      <c r="AH22" s="6">
        <f t="shared" si="2"/>
        <v>0</v>
      </c>
      <c r="AI22" s="6" t="str">
        <f>VLOOKUP(C22, 'Batter Rosters'!A:C, 3, FALSE)</f>
        <v>BAL</v>
      </c>
    </row>
    <row r="23">
      <c r="A23" s="1">
        <v>33.0</v>
      </c>
      <c r="B23" s="3"/>
      <c r="C23" s="4" t="s">
        <v>481</v>
      </c>
      <c r="D23" s="4" t="s">
        <v>460</v>
      </c>
      <c r="E23" s="5">
        <v>2019.0</v>
      </c>
      <c r="F23" s="5">
        <v>2020.0</v>
      </c>
      <c r="G23" s="5">
        <v>130.0</v>
      </c>
      <c r="H23" s="5">
        <v>7.0</v>
      </c>
      <c r="I23" s="3"/>
      <c r="J23" s="5">
        <v>279.0</v>
      </c>
      <c r="K23" s="5">
        <v>263.0</v>
      </c>
      <c r="L23" s="5">
        <v>44.0</v>
      </c>
      <c r="M23" s="5">
        <v>69.0</v>
      </c>
      <c r="N23" s="5">
        <v>19.0</v>
      </c>
      <c r="O23" s="5">
        <v>0.0</v>
      </c>
      <c r="P23" s="5">
        <v>32.0</v>
      </c>
      <c r="Q23" s="5">
        <v>0.0</v>
      </c>
      <c r="R23" s="5">
        <v>1.0</v>
      </c>
      <c r="S23" s="5">
        <v>9.0</v>
      </c>
      <c r="T23" s="5">
        <v>57.0</v>
      </c>
      <c r="U23" s="5">
        <v>0.262</v>
      </c>
      <c r="V23" s="5">
        <v>0.301</v>
      </c>
      <c r="W23" s="5">
        <v>0.414</v>
      </c>
      <c r="X23" s="5">
        <v>0.716</v>
      </c>
      <c r="Y23" s="5">
        <v>109.0</v>
      </c>
      <c r="Z23" s="5">
        <v>7.0</v>
      </c>
      <c r="AA23" s="5">
        <v>6.0</v>
      </c>
      <c r="AB23" s="5">
        <v>0.0</v>
      </c>
      <c r="AC23" s="5">
        <v>1.0</v>
      </c>
      <c r="AD23" s="5">
        <v>0.0</v>
      </c>
      <c r="AE23" s="5">
        <v>4.0</v>
      </c>
      <c r="AF23" s="5">
        <v>0.31</v>
      </c>
      <c r="AG23" s="5">
        <f t="shared" si="1"/>
        <v>43</v>
      </c>
      <c r="AH23" s="6">
        <f t="shared" si="2"/>
        <v>-1</v>
      </c>
      <c r="AI23" s="6" t="str">
        <f>VLOOKUP(C23, 'Batter Rosters'!A:C, 3, FALSE)</f>
        <v>BOS</v>
      </c>
    </row>
    <row r="24">
      <c r="A24" s="1">
        <v>47.0</v>
      </c>
      <c r="B24" s="3"/>
      <c r="C24" s="4" t="s">
        <v>482</v>
      </c>
      <c r="D24" s="4" t="s">
        <v>460</v>
      </c>
      <c r="E24" s="5">
        <v>2019.0</v>
      </c>
      <c r="F24" s="5">
        <v>2020.0</v>
      </c>
      <c r="G24" s="5">
        <v>124.0</v>
      </c>
      <c r="H24" s="5">
        <v>6.0</v>
      </c>
      <c r="I24" s="3"/>
      <c r="J24" s="5">
        <v>233.0</v>
      </c>
      <c r="K24" s="5">
        <v>204.0</v>
      </c>
      <c r="L24" s="5">
        <v>22.0</v>
      </c>
      <c r="M24" s="5">
        <v>46.0</v>
      </c>
      <c r="N24" s="5">
        <v>10.0</v>
      </c>
      <c r="O24" s="5">
        <v>0.0</v>
      </c>
      <c r="P24" s="5">
        <v>20.0</v>
      </c>
      <c r="Q24" s="5">
        <v>4.0</v>
      </c>
      <c r="R24" s="5">
        <v>2.0</v>
      </c>
      <c r="S24" s="5">
        <v>21.0</v>
      </c>
      <c r="T24" s="5">
        <v>65.0</v>
      </c>
      <c r="U24" s="5">
        <v>0.225</v>
      </c>
      <c r="V24" s="5">
        <v>0.315</v>
      </c>
      <c r="W24" s="5">
        <v>0.363</v>
      </c>
      <c r="X24" s="5">
        <v>0.677</v>
      </c>
      <c r="Y24" s="5">
        <v>74.0</v>
      </c>
      <c r="Z24" s="5">
        <v>3.0</v>
      </c>
      <c r="AA24" s="5">
        <v>6.0</v>
      </c>
      <c r="AB24" s="5">
        <v>1.0</v>
      </c>
      <c r="AC24" s="5">
        <v>1.0</v>
      </c>
      <c r="AD24" s="5">
        <v>1.0</v>
      </c>
      <c r="AE24" s="5">
        <v>3.0</v>
      </c>
      <c r="AF24" s="5">
        <v>0.299</v>
      </c>
      <c r="AG24" s="5">
        <f t="shared" si="1"/>
        <v>30</v>
      </c>
      <c r="AH24" s="6">
        <f t="shared" si="2"/>
        <v>2</v>
      </c>
      <c r="AI24" s="6" t="str">
        <f>VLOOKUP(C24, 'Batter Rosters'!A:C, 3, FALSE)</f>
        <v>BOS</v>
      </c>
    </row>
    <row r="25">
      <c r="A25" s="1">
        <v>60.0</v>
      </c>
      <c r="B25" s="3"/>
      <c r="C25" s="4" t="s">
        <v>483</v>
      </c>
      <c r="D25" s="4" t="s">
        <v>460</v>
      </c>
      <c r="E25" s="5">
        <v>2019.0</v>
      </c>
      <c r="F25" s="5">
        <v>2020.0</v>
      </c>
      <c r="G25" s="5">
        <v>96.0</v>
      </c>
      <c r="H25" s="5">
        <v>5.0</v>
      </c>
      <c r="I25" s="3"/>
      <c r="J25" s="5">
        <v>200.0</v>
      </c>
      <c r="K25" s="5">
        <v>167.0</v>
      </c>
      <c r="L25" s="5">
        <v>21.0</v>
      </c>
      <c r="M25" s="5">
        <v>43.0</v>
      </c>
      <c r="N25" s="5">
        <v>12.0</v>
      </c>
      <c r="O25" s="5">
        <v>0.0</v>
      </c>
      <c r="P25" s="5">
        <v>27.0</v>
      </c>
      <c r="Q25" s="5">
        <v>0.0</v>
      </c>
      <c r="R25" s="5">
        <v>1.0</v>
      </c>
      <c r="S25" s="5">
        <v>24.0</v>
      </c>
      <c r="T25" s="5">
        <v>47.0</v>
      </c>
      <c r="U25" s="5">
        <v>0.257</v>
      </c>
      <c r="V25" s="5">
        <v>0.359</v>
      </c>
      <c r="W25" s="5">
        <v>0.419</v>
      </c>
      <c r="X25" s="5">
        <v>0.778</v>
      </c>
      <c r="Y25" s="5">
        <v>70.0</v>
      </c>
      <c r="Z25" s="5">
        <v>2.0</v>
      </c>
      <c r="AA25" s="5">
        <v>4.0</v>
      </c>
      <c r="AB25" s="5">
        <v>2.0</v>
      </c>
      <c r="AC25" s="5">
        <v>3.0</v>
      </c>
      <c r="AD25" s="5">
        <v>0.0</v>
      </c>
      <c r="AE25" s="5">
        <v>1.0</v>
      </c>
      <c r="AF25" s="5">
        <v>0.322</v>
      </c>
      <c r="AG25" s="5">
        <f t="shared" si="1"/>
        <v>26</v>
      </c>
      <c r="AH25" s="6">
        <f t="shared" si="2"/>
        <v>-1</v>
      </c>
      <c r="AI25" s="6" t="str">
        <f>VLOOKUP(C25, 'Batter Rosters'!A:C, 3, FALSE)</f>
        <v>BOS</v>
      </c>
    </row>
    <row r="26">
      <c r="A26" s="1">
        <v>103.0</v>
      </c>
      <c r="B26" s="3"/>
      <c r="C26" s="4" t="s">
        <v>484</v>
      </c>
      <c r="D26" s="4" t="s">
        <v>460</v>
      </c>
      <c r="E26" s="5">
        <v>2019.0</v>
      </c>
      <c r="F26" s="5">
        <v>2020.0</v>
      </c>
      <c r="G26" s="5">
        <v>83.0</v>
      </c>
      <c r="H26" s="5">
        <v>3.0</v>
      </c>
      <c r="I26" s="3"/>
      <c r="J26" s="5">
        <v>165.0</v>
      </c>
      <c r="K26" s="5">
        <v>151.0</v>
      </c>
      <c r="L26" s="5">
        <v>20.0</v>
      </c>
      <c r="M26" s="5">
        <v>49.0</v>
      </c>
      <c r="N26" s="5">
        <v>10.0</v>
      </c>
      <c r="O26" s="5">
        <v>2.0</v>
      </c>
      <c r="P26" s="5">
        <v>12.0</v>
      </c>
      <c r="Q26" s="5">
        <v>2.0</v>
      </c>
      <c r="R26" s="5">
        <v>1.0</v>
      </c>
      <c r="S26" s="5">
        <v>10.0</v>
      </c>
      <c r="T26" s="5">
        <v>28.0</v>
      </c>
      <c r="U26" s="5">
        <v>0.325</v>
      </c>
      <c r="V26" s="5">
        <v>0.37</v>
      </c>
      <c r="W26" s="5">
        <v>0.477</v>
      </c>
      <c r="X26" s="5">
        <v>0.847</v>
      </c>
      <c r="Y26" s="5">
        <v>72.0</v>
      </c>
      <c r="Z26" s="5">
        <v>3.0</v>
      </c>
      <c r="AA26" s="5">
        <v>2.0</v>
      </c>
      <c r="AB26" s="5">
        <v>0.0</v>
      </c>
      <c r="AC26" s="5">
        <v>2.0</v>
      </c>
      <c r="AD26" s="5">
        <v>0.0</v>
      </c>
      <c r="AE26" s="5">
        <v>0.0</v>
      </c>
      <c r="AF26" s="5">
        <v>0.377</v>
      </c>
      <c r="AG26" s="5">
        <f t="shared" si="1"/>
        <v>34</v>
      </c>
      <c r="AH26" s="6">
        <f t="shared" si="2"/>
        <v>1</v>
      </c>
      <c r="AI26" s="6" t="str">
        <f>VLOOKUP(C26, 'Batter Rosters'!A:C, 3, FALSE)</f>
        <v>BOS</v>
      </c>
    </row>
    <row r="27">
      <c r="A27" s="1">
        <v>29.0</v>
      </c>
      <c r="B27" s="3"/>
      <c r="C27" s="4" t="s">
        <v>485</v>
      </c>
      <c r="D27" s="4" t="s">
        <v>460</v>
      </c>
      <c r="E27" s="5">
        <v>2019.0</v>
      </c>
      <c r="F27" s="5">
        <v>2020.0</v>
      </c>
      <c r="G27" s="5">
        <v>101.0</v>
      </c>
      <c r="H27" s="5">
        <v>8.0</v>
      </c>
      <c r="I27" s="3"/>
      <c r="J27" s="5">
        <v>169.0</v>
      </c>
      <c r="K27" s="5">
        <v>147.0</v>
      </c>
      <c r="L27" s="5">
        <v>20.0</v>
      </c>
      <c r="M27" s="5">
        <v>32.0</v>
      </c>
      <c r="N27" s="5">
        <v>4.0</v>
      </c>
      <c r="O27" s="5">
        <v>1.0</v>
      </c>
      <c r="P27" s="5">
        <v>22.0</v>
      </c>
      <c r="Q27" s="5">
        <v>0.0</v>
      </c>
      <c r="R27" s="5">
        <v>0.0</v>
      </c>
      <c r="S27" s="5">
        <v>17.0</v>
      </c>
      <c r="T27" s="5">
        <v>51.0</v>
      </c>
      <c r="U27" s="5">
        <v>0.218</v>
      </c>
      <c r="V27" s="5">
        <v>0.308</v>
      </c>
      <c r="W27" s="5">
        <v>0.422</v>
      </c>
      <c r="X27" s="5">
        <v>0.729</v>
      </c>
      <c r="Y27" s="5">
        <v>62.0</v>
      </c>
      <c r="Z27" s="5">
        <v>1.0</v>
      </c>
      <c r="AA27" s="5">
        <v>3.0</v>
      </c>
      <c r="AB27" s="5">
        <v>0.0</v>
      </c>
      <c r="AC27" s="5">
        <v>2.0</v>
      </c>
      <c r="AD27" s="5">
        <v>0.0</v>
      </c>
      <c r="AE27" s="5">
        <v>0.0</v>
      </c>
      <c r="AF27" s="5">
        <v>0.267</v>
      </c>
      <c r="AG27" s="5">
        <f t="shared" si="1"/>
        <v>19</v>
      </c>
      <c r="AH27" s="6">
        <f t="shared" si="2"/>
        <v>0</v>
      </c>
      <c r="AI27" s="6" t="str">
        <f>VLOOKUP(C27, 'Batter Rosters'!A:C, 3, FALSE)</f>
        <v>CHC</v>
      </c>
    </row>
    <row r="28">
      <c r="A28" s="1">
        <v>42.0</v>
      </c>
      <c r="B28" s="3"/>
      <c r="C28" s="4" t="s">
        <v>486</v>
      </c>
      <c r="D28" s="4" t="s">
        <v>460</v>
      </c>
      <c r="E28" s="5">
        <v>2019.0</v>
      </c>
      <c r="F28" s="5">
        <v>2020.0</v>
      </c>
      <c r="G28" s="5">
        <v>104.0</v>
      </c>
      <c r="H28" s="5">
        <v>6.0</v>
      </c>
      <c r="I28" s="3"/>
      <c r="J28" s="5">
        <v>194.0</v>
      </c>
      <c r="K28" s="5">
        <v>158.0</v>
      </c>
      <c r="L28" s="5">
        <v>24.0</v>
      </c>
      <c r="M28" s="5">
        <v>36.0</v>
      </c>
      <c r="N28" s="5">
        <v>5.0</v>
      </c>
      <c r="O28" s="5">
        <v>0.0</v>
      </c>
      <c r="P28" s="5">
        <v>33.0</v>
      </c>
      <c r="Q28" s="5">
        <v>1.0</v>
      </c>
      <c r="R28" s="5">
        <v>1.0</v>
      </c>
      <c r="S28" s="5">
        <v>22.0</v>
      </c>
      <c r="T28" s="5">
        <v>25.0</v>
      </c>
      <c r="U28" s="5">
        <v>0.228</v>
      </c>
      <c r="V28" s="5">
        <v>0.361</v>
      </c>
      <c r="W28" s="5">
        <v>0.373</v>
      </c>
      <c r="X28" s="5">
        <v>0.734</v>
      </c>
      <c r="Y28" s="5">
        <v>59.0</v>
      </c>
      <c r="Z28" s="5">
        <v>8.0</v>
      </c>
      <c r="AA28" s="5">
        <v>12.0</v>
      </c>
      <c r="AB28" s="5">
        <v>0.0</v>
      </c>
      <c r="AC28" s="5">
        <v>2.0</v>
      </c>
      <c r="AD28" s="5">
        <v>0.0</v>
      </c>
      <c r="AE28" s="5">
        <v>2.0</v>
      </c>
      <c r="AF28" s="5">
        <v>0.233</v>
      </c>
      <c r="AG28" s="5">
        <f t="shared" si="1"/>
        <v>25</v>
      </c>
      <c r="AH28" s="6">
        <f t="shared" si="2"/>
        <v>0</v>
      </c>
      <c r="AI28" s="6" t="str">
        <f>VLOOKUP(C28, 'Batter Rosters'!A:C, 3, FALSE)</f>
        <v>CHC</v>
      </c>
    </row>
    <row r="29">
      <c r="A29" s="1">
        <v>55.0</v>
      </c>
      <c r="B29" s="3"/>
      <c r="C29" s="4" t="s">
        <v>83</v>
      </c>
      <c r="D29" s="4" t="s">
        <v>460</v>
      </c>
      <c r="E29" s="5">
        <v>2019.0</v>
      </c>
      <c r="F29" s="5">
        <v>2020.0</v>
      </c>
      <c r="G29" s="5">
        <v>46.0</v>
      </c>
      <c r="H29" s="5">
        <v>5.0</v>
      </c>
      <c r="I29" s="3"/>
      <c r="J29" s="5">
        <v>81.0</v>
      </c>
      <c r="K29" s="5">
        <v>77.0</v>
      </c>
      <c r="L29" s="5">
        <v>10.0</v>
      </c>
      <c r="M29" s="5">
        <v>20.0</v>
      </c>
      <c r="N29" s="5">
        <v>3.0</v>
      </c>
      <c r="O29" s="5">
        <v>0.0</v>
      </c>
      <c r="P29" s="5">
        <v>17.0</v>
      </c>
      <c r="Q29" s="5">
        <v>0.0</v>
      </c>
      <c r="R29" s="5">
        <v>0.0</v>
      </c>
      <c r="S29" s="5">
        <v>3.0</v>
      </c>
      <c r="T29" s="5">
        <v>9.0</v>
      </c>
      <c r="U29" s="5">
        <v>0.26</v>
      </c>
      <c r="V29" s="5">
        <v>0.284</v>
      </c>
      <c r="W29" s="5">
        <v>0.494</v>
      </c>
      <c r="X29" s="5">
        <v>0.777</v>
      </c>
      <c r="Y29" s="5">
        <v>38.0</v>
      </c>
      <c r="Z29" s="5">
        <v>4.0</v>
      </c>
      <c r="AA29" s="5">
        <v>0.0</v>
      </c>
      <c r="AB29" s="5">
        <v>0.0</v>
      </c>
      <c r="AC29" s="5">
        <v>1.0</v>
      </c>
      <c r="AD29" s="5">
        <v>0.0</v>
      </c>
      <c r="AE29" s="5">
        <v>1.0</v>
      </c>
      <c r="AF29" s="5">
        <v>0.234</v>
      </c>
      <c r="AG29" s="5">
        <f t="shared" si="1"/>
        <v>12</v>
      </c>
      <c r="AH29" s="6">
        <f t="shared" si="2"/>
        <v>0</v>
      </c>
      <c r="AI29" s="6" t="str">
        <f>VLOOKUP(C29, 'Batter Rosters'!A:C, 3, FALSE)</f>
        <v>CHC</v>
      </c>
    </row>
    <row r="30">
      <c r="A30" s="1">
        <v>101.0</v>
      </c>
      <c r="B30" s="3"/>
      <c r="C30" s="4" t="s">
        <v>487</v>
      </c>
      <c r="D30" s="4" t="s">
        <v>460</v>
      </c>
      <c r="E30" s="5">
        <v>2019.0</v>
      </c>
      <c r="F30" s="5">
        <v>2020.0</v>
      </c>
      <c r="G30" s="5">
        <v>86.0</v>
      </c>
      <c r="H30" s="5">
        <v>3.0</v>
      </c>
      <c r="I30" s="3"/>
      <c r="J30" s="5">
        <v>188.0</v>
      </c>
      <c r="K30" s="5">
        <v>168.0</v>
      </c>
      <c r="L30" s="5">
        <v>18.0</v>
      </c>
      <c r="M30" s="5">
        <v>40.0</v>
      </c>
      <c r="N30" s="5">
        <v>8.0</v>
      </c>
      <c r="O30" s="5">
        <v>0.0</v>
      </c>
      <c r="P30" s="5">
        <v>15.0</v>
      </c>
      <c r="Q30" s="5">
        <v>0.0</v>
      </c>
      <c r="R30" s="5">
        <v>0.0</v>
      </c>
      <c r="S30" s="5">
        <v>16.0</v>
      </c>
      <c r="T30" s="5">
        <v>30.0</v>
      </c>
      <c r="U30" s="5">
        <v>0.238</v>
      </c>
      <c r="V30" s="5">
        <v>0.308</v>
      </c>
      <c r="W30" s="5">
        <v>0.339</v>
      </c>
      <c r="X30" s="5">
        <v>0.647</v>
      </c>
      <c r="Y30" s="5">
        <v>57.0</v>
      </c>
      <c r="Z30" s="5">
        <v>1.0</v>
      </c>
      <c r="AA30" s="5">
        <v>1.0</v>
      </c>
      <c r="AB30" s="5">
        <v>3.0</v>
      </c>
      <c r="AC30" s="5">
        <v>0.0</v>
      </c>
      <c r="AD30" s="5">
        <v>0.0</v>
      </c>
      <c r="AE30" s="5">
        <v>4.0</v>
      </c>
      <c r="AF30" s="5">
        <v>0.274</v>
      </c>
      <c r="AG30" s="5">
        <f t="shared" si="1"/>
        <v>29</v>
      </c>
      <c r="AH30" s="6">
        <f t="shared" si="2"/>
        <v>0</v>
      </c>
      <c r="AI30" s="6" t="str">
        <f>VLOOKUP(C30, 'Batter Rosters'!A:C, 3, FALSE)</f>
        <v>CHC</v>
      </c>
    </row>
    <row r="31">
      <c r="A31" s="1">
        <v>120.0</v>
      </c>
      <c r="B31" s="3"/>
      <c r="C31" s="4" t="s">
        <v>75</v>
      </c>
      <c r="D31" s="4" t="s">
        <v>460</v>
      </c>
      <c r="E31" s="5">
        <v>2019.0</v>
      </c>
      <c r="F31" s="5">
        <v>2020.0</v>
      </c>
      <c r="G31" s="5">
        <v>47.0</v>
      </c>
      <c r="H31" s="5">
        <v>2.0</v>
      </c>
      <c r="I31" s="3"/>
      <c r="J31" s="5">
        <v>76.0</v>
      </c>
      <c r="K31" s="5">
        <v>65.0</v>
      </c>
      <c r="L31" s="5">
        <v>7.0</v>
      </c>
      <c r="M31" s="5">
        <v>17.0</v>
      </c>
      <c r="N31" s="5">
        <v>3.0</v>
      </c>
      <c r="O31" s="5">
        <v>1.0</v>
      </c>
      <c r="P31" s="5">
        <v>6.0</v>
      </c>
      <c r="Q31" s="5">
        <v>1.0</v>
      </c>
      <c r="R31" s="5">
        <v>0.0</v>
      </c>
      <c r="S31" s="5">
        <v>10.0</v>
      </c>
      <c r="T31" s="5">
        <v>26.0</v>
      </c>
      <c r="U31" s="5">
        <v>0.262</v>
      </c>
      <c r="V31" s="5">
        <v>0.36</v>
      </c>
      <c r="W31" s="5">
        <v>0.431</v>
      </c>
      <c r="X31" s="5">
        <v>0.791</v>
      </c>
      <c r="Y31" s="5">
        <v>28.0</v>
      </c>
      <c r="Z31" s="5">
        <v>1.0</v>
      </c>
      <c r="AA31" s="5">
        <v>0.0</v>
      </c>
      <c r="AB31" s="5">
        <v>1.0</v>
      </c>
      <c r="AC31" s="5">
        <v>0.0</v>
      </c>
      <c r="AD31" s="5">
        <v>1.0</v>
      </c>
      <c r="AE31" s="5">
        <v>1.0</v>
      </c>
      <c r="AF31" s="5">
        <v>0.405</v>
      </c>
      <c r="AG31" s="5">
        <f t="shared" si="1"/>
        <v>11</v>
      </c>
      <c r="AH31" s="6">
        <f t="shared" si="2"/>
        <v>1</v>
      </c>
      <c r="AI31" s="6" t="str">
        <f>VLOOKUP(C31, 'Batter Rosters'!A:C, 3, FALSE)</f>
        <v>CHC</v>
      </c>
    </row>
    <row r="32">
      <c r="A32" s="1">
        <v>122.0</v>
      </c>
      <c r="B32" s="3"/>
      <c r="C32" s="4" t="s">
        <v>488</v>
      </c>
      <c r="D32" s="4" t="s">
        <v>460</v>
      </c>
      <c r="E32" s="5">
        <v>2019.0</v>
      </c>
      <c r="F32" s="5">
        <v>2020.0</v>
      </c>
      <c r="G32" s="5">
        <v>96.0</v>
      </c>
      <c r="H32" s="5">
        <v>2.0</v>
      </c>
      <c r="I32" s="3"/>
      <c r="J32" s="5">
        <v>151.0</v>
      </c>
      <c r="K32" s="5">
        <v>138.0</v>
      </c>
      <c r="L32" s="5">
        <v>10.0</v>
      </c>
      <c r="M32" s="5">
        <v>28.0</v>
      </c>
      <c r="N32" s="5">
        <v>6.0</v>
      </c>
      <c r="O32" s="5">
        <v>0.0</v>
      </c>
      <c r="P32" s="5">
        <v>14.0</v>
      </c>
      <c r="Q32" s="5">
        <v>0.0</v>
      </c>
      <c r="R32" s="5">
        <v>0.0</v>
      </c>
      <c r="S32" s="5">
        <v>12.0</v>
      </c>
      <c r="T32" s="5">
        <v>35.0</v>
      </c>
      <c r="U32" s="5">
        <v>0.203</v>
      </c>
      <c r="V32" s="5">
        <v>0.265</v>
      </c>
      <c r="W32" s="5">
        <v>0.29</v>
      </c>
      <c r="X32" s="5">
        <v>0.555</v>
      </c>
      <c r="Y32" s="5">
        <v>40.0</v>
      </c>
      <c r="Z32" s="5">
        <v>3.0</v>
      </c>
      <c r="AA32" s="5">
        <v>0.0</v>
      </c>
      <c r="AB32" s="5">
        <v>0.0</v>
      </c>
      <c r="AC32" s="5">
        <v>1.0</v>
      </c>
      <c r="AD32" s="5">
        <v>0.0</v>
      </c>
      <c r="AE32" s="5">
        <v>1.0</v>
      </c>
      <c r="AF32" s="5">
        <v>0.255</v>
      </c>
      <c r="AG32" s="5">
        <f t="shared" si="1"/>
        <v>20</v>
      </c>
      <c r="AH32" s="6">
        <f t="shared" si="2"/>
        <v>0</v>
      </c>
      <c r="AI32" s="6" t="str">
        <f>VLOOKUP(C32, 'Batter Rosters'!A:C, 3, FALSE)</f>
        <v>CHC</v>
      </c>
    </row>
    <row r="33">
      <c r="A33" s="1">
        <v>145.0</v>
      </c>
      <c r="B33" s="3"/>
      <c r="C33" s="4" t="s">
        <v>77</v>
      </c>
      <c r="D33" s="4" t="s">
        <v>460</v>
      </c>
      <c r="E33" s="5">
        <v>2019.0</v>
      </c>
      <c r="F33" s="5">
        <v>2020.0</v>
      </c>
      <c r="G33" s="5">
        <v>48.0</v>
      </c>
      <c r="H33" s="5">
        <v>1.0</v>
      </c>
      <c r="I33" s="3"/>
      <c r="J33" s="5">
        <v>72.0</v>
      </c>
      <c r="K33" s="5">
        <v>59.0</v>
      </c>
      <c r="L33" s="5">
        <v>8.0</v>
      </c>
      <c r="M33" s="5">
        <v>14.0</v>
      </c>
      <c r="N33" s="5">
        <v>4.0</v>
      </c>
      <c r="O33" s="5">
        <v>0.0</v>
      </c>
      <c r="P33" s="5">
        <v>5.0</v>
      </c>
      <c r="Q33" s="5">
        <v>0.0</v>
      </c>
      <c r="R33" s="5">
        <v>0.0</v>
      </c>
      <c r="S33" s="5">
        <v>9.0</v>
      </c>
      <c r="T33" s="5">
        <v>19.0</v>
      </c>
      <c r="U33" s="5">
        <v>0.237</v>
      </c>
      <c r="V33" s="5">
        <v>0.375</v>
      </c>
      <c r="W33" s="5">
        <v>0.356</v>
      </c>
      <c r="X33" s="5">
        <v>0.731</v>
      </c>
      <c r="Y33" s="5">
        <v>21.0</v>
      </c>
      <c r="Z33" s="5">
        <v>1.0</v>
      </c>
      <c r="AA33" s="5">
        <v>4.0</v>
      </c>
      <c r="AB33" s="5">
        <v>0.0</v>
      </c>
      <c r="AC33" s="5">
        <v>0.0</v>
      </c>
      <c r="AD33" s="5">
        <v>0.0</v>
      </c>
      <c r="AE33" s="5">
        <v>0.0</v>
      </c>
      <c r="AF33" s="5">
        <v>0.333</v>
      </c>
      <c r="AG33" s="5">
        <f t="shared" si="1"/>
        <v>9</v>
      </c>
      <c r="AH33" s="6">
        <f t="shared" si="2"/>
        <v>0</v>
      </c>
      <c r="AI33" s="6" t="str">
        <f>VLOOKUP(C33, 'Batter Rosters'!A:C, 3, FALSE)</f>
        <v>CHC</v>
      </c>
    </row>
    <row r="34">
      <c r="A34" s="1">
        <v>10.0</v>
      </c>
      <c r="B34" s="3"/>
      <c r="C34" s="4" t="s">
        <v>88</v>
      </c>
      <c r="D34" s="4" t="s">
        <v>460</v>
      </c>
      <c r="E34" s="5">
        <v>2019.0</v>
      </c>
      <c r="F34" s="5">
        <v>2020.0</v>
      </c>
      <c r="G34" s="5">
        <v>114.0</v>
      </c>
      <c r="H34" s="5">
        <v>13.0</v>
      </c>
      <c r="I34" s="3"/>
      <c r="J34" s="5">
        <v>224.0</v>
      </c>
      <c r="K34" s="5">
        <v>177.0</v>
      </c>
      <c r="L34" s="5">
        <v>31.0</v>
      </c>
      <c r="M34" s="5">
        <v>47.0</v>
      </c>
      <c r="N34" s="5">
        <v>7.0</v>
      </c>
      <c r="O34" s="5">
        <v>1.0</v>
      </c>
      <c r="P34" s="5">
        <v>32.0</v>
      </c>
      <c r="Q34" s="5">
        <v>2.0</v>
      </c>
      <c r="R34" s="5">
        <v>0.0</v>
      </c>
      <c r="S34" s="5">
        <v>43.0</v>
      </c>
      <c r="T34" s="5">
        <v>51.0</v>
      </c>
      <c r="U34" s="5">
        <v>0.266</v>
      </c>
      <c r="V34" s="5">
        <v>0.402</v>
      </c>
      <c r="W34" s="5">
        <v>0.537</v>
      </c>
      <c r="X34" s="5">
        <v>0.939</v>
      </c>
      <c r="Y34" s="5">
        <v>95.0</v>
      </c>
      <c r="Z34" s="5">
        <v>8.0</v>
      </c>
      <c r="AA34" s="5">
        <v>0.0</v>
      </c>
      <c r="AB34" s="5">
        <v>0.0</v>
      </c>
      <c r="AC34" s="5">
        <v>4.0</v>
      </c>
      <c r="AD34" s="5">
        <v>1.0</v>
      </c>
      <c r="AE34" s="5">
        <v>0.0</v>
      </c>
      <c r="AF34" s="5">
        <v>0.291</v>
      </c>
      <c r="AG34" s="5">
        <f t="shared" si="1"/>
        <v>26</v>
      </c>
      <c r="AH34" s="6">
        <f t="shared" si="2"/>
        <v>2</v>
      </c>
      <c r="AI34" s="6" t="str">
        <f>VLOOKUP(C34, 'Batter Rosters'!A:C, 3, FALSE)</f>
        <v>CHW</v>
      </c>
    </row>
    <row r="35">
      <c r="A35" s="1">
        <v>46.0</v>
      </c>
      <c r="B35" s="3"/>
      <c r="C35" s="4" t="s">
        <v>489</v>
      </c>
      <c r="D35" s="4" t="s">
        <v>460</v>
      </c>
      <c r="E35" s="5">
        <v>2019.0</v>
      </c>
      <c r="F35" s="5">
        <v>2020.0</v>
      </c>
      <c r="G35" s="5">
        <v>73.0</v>
      </c>
      <c r="H35" s="5">
        <v>6.0</v>
      </c>
      <c r="I35" s="3"/>
      <c r="J35" s="5">
        <v>152.0</v>
      </c>
      <c r="K35" s="5">
        <v>143.0</v>
      </c>
      <c r="L35" s="5">
        <v>23.0</v>
      </c>
      <c r="M35" s="5">
        <v>33.0</v>
      </c>
      <c r="N35" s="5">
        <v>3.0</v>
      </c>
      <c r="O35" s="5">
        <v>1.0</v>
      </c>
      <c r="P35" s="5">
        <v>24.0</v>
      </c>
      <c r="Q35" s="5">
        <v>1.0</v>
      </c>
      <c r="R35" s="5">
        <v>0.0</v>
      </c>
      <c r="S35" s="5">
        <v>6.0</v>
      </c>
      <c r="T35" s="5">
        <v>39.0</v>
      </c>
      <c r="U35" s="5">
        <v>0.231</v>
      </c>
      <c r="V35" s="5">
        <v>0.263</v>
      </c>
      <c r="W35" s="5">
        <v>0.392</v>
      </c>
      <c r="X35" s="5">
        <v>0.655</v>
      </c>
      <c r="Y35" s="5">
        <v>56.0</v>
      </c>
      <c r="Z35" s="5">
        <v>3.0</v>
      </c>
      <c r="AA35" s="5">
        <v>1.0</v>
      </c>
      <c r="AB35" s="5">
        <v>0.0</v>
      </c>
      <c r="AC35" s="5">
        <v>2.0</v>
      </c>
      <c r="AD35" s="5">
        <v>0.0</v>
      </c>
      <c r="AE35" s="5">
        <v>2.0</v>
      </c>
      <c r="AF35" s="5">
        <v>0.27</v>
      </c>
      <c r="AG35" s="5">
        <f t="shared" si="1"/>
        <v>23</v>
      </c>
      <c r="AH35" s="6">
        <f t="shared" si="2"/>
        <v>1</v>
      </c>
      <c r="AI35" s="6" t="str">
        <f>VLOOKUP(C35, 'Batter Rosters'!A:C, 3, FALSE)</f>
        <v>CHW</v>
      </c>
    </row>
    <row r="36">
      <c r="A36" s="1">
        <v>61.0</v>
      </c>
      <c r="B36" s="3"/>
      <c r="C36" s="4" t="s">
        <v>87</v>
      </c>
      <c r="D36" s="4" t="s">
        <v>460</v>
      </c>
      <c r="E36" s="5">
        <v>2019.0</v>
      </c>
      <c r="F36" s="5">
        <v>2020.0</v>
      </c>
      <c r="G36" s="5">
        <v>88.0</v>
      </c>
      <c r="H36" s="5">
        <v>5.0</v>
      </c>
      <c r="I36" s="3"/>
      <c r="J36" s="5">
        <v>198.0</v>
      </c>
      <c r="K36" s="5">
        <v>180.0</v>
      </c>
      <c r="L36" s="5">
        <v>23.0</v>
      </c>
      <c r="M36" s="5">
        <v>52.0</v>
      </c>
      <c r="N36" s="5">
        <v>16.0</v>
      </c>
      <c r="O36" s="5">
        <v>2.0</v>
      </c>
      <c r="P36" s="5">
        <v>27.0</v>
      </c>
      <c r="Q36" s="5">
        <v>3.0</v>
      </c>
      <c r="R36" s="5">
        <v>2.0</v>
      </c>
      <c r="S36" s="5">
        <v>15.0</v>
      </c>
      <c r="T36" s="5">
        <v>60.0</v>
      </c>
      <c r="U36" s="5">
        <v>0.289</v>
      </c>
      <c r="V36" s="5">
        <v>0.348</v>
      </c>
      <c r="W36" s="5">
        <v>0.483</v>
      </c>
      <c r="X36" s="5">
        <v>0.832</v>
      </c>
      <c r="Y36" s="5">
        <v>87.0</v>
      </c>
      <c r="Z36" s="5">
        <v>1.0</v>
      </c>
      <c r="AA36" s="5">
        <v>2.0</v>
      </c>
      <c r="AB36" s="5">
        <v>0.0</v>
      </c>
      <c r="AC36" s="5">
        <v>1.0</v>
      </c>
      <c r="AD36" s="5">
        <v>1.0</v>
      </c>
      <c r="AE36" s="5">
        <v>1.0</v>
      </c>
      <c r="AF36" s="5">
        <v>0.405</v>
      </c>
      <c r="AG36" s="5">
        <f t="shared" si="1"/>
        <v>29</v>
      </c>
      <c r="AH36" s="6">
        <f t="shared" si="2"/>
        <v>1</v>
      </c>
      <c r="AI36" s="6" t="str">
        <f>VLOOKUP(C36, 'Batter Rosters'!A:C, 3, FALSE)</f>
        <v>CHW</v>
      </c>
    </row>
    <row r="37">
      <c r="A37" s="1">
        <v>63.0</v>
      </c>
      <c r="B37" s="3"/>
      <c r="C37" s="4" t="s">
        <v>92</v>
      </c>
      <c r="D37" s="4" t="s">
        <v>460</v>
      </c>
      <c r="E37" s="5">
        <v>2019.0</v>
      </c>
      <c r="F37" s="5">
        <v>2020.0</v>
      </c>
      <c r="G37" s="5">
        <v>84.0</v>
      </c>
      <c r="H37" s="5">
        <v>4.0</v>
      </c>
      <c r="I37" s="3"/>
      <c r="J37" s="5">
        <v>204.0</v>
      </c>
      <c r="K37" s="5">
        <v>191.0</v>
      </c>
      <c r="L37" s="5">
        <v>31.0</v>
      </c>
      <c r="M37" s="5">
        <v>61.0</v>
      </c>
      <c r="N37" s="5">
        <v>13.0</v>
      </c>
      <c r="O37" s="5">
        <v>1.0</v>
      </c>
      <c r="P37" s="5">
        <v>18.0</v>
      </c>
      <c r="Q37" s="5">
        <v>4.0</v>
      </c>
      <c r="R37" s="5">
        <v>0.0</v>
      </c>
      <c r="S37" s="5">
        <v>6.0</v>
      </c>
      <c r="T37" s="5">
        <v>34.0</v>
      </c>
      <c r="U37" s="5">
        <v>0.319</v>
      </c>
      <c r="V37" s="5">
        <v>0.35</v>
      </c>
      <c r="W37" s="5">
        <v>0.461</v>
      </c>
      <c r="X37" s="5">
        <v>0.811</v>
      </c>
      <c r="Y37" s="5">
        <v>88.0</v>
      </c>
      <c r="Z37" s="5">
        <v>5.0</v>
      </c>
      <c r="AA37" s="5">
        <v>3.0</v>
      </c>
      <c r="AB37" s="5">
        <v>4.0</v>
      </c>
      <c r="AC37" s="5">
        <v>0.0</v>
      </c>
      <c r="AD37" s="5">
        <v>0.0</v>
      </c>
      <c r="AE37" s="5">
        <v>3.0</v>
      </c>
      <c r="AF37" s="5">
        <v>0.373</v>
      </c>
      <c r="AG37" s="5">
        <f t="shared" si="1"/>
        <v>43</v>
      </c>
      <c r="AH37" s="6">
        <f t="shared" si="2"/>
        <v>4</v>
      </c>
      <c r="AI37" s="6" t="str">
        <f>VLOOKUP(C37, 'Batter Rosters'!A:C, 3, FALSE)</f>
        <v>CHW</v>
      </c>
    </row>
    <row r="38">
      <c r="A38" s="1">
        <v>110.0</v>
      </c>
      <c r="B38" s="3"/>
      <c r="C38" s="4" t="s">
        <v>490</v>
      </c>
      <c r="D38" s="4" t="s">
        <v>460</v>
      </c>
      <c r="E38" s="5">
        <v>2019.0</v>
      </c>
      <c r="F38" s="5">
        <v>2020.0</v>
      </c>
      <c r="G38" s="5">
        <v>22.0</v>
      </c>
      <c r="H38" s="5">
        <v>2.0</v>
      </c>
      <c r="I38" s="3"/>
      <c r="J38" s="5">
        <v>42.0</v>
      </c>
      <c r="K38" s="5">
        <v>36.0</v>
      </c>
      <c r="L38" s="5">
        <v>7.0</v>
      </c>
      <c r="M38" s="5">
        <v>13.0</v>
      </c>
      <c r="N38" s="5">
        <v>0.0</v>
      </c>
      <c r="O38" s="5">
        <v>1.0</v>
      </c>
      <c r="P38" s="5">
        <v>6.0</v>
      </c>
      <c r="Q38" s="5">
        <v>0.0</v>
      </c>
      <c r="R38" s="5">
        <v>1.0</v>
      </c>
      <c r="S38" s="5">
        <v>4.0</v>
      </c>
      <c r="T38" s="5">
        <v>7.0</v>
      </c>
      <c r="U38" s="5">
        <v>0.361</v>
      </c>
      <c r="V38" s="5">
        <v>0.439</v>
      </c>
      <c r="W38" s="5">
        <v>0.583</v>
      </c>
      <c r="X38" s="5">
        <v>1.022</v>
      </c>
      <c r="Y38" s="5">
        <v>21.0</v>
      </c>
      <c r="Z38" s="5">
        <v>2.0</v>
      </c>
      <c r="AA38" s="5">
        <v>1.0</v>
      </c>
      <c r="AB38" s="5">
        <v>1.0</v>
      </c>
      <c r="AC38" s="5">
        <v>0.0</v>
      </c>
      <c r="AD38" s="5">
        <v>0.0</v>
      </c>
      <c r="AE38" s="5">
        <v>0.0</v>
      </c>
      <c r="AF38" s="5">
        <v>0.407</v>
      </c>
      <c r="AG38" s="5">
        <f t="shared" si="1"/>
        <v>10</v>
      </c>
      <c r="AH38" s="6">
        <f t="shared" si="2"/>
        <v>-1</v>
      </c>
      <c r="AI38" s="6" t="str">
        <f>VLOOKUP(C38, 'Batter Rosters'!A:C, 3, FALSE)</f>
        <v>CHW</v>
      </c>
    </row>
    <row r="39">
      <c r="A39" s="1">
        <v>135.0</v>
      </c>
      <c r="B39" s="3"/>
      <c r="C39" s="4" t="s">
        <v>95</v>
      </c>
      <c r="D39" s="4" t="s">
        <v>460</v>
      </c>
      <c r="E39" s="5">
        <v>2019.0</v>
      </c>
      <c r="F39" s="5">
        <v>2020.0</v>
      </c>
      <c r="G39" s="5">
        <v>69.0</v>
      </c>
      <c r="H39" s="5">
        <v>1.0</v>
      </c>
      <c r="I39" s="3"/>
      <c r="J39" s="5">
        <v>132.0</v>
      </c>
      <c r="K39" s="5">
        <v>121.0</v>
      </c>
      <c r="L39" s="5">
        <v>15.0</v>
      </c>
      <c r="M39" s="5">
        <v>35.0</v>
      </c>
      <c r="N39" s="5">
        <v>7.0</v>
      </c>
      <c r="O39" s="5">
        <v>1.0</v>
      </c>
      <c r="P39" s="5">
        <v>10.0</v>
      </c>
      <c r="Q39" s="5">
        <v>1.0</v>
      </c>
      <c r="R39" s="5">
        <v>1.0</v>
      </c>
      <c r="S39" s="5">
        <v>10.0</v>
      </c>
      <c r="T39" s="5">
        <v>25.0</v>
      </c>
      <c r="U39" s="5">
        <v>0.289</v>
      </c>
      <c r="V39" s="5">
        <v>0.344</v>
      </c>
      <c r="W39" s="5">
        <v>0.388</v>
      </c>
      <c r="X39" s="5">
        <v>0.732</v>
      </c>
      <c r="Y39" s="5">
        <v>47.0</v>
      </c>
      <c r="Z39" s="5">
        <v>3.0</v>
      </c>
      <c r="AA39" s="5">
        <v>0.0</v>
      </c>
      <c r="AB39" s="5">
        <v>1.0</v>
      </c>
      <c r="AC39" s="5">
        <v>0.0</v>
      </c>
      <c r="AD39" s="5">
        <v>0.0</v>
      </c>
      <c r="AE39" s="5">
        <v>2.0</v>
      </c>
      <c r="AF39" s="5">
        <v>0.358</v>
      </c>
      <c r="AG39" s="5">
        <f t="shared" si="1"/>
        <v>26</v>
      </c>
      <c r="AH39" s="6">
        <f t="shared" si="2"/>
        <v>0</v>
      </c>
      <c r="AI39" s="6" t="str">
        <f>VLOOKUP(C39, 'Batter Rosters'!A:C, 3, FALSE)</f>
        <v>CHW</v>
      </c>
    </row>
    <row r="40">
      <c r="A40" s="1">
        <v>196.0</v>
      </c>
      <c r="B40" s="3"/>
      <c r="C40" s="4" t="s">
        <v>491</v>
      </c>
      <c r="D40" s="4" t="s">
        <v>460</v>
      </c>
      <c r="E40" s="5">
        <v>2019.0</v>
      </c>
      <c r="F40" s="5">
        <v>2020.0</v>
      </c>
      <c r="G40" s="5">
        <v>46.0</v>
      </c>
      <c r="H40" s="5">
        <v>0.0</v>
      </c>
      <c r="I40" s="3"/>
      <c r="J40" s="5">
        <v>56.0</v>
      </c>
      <c r="K40" s="5">
        <v>51.0</v>
      </c>
      <c r="L40" s="5">
        <v>10.0</v>
      </c>
      <c r="M40" s="5">
        <v>16.0</v>
      </c>
      <c r="N40" s="5">
        <v>0.0</v>
      </c>
      <c r="O40" s="5">
        <v>0.0</v>
      </c>
      <c r="P40" s="5">
        <v>3.0</v>
      </c>
      <c r="Q40" s="5">
        <v>1.0</v>
      </c>
      <c r="R40" s="5">
        <v>0.0</v>
      </c>
      <c r="S40" s="5">
        <v>4.0</v>
      </c>
      <c r="T40" s="5">
        <v>13.0</v>
      </c>
      <c r="U40" s="5">
        <v>0.314</v>
      </c>
      <c r="V40" s="5">
        <v>0.375</v>
      </c>
      <c r="W40" s="5">
        <v>0.314</v>
      </c>
      <c r="X40" s="5">
        <v>0.689</v>
      </c>
      <c r="Y40" s="5">
        <v>16.0</v>
      </c>
      <c r="Z40" s="5">
        <v>1.0</v>
      </c>
      <c r="AA40" s="5">
        <v>1.0</v>
      </c>
      <c r="AB40" s="5">
        <v>0.0</v>
      </c>
      <c r="AC40" s="5">
        <v>0.0</v>
      </c>
      <c r="AD40" s="5">
        <v>0.0</v>
      </c>
      <c r="AE40" s="5">
        <v>0.0</v>
      </c>
      <c r="AF40" s="5">
        <v>0.421</v>
      </c>
      <c r="AG40" s="5">
        <f t="shared" si="1"/>
        <v>16</v>
      </c>
      <c r="AH40" s="6">
        <f t="shared" si="2"/>
        <v>1</v>
      </c>
      <c r="AI40" s="6" t="str">
        <f>VLOOKUP(C40, 'Batter Rosters'!A:C, 3, FALSE)</f>
        <v>CHW</v>
      </c>
    </row>
    <row r="41">
      <c r="A41" s="1">
        <v>15.0</v>
      </c>
      <c r="B41" s="3"/>
      <c r="C41" s="4" t="s">
        <v>492</v>
      </c>
      <c r="D41" s="4" t="s">
        <v>460</v>
      </c>
      <c r="E41" s="5">
        <v>2019.0</v>
      </c>
      <c r="F41" s="5">
        <v>2020.0</v>
      </c>
      <c r="G41" s="5">
        <v>108.0</v>
      </c>
      <c r="H41" s="5">
        <v>11.0</v>
      </c>
      <c r="I41" s="3"/>
      <c r="J41" s="5">
        <v>204.0</v>
      </c>
      <c r="K41" s="5">
        <v>182.0</v>
      </c>
      <c r="L41" s="5">
        <v>24.0</v>
      </c>
      <c r="M41" s="5">
        <v>48.0</v>
      </c>
      <c r="N41" s="5">
        <v>9.0</v>
      </c>
      <c r="O41" s="5">
        <v>0.0</v>
      </c>
      <c r="P41" s="5">
        <v>29.0</v>
      </c>
      <c r="Q41" s="5">
        <v>0.0</v>
      </c>
      <c r="R41" s="5">
        <v>0.0</v>
      </c>
      <c r="S41" s="5">
        <v>16.0</v>
      </c>
      <c r="T41" s="5">
        <v>34.0</v>
      </c>
      <c r="U41" s="5">
        <v>0.264</v>
      </c>
      <c r="V41" s="5">
        <v>0.338</v>
      </c>
      <c r="W41" s="5">
        <v>0.495</v>
      </c>
      <c r="X41" s="5">
        <v>0.833</v>
      </c>
      <c r="Y41" s="5">
        <v>90.0</v>
      </c>
      <c r="Z41" s="5">
        <v>5.0</v>
      </c>
      <c r="AA41" s="5">
        <v>5.0</v>
      </c>
      <c r="AB41" s="5">
        <v>0.0</v>
      </c>
      <c r="AC41" s="5">
        <v>1.0</v>
      </c>
      <c r="AD41" s="5">
        <v>1.0</v>
      </c>
      <c r="AE41" s="5">
        <v>5.0</v>
      </c>
      <c r="AF41" s="5">
        <v>0.268</v>
      </c>
      <c r="AG41" s="5">
        <f t="shared" si="1"/>
        <v>28</v>
      </c>
      <c r="AH41" s="6">
        <f t="shared" si="2"/>
        <v>0</v>
      </c>
      <c r="AI41" s="6" t="str">
        <f>VLOOKUP(C41, 'Batter Rosters'!A:C, 3, FALSE)</f>
        <v>CIN</v>
      </c>
    </row>
    <row r="42">
      <c r="A42" s="1">
        <v>43.0</v>
      </c>
      <c r="B42" s="3"/>
      <c r="C42" s="4" t="s">
        <v>493</v>
      </c>
      <c r="D42" s="4" t="s">
        <v>460</v>
      </c>
      <c r="E42" s="5">
        <v>2019.0</v>
      </c>
      <c r="F42" s="5">
        <v>2020.0</v>
      </c>
      <c r="G42" s="5">
        <v>72.0</v>
      </c>
      <c r="H42" s="5">
        <v>6.0</v>
      </c>
      <c r="I42" s="3"/>
      <c r="J42" s="5">
        <v>134.0</v>
      </c>
      <c r="K42" s="5">
        <v>123.0</v>
      </c>
      <c r="L42" s="5">
        <v>15.0</v>
      </c>
      <c r="M42" s="5">
        <v>31.0</v>
      </c>
      <c r="N42" s="5">
        <v>9.0</v>
      </c>
      <c r="O42" s="5">
        <v>1.0</v>
      </c>
      <c r="P42" s="5">
        <v>17.0</v>
      </c>
      <c r="Q42" s="5">
        <v>1.0</v>
      </c>
      <c r="R42" s="5">
        <v>1.0</v>
      </c>
      <c r="S42" s="5">
        <v>6.0</v>
      </c>
      <c r="T42" s="5">
        <v>40.0</v>
      </c>
      <c r="U42" s="5">
        <v>0.252</v>
      </c>
      <c r="V42" s="5">
        <v>0.308</v>
      </c>
      <c r="W42" s="5">
        <v>0.488</v>
      </c>
      <c r="X42" s="5">
        <v>0.796</v>
      </c>
      <c r="Y42" s="5">
        <v>60.0</v>
      </c>
      <c r="Z42" s="5">
        <v>0.0</v>
      </c>
      <c r="AA42" s="5">
        <v>4.0</v>
      </c>
      <c r="AB42" s="5">
        <v>1.0</v>
      </c>
      <c r="AC42" s="5">
        <v>0.0</v>
      </c>
      <c r="AD42" s="5">
        <v>0.0</v>
      </c>
      <c r="AE42" s="5">
        <v>2.0</v>
      </c>
      <c r="AF42" s="5">
        <v>0.325</v>
      </c>
      <c r="AG42" s="5">
        <f t="shared" si="1"/>
        <v>15</v>
      </c>
      <c r="AH42" s="6">
        <f t="shared" si="2"/>
        <v>0</v>
      </c>
      <c r="AI42" s="6" t="str">
        <f>VLOOKUP(C42, 'Batter Rosters'!A:C, 3, FALSE)</f>
        <v>CIN</v>
      </c>
    </row>
    <row r="43">
      <c r="A43" s="1">
        <v>51.0</v>
      </c>
      <c r="B43" s="3"/>
      <c r="C43" s="4" t="s">
        <v>99</v>
      </c>
      <c r="D43" s="4" t="s">
        <v>460</v>
      </c>
      <c r="E43" s="5">
        <v>2019.0</v>
      </c>
      <c r="F43" s="5">
        <v>2020.0</v>
      </c>
      <c r="G43" s="5">
        <v>101.0</v>
      </c>
      <c r="H43" s="5">
        <v>6.0</v>
      </c>
      <c r="I43" s="3"/>
      <c r="J43" s="5">
        <v>207.0</v>
      </c>
      <c r="K43" s="5">
        <v>204.0</v>
      </c>
      <c r="L43" s="5">
        <v>19.0</v>
      </c>
      <c r="M43" s="5">
        <v>57.0</v>
      </c>
      <c r="N43" s="5">
        <v>14.0</v>
      </c>
      <c r="O43" s="5">
        <v>0.0</v>
      </c>
      <c r="P43" s="5">
        <v>22.0</v>
      </c>
      <c r="Q43" s="5">
        <v>2.0</v>
      </c>
      <c r="R43" s="5">
        <v>0.0</v>
      </c>
      <c r="S43" s="5">
        <v>3.0</v>
      </c>
      <c r="T43" s="5">
        <v>44.0</v>
      </c>
      <c r="U43" s="5">
        <v>0.279</v>
      </c>
      <c r="V43" s="5">
        <v>0.29</v>
      </c>
      <c r="W43" s="5">
        <v>0.436</v>
      </c>
      <c r="X43" s="5">
        <v>0.726</v>
      </c>
      <c r="Y43" s="5">
        <v>89.0</v>
      </c>
      <c r="Z43" s="5">
        <v>8.0</v>
      </c>
      <c r="AA43" s="5">
        <v>0.0</v>
      </c>
      <c r="AB43" s="5">
        <v>0.0</v>
      </c>
      <c r="AC43" s="5">
        <v>0.0</v>
      </c>
      <c r="AD43" s="5">
        <v>0.0</v>
      </c>
      <c r="AE43" s="5">
        <v>2.0</v>
      </c>
      <c r="AF43" s="5">
        <v>0.331</v>
      </c>
      <c r="AG43" s="5">
        <f t="shared" si="1"/>
        <v>37</v>
      </c>
      <c r="AH43" s="6">
        <f t="shared" si="2"/>
        <v>2</v>
      </c>
      <c r="AI43" s="6" t="str">
        <f>VLOOKUP(C43, 'Batter Rosters'!A:C, 3, FALSE)</f>
        <v>CIN</v>
      </c>
    </row>
    <row r="44">
      <c r="A44" s="1">
        <v>74.0</v>
      </c>
      <c r="B44" s="3"/>
      <c r="C44" s="4" t="s">
        <v>494</v>
      </c>
      <c r="D44" s="4" t="s">
        <v>460</v>
      </c>
      <c r="E44" s="5">
        <v>2019.0</v>
      </c>
      <c r="F44" s="5">
        <v>2020.0</v>
      </c>
      <c r="G44" s="5">
        <v>107.0</v>
      </c>
      <c r="H44" s="5">
        <v>3.0</v>
      </c>
      <c r="I44" s="3"/>
      <c r="J44" s="5">
        <v>214.0</v>
      </c>
      <c r="K44" s="5">
        <v>183.0</v>
      </c>
      <c r="L44" s="5">
        <v>22.0</v>
      </c>
      <c r="M44" s="5">
        <v>44.0</v>
      </c>
      <c r="N44" s="5">
        <v>7.0</v>
      </c>
      <c r="O44" s="5">
        <v>0.0</v>
      </c>
      <c r="P44" s="5">
        <v>12.0</v>
      </c>
      <c r="Q44" s="5">
        <v>2.0</v>
      </c>
      <c r="R44" s="5">
        <v>0.0</v>
      </c>
      <c r="S44" s="5">
        <v>29.0</v>
      </c>
      <c r="T44" s="5">
        <v>51.0</v>
      </c>
      <c r="U44" s="5">
        <v>0.24</v>
      </c>
      <c r="V44" s="5">
        <v>0.35</v>
      </c>
      <c r="W44" s="5">
        <v>0.328</v>
      </c>
      <c r="X44" s="5">
        <v>0.678</v>
      </c>
      <c r="Y44" s="5">
        <v>60.0</v>
      </c>
      <c r="Z44" s="5">
        <v>5.0</v>
      </c>
      <c r="AA44" s="5">
        <v>2.0</v>
      </c>
      <c r="AB44" s="5">
        <v>0.0</v>
      </c>
      <c r="AC44" s="5">
        <v>0.0</v>
      </c>
      <c r="AD44" s="5">
        <v>0.0</v>
      </c>
      <c r="AE44" s="5">
        <v>3.0</v>
      </c>
      <c r="AF44" s="5">
        <v>0.318</v>
      </c>
      <c r="AG44" s="5">
        <f t="shared" si="1"/>
        <v>34</v>
      </c>
      <c r="AH44" s="6">
        <f t="shared" si="2"/>
        <v>2</v>
      </c>
      <c r="AI44" s="6" t="str">
        <f>VLOOKUP(C44, 'Batter Rosters'!A:C, 3, FALSE)</f>
        <v>CIN</v>
      </c>
    </row>
    <row r="45">
      <c r="A45" s="1">
        <v>127.0</v>
      </c>
      <c r="B45" s="3"/>
      <c r="C45" s="4" t="s">
        <v>495</v>
      </c>
      <c r="D45" s="4" t="s">
        <v>460</v>
      </c>
      <c r="E45" s="5">
        <v>2019.0</v>
      </c>
      <c r="F45" s="5">
        <v>2020.0</v>
      </c>
      <c r="G45" s="5">
        <v>54.0</v>
      </c>
      <c r="H45" s="5">
        <v>2.0</v>
      </c>
      <c r="I45" s="3"/>
      <c r="J45" s="5">
        <v>82.0</v>
      </c>
      <c r="K45" s="5">
        <v>70.0</v>
      </c>
      <c r="L45" s="5">
        <v>8.0</v>
      </c>
      <c r="M45" s="5">
        <v>15.0</v>
      </c>
      <c r="N45" s="5">
        <v>2.0</v>
      </c>
      <c r="O45" s="5">
        <v>0.0</v>
      </c>
      <c r="P45" s="5">
        <v>6.0</v>
      </c>
      <c r="Q45" s="5">
        <v>0.0</v>
      </c>
      <c r="R45" s="5">
        <v>0.0</v>
      </c>
      <c r="S45" s="5">
        <v>9.0</v>
      </c>
      <c r="T45" s="5">
        <v>19.0</v>
      </c>
      <c r="U45" s="5">
        <v>0.214</v>
      </c>
      <c r="V45" s="5">
        <v>0.329</v>
      </c>
      <c r="W45" s="5">
        <v>0.329</v>
      </c>
      <c r="X45" s="5">
        <v>0.658</v>
      </c>
      <c r="Y45" s="5">
        <v>23.0</v>
      </c>
      <c r="Z45" s="5">
        <v>1.0</v>
      </c>
      <c r="AA45" s="5">
        <v>3.0</v>
      </c>
      <c r="AB45" s="5">
        <v>0.0</v>
      </c>
      <c r="AC45" s="5">
        <v>0.0</v>
      </c>
      <c r="AD45" s="5">
        <v>0.0</v>
      </c>
      <c r="AE45" s="5">
        <v>0.0</v>
      </c>
      <c r="AF45" s="5">
        <v>0.265</v>
      </c>
      <c r="AG45" s="5">
        <f t="shared" si="1"/>
        <v>11</v>
      </c>
      <c r="AH45" s="6">
        <f t="shared" si="2"/>
        <v>0</v>
      </c>
      <c r="AI45" s="6" t="str">
        <f>VLOOKUP(C45, 'Batter Rosters'!A:C, 3, FALSE)</f>
        <v>CIN</v>
      </c>
    </row>
    <row r="46">
      <c r="A46" s="1">
        <v>174.0</v>
      </c>
      <c r="B46" s="3"/>
      <c r="C46" s="4" t="s">
        <v>101</v>
      </c>
      <c r="D46" s="4" t="s">
        <v>460</v>
      </c>
      <c r="E46" s="5">
        <v>2019.0</v>
      </c>
      <c r="F46" s="5">
        <v>2020.0</v>
      </c>
      <c r="G46" s="5">
        <v>53.0</v>
      </c>
      <c r="H46" s="5">
        <v>0.0</v>
      </c>
      <c r="I46" s="3"/>
      <c r="J46" s="5">
        <v>66.0</v>
      </c>
      <c r="K46" s="5">
        <v>57.0</v>
      </c>
      <c r="L46" s="5">
        <v>4.0</v>
      </c>
      <c r="M46" s="5">
        <v>7.0</v>
      </c>
      <c r="N46" s="5">
        <v>2.0</v>
      </c>
      <c r="O46" s="5">
        <v>0.0</v>
      </c>
      <c r="P46" s="5">
        <v>4.0</v>
      </c>
      <c r="Q46" s="5">
        <v>1.0</v>
      </c>
      <c r="R46" s="5">
        <v>0.0</v>
      </c>
      <c r="S46" s="5">
        <v>9.0</v>
      </c>
      <c r="T46" s="5">
        <v>18.0</v>
      </c>
      <c r="U46" s="5">
        <v>0.123</v>
      </c>
      <c r="V46" s="5">
        <v>0.242</v>
      </c>
      <c r="W46" s="5">
        <v>0.158</v>
      </c>
      <c r="X46" s="5">
        <v>0.4</v>
      </c>
      <c r="Y46" s="5">
        <v>9.0</v>
      </c>
      <c r="Z46" s="5">
        <v>1.0</v>
      </c>
      <c r="AA46" s="5">
        <v>0.0</v>
      </c>
      <c r="AB46" s="5">
        <v>0.0</v>
      </c>
      <c r="AC46" s="5">
        <v>0.0</v>
      </c>
      <c r="AD46" s="5">
        <v>1.0</v>
      </c>
      <c r="AE46" s="5">
        <v>0.0</v>
      </c>
      <c r="AF46" s="5">
        <v>0.179</v>
      </c>
      <c r="AG46" s="5">
        <f t="shared" si="1"/>
        <v>5</v>
      </c>
      <c r="AH46" s="6">
        <f t="shared" si="2"/>
        <v>1</v>
      </c>
      <c r="AI46" s="6" t="str">
        <f>VLOOKUP(C46, 'Batter Rosters'!A:C, 3, FALSE)</f>
        <v>CIN</v>
      </c>
    </row>
    <row r="47">
      <c r="A47" s="1">
        <v>187.0</v>
      </c>
      <c r="B47" s="3"/>
      <c r="C47" s="4" t="s">
        <v>496</v>
      </c>
      <c r="D47" s="4" t="s">
        <v>460</v>
      </c>
      <c r="E47" s="5">
        <v>2019.0</v>
      </c>
      <c r="F47" s="5">
        <v>2020.0</v>
      </c>
      <c r="G47" s="5">
        <v>23.0</v>
      </c>
      <c r="H47" s="5">
        <v>0.0</v>
      </c>
      <c r="I47" s="3"/>
      <c r="J47" s="5">
        <v>32.0</v>
      </c>
      <c r="K47" s="5">
        <v>27.0</v>
      </c>
      <c r="L47" s="5">
        <v>3.0</v>
      </c>
      <c r="M47" s="5">
        <v>3.0</v>
      </c>
      <c r="N47" s="5">
        <v>2.0</v>
      </c>
      <c r="O47" s="5">
        <v>0.0</v>
      </c>
      <c r="P47" s="5">
        <v>1.0</v>
      </c>
      <c r="Q47" s="5">
        <v>2.0</v>
      </c>
      <c r="R47" s="5">
        <v>0.0</v>
      </c>
      <c r="S47" s="5">
        <v>3.0</v>
      </c>
      <c r="T47" s="5">
        <v>11.0</v>
      </c>
      <c r="U47" s="5">
        <v>0.111</v>
      </c>
      <c r="V47" s="5">
        <v>0.25</v>
      </c>
      <c r="W47" s="5">
        <v>0.185</v>
      </c>
      <c r="X47" s="5">
        <v>0.435</v>
      </c>
      <c r="Y47" s="5">
        <v>5.0</v>
      </c>
      <c r="Z47" s="5">
        <v>0.0</v>
      </c>
      <c r="AA47" s="5">
        <v>2.0</v>
      </c>
      <c r="AB47" s="5">
        <v>0.0</v>
      </c>
      <c r="AC47" s="5">
        <v>0.0</v>
      </c>
      <c r="AD47" s="5">
        <v>0.0</v>
      </c>
      <c r="AE47" s="5">
        <v>0.0</v>
      </c>
      <c r="AF47" s="5">
        <v>0.188</v>
      </c>
      <c r="AG47" s="5">
        <f t="shared" si="1"/>
        <v>1</v>
      </c>
      <c r="AH47" s="6">
        <f t="shared" si="2"/>
        <v>2</v>
      </c>
      <c r="AI47" s="6" t="str">
        <f>VLOOKUP(C47, 'Batter Rosters'!A:C, 3, FALSE)</f>
        <v>CIN</v>
      </c>
    </row>
    <row r="48">
      <c r="A48" s="1">
        <v>11.0</v>
      </c>
      <c r="B48" s="3"/>
      <c r="C48" s="4" t="s">
        <v>107</v>
      </c>
      <c r="D48" s="4" t="s">
        <v>460</v>
      </c>
      <c r="E48" s="5">
        <v>2019.0</v>
      </c>
      <c r="F48" s="5">
        <v>2020.0</v>
      </c>
      <c r="G48" s="5">
        <v>117.0</v>
      </c>
      <c r="H48" s="5">
        <v>13.0</v>
      </c>
      <c r="I48" s="3"/>
      <c r="J48" s="5">
        <v>263.0</v>
      </c>
      <c r="K48" s="5">
        <v>222.0</v>
      </c>
      <c r="L48" s="5">
        <v>40.0</v>
      </c>
      <c r="M48" s="5">
        <v>69.0</v>
      </c>
      <c r="N48" s="5">
        <v>10.0</v>
      </c>
      <c r="O48" s="5">
        <v>0.0</v>
      </c>
      <c r="P48" s="5">
        <v>46.0</v>
      </c>
      <c r="Q48" s="5">
        <v>2.0</v>
      </c>
      <c r="R48" s="5">
        <v>0.0</v>
      </c>
      <c r="S48" s="5">
        <v>38.0</v>
      </c>
      <c r="T48" s="5">
        <v>42.0</v>
      </c>
      <c r="U48" s="5">
        <v>0.311</v>
      </c>
      <c r="V48" s="5">
        <v>0.411</v>
      </c>
      <c r="W48" s="5">
        <v>0.532</v>
      </c>
      <c r="X48" s="5">
        <v>0.942</v>
      </c>
      <c r="Y48" s="5">
        <v>118.0</v>
      </c>
      <c r="Z48" s="5">
        <v>6.0</v>
      </c>
      <c r="AA48" s="5">
        <v>1.0</v>
      </c>
      <c r="AB48" s="5">
        <v>0.0</v>
      </c>
      <c r="AC48" s="5">
        <v>2.0</v>
      </c>
      <c r="AD48" s="5">
        <v>3.0</v>
      </c>
      <c r="AE48" s="5">
        <v>2.0</v>
      </c>
      <c r="AF48" s="5">
        <v>0.331</v>
      </c>
      <c r="AG48" s="5">
        <f t="shared" si="1"/>
        <v>46</v>
      </c>
      <c r="AH48" s="6">
        <f t="shared" si="2"/>
        <v>2</v>
      </c>
      <c r="AI48" s="6" t="str">
        <f>VLOOKUP(C48, 'Batter Rosters'!A:C, 3, FALSE)</f>
        <v>CLE</v>
      </c>
    </row>
    <row r="49">
      <c r="A49" s="1">
        <v>14.0</v>
      </c>
      <c r="B49" s="3"/>
      <c r="C49" s="4" t="s">
        <v>108</v>
      </c>
      <c r="D49" s="4" t="s">
        <v>460</v>
      </c>
      <c r="E49" s="5">
        <v>2019.0</v>
      </c>
      <c r="F49" s="5">
        <v>2020.0</v>
      </c>
      <c r="G49" s="5">
        <v>100.0</v>
      </c>
      <c r="H49" s="5">
        <v>11.0</v>
      </c>
      <c r="I49" s="3"/>
      <c r="J49" s="5">
        <v>216.0</v>
      </c>
      <c r="K49" s="5">
        <v>194.0</v>
      </c>
      <c r="L49" s="5">
        <v>30.0</v>
      </c>
      <c r="M49" s="5">
        <v>54.0</v>
      </c>
      <c r="N49" s="5">
        <v>13.0</v>
      </c>
      <c r="O49" s="5">
        <v>0.0</v>
      </c>
      <c r="P49" s="5">
        <v>30.0</v>
      </c>
      <c r="Q49" s="5">
        <v>10.0</v>
      </c>
      <c r="R49" s="5">
        <v>0.0</v>
      </c>
      <c r="S49" s="5">
        <v>18.0</v>
      </c>
      <c r="T49" s="5">
        <v>21.0</v>
      </c>
      <c r="U49" s="5">
        <v>0.278</v>
      </c>
      <c r="V49" s="5">
        <v>0.333</v>
      </c>
      <c r="W49" s="5">
        <v>0.515</v>
      </c>
      <c r="X49" s="5">
        <v>0.849</v>
      </c>
      <c r="Y49" s="5">
        <v>100.0</v>
      </c>
      <c r="Z49" s="5">
        <v>3.0</v>
      </c>
      <c r="AA49" s="5">
        <v>0.0</v>
      </c>
      <c r="AB49" s="5">
        <v>0.0</v>
      </c>
      <c r="AC49" s="5">
        <v>4.0</v>
      </c>
      <c r="AD49" s="5">
        <v>1.0</v>
      </c>
      <c r="AE49" s="5">
        <v>3.0</v>
      </c>
      <c r="AF49" s="5">
        <v>0.259</v>
      </c>
      <c r="AG49" s="5">
        <f t="shared" si="1"/>
        <v>30</v>
      </c>
      <c r="AH49" s="6">
        <f t="shared" si="2"/>
        <v>10</v>
      </c>
      <c r="AI49" s="6" t="str">
        <f>VLOOKUP(C49, 'Batter Rosters'!A:C, 3, FALSE)</f>
        <v>CLE</v>
      </c>
    </row>
    <row r="50">
      <c r="A50" s="1">
        <v>30.0</v>
      </c>
      <c r="B50" s="3"/>
      <c r="C50" s="4" t="s">
        <v>106</v>
      </c>
      <c r="D50" s="4" t="s">
        <v>460</v>
      </c>
      <c r="E50" s="5">
        <v>2019.0</v>
      </c>
      <c r="F50" s="5">
        <v>2020.0</v>
      </c>
      <c r="G50" s="5">
        <v>111.0</v>
      </c>
      <c r="H50" s="5">
        <v>8.0</v>
      </c>
      <c r="I50" s="3"/>
      <c r="J50" s="5">
        <v>265.0</v>
      </c>
      <c r="K50" s="5">
        <v>236.0</v>
      </c>
      <c r="L50" s="5">
        <v>41.0</v>
      </c>
      <c r="M50" s="5">
        <v>64.0</v>
      </c>
      <c r="N50" s="5">
        <v>14.0</v>
      </c>
      <c r="O50" s="5">
        <v>0.0</v>
      </c>
      <c r="P50" s="5">
        <v>27.0</v>
      </c>
      <c r="Q50" s="5">
        <v>9.0</v>
      </c>
      <c r="R50" s="5">
        <v>1.0</v>
      </c>
      <c r="S50" s="5">
        <v>24.0</v>
      </c>
      <c r="T50" s="5">
        <v>35.0</v>
      </c>
      <c r="U50" s="5">
        <v>0.271</v>
      </c>
      <c r="V50" s="5">
        <v>0.351</v>
      </c>
      <c r="W50" s="5">
        <v>0.432</v>
      </c>
      <c r="X50" s="5">
        <v>0.783</v>
      </c>
      <c r="Y50" s="5">
        <v>102.0</v>
      </c>
      <c r="Z50" s="5">
        <v>5.0</v>
      </c>
      <c r="AA50" s="5">
        <v>5.0</v>
      </c>
      <c r="AB50" s="5">
        <v>0.0</v>
      </c>
      <c r="AC50" s="5">
        <v>0.0</v>
      </c>
      <c r="AD50" s="5">
        <v>1.0</v>
      </c>
      <c r="AE50" s="5">
        <v>3.0</v>
      </c>
      <c r="AF50" s="5">
        <v>0.29</v>
      </c>
      <c r="AG50" s="5">
        <f t="shared" si="1"/>
        <v>42</v>
      </c>
      <c r="AH50" s="6">
        <f t="shared" si="2"/>
        <v>8</v>
      </c>
      <c r="AI50" s="6" t="str">
        <f>VLOOKUP(C50, 'Batter Rosters'!A:C, 3, FALSE)</f>
        <v>CLE</v>
      </c>
    </row>
    <row r="51">
      <c r="A51" s="1">
        <v>70.0</v>
      </c>
      <c r="B51" s="3"/>
      <c r="C51" s="4" t="s">
        <v>497</v>
      </c>
      <c r="D51" s="4" t="s">
        <v>460</v>
      </c>
      <c r="E51" s="5">
        <v>2019.0</v>
      </c>
      <c r="F51" s="5">
        <v>2020.0</v>
      </c>
      <c r="G51" s="5">
        <v>48.0</v>
      </c>
      <c r="H51" s="5">
        <v>4.0</v>
      </c>
      <c r="I51" s="3"/>
      <c r="J51" s="5">
        <v>83.0</v>
      </c>
      <c r="K51" s="5">
        <v>73.0</v>
      </c>
      <c r="L51" s="5">
        <v>9.0</v>
      </c>
      <c r="M51" s="5">
        <v>18.0</v>
      </c>
      <c r="N51" s="5">
        <v>2.0</v>
      </c>
      <c r="O51" s="5">
        <v>0.0</v>
      </c>
      <c r="P51" s="5">
        <v>11.0</v>
      </c>
      <c r="Q51" s="5">
        <v>0.0</v>
      </c>
      <c r="R51" s="5">
        <v>0.0</v>
      </c>
      <c r="S51" s="5">
        <v>4.0</v>
      </c>
      <c r="T51" s="5">
        <v>19.0</v>
      </c>
      <c r="U51" s="5">
        <v>0.247</v>
      </c>
      <c r="V51" s="5">
        <v>0.293</v>
      </c>
      <c r="W51" s="5">
        <v>0.438</v>
      </c>
      <c r="X51" s="5">
        <v>0.731</v>
      </c>
      <c r="Y51" s="5">
        <v>32.0</v>
      </c>
      <c r="Z51" s="5">
        <v>4.0</v>
      </c>
      <c r="AA51" s="5">
        <v>2.0</v>
      </c>
      <c r="AB51" s="5">
        <v>1.0</v>
      </c>
      <c r="AC51" s="5">
        <v>3.0</v>
      </c>
      <c r="AD51" s="5">
        <v>0.0</v>
      </c>
      <c r="AE51" s="5">
        <v>1.0</v>
      </c>
      <c r="AF51" s="5">
        <v>0.264</v>
      </c>
      <c r="AG51" s="5">
        <f t="shared" si="1"/>
        <v>12</v>
      </c>
      <c r="AH51" s="6">
        <f t="shared" si="2"/>
        <v>0</v>
      </c>
      <c r="AI51" s="6" t="str">
        <f>VLOOKUP(C51, 'Batter Rosters'!A:C, 3, FALSE)</f>
        <v>CLE</v>
      </c>
    </row>
    <row r="52">
      <c r="A52" s="1">
        <v>99.0</v>
      </c>
      <c r="B52" s="3"/>
      <c r="C52" s="4" t="s">
        <v>113</v>
      </c>
      <c r="D52" s="4" t="s">
        <v>460</v>
      </c>
      <c r="E52" s="5">
        <v>2019.0</v>
      </c>
      <c r="F52" s="5">
        <v>2020.0</v>
      </c>
      <c r="G52" s="5">
        <v>47.0</v>
      </c>
      <c r="H52" s="5">
        <v>3.0</v>
      </c>
      <c r="I52" s="3"/>
      <c r="J52" s="5">
        <v>92.0</v>
      </c>
      <c r="K52" s="5">
        <v>86.0</v>
      </c>
      <c r="L52" s="5">
        <v>6.0</v>
      </c>
      <c r="M52" s="5">
        <v>16.0</v>
      </c>
      <c r="N52" s="5">
        <v>0.0</v>
      </c>
      <c r="O52" s="5">
        <v>0.0</v>
      </c>
      <c r="P52" s="5">
        <v>9.0</v>
      </c>
      <c r="Q52" s="5">
        <v>0.0</v>
      </c>
      <c r="R52" s="5">
        <v>0.0</v>
      </c>
      <c r="S52" s="5">
        <v>4.0</v>
      </c>
      <c r="T52" s="5">
        <v>20.0</v>
      </c>
      <c r="U52" s="5">
        <v>0.186</v>
      </c>
      <c r="V52" s="5">
        <v>0.222</v>
      </c>
      <c r="W52" s="5">
        <v>0.291</v>
      </c>
      <c r="X52" s="5">
        <v>0.513</v>
      </c>
      <c r="Y52" s="5">
        <v>25.0</v>
      </c>
      <c r="Z52" s="5">
        <v>0.0</v>
      </c>
      <c r="AA52" s="5">
        <v>0.0</v>
      </c>
      <c r="AB52" s="5">
        <v>2.0</v>
      </c>
      <c r="AC52" s="5">
        <v>0.0</v>
      </c>
      <c r="AD52" s="5">
        <v>0.0</v>
      </c>
      <c r="AE52" s="5">
        <v>3.0</v>
      </c>
      <c r="AF52" s="5">
        <v>0.206</v>
      </c>
      <c r="AG52" s="5">
        <f t="shared" si="1"/>
        <v>13</v>
      </c>
      <c r="AH52" s="6">
        <f t="shared" si="2"/>
        <v>0</v>
      </c>
      <c r="AI52" s="6" t="str">
        <f>VLOOKUP(C52, 'Batter Rosters'!A:C, 3, FALSE)</f>
        <v>CLE</v>
      </c>
    </row>
    <row r="53">
      <c r="A53" s="1">
        <v>119.0</v>
      </c>
      <c r="B53" s="3"/>
      <c r="C53" s="4" t="s">
        <v>498</v>
      </c>
      <c r="D53" s="4" t="s">
        <v>460</v>
      </c>
      <c r="E53" s="5">
        <v>2019.0</v>
      </c>
      <c r="F53" s="5">
        <v>2020.0</v>
      </c>
      <c r="G53" s="5">
        <v>35.0</v>
      </c>
      <c r="H53" s="5">
        <v>2.0</v>
      </c>
      <c r="I53" s="3"/>
      <c r="J53" s="5">
        <v>65.0</v>
      </c>
      <c r="K53" s="5">
        <v>58.0</v>
      </c>
      <c r="L53" s="5">
        <v>8.0</v>
      </c>
      <c r="M53" s="5">
        <v>18.0</v>
      </c>
      <c r="N53" s="5">
        <v>2.0</v>
      </c>
      <c r="O53" s="5">
        <v>0.0</v>
      </c>
      <c r="P53" s="5">
        <v>9.0</v>
      </c>
      <c r="Q53" s="5">
        <v>0.0</v>
      </c>
      <c r="R53" s="5">
        <v>0.0</v>
      </c>
      <c r="S53" s="5">
        <v>4.0</v>
      </c>
      <c r="T53" s="5">
        <v>22.0</v>
      </c>
      <c r="U53" s="5">
        <v>0.31</v>
      </c>
      <c r="V53" s="5">
        <v>0.359</v>
      </c>
      <c r="W53" s="5">
        <v>0.448</v>
      </c>
      <c r="X53" s="5">
        <v>0.808</v>
      </c>
      <c r="Y53" s="5">
        <v>26.0</v>
      </c>
      <c r="Z53" s="5">
        <v>2.0</v>
      </c>
      <c r="AA53" s="5">
        <v>1.0</v>
      </c>
      <c r="AB53" s="5">
        <v>1.0</v>
      </c>
      <c r="AC53" s="5">
        <v>1.0</v>
      </c>
      <c r="AD53" s="5">
        <v>0.0</v>
      </c>
      <c r="AE53" s="5">
        <v>1.0</v>
      </c>
      <c r="AF53" s="5">
        <v>0.457</v>
      </c>
      <c r="AG53" s="5">
        <f t="shared" si="1"/>
        <v>14</v>
      </c>
      <c r="AH53" s="6">
        <f t="shared" si="2"/>
        <v>0</v>
      </c>
      <c r="AI53" s="6" t="str">
        <f>VLOOKUP(C53, 'Batter Rosters'!A:C, 3, FALSE)</f>
        <v>CLE</v>
      </c>
    </row>
    <row r="54">
      <c r="A54" s="1">
        <v>121.0</v>
      </c>
      <c r="B54" s="3"/>
      <c r="C54" s="4" t="s">
        <v>111</v>
      </c>
      <c r="D54" s="4" t="s">
        <v>460</v>
      </c>
      <c r="E54" s="5">
        <v>2019.0</v>
      </c>
      <c r="F54" s="5">
        <v>2020.0</v>
      </c>
      <c r="G54" s="5">
        <v>122.0</v>
      </c>
      <c r="H54" s="5">
        <v>2.0</v>
      </c>
      <c r="I54" s="3"/>
      <c r="J54" s="5">
        <v>226.0</v>
      </c>
      <c r="K54" s="5">
        <v>208.0</v>
      </c>
      <c r="L54" s="5">
        <v>19.0</v>
      </c>
      <c r="M54" s="5">
        <v>53.0</v>
      </c>
      <c r="N54" s="5">
        <v>11.0</v>
      </c>
      <c r="O54" s="5">
        <v>0.0</v>
      </c>
      <c r="P54" s="5">
        <v>22.0</v>
      </c>
      <c r="Q54" s="5">
        <v>1.0</v>
      </c>
      <c r="R54" s="5">
        <v>1.0</v>
      </c>
      <c r="S54" s="5">
        <v>15.0</v>
      </c>
      <c r="T54" s="5">
        <v>29.0</v>
      </c>
      <c r="U54" s="5">
        <v>0.255</v>
      </c>
      <c r="V54" s="5">
        <v>0.305</v>
      </c>
      <c r="W54" s="5">
        <v>0.337</v>
      </c>
      <c r="X54" s="5">
        <v>0.642</v>
      </c>
      <c r="Y54" s="5">
        <v>70.0</v>
      </c>
      <c r="Z54" s="5">
        <v>6.0</v>
      </c>
      <c r="AA54" s="5">
        <v>1.0</v>
      </c>
      <c r="AB54" s="5">
        <v>0.0</v>
      </c>
      <c r="AC54" s="5">
        <v>2.0</v>
      </c>
      <c r="AD54" s="5">
        <v>1.0</v>
      </c>
      <c r="AE54" s="5">
        <v>3.0</v>
      </c>
      <c r="AF54" s="5">
        <v>0.285</v>
      </c>
      <c r="AG54" s="5">
        <f t="shared" si="1"/>
        <v>40</v>
      </c>
      <c r="AH54" s="6">
        <f t="shared" si="2"/>
        <v>0</v>
      </c>
      <c r="AI54" s="6" t="str">
        <f>VLOOKUP(C54, 'Batter Rosters'!A:C, 3, FALSE)</f>
        <v>CLE</v>
      </c>
    </row>
    <row r="55">
      <c r="A55" s="1">
        <v>137.0</v>
      </c>
      <c r="B55" s="3"/>
      <c r="C55" s="4" t="s">
        <v>499</v>
      </c>
      <c r="D55" s="4" t="s">
        <v>460</v>
      </c>
      <c r="E55" s="5">
        <v>2019.0</v>
      </c>
      <c r="F55" s="5">
        <v>2020.0</v>
      </c>
      <c r="G55" s="5">
        <v>41.0</v>
      </c>
      <c r="H55" s="5">
        <v>1.0</v>
      </c>
      <c r="I55" s="3"/>
      <c r="J55" s="5">
        <v>55.0</v>
      </c>
      <c r="K55" s="5">
        <v>53.0</v>
      </c>
      <c r="L55" s="5">
        <v>6.0</v>
      </c>
      <c r="M55" s="5">
        <v>17.0</v>
      </c>
      <c r="N55" s="5">
        <v>3.0</v>
      </c>
      <c r="O55" s="5">
        <v>0.0</v>
      </c>
      <c r="P55" s="5">
        <v>7.0</v>
      </c>
      <c r="Q55" s="5">
        <v>1.0</v>
      </c>
      <c r="R55" s="5">
        <v>0.0</v>
      </c>
      <c r="S55" s="5">
        <v>2.0</v>
      </c>
      <c r="T55" s="5">
        <v>8.0</v>
      </c>
      <c r="U55" s="5">
        <v>0.321</v>
      </c>
      <c r="V55" s="5">
        <v>0.345</v>
      </c>
      <c r="W55" s="5">
        <v>0.434</v>
      </c>
      <c r="X55" s="5">
        <v>0.779</v>
      </c>
      <c r="Y55" s="5">
        <v>23.0</v>
      </c>
      <c r="Z55" s="5">
        <v>1.0</v>
      </c>
      <c r="AA55" s="5">
        <v>0.0</v>
      </c>
      <c r="AB55" s="5">
        <v>0.0</v>
      </c>
      <c r="AC55" s="5">
        <v>0.0</v>
      </c>
      <c r="AD55" s="5">
        <v>0.0</v>
      </c>
      <c r="AE55" s="5">
        <v>1.0</v>
      </c>
      <c r="AF55" s="5">
        <v>0.364</v>
      </c>
      <c r="AG55" s="5">
        <f t="shared" si="1"/>
        <v>13</v>
      </c>
      <c r="AH55" s="6">
        <f t="shared" si="2"/>
        <v>1</v>
      </c>
      <c r="AI55" s="6" t="str">
        <f>VLOOKUP(C55, 'Batter Rosters'!A:C, 3, FALSE)</f>
        <v>CLE</v>
      </c>
    </row>
    <row r="56">
      <c r="A56" s="1">
        <v>4.0</v>
      </c>
      <c r="B56" s="3"/>
      <c r="C56" s="4" t="s">
        <v>500</v>
      </c>
      <c r="D56" s="4" t="s">
        <v>460</v>
      </c>
      <c r="E56" s="5">
        <v>2019.0</v>
      </c>
      <c r="F56" s="5">
        <v>2020.0</v>
      </c>
      <c r="G56" s="5">
        <v>116.0</v>
      </c>
      <c r="H56" s="5">
        <v>15.0</v>
      </c>
      <c r="I56" s="3"/>
      <c r="J56" s="5">
        <v>289.0</v>
      </c>
      <c r="K56" s="5">
        <v>265.0</v>
      </c>
      <c r="L56" s="5">
        <v>48.0</v>
      </c>
      <c r="M56" s="5">
        <v>90.0</v>
      </c>
      <c r="N56" s="5">
        <v>18.0</v>
      </c>
      <c r="O56" s="5">
        <v>1.0</v>
      </c>
      <c r="P56" s="5">
        <v>38.0</v>
      </c>
      <c r="Q56" s="5">
        <v>1.0</v>
      </c>
      <c r="R56" s="5">
        <v>1.0</v>
      </c>
      <c r="S56" s="5">
        <v>17.0</v>
      </c>
      <c r="T56" s="5">
        <v>48.0</v>
      </c>
      <c r="U56" s="5">
        <v>0.34</v>
      </c>
      <c r="V56" s="5">
        <v>0.391</v>
      </c>
      <c r="W56" s="5">
        <v>0.585</v>
      </c>
      <c r="X56" s="5">
        <v>0.976</v>
      </c>
      <c r="Y56" s="5">
        <v>155.0</v>
      </c>
      <c r="Z56" s="5">
        <v>6.0</v>
      </c>
      <c r="AA56" s="5">
        <v>6.0</v>
      </c>
      <c r="AB56" s="5">
        <v>0.0</v>
      </c>
      <c r="AC56" s="5">
        <v>1.0</v>
      </c>
      <c r="AD56" s="5">
        <v>0.0</v>
      </c>
      <c r="AE56" s="5">
        <v>2.0</v>
      </c>
      <c r="AF56" s="5">
        <v>0.369</v>
      </c>
      <c r="AG56" s="5">
        <f t="shared" si="1"/>
        <v>56</v>
      </c>
      <c r="AH56" s="6">
        <f t="shared" si="2"/>
        <v>0</v>
      </c>
      <c r="AI56" s="6" t="str">
        <f>VLOOKUP(C56, 'Batter Rosters'!A:C, 3, FALSE)</f>
        <v>COL</v>
      </c>
    </row>
    <row r="57">
      <c r="A57" s="1">
        <v>9.0</v>
      </c>
      <c r="B57" s="3"/>
      <c r="C57" s="4" t="s">
        <v>501</v>
      </c>
      <c r="D57" s="4" t="s">
        <v>460</v>
      </c>
      <c r="E57" s="5">
        <v>2019.0</v>
      </c>
      <c r="F57" s="5">
        <v>2020.0</v>
      </c>
      <c r="G57" s="5">
        <v>102.0</v>
      </c>
      <c r="H57" s="5">
        <v>13.0</v>
      </c>
      <c r="I57" s="3"/>
      <c r="J57" s="5">
        <v>200.0</v>
      </c>
      <c r="K57" s="5">
        <v>185.0</v>
      </c>
      <c r="L57" s="5">
        <v>27.0</v>
      </c>
      <c r="M57" s="5">
        <v>46.0</v>
      </c>
      <c r="N57" s="5">
        <v>6.0</v>
      </c>
      <c r="O57" s="5">
        <v>1.0</v>
      </c>
      <c r="P57" s="5">
        <v>36.0</v>
      </c>
      <c r="Q57" s="5">
        <v>1.0</v>
      </c>
      <c r="R57" s="5">
        <v>0.0</v>
      </c>
      <c r="S57" s="5">
        <v>13.0</v>
      </c>
      <c r="T57" s="5">
        <v>69.0</v>
      </c>
      <c r="U57" s="5">
        <v>0.249</v>
      </c>
      <c r="V57" s="5">
        <v>0.302</v>
      </c>
      <c r="W57" s="5">
        <v>0.503</v>
      </c>
      <c r="X57" s="5">
        <v>0.804</v>
      </c>
      <c r="Y57" s="5">
        <v>93.0</v>
      </c>
      <c r="Z57" s="5">
        <v>5.0</v>
      </c>
      <c r="AA57" s="5">
        <v>1.0</v>
      </c>
      <c r="AB57" s="5">
        <v>1.0</v>
      </c>
      <c r="AC57" s="5">
        <v>0.0</v>
      </c>
      <c r="AD57" s="5">
        <v>0.0</v>
      </c>
      <c r="AE57" s="5">
        <v>2.0</v>
      </c>
      <c r="AF57" s="5">
        <v>0.32</v>
      </c>
      <c r="AG57" s="5">
        <f t="shared" si="1"/>
        <v>26</v>
      </c>
      <c r="AH57" s="6">
        <f t="shared" si="2"/>
        <v>1</v>
      </c>
      <c r="AI57" s="6" t="str">
        <f>VLOOKUP(C57, 'Batter Rosters'!A:C, 3, FALSE)</f>
        <v>COL</v>
      </c>
    </row>
    <row r="58">
      <c r="A58" s="1">
        <v>82.0</v>
      </c>
      <c r="B58" s="3"/>
      <c r="C58" s="4" t="s">
        <v>502</v>
      </c>
      <c r="D58" s="4" t="s">
        <v>460</v>
      </c>
      <c r="E58" s="5">
        <v>2019.0</v>
      </c>
      <c r="F58" s="5">
        <v>2020.0</v>
      </c>
      <c r="G58" s="5">
        <v>68.0</v>
      </c>
      <c r="H58" s="5">
        <v>3.0</v>
      </c>
      <c r="I58" s="3"/>
      <c r="J58" s="5">
        <v>128.0</v>
      </c>
      <c r="K58" s="5">
        <v>121.0</v>
      </c>
      <c r="L58" s="5">
        <v>14.0</v>
      </c>
      <c r="M58" s="5">
        <v>37.0</v>
      </c>
      <c r="N58" s="5">
        <v>3.0</v>
      </c>
      <c r="O58" s="5">
        <v>2.0</v>
      </c>
      <c r="P58" s="5">
        <v>16.0</v>
      </c>
      <c r="Q58" s="5">
        <v>1.0</v>
      </c>
      <c r="R58" s="5">
        <v>1.0</v>
      </c>
      <c r="S58" s="5">
        <v>5.0</v>
      </c>
      <c r="T58" s="5">
        <v>40.0</v>
      </c>
      <c r="U58" s="5">
        <v>0.306</v>
      </c>
      <c r="V58" s="5">
        <v>0.336</v>
      </c>
      <c r="W58" s="5">
        <v>0.438</v>
      </c>
      <c r="X58" s="5">
        <v>0.774</v>
      </c>
      <c r="Y58" s="5">
        <v>53.0</v>
      </c>
      <c r="Z58" s="5">
        <v>0.0</v>
      </c>
      <c r="AA58" s="5">
        <v>1.0</v>
      </c>
      <c r="AB58" s="5">
        <v>0.0</v>
      </c>
      <c r="AC58" s="5">
        <v>1.0</v>
      </c>
      <c r="AD58" s="5">
        <v>0.0</v>
      </c>
      <c r="AE58" s="5">
        <v>0.0</v>
      </c>
      <c r="AF58" s="5">
        <v>0.43</v>
      </c>
      <c r="AG58" s="5">
        <f t="shared" si="1"/>
        <v>29</v>
      </c>
      <c r="AH58" s="6">
        <f t="shared" si="2"/>
        <v>0</v>
      </c>
      <c r="AI58" s="6" t="str">
        <f>VLOOKUP(C58, 'Batter Rosters'!A:C, 3, FALSE)</f>
        <v>COL</v>
      </c>
    </row>
    <row r="59">
      <c r="A59" s="1">
        <v>87.0</v>
      </c>
      <c r="B59" s="3"/>
      <c r="C59" s="4" t="s">
        <v>503</v>
      </c>
      <c r="D59" s="4" t="s">
        <v>460</v>
      </c>
      <c r="E59" s="5">
        <v>2019.0</v>
      </c>
      <c r="F59" s="5">
        <v>2020.0</v>
      </c>
      <c r="G59" s="5">
        <v>28.0</v>
      </c>
      <c r="H59" s="5">
        <v>3.0</v>
      </c>
      <c r="I59" s="3"/>
      <c r="J59" s="5">
        <v>44.0</v>
      </c>
      <c r="K59" s="5">
        <v>39.0</v>
      </c>
      <c r="L59" s="5">
        <v>4.0</v>
      </c>
      <c r="M59" s="5">
        <v>9.0</v>
      </c>
      <c r="N59" s="5">
        <v>0.0</v>
      </c>
      <c r="O59" s="5">
        <v>0.0</v>
      </c>
      <c r="P59" s="5">
        <v>5.0</v>
      </c>
      <c r="Q59" s="5">
        <v>0.0</v>
      </c>
      <c r="R59" s="5">
        <v>0.0</v>
      </c>
      <c r="S59" s="5">
        <v>5.0</v>
      </c>
      <c r="T59" s="5">
        <v>13.0</v>
      </c>
      <c r="U59" s="5">
        <v>0.231</v>
      </c>
      <c r="V59" s="5">
        <v>0.318</v>
      </c>
      <c r="W59" s="5">
        <v>0.462</v>
      </c>
      <c r="X59" s="5">
        <v>0.78</v>
      </c>
      <c r="Y59" s="5">
        <v>18.0</v>
      </c>
      <c r="Z59" s="5">
        <v>1.0</v>
      </c>
      <c r="AA59" s="5">
        <v>0.0</v>
      </c>
      <c r="AB59" s="5">
        <v>0.0</v>
      </c>
      <c r="AC59" s="5">
        <v>0.0</v>
      </c>
      <c r="AD59" s="5">
        <v>0.0</v>
      </c>
      <c r="AE59" s="5">
        <v>0.0</v>
      </c>
      <c r="AF59" s="5">
        <v>0.261</v>
      </c>
      <c r="AG59" s="5">
        <f t="shared" si="1"/>
        <v>6</v>
      </c>
      <c r="AH59" s="6">
        <f t="shared" si="2"/>
        <v>0</v>
      </c>
      <c r="AI59" s="6" t="str">
        <f>VLOOKUP(C59, 'Batter Rosters'!A:C, 3, FALSE)</f>
        <v>COL</v>
      </c>
    </row>
    <row r="60">
      <c r="A60" s="1">
        <v>98.0</v>
      </c>
      <c r="B60" s="3"/>
      <c r="C60" s="4" t="s">
        <v>504</v>
      </c>
      <c r="D60" s="4" t="s">
        <v>460</v>
      </c>
      <c r="E60" s="5">
        <v>2019.0</v>
      </c>
      <c r="F60" s="5">
        <v>2020.0</v>
      </c>
      <c r="G60" s="5">
        <v>89.0</v>
      </c>
      <c r="H60" s="5">
        <v>3.0</v>
      </c>
      <c r="I60" s="3"/>
      <c r="J60" s="5">
        <v>170.0</v>
      </c>
      <c r="K60" s="5">
        <v>157.0</v>
      </c>
      <c r="L60" s="5">
        <v>18.0</v>
      </c>
      <c r="M60" s="5">
        <v>46.0</v>
      </c>
      <c r="N60" s="5">
        <v>12.0</v>
      </c>
      <c r="O60" s="5">
        <v>1.0</v>
      </c>
      <c r="P60" s="5">
        <v>20.0</v>
      </c>
      <c r="Q60" s="5">
        <v>0.0</v>
      </c>
      <c r="R60" s="5">
        <v>0.0</v>
      </c>
      <c r="S60" s="5">
        <v>11.0</v>
      </c>
      <c r="T60" s="5">
        <v>35.0</v>
      </c>
      <c r="U60" s="5">
        <v>0.293</v>
      </c>
      <c r="V60" s="5">
        <v>0.343</v>
      </c>
      <c r="W60" s="5">
        <v>0.439</v>
      </c>
      <c r="X60" s="5">
        <v>0.783</v>
      </c>
      <c r="Y60" s="5">
        <v>69.0</v>
      </c>
      <c r="Z60" s="5">
        <v>1.0</v>
      </c>
      <c r="AA60" s="5">
        <v>1.0</v>
      </c>
      <c r="AB60" s="5">
        <v>0.0</v>
      </c>
      <c r="AC60" s="5">
        <v>0.0</v>
      </c>
      <c r="AD60" s="5">
        <v>0.0</v>
      </c>
      <c r="AE60" s="5">
        <v>1.0</v>
      </c>
      <c r="AF60" s="5">
        <v>0.361</v>
      </c>
      <c r="AG60" s="5">
        <f t="shared" si="1"/>
        <v>30</v>
      </c>
      <c r="AH60" s="6">
        <f t="shared" si="2"/>
        <v>0</v>
      </c>
      <c r="AI60" s="6" t="str">
        <f>VLOOKUP(C60, 'Batter Rosters'!A:C, 3, FALSE)</f>
        <v>COL</v>
      </c>
    </row>
    <row r="61">
      <c r="A61" s="1">
        <v>104.0</v>
      </c>
      <c r="B61" s="3"/>
      <c r="C61" s="4" t="s">
        <v>505</v>
      </c>
      <c r="D61" s="4" t="s">
        <v>460</v>
      </c>
      <c r="E61" s="5">
        <v>2019.0</v>
      </c>
      <c r="F61" s="5">
        <v>2020.0</v>
      </c>
      <c r="G61" s="5">
        <v>67.0</v>
      </c>
      <c r="H61" s="5">
        <v>3.0</v>
      </c>
      <c r="I61" s="3"/>
      <c r="J61" s="5">
        <v>152.0</v>
      </c>
      <c r="K61" s="5">
        <v>141.0</v>
      </c>
      <c r="L61" s="5">
        <v>24.0</v>
      </c>
      <c r="M61" s="5">
        <v>41.0</v>
      </c>
      <c r="N61" s="5">
        <v>13.0</v>
      </c>
      <c r="O61" s="5">
        <v>2.0</v>
      </c>
      <c r="P61" s="5">
        <v>16.0</v>
      </c>
      <c r="Q61" s="5">
        <v>0.0</v>
      </c>
      <c r="R61" s="5">
        <v>0.0</v>
      </c>
      <c r="S61" s="5">
        <v>8.0</v>
      </c>
      <c r="T61" s="5">
        <v>46.0</v>
      </c>
      <c r="U61" s="5">
        <v>0.291</v>
      </c>
      <c r="V61" s="5">
        <v>0.329</v>
      </c>
      <c r="W61" s="5">
        <v>0.475</v>
      </c>
      <c r="X61" s="5">
        <v>0.804</v>
      </c>
      <c r="Y61" s="5">
        <v>67.0</v>
      </c>
      <c r="Z61" s="5">
        <v>0.0</v>
      </c>
      <c r="AA61" s="5">
        <v>1.0</v>
      </c>
      <c r="AB61" s="5">
        <v>0.0</v>
      </c>
      <c r="AC61" s="5">
        <v>2.0</v>
      </c>
      <c r="AD61" s="5">
        <v>0.0</v>
      </c>
      <c r="AE61" s="5">
        <v>1.0</v>
      </c>
      <c r="AF61" s="5">
        <v>0.404</v>
      </c>
      <c r="AG61" s="5">
        <f t="shared" si="1"/>
        <v>23</v>
      </c>
      <c r="AH61" s="6">
        <f t="shared" si="2"/>
        <v>0</v>
      </c>
      <c r="AI61" s="6" t="str">
        <f>VLOOKUP(C61, 'Batter Rosters'!A:C, 3, FALSE)</f>
        <v>COL</v>
      </c>
    </row>
    <row r="62">
      <c r="A62" s="1">
        <v>184.0</v>
      </c>
      <c r="B62" s="3"/>
      <c r="C62" s="4" t="s">
        <v>506</v>
      </c>
      <c r="D62" s="4" t="s">
        <v>460</v>
      </c>
      <c r="E62" s="5">
        <v>2019.0</v>
      </c>
      <c r="F62" s="5">
        <v>2020.0</v>
      </c>
      <c r="G62" s="5">
        <v>76.0</v>
      </c>
      <c r="H62" s="5">
        <v>0.0</v>
      </c>
      <c r="I62" s="3"/>
      <c r="J62" s="5">
        <v>140.0</v>
      </c>
      <c r="K62" s="5">
        <v>119.0</v>
      </c>
      <c r="L62" s="5">
        <v>12.0</v>
      </c>
      <c r="M62" s="5">
        <v>32.0</v>
      </c>
      <c r="N62" s="5">
        <v>10.0</v>
      </c>
      <c r="O62" s="5">
        <v>0.0</v>
      </c>
      <c r="P62" s="5">
        <v>13.0</v>
      </c>
      <c r="Q62" s="5">
        <v>0.0</v>
      </c>
      <c r="R62" s="5">
        <v>0.0</v>
      </c>
      <c r="S62" s="5">
        <v>16.0</v>
      </c>
      <c r="T62" s="5">
        <v>26.0</v>
      </c>
      <c r="U62" s="5">
        <v>0.269</v>
      </c>
      <c r="V62" s="5">
        <v>0.365</v>
      </c>
      <c r="W62" s="5">
        <v>0.353</v>
      </c>
      <c r="X62" s="5">
        <v>0.718</v>
      </c>
      <c r="Y62" s="5">
        <v>42.0</v>
      </c>
      <c r="Z62" s="5">
        <v>4.0</v>
      </c>
      <c r="AA62" s="5">
        <v>2.0</v>
      </c>
      <c r="AB62" s="5">
        <v>3.0</v>
      </c>
      <c r="AC62" s="5">
        <v>0.0</v>
      </c>
      <c r="AD62" s="5">
        <v>1.0</v>
      </c>
      <c r="AE62" s="5">
        <v>3.0</v>
      </c>
      <c r="AF62" s="5">
        <v>0.344</v>
      </c>
      <c r="AG62" s="5">
        <f t="shared" si="1"/>
        <v>22</v>
      </c>
      <c r="AH62" s="6">
        <f t="shared" si="2"/>
        <v>0</v>
      </c>
      <c r="AI62" s="6" t="str">
        <f>VLOOKUP(C62, 'Batter Rosters'!A:C, 3, FALSE)</f>
        <v>COL</v>
      </c>
    </row>
    <row r="63">
      <c r="A63" s="1">
        <v>90.0</v>
      </c>
      <c r="B63" s="3"/>
      <c r="C63" s="4" t="s">
        <v>130</v>
      </c>
      <c r="D63" s="4" t="s">
        <v>460</v>
      </c>
      <c r="E63" s="5">
        <v>2019.0</v>
      </c>
      <c r="F63" s="5">
        <v>2020.0</v>
      </c>
      <c r="G63" s="5">
        <v>64.0</v>
      </c>
      <c r="H63" s="5">
        <v>3.0</v>
      </c>
      <c r="I63" s="3"/>
      <c r="J63" s="5">
        <v>136.0</v>
      </c>
      <c r="K63" s="5">
        <v>123.0</v>
      </c>
      <c r="L63" s="5">
        <v>23.0</v>
      </c>
      <c r="M63" s="5">
        <v>43.0</v>
      </c>
      <c r="N63" s="5">
        <v>8.0</v>
      </c>
      <c r="O63" s="5">
        <v>4.0</v>
      </c>
      <c r="P63" s="5">
        <v>14.0</v>
      </c>
      <c r="Q63" s="5">
        <v>4.0</v>
      </c>
      <c r="R63" s="5">
        <v>0.0</v>
      </c>
      <c r="S63" s="5">
        <v>11.0</v>
      </c>
      <c r="T63" s="5">
        <v>30.0</v>
      </c>
      <c r="U63" s="5">
        <v>0.35</v>
      </c>
      <c r="V63" s="5">
        <v>0.397</v>
      </c>
      <c r="W63" s="5">
        <v>0.553</v>
      </c>
      <c r="X63" s="5">
        <v>0.95</v>
      </c>
      <c r="Y63" s="5">
        <v>68.0</v>
      </c>
      <c r="Z63" s="5">
        <v>4.0</v>
      </c>
      <c r="AA63" s="5">
        <v>0.0</v>
      </c>
      <c r="AB63" s="5">
        <v>0.0</v>
      </c>
      <c r="AC63" s="5">
        <v>2.0</v>
      </c>
      <c r="AD63" s="5">
        <v>1.0</v>
      </c>
      <c r="AE63" s="5">
        <v>1.0</v>
      </c>
      <c r="AF63" s="5">
        <v>0.435</v>
      </c>
      <c r="AG63" s="5">
        <f t="shared" si="1"/>
        <v>28</v>
      </c>
      <c r="AH63" s="6">
        <f t="shared" si="2"/>
        <v>4</v>
      </c>
      <c r="AI63" s="6" t="str">
        <f>VLOOKUP(C63, 'Batter Rosters'!A:C, 3, FALSE)</f>
        <v>DET</v>
      </c>
    </row>
    <row r="64">
      <c r="A64" s="1">
        <v>130.0</v>
      </c>
      <c r="B64" s="3"/>
      <c r="C64" s="4" t="s">
        <v>133</v>
      </c>
      <c r="D64" s="4" t="s">
        <v>460</v>
      </c>
      <c r="E64" s="5">
        <v>2019.0</v>
      </c>
      <c r="F64" s="5">
        <v>2020.0</v>
      </c>
      <c r="G64" s="5">
        <v>66.0</v>
      </c>
      <c r="H64" s="5">
        <v>2.0</v>
      </c>
      <c r="I64" s="3"/>
      <c r="J64" s="5">
        <v>126.0</v>
      </c>
      <c r="K64" s="5">
        <v>111.0</v>
      </c>
      <c r="L64" s="5">
        <v>13.0</v>
      </c>
      <c r="M64" s="5">
        <v>26.0</v>
      </c>
      <c r="N64" s="5">
        <v>5.0</v>
      </c>
      <c r="O64" s="5">
        <v>1.0</v>
      </c>
      <c r="P64" s="5">
        <v>12.0</v>
      </c>
      <c r="Q64" s="5">
        <v>0.0</v>
      </c>
      <c r="R64" s="5">
        <v>1.0</v>
      </c>
      <c r="S64" s="5">
        <v>14.0</v>
      </c>
      <c r="T64" s="5">
        <v>31.0</v>
      </c>
      <c r="U64" s="5">
        <v>0.234</v>
      </c>
      <c r="V64" s="5">
        <v>0.325</v>
      </c>
      <c r="W64" s="5">
        <v>0.351</v>
      </c>
      <c r="X64" s="5">
        <v>0.677</v>
      </c>
      <c r="Y64" s="5">
        <v>39.0</v>
      </c>
      <c r="Z64" s="5">
        <v>5.0</v>
      </c>
      <c r="AA64" s="5">
        <v>1.0</v>
      </c>
      <c r="AB64" s="5">
        <v>0.0</v>
      </c>
      <c r="AC64" s="5">
        <v>0.0</v>
      </c>
      <c r="AD64" s="5">
        <v>0.0</v>
      </c>
      <c r="AE64" s="5">
        <v>1.0</v>
      </c>
      <c r="AF64" s="5">
        <v>0.308</v>
      </c>
      <c r="AG64" s="5">
        <f t="shared" si="1"/>
        <v>18</v>
      </c>
      <c r="AH64" s="6">
        <f t="shared" si="2"/>
        <v>-1</v>
      </c>
      <c r="AI64" s="6" t="str">
        <f>VLOOKUP(C64, 'Batter Rosters'!A:C, 3, FALSE)</f>
        <v>DET</v>
      </c>
    </row>
    <row r="65">
      <c r="A65" s="1">
        <v>139.0</v>
      </c>
      <c r="B65" s="3"/>
      <c r="C65" s="4" t="s">
        <v>507</v>
      </c>
      <c r="D65" s="4" t="s">
        <v>460</v>
      </c>
      <c r="E65" s="5">
        <v>2019.0</v>
      </c>
      <c r="F65" s="5">
        <v>2020.0</v>
      </c>
      <c r="G65" s="5">
        <v>52.0</v>
      </c>
      <c r="H65" s="5">
        <v>1.0</v>
      </c>
      <c r="I65" s="3"/>
      <c r="J65" s="5">
        <v>89.0</v>
      </c>
      <c r="K65" s="5">
        <v>79.0</v>
      </c>
      <c r="L65" s="5">
        <v>6.0</v>
      </c>
      <c r="M65" s="5">
        <v>19.0</v>
      </c>
      <c r="N65" s="5">
        <v>6.0</v>
      </c>
      <c r="O65" s="5">
        <v>0.0</v>
      </c>
      <c r="P65" s="5">
        <v>7.0</v>
      </c>
      <c r="Q65" s="5">
        <v>0.0</v>
      </c>
      <c r="R65" s="5">
        <v>0.0</v>
      </c>
      <c r="S65" s="5">
        <v>5.0</v>
      </c>
      <c r="T65" s="5">
        <v>22.0</v>
      </c>
      <c r="U65" s="5">
        <v>0.241</v>
      </c>
      <c r="V65" s="5">
        <v>0.315</v>
      </c>
      <c r="W65" s="5">
        <v>0.354</v>
      </c>
      <c r="X65" s="5">
        <v>0.669</v>
      </c>
      <c r="Y65" s="5">
        <v>28.0</v>
      </c>
      <c r="Z65" s="5">
        <v>1.0</v>
      </c>
      <c r="AA65" s="5">
        <v>4.0</v>
      </c>
      <c r="AB65" s="5">
        <v>0.0</v>
      </c>
      <c r="AC65" s="5">
        <v>1.0</v>
      </c>
      <c r="AD65" s="5">
        <v>0.0</v>
      </c>
      <c r="AE65" s="5">
        <v>0.0</v>
      </c>
      <c r="AF65" s="5">
        <v>0.316</v>
      </c>
      <c r="AG65" s="5">
        <f t="shared" si="1"/>
        <v>12</v>
      </c>
      <c r="AH65" s="6">
        <f t="shared" si="2"/>
        <v>0</v>
      </c>
      <c r="AI65" s="6" t="str">
        <f>VLOOKUP(C65, 'Batter Rosters'!A:C, 3, FALSE)</f>
        <v>DET</v>
      </c>
    </row>
    <row r="66">
      <c r="A66" s="1">
        <v>143.0</v>
      </c>
      <c r="B66" s="3"/>
      <c r="C66" s="4" t="s">
        <v>139</v>
      </c>
      <c r="D66" s="4" t="s">
        <v>460</v>
      </c>
      <c r="E66" s="5">
        <v>2019.0</v>
      </c>
      <c r="F66" s="5">
        <v>2020.0</v>
      </c>
      <c r="G66" s="5">
        <v>18.0</v>
      </c>
      <c r="H66" s="5">
        <v>1.0</v>
      </c>
      <c r="I66" s="3"/>
      <c r="J66" s="5">
        <v>33.0</v>
      </c>
      <c r="K66" s="5">
        <v>30.0</v>
      </c>
      <c r="L66" s="5">
        <v>6.0</v>
      </c>
      <c r="M66" s="5">
        <v>9.0</v>
      </c>
      <c r="N66" s="5">
        <v>1.0</v>
      </c>
      <c r="O66" s="5">
        <v>0.0</v>
      </c>
      <c r="P66" s="5">
        <v>4.0</v>
      </c>
      <c r="Q66" s="5">
        <v>0.0</v>
      </c>
      <c r="R66" s="5">
        <v>0.0</v>
      </c>
      <c r="S66" s="5">
        <v>3.0</v>
      </c>
      <c r="T66" s="5">
        <v>9.0</v>
      </c>
      <c r="U66" s="5">
        <v>0.3</v>
      </c>
      <c r="V66" s="5">
        <v>0.364</v>
      </c>
      <c r="W66" s="5">
        <v>0.433</v>
      </c>
      <c r="X66" s="5">
        <v>0.797</v>
      </c>
      <c r="Y66" s="5">
        <v>13.0</v>
      </c>
      <c r="Z66" s="5">
        <v>1.0</v>
      </c>
      <c r="AA66" s="5">
        <v>0.0</v>
      </c>
      <c r="AB66" s="5">
        <v>0.0</v>
      </c>
      <c r="AC66" s="5">
        <v>0.0</v>
      </c>
      <c r="AD66" s="5">
        <v>0.0</v>
      </c>
      <c r="AE66" s="5">
        <v>0.0</v>
      </c>
      <c r="AF66" s="5">
        <v>0.4</v>
      </c>
      <c r="AG66" s="5">
        <f t="shared" si="1"/>
        <v>7</v>
      </c>
      <c r="AH66" s="6">
        <f t="shared" si="2"/>
        <v>0</v>
      </c>
      <c r="AI66" s="6" t="str">
        <f>VLOOKUP(C66, 'Batter Rosters'!A:C, 3, FALSE)</f>
        <v>DET</v>
      </c>
    </row>
    <row r="67">
      <c r="A67" s="1">
        <v>164.0</v>
      </c>
      <c r="B67" s="3"/>
      <c r="C67" s="4" t="s">
        <v>134</v>
      </c>
      <c r="D67" s="4" t="s">
        <v>460</v>
      </c>
      <c r="E67" s="5">
        <v>2019.0</v>
      </c>
      <c r="F67" s="5">
        <v>2020.0</v>
      </c>
      <c r="G67" s="5">
        <v>54.0</v>
      </c>
      <c r="H67" s="5">
        <v>0.0</v>
      </c>
      <c r="I67" s="3"/>
      <c r="J67" s="5">
        <v>108.0</v>
      </c>
      <c r="K67" s="5">
        <v>101.0</v>
      </c>
      <c r="L67" s="5">
        <v>17.0</v>
      </c>
      <c r="M67" s="5">
        <v>29.0</v>
      </c>
      <c r="N67" s="5">
        <v>4.0</v>
      </c>
      <c r="O67" s="5">
        <v>2.0</v>
      </c>
      <c r="P67" s="5">
        <v>9.0</v>
      </c>
      <c r="Q67" s="5">
        <v>4.0</v>
      </c>
      <c r="R67" s="5">
        <v>0.0</v>
      </c>
      <c r="S67" s="5">
        <v>7.0</v>
      </c>
      <c r="T67" s="5">
        <v>23.0</v>
      </c>
      <c r="U67" s="5">
        <v>0.287</v>
      </c>
      <c r="V67" s="5">
        <v>0.333</v>
      </c>
      <c r="W67" s="5">
        <v>0.366</v>
      </c>
      <c r="X67" s="5">
        <v>0.7</v>
      </c>
      <c r="Y67" s="5">
        <v>37.0</v>
      </c>
      <c r="Z67" s="5">
        <v>4.0</v>
      </c>
      <c r="AA67" s="5">
        <v>0.0</v>
      </c>
      <c r="AB67" s="5">
        <v>0.0</v>
      </c>
      <c r="AC67" s="5">
        <v>0.0</v>
      </c>
      <c r="AD67" s="5">
        <v>0.0</v>
      </c>
      <c r="AE67" s="5">
        <v>1.0</v>
      </c>
      <c r="AF67" s="5">
        <v>0.372</v>
      </c>
      <c r="AG67" s="5">
        <f t="shared" si="1"/>
        <v>23</v>
      </c>
      <c r="AH67" s="6">
        <f t="shared" si="2"/>
        <v>4</v>
      </c>
      <c r="AI67" s="6" t="str">
        <f>VLOOKUP(C67, 'Batter Rosters'!A:C, 3, FALSE)</f>
        <v>DET</v>
      </c>
    </row>
    <row r="68">
      <c r="A68" s="1">
        <v>190.0</v>
      </c>
      <c r="B68" s="3"/>
      <c r="C68" s="4" t="s">
        <v>508</v>
      </c>
      <c r="D68" s="4" t="s">
        <v>460</v>
      </c>
      <c r="E68" s="5">
        <v>2019.0</v>
      </c>
      <c r="F68" s="5">
        <v>2020.0</v>
      </c>
      <c r="G68" s="5">
        <v>42.0</v>
      </c>
      <c r="H68" s="5">
        <v>0.0</v>
      </c>
      <c r="I68" s="3"/>
      <c r="J68" s="5">
        <v>70.0</v>
      </c>
      <c r="K68" s="5">
        <v>67.0</v>
      </c>
      <c r="L68" s="5">
        <v>4.0</v>
      </c>
      <c r="M68" s="5">
        <v>14.0</v>
      </c>
      <c r="N68" s="5">
        <v>0.0</v>
      </c>
      <c r="O68" s="5">
        <v>0.0</v>
      </c>
      <c r="P68" s="5">
        <v>5.0</v>
      </c>
      <c r="Q68" s="5">
        <v>0.0</v>
      </c>
      <c r="R68" s="5">
        <v>0.0</v>
      </c>
      <c r="S68" s="5">
        <v>3.0</v>
      </c>
      <c r="T68" s="5">
        <v>18.0</v>
      </c>
      <c r="U68" s="5">
        <v>0.209</v>
      </c>
      <c r="V68" s="5">
        <v>0.243</v>
      </c>
      <c r="W68" s="5">
        <v>0.209</v>
      </c>
      <c r="X68" s="5">
        <v>0.452</v>
      </c>
      <c r="Y68" s="5">
        <v>14.0</v>
      </c>
      <c r="Z68" s="5">
        <v>0.0</v>
      </c>
      <c r="AA68" s="5">
        <v>0.0</v>
      </c>
      <c r="AB68" s="5">
        <v>0.0</v>
      </c>
      <c r="AC68" s="5">
        <v>0.0</v>
      </c>
      <c r="AD68" s="5">
        <v>0.0</v>
      </c>
      <c r="AE68" s="5">
        <v>0.0</v>
      </c>
      <c r="AF68" s="5">
        <v>0.286</v>
      </c>
      <c r="AG68" s="5">
        <f t="shared" si="1"/>
        <v>14</v>
      </c>
      <c r="AH68" s="6">
        <f t="shared" si="2"/>
        <v>0</v>
      </c>
      <c r="AI68" s="6" t="str">
        <f>VLOOKUP(C68, 'Batter Rosters'!A:C, 3, FALSE)</f>
        <v>DET</v>
      </c>
    </row>
    <row r="69">
      <c r="A69" s="1">
        <v>49.0</v>
      </c>
      <c r="B69" s="3"/>
      <c r="C69" s="4" t="s">
        <v>509</v>
      </c>
      <c r="D69" s="4" t="s">
        <v>460</v>
      </c>
      <c r="E69" s="5">
        <v>2019.0</v>
      </c>
      <c r="F69" s="5">
        <v>2020.0</v>
      </c>
      <c r="G69" s="5">
        <v>93.0</v>
      </c>
      <c r="H69" s="5">
        <v>6.0</v>
      </c>
      <c r="I69" s="3"/>
      <c r="J69" s="5">
        <v>167.0</v>
      </c>
      <c r="K69" s="5">
        <v>155.0</v>
      </c>
      <c r="L69" s="5">
        <v>22.0</v>
      </c>
      <c r="M69" s="5">
        <v>48.0</v>
      </c>
      <c r="N69" s="5">
        <v>11.0</v>
      </c>
      <c r="O69" s="5">
        <v>0.0</v>
      </c>
      <c r="P69" s="5">
        <v>20.0</v>
      </c>
      <c r="Q69" s="5">
        <v>1.0</v>
      </c>
      <c r="R69" s="5">
        <v>0.0</v>
      </c>
      <c r="S69" s="5">
        <v>11.0</v>
      </c>
      <c r="T69" s="5">
        <v>25.0</v>
      </c>
      <c r="U69" s="5">
        <v>0.31</v>
      </c>
      <c r="V69" s="5">
        <v>0.355</v>
      </c>
      <c r="W69" s="5">
        <v>0.497</v>
      </c>
      <c r="X69" s="5">
        <v>0.852</v>
      </c>
      <c r="Y69" s="5">
        <v>77.0</v>
      </c>
      <c r="Z69" s="5">
        <v>3.0</v>
      </c>
      <c r="AA69" s="5">
        <v>0.0</v>
      </c>
      <c r="AB69" s="5">
        <v>1.0</v>
      </c>
      <c r="AC69" s="5">
        <v>0.0</v>
      </c>
      <c r="AD69" s="5">
        <v>0.0</v>
      </c>
      <c r="AE69" s="5">
        <v>2.0</v>
      </c>
      <c r="AF69" s="5">
        <v>0.339</v>
      </c>
      <c r="AG69" s="5">
        <f t="shared" si="1"/>
        <v>31</v>
      </c>
      <c r="AH69" s="6">
        <f t="shared" si="2"/>
        <v>1</v>
      </c>
      <c r="AI69" s="6" t="str">
        <f>VLOOKUP(C69, 'Batter Rosters'!A:C, 3, FALSE)</f>
        <v>HOU</v>
      </c>
    </row>
    <row r="70">
      <c r="A70" s="1">
        <v>54.0</v>
      </c>
      <c r="B70" s="3"/>
      <c r="C70" s="4" t="s">
        <v>510</v>
      </c>
      <c r="D70" s="4" t="s">
        <v>460</v>
      </c>
      <c r="E70" s="5">
        <v>2019.0</v>
      </c>
      <c r="F70" s="5">
        <v>2020.0</v>
      </c>
      <c r="G70" s="5">
        <v>40.0</v>
      </c>
      <c r="H70" s="5">
        <v>5.0</v>
      </c>
      <c r="I70" s="3"/>
      <c r="J70" s="5">
        <v>73.0</v>
      </c>
      <c r="K70" s="5">
        <v>69.0</v>
      </c>
      <c r="L70" s="5">
        <v>14.0</v>
      </c>
      <c r="M70" s="5">
        <v>20.0</v>
      </c>
      <c r="N70" s="5">
        <v>3.0</v>
      </c>
      <c r="O70" s="5">
        <v>1.0</v>
      </c>
      <c r="P70" s="5">
        <v>16.0</v>
      </c>
      <c r="Q70" s="5">
        <v>3.0</v>
      </c>
      <c r="R70" s="5">
        <v>0.0</v>
      </c>
      <c r="S70" s="5">
        <v>3.0</v>
      </c>
      <c r="T70" s="5">
        <v>13.0</v>
      </c>
      <c r="U70" s="5">
        <v>0.29</v>
      </c>
      <c r="V70" s="5">
        <v>0.329</v>
      </c>
      <c r="W70" s="5">
        <v>0.58</v>
      </c>
      <c r="X70" s="5">
        <v>0.908</v>
      </c>
      <c r="Y70" s="5">
        <v>40.0</v>
      </c>
      <c r="Z70" s="5">
        <v>1.0</v>
      </c>
      <c r="AA70" s="5">
        <v>1.0</v>
      </c>
      <c r="AB70" s="5">
        <v>0.0</v>
      </c>
      <c r="AC70" s="5">
        <v>0.0</v>
      </c>
      <c r="AD70" s="5">
        <v>0.0</v>
      </c>
      <c r="AE70" s="5">
        <v>1.0</v>
      </c>
      <c r="AF70" s="5">
        <v>0.294</v>
      </c>
      <c r="AG70" s="5">
        <f t="shared" si="1"/>
        <v>11</v>
      </c>
      <c r="AH70" s="6">
        <f t="shared" si="2"/>
        <v>3</v>
      </c>
      <c r="AI70" s="6" t="str">
        <f>VLOOKUP(C70, 'Batter Rosters'!A:C, 3, FALSE)</f>
        <v>HOU</v>
      </c>
    </row>
    <row r="71">
      <c r="A71" s="1">
        <v>65.0</v>
      </c>
      <c r="B71" s="3"/>
      <c r="C71" s="4" t="s">
        <v>511</v>
      </c>
      <c r="D71" s="4" t="s">
        <v>460</v>
      </c>
      <c r="E71" s="5">
        <v>2019.0</v>
      </c>
      <c r="F71" s="5">
        <v>2020.0</v>
      </c>
      <c r="G71" s="5">
        <v>100.0</v>
      </c>
      <c r="H71" s="5">
        <v>4.0</v>
      </c>
      <c r="I71" s="3"/>
      <c r="J71" s="5">
        <v>208.0</v>
      </c>
      <c r="K71" s="5">
        <v>185.0</v>
      </c>
      <c r="L71" s="5">
        <v>23.0</v>
      </c>
      <c r="M71" s="5">
        <v>52.0</v>
      </c>
      <c r="N71" s="5">
        <v>11.0</v>
      </c>
      <c r="O71" s="5">
        <v>0.0</v>
      </c>
      <c r="P71" s="5">
        <v>26.0</v>
      </c>
      <c r="Q71" s="5">
        <v>1.0</v>
      </c>
      <c r="R71" s="5">
        <v>2.0</v>
      </c>
      <c r="S71" s="5">
        <v>17.0</v>
      </c>
      <c r="T71" s="5">
        <v>30.0</v>
      </c>
      <c r="U71" s="5">
        <v>0.281</v>
      </c>
      <c r="V71" s="5">
        <v>0.351</v>
      </c>
      <c r="W71" s="5">
        <v>0.405</v>
      </c>
      <c r="X71" s="5">
        <v>0.756</v>
      </c>
      <c r="Y71" s="5">
        <v>75.0</v>
      </c>
      <c r="Z71" s="5">
        <v>7.0</v>
      </c>
      <c r="AA71" s="5">
        <v>4.0</v>
      </c>
      <c r="AB71" s="5">
        <v>0.0</v>
      </c>
      <c r="AC71" s="5">
        <v>2.0</v>
      </c>
      <c r="AD71" s="5">
        <v>0.0</v>
      </c>
      <c r="AE71" s="5">
        <v>1.0</v>
      </c>
      <c r="AF71" s="5">
        <v>0.314</v>
      </c>
      <c r="AG71" s="5">
        <f t="shared" si="1"/>
        <v>37</v>
      </c>
      <c r="AH71" s="6">
        <f t="shared" si="2"/>
        <v>-1</v>
      </c>
      <c r="AI71" s="6" t="str">
        <f>VLOOKUP(C71, 'Batter Rosters'!A:C, 3, FALSE)</f>
        <v>HOU</v>
      </c>
    </row>
    <row r="72">
      <c r="A72" s="1">
        <v>154.0</v>
      </c>
      <c r="B72" s="3"/>
      <c r="C72" s="4" t="s">
        <v>149</v>
      </c>
      <c r="D72" s="4" t="s">
        <v>460</v>
      </c>
      <c r="E72" s="5">
        <v>2019.0</v>
      </c>
      <c r="F72" s="5">
        <v>2020.0</v>
      </c>
      <c r="G72" s="5">
        <v>27.0</v>
      </c>
      <c r="H72" s="5">
        <v>1.0</v>
      </c>
      <c r="I72" s="3"/>
      <c r="J72" s="5">
        <v>47.0</v>
      </c>
      <c r="K72" s="5">
        <v>42.0</v>
      </c>
      <c r="L72" s="5">
        <v>6.0</v>
      </c>
      <c r="M72" s="5">
        <v>6.0</v>
      </c>
      <c r="N72" s="5">
        <v>1.0</v>
      </c>
      <c r="O72" s="5">
        <v>0.0</v>
      </c>
      <c r="P72" s="5">
        <v>2.0</v>
      </c>
      <c r="Q72" s="5">
        <v>0.0</v>
      </c>
      <c r="R72" s="5">
        <v>0.0</v>
      </c>
      <c r="S72" s="5">
        <v>2.0</v>
      </c>
      <c r="T72" s="5">
        <v>12.0</v>
      </c>
      <c r="U72" s="5">
        <v>0.143</v>
      </c>
      <c r="V72" s="5">
        <v>0.234</v>
      </c>
      <c r="W72" s="5">
        <v>0.238</v>
      </c>
      <c r="X72" s="5">
        <v>0.472</v>
      </c>
      <c r="Y72" s="5">
        <v>10.0</v>
      </c>
      <c r="Z72" s="5">
        <v>0.0</v>
      </c>
      <c r="AA72" s="5">
        <v>3.0</v>
      </c>
      <c r="AB72" s="5">
        <v>0.0</v>
      </c>
      <c r="AC72" s="5">
        <v>0.0</v>
      </c>
      <c r="AD72" s="5">
        <v>0.0</v>
      </c>
      <c r="AE72" s="5">
        <v>1.0</v>
      </c>
      <c r="AF72" s="5">
        <v>0.172</v>
      </c>
      <c r="AG72" s="5">
        <f t="shared" si="1"/>
        <v>4</v>
      </c>
      <c r="AH72" s="6">
        <f t="shared" si="2"/>
        <v>0</v>
      </c>
      <c r="AI72" s="6" t="str">
        <f>VLOOKUP(C72, 'Batter Rosters'!A:C, 3, FALSE)</f>
        <v>HOU</v>
      </c>
    </row>
    <row r="73">
      <c r="A73" s="1">
        <v>78.0</v>
      </c>
      <c r="B73" s="3"/>
      <c r="C73" s="4" t="s">
        <v>512</v>
      </c>
      <c r="D73" s="4" t="s">
        <v>460</v>
      </c>
      <c r="E73" s="5">
        <v>2019.0</v>
      </c>
      <c r="F73" s="5">
        <v>2020.0</v>
      </c>
      <c r="G73" s="5">
        <v>108.0</v>
      </c>
      <c r="H73" s="5">
        <v>3.0</v>
      </c>
      <c r="I73" s="3"/>
      <c r="J73" s="5">
        <v>197.0</v>
      </c>
      <c r="K73" s="5">
        <v>172.0</v>
      </c>
      <c r="L73" s="5">
        <v>18.0</v>
      </c>
      <c r="M73" s="5">
        <v>42.0</v>
      </c>
      <c r="N73" s="5">
        <v>8.0</v>
      </c>
      <c r="O73" s="5">
        <v>0.0</v>
      </c>
      <c r="P73" s="5">
        <v>23.0</v>
      </c>
      <c r="Q73" s="5">
        <v>2.0</v>
      </c>
      <c r="R73" s="5">
        <v>0.0</v>
      </c>
      <c r="S73" s="5">
        <v>14.0</v>
      </c>
      <c r="T73" s="5">
        <v>35.0</v>
      </c>
      <c r="U73" s="5">
        <v>0.244</v>
      </c>
      <c r="V73" s="5">
        <v>0.327</v>
      </c>
      <c r="W73" s="5">
        <v>0.343</v>
      </c>
      <c r="X73" s="5">
        <v>0.67</v>
      </c>
      <c r="Y73" s="5">
        <v>59.0</v>
      </c>
      <c r="Z73" s="5">
        <v>5.0</v>
      </c>
      <c r="AA73" s="5">
        <v>8.0</v>
      </c>
      <c r="AB73" s="5">
        <v>1.0</v>
      </c>
      <c r="AC73" s="5">
        <v>2.0</v>
      </c>
      <c r="AD73" s="5">
        <v>0.0</v>
      </c>
      <c r="AE73" s="5">
        <v>2.0</v>
      </c>
      <c r="AF73" s="5">
        <v>0.287</v>
      </c>
      <c r="AG73" s="5">
        <f t="shared" si="1"/>
        <v>31</v>
      </c>
      <c r="AH73" s="6">
        <f t="shared" si="2"/>
        <v>2</v>
      </c>
      <c r="AI73" s="6" t="str">
        <f>VLOOKUP(C73, 'Batter Rosters'!A:C, 3, FALSE)</f>
        <v>KCR</v>
      </c>
    </row>
    <row r="74">
      <c r="A74" s="1">
        <v>97.0</v>
      </c>
      <c r="B74" s="3"/>
      <c r="C74" s="4" t="s">
        <v>157</v>
      </c>
      <c r="D74" s="4" t="s">
        <v>460</v>
      </c>
      <c r="E74" s="5">
        <v>2019.0</v>
      </c>
      <c r="F74" s="5">
        <v>2020.0</v>
      </c>
      <c r="G74" s="5">
        <v>84.0</v>
      </c>
      <c r="H74" s="5">
        <v>3.0</v>
      </c>
      <c r="I74" s="3"/>
      <c r="J74" s="5">
        <v>168.0</v>
      </c>
      <c r="K74" s="5">
        <v>160.0</v>
      </c>
      <c r="L74" s="5">
        <v>18.0</v>
      </c>
      <c r="M74" s="5">
        <v>40.0</v>
      </c>
      <c r="N74" s="5">
        <v>5.0</v>
      </c>
      <c r="O74" s="5">
        <v>2.0</v>
      </c>
      <c r="P74" s="5">
        <v>18.0</v>
      </c>
      <c r="Q74" s="5">
        <v>16.0</v>
      </c>
      <c r="R74" s="5">
        <v>7.0</v>
      </c>
      <c r="S74" s="5">
        <v>3.0</v>
      </c>
      <c r="T74" s="5">
        <v>44.0</v>
      </c>
      <c r="U74" s="5">
        <v>0.25</v>
      </c>
      <c r="V74" s="5">
        <v>0.259</v>
      </c>
      <c r="W74" s="5">
        <v>0.363</v>
      </c>
      <c r="X74" s="5">
        <v>0.622</v>
      </c>
      <c r="Y74" s="5">
        <v>58.0</v>
      </c>
      <c r="Z74" s="5">
        <v>4.0</v>
      </c>
      <c r="AA74" s="5">
        <v>0.0</v>
      </c>
      <c r="AB74" s="5">
        <v>2.0</v>
      </c>
      <c r="AC74" s="5">
        <v>3.0</v>
      </c>
      <c r="AD74" s="5">
        <v>0.0</v>
      </c>
      <c r="AE74" s="5">
        <v>4.0</v>
      </c>
      <c r="AF74" s="5">
        <v>0.319</v>
      </c>
      <c r="AG74" s="5">
        <f t="shared" si="1"/>
        <v>30</v>
      </c>
      <c r="AH74" s="6">
        <f t="shared" si="2"/>
        <v>9</v>
      </c>
      <c r="AI74" s="6" t="str">
        <f>VLOOKUP(C74, 'Batter Rosters'!A:C, 3, FALSE)</f>
        <v>KCR</v>
      </c>
    </row>
    <row r="75">
      <c r="A75" s="1">
        <v>118.0</v>
      </c>
      <c r="B75" s="3"/>
      <c r="C75" s="4" t="s">
        <v>513</v>
      </c>
      <c r="D75" s="4" t="s">
        <v>460</v>
      </c>
      <c r="E75" s="5">
        <v>2019.0</v>
      </c>
      <c r="F75" s="5">
        <v>2020.0</v>
      </c>
      <c r="G75" s="5">
        <v>74.0</v>
      </c>
      <c r="H75" s="5">
        <v>2.0</v>
      </c>
      <c r="I75" s="3"/>
      <c r="J75" s="5">
        <v>137.0</v>
      </c>
      <c r="K75" s="5">
        <v>127.0</v>
      </c>
      <c r="L75" s="5">
        <v>17.0</v>
      </c>
      <c r="M75" s="5">
        <v>32.0</v>
      </c>
      <c r="N75" s="5">
        <v>5.0</v>
      </c>
      <c r="O75" s="5">
        <v>0.0</v>
      </c>
      <c r="P75" s="5">
        <v>10.0</v>
      </c>
      <c r="Q75" s="5">
        <v>0.0</v>
      </c>
      <c r="R75" s="5">
        <v>0.0</v>
      </c>
      <c r="S75" s="5">
        <v>7.0</v>
      </c>
      <c r="T75" s="5">
        <v>21.0</v>
      </c>
      <c r="U75" s="5">
        <v>0.252</v>
      </c>
      <c r="V75" s="5">
        <v>0.296</v>
      </c>
      <c r="W75" s="5">
        <v>0.339</v>
      </c>
      <c r="X75" s="5">
        <v>0.635</v>
      </c>
      <c r="Y75" s="5">
        <v>43.0</v>
      </c>
      <c r="Z75" s="5">
        <v>0.0</v>
      </c>
      <c r="AA75" s="5">
        <v>1.0</v>
      </c>
      <c r="AB75" s="5">
        <v>2.0</v>
      </c>
      <c r="AC75" s="5">
        <v>0.0</v>
      </c>
      <c r="AD75" s="5">
        <v>0.0</v>
      </c>
      <c r="AE75" s="5">
        <v>1.0</v>
      </c>
      <c r="AF75" s="5">
        <v>0.288</v>
      </c>
      <c r="AG75" s="5">
        <f t="shared" si="1"/>
        <v>25</v>
      </c>
      <c r="AH75" s="6">
        <f t="shared" si="2"/>
        <v>0</v>
      </c>
      <c r="AI75" s="6" t="str">
        <f>VLOOKUP(C75, 'Batter Rosters'!A:C, 3, FALSE)</f>
        <v>KCR</v>
      </c>
    </row>
    <row r="76">
      <c r="A76" s="1">
        <v>132.0</v>
      </c>
      <c r="B76" s="3"/>
      <c r="C76" s="4" t="s">
        <v>514</v>
      </c>
      <c r="D76" s="4" t="s">
        <v>460</v>
      </c>
      <c r="E76" s="5">
        <v>2019.0</v>
      </c>
      <c r="F76" s="5">
        <v>2020.0</v>
      </c>
      <c r="G76" s="5">
        <v>46.0</v>
      </c>
      <c r="H76" s="5">
        <v>1.0</v>
      </c>
      <c r="I76" s="3"/>
      <c r="J76" s="5">
        <v>70.0</v>
      </c>
      <c r="K76" s="5">
        <v>62.0</v>
      </c>
      <c r="L76" s="5">
        <v>5.0</v>
      </c>
      <c r="M76" s="5">
        <v>12.0</v>
      </c>
      <c r="N76" s="5">
        <v>2.0</v>
      </c>
      <c r="O76" s="5">
        <v>0.0</v>
      </c>
      <c r="P76" s="5">
        <v>5.0</v>
      </c>
      <c r="Q76" s="5">
        <v>0.0</v>
      </c>
      <c r="R76" s="5">
        <v>0.0</v>
      </c>
      <c r="S76" s="5">
        <v>7.0</v>
      </c>
      <c r="T76" s="5">
        <v>24.0</v>
      </c>
      <c r="U76" s="5">
        <v>0.194</v>
      </c>
      <c r="V76" s="5">
        <v>0.271</v>
      </c>
      <c r="W76" s="5">
        <v>0.274</v>
      </c>
      <c r="X76" s="5">
        <v>0.546</v>
      </c>
      <c r="Y76" s="5">
        <v>17.0</v>
      </c>
      <c r="Z76" s="5">
        <v>1.0</v>
      </c>
      <c r="AA76" s="5">
        <v>0.0</v>
      </c>
      <c r="AB76" s="5">
        <v>0.0</v>
      </c>
      <c r="AC76" s="5">
        <v>1.0</v>
      </c>
      <c r="AD76" s="5">
        <v>0.0</v>
      </c>
      <c r="AE76" s="5">
        <v>0.0</v>
      </c>
      <c r="AF76" s="5">
        <v>0.289</v>
      </c>
      <c r="AG76" s="5">
        <f t="shared" si="1"/>
        <v>9</v>
      </c>
      <c r="AH76" s="6">
        <f t="shared" si="2"/>
        <v>0</v>
      </c>
      <c r="AI76" s="6" t="str">
        <f>VLOOKUP(C76, 'Batter Rosters'!A:C, 3, FALSE)</f>
        <v>KCR</v>
      </c>
    </row>
    <row r="77">
      <c r="A77" s="1">
        <v>183.0</v>
      </c>
      <c r="B77" s="3"/>
      <c r="C77" s="4" t="s">
        <v>515</v>
      </c>
      <c r="D77" s="4" t="s">
        <v>460</v>
      </c>
      <c r="E77" s="5">
        <v>2019.0</v>
      </c>
      <c r="F77" s="5">
        <v>2020.0</v>
      </c>
      <c r="G77" s="5">
        <v>31.0</v>
      </c>
      <c r="H77" s="5">
        <v>0.0</v>
      </c>
      <c r="I77" s="3"/>
      <c r="J77" s="5">
        <v>41.0</v>
      </c>
      <c r="K77" s="5">
        <v>36.0</v>
      </c>
      <c r="L77" s="5">
        <v>1.0</v>
      </c>
      <c r="M77" s="5">
        <v>6.0</v>
      </c>
      <c r="N77" s="5">
        <v>0.0</v>
      </c>
      <c r="O77" s="5">
        <v>0.0</v>
      </c>
      <c r="P77" s="5">
        <v>3.0</v>
      </c>
      <c r="Q77" s="5">
        <v>0.0</v>
      </c>
      <c r="R77" s="5">
        <v>1.0</v>
      </c>
      <c r="S77" s="5">
        <v>3.0</v>
      </c>
      <c r="T77" s="5">
        <v>17.0</v>
      </c>
      <c r="U77" s="5">
        <v>0.167</v>
      </c>
      <c r="V77" s="5">
        <v>0.244</v>
      </c>
      <c r="W77" s="5">
        <v>0.167</v>
      </c>
      <c r="X77" s="5">
        <v>0.411</v>
      </c>
      <c r="Y77" s="5">
        <v>6.0</v>
      </c>
      <c r="Z77" s="5">
        <v>2.0</v>
      </c>
      <c r="AA77" s="5">
        <v>1.0</v>
      </c>
      <c r="AB77" s="5">
        <v>0.0</v>
      </c>
      <c r="AC77" s="5">
        <v>1.0</v>
      </c>
      <c r="AD77" s="5">
        <v>0.0</v>
      </c>
      <c r="AE77" s="5">
        <v>1.0</v>
      </c>
      <c r="AF77" s="5">
        <v>0.3</v>
      </c>
      <c r="AG77" s="5">
        <f t="shared" si="1"/>
        <v>6</v>
      </c>
      <c r="AH77" s="6">
        <f t="shared" si="2"/>
        <v>-1</v>
      </c>
      <c r="AI77" s="6" t="str">
        <f>VLOOKUP(C77, 'Batter Rosters'!A:C, 3, FALSE)</f>
        <v>KCR</v>
      </c>
    </row>
    <row r="78">
      <c r="A78" s="1">
        <v>83.0</v>
      </c>
      <c r="B78" s="3"/>
      <c r="C78" s="4" t="s">
        <v>168</v>
      </c>
      <c r="D78" s="4" t="s">
        <v>460</v>
      </c>
      <c r="E78" s="5">
        <v>2019.0</v>
      </c>
      <c r="F78" s="5">
        <v>2020.0</v>
      </c>
      <c r="G78" s="5">
        <v>85.0</v>
      </c>
      <c r="H78" s="5">
        <v>3.0</v>
      </c>
      <c r="I78" s="3"/>
      <c r="J78" s="5">
        <v>164.0</v>
      </c>
      <c r="K78" s="5">
        <v>149.0</v>
      </c>
      <c r="L78" s="5">
        <v>18.0</v>
      </c>
      <c r="M78" s="5">
        <v>30.0</v>
      </c>
      <c r="N78" s="5">
        <v>5.0</v>
      </c>
      <c r="O78" s="5">
        <v>1.0</v>
      </c>
      <c r="P78" s="5">
        <v>11.0</v>
      </c>
      <c r="Q78" s="5">
        <v>0.0</v>
      </c>
      <c r="R78" s="5">
        <v>3.0</v>
      </c>
      <c r="S78" s="5">
        <v>11.0</v>
      </c>
      <c r="T78" s="5">
        <v>38.0</v>
      </c>
      <c r="U78" s="5">
        <v>0.201</v>
      </c>
      <c r="V78" s="5">
        <v>0.258</v>
      </c>
      <c r="W78" s="5">
        <v>0.309</v>
      </c>
      <c r="X78" s="5">
        <v>0.566</v>
      </c>
      <c r="Y78" s="5">
        <v>46.0</v>
      </c>
      <c r="Z78" s="5">
        <v>1.0</v>
      </c>
      <c r="AA78" s="5">
        <v>1.0</v>
      </c>
      <c r="AB78" s="5">
        <v>1.0</v>
      </c>
      <c r="AC78" s="5">
        <v>2.0</v>
      </c>
      <c r="AD78" s="5">
        <v>0.0</v>
      </c>
      <c r="AE78" s="5">
        <v>5.0</v>
      </c>
      <c r="AF78" s="5">
        <v>0.245</v>
      </c>
      <c r="AG78" s="5">
        <f t="shared" si="1"/>
        <v>21</v>
      </c>
      <c r="AH78" s="6">
        <f t="shared" si="2"/>
        <v>-3</v>
      </c>
      <c r="AI78" s="6" t="str">
        <f>VLOOKUP(C78, 'Batter Rosters'!A:C, 3, FALSE)</f>
        <v>LAA</v>
      </c>
    </row>
    <row r="79">
      <c r="A79" s="1">
        <v>100.0</v>
      </c>
      <c r="B79" s="3"/>
      <c r="C79" s="4" t="s">
        <v>516</v>
      </c>
      <c r="D79" s="4" t="s">
        <v>460</v>
      </c>
      <c r="E79" s="5">
        <v>2019.0</v>
      </c>
      <c r="F79" s="5">
        <v>2020.0</v>
      </c>
      <c r="G79" s="5">
        <v>86.0</v>
      </c>
      <c r="H79" s="5">
        <v>3.0</v>
      </c>
      <c r="I79" s="3"/>
      <c r="J79" s="5">
        <v>161.0</v>
      </c>
      <c r="K79" s="5">
        <v>140.0</v>
      </c>
      <c r="L79" s="5">
        <v>14.0</v>
      </c>
      <c r="M79" s="5">
        <v>35.0</v>
      </c>
      <c r="N79" s="5">
        <v>6.0</v>
      </c>
      <c r="O79" s="5">
        <v>2.0</v>
      </c>
      <c r="P79" s="5">
        <v>14.0</v>
      </c>
      <c r="Q79" s="5">
        <v>3.0</v>
      </c>
      <c r="R79" s="5">
        <v>0.0</v>
      </c>
      <c r="S79" s="5">
        <v>18.0</v>
      </c>
      <c r="T79" s="5">
        <v>50.0</v>
      </c>
      <c r="U79" s="5">
        <v>0.25</v>
      </c>
      <c r="V79" s="5">
        <v>0.338</v>
      </c>
      <c r="W79" s="5">
        <v>0.386</v>
      </c>
      <c r="X79" s="5">
        <v>0.723</v>
      </c>
      <c r="Y79" s="5">
        <v>54.0</v>
      </c>
      <c r="Z79" s="5">
        <v>1.0</v>
      </c>
      <c r="AA79" s="5">
        <v>1.0</v>
      </c>
      <c r="AB79" s="5">
        <v>0.0</v>
      </c>
      <c r="AC79" s="5">
        <v>1.0</v>
      </c>
      <c r="AD79" s="5">
        <v>0.0</v>
      </c>
      <c r="AE79" s="5">
        <v>2.0</v>
      </c>
      <c r="AF79" s="5">
        <v>0.364</v>
      </c>
      <c r="AG79" s="5">
        <f t="shared" si="1"/>
        <v>24</v>
      </c>
      <c r="AH79" s="6">
        <f t="shared" si="2"/>
        <v>3</v>
      </c>
      <c r="AI79" s="6" t="str">
        <f>VLOOKUP(C79, 'Batter Rosters'!A:C, 3, FALSE)</f>
        <v>LAA</v>
      </c>
    </row>
    <row r="80">
      <c r="A80" s="1">
        <v>1.0</v>
      </c>
      <c r="B80" s="3"/>
      <c r="C80" s="4" t="s">
        <v>517</v>
      </c>
      <c r="D80" s="4" t="s">
        <v>460</v>
      </c>
      <c r="E80" s="5">
        <v>2019.0</v>
      </c>
      <c r="F80" s="5">
        <v>2020.0</v>
      </c>
      <c r="G80" s="5">
        <v>142.0</v>
      </c>
      <c r="H80" s="5">
        <v>20.0</v>
      </c>
      <c r="I80" s="3"/>
      <c r="J80" s="5">
        <v>288.0</v>
      </c>
      <c r="K80" s="5">
        <v>247.0</v>
      </c>
      <c r="L80" s="5">
        <v>44.0</v>
      </c>
      <c r="M80" s="5">
        <v>65.0</v>
      </c>
      <c r="N80" s="5">
        <v>8.0</v>
      </c>
      <c r="O80" s="5">
        <v>0.0</v>
      </c>
      <c r="P80" s="5">
        <v>50.0</v>
      </c>
      <c r="Q80" s="5">
        <v>6.0</v>
      </c>
      <c r="R80" s="5">
        <v>1.0</v>
      </c>
      <c r="S80" s="5">
        <v>40.0</v>
      </c>
      <c r="T80" s="5">
        <v>52.0</v>
      </c>
      <c r="U80" s="5">
        <v>0.263</v>
      </c>
      <c r="V80" s="5">
        <v>0.365</v>
      </c>
      <c r="W80" s="5">
        <v>0.538</v>
      </c>
      <c r="X80" s="5">
        <v>0.903</v>
      </c>
      <c r="Y80" s="5">
        <v>133.0</v>
      </c>
      <c r="Z80" s="5">
        <v>7.0</v>
      </c>
      <c r="AA80" s="5">
        <v>0.0</v>
      </c>
      <c r="AB80" s="5">
        <v>0.0</v>
      </c>
      <c r="AC80" s="5">
        <v>1.0</v>
      </c>
      <c r="AD80" s="5">
        <v>5.0</v>
      </c>
      <c r="AE80" s="5">
        <v>0.0</v>
      </c>
      <c r="AF80" s="5">
        <v>0.256</v>
      </c>
      <c r="AG80" s="5">
        <f t="shared" si="1"/>
        <v>37</v>
      </c>
      <c r="AH80" s="6">
        <f t="shared" si="2"/>
        <v>5</v>
      </c>
      <c r="AI80" s="6" t="str">
        <f>VLOOKUP(C80, 'Batter Rosters'!A:C, 3, FALSE)</f>
        <v>LAD</v>
      </c>
    </row>
    <row r="81">
      <c r="A81" s="1">
        <v>6.0</v>
      </c>
      <c r="B81" s="3"/>
      <c r="C81" s="4" t="s">
        <v>518</v>
      </c>
      <c r="D81" s="4" t="s">
        <v>460</v>
      </c>
      <c r="E81" s="5">
        <v>2019.0</v>
      </c>
      <c r="F81" s="5">
        <v>2020.0</v>
      </c>
      <c r="G81" s="5">
        <v>118.0</v>
      </c>
      <c r="H81" s="5">
        <v>14.0</v>
      </c>
      <c r="I81" s="3"/>
      <c r="J81" s="5">
        <v>236.0</v>
      </c>
      <c r="K81" s="5">
        <v>201.0</v>
      </c>
      <c r="L81" s="5">
        <v>36.0</v>
      </c>
      <c r="M81" s="5">
        <v>53.0</v>
      </c>
      <c r="N81" s="5">
        <v>6.0</v>
      </c>
      <c r="O81" s="5">
        <v>1.0</v>
      </c>
      <c r="P81" s="5">
        <v>45.0</v>
      </c>
      <c r="Q81" s="5">
        <v>2.0</v>
      </c>
      <c r="R81" s="5">
        <v>1.0</v>
      </c>
      <c r="S81" s="5">
        <v>29.0</v>
      </c>
      <c r="T81" s="5">
        <v>62.0</v>
      </c>
      <c r="U81" s="5">
        <v>0.264</v>
      </c>
      <c r="V81" s="5">
        <v>0.373</v>
      </c>
      <c r="W81" s="5">
        <v>0.512</v>
      </c>
      <c r="X81" s="5">
        <v>0.885</v>
      </c>
      <c r="Y81" s="5">
        <v>103.0</v>
      </c>
      <c r="Z81" s="5">
        <v>3.0</v>
      </c>
      <c r="AA81" s="5">
        <v>6.0</v>
      </c>
      <c r="AB81" s="5">
        <v>0.0</v>
      </c>
      <c r="AC81" s="5">
        <v>0.0</v>
      </c>
      <c r="AD81" s="5">
        <v>0.0</v>
      </c>
      <c r="AE81" s="5">
        <v>2.0</v>
      </c>
      <c r="AF81" s="5">
        <v>0.312</v>
      </c>
      <c r="AG81" s="5">
        <f t="shared" si="1"/>
        <v>32</v>
      </c>
      <c r="AH81" s="6">
        <f t="shared" si="2"/>
        <v>1</v>
      </c>
      <c r="AI81" s="6" t="str">
        <f>VLOOKUP(C81, 'Batter Rosters'!A:C, 3, FALSE)</f>
        <v>LAD</v>
      </c>
    </row>
    <row r="82">
      <c r="A82" s="1">
        <v>40.0</v>
      </c>
      <c r="B82" s="3"/>
      <c r="C82" s="4" t="s">
        <v>519</v>
      </c>
      <c r="D82" s="4" t="s">
        <v>460</v>
      </c>
      <c r="E82" s="5">
        <v>2019.0</v>
      </c>
      <c r="F82" s="5">
        <v>2020.0</v>
      </c>
      <c r="G82" s="5">
        <v>118.0</v>
      </c>
      <c r="H82" s="5">
        <v>7.0</v>
      </c>
      <c r="I82" s="3"/>
      <c r="J82" s="5">
        <v>234.0</v>
      </c>
      <c r="K82" s="5">
        <v>211.0</v>
      </c>
      <c r="L82" s="5">
        <v>24.0</v>
      </c>
      <c r="M82" s="5">
        <v>50.0</v>
      </c>
      <c r="N82" s="5">
        <v>10.0</v>
      </c>
      <c r="O82" s="5">
        <v>0.0</v>
      </c>
      <c r="P82" s="5">
        <v>30.0</v>
      </c>
      <c r="Q82" s="5">
        <v>1.0</v>
      </c>
      <c r="R82" s="5">
        <v>0.0</v>
      </c>
      <c r="S82" s="5">
        <v>19.0</v>
      </c>
      <c r="T82" s="5">
        <v>53.0</v>
      </c>
      <c r="U82" s="5">
        <v>0.237</v>
      </c>
      <c r="V82" s="5">
        <v>0.308</v>
      </c>
      <c r="W82" s="5">
        <v>0.384</v>
      </c>
      <c r="X82" s="5">
        <v>0.692</v>
      </c>
      <c r="Y82" s="5">
        <v>81.0</v>
      </c>
      <c r="Z82" s="5">
        <v>3.0</v>
      </c>
      <c r="AA82" s="5">
        <v>3.0</v>
      </c>
      <c r="AB82" s="5">
        <v>0.0</v>
      </c>
      <c r="AC82" s="5">
        <v>1.0</v>
      </c>
      <c r="AD82" s="5">
        <v>0.0</v>
      </c>
      <c r="AE82" s="5">
        <v>0.0</v>
      </c>
      <c r="AF82" s="5">
        <v>0.283</v>
      </c>
      <c r="AG82" s="5">
        <f t="shared" si="1"/>
        <v>33</v>
      </c>
      <c r="AH82" s="6">
        <f t="shared" si="2"/>
        <v>1</v>
      </c>
      <c r="AI82" s="6" t="str">
        <f>VLOOKUP(C82, 'Batter Rosters'!A:C, 3, FALSE)</f>
        <v>LAD</v>
      </c>
    </row>
    <row r="83">
      <c r="A83" s="1">
        <v>169.0</v>
      </c>
      <c r="B83" s="3"/>
      <c r="C83" s="4" t="s">
        <v>520</v>
      </c>
      <c r="D83" s="4" t="s">
        <v>460</v>
      </c>
      <c r="E83" s="5">
        <v>2019.0</v>
      </c>
      <c r="F83" s="5">
        <v>2020.0</v>
      </c>
      <c r="G83" s="5">
        <v>47.0</v>
      </c>
      <c r="H83" s="5">
        <v>0.0</v>
      </c>
      <c r="I83" s="3"/>
      <c r="J83" s="5">
        <v>57.0</v>
      </c>
      <c r="K83" s="5">
        <v>56.0</v>
      </c>
      <c r="L83" s="5">
        <v>6.0</v>
      </c>
      <c r="M83" s="5">
        <v>12.0</v>
      </c>
      <c r="N83" s="5">
        <v>2.0</v>
      </c>
      <c r="O83" s="5">
        <v>0.0</v>
      </c>
      <c r="P83" s="5">
        <v>1.0</v>
      </c>
      <c r="Q83" s="5">
        <v>0.0</v>
      </c>
      <c r="R83" s="5">
        <v>0.0</v>
      </c>
      <c r="S83" s="5">
        <v>1.0</v>
      </c>
      <c r="T83" s="5">
        <v>17.0</v>
      </c>
      <c r="U83" s="5">
        <v>0.214</v>
      </c>
      <c r="V83" s="5">
        <v>0.228</v>
      </c>
      <c r="W83" s="5">
        <v>0.25</v>
      </c>
      <c r="X83" s="5">
        <v>0.478</v>
      </c>
      <c r="Y83" s="5">
        <v>14.0</v>
      </c>
      <c r="Z83" s="5">
        <v>0.0</v>
      </c>
      <c r="AA83" s="5">
        <v>0.0</v>
      </c>
      <c r="AB83" s="5">
        <v>0.0</v>
      </c>
      <c r="AC83" s="5">
        <v>0.0</v>
      </c>
      <c r="AD83" s="5">
        <v>0.0</v>
      </c>
      <c r="AE83" s="5">
        <v>0.0</v>
      </c>
      <c r="AF83" s="5">
        <v>0.308</v>
      </c>
      <c r="AG83" s="5">
        <f t="shared" si="1"/>
        <v>10</v>
      </c>
      <c r="AH83" s="6">
        <f t="shared" si="2"/>
        <v>0</v>
      </c>
      <c r="AI83" s="6" t="str">
        <f>VLOOKUP(C83, 'Batter Rosters'!A:C, 3, FALSE)</f>
        <v>LAD</v>
      </c>
    </row>
    <row r="84">
      <c r="A84" s="1">
        <v>195.0</v>
      </c>
      <c r="B84" s="3"/>
      <c r="C84" s="4" t="s">
        <v>521</v>
      </c>
      <c r="D84" s="4" t="s">
        <v>460</v>
      </c>
      <c r="E84" s="5">
        <v>2019.0</v>
      </c>
      <c r="F84" s="5">
        <v>2020.0</v>
      </c>
      <c r="G84" s="5">
        <v>31.0</v>
      </c>
      <c r="H84" s="5">
        <v>0.0</v>
      </c>
      <c r="I84" s="3"/>
      <c r="J84" s="5">
        <v>41.0</v>
      </c>
      <c r="K84" s="5">
        <v>38.0</v>
      </c>
      <c r="L84" s="5">
        <v>1.0</v>
      </c>
      <c r="M84" s="5">
        <v>6.0</v>
      </c>
      <c r="N84" s="5">
        <v>2.0</v>
      </c>
      <c r="O84" s="5">
        <v>0.0</v>
      </c>
      <c r="P84" s="5">
        <v>4.0</v>
      </c>
      <c r="Q84" s="5">
        <v>1.0</v>
      </c>
      <c r="R84" s="5">
        <v>0.0</v>
      </c>
      <c r="S84" s="5">
        <v>1.0</v>
      </c>
      <c r="T84" s="5">
        <v>7.0</v>
      </c>
      <c r="U84" s="5">
        <v>0.158</v>
      </c>
      <c r="V84" s="5">
        <v>0.22</v>
      </c>
      <c r="W84" s="5">
        <v>0.211</v>
      </c>
      <c r="X84" s="5">
        <v>0.43</v>
      </c>
      <c r="Y84" s="5">
        <v>8.0</v>
      </c>
      <c r="Z84" s="5">
        <v>1.0</v>
      </c>
      <c r="AA84" s="5">
        <v>2.0</v>
      </c>
      <c r="AB84" s="5">
        <v>0.0</v>
      </c>
      <c r="AC84" s="5">
        <v>0.0</v>
      </c>
      <c r="AD84" s="5">
        <v>0.0</v>
      </c>
      <c r="AE84" s="5">
        <v>0.0</v>
      </c>
      <c r="AF84" s="5">
        <v>0.194</v>
      </c>
      <c r="AG84" s="5">
        <f t="shared" si="1"/>
        <v>4</v>
      </c>
      <c r="AH84" s="6">
        <f t="shared" si="2"/>
        <v>1</v>
      </c>
      <c r="AI84" s="6" t="str">
        <f>VLOOKUP(C84, 'Batter Rosters'!A:C, 3, FALSE)</f>
        <v>LAD</v>
      </c>
    </row>
    <row r="85">
      <c r="A85" s="1">
        <v>45.0</v>
      </c>
      <c r="B85" s="3"/>
      <c r="C85" s="4" t="s">
        <v>522</v>
      </c>
      <c r="D85" s="4" t="s">
        <v>460</v>
      </c>
      <c r="E85" s="5">
        <v>2019.0</v>
      </c>
      <c r="F85" s="5">
        <v>2020.0</v>
      </c>
      <c r="G85" s="5">
        <v>56.0</v>
      </c>
      <c r="H85" s="5">
        <v>6.0</v>
      </c>
      <c r="I85" s="3"/>
      <c r="J85" s="5">
        <v>99.0</v>
      </c>
      <c r="K85" s="5">
        <v>94.0</v>
      </c>
      <c r="L85" s="5">
        <v>9.0</v>
      </c>
      <c r="M85" s="5">
        <v>23.0</v>
      </c>
      <c r="N85" s="5">
        <v>5.0</v>
      </c>
      <c r="O85" s="5">
        <v>0.0</v>
      </c>
      <c r="P85" s="5">
        <v>19.0</v>
      </c>
      <c r="Q85" s="5">
        <v>0.0</v>
      </c>
      <c r="R85" s="5">
        <v>0.0</v>
      </c>
      <c r="S85" s="5">
        <v>4.0</v>
      </c>
      <c r="T85" s="5">
        <v>22.0</v>
      </c>
      <c r="U85" s="5">
        <v>0.245</v>
      </c>
      <c r="V85" s="5">
        <v>0.273</v>
      </c>
      <c r="W85" s="5">
        <v>0.489</v>
      </c>
      <c r="X85" s="5">
        <v>0.762</v>
      </c>
      <c r="Y85" s="5">
        <v>46.0</v>
      </c>
      <c r="Z85" s="5">
        <v>0.0</v>
      </c>
      <c r="AA85" s="5">
        <v>0.0</v>
      </c>
      <c r="AB85" s="5">
        <v>0.0</v>
      </c>
      <c r="AC85" s="5">
        <v>1.0</v>
      </c>
      <c r="AD85" s="5">
        <v>0.0</v>
      </c>
      <c r="AE85" s="5">
        <v>1.0</v>
      </c>
      <c r="AF85" s="5">
        <v>0.254</v>
      </c>
      <c r="AG85" s="5">
        <f t="shared" si="1"/>
        <v>12</v>
      </c>
      <c r="AH85" s="6">
        <f t="shared" si="2"/>
        <v>0</v>
      </c>
      <c r="AI85" s="6" t="str">
        <f>VLOOKUP(C85, 'Batter Rosters'!A:C, 3, FALSE)</f>
        <v>MIA</v>
      </c>
    </row>
    <row r="86">
      <c r="A86" s="1">
        <v>166.0</v>
      </c>
      <c r="B86" s="3"/>
      <c r="C86" s="4" t="s">
        <v>523</v>
      </c>
      <c r="D86" s="4" t="s">
        <v>460</v>
      </c>
      <c r="E86" s="5">
        <v>2019.0</v>
      </c>
      <c r="F86" s="5">
        <v>2020.0</v>
      </c>
      <c r="G86" s="5">
        <v>29.0</v>
      </c>
      <c r="H86" s="5">
        <v>0.0</v>
      </c>
      <c r="I86" s="3"/>
      <c r="J86" s="5">
        <v>34.0</v>
      </c>
      <c r="K86" s="5">
        <v>30.0</v>
      </c>
      <c r="L86" s="5">
        <v>3.0</v>
      </c>
      <c r="M86" s="5">
        <v>7.0</v>
      </c>
      <c r="N86" s="5">
        <v>2.0</v>
      </c>
      <c r="O86" s="5">
        <v>0.0</v>
      </c>
      <c r="P86" s="5">
        <v>2.0</v>
      </c>
      <c r="Q86" s="5">
        <v>0.0</v>
      </c>
      <c r="R86" s="5">
        <v>0.0</v>
      </c>
      <c r="S86" s="5">
        <v>4.0</v>
      </c>
      <c r="T86" s="5">
        <v>7.0</v>
      </c>
      <c r="U86" s="5">
        <v>0.233</v>
      </c>
      <c r="V86" s="5">
        <v>0.324</v>
      </c>
      <c r="W86" s="5">
        <v>0.3</v>
      </c>
      <c r="X86" s="5">
        <v>0.624</v>
      </c>
      <c r="Y86" s="5">
        <v>9.0</v>
      </c>
      <c r="Z86" s="5">
        <v>0.0</v>
      </c>
      <c r="AA86" s="5">
        <v>0.0</v>
      </c>
      <c r="AB86" s="5">
        <v>0.0</v>
      </c>
      <c r="AC86" s="5">
        <v>0.0</v>
      </c>
      <c r="AD86" s="5">
        <v>0.0</v>
      </c>
      <c r="AE86" s="5">
        <v>0.0</v>
      </c>
      <c r="AF86" s="5">
        <v>0.304</v>
      </c>
      <c r="AG86" s="5">
        <f t="shared" si="1"/>
        <v>5</v>
      </c>
      <c r="AH86" s="6">
        <f t="shared" si="2"/>
        <v>0</v>
      </c>
      <c r="AI86" s="6" t="str">
        <f>VLOOKUP(C86, 'Batter Rosters'!A:C, 3, FALSE)</f>
        <v>MIA</v>
      </c>
    </row>
    <row r="87">
      <c r="A87" s="1">
        <v>3.0</v>
      </c>
      <c r="B87" s="3"/>
      <c r="C87" s="4" t="s">
        <v>524</v>
      </c>
      <c r="D87" s="4" t="s">
        <v>460</v>
      </c>
      <c r="E87" s="5">
        <v>2019.0</v>
      </c>
      <c r="F87" s="5">
        <v>2020.0</v>
      </c>
      <c r="G87" s="5">
        <v>117.0</v>
      </c>
      <c r="H87" s="5">
        <v>16.0</v>
      </c>
      <c r="I87" s="3"/>
      <c r="J87" s="5">
        <v>245.0</v>
      </c>
      <c r="K87" s="5">
        <v>210.0</v>
      </c>
      <c r="L87" s="5">
        <v>44.0</v>
      </c>
      <c r="M87" s="5">
        <v>60.0</v>
      </c>
      <c r="N87" s="5">
        <v>14.0</v>
      </c>
      <c r="O87" s="5">
        <v>1.0</v>
      </c>
      <c r="P87" s="5">
        <v>31.0</v>
      </c>
      <c r="Q87" s="5">
        <v>9.0</v>
      </c>
      <c r="R87" s="5">
        <v>0.0</v>
      </c>
      <c r="S87" s="5">
        <v>31.0</v>
      </c>
      <c r="T87" s="5">
        <v>48.0</v>
      </c>
      <c r="U87" s="5">
        <v>0.286</v>
      </c>
      <c r="V87" s="5">
        <v>0.388</v>
      </c>
      <c r="W87" s="5">
        <v>0.59</v>
      </c>
      <c r="X87" s="5">
        <v>0.978</v>
      </c>
      <c r="Y87" s="5">
        <v>124.0</v>
      </c>
      <c r="Z87" s="5">
        <v>7.0</v>
      </c>
      <c r="AA87" s="5">
        <v>4.0</v>
      </c>
      <c r="AB87" s="5">
        <v>0.0</v>
      </c>
      <c r="AC87" s="5">
        <v>0.0</v>
      </c>
      <c r="AD87" s="5">
        <v>5.0</v>
      </c>
      <c r="AE87" s="5">
        <v>4.0</v>
      </c>
      <c r="AF87" s="5">
        <v>0.301</v>
      </c>
      <c r="AG87" s="5">
        <f t="shared" si="1"/>
        <v>29</v>
      </c>
      <c r="AH87" s="6">
        <f t="shared" si="2"/>
        <v>9</v>
      </c>
      <c r="AI87" s="6" t="str">
        <f>VLOOKUP(C87, 'Batter Rosters'!A:C, 3, FALSE)</f>
        <v>MIL</v>
      </c>
    </row>
    <row r="88">
      <c r="A88" s="1">
        <v>41.0</v>
      </c>
      <c r="B88" s="3"/>
      <c r="C88" s="4" t="s">
        <v>525</v>
      </c>
      <c r="D88" s="4" t="s">
        <v>460</v>
      </c>
      <c r="E88" s="5">
        <v>2019.0</v>
      </c>
      <c r="F88" s="5">
        <v>2020.0</v>
      </c>
      <c r="G88" s="5">
        <v>63.0</v>
      </c>
      <c r="H88" s="5">
        <v>6.0</v>
      </c>
      <c r="I88" s="3"/>
      <c r="J88" s="5">
        <v>132.0</v>
      </c>
      <c r="K88" s="5">
        <v>113.0</v>
      </c>
      <c r="L88" s="5">
        <v>25.0</v>
      </c>
      <c r="M88" s="5">
        <v>30.0</v>
      </c>
      <c r="N88" s="5">
        <v>6.0</v>
      </c>
      <c r="O88" s="5">
        <v>0.0</v>
      </c>
      <c r="P88" s="5">
        <v>13.0</v>
      </c>
      <c r="Q88" s="5">
        <v>2.0</v>
      </c>
      <c r="R88" s="5">
        <v>0.0</v>
      </c>
      <c r="S88" s="5">
        <v>14.0</v>
      </c>
      <c r="T88" s="5">
        <v>24.0</v>
      </c>
      <c r="U88" s="5">
        <v>0.265</v>
      </c>
      <c r="V88" s="5">
        <v>0.344</v>
      </c>
      <c r="W88" s="5">
        <v>0.478</v>
      </c>
      <c r="X88" s="5">
        <v>0.821</v>
      </c>
      <c r="Y88" s="5">
        <v>54.0</v>
      </c>
      <c r="Z88" s="5">
        <v>0.0</v>
      </c>
      <c r="AA88" s="5">
        <v>1.0</v>
      </c>
      <c r="AB88" s="5">
        <v>1.0</v>
      </c>
      <c r="AC88" s="5">
        <v>3.0</v>
      </c>
      <c r="AD88" s="5">
        <v>0.0</v>
      </c>
      <c r="AE88" s="5">
        <v>0.0</v>
      </c>
      <c r="AF88" s="5">
        <v>0.279</v>
      </c>
      <c r="AG88" s="5">
        <f t="shared" si="1"/>
        <v>18</v>
      </c>
      <c r="AH88" s="6">
        <f t="shared" si="2"/>
        <v>2</v>
      </c>
      <c r="AI88" s="6" t="str">
        <f>VLOOKUP(C88, 'Batter Rosters'!A:C, 3, FALSE)</f>
        <v>MIL</v>
      </c>
    </row>
    <row r="89">
      <c r="A89" s="1">
        <v>53.0</v>
      </c>
      <c r="B89" s="3"/>
      <c r="C89" s="4" t="s">
        <v>526</v>
      </c>
      <c r="D89" s="4" t="s">
        <v>460</v>
      </c>
      <c r="E89" s="5">
        <v>2019.0</v>
      </c>
      <c r="F89" s="5">
        <v>2020.0</v>
      </c>
      <c r="G89" s="5">
        <v>84.0</v>
      </c>
      <c r="H89" s="5">
        <v>5.0</v>
      </c>
      <c r="I89" s="3"/>
      <c r="J89" s="5">
        <v>154.0</v>
      </c>
      <c r="K89" s="5">
        <v>130.0</v>
      </c>
      <c r="L89" s="5">
        <v>18.0</v>
      </c>
      <c r="M89" s="5">
        <v>20.0</v>
      </c>
      <c r="N89" s="5">
        <v>4.0</v>
      </c>
      <c r="O89" s="5">
        <v>0.0</v>
      </c>
      <c r="P89" s="5">
        <v>17.0</v>
      </c>
      <c r="Q89" s="5">
        <v>0.0</v>
      </c>
      <c r="R89" s="5">
        <v>0.0</v>
      </c>
      <c r="S89" s="5">
        <v>22.0</v>
      </c>
      <c r="T89" s="5">
        <v>43.0</v>
      </c>
      <c r="U89" s="5">
        <v>0.154</v>
      </c>
      <c r="V89" s="5">
        <v>0.286</v>
      </c>
      <c r="W89" s="5">
        <v>0.3</v>
      </c>
      <c r="X89" s="5">
        <v>0.586</v>
      </c>
      <c r="Y89" s="5">
        <v>39.0</v>
      </c>
      <c r="Z89" s="5">
        <v>0.0</v>
      </c>
      <c r="AA89" s="5">
        <v>2.0</v>
      </c>
      <c r="AB89" s="5">
        <v>0.0</v>
      </c>
      <c r="AC89" s="5">
        <v>0.0</v>
      </c>
      <c r="AD89" s="5">
        <v>0.0</v>
      </c>
      <c r="AE89" s="5">
        <v>1.0</v>
      </c>
      <c r="AF89" s="5">
        <v>0.183</v>
      </c>
      <c r="AG89" s="5">
        <f t="shared" si="1"/>
        <v>11</v>
      </c>
      <c r="AH89" s="6">
        <f t="shared" si="2"/>
        <v>0</v>
      </c>
      <c r="AI89" s="6" t="str">
        <f>VLOOKUP(C89, 'Batter Rosters'!A:C, 3, FALSE)</f>
        <v>MIL</v>
      </c>
    </row>
    <row r="90">
      <c r="A90" s="1">
        <v>92.0</v>
      </c>
      <c r="B90" s="3"/>
      <c r="C90" s="4" t="s">
        <v>194</v>
      </c>
      <c r="D90" s="4" t="s">
        <v>460</v>
      </c>
      <c r="E90" s="5">
        <v>2019.0</v>
      </c>
      <c r="F90" s="5">
        <v>2020.0</v>
      </c>
      <c r="G90" s="5">
        <v>88.0</v>
      </c>
      <c r="H90" s="5">
        <v>3.0</v>
      </c>
      <c r="I90" s="3"/>
      <c r="J90" s="5">
        <v>180.0</v>
      </c>
      <c r="K90" s="5">
        <v>156.0</v>
      </c>
      <c r="L90" s="5">
        <v>15.0</v>
      </c>
      <c r="M90" s="5">
        <v>33.0</v>
      </c>
      <c r="N90" s="5">
        <v>9.0</v>
      </c>
      <c r="O90" s="5">
        <v>0.0</v>
      </c>
      <c r="P90" s="5">
        <v>18.0</v>
      </c>
      <c r="Q90" s="5">
        <v>0.0</v>
      </c>
      <c r="R90" s="5">
        <v>0.0</v>
      </c>
      <c r="S90" s="5">
        <v>22.0</v>
      </c>
      <c r="T90" s="5">
        <v>25.0</v>
      </c>
      <c r="U90" s="5">
        <v>0.212</v>
      </c>
      <c r="V90" s="5">
        <v>0.317</v>
      </c>
      <c r="W90" s="5">
        <v>0.327</v>
      </c>
      <c r="X90" s="5">
        <v>0.644</v>
      </c>
      <c r="Y90" s="5">
        <v>51.0</v>
      </c>
      <c r="Z90" s="5">
        <v>6.0</v>
      </c>
      <c r="AA90" s="5">
        <v>2.0</v>
      </c>
      <c r="AB90" s="5">
        <v>0.0</v>
      </c>
      <c r="AC90" s="5">
        <v>0.0</v>
      </c>
      <c r="AD90" s="5">
        <v>0.0</v>
      </c>
      <c r="AE90" s="5">
        <v>3.0</v>
      </c>
      <c r="AF90" s="5">
        <v>0.234</v>
      </c>
      <c r="AG90" s="5">
        <f t="shared" si="1"/>
        <v>21</v>
      </c>
      <c r="AH90" s="6">
        <f t="shared" si="2"/>
        <v>0</v>
      </c>
      <c r="AI90" s="6" t="str">
        <f>VLOOKUP(C90, 'Batter Rosters'!A:C, 3, FALSE)</f>
        <v>MIL</v>
      </c>
    </row>
    <row r="91">
      <c r="A91" s="1">
        <v>115.0</v>
      </c>
      <c r="B91" s="3"/>
      <c r="C91" s="4" t="s">
        <v>527</v>
      </c>
      <c r="D91" s="4" t="s">
        <v>460</v>
      </c>
      <c r="E91" s="5">
        <v>2019.0</v>
      </c>
      <c r="F91" s="5">
        <v>2020.0</v>
      </c>
      <c r="G91" s="5">
        <v>69.0</v>
      </c>
      <c r="H91" s="5">
        <v>2.0</v>
      </c>
      <c r="I91" s="3"/>
      <c r="J91" s="5">
        <v>110.0</v>
      </c>
      <c r="K91" s="5">
        <v>89.0</v>
      </c>
      <c r="L91" s="5">
        <v>10.0</v>
      </c>
      <c r="M91" s="5">
        <v>21.0</v>
      </c>
      <c r="N91" s="5">
        <v>2.0</v>
      </c>
      <c r="O91" s="5">
        <v>0.0</v>
      </c>
      <c r="P91" s="5">
        <v>10.0</v>
      </c>
      <c r="Q91" s="5">
        <v>0.0</v>
      </c>
      <c r="R91" s="5">
        <v>0.0</v>
      </c>
      <c r="S91" s="5">
        <v>19.0</v>
      </c>
      <c r="T91" s="5">
        <v>15.0</v>
      </c>
      <c r="U91" s="5">
        <v>0.236</v>
      </c>
      <c r="V91" s="5">
        <v>0.373</v>
      </c>
      <c r="W91" s="5">
        <v>0.326</v>
      </c>
      <c r="X91" s="5">
        <v>0.699</v>
      </c>
      <c r="Y91" s="5">
        <v>29.0</v>
      </c>
      <c r="Z91" s="5">
        <v>2.0</v>
      </c>
      <c r="AA91" s="5">
        <v>1.0</v>
      </c>
      <c r="AB91" s="5">
        <v>0.0</v>
      </c>
      <c r="AC91" s="5">
        <v>1.0</v>
      </c>
      <c r="AD91" s="5">
        <v>0.0</v>
      </c>
      <c r="AE91" s="5">
        <v>0.0</v>
      </c>
      <c r="AF91" s="5">
        <v>0.26</v>
      </c>
      <c r="AG91" s="5">
        <f t="shared" si="1"/>
        <v>17</v>
      </c>
      <c r="AH91" s="6">
        <f t="shared" si="2"/>
        <v>0</v>
      </c>
      <c r="AI91" s="6" t="str">
        <f>VLOOKUP(C91, 'Batter Rosters'!A:C, 3, FALSE)</f>
        <v>MIL</v>
      </c>
    </row>
    <row r="92">
      <c r="A92" s="1">
        <v>152.0</v>
      </c>
      <c r="B92" s="3"/>
      <c r="C92" s="4" t="s">
        <v>528</v>
      </c>
      <c r="D92" s="4" t="s">
        <v>460</v>
      </c>
      <c r="E92" s="5">
        <v>2019.0</v>
      </c>
      <c r="F92" s="5">
        <v>2020.0</v>
      </c>
      <c r="G92" s="5">
        <v>71.0</v>
      </c>
      <c r="H92" s="5">
        <v>1.0</v>
      </c>
      <c r="I92" s="3"/>
      <c r="J92" s="5">
        <v>103.0</v>
      </c>
      <c r="K92" s="5">
        <v>86.0</v>
      </c>
      <c r="L92" s="5">
        <v>9.0</v>
      </c>
      <c r="M92" s="5">
        <v>28.0</v>
      </c>
      <c r="N92" s="5">
        <v>5.0</v>
      </c>
      <c r="O92" s="5">
        <v>0.0</v>
      </c>
      <c r="P92" s="5">
        <v>8.0</v>
      </c>
      <c r="Q92" s="5">
        <v>1.0</v>
      </c>
      <c r="R92" s="5">
        <v>2.0</v>
      </c>
      <c r="S92" s="5">
        <v>15.0</v>
      </c>
      <c r="T92" s="5">
        <v>30.0</v>
      </c>
      <c r="U92" s="5">
        <v>0.326</v>
      </c>
      <c r="V92" s="5">
        <v>0.427</v>
      </c>
      <c r="W92" s="5">
        <v>0.419</v>
      </c>
      <c r="X92" s="5">
        <v>0.846</v>
      </c>
      <c r="Y92" s="5">
        <v>36.0</v>
      </c>
      <c r="Z92" s="5">
        <v>0.0</v>
      </c>
      <c r="AA92" s="5">
        <v>1.0</v>
      </c>
      <c r="AB92" s="5">
        <v>0.0</v>
      </c>
      <c r="AC92" s="5">
        <v>1.0</v>
      </c>
      <c r="AD92" s="5">
        <v>0.0</v>
      </c>
      <c r="AE92" s="5">
        <v>0.0</v>
      </c>
      <c r="AF92" s="5">
        <v>0.482</v>
      </c>
      <c r="AG92" s="5">
        <f t="shared" si="1"/>
        <v>22</v>
      </c>
      <c r="AH92" s="6">
        <f t="shared" si="2"/>
        <v>-1</v>
      </c>
      <c r="AI92" s="6" t="str">
        <f>VLOOKUP(C92, 'Batter Rosters'!A:C, 3, FALSE)</f>
        <v>MIL</v>
      </c>
    </row>
    <row r="93">
      <c r="A93" s="1">
        <v>27.0</v>
      </c>
      <c r="B93" s="3"/>
      <c r="C93" s="4" t="s">
        <v>529</v>
      </c>
      <c r="D93" s="4" t="s">
        <v>460</v>
      </c>
      <c r="E93" s="5">
        <v>2019.0</v>
      </c>
      <c r="F93" s="5">
        <v>2020.0</v>
      </c>
      <c r="G93" s="5">
        <v>113.0</v>
      </c>
      <c r="H93" s="5">
        <v>9.0</v>
      </c>
      <c r="I93" s="3"/>
      <c r="J93" s="5">
        <v>204.0</v>
      </c>
      <c r="K93" s="5">
        <v>183.0</v>
      </c>
      <c r="L93" s="5">
        <v>25.0</v>
      </c>
      <c r="M93" s="5">
        <v>47.0</v>
      </c>
      <c r="N93" s="5">
        <v>8.0</v>
      </c>
      <c r="O93" s="5">
        <v>0.0</v>
      </c>
      <c r="P93" s="5">
        <v>40.0</v>
      </c>
      <c r="Q93" s="5">
        <v>0.0</v>
      </c>
      <c r="R93" s="5">
        <v>1.0</v>
      </c>
      <c r="S93" s="5">
        <v>17.0</v>
      </c>
      <c r="T93" s="5">
        <v>32.0</v>
      </c>
      <c r="U93" s="5">
        <v>0.257</v>
      </c>
      <c r="V93" s="5">
        <v>0.324</v>
      </c>
      <c r="W93" s="5">
        <v>0.448</v>
      </c>
      <c r="X93" s="5">
        <v>0.772</v>
      </c>
      <c r="Y93" s="5">
        <v>82.0</v>
      </c>
      <c r="Z93" s="5">
        <v>3.0</v>
      </c>
      <c r="AA93" s="5">
        <v>2.0</v>
      </c>
      <c r="AB93" s="5">
        <v>0.0</v>
      </c>
      <c r="AC93" s="5">
        <v>2.0</v>
      </c>
      <c r="AD93" s="5">
        <v>0.0</v>
      </c>
      <c r="AE93" s="5">
        <v>1.0</v>
      </c>
      <c r="AF93" s="5">
        <v>0.264</v>
      </c>
      <c r="AG93" s="5">
        <f t="shared" si="1"/>
        <v>30</v>
      </c>
      <c r="AH93" s="6">
        <f t="shared" si="2"/>
        <v>-1</v>
      </c>
      <c r="AI93" s="6" t="str">
        <f>VLOOKUP(C93, 'Batter Rosters'!A:C, 3, FALSE)</f>
        <v>MIN</v>
      </c>
    </row>
    <row r="94">
      <c r="A94" s="1">
        <v>35.0</v>
      </c>
      <c r="B94" s="3"/>
      <c r="C94" s="4" t="s">
        <v>206</v>
      </c>
      <c r="D94" s="4" t="s">
        <v>460</v>
      </c>
      <c r="E94" s="5">
        <v>2019.0</v>
      </c>
      <c r="F94" s="5">
        <v>2020.0</v>
      </c>
      <c r="G94" s="5">
        <v>131.0</v>
      </c>
      <c r="H94" s="5">
        <v>7.0</v>
      </c>
      <c r="I94" s="3"/>
      <c r="J94" s="5">
        <v>265.0</v>
      </c>
      <c r="K94" s="5">
        <v>248.0</v>
      </c>
      <c r="L94" s="5">
        <v>31.0</v>
      </c>
      <c r="M94" s="5">
        <v>71.0</v>
      </c>
      <c r="N94" s="5">
        <v>13.0</v>
      </c>
      <c r="O94" s="5">
        <v>1.0</v>
      </c>
      <c r="P94" s="5">
        <v>31.0</v>
      </c>
      <c r="Q94" s="5">
        <v>1.0</v>
      </c>
      <c r="R94" s="5">
        <v>1.0</v>
      </c>
      <c r="S94" s="5">
        <v>11.0</v>
      </c>
      <c r="T94" s="5">
        <v>47.0</v>
      </c>
      <c r="U94" s="5">
        <v>0.286</v>
      </c>
      <c r="V94" s="5">
        <v>0.314</v>
      </c>
      <c r="W94" s="5">
        <v>0.431</v>
      </c>
      <c r="X94" s="5">
        <v>0.746</v>
      </c>
      <c r="Y94" s="5">
        <v>107.0</v>
      </c>
      <c r="Z94" s="5">
        <v>12.0</v>
      </c>
      <c r="AA94" s="5">
        <v>1.0</v>
      </c>
      <c r="AB94" s="5">
        <v>1.0</v>
      </c>
      <c r="AC94" s="5">
        <v>4.0</v>
      </c>
      <c r="AD94" s="5">
        <v>0.0</v>
      </c>
      <c r="AE94" s="5">
        <v>4.0</v>
      </c>
      <c r="AF94" s="5">
        <v>0.323</v>
      </c>
      <c r="AG94" s="5">
        <f t="shared" si="1"/>
        <v>50</v>
      </c>
      <c r="AH94" s="6">
        <f t="shared" si="2"/>
        <v>0</v>
      </c>
      <c r="AI94" s="6" t="str">
        <f>VLOOKUP(C94, 'Batter Rosters'!A:C, 3, FALSE)</f>
        <v>MIN</v>
      </c>
    </row>
    <row r="95">
      <c r="A95" s="1">
        <v>56.0</v>
      </c>
      <c r="B95" s="3"/>
      <c r="C95" s="4" t="s">
        <v>530</v>
      </c>
      <c r="D95" s="4" t="s">
        <v>460</v>
      </c>
      <c r="E95" s="5">
        <v>2019.0</v>
      </c>
      <c r="F95" s="5">
        <v>2020.0</v>
      </c>
      <c r="G95" s="5">
        <v>102.0</v>
      </c>
      <c r="H95" s="5">
        <v>5.0</v>
      </c>
      <c r="I95" s="3"/>
      <c r="J95" s="5">
        <v>210.0</v>
      </c>
      <c r="K95" s="5">
        <v>199.0</v>
      </c>
      <c r="L95" s="5">
        <v>27.0</v>
      </c>
      <c r="M95" s="5">
        <v>55.0</v>
      </c>
      <c r="N95" s="5">
        <v>12.0</v>
      </c>
      <c r="O95" s="5">
        <v>0.0</v>
      </c>
      <c r="P95" s="5">
        <v>32.0</v>
      </c>
      <c r="Q95" s="5">
        <v>1.0</v>
      </c>
      <c r="R95" s="5">
        <v>1.0</v>
      </c>
      <c r="S95" s="5">
        <v>10.0</v>
      </c>
      <c r="T95" s="5">
        <v>28.0</v>
      </c>
      <c r="U95" s="5">
        <v>0.276</v>
      </c>
      <c r="V95" s="5">
        <v>0.31</v>
      </c>
      <c r="W95" s="5">
        <v>0.412</v>
      </c>
      <c r="X95" s="5">
        <v>0.722</v>
      </c>
      <c r="Y95" s="5">
        <v>82.0</v>
      </c>
      <c r="Z95" s="5">
        <v>3.0</v>
      </c>
      <c r="AA95" s="5">
        <v>0.0</v>
      </c>
      <c r="AB95" s="5">
        <v>0.0</v>
      </c>
      <c r="AC95" s="5">
        <v>1.0</v>
      </c>
      <c r="AD95" s="5">
        <v>0.0</v>
      </c>
      <c r="AE95" s="5">
        <v>2.0</v>
      </c>
      <c r="AF95" s="5">
        <v>0.299</v>
      </c>
      <c r="AG95" s="5">
        <f t="shared" si="1"/>
        <v>38</v>
      </c>
      <c r="AH95" s="6">
        <f t="shared" si="2"/>
        <v>0</v>
      </c>
      <c r="AI95" s="6" t="str">
        <f>VLOOKUP(C95, 'Batter Rosters'!A:C, 3, FALSE)</f>
        <v>MIN</v>
      </c>
    </row>
    <row r="96">
      <c r="A96" s="1">
        <v>57.0</v>
      </c>
      <c r="B96" s="3"/>
      <c r="C96" s="4" t="s">
        <v>207</v>
      </c>
      <c r="D96" s="4" t="s">
        <v>460</v>
      </c>
      <c r="E96" s="5">
        <v>2019.0</v>
      </c>
      <c r="F96" s="5">
        <v>2020.0</v>
      </c>
      <c r="G96" s="5">
        <v>86.0</v>
      </c>
      <c r="H96" s="5">
        <v>5.0</v>
      </c>
      <c r="I96" s="3"/>
      <c r="J96" s="5">
        <v>178.0</v>
      </c>
      <c r="K96" s="5">
        <v>168.0</v>
      </c>
      <c r="L96" s="5">
        <v>23.0</v>
      </c>
      <c r="M96" s="5">
        <v>47.0</v>
      </c>
      <c r="N96" s="5">
        <v>7.0</v>
      </c>
      <c r="O96" s="5">
        <v>0.0</v>
      </c>
      <c r="P96" s="5">
        <v>17.0</v>
      </c>
      <c r="Q96" s="5">
        <v>0.0</v>
      </c>
      <c r="R96" s="5">
        <v>0.0</v>
      </c>
      <c r="S96" s="5">
        <v>7.0</v>
      </c>
      <c r="T96" s="5">
        <v>33.0</v>
      </c>
      <c r="U96" s="5">
        <v>0.28</v>
      </c>
      <c r="V96" s="5">
        <v>0.309</v>
      </c>
      <c r="W96" s="5">
        <v>0.411</v>
      </c>
      <c r="X96" s="5">
        <v>0.72</v>
      </c>
      <c r="Y96" s="5">
        <v>69.0</v>
      </c>
      <c r="Z96" s="5">
        <v>6.0</v>
      </c>
      <c r="AA96" s="5">
        <v>1.0</v>
      </c>
      <c r="AB96" s="5">
        <v>0.0</v>
      </c>
      <c r="AC96" s="5">
        <v>2.0</v>
      </c>
      <c r="AD96" s="5">
        <v>0.0</v>
      </c>
      <c r="AE96" s="5">
        <v>1.0</v>
      </c>
      <c r="AF96" s="5">
        <v>0.318</v>
      </c>
      <c r="AG96" s="5">
        <f t="shared" si="1"/>
        <v>35</v>
      </c>
      <c r="AH96" s="6">
        <f t="shared" si="2"/>
        <v>0</v>
      </c>
      <c r="AI96" s="6" t="str">
        <f>VLOOKUP(C96, 'Batter Rosters'!A:C, 3, FALSE)</f>
        <v>MIN</v>
      </c>
    </row>
    <row r="97">
      <c r="A97" s="1">
        <v>84.0</v>
      </c>
      <c r="B97" s="3"/>
      <c r="C97" s="4" t="s">
        <v>531</v>
      </c>
      <c r="D97" s="4" t="s">
        <v>460</v>
      </c>
      <c r="E97" s="5">
        <v>2019.0</v>
      </c>
      <c r="F97" s="5">
        <v>2020.0</v>
      </c>
      <c r="G97" s="5">
        <v>36.0</v>
      </c>
      <c r="H97" s="5">
        <v>3.0</v>
      </c>
      <c r="I97" s="3"/>
      <c r="J97" s="5">
        <v>79.0</v>
      </c>
      <c r="K97" s="5">
        <v>73.0</v>
      </c>
      <c r="L97" s="5">
        <v>10.0</v>
      </c>
      <c r="M97" s="5">
        <v>17.0</v>
      </c>
      <c r="N97" s="5">
        <v>4.0</v>
      </c>
      <c r="O97" s="5">
        <v>0.0</v>
      </c>
      <c r="P97" s="5">
        <v>8.0</v>
      </c>
      <c r="Q97" s="5">
        <v>0.0</v>
      </c>
      <c r="R97" s="5">
        <v>0.0</v>
      </c>
      <c r="S97" s="5">
        <v>4.0</v>
      </c>
      <c r="T97" s="5">
        <v>34.0</v>
      </c>
      <c r="U97" s="5">
        <v>0.233</v>
      </c>
      <c r="V97" s="5">
        <v>0.278</v>
      </c>
      <c r="W97" s="5">
        <v>0.411</v>
      </c>
      <c r="X97" s="5">
        <v>0.689</v>
      </c>
      <c r="Y97" s="5">
        <v>30.0</v>
      </c>
      <c r="Z97" s="5">
        <v>1.0</v>
      </c>
      <c r="AA97" s="5">
        <v>1.0</v>
      </c>
      <c r="AB97" s="5">
        <v>0.0</v>
      </c>
      <c r="AC97" s="5">
        <v>1.0</v>
      </c>
      <c r="AD97" s="5">
        <v>0.0</v>
      </c>
      <c r="AE97" s="5">
        <v>0.0</v>
      </c>
      <c r="AF97" s="5">
        <v>0.378</v>
      </c>
      <c r="AG97" s="5">
        <f t="shared" si="1"/>
        <v>10</v>
      </c>
      <c r="AH97" s="6">
        <f t="shared" si="2"/>
        <v>0</v>
      </c>
      <c r="AI97" s="6" t="str">
        <f>VLOOKUP(C97, 'Batter Rosters'!A:C, 3, FALSE)</f>
        <v>MIN</v>
      </c>
    </row>
    <row r="98">
      <c r="A98" s="1">
        <v>125.0</v>
      </c>
      <c r="B98" s="3"/>
      <c r="C98" s="4" t="s">
        <v>209</v>
      </c>
      <c r="D98" s="4" t="s">
        <v>460</v>
      </c>
      <c r="E98" s="5">
        <v>2019.0</v>
      </c>
      <c r="F98" s="5">
        <v>2020.0</v>
      </c>
      <c r="G98" s="5">
        <v>50.0</v>
      </c>
      <c r="H98" s="5">
        <v>2.0</v>
      </c>
      <c r="I98" s="3"/>
      <c r="J98" s="5">
        <v>92.0</v>
      </c>
      <c r="K98" s="5">
        <v>79.0</v>
      </c>
      <c r="L98" s="5">
        <v>15.0</v>
      </c>
      <c r="M98" s="5">
        <v>19.0</v>
      </c>
      <c r="N98" s="5">
        <v>3.0</v>
      </c>
      <c r="O98" s="5">
        <v>1.0</v>
      </c>
      <c r="P98" s="5">
        <v>7.0</v>
      </c>
      <c r="Q98" s="5">
        <v>0.0</v>
      </c>
      <c r="R98" s="5">
        <v>1.0</v>
      </c>
      <c r="S98" s="5">
        <v>10.0</v>
      </c>
      <c r="T98" s="5">
        <v>16.0</v>
      </c>
      <c r="U98" s="5">
        <v>0.241</v>
      </c>
      <c r="V98" s="5">
        <v>0.33</v>
      </c>
      <c r="W98" s="5">
        <v>0.38</v>
      </c>
      <c r="X98" s="5">
        <v>0.709</v>
      </c>
      <c r="Y98" s="5">
        <v>30.0</v>
      </c>
      <c r="Z98" s="5">
        <v>2.0</v>
      </c>
      <c r="AA98" s="5">
        <v>1.0</v>
      </c>
      <c r="AB98" s="5">
        <v>1.0</v>
      </c>
      <c r="AC98" s="5">
        <v>1.0</v>
      </c>
      <c r="AD98" s="5">
        <v>0.0</v>
      </c>
      <c r="AE98" s="5">
        <v>1.0</v>
      </c>
      <c r="AF98" s="5">
        <v>0.274</v>
      </c>
      <c r="AG98" s="5">
        <f t="shared" si="1"/>
        <v>13</v>
      </c>
      <c r="AH98" s="6">
        <f t="shared" si="2"/>
        <v>-1</v>
      </c>
      <c r="AI98" s="6" t="str">
        <f>VLOOKUP(C98, 'Batter Rosters'!A:C, 3, FALSE)</f>
        <v>MIN</v>
      </c>
    </row>
    <row r="99">
      <c r="A99" s="1">
        <v>146.0</v>
      </c>
      <c r="B99" s="3"/>
      <c r="C99" s="4" t="s">
        <v>532</v>
      </c>
      <c r="D99" s="4" t="s">
        <v>460</v>
      </c>
      <c r="E99" s="5">
        <v>2019.0</v>
      </c>
      <c r="F99" s="5">
        <v>2020.0</v>
      </c>
      <c r="G99" s="5">
        <v>34.0</v>
      </c>
      <c r="H99" s="5">
        <v>1.0</v>
      </c>
      <c r="I99" s="3"/>
      <c r="J99" s="5">
        <v>50.0</v>
      </c>
      <c r="K99" s="5">
        <v>43.0</v>
      </c>
      <c r="L99" s="5">
        <v>4.0</v>
      </c>
      <c r="M99" s="5">
        <v>9.0</v>
      </c>
      <c r="N99" s="5">
        <v>2.0</v>
      </c>
      <c r="O99" s="5">
        <v>0.0</v>
      </c>
      <c r="P99" s="5">
        <v>8.0</v>
      </c>
      <c r="Q99" s="5">
        <v>0.0</v>
      </c>
      <c r="R99" s="5">
        <v>0.0</v>
      </c>
      <c r="S99" s="5">
        <v>4.0</v>
      </c>
      <c r="T99" s="5">
        <v>14.0</v>
      </c>
      <c r="U99" s="5">
        <v>0.209</v>
      </c>
      <c r="V99" s="5">
        <v>0.32</v>
      </c>
      <c r="W99" s="5">
        <v>0.326</v>
      </c>
      <c r="X99" s="5">
        <v>0.646</v>
      </c>
      <c r="Y99" s="5">
        <v>14.0</v>
      </c>
      <c r="Z99" s="5">
        <v>4.0</v>
      </c>
      <c r="AA99" s="5">
        <v>3.0</v>
      </c>
      <c r="AB99" s="5">
        <v>0.0</v>
      </c>
      <c r="AC99" s="5">
        <v>0.0</v>
      </c>
      <c r="AD99" s="5">
        <v>0.0</v>
      </c>
      <c r="AE99" s="5">
        <v>0.0</v>
      </c>
      <c r="AF99" s="5">
        <v>0.286</v>
      </c>
      <c r="AG99" s="5">
        <f t="shared" si="1"/>
        <v>6</v>
      </c>
      <c r="AH99" s="6">
        <f t="shared" si="2"/>
        <v>0</v>
      </c>
      <c r="AI99" s="6" t="str">
        <f>VLOOKUP(C99, 'Batter Rosters'!A:C, 3, FALSE)</f>
        <v>MIN</v>
      </c>
    </row>
    <row r="100">
      <c r="A100" s="1">
        <v>188.0</v>
      </c>
      <c r="B100" s="3"/>
      <c r="C100" s="4" t="s">
        <v>533</v>
      </c>
      <c r="D100" s="4" t="s">
        <v>460</v>
      </c>
      <c r="E100" s="5">
        <v>2019.0</v>
      </c>
      <c r="F100" s="5">
        <v>2020.0</v>
      </c>
      <c r="G100" s="5">
        <v>72.0</v>
      </c>
      <c r="H100" s="5">
        <v>0.0</v>
      </c>
      <c r="I100" s="3"/>
      <c r="J100" s="5">
        <v>132.0</v>
      </c>
      <c r="K100" s="5">
        <v>109.0</v>
      </c>
      <c r="L100" s="5">
        <v>14.0</v>
      </c>
      <c r="M100" s="5">
        <v>29.0</v>
      </c>
      <c r="N100" s="5">
        <v>2.0</v>
      </c>
      <c r="O100" s="5">
        <v>0.0</v>
      </c>
      <c r="P100" s="5">
        <v>12.0</v>
      </c>
      <c r="Q100" s="5">
        <v>0.0</v>
      </c>
      <c r="R100" s="5">
        <v>0.0</v>
      </c>
      <c r="S100" s="5">
        <v>22.0</v>
      </c>
      <c r="T100" s="5">
        <v>10.0</v>
      </c>
      <c r="U100" s="5">
        <v>0.266</v>
      </c>
      <c r="V100" s="5">
        <v>0.386</v>
      </c>
      <c r="W100" s="5">
        <v>0.284</v>
      </c>
      <c r="X100" s="5">
        <v>0.671</v>
      </c>
      <c r="Y100" s="5">
        <v>31.0</v>
      </c>
      <c r="Z100" s="5">
        <v>2.0</v>
      </c>
      <c r="AA100" s="5">
        <v>0.0</v>
      </c>
      <c r="AB100" s="5">
        <v>0.0</v>
      </c>
      <c r="AC100" s="5">
        <v>1.0</v>
      </c>
      <c r="AD100" s="5">
        <v>1.0</v>
      </c>
      <c r="AE100" s="5">
        <v>0.0</v>
      </c>
      <c r="AF100" s="5">
        <v>0.29</v>
      </c>
      <c r="AG100" s="5">
        <f t="shared" si="1"/>
        <v>27</v>
      </c>
      <c r="AH100" s="6">
        <f t="shared" si="2"/>
        <v>0</v>
      </c>
      <c r="AI100" s="6" t="str">
        <f>VLOOKUP(C100, 'Batter Rosters'!A:C, 3, FALSE)</f>
        <v>MIN</v>
      </c>
    </row>
    <row r="101">
      <c r="A101" s="1">
        <v>18.0</v>
      </c>
      <c r="B101" s="3"/>
      <c r="C101" s="4" t="s">
        <v>534</v>
      </c>
      <c r="D101" s="4" t="s">
        <v>460</v>
      </c>
      <c r="E101" s="5">
        <v>2019.0</v>
      </c>
      <c r="F101" s="5">
        <v>2020.0</v>
      </c>
      <c r="G101" s="5">
        <v>128.0</v>
      </c>
      <c r="H101" s="5">
        <v>10.0</v>
      </c>
      <c r="I101" s="3"/>
      <c r="J101" s="5">
        <v>259.0</v>
      </c>
      <c r="K101" s="5">
        <v>231.0</v>
      </c>
      <c r="L101" s="5">
        <v>27.0</v>
      </c>
      <c r="M101" s="5">
        <v>59.0</v>
      </c>
      <c r="N101" s="5">
        <v>10.0</v>
      </c>
      <c r="O101" s="5">
        <v>0.0</v>
      </c>
      <c r="P101" s="5">
        <v>36.0</v>
      </c>
      <c r="Q101" s="5">
        <v>2.0</v>
      </c>
      <c r="R101" s="5">
        <v>2.0</v>
      </c>
      <c r="S101" s="5">
        <v>21.0</v>
      </c>
      <c r="T101" s="5">
        <v>64.0</v>
      </c>
      <c r="U101" s="5">
        <v>0.255</v>
      </c>
      <c r="V101" s="5">
        <v>0.336</v>
      </c>
      <c r="W101" s="5">
        <v>0.429</v>
      </c>
      <c r="X101" s="5">
        <v>0.764</v>
      </c>
      <c r="Y101" s="5">
        <v>99.0</v>
      </c>
      <c r="Z101" s="5">
        <v>7.0</v>
      </c>
      <c r="AA101" s="5">
        <v>7.0</v>
      </c>
      <c r="AB101" s="5">
        <v>0.0</v>
      </c>
      <c r="AC101" s="5">
        <v>0.0</v>
      </c>
      <c r="AD101" s="5">
        <v>0.0</v>
      </c>
      <c r="AE101" s="5">
        <v>2.0</v>
      </c>
      <c r="AF101" s="5">
        <v>0.312</v>
      </c>
      <c r="AG101" s="5">
        <f t="shared" si="1"/>
        <v>39</v>
      </c>
      <c r="AH101" s="6">
        <f t="shared" si="2"/>
        <v>0</v>
      </c>
      <c r="AI101" s="6" t="str">
        <f>VLOOKUP(C101, 'Batter Rosters'!A:C, 3, FALSE)</f>
        <v>NYM</v>
      </c>
    </row>
    <row r="102">
      <c r="A102" s="1">
        <v>72.0</v>
      </c>
      <c r="B102" s="3"/>
      <c r="C102" s="4" t="s">
        <v>535</v>
      </c>
      <c r="D102" s="4" t="s">
        <v>460</v>
      </c>
      <c r="E102" s="5">
        <v>2019.0</v>
      </c>
      <c r="F102" s="5">
        <v>2020.0</v>
      </c>
      <c r="G102" s="5">
        <v>85.0</v>
      </c>
      <c r="H102" s="5">
        <v>4.0</v>
      </c>
      <c r="I102" s="3"/>
      <c r="J102" s="5">
        <v>154.0</v>
      </c>
      <c r="K102" s="5">
        <v>142.0</v>
      </c>
      <c r="L102" s="5">
        <v>11.0</v>
      </c>
      <c r="M102" s="5">
        <v>32.0</v>
      </c>
      <c r="N102" s="5">
        <v>6.0</v>
      </c>
      <c r="O102" s="5">
        <v>0.0</v>
      </c>
      <c r="P102" s="5">
        <v>11.0</v>
      </c>
      <c r="Q102" s="5">
        <v>0.0</v>
      </c>
      <c r="R102" s="5">
        <v>0.0</v>
      </c>
      <c r="S102" s="5">
        <v>7.0</v>
      </c>
      <c r="T102" s="5">
        <v>28.0</v>
      </c>
      <c r="U102" s="5">
        <v>0.225</v>
      </c>
      <c r="V102" s="5">
        <v>0.279</v>
      </c>
      <c r="W102" s="5">
        <v>0.352</v>
      </c>
      <c r="X102" s="5">
        <v>0.631</v>
      </c>
      <c r="Y102" s="5">
        <v>50.0</v>
      </c>
      <c r="Z102" s="5">
        <v>6.0</v>
      </c>
      <c r="AA102" s="5">
        <v>4.0</v>
      </c>
      <c r="AB102" s="5">
        <v>0.0</v>
      </c>
      <c r="AC102" s="5">
        <v>1.0</v>
      </c>
      <c r="AD102" s="5">
        <v>0.0</v>
      </c>
      <c r="AE102" s="5">
        <v>0.0</v>
      </c>
      <c r="AF102" s="5">
        <v>0.252</v>
      </c>
      <c r="AG102" s="5">
        <f t="shared" si="1"/>
        <v>22</v>
      </c>
      <c r="AH102" s="6">
        <f t="shared" si="2"/>
        <v>0</v>
      </c>
      <c r="AI102" s="6" t="str">
        <f>VLOOKUP(C102, 'Batter Rosters'!A:C, 3, FALSE)</f>
        <v>NYM</v>
      </c>
    </row>
    <row r="103">
      <c r="A103" s="1">
        <v>73.0</v>
      </c>
      <c r="B103" s="3"/>
      <c r="C103" s="4" t="s">
        <v>536</v>
      </c>
      <c r="D103" s="4" t="s">
        <v>460</v>
      </c>
      <c r="E103" s="5">
        <v>2019.0</v>
      </c>
      <c r="F103" s="5">
        <v>2020.0</v>
      </c>
      <c r="G103" s="5">
        <v>62.0</v>
      </c>
      <c r="H103" s="5">
        <v>4.0</v>
      </c>
      <c r="I103" s="3"/>
      <c r="J103" s="5">
        <v>103.0</v>
      </c>
      <c r="K103" s="5">
        <v>84.0</v>
      </c>
      <c r="L103" s="5">
        <v>17.0</v>
      </c>
      <c r="M103" s="5">
        <v>22.0</v>
      </c>
      <c r="N103" s="5">
        <v>5.0</v>
      </c>
      <c r="O103" s="5">
        <v>1.0</v>
      </c>
      <c r="P103" s="5">
        <v>12.0</v>
      </c>
      <c r="Q103" s="5">
        <v>0.0</v>
      </c>
      <c r="R103" s="5">
        <v>0.0</v>
      </c>
      <c r="S103" s="5">
        <v>12.0</v>
      </c>
      <c r="T103" s="5">
        <v>26.0</v>
      </c>
      <c r="U103" s="5">
        <v>0.262</v>
      </c>
      <c r="V103" s="5">
        <v>0.388</v>
      </c>
      <c r="W103" s="5">
        <v>0.488</v>
      </c>
      <c r="X103" s="5">
        <v>0.876</v>
      </c>
      <c r="Y103" s="5">
        <v>41.0</v>
      </c>
      <c r="Z103" s="5">
        <v>1.0</v>
      </c>
      <c r="AA103" s="5">
        <v>6.0</v>
      </c>
      <c r="AB103" s="5">
        <v>0.0</v>
      </c>
      <c r="AC103" s="5">
        <v>1.0</v>
      </c>
      <c r="AD103" s="5">
        <v>0.0</v>
      </c>
      <c r="AE103" s="5">
        <v>0.0</v>
      </c>
      <c r="AF103" s="5">
        <v>0.327</v>
      </c>
      <c r="AG103" s="5">
        <f t="shared" si="1"/>
        <v>12</v>
      </c>
      <c r="AH103" s="6">
        <f t="shared" si="2"/>
        <v>0</v>
      </c>
      <c r="AI103" s="6" t="str">
        <f>VLOOKUP(C103, 'Batter Rosters'!A:C, 3, FALSE)</f>
        <v>NYM</v>
      </c>
    </row>
    <row r="104">
      <c r="A104" s="1">
        <v>80.0</v>
      </c>
      <c r="B104" s="3"/>
      <c r="C104" s="4" t="s">
        <v>537</v>
      </c>
      <c r="D104" s="4" t="s">
        <v>460</v>
      </c>
      <c r="E104" s="5">
        <v>2019.0</v>
      </c>
      <c r="F104" s="5">
        <v>2020.0</v>
      </c>
      <c r="G104" s="5">
        <v>52.0</v>
      </c>
      <c r="H104" s="5">
        <v>3.0</v>
      </c>
      <c r="I104" s="3"/>
      <c r="J104" s="5">
        <v>75.0</v>
      </c>
      <c r="K104" s="5">
        <v>63.0</v>
      </c>
      <c r="L104" s="5">
        <v>8.0</v>
      </c>
      <c r="M104" s="5">
        <v>17.0</v>
      </c>
      <c r="N104" s="5">
        <v>4.0</v>
      </c>
      <c r="O104" s="5">
        <v>0.0</v>
      </c>
      <c r="P104" s="5">
        <v>16.0</v>
      </c>
      <c r="Q104" s="5">
        <v>0.0</v>
      </c>
      <c r="R104" s="5">
        <v>1.0</v>
      </c>
      <c r="S104" s="5">
        <v>10.0</v>
      </c>
      <c r="T104" s="5">
        <v>16.0</v>
      </c>
      <c r="U104" s="5">
        <v>0.27</v>
      </c>
      <c r="V104" s="5">
        <v>0.373</v>
      </c>
      <c r="W104" s="5">
        <v>0.476</v>
      </c>
      <c r="X104" s="5">
        <v>0.85</v>
      </c>
      <c r="Y104" s="5">
        <v>30.0</v>
      </c>
      <c r="Z104" s="5">
        <v>1.0</v>
      </c>
      <c r="AA104" s="5">
        <v>1.0</v>
      </c>
      <c r="AB104" s="5">
        <v>0.0</v>
      </c>
      <c r="AC104" s="5">
        <v>1.0</v>
      </c>
      <c r="AD104" s="5">
        <v>0.0</v>
      </c>
      <c r="AE104" s="5">
        <v>0.0</v>
      </c>
      <c r="AF104" s="5">
        <v>0.311</v>
      </c>
      <c r="AG104" s="5">
        <f t="shared" si="1"/>
        <v>10</v>
      </c>
      <c r="AH104" s="6">
        <f t="shared" si="2"/>
        <v>-1</v>
      </c>
      <c r="AI104" s="6" t="str">
        <f>VLOOKUP(C104, 'Batter Rosters'!A:C, 3, FALSE)</f>
        <v>NYM</v>
      </c>
    </row>
    <row r="105">
      <c r="A105" s="1">
        <v>81.0</v>
      </c>
      <c r="B105" s="3"/>
      <c r="C105" s="4" t="s">
        <v>538</v>
      </c>
      <c r="D105" s="4" t="s">
        <v>460</v>
      </c>
      <c r="E105" s="5">
        <v>2019.0</v>
      </c>
      <c r="F105" s="5">
        <v>2020.0</v>
      </c>
      <c r="G105" s="5">
        <v>100.0</v>
      </c>
      <c r="H105" s="5">
        <v>3.0</v>
      </c>
      <c r="I105" s="3"/>
      <c r="J105" s="5">
        <v>205.0</v>
      </c>
      <c r="K105" s="5">
        <v>181.0</v>
      </c>
      <c r="L105" s="5">
        <v>18.0</v>
      </c>
      <c r="M105" s="5">
        <v>55.0</v>
      </c>
      <c r="N105" s="5">
        <v>13.0</v>
      </c>
      <c r="O105" s="5">
        <v>0.0</v>
      </c>
      <c r="P105" s="5">
        <v>22.0</v>
      </c>
      <c r="Q105" s="5">
        <v>3.0</v>
      </c>
      <c r="R105" s="5">
        <v>3.0</v>
      </c>
      <c r="S105" s="5">
        <v>14.0</v>
      </c>
      <c r="T105" s="5">
        <v>26.0</v>
      </c>
      <c r="U105" s="5">
        <v>0.304</v>
      </c>
      <c r="V105" s="5">
        <v>0.376</v>
      </c>
      <c r="W105" s="5">
        <v>0.425</v>
      </c>
      <c r="X105" s="5">
        <v>0.801</v>
      </c>
      <c r="Y105" s="5">
        <v>77.0</v>
      </c>
      <c r="Z105" s="5">
        <v>1.0</v>
      </c>
      <c r="AA105" s="5">
        <v>8.0</v>
      </c>
      <c r="AB105" s="5">
        <v>0.0</v>
      </c>
      <c r="AC105" s="5">
        <v>2.0</v>
      </c>
      <c r="AD105" s="5">
        <v>0.0</v>
      </c>
      <c r="AE105" s="5">
        <v>1.0</v>
      </c>
      <c r="AF105" s="5">
        <v>0.338</v>
      </c>
      <c r="AG105" s="5">
        <f t="shared" si="1"/>
        <v>39</v>
      </c>
      <c r="AH105" s="6">
        <f t="shared" si="2"/>
        <v>0</v>
      </c>
      <c r="AI105" s="6" t="str">
        <f>VLOOKUP(C105, 'Batter Rosters'!A:C, 3, FALSE)</f>
        <v>NYM</v>
      </c>
    </row>
    <row r="106">
      <c r="A106" s="1">
        <v>194.0</v>
      </c>
      <c r="B106" s="3"/>
      <c r="C106" s="4" t="s">
        <v>218</v>
      </c>
      <c r="D106" s="4" t="s">
        <v>460</v>
      </c>
      <c r="E106" s="5">
        <v>2019.0</v>
      </c>
      <c r="F106" s="5">
        <v>2020.0</v>
      </c>
      <c r="G106" s="5">
        <v>63.0</v>
      </c>
      <c r="H106" s="5">
        <v>0.0</v>
      </c>
      <c r="I106" s="3"/>
      <c r="J106" s="5">
        <v>130.0</v>
      </c>
      <c r="K106" s="5">
        <v>111.0</v>
      </c>
      <c r="L106" s="5">
        <v>13.0</v>
      </c>
      <c r="M106" s="5">
        <v>19.0</v>
      </c>
      <c r="N106" s="5">
        <v>6.0</v>
      </c>
      <c r="O106" s="5">
        <v>1.0</v>
      </c>
      <c r="P106" s="5">
        <v>5.0</v>
      </c>
      <c r="Q106" s="5">
        <v>7.0</v>
      </c>
      <c r="R106" s="5">
        <v>4.0</v>
      </c>
      <c r="S106" s="5">
        <v>15.0</v>
      </c>
      <c r="T106" s="5">
        <v>33.0</v>
      </c>
      <c r="U106" s="5">
        <v>0.171</v>
      </c>
      <c r="V106" s="5">
        <v>0.268</v>
      </c>
      <c r="W106" s="5">
        <v>0.243</v>
      </c>
      <c r="X106" s="5">
        <v>0.511</v>
      </c>
      <c r="Y106" s="5">
        <v>27.0</v>
      </c>
      <c r="Z106" s="5">
        <v>0.0</v>
      </c>
      <c r="AA106" s="5">
        <v>0.0</v>
      </c>
      <c r="AB106" s="5">
        <v>3.0</v>
      </c>
      <c r="AC106" s="5">
        <v>1.0</v>
      </c>
      <c r="AD106" s="5">
        <v>1.0</v>
      </c>
      <c r="AE106" s="5">
        <v>3.0</v>
      </c>
      <c r="AF106" s="5">
        <v>0.241</v>
      </c>
      <c r="AG106" s="5">
        <f t="shared" si="1"/>
        <v>12</v>
      </c>
      <c r="AH106" s="6">
        <f t="shared" si="2"/>
        <v>3</v>
      </c>
      <c r="AI106" s="6" t="str">
        <f>VLOOKUP(C106, 'Batter Rosters'!A:C, 3, FALSE)</f>
        <v>NYM</v>
      </c>
    </row>
    <row r="107">
      <c r="A107" s="1">
        <v>39.0</v>
      </c>
      <c r="B107" s="3"/>
      <c r="C107" s="4" t="s">
        <v>539</v>
      </c>
      <c r="D107" s="4" t="s">
        <v>460</v>
      </c>
      <c r="E107" s="5">
        <v>2019.0</v>
      </c>
      <c r="F107" s="5">
        <v>2020.0</v>
      </c>
      <c r="G107" s="5">
        <v>25.0</v>
      </c>
      <c r="H107" s="5">
        <v>7.0</v>
      </c>
      <c r="I107" s="3"/>
      <c r="J107" s="5">
        <v>43.0</v>
      </c>
      <c r="K107" s="5">
        <v>40.0</v>
      </c>
      <c r="L107" s="5">
        <v>8.0</v>
      </c>
      <c r="M107" s="5">
        <v>11.0</v>
      </c>
      <c r="N107" s="5">
        <v>1.0</v>
      </c>
      <c r="O107" s="5">
        <v>0.0</v>
      </c>
      <c r="P107" s="5">
        <v>11.0</v>
      </c>
      <c r="Q107" s="5">
        <v>0.0</v>
      </c>
      <c r="R107" s="5">
        <v>0.0</v>
      </c>
      <c r="S107" s="5">
        <v>3.0</v>
      </c>
      <c r="T107" s="5">
        <v>6.0</v>
      </c>
      <c r="U107" s="5">
        <v>0.275</v>
      </c>
      <c r="V107" s="5">
        <v>0.326</v>
      </c>
      <c r="W107" s="5">
        <v>0.825</v>
      </c>
      <c r="X107" s="5">
        <v>1.151</v>
      </c>
      <c r="Y107" s="5">
        <v>33.0</v>
      </c>
      <c r="Z107" s="5">
        <v>0.0</v>
      </c>
      <c r="AA107" s="5">
        <v>0.0</v>
      </c>
      <c r="AB107" s="5">
        <v>0.0</v>
      </c>
      <c r="AC107" s="5">
        <v>0.0</v>
      </c>
      <c r="AD107" s="5">
        <v>0.0</v>
      </c>
      <c r="AE107" s="5">
        <v>0.0</v>
      </c>
      <c r="AF107" s="5">
        <v>0.148</v>
      </c>
      <c r="AG107" s="5">
        <f t="shared" si="1"/>
        <v>3</v>
      </c>
      <c r="AH107" s="6">
        <f t="shared" si="2"/>
        <v>0</v>
      </c>
      <c r="AI107" s="6" t="str">
        <f>VLOOKUP(C107, 'Batter Rosters'!A:C, 3, FALSE)</f>
        <v>NYY</v>
      </c>
    </row>
    <row r="108">
      <c r="A108" s="1">
        <v>59.0</v>
      </c>
      <c r="B108" s="3"/>
      <c r="C108" s="4" t="s">
        <v>540</v>
      </c>
      <c r="D108" s="4" t="s">
        <v>460</v>
      </c>
      <c r="E108" s="5">
        <v>2019.0</v>
      </c>
      <c r="F108" s="5">
        <v>2020.0</v>
      </c>
      <c r="G108" s="5">
        <v>86.0</v>
      </c>
      <c r="H108" s="5">
        <v>5.0</v>
      </c>
      <c r="I108" s="3"/>
      <c r="J108" s="5">
        <v>153.0</v>
      </c>
      <c r="K108" s="5">
        <v>143.0</v>
      </c>
      <c r="L108" s="5">
        <v>20.0</v>
      </c>
      <c r="M108" s="5">
        <v>29.0</v>
      </c>
      <c r="N108" s="5">
        <v>6.0</v>
      </c>
      <c r="O108" s="5">
        <v>1.0</v>
      </c>
      <c r="P108" s="5">
        <v>17.0</v>
      </c>
      <c r="Q108" s="5">
        <v>0.0</v>
      </c>
      <c r="R108" s="5">
        <v>1.0</v>
      </c>
      <c r="S108" s="5">
        <v>9.0</v>
      </c>
      <c r="T108" s="5">
        <v>35.0</v>
      </c>
      <c r="U108" s="5">
        <v>0.203</v>
      </c>
      <c r="V108" s="5">
        <v>0.255</v>
      </c>
      <c r="W108" s="5">
        <v>0.364</v>
      </c>
      <c r="X108" s="5">
        <v>0.619</v>
      </c>
      <c r="Y108" s="5">
        <v>52.0</v>
      </c>
      <c r="Z108" s="5">
        <v>1.0</v>
      </c>
      <c r="AA108" s="5">
        <v>1.0</v>
      </c>
      <c r="AB108" s="5">
        <v>0.0</v>
      </c>
      <c r="AC108" s="5">
        <v>0.0</v>
      </c>
      <c r="AD108" s="5">
        <v>0.0</v>
      </c>
      <c r="AE108" s="5">
        <v>0.0</v>
      </c>
      <c r="AF108" s="5">
        <v>0.233</v>
      </c>
      <c r="AG108" s="5">
        <f t="shared" si="1"/>
        <v>17</v>
      </c>
      <c r="AH108" s="6">
        <f t="shared" si="2"/>
        <v>-1</v>
      </c>
      <c r="AI108" s="6" t="str">
        <f>VLOOKUP(C108, 'Batter Rosters'!A:C, 3, FALSE)</f>
        <v>NYY</v>
      </c>
    </row>
    <row r="109">
      <c r="A109" s="1">
        <v>116.0</v>
      </c>
      <c r="B109" s="3"/>
      <c r="C109" s="4" t="s">
        <v>227</v>
      </c>
      <c r="D109" s="4" t="s">
        <v>460</v>
      </c>
      <c r="E109" s="5">
        <v>2019.0</v>
      </c>
      <c r="F109" s="5">
        <v>2020.0</v>
      </c>
      <c r="G109" s="5">
        <v>52.0</v>
      </c>
      <c r="H109" s="5">
        <v>2.0</v>
      </c>
      <c r="I109" s="3"/>
      <c r="J109" s="5">
        <v>115.0</v>
      </c>
      <c r="K109" s="5">
        <v>104.0</v>
      </c>
      <c r="L109" s="5">
        <v>13.0</v>
      </c>
      <c r="M109" s="5">
        <v>26.0</v>
      </c>
      <c r="N109" s="5">
        <v>5.0</v>
      </c>
      <c r="O109" s="5">
        <v>0.0</v>
      </c>
      <c r="P109" s="5">
        <v>12.0</v>
      </c>
      <c r="Q109" s="5">
        <v>0.0</v>
      </c>
      <c r="R109" s="5">
        <v>1.0</v>
      </c>
      <c r="S109" s="5">
        <v>10.0</v>
      </c>
      <c r="T109" s="5">
        <v>26.0</v>
      </c>
      <c r="U109" s="5">
        <v>0.25</v>
      </c>
      <c r="V109" s="5">
        <v>0.313</v>
      </c>
      <c r="W109" s="5">
        <v>0.356</v>
      </c>
      <c r="X109" s="5">
        <v>0.669</v>
      </c>
      <c r="Y109" s="5">
        <v>37.0</v>
      </c>
      <c r="Z109" s="5">
        <v>1.0</v>
      </c>
      <c r="AA109" s="5">
        <v>0.0</v>
      </c>
      <c r="AB109" s="5">
        <v>0.0</v>
      </c>
      <c r="AC109" s="5">
        <v>1.0</v>
      </c>
      <c r="AD109" s="5">
        <v>0.0</v>
      </c>
      <c r="AE109" s="5">
        <v>3.0</v>
      </c>
      <c r="AF109" s="5">
        <v>0.312</v>
      </c>
      <c r="AG109" s="5">
        <f t="shared" si="1"/>
        <v>19</v>
      </c>
      <c r="AH109" s="6">
        <f t="shared" si="2"/>
        <v>-1</v>
      </c>
      <c r="AI109" s="6" t="str">
        <f>VLOOKUP(C109, 'Batter Rosters'!A:C, 3, FALSE)</f>
        <v>NYY</v>
      </c>
    </row>
    <row r="110">
      <c r="A110" s="1">
        <v>161.0</v>
      </c>
      <c r="B110" s="3"/>
      <c r="C110" s="4" t="s">
        <v>541</v>
      </c>
      <c r="D110" s="4" t="s">
        <v>460</v>
      </c>
      <c r="E110" s="5">
        <v>2019.0</v>
      </c>
      <c r="F110" s="5">
        <v>2020.0</v>
      </c>
      <c r="G110" s="5">
        <v>59.0</v>
      </c>
      <c r="H110" s="5">
        <v>1.0</v>
      </c>
      <c r="I110" s="3"/>
      <c r="J110" s="5">
        <v>103.0</v>
      </c>
      <c r="K110" s="5">
        <v>89.0</v>
      </c>
      <c r="L110" s="5">
        <v>13.0</v>
      </c>
      <c r="M110" s="5">
        <v>27.0</v>
      </c>
      <c r="N110" s="5">
        <v>9.0</v>
      </c>
      <c r="O110" s="5">
        <v>0.0</v>
      </c>
      <c r="P110" s="5">
        <v>13.0</v>
      </c>
      <c r="Q110" s="5">
        <v>4.0</v>
      </c>
      <c r="R110" s="5">
        <v>0.0</v>
      </c>
      <c r="S110" s="5">
        <v>12.0</v>
      </c>
      <c r="T110" s="5">
        <v>26.0</v>
      </c>
      <c r="U110" s="5">
        <v>0.303</v>
      </c>
      <c r="V110" s="5">
        <v>0.388</v>
      </c>
      <c r="W110" s="5">
        <v>0.438</v>
      </c>
      <c r="X110" s="5">
        <v>0.827</v>
      </c>
      <c r="Y110" s="5">
        <v>39.0</v>
      </c>
      <c r="Z110" s="5">
        <v>8.0</v>
      </c>
      <c r="AA110" s="5">
        <v>1.0</v>
      </c>
      <c r="AB110" s="5">
        <v>0.0</v>
      </c>
      <c r="AC110" s="5">
        <v>1.0</v>
      </c>
      <c r="AD110" s="5">
        <v>0.0</v>
      </c>
      <c r="AE110" s="5">
        <v>0.0</v>
      </c>
      <c r="AF110" s="5">
        <v>0.413</v>
      </c>
      <c r="AG110" s="5">
        <f t="shared" si="1"/>
        <v>17</v>
      </c>
      <c r="AH110" s="6">
        <f t="shared" si="2"/>
        <v>4</v>
      </c>
      <c r="AI110" s="6" t="str">
        <f>VLOOKUP(C110, 'Batter Rosters'!A:C, 3, FALSE)</f>
        <v>NYY</v>
      </c>
    </row>
    <row r="111">
      <c r="A111" s="1">
        <v>185.0</v>
      </c>
      <c r="B111" s="3"/>
      <c r="C111" s="4" t="s">
        <v>542</v>
      </c>
      <c r="D111" s="4" t="s">
        <v>460</v>
      </c>
      <c r="E111" s="5">
        <v>2019.0</v>
      </c>
      <c r="F111" s="5">
        <v>2020.0</v>
      </c>
      <c r="G111" s="5">
        <v>22.0</v>
      </c>
      <c r="H111" s="5">
        <v>0.0</v>
      </c>
      <c r="I111" s="3"/>
      <c r="J111" s="5">
        <v>35.0</v>
      </c>
      <c r="K111" s="5">
        <v>32.0</v>
      </c>
      <c r="L111" s="5">
        <v>2.0</v>
      </c>
      <c r="M111" s="5">
        <v>5.0</v>
      </c>
      <c r="N111" s="5">
        <v>2.0</v>
      </c>
      <c r="O111" s="5">
        <v>0.0</v>
      </c>
      <c r="P111" s="5">
        <v>3.0</v>
      </c>
      <c r="Q111" s="5">
        <v>2.0</v>
      </c>
      <c r="R111" s="5">
        <v>0.0</v>
      </c>
      <c r="S111" s="5">
        <v>1.0</v>
      </c>
      <c r="T111" s="5">
        <v>12.0</v>
      </c>
      <c r="U111" s="5">
        <v>0.156</v>
      </c>
      <c r="V111" s="5">
        <v>0.2</v>
      </c>
      <c r="W111" s="5">
        <v>0.219</v>
      </c>
      <c r="X111" s="5">
        <v>0.419</v>
      </c>
      <c r="Y111" s="5">
        <v>7.0</v>
      </c>
      <c r="Z111" s="5">
        <v>1.0</v>
      </c>
      <c r="AA111" s="5">
        <v>1.0</v>
      </c>
      <c r="AB111" s="5">
        <v>0.0</v>
      </c>
      <c r="AC111" s="5">
        <v>1.0</v>
      </c>
      <c r="AD111" s="5">
        <v>0.0</v>
      </c>
      <c r="AE111" s="5">
        <v>0.0</v>
      </c>
      <c r="AF111" s="5">
        <v>0.238</v>
      </c>
      <c r="AG111" s="5">
        <f t="shared" si="1"/>
        <v>3</v>
      </c>
      <c r="AH111" s="6">
        <f t="shared" si="2"/>
        <v>2</v>
      </c>
      <c r="AI111" s="6" t="str">
        <f>VLOOKUP(C111, 'Batter Rosters'!A:C, 3, FALSE)</f>
        <v>NYY</v>
      </c>
    </row>
    <row r="112">
      <c r="A112" s="1">
        <v>5.0</v>
      </c>
      <c r="B112" s="3"/>
      <c r="C112" s="4" t="s">
        <v>543</v>
      </c>
      <c r="D112" s="4" t="s">
        <v>460</v>
      </c>
      <c r="E112" s="5">
        <v>2019.0</v>
      </c>
      <c r="F112" s="5">
        <v>2020.0</v>
      </c>
      <c r="G112" s="5">
        <v>89.0</v>
      </c>
      <c r="H112" s="5">
        <v>14.0</v>
      </c>
      <c r="I112" s="3"/>
      <c r="J112" s="5">
        <v>206.0</v>
      </c>
      <c r="K112" s="5">
        <v>187.0</v>
      </c>
      <c r="L112" s="5">
        <v>26.0</v>
      </c>
      <c r="M112" s="5">
        <v>42.0</v>
      </c>
      <c r="N112" s="5">
        <v>8.0</v>
      </c>
      <c r="O112" s="5">
        <v>0.0</v>
      </c>
      <c r="P112" s="5">
        <v>36.0</v>
      </c>
      <c r="Q112" s="5">
        <v>0.0</v>
      </c>
      <c r="R112" s="5">
        <v>0.0</v>
      </c>
      <c r="S112" s="5">
        <v>12.0</v>
      </c>
      <c r="T112" s="5">
        <v>51.0</v>
      </c>
      <c r="U112" s="5">
        <v>0.225</v>
      </c>
      <c r="V112" s="5">
        <v>0.291</v>
      </c>
      <c r="W112" s="5">
        <v>0.492</v>
      </c>
      <c r="X112" s="5">
        <v>0.783</v>
      </c>
      <c r="Y112" s="5">
        <v>92.0</v>
      </c>
      <c r="Z112" s="5">
        <v>7.0</v>
      </c>
      <c r="AA112" s="5">
        <v>6.0</v>
      </c>
      <c r="AB112" s="5">
        <v>0.0</v>
      </c>
      <c r="AC112" s="5">
        <v>1.0</v>
      </c>
      <c r="AD112" s="5">
        <v>0.0</v>
      </c>
      <c r="AE112" s="5">
        <v>4.0</v>
      </c>
      <c r="AF112" s="5">
        <v>0.228</v>
      </c>
      <c r="AG112" s="5">
        <f t="shared" si="1"/>
        <v>20</v>
      </c>
      <c r="AH112" s="6">
        <f t="shared" si="2"/>
        <v>0</v>
      </c>
      <c r="AI112" s="6" t="str">
        <f>VLOOKUP(C112, 'Batter Rosters'!A:C, 3, FALSE)</f>
        <v>OAK</v>
      </c>
    </row>
    <row r="113">
      <c r="A113" s="1">
        <v>105.0</v>
      </c>
      <c r="B113" s="3"/>
      <c r="C113" s="4" t="s">
        <v>544</v>
      </c>
      <c r="D113" s="4" t="s">
        <v>460</v>
      </c>
      <c r="E113" s="5">
        <v>2019.0</v>
      </c>
      <c r="F113" s="5">
        <v>2020.0</v>
      </c>
      <c r="G113" s="5">
        <v>66.0</v>
      </c>
      <c r="H113" s="5">
        <v>3.0</v>
      </c>
      <c r="I113" s="3"/>
      <c r="J113" s="5">
        <v>123.0</v>
      </c>
      <c r="K113" s="5">
        <v>110.0</v>
      </c>
      <c r="L113" s="5">
        <v>14.0</v>
      </c>
      <c r="M113" s="5">
        <v>27.0</v>
      </c>
      <c r="N113" s="5">
        <v>4.0</v>
      </c>
      <c r="O113" s="5">
        <v>0.0</v>
      </c>
      <c r="P113" s="5">
        <v>9.0</v>
      </c>
      <c r="Q113" s="5">
        <v>0.0</v>
      </c>
      <c r="R113" s="5">
        <v>0.0</v>
      </c>
      <c r="S113" s="5">
        <v>9.0</v>
      </c>
      <c r="T113" s="5">
        <v>10.0</v>
      </c>
      <c r="U113" s="5">
        <v>0.245</v>
      </c>
      <c r="V113" s="5">
        <v>0.311</v>
      </c>
      <c r="W113" s="5">
        <v>0.364</v>
      </c>
      <c r="X113" s="5">
        <v>0.675</v>
      </c>
      <c r="Y113" s="5">
        <v>40.0</v>
      </c>
      <c r="Z113" s="5">
        <v>2.0</v>
      </c>
      <c r="AA113" s="5">
        <v>2.0</v>
      </c>
      <c r="AB113" s="5">
        <v>0.0</v>
      </c>
      <c r="AC113" s="5">
        <v>1.0</v>
      </c>
      <c r="AD113" s="5">
        <v>0.0</v>
      </c>
      <c r="AE113" s="5">
        <v>0.0</v>
      </c>
      <c r="AF113" s="5">
        <v>0.245</v>
      </c>
      <c r="AG113" s="5">
        <f t="shared" si="1"/>
        <v>20</v>
      </c>
      <c r="AH113" s="6">
        <f t="shared" si="2"/>
        <v>0</v>
      </c>
      <c r="AI113" s="6" t="str">
        <f>VLOOKUP(C113, 'Batter Rosters'!A:C, 3, FALSE)</f>
        <v>OAK</v>
      </c>
    </row>
    <row r="114">
      <c r="A114" s="1">
        <v>155.0</v>
      </c>
      <c r="B114" s="3"/>
      <c r="C114" s="4" t="s">
        <v>545</v>
      </c>
      <c r="D114" s="4" t="s">
        <v>460</v>
      </c>
      <c r="E114" s="5">
        <v>2019.0</v>
      </c>
      <c r="F114" s="5">
        <v>2020.0</v>
      </c>
      <c r="G114" s="5">
        <v>31.0</v>
      </c>
      <c r="H114" s="5">
        <v>1.0</v>
      </c>
      <c r="I114" s="3"/>
      <c r="J114" s="5">
        <v>46.0</v>
      </c>
      <c r="K114" s="5">
        <v>40.0</v>
      </c>
      <c r="L114" s="5">
        <v>6.0</v>
      </c>
      <c r="M114" s="5">
        <v>9.0</v>
      </c>
      <c r="N114" s="5">
        <v>1.0</v>
      </c>
      <c r="O114" s="5">
        <v>2.0</v>
      </c>
      <c r="P114" s="5">
        <v>7.0</v>
      </c>
      <c r="Q114" s="5">
        <v>0.0</v>
      </c>
      <c r="R114" s="5">
        <v>0.0</v>
      </c>
      <c r="S114" s="5">
        <v>2.0</v>
      </c>
      <c r="T114" s="5">
        <v>5.0</v>
      </c>
      <c r="U114" s="5">
        <v>0.225</v>
      </c>
      <c r="V114" s="5">
        <v>0.283</v>
      </c>
      <c r="W114" s="5">
        <v>0.425</v>
      </c>
      <c r="X114" s="5">
        <v>0.708</v>
      </c>
      <c r="Y114" s="5">
        <v>17.0</v>
      </c>
      <c r="Z114" s="5">
        <v>2.0</v>
      </c>
      <c r="AA114" s="5">
        <v>2.0</v>
      </c>
      <c r="AB114" s="5">
        <v>0.0</v>
      </c>
      <c r="AC114" s="5">
        <v>2.0</v>
      </c>
      <c r="AD114" s="5">
        <v>0.0</v>
      </c>
      <c r="AE114" s="5">
        <v>0.0</v>
      </c>
      <c r="AF114" s="5">
        <v>0.222</v>
      </c>
      <c r="AG114" s="5">
        <f t="shared" si="1"/>
        <v>5</v>
      </c>
      <c r="AH114" s="6">
        <f t="shared" si="2"/>
        <v>0</v>
      </c>
      <c r="AI114" s="6" t="str">
        <f>VLOOKUP(C114, 'Batter Rosters'!A:C, 3, FALSE)</f>
        <v>OAK</v>
      </c>
    </row>
    <row r="115">
      <c r="A115" s="1">
        <v>158.0</v>
      </c>
      <c r="B115" s="3"/>
      <c r="C115" s="4" t="s">
        <v>241</v>
      </c>
      <c r="D115" s="4" t="s">
        <v>460</v>
      </c>
      <c r="E115" s="5">
        <v>2019.0</v>
      </c>
      <c r="F115" s="5">
        <v>2020.0</v>
      </c>
      <c r="G115" s="5">
        <v>46.0</v>
      </c>
      <c r="H115" s="5">
        <v>1.0</v>
      </c>
      <c r="I115" s="3"/>
      <c r="J115" s="5">
        <v>69.0</v>
      </c>
      <c r="K115" s="5">
        <v>60.0</v>
      </c>
      <c r="L115" s="5">
        <v>9.0</v>
      </c>
      <c r="M115" s="5">
        <v>11.0</v>
      </c>
      <c r="N115" s="5">
        <v>1.0</v>
      </c>
      <c r="O115" s="5">
        <v>2.0</v>
      </c>
      <c r="P115" s="5">
        <v>10.0</v>
      </c>
      <c r="Q115" s="5">
        <v>2.0</v>
      </c>
      <c r="R115" s="5">
        <v>0.0</v>
      </c>
      <c r="S115" s="5">
        <v>9.0</v>
      </c>
      <c r="T115" s="5">
        <v>14.0</v>
      </c>
      <c r="U115" s="5">
        <v>0.183</v>
      </c>
      <c r="V115" s="5">
        <v>0.29</v>
      </c>
      <c r="W115" s="5">
        <v>0.317</v>
      </c>
      <c r="X115" s="5">
        <v>0.607</v>
      </c>
      <c r="Y115" s="5">
        <v>19.0</v>
      </c>
      <c r="Z115" s="5">
        <v>2.0</v>
      </c>
      <c r="AA115" s="5">
        <v>0.0</v>
      </c>
      <c r="AB115" s="5">
        <v>0.0</v>
      </c>
      <c r="AC115" s="5">
        <v>0.0</v>
      </c>
      <c r="AD115" s="5">
        <v>0.0</v>
      </c>
      <c r="AE115" s="5">
        <v>0.0</v>
      </c>
      <c r="AF115" s="5">
        <v>0.222</v>
      </c>
      <c r="AG115" s="5">
        <f t="shared" si="1"/>
        <v>7</v>
      </c>
      <c r="AH115" s="6">
        <f t="shared" si="2"/>
        <v>2</v>
      </c>
      <c r="AI115" s="6" t="str">
        <f>VLOOKUP(C115, 'Batter Rosters'!A:C, 3, FALSE)</f>
        <v>OAK</v>
      </c>
    </row>
    <row r="116">
      <c r="A116" s="1">
        <v>2.0</v>
      </c>
      <c r="B116" s="3"/>
      <c r="C116" s="4" t="s">
        <v>546</v>
      </c>
      <c r="D116" s="4" t="s">
        <v>460</v>
      </c>
      <c r="E116" s="5">
        <v>2019.0</v>
      </c>
      <c r="F116" s="5">
        <v>2020.0</v>
      </c>
      <c r="G116" s="5">
        <v>116.0</v>
      </c>
      <c r="H116" s="5">
        <v>18.0</v>
      </c>
      <c r="I116" s="3"/>
      <c r="J116" s="5">
        <v>257.0</v>
      </c>
      <c r="K116" s="5">
        <v>221.0</v>
      </c>
      <c r="L116" s="5">
        <v>43.0</v>
      </c>
      <c r="M116" s="5">
        <v>64.0</v>
      </c>
      <c r="N116" s="5">
        <v>14.0</v>
      </c>
      <c r="O116" s="5">
        <v>0.0</v>
      </c>
      <c r="P116" s="5">
        <v>52.0</v>
      </c>
      <c r="Q116" s="5">
        <v>4.0</v>
      </c>
      <c r="R116" s="5">
        <v>1.0</v>
      </c>
      <c r="S116" s="5">
        <v>30.0</v>
      </c>
      <c r="T116" s="5">
        <v>65.0</v>
      </c>
      <c r="U116" s="5">
        <v>0.29</v>
      </c>
      <c r="V116" s="5">
        <v>0.383</v>
      </c>
      <c r="W116" s="5">
        <v>0.597</v>
      </c>
      <c r="X116" s="5">
        <v>0.98</v>
      </c>
      <c r="Y116" s="5">
        <v>132.0</v>
      </c>
      <c r="Z116" s="5">
        <v>3.0</v>
      </c>
      <c r="AA116" s="5">
        <v>4.0</v>
      </c>
      <c r="AB116" s="5">
        <v>1.0</v>
      </c>
      <c r="AC116" s="5">
        <v>1.0</v>
      </c>
      <c r="AD116" s="5">
        <v>0.0</v>
      </c>
      <c r="AE116" s="5">
        <v>1.0</v>
      </c>
      <c r="AF116" s="5">
        <v>0.331</v>
      </c>
      <c r="AG116" s="5">
        <f t="shared" si="1"/>
        <v>32</v>
      </c>
      <c r="AH116" s="6">
        <f t="shared" si="2"/>
        <v>3</v>
      </c>
      <c r="AI116" s="6" t="str">
        <f>VLOOKUP(C116, 'Batter Rosters'!A:C, 3, FALSE)</f>
        <v>PHI</v>
      </c>
    </row>
    <row r="117">
      <c r="A117" s="1">
        <v>25.0</v>
      </c>
      <c r="B117" s="3"/>
      <c r="C117" s="4" t="s">
        <v>547</v>
      </c>
      <c r="D117" s="4" t="s">
        <v>460</v>
      </c>
      <c r="E117" s="5">
        <v>2019.0</v>
      </c>
      <c r="F117" s="5">
        <v>2020.0</v>
      </c>
      <c r="G117" s="5">
        <v>70.0</v>
      </c>
      <c r="H117" s="5">
        <v>9.0</v>
      </c>
      <c r="I117" s="3"/>
      <c r="J117" s="5">
        <v>138.0</v>
      </c>
      <c r="K117" s="5">
        <v>126.0</v>
      </c>
      <c r="L117" s="5">
        <v>19.0</v>
      </c>
      <c r="M117" s="5">
        <v>27.0</v>
      </c>
      <c r="N117" s="5">
        <v>2.0</v>
      </c>
      <c r="O117" s="5">
        <v>3.0</v>
      </c>
      <c r="P117" s="5">
        <v>30.0</v>
      </c>
      <c r="Q117" s="5">
        <v>1.0</v>
      </c>
      <c r="R117" s="5">
        <v>1.0</v>
      </c>
      <c r="S117" s="5">
        <v>7.0</v>
      </c>
      <c r="T117" s="5">
        <v>19.0</v>
      </c>
      <c r="U117" s="5">
        <v>0.214</v>
      </c>
      <c r="V117" s="5">
        <v>0.263</v>
      </c>
      <c r="W117" s="5">
        <v>0.492</v>
      </c>
      <c r="X117" s="5">
        <v>0.755</v>
      </c>
      <c r="Y117" s="5">
        <v>62.0</v>
      </c>
      <c r="Z117" s="5">
        <v>2.0</v>
      </c>
      <c r="AA117" s="5">
        <v>2.0</v>
      </c>
      <c r="AB117" s="5">
        <v>1.0</v>
      </c>
      <c r="AC117" s="5">
        <v>2.0</v>
      </c>
      <c r="AD117" s="5">
        <v>0.0</v>
      </c>
      <c r="AE117" s="5">
        <v>2.0</v>
      </c>
      <c r="AF117" s="5">
        <v>0.18</v>
      </c>
      <c r="AG117" s="5">
        <f t="shared" si="1"/>
        <v>13</v>
      </c>
      <c r="AH117" s="6">
        <f t="shared" si="2"/>
        <v>0</v>
      </c>
      <c r="AI117" s="6" t="str">
        <f>VLOOKUP(C117, 'Batter Rosters'!A:C, 3, FALSE)</f>
        <v>PHI</v>
      </c>
    </row>
    <row r="118">
      <c r="A118" s="1">
        <v>44.0</v>
      </c>
      <c r="B118" s="3"/>
      <c r="C118" s="4" t="s">
        <v>548</v>
      </c>
      <c r="D118" s="4" t="s">
        <v>460</v>
      </c>
      <c r="E118" s="5">
        <v>2019.0</v>
      </c>
      <c r="F118" s="5">
        <v>2020.0</v>
      </c>
      <c r="G118" s="5">
        <v>51.0</v>
      </c>
      <c r="H118" s="5">
        <v>6.0</v>
      </c>
      <c r="I118" s="3"/>
      <c r="J118" s="5">
        <v>93.0</v>
      </c>
      <c r="K118" s="5">
        <v>85.0</v>
      </c>
      <c r="L118" s="5">
        <v>9.0</v>
      </c>
      <c r="M118" s="5">
        <v>16.0</v>
      </c>
      <c r="N118" s="5">
        <v>3.0</v>
      </c>
      <c r="O118" s="5">
        <v>0.0</v>
      </c>
      <c r="P118" s="5">
        <v>17.0</v>
      </c>
      <c r="Q118" s="5">
        <v>1.0</v>
      </c>
      <c r="R118" s="5">
        <v>0.0</v>
      </c>
      <c r="S118" s="5">
        <v>8.0</v>
      </c>
      <c r="T118" s="5">
        <v>24.0</v>
      </c>
      <c r="U118" s="5">
        <v>0.188</v>
      </c>
      <c r="V118" s="5">
        <v>0.258</v>
      </c>
      <c r="W118" s="5">
        <v>0.435</v>
      </c>
      <c r="X118" s="5">
        <v>0.693</v>
      </c>
      <c r="Y118" s="5">
        <v>37.0</v>
      </c>
      <c r="Z118" s="5">
        <v>0.0</v>
      </c>
      <c r="AA118" s="5">
        <v>0.0</v>
      </c>
      <c r="AB118" s="5">
        <v>0.0</v>
      </c>
      <c r="AC118" s="5">
        <v>0.0</v>
      </c>
      <c r="AD118" s="5">
        <v>0.0</v>
      </c>
      <c r="AE118" s="5">
        <v>0.0</v>
      </c>
      <c r="AF118" s="5">
        <v>0.182</v>
      </c>
      <c r="AG118" s="5">
        <f t="shared" si="1"/>
        <v>7</v>
      </c>
      <c r="AH118" s="6">
        <f t="shared" si="2"/>
        <v>1</v>
      </c>
      <c r="AI118" s="6" t="str">
        <f>VLOOKUP(C118, 'Batter Rosters'!A:C, 3, FALSE)</f>
        <v>PHI</v>
      </c>
    </row>
    <row r="119">
      <c r="A119" s="1">
        <v>66.0</v>
      </c>
      <c r="B119" s="3"/>
      <c r="C119" s="4" t="s">
        <v>250</v>
      </c>
      <c r="D119" s="4" t="s">
        <v>460</v>
      </c>
      <c r="E119" s="5">
        <v>2019.0</v>
      </c>
      <c r="F119" s="5">
        <v>2020.0</v>
      </c>
      <c r="G119" s="5">
        <v>43.0</v>
      </c>
      <c r="H119" s="5">
        <v>4.0</v>
      </c>
      <c r="I119" s="3"/>
      <c r="J119" s="5">
        <v>86.0</v>
      </c>
      <c r="K119" s="5">
        <v>76.0</v>
      </c>
      <c r="L119" s="5">
        <v>11.0</v>
      </c>
      <c r="M119" s="5">
        <v>16.0</v>
      </c>
      <c r="N119" s="5">
        <v>2.0</v>
      </c>
      <c r="O119" s="5">
        <v>1.0</v>
      </c>
      <c r="P119" s="5">
        <v>10.0</v>
      </c>
      <c r="Q119" s="5">
        <v>6.0</v>
      </c>
      <c r="R119" s="5">
        <v>0.0</v>
      </c>
      <c r="S119" s="5">
        <v>10.0</v>
      </c>
      <c r="T119" s="5">
        <v>20.0</v>
      </c>
      <c r="U119" s="5">
        <v>0.211</v>
      </c>
      <c r="V119" s="5">
        <v>0.302</v>
      </c>
      <c r="W119" s="5">
        <v>0.421</v>
      </c>
      <c r="X119" s="5">
        <v>0.723</v>
      </c>
      <c r="Y119" s="5">
        <v>32.0</v>
      </c>
      <c r="Z119" s="5">
        <v>1.0</v>
      </c>
      <c r="AA119" s="5">
        <v>0.0</v>
      </c>
      <c r="AB119" s="5">
        <v>0.0</v>
      </c>
      <c r="AC119" s="5">
        <v>0.0</v>
      </c>
      <c r="AD119" s="5">
        <v>0.0</v>
      </c>
      <c r="AE119" s="5">
        <v>1.0</v>
      </c>
      <c r="AF119" s="5">
        <v>0.231</v>
      </c>
      <c r="AG119" s="5">
        <f t="shared" si="1"/>
        <v>9</v>
      </c>
      <c r="AH119" s="6">
        <f t="shared" si="2"/>
        <v>6</v>
      </c>
      <c r="AI119" s="6" t="str">
        <f>VLOOKUP(C119, 'Batter Rosters'!A:C, 3, FALSE)</f>
        <v>PHI</v>
      </c>
    </row>
    <row r="120">
      <c r="A120" s="1">
        <v>178.0</v>
      </c>
      <c r="B120" s="3"/>
      <c r="C120" s="4" t="s">
        <v>248</v>
      </c>
      <c r="D120" s="4" t="s">
        <v>460</v>
      </c>
      <c r="E120" s="5">
        <v>2019.0</v>
      </c>
      <c r="F120" s="5">
        <v>2020.0</v>
      </c>
      <c r="G120" s="5">
        <v>51.0</v>
      </c>
      <c r="H120" s="5">
        <v>0.0</v>
      </c>
      <c r="I120" s="3"/>
      <c r="J120" s="5">
        <v>65.0</v>
      </c>
      <c r="K120" s="5">
        <v>59.0</v>
      </c>
      <c r="L120" s="5">
        <v>10.0</v>
      </c>
      <c r="M120" s="5">
        <v>14.0</v>
      </c>
      <c r="N120" s="5">
        <v>3.0</v>
      </c>
      <c r="O120" s="5">
        <v>0.0</v>
      </c>
      <c r="P120" s="5">
        <v>5.0</v>
      </c>
      <c r="Q120" s="5">
        <v>0.0</v>
      </c>
      <c r="R120" s="5">
        <v>0.0</v>
      </c>
      <c r="S120" s="5">
        <v>6.0</v>
      </c>
      <c r="T120" s="5">
        <v>7.0</v>
      </c>
      <c r="U120" s="5">
        <v>0.237</v>
      </c>
      <c r="V120" s="5">
        <v>0.308</v>
      </c>
      <c r="W120" s="5">
        <v>0.288</v>
      </c>
      <c r="X120" s="5">
        <v>0.596</v>
      </c>
      <c r="Y120" s="5">
        <v>17.0</v>
      </c>
      <c r="Z120" s="5">
        <v>1.0</v>
      </c>
      <c r="AA120" s="5">
        <v>0.0</v>
      </c>
      <c r="AB120" s="5">
        <v>0.0</v>
      </c>
      <c r="AC120" s="5">
        <v>0.0</v>
      </c>
      <c r="AD120" s="5">
        <v>0.0</v>
      </c>
      <c r="AE120" s="5">
        <v>0.0</v>
      </c>
      <c r="AF120" s="5">
        <v>0.269</v>
      </c>
      <c r="AG120" s="5">
        <f t="shared" si="1"/>
        <v>11</v>
      </c>
      <c r="AH120" s="6">
        <f t="shared" si="2"/>
        <v>0</v>
      </c>
      <c r="AI120" s="6" t="str">
        <f>VLOOKUP(C120, 'Batter Rosters'!A:C, 3, FALSE)</f>
        <v>PHI</v>
      </c>
    </row>
    <row r="121">
      <c r="A121" s="1">
        <v>189.0</v>
      </c>
      <c r="B121" s="3"/>
      <c r="C121" s="4" t="s">
        <v>251</v>
      </c>
      <c r="D121" s="4" t="s">
        <v>460</v>
      </c>
      <c r="E121" s="5">
        <v>2019.0</v>
      </c>
      <c r="F121" s="5">
        <v>2020.0</v>
      </c>
      <c r="G121" s="5">
        <v>32.0</v>
      </c>
      <c r="H121" s="5">
        <v>0.0</v>
      </c>
      <c r="I121" s="3"/>
      <c r="J121" s="5">
        <v>41.0</v>
      </c>
      <c r="K121" s="5">
        <v>36.0</v>
      </c>
      <c r="L121" s="5">
        <v>3.0</v>
      </c>
      <c r="M121" s="5">
        <v>10.0</v>
      </c>
      <c r="N121" s="5">
        <v>3.0</v>
      </c>
      <c r="O121" s="5">
        <v>0.0</v>
      </c>
      <c r="P121" s="5">
        <v>3.0</v>
      </c>
      <c r="Q121" s="5">
        <v>0.0</v>
      </c>
      <c r="R121" s="5">
        <v>0.0</v>
      </c>
      <c r="S121" s="5">
        <v>4.0</v>
      </c>
      <c r="T121" s="5">
        <v>12.0</v>
      </c>
      <c r="U121" s="5">
        <v>0.278</v>
      </c>
      <c r="V121" s="5">
        <v>0.35</v>
      </c>
      <c r="W121" s="5">
        <v>0.361</v>
      </c>
      <c r="X121" s="5">
        <v>0.711</v>
      </c>
      <c r="Y121" s="5">
        <v>13.0</v>
      </c>
      <c r="Z121" s="5">
        <v>0.0</v>
      </c>
      <c r="AA121" s="5">
        <v>0.0</v>
      </c>
      <c r="AB121" s="5">
        <v>1.0</v>
      </c>
      <c r="AC121" s="5">
        <v>0.0</v>
      </c>
      <c r="AD121" s="5">
        <v>0.0</v>
      </c>
      <c r="AE121" s="5">
        <v>0.0</v>
      </c>
      <c r="AF121" s="5">
        <v>0.417</v>
      </c>
      <c r="AG121" s="5">
        <f t="shared" si="1"/>
        <v>7</v>
      </c>
      <c r="AH121" s="6">
        <f t="shared" si="2"/>
        <v>0</v>
      </c>
      <c r="AI121" s="6" t="str">
        <f>VLOOKUP(C121, 'Batter Rosters'!A:C, 3, FALSE)</f>
        <v>PHI</v>
      </c>
    </row>
    <row r="122">
      <c r="A122" s="1">
        <v>197.0</v>
      </c>
      <c r="B122" s="3"/>
      <c r="C122" s="4" t="s">
        <v>549</v>
      </c>
      <c r="D122" s="4" t="s">
        <v>460</v>
      </c>
      <c r="E122" s="5">
        <v>2019.0</v>
      </c>
      <c r="F122" s="5">
        <v>2020.0</v>
      </c>
      <c r="G122" s="5">
        <v>36.0</v>
      </c>
      <c r="H122" s="5">
        <v>0.0</v>
      </c>
      <c r="I122" s="3"/>
      <c r="J122" s="5">
        <v>60.0</v>
      </c>
      <c r="K122" s="5">
        <v>55.0</v>
      </c>
      <c r="L122" s="5">
        <v>7.0</v>
      </c>
      <c r="M122" s="5">
        <v>11.0</v>
      </c>
      <c r="N122" s="5">
        <v>2.0</v>
      </c>
      <c r="O122" s="5">
        <v>0.0</v>
      </c>
      <c r="P122" s="5">
        <v>8.0</v>
      </c>
      <c r="Q122" s="5">
        <v>1.0</v>
      </c>
      <c r="R122" s="5">
        <v>0.0</v>
      </c>
      <c r="S122" s="5">
        <v>3.0</v>
      </c>
      <c r="T122" s="5">
        <v>17.0</v>
      </c>
      <c r="U122" s="5">
        <v>0.2</v>
      </c>
      <c r="V122" s="5">
        <v>0.267</v>
      </c>
      <c r="W122" s="5">
        <v>0.236</v>
      </c>
      <c r="X122" s="5">
        <v>0.503</v>
      </c>
      <c r="Y122" s="5">
        <v>13.0</v>
      </c>
      <c r="Z122" s="5">
        <v>2.0</v>
      </c>
      <c r="AA122" s="5">
        <v>2.0</v>
      </c>
      <c r="AB122" s="5">
        <v>0.0</v>
      </c>
      <c r="AC122" s="5">
        <v>0.0</v>
      </c>
      <c r="AD122" s="5">
        <v>0.0</v>
      </c>
      <c r="AE122" s="5">
        <v>1.0</v>
      </c>
      <c r="AF122" s="5">
        <v>0.289</v>
      </c>
      <c r="AG122" s="5">
        <f t="shared" si="1"/>
        <v>9</v>
      </c>
      <c r="AH122" s="6">
        <f t="shared" si="2"/>
        <v>1</v>
      </c>
      <c r="AI122" s="6" t="str">
        <f>VLOOKUP(C122, 'Batter Rosters'!A:C, 3, FALSE)</f>
        <v>PHI</v>
      </c>
    </row>
    <row r="123">
      <c r="A123" s="1">
        <v>21.0</v>
      </c>
      <c r="B123" s="3"/>
      <c r="C123" s="4" t="s">
        <v>254</v>
      </c>
      <c r="D123" s="4" t="s">
        <v>460</v>
      </c>
      <c r="E123" s="5">
        <v>2019.0</v>
      </c>
      <c r="F123" s="5">
        <v>2020.0</v>
      </c>
      <c r="G123" s="5">
        <v>105.0</v>
      </c>
      <c r="H123" s="5">
        <v>10.0</v>
      </c>
      <c r="I123" s="3"/>
      <c r="J123" s="5">
        <v>202.0</v>
      </c>
      <c r="K123" s="5">
        <v>173.0</v>
      </c>
      <c r="L123" s="5">
        <v>22.0</v>
      </c>
      <c r="M123" s="5">
        <v>37.0</v>
      </c>
      <c r="N123" s="5">
        <v>5.0</v>
      </c>
      <c r="O123" s="5">
        <v>0.0</v>
      </c>
      <c r="P123" s="5">
        <v>28.0</v>
      </c>
      <c r="Q123" s="5">
        <v>0.0</v>
      </c>
      <c r="R123" s="5">
        <v>1.0</v>
      </c>
      <c r="S123" s="5">
        <v>21.0</v>
      </c>
      <c r="T123" s="5">
        <v>54.0</v>
      </c>
      <c r="U123" s="5">
        <v>0.214</v>
      </c>
      <c r="V123" s="5">
        <v>0.302</v>
      </c>
      <c r="W123" s="5">
        <v>0.416</v>
      </c>
      <c r="X123" s="5">
        <v>0.718</v>
      </c>
      <c r="Y123" s="5">
        <v>72.0</v>
      </c>
      <c r="Z123" s="5">
        <v>7.0</v>
      </c>
      <c r="AA123" s="5">
        <v>3.0</v>
      </c>
      <c r="AB123" s="5">
        <v>0.0</v>
      </c>
      <c r="AC123" s="5">
        <v>5.0</v>
      </c>
      <c r="AD123" s="5">
        <v>2.0</v>
      </c>
      <c r="AE123" s="5">
        <v>2.0</v>
      </c>
      <c r="AF123" s="5">
        <v>0.237</v>
      </c>
      <c r="AG123" s="5">
        <f t="shared" si="1"/>
        <v>22</v>
      </c>
      <c r="AH123" s="6">
        <f t="shared" si="2"/>
        <v>-1</v>
      </c>
      <c r="AI123" s="6" t="str">
        <f>VLOOKUP(C123, 'Batter Rosters'!A:C, 3, FALSE)</f>
        <v>PIT</v>
      </c>
    </row>
    <row r="124">
      <c r="A124" s="1">
        <v>58.0</v>
      </c>
      <c r="B124" s="3"/>
      <c r="C124" s="4" t="s">
        <v>255</v>
      </c>
      <c r="D124" s="4" t="s">
        <v>460</v>
      </c>
      <c r="E124" s="5">
        <v>2019.0</v>
      </c>
      <c r="F124" s="5">
        <v>2020.0</v>
      </c>
      <c r="G124" s="5">
        <v>94.0</v>
      </c>
      <c r="H124" s="5">
        <v>5.0</v>
      </c>
      <c r="I124" s="3"/>
      <c r="J124" s="5">
        <v>187.0</v>
      </c>
      <c r="K124" s="5">
        <v>168.0</v>
      </c>
      <c r="L124" s="5">
        <v>26.0</v>
      </c>
      <c r="M124" s="5">
        <v>44.0</v>
      </c>
      <c r="N124" s="5">
        <v>13.0</v>
      </c>
      <c r="O124" s="5">
        <v>1.0</v>
      </c>
      <c r="P124" s="5">
        <v>20.0</v>
      </c>
      <c r="Q124" s="5">
        <v>0.0</v>
      </c>
      <c r="R124" s="5">
        <v>0.0</v>
      </c>
      <c r="S124" s="5">
        <v>15.0</v>
      </c>
      <c r="T124" s="5">
        <v>45.0</v>
      </c>
      <c r="U124" s="5">
        <v>0.262</v>
      </c>
      <c r="V124" s="5">
        <v>0.332</v>
      </c>
      <c r="W124" s="5">
        <v>0.44</v>
      </c>
      <c r="X124" s="5">
        <v>0.772</v>
      </c>
      <c r="Y124" s="5">
        <v>74.0</v>
      </c>
      <c r="Z124" s="5">
        <v>4.0</v>
      </c>
      <c r="AA124" s="5">
        <v>3.0</v>
      </c>
      <c r="AB124" s="5">
        <v>0.0</v>
      </c>
      <c r="AC124" s="5">
        <v>1.0</v>
      </c>
      <c r="AD124" s="5">
        <v>0.0</v>
      </c>
      <c r="AE124" s="5">
        <v>1.0</v>
      </c>
      <c r="AF124" s="5">
        <v>0.328</v>
      </c>
      <c r="AG124" s="5">
        <f t="shared" si="1"/>
        <v>25</v>
      </c>
      <c r="AH124" s="6">
        <f t="shared" si="2"/>
        <v>0</v>
      </c>
      <c r="AI124" s="6" t="str">
        <f>VLOOKUP(C124, 'Batter Rosters'!A:C, 3, FALSE)</f>
        <v>PIT</v>
      </c>
    </row>
    <row r="125">
      <c r="A125" s="1">
        <v>75.0</v>
      </c>
      <c r="B125" s="3"/>
      <c r="C125" s="4" t="s">
        <v>550</v>
      </c>
      <c r="D125" s="4" t="s">
        <v>460</v>
      </c>
      <c r="E125" s="5">
        <v>2019.0</v>
      </c>
      <c r="F125" s="5">
        <v>2020.0</v>
      </c>
      <c r="G125" s="5">
        <v>73.0</v>
      </c>
      <c r="H125" s="5">
        <v>3.0</v>
      </c>
      <c r="I125" s="3"/>
      <c r="J125" s="5">
        <v>108.0</v>
      </c>
      <c r="K125" s="5">
        <v>105.0</v>
      </c>
      <c r="L125" s="5">
        <v>12.0</v>
      </c>
      <c r="M125" s="5">
        <v>29.0</v>
      </c>
      <c r="N125" s="5">
        <v>8.0</v>
      </c>
      <c r="O125" s="5">
        <v>0.0</v>
      </c>
      <c r="P125" s="5">
        <v>14.0</v>
      </c>
      <c r="Q125" s="5">
        <v>0.0</v>
      </c>
      <c r="R125" s="5">
        <v>1.0</v>
      </c>
      <c r="S125" s="5">
        <v>3.0</v>
      </c>
      <c r="T125" s="5">
        <v>25.0</v>
      </c>
      <c r="U125" s="5">
        <v>0.276</v>
      </c>
      <c r="V125" s="5">
        <v>0.296</v>
      </c>
      <c r="W125" s="5">
        <v>0.438</v>
      </c>
      <c r="X125" s="5">
        <v>0.734</v>
      </c>
      <c r="Y125" s="5">
        <v>46.0</v>
      </c>
      <c r="Z125" s="5">
        <v>7.0</v>
      </c>
      <c r="AA125" s="5">
        <v>0.0</v>
      </c>
      <c r="AB125" s="5">
        <v>0.0</v>
      </c>
      <c r="AC125" s="5">
        <v>0.0</v>
      </c>
      <c r="AD125" s="5">
        <v>0.0</v>
      </c>
      <c r="AE125" s="5">
        <v>1.0</v>
      </c>
      <c r="AF125" s="5">
        <v>0.338</v>
      </c>
      <c r="AG125" s="5">
        <f t="shared" si="1"/>
        <v>18</v>
      </c>
      <c r="AH125" s="6">
        <f t="shared" si="2"/>
        <v>-1</v>
      </c>
      <c r="AI125" s="6" t="str">
        <f>VLOOKUP(C125, 'Batter Rosters'!A:C, 3, FALSE)</f>
        <v>PIT</v>
      </c>
    </row>
    <row r="126">
      <c r="A126" s="1">
        <v>93.0</v>
      </c>
      <c r="B126" s="3"/>
      <c r="C126" s="4" t="s">
        <v>551</v>
      </c>
      <c r="D126" s="4" t="s">
        <v>460</v>
      </c>
      <c r="E126" s="5">
        <v>2019.0</v>
      </c>
      <c r="F126" s="5">
        <v>2020.0</v>
      </c>
      <c r="G126" s="5">
        <v>24.0</v>
      </c>
      <c r="H126" s="5">
        <v>3.0</v>
      </c>
      <c r="I126" s="3"/>
      <c r="J126" s="5">
        <v>34.0</v>
      </c>
      <c r="K126" s="5">
        <v>33.0</v>
      </c>
      <c r="L126" s="5">
        <v>5.0</v>
      </c>
      <c r="M126" s="5">
        <v>7.0</v>
      </c>
      <c r="N126" s="5">
        <v>4.0</v>
      </c>
      <c r="O126" s="5">
        <v>0.0</v>
      </c>
      <c r="P126" s="5">
        <v>7.0</v>
      </c>
      <c r="Q126" s="5">
        <v>0.0</v>
      </c>
      <c r="R126" s="5">
        <v>0.0</v>
      </c>
      <c r="S126" s="5">
        <v>1.0</v>
      </c>
      <c r="T126" s="5">
        <v>8.0</v>
      </c>
      <c r="U126" s="5">
        <v>0.212</v>
      </c>
      <c r="V126" s="5">
        <v>0.235</v>
      </c>
      <c r="W126" s="5">
        <v>0.606</v>
      </c>
      <c r="X126" s="5">
        <v>0.841</v>
      </c>
      <c r="Y126" s="5">
        <v>20.0</v>
      </c>
      <c r="Z126" s="5">
        <v>0.0</v>
      </c>
      <c r="AA126" s="5">
        <v>0.0</v>
      </c>
      <c r="AB126" s="5">
        <v>0.0</v>
      </c>
      <c r="AC126" s="5">
        <v>0.0</v>
      </c>
      <c r="AD126" s="5">
        <v>0.0</v>
      </c>
      <c r="AE126" s="5">
        <v>0.0</v>
      </c>
      <c r="AF126" s="5">
        <v>0.182</v>
      </c>
      <c r="AG126" s="5">
        <f t="shared" si="1"/>
        <v>0</v>
      </c>
      <c r="AH126" s="6">
        <f t="shared" si="2"/>
        <v>0</v>
      </c>
      <c r="AI126" s="6" t="str">
        <f>VLOOKUP(C126, 'Batter Rosters'!A:C, 3, FALSE)</f>
        <v>PIT</v>
      </c>
    </row>
    <row r="127">
      <c r="A127" s="1">
        <v>109.0</v>
      </c>
      <c r="B127" s="3"/>
      <c r="C127" s="4" t="s">
        <v>552</v>
      </c>
      <c r="D127" s="4" t="s">
        <v>460</v>
      </c>
      <c r="E127" s="5">
        <v>2019.0</v>
      </c>
      <c r="F127" s="5">
        <v>2020.0</v>
      </c>
      <c r="G127" s="5">
        <v>99.0</v>
      </c>
      <c r="H127" s="5">
        <v>2.0</v>
      </c>
      <c r="I127" s="3"/>
      <c r="J127" s="5">
        <v>187.0</v>
      </c>
      <c r="K127" s="5">
        <v>172.0</v>
      </c>
      <c r="L127" s="5">
        <v>16.0</v>
      </c>
      <c r="M127" s="5">
        <v>43.0</v>
      </c>
      <c r="N127" s="5">
        <v>8.0</v>
      </c>
      <c r="O127" s="5">
        <v>2.0</v>
      </c>
      <c r="P127" s="5">
        <v>15.0</v>
      </c>
      <c r="Q127" s="5">
        <v>0.0</v>
      </c>
      <c r="R127" s="5">
        <v>2.0</v>
      </c>
      <c r="S127" s="5">
        <v>10.0</v>
      </c>
      <c r="T127" s="5">
        <v>29.0</v>
      </c>
      <c r="U127" s="5">
        <v>0.25</v>
      </c>
      <c r="V127" s="5">
        <v>0.299</v>
      </c>
      <c r="W127" s="5">
        <v>0.355</v>
      </c>
      <c r="X127" s="5">
        <v>0.654</v>
      </c>
      <c r="Y127" s="5">
        <v>61.0</v>
      </c>
      <c r="Z127" s="5">
        <v>1.0</v>
      </c>
      <c r="AA127" s="5">
        <v>2.0</v>
      </c>
      <c r="AB127" s="5">
        <v>3.0</v>
      </c>
      <c r="AC127" s="5">
        <v>0.0</v>
      </c>
      <c r="AD127" s="5">
        <v>1.0</v>
      </c>
      <c r="AE127" s="5">
        <v>3.0</v>
      </c>
      <c r="AF127" s="5">
        <v>0.291</v>
      </c>
      <c r="AG127" s="5">
        <f t="shared" si="1"/>
        <v>31</v>
      </c>
      <c r="AH127" s="6">
        <f t="shared" si="2"/>
        <v>-2</v>
      </c>
      <c r="AI127" s="6" t="str">
        <f>VLOOKUP(C127, 'Batter Rosters'!A:C, 3, FALSE)</f>
        <v>PIT</v>
      </c>
    </row>
    <row r="128">
      <c r="A128" s="1">
        <v>113.0</v>
      </c>
      <c r="B128" s="3"/>
      <c r="C128" s="4" t="s">
        <v>553</v>
      </c>
      <c r="D128" s="4" t="s">
        <v>460</v>
      </c>
      <c r="E128" s="5">
        <v>2019.0</v>
      </c>
      <c r="F128" s="5">
        <v>2020.0</v>
      </c>
      <c r="G128" s="5">
        <v>40.0</v>
      </c>
      <c r="H128" s="5">
        <v>2.0</v>
      </c>
      <c r="I128" s="3"/>
      <c r="J128" s="5">
        <v>62.0</v>
      </c>
      <c r="K128" s="5">
        <v>56.0</v>
      </c>
      <c r="L128" s="5">
        <v>2.0</v>
      </c>
      <c r="M128" s="5">
        <v>9.0</v>
      </c>
      <c r="N128" s="5">
        <v>1.0</v>
      </c>
      <c r="O128" s="5">
        <v>0.0</v>
      </c>
      <c r="P128" s="5">
        <v>5.0</v>
      </c>
      <c r="Q128" s="5">
        <v>0.0</v>
      </c>
      <c r="R128" s="5">
        <v>0.0</v>
      </c>
      <c r="S128" s="5">
        <v>4.0</v>
      </c>
      <c r="T128" s="5">
        <v>23.0</v>
      </c>
      <c r="U128" s="5">
        <v>0.161</v>
      </c>
      <c r="V128" s="5">
        <v>0.23</v>
      </c>
      <c r="W128" s="5">
        <v>0.286</v>
      </c>
      <c r="X128" s="5">
        <v>0.515</v>
      </c>
      <c r="Y128" s="5">
        <v>16.0</v>
      </c>
      <c r="Z128" s="5">
        <v>2.0</v>
      </c>
      <c r="AA128" s="5">
        <v>1.0</v>
      </c>
      <c r="AB128" s="5">
        <v>0.0</v>
      </c>
      <c r="AC128" s="5">
        <v>0.0</v>
      </c>
      <c r="AD128" s="5">
        <v>0.0</v>
      </c>
      <c r="AE128" s="5">
        <v>0.0</v>
      </c>
      <c r="AF128" s="5">
        <v>0.226</v>
      </c>
      <c r="AG128" s="5">
        <f t="shared" si="1"/>
        <v>6</v>
      </c>
      <c r="AH128" s="6">
        <f t="shared" si="2"/>
        <v>0</v>
      </c>
      <c r="AI128" s="6" t="str">
        <f>VLOOKUP(C128, 'Batter Rosters'!A:C, 3, FALSE)</f>
        <v>PIT</v>
      </c>
    </row>
    <row r="129">
      <c r="A129" s="1">
        <v>123.0</v>
      </c>
      <c r="B129" s="3"/>
      <c r="C129" s="4" t="s">
        <v>262</v>
      </c>
      <c r="D129" s="4" t="s">
        <v>460</v>
      </c>
      <c r="E129" s="5">
        <v>2019.0</v>
      </c>
      <c r="F129" s="5">
        <v>2020.0</v>
      </c>
      <c r="G129" s="5">
        <v>39.0</v>
      </c>
      <c r="H129" s="5">
        <v>2.0</v>
      </c>
      <c r="I129" s="3"/>
      <c r="J129" s="5">
        <v>83.0</v>
      </c>
      <c r="K129" s="5">
        <v>75.0</v>
      </c>
      <c r="L129" s="5">
        <v>13.0</v>
      </c>
      <c r="M129" s="5">
        <v>17.0</v>
      </c>
      <c r="N129" s="5">
        <v>3.0</v>
      </c>
      <c r="O129" s="5">
        <v>0.0</v>
      </c>
      <c r="P129" s="5">
        <v>10.0</v>
      </c>
      <c r="Q129" s="5">
        <v>0.0</v>
      </c>
      <c r="R129" s="5">
        <v>0.0</v>
      </c>
      <c r="S129" s="5">
        <v>8.0</v>
      </c>
      <c r="T129" s="5">
        <v>23.0</v>
      </c>
      <c r="U129" s="5">
        <v>0.227</v>
      </c>
      <c r="V129" s="5">
        <v>0.301</v>
      </c>
      <c r="W129" s="5">
        <v>0.347</v>
      </c>
      <c r="X129" s="5">
        <v>0.648</v>
      </c>
      <c r="Y129" s="5">
        <v>26.0</v>
      </c>
      <c r="Z129" s="5">
        <v>1.0</v>
      </c>
      <c r="AA129" s="5">
        <v>0.0</v>
      </c>
      <c r="AB129" s="5">
        <v>0.0</v>
      </c>
      <c r="AC129" s="5">
        <v>0.0</v>
      </c>
      <c r="AD129" s="5">
        <v>0.0</v>
      </c>
      <c r="AE129" s="5">
        <v>2.0</v>
      </c>
      <c r="AF129" s="5">
        <v>0.3</v>
      </c>
      <c r="AG129" s="5">
        <f t="shared" si="1"/>
        <v>12</v>
      </c>
      <c r="AH129" s="6">
        <f t="shared" si="2"/>
        <v>0</v>
      </c>
      <c r="AI129" s="6" t="str">
        <f>VLOOKUP(C129, 'Batter Rosters'!A:C, 3, FALSE)</f>
        <v>PIT</v>
      </c>
    </row>
    <row r="130">
      <c r="A130" s="1">
        <v>50.0</v>
      </c>
      <c r="B130" s="3"/>
      <c r="C130" s="4" t="s">
        <v>267</v>
      </c>
      <c r="D130" s="4" t="s">
        <v>460</v>
      </c>
      <c r="E130" s="5">
        <v>2019.0</v>
      </c>
      <c r="F130" s="5">
        <v>2020.0</v>
      </c>
      <c r="G130" s="5">
        <v>88.0</v>
      </c>
      <c r="H130" s="5">
        <v>6.0</v>
      </c>
      <c r="I130" s="3"/>
      <c r="J130" s="5">
        <v>166.0</v>
      </c>
      <c r="K130" s="5">
        <v>148.0</v>
      </c>
      <c r="L130" s="5">
        <v>25.0</v>
      </c>
      <c r="M130" s="5">
        <v>42.0</v>
      </c>
      <c r="N130" s="5">
        <v>7.0</v>
      </c>
      <c r="O130" s="5">
        <v>0.0</v>
      </c>
      <c r="P130" s="5">
        <v>24.0</v>
      </c>
      <c r="Q130" s="5">
        <v>3.0</v>
      </c>
      <c r="R130" s="5">
        <v>0.0</v>
      </c>
      <c r="S130" s="5">
        <v>16.0</v>
      </c>
      <c r="T130" s="5">
        <v>23.0</v>
      </c>
      <c r="U130" s="5">
        <v>0.284</v>
      </c>
      <c r="V130" s="5">
        <v>0.349</v>
      </c>
      <c r="W130" s="5">
        <v>0.453</v>
      </c>
      <c r="X130" s="5">
        <v>0.802</v>
      </c>
      <c r="Y130" s="5">
        <v>67.0</v>
      </c>
      <c r="Z130" s="5">
        <v>1.0</v>
      </c>
      <c r="AA130" s="5">
        <v>0.0</v>
      </c>
      <c r="AB130" s="5">
        <v>0.0</v>
      </c>
      <c r="AC130" s="5">
        <v>2.0</v>
      </c>
      <c r="AD130" s="5">
        <v>1.0</v>
      </c>
      <c r="AE130" s="5">
        <v>0.0</v>
      </c>
      <c r="AF130" s="5">
        <v>0.298</v>
      </c>
      <c r="AG130" s="5">
        <f t="shared" si="1"/>
        <v>29</v>
      </c>
      <c r="AH130" s="6">
        <f t="shared" si="2"/>
        <v>3</v>
      </c>
      <c r="AI130" s="6" t="str">
        <f>VLOOKUP(C130, 'Batter Rosters'!A:C, 3, FALSE)</f>
        <v>SDP</v>
      </c>
    </row>
    <row r="131">
      <c r="A131" s="1">
        <v>89.0</v>
      </c>
      <c r="B131" s="3"/>
      <c r="C131" s="4" t="s">
        <v>554</v>
      </c>
      <c r="D131" s="4" t="s">
        <v>460</v>
      </c>
      <c r="E131" s="5">
        <v>2019.0</v>
      </c>
      <c r="F131" s="5">
        <v>2020.0</v>
      </c>
      <c r="G131" s="5">
        <v>113.0</v>
      </c>
      <c r="H131" s="5">
        <v>3.0</v>
      </c>
      <c r="I131" s="3"/>
      <c r="J131" s="5">
        <v>210.0</v>
      </c>
      <c r="K131" s="5">
        <v>195.0</v>
      </c>
      <c r="L131" s="5">
        <v>17.0</v>
      </c>
      <c r="M131" s="5">
        <v>44.0</v>
      </c>
      <c r="N131" s="5">
        <v>11.0</v>
      </c>
      <c r="O131" s="5">
        <v>1.0</v>
      </c>
      <c r="P131" s="5">
        <v>25.0</v>
      </c>
      <c r="Q131" s="5">
        <v>1.0</v>
      </c>
      <c r="R131" s="5">
        <v>0.0</v>
      </c>
      <c r="S131" s="5">
        <v>13.0</v>
      </c>
      <c r="T131" s="5">
        <v>41.0</v>
      </c>
      <c r="U131" s="5">
        <v>0.226</v>
      </c>
      <c r="V131" s="5">
        <v>0.276</v>
      </c>
      <c r="W131" s="5">
        <v>0.338</v>
      </c>
      <c r="X131" s="5">
        <v>0.615</v>
      </c>
      <c r="Y131" s="5">
        <v>66.0</v>
      </c>
      <c r="Z131" s="5">
        <v>8.0</v>
      </c>
      <c r="AA131" s="5">
        <v>1.0</v>
      </c>
      <c r="AB131" s="5">
        <v>0.0</v>
      </c>
      <c r="AC131" s="5">
        <v>1.0</v>
      </c>
      <c r="AD131" s="5">
        <v>0.0</v>
      </c>
      <c r="AE131" s="5">
        <v>0.0</v>
      </c>
      <c r="AF131" s="5">
        <v>0.27</v>
      </c>
      <c r="AG131" s="5">
        <f t="shared" si="1"/>
        <v>29</v>
      </c>
      <c r="AH131" s="6">
        <f t="shared" si="2"/>
        <v>1</v>
      </c>
      <c r="AI131" s="6" t="str">
        <f>VLOOKUP(C131, 'Batter Rosters'!A:C, 3, FALSE)</f>
        <v>SDP</v>
      </c>
    </row>
    <row r="132">
      <c r="A132" s="1">
        <v>107.0</v>
      </c>
      <c r="B132" s="3"/>
      <c r="C132" s="4" t="s">
        <v>555</v>
      </c>
      <c r="D132" s="4" t="s">
        <v>460</v>
      </c>
      <c r="E132" s="5">
        <v>2019.0</v>
      </c>
      <c r="F132" s="5">
        <v>2020.0</v>
      </c>
      <c r="G132" s="5">
        <v>49.0</v>
      </c>
      <c r="H132" s="5">
        <v>2.0</v>
      </c>
      <c r="I132" s="3"/>
      <c r="J132" s="5">
        <v>82.0</v>
      </c>
      <c r="K132" s="5">
        <v>76.0</v>
      </c>
      <c r="L132" s="5">
        <v>6.0</v>
      </c>
      <c r="M132" s="5">
        <v>19.0</v>
      </c>
      <c r="N132" s="5">
        <v>2.0</v>
      </c>
      <c r="O132" s="5">
        <v>1.0</v>
      </c>
      <c r="P132" s="5">
        <v>7.0</v>
      </c>
      <c r="Q132" s="5">
        <v>0.0</v>
      </c>
      <c r="R132" s="5">
        <v>0.0</v>
      </c>
      <c r="S132" s="5">
        <v>5.0</v>
      </c>
      <c r="T132" s="5">
        <v>28.0</v>
      </c>
      <c r="U132" s="5">
        <v>0.25</v>
      </c>
      <c r="V132" s="5">
        <v>0.305</v>
      </c>
      <c r="W132" s="5">
        <v>0.382</v>
      </c>
      <c r="X132" s="5">
        <v>0.686</v>
      </c>
      <c r="Y132" s="5">
        <v>29.0</v>
      </c>
      <c r="Z132" s="5">
        <v>1.0</v>
      </c>
      <c r="AA132" s="5">
        <v>1.0</v>
      </c>
      <c r="AB132" s="5">
        <v>0.0</v>
      </c>
      <c r="AC132" s="5">
        <v>0.0</v>
      </c>
      <c r="AD132" s="5">
        <v>0.0</v>
      </c>
      <c r="AE132" s="5">
        <v>0.0</v>
      </c>
      <c r="AF132" s="5">
        <v>0.37</v>
      </c>
      <c r="AG132" s="5">
        <f t="shared" si="1"/>
        <v>14</v>
      </c>
      <c r="AH132" s="6">
        <f t="shared" si="2"/>
        <v>0</v>
      </c>
      <c r="AI132" s="6" t="str">
        <f>VLOOKUP(C132, 'Batter Rosters'!A:C, 3, FALSE)</f>
        <v>SDP</v>
      </c>
    </row>
    <row r="133">
      <c r="A133" s="1">
        <v>149.0</v>
      </c>
      <c r="B133" s="3"/>
      <c r="C133" s="4" t="s">
        <v>270</v>
      </c>
      <c r="D133" s="4" t="s">
        <v>460</v>
      </c>
      <c r="E133" s="5">
        <v>2019.0</v>
      </c>
      <c r="F133" s="5">
        <v>2020.0</v>
      </c>
      <c r="G133" s="5">
        <v>46.0</v>
      </c>
      <c r="H133" s="5">
        <v>1.0</v>
      </c>
      <c r="I133" s="3"/>
      <c r="J133" s="5">
        <v>77.0</v>
      </c>
      <c r="K133" s="5">
        <v>73.0</v>
      </c>
      <c r="L133" s="5">
        <v>4.0</v>
      </c>
      <c r="M133" s="5">
        <v>18.0</v>
      </c>
      <c r="N133" s="5">
        <v>4.0</v>
      </c>
      <c r="O133" s="5">
        <v>0.0</v>
      </c>
      <c r="P133" s="5">
        <v>4.0</v>
      </c>
      <c r="Q133" s="5">
        <v>1.0</v>
      </c>
      <c r="R133" s="5">
        <v>0.0</v>
      </c>
      <c r="S133" s="5">
        <v>4.0</v>
      </c>
      <c r="T133" s="5">
        <v>12.0</v>
      </c>
      <c r="U133" s="5">
        <v>0.247</v>
      </c>
      <c r="V133" s="5">
        <v>0.286</v>
      </c>
      <c r="W133" s="5">
        <v>0.342</v>
      </c>
      <c r="X133" s="5">
        <v>0.628</v>
      </c>
      <c r="Y133" s="5">
        <v>25.0</v>
      </c>
      <c r="Z133" s="5">
        <v>5.0</v>
      </c>
      <c r="AA133" s="5">
        <v>0.0</v>
      </c>
      <c r="AB133" s="5">
        <v>0.0</v>
      </c>
      <c r="AC133" s="5">
        <v>0.0</v>
      </c>
      <c r="AD133" s="5">
        <v>0.0</v>
      </c>
      <c r="AE133" s="5">
        <v>1.0</v>
      </c>
      <c r="AF133" s="5">
        <v>0.283</v>
      </c>
      <c r="AG133" s="5">
        <f t="shared" si="1"/>
        <v>13</v>
      </c>
      <c r="AH133" s="6">
        <f t="shared" si="2"/>
        <v>1</v>
      </c>
      <c r="AI133" s="6" t="str">
        <f>VLOOKUP(C133, 'Batter Rosters'!A:C, 3, FALSE)</f>
        <v>SDP</v>
      </c>
    </row>
    <row r="134">
      <c r="A134" s="1">
        <v>159.0</v>
      </c>
      <c r="B134" s="3"/>
      <c r="C134" s="4" t="s">
        <v>556</v>
      </c>
      <c r="D134" s="4" t="s">
        <v>460</v>
      </c>
      <c r="E134" s="5">
        <v>2019.0</v>
      </c>
      <c r="F134" s="5">
        <v>2020.0</v>
      </c>
      <c r="G134" s="5">
        <v>49.0</v>
      </c>
      <c r="H134" s="5">
        <v>1.0</v>
      </c>
      <c r="I134" s="3"/>
      <c r="J134" s="5">
        <v>73.0</v>
      </c>
      <c r="K134" s="5">
        <v>65.0</v>
      </c>
      <c r="L134" s="5">
        <v>9.0</v>
      </c>
      <c r="M134" s="5">
        <v>14.0</v>
      </c>
      <c r="N134" s="5">
        <v>3.0</v>
      </c>
      <c r="O134" s="5">
        <v>0.0</v>
      </c>
      <c r="P134" s="5">
        <v>9.0</v>
      </c>
      <c r="Q134" s="5">
        <v>0.0</v>
      </c>
      <c r="R134" s="5">
        <v>0.0</v>
      </c>
      <c r="S134" s="5">
        <v>6.0</v>
      </c>
      <c r="T134" s="5">
        <v>21.0</v>
      </c>
      <c r="U134" s="5">
        <v>0.215</v>
      </c>
      <c r="V134" s="5">
        <v>0.301</v>
      </c>
      <c r="W134" s="5">
        <v>0.308</v>
      </c>
      <c r="X134" s="5">
        <v>0.609</v>
      </c>
      <c r="Y134" s="5">
        <v>20.0</v>
      </c>
      <c r="Z134" s="5">
        <v>1.0</v>
      </c>
      <c r="AA134" s="5">
        <v>2.0</v>
      </c>
      <c r="AB134" s="5">
        <v>0.0</v>
      </c>
      <c r="AC134" s="5">
        <v>0.0</v>
      </c>
      <c r="AD134" s="5">
        <v>0.0</v>
      </c>
      <c r="AE134" s="5">
        <v>0.0</v>
      </c>
      <c r="AF134" s="5">
        <v>0.302</v>
      </c>
      <c r="AG134" s="5">
        <f t="shared" si="1"/>
        <v>10</v>
      </c>
      <c r="AH134" s="6">
        <f t="shared" si="2"/>
        <v>0</v>
      </c>
      <c r="AI134" s="6" t="str">
        <f>VLOOKUP(C134, 'Batter Rosters'!A:C, 3, FALSE)</f>
        <v>SDP</v>
      </c>
    </row>
    <row r="135">
      <c r="A135" s="1">
        <v>165.0</v>
      </c>
      <c r="B135" s="3"/>
      <c r="C135" s="4" t="s">
        <v>272</v>
      </c>
      <c r="D135" s="4" t="s">
        <v>460</v>
      </c>
      <c r="E135" s="5">
        <v>2019.0</v>
      </c>
      <c r="F135" s="5">
        <v>2020.0</v>
      </c>
      <c r="G135" s="5">
        <v>42.0</v>
      </c>
      <c r="H135" s="5">
        <v>0.0</v>
      </c>
      <c r="I135" s="3"/>
      <c r="J135" s="5">
        <v>80.0</v>
      </c>
      <c r="K135" s="5">
        <v>77.0</v>
      </c>
      <c r="L135" s="5">
        <v>7.0</v>
      </c>
      <c r="M135" s="5">
        <v>13.0</v>
      </c>
      <c r="N135" s="5">
        <v>2.0</v>
      </c>
      <c r="O135" s="5">
        <v>0.0</v>
      </c>
      <c r="P135" s="5">
        <v>3.0</v>
      </c>
      <c r="Q135" s="5">
        <v>1.0</v>
      </c>
      <c r="R135" s="5">
        <v>0.0</v>
      </c>
      <c r="S135" s="5">
        <v>2.0</v>
      </c>
      <c r="T135" s="5">
        <v>18.0</v>
      </c>
      <c r="U135" s="5">
        <v>0.169</v>
      </c>
      <c r="V135" s="5">
        <v>0.19</v>
      </c>
      <c r="W135" s="5">
        <v>0.195</v>
      </c>
      <c r="X135" s="5">
        <v>0.385</v>
      </c>
      <c r="Y135" s="5">
        <v>15.0</v>
      </c>
      <c r="Z135" s="5">
        <v>3.0</v>
      </c>
      <c r="AA135" s="5">
        <v>0.0</v>
      </c>
      <c r="AB135" s="5">
        <v>1.0</v>
      </c>
      <c r="AC135" s="5">
        <v>0.0</v>
      </c>
      <c r="AD135" s="5">
        <v>0.0</v>
      </c>
      <c r="AE135" s="5">
        <v>3.0</v>
      </c>
      <c r="AF135" s="5">
        <v>0.22</v>
      </c>
      <c r="AG135" s="5">
        <f t="shared" si="1"/>
        <v>11</v>
      </c>
      <c r="AH135" s="6">
        <f t="shared" si="2"/>
        <v>1</v>
      </c>
      <c r="AI135" s="6" t="str">
        <f>VLOOKUP(C135, 'Batter Rosters'!A:C, 3, FALSE)</f>
        <v>SDP</v>
      </c>
    </row>
    <row r="136">
      <c r="A136" s="1">
        <v>179.0</v>
      </c>
      <c r="B136" s="3"/>
      <c r="C136" s="4" t="s">
        <v>557</v>
      </c>
      <c r="D136" s="4" t="s">
        <v>460</v>
      </c>
      <c r="E136" s="5">
        <v>2020.0</v>
      </c>
      <c r="F136" s="5">
        <v>2020.0</v>
      </c>
      <c r="G136" s="5">
        <v>19.0</v>
      </c>
      <c r="H136" s="5">
        <v>0.0</v>
      </c>
      <c r="I136" s="3"/>
      <c r="J136" s="5">
        <v>35.0</v>
      </c>
      <c r="K136" s="5">
        <v>32.0</v>
      </c>
      <c r="L136" s="5">
        <v>5.0</v>
      </c>
      <c r="M136" s="5">
        <v>10.0</v>
      </c>
      <c r="N136" s="5">
        <v>1.0</v>
      </c>
      <c r="O136" s="5">
        <v>0.0</v>
      </c>
      <c r="P136" s="5">
        <v>1.0</v>
      </c>
      <c r="Q136" s="5">
        <v>0.0</v>
      </c>
      <c r="R136" s="5">
        <v>0.0</v>
      </c>
      <c r="S136" s="5">
        <v>3.0</v>
      </c>
      <c r="T136" s="5">
        <v>9.0</v>
      </c>
      <c r="U136" s="5">
        <v>0.313</v>
      </c>
      <c r="V136" s="5">
        <v>0.371</v>
      </c>
      <c r="W136" s="5">
        <v>0.344</v>
      </c>
      <c r="X136" s="5">
        <v>0.715</v>
      </c>
      <c r="Y136" s="5">
        <v>11.0</v>
      </c>
      <c r="Z136" s="5">
        <v>0.0</v>
      </c>
      <c r="AA136" s="5">
        <v>0.0</v>
      </c>
      <c r="AB136" s="5">
        <v>0.0</v>
      </c>
      <c r="AC136" s="5">
        <v>0.0</v>
      </c>
      <c r="AD136" s="5">
        <v>0.0</v>
      </c>
      <c r="AE136" s="5">
        <v>0.0</v>
      </c>
      <c r="AF136" s="5">
        <v>0.435</v>
      </c>
      <c r="AG136" s="5">
        <f t="shared" si="1"/>
        <v>9</v>
      </c>
      <c r="AH136" s="6">
        <f t="shared" si="2"/>
        <v>0</v>
      </c>
      <c r="AI136" s="6" t="str">
        <f>VLOOKUP(C136, 'Batter Rosters'!A:C, 3, FALSE)</f>
        <v>SDP</v>
      </c>
    </row>
    <row r="137">
      <c r="A137" s="1">
        <v>180.0</v>
      </c>
      <c r="B137" s="3"/>
      <c r="C137" s="4" t="s">
        <v>558</v>
      </c>
      <c r="D137" s="4" t="s">
        <v>460</v>
      </c>
      <c r="E137" s="5">
        <v>2019.0</v>
      </c>
      <c r="F137" s="5">
        <v>2020.0</v>
      </c>
      <c r="G137" s="5">
        <v>42.0</v>
      </c>
      <c r="H137" s="5">
        <v>0.0</v>
      </c>
      <c r="I137" s="3"/>
      <c r="J137" s="5">
        <v>60.0</v>
      </c>
      <c r="K137" s="5">
        <v>53.0</v>
      </c>
      <c r="L137" s="5">
        <v>6.0</v>
      </c>
      <c r="M137" s="5">
        <v>7.0</v>
      </c>
      <c r="N137" s="5">
        <v>0.0</v>
      </c>
      <c r="O137" s="5">
        <v>0.0</v>
      </c>
      <c r="P137" s="5">
        <v>3.0</v>
      </c>
      <c r="Q137" s="5">
        <v>0.0</v>
      </c>
      <c r="R137" s="5">
        <v>0.0</v>
      </c>
      <c r="S137" s="5">
        <v>7.0</v>
      </c>
      <c r="T137" s="5">
        <v>26.0</v>
      </c>
      <c r="U137" s="5">
        <v>0.132</v>
      </c>
      <c r="V137" s="5">
        <v>0.233</v>
      </c>
      <c r="W137" s="5">
        <v>0.132</v>
      </c>
      <c r="X137" s="5">
        <v>0.365</v>
      </c>
      <c r="Y137" s="5">
        <v>7.0</v>
      </c>
      <c r="Z137" s="5">
        <v>0.0</v>
      </c>
      <c r="AA137" s="5">
        <v>0.0</v>
      </c>
      <c r="AB137" s="5">
        <v>0.0</v>
      </c>
      <c r="AC137" s="5">
        <v>0.0</v>
      </c>
      <c r="AD137" s="5">
        <v>0.0</v>
      </c>
      <c r="AE137" s="5">
        <v>0.0</v>
      </c>
      <c r="AF137" s="5">
        <v>0.259</v>
      </c>
      <c r="AG137" s="5">
        <f t="shared" si="1"/>
        <v>7</v>
      </c>
      <c r="AH137" s="6">
        <f t="shared" si="2"/>
        <v>0</v>
      </c>
      <c r="AI137" s="6" t="str">
        <f>VLOOKUP(C137, 'Batter Rosters'!A:C, 3, FALSE)</f>
        <v>SDP</v>
      </c>
    </row>
    <row r="138">
      <c r="A138" s="1">
        <v>181.0</v>
      </c>
      <c r="B138" s="3"/>
      <c r="C138" s="4" t="s">
        <v>559</v>
      </c>
      <c r="D138" s="4" t="s">
        <v>460</v>
      </c>
      <c r="E138" s="5">
        <v>2019.0</v>
      </c>
      <c r="F138" s="5">
        <v>2020.0</v>
      </c>
      <c r="G138" s="5">
        <v>37.0</v>
      </c>
      <c r="H138" s="5">
        <v>0.0</v>
      </c>
      <c r="I138" s="3"/>
      <c r="J138" s="5">
        <v>45.0</v>
      </c>
      <c r="K138" s="5">
        <v>37.0</v>
      </c>
      <c r="L138" s="5">
        <v>2.0</v>
      </c>
      <c r="M138" s="5">
        <v>7.0</v>
      </c>
      <c r="N138" s="5">
        <v>0.0</v>
      </c>
      <c r="O138" s="5">
        <v>0.0</v>
      </c>
      <c r="P138" s="5">
        <v>3.0</v>
      </c>
      <c r="Q138" s="5">
        <v>0.0</v>
      </c>
      <c r="R138" s="5">
        <v>0.0</v>
      </c>
      <c r="S138" s="5">
        <v>7.0</v>
      </c>
      <c r="T138" s="5">
        <v>10.0</v>
      </c>
      <c r="U138" s="5">
        <v>0.189</v>
      </c>
      <c r="V138" s="5">
        <v>0.318</v>
      </c>
      <c r="W138" s="5">
        <v>0.189</v>
      </c>
      <c r="X138" s="5">
        <v>0.507</v>
      </c>
      <c r="Y138" s="5">
        <v>7.0</v>
      </c>
      <c r="Z138" s="5">
        <v>0.0</v>
      </c>
      <c r="AA138" s="5">
        <v>0.0</v>
      </c>
      <c r="AB138" s="5">
        <v>1.0</v>
      </c>
      <c r="AC138" s="5">
        <v>0.0</v>
      </c>
      <c r="AD138" s="5">
        <v>0.0</v>
      </c>
      <c r="AE138" s="5">
        <v>0.0</v>
      </c>
      <c r="AF138" s="5">
        <v>0.259</v>
      </c>
      <c r="AG138" s="5">
        <f t="shared" si="1"/>
        <v>7</v>
      </c>
      <c r="AH138" s="6">
        <f t="shared" si="2"/>
        <v>0</v>
      </c>
      <c r="AI138" s="6" t="str">
        <f>VLOOKUP(C138, 'Batter Rosters'!A:C, 3, FALSE)</f>
        <v>SDP</v>
      </c>
    </row>
    <row r="139">
      <c r="A139" s="1">
        <v>12.0</v>
      </c>
      <c r="B139" s="3"/>
      <c r="C139" s="4" t="s">
        <v>560</v>
      </c>
      <c r="D139" s="4" t="s">
        <v>460</v>
      </c>
      <c r="E139" s="5">
        <v>2019.0</v>
      </c>
      <c r="F139" s="5">
        <v>2020.0</v>
      </c>
      <c r="G139" s="5">
        <v>94.0</v>
      </c>
      <c r="H139" s="5">
        <v>13.0</v>
      </c>
      <c r="I139" s="3"/>
      <c r="J139" s="5">
        <v>189.0</v>
      </c>
      <c r="K139" s="5">
        <v>166.0</v>
      </c>
      <c r="L139" s="5">
        <v>24.0</v>
      </c>
      <c r="M139" s="5">
        <v>45.0</v>
      </c>
      <c r="N139" s="5">
        <v>8.0</v>
      </c>
      <c r="O139" s="5">
        <v>0.0</v>
      </c>
      <c r="P139" s="5">
        <v>33.0</v>
      </c>
      <c r="Q139" s="5">
        <v>1.0</v>
      </c>
      <c r="R139" s="5">
        <v>1.0</v>
      </c>
      <c r="S139" s="5">
        <v>18.0</v>
      </c>
      <c r="T139" s="5">
        <v>34.0</v>
      </c>
      <c r="U139" s="5">
        <v>0.271</v>
      </c>
      <c r="V139" s="5">
        <v>0.349</v>
      </c>
      <c r="W139" s="5">
        <v>0.554</v>
      </c>
      <c r="X139" s="5">
        <v>0.903</v>
      </c>
      <c r="Y139" s="5">
        <v>92.0</v>
      </c>
      <c r="Z139" s="5">
        <v>5.0</v>
      </c>
      <c r="AA139" s="5">
        <v>3.0</v>
      </c>
      <c r="AB139" s="5">
        <v>0.0</v>
      </c>
      <c r="AC139" s="5">
        <v>2.0</v>
      </c>
      <c r="AD139" s="5">
        <v>0.0</v>
      </c>
      <c r="AE139" s="5">
        <v>0.0</v>
      </c>
      <c r="AF139" s="5">
        <v>0.264</v>
      </c>
      <c r="AG139" s="5">
        <f t="shared" si="1"/>
        <v>24</v>
      </c>
      <c r="AH139" s="6">
        <f t="shared" si="2"/>
        <v>0</v>
      </c>
      <c r="AI139" s="6" t="str">
        <f>VLOOKUP(C139, 'Batter Rosters'!A:C, 3, FALSE)</f>
        <v>SEA</v>
      </c>
    </row>
    <row r="140">
      <c r="A140" s="1">
        <v>136.0</v>
      </c>
      <c r="B140" s="3"/>
      <c r="C140" s="4" t="s">
        <v>561</v>
      </c>
      <c r="D140" s="4" t="s">
        <v>460</v>
      </c>
      <c r="E140" s="5">
        <v>2019.0</v>
      </c>
      <c r="F140" s="5">
        <v>2020.0</v>
      </c>
      <c r="G140" s="5">
        <v>76.0</v>
      </c>
      <c r="H140" s="5">
        <v>1.0</v>
      </c>
      <c r="I140" s="3"/>
      <c r="J140" s="5">
        <v>167.0</v>
      </c>
      <c r="K140" s="5">
        <v>145.0</v>
      </c>
      <c r="L140" s="5">
        <v>14.0</v>
      </c>
      <c r="M140" s="5">
        <v>27.0</v>
      </c>
      <c r="N140" s="5">
        <v>4.0</v>
      </c>
      <c r="O140" s="5">
        <v>0.0</v>
      </c>
      <c r="P140" s="5">
        <v>16.0</v>
      </c>
      <c r="Q140" s="5">
        <v>1.0</v>
      </c>
      <c r="R140" s="5">
        <v>1.0</v>
      </c>
      <c r="S140" s="5">
        <v>21.0</v>
      </c>
      <c r="T140" s="5">
        <v>35.0</v>
      </c>
      <c r="U140" s="5">
        <v>0.186</v>
      </c>
      <c r="V140" s="5">
        <v>0.287</v>
      </c>
      <c r="W140" s="5">
        <v>0.234</v>
      </c>
      <c r="X140" s="5">
        <v>0.522</v>
      </c>
      <c r="Y140" s="5">
        <v>34.0</v>
      </c>
      <c r="Z140" s="5">
        <v>2.0</v>
      </c>
      <c r="AA140" s="5">
        <v>0.0</v>
      </c>
      <c r="AB140" s="5">
        <v>0.0</v>
      </c>
      <c r="AC140" s="5">
        <v>1.0</v>
      </c>
      <c r="AD140" s="5">
        <v>0.0</v>
      </c>
      <c r="AE140" s="5">
        <v>1.0</v>
      </c>
      <c r="AF140" s="5">
        <v>0.236</v>
      </c>
      <c r="AG140" s="5">
        <f t="shared" si="1"/>
        <v>22</v>
      </c>
      <c r="AH140" s="6">
        <f t="shared" si="2"/>
        <v>0</v>
      </c>
      <c r="AI140" s="6" t="str">
        <f>VLOOKUP(C140, 'Batter Rosters'!A:C, 3, FALSE)</f>
        <v>SEA</v>
      </c>
    </row>
    <row r="141">
      <c r="A141" s="1">
        <v>151.0</v>
      </c>
      <c r="B141" s="3"/>
      <c r="C141" s="4" t="s">
        <v>562</v>
      </c>
      <c r="D141" s="4" t="s">
        <v>460</v>
      </c>
      <c r="E141" s="5">
        <v>2019.0</v>
      </c>
      <c r="F141" s="5">
        <v>2020.0</v>
      </c>
      <c r="G141" s="5">
        <v>41.0</v>
      </c>
      <c r="H141" s="5">
        <v>1.0</v>
      </c>
      <c r="I141" s="3"/>
      <c r="J141" s="5">
        <v>74.0</v>
      </c>
      <c r="K141" s="5">
        <v>66.0</v>
      </c>
      <c r="L141" s="5">
        <v>6.0</v>
      </c>
      <c r="M141" s="5">
        <v>13.0</v>
      </c>
      <c r="N141" s="5">
        <v>4.0</v>
      </c>
      <c r="O141" s="5">
        <v>1.0</v>
      </c>
      <c r="P141" s="5">
        <v>2.0</v>
      </c>
      <c r="Q141" s="5">
        <v>0.0</v>
      </c>
      <c r="R141" s="5">
        <v>0.0</v>
      </c>
      <c r="S141" s="5">
        <v>8.0</v>
      </c>
      <c r="T141" s="5">
        <v>20.0</v>
      </c>
      <c r="U141" s="5">
        <v>0.197</v>
      </c>
      <c r="V141" s="5">
        <v>0.284</v>
      </c>
      <c r="W141" s="5">
        <v>0.333</v>
      </c>
      <c r="X141" s="5">
        <v>0.617</v>
      </c>
      <c r="Y141" s="5">
        <v>22.0</v>
      </c>
      <c r="Z141" s="5">
        <v>1.0</v>
      </c>
      <c r="AA141" s="5">
        <v>0.0</v>
      </c>
      <c r="AB141" s="5">
        <v>0.0</v>
      </c>
      <c r="AC141" s="5">
        <v>0.0</v>
      </c>
      <c r="AD141" s="5">
        <v>0.0</v>
      </c>
      <c r="AE141" s="5">
        <v>0.0</v>
      </c>
      <c r="AF141" s="5">
        <v>0.267</v>
      </c>
      <c r="AG141" s="5">
        <f t="shared" si="1"/>
        <v>7</v>
      </c>
      <c r="AH141" s="6">
        <f t="shared" si="2"/>
        <v>0</v>
      </c>
      <c r="AI141" s="6" t="str">
        <f>VLOOKUP(C141, 'Batter Rosters'!A:C, 3, FALSE)</f>
        <v>SEA</v>
      </c>
    </row>
    <row r="142">
      <c r="A142" s="1">
        <v>153.0</v>
      </c>
      <c r="B142" s="3"/>
      <c r="C142" s="4" t="s">
        <v>563</v>
      </c>
      <c r="D142" s="4" t="s">
        <v>460</v>
      </c>
      <c r="E142" s="5">
        <v>2019.0</v>
      </c>
      <c r="F142" s="5">
        <v>2020.0</v>
      </c>
      <c r="G142" s="5">
        <v>73.0</v>
      </c>
      <c r="H142" s="5">
        <v>1.0</v>
      </c>
      <c r="I142" s="3"/>
      <c r="J142" s="5">
        <v>169.0</v>
      </c>
      <c r="K142" s="5">
        <v>152.0</v>
      </c>
      <c r="L142" s="5">
        <v>27.0</v>
      </c>
      <c r="M142" s="5">
        <v>39.0</v>
      </c>
      <c r="N142" s="5">
        <v>5.0</v>
      </c>
      <c r="O142" s="5">
        <v>2.0</v>
      </c>
      <c r="P142" s="5">
        <v>8.0</v>
      </c>
      <c r="Q142" s="5">
        <v>19.0</v>
      </c>
      <c r="R142" s="5">
        <v>5.0</v>
      </c>
      <c r="S142" s="5">
        <v>14.0</v>
      </c>
      <c r="T142" s="5">
        <v>39.0</v>
      </c>
      <c r="U142" s="5">
        <v>0.257</v>
      </c>
      <c r="V142" s="5">
        <v>0.331</v>
      </c>
      <c r="W142" s="5">
        <v>0.336</v>
      </c>
      <c r="X142" s="5">
        <v>0.667</v>
      </c>
      <c r="Y142" s="5">
        <v>51.0</v>
      </c>
      <c r="Z142" s="5">
        <v>5.0</v>
      </c>
      <c r="AA142" s="5">
        <v>3.0</v>
      </c>
      <c r="AB142" s="5">
        <v>0.0</v>
      </c>
      <c r="AC142" s="5">
        <v>0.0</v>
      </c>
      <c r="AD142" s="5">
        <v>0.0</v>
      </c>
      <c r="AE142" s="5">
        <v>5.0</v>
      </c>
      <c r="AF142" s="5">
        <v>0.339</v>
      </c>
      <c r="AG142" s="5">
        <f t="shared" si="1"/>
        <v>31</v>
      </c>
      <c r="AH142" s="6">
        <f t="shared" si="2"/>
        <v>14</v>
      </c>
      <c r="AI142" s="6" t="str">
        <f>VLOOKUP(C142, 'Batter Rosters'!A:C, 3, FALSE)</f>
        <v>SEA</v>
      </c>
    </row>
    <row r="143">
      <c r="A143" s="1">
        <v>162.0</v>
      </c>
      <c r="B143" s="3"/>
      <c r="C143" s="4" t="s">
        <v>564</v>
      </c>
      <c r="D143" s="4" t="s">
        <v>460</v>
      </c>
      <c r="E143" s="5">
        <v>2019.0</v>
      </c>
      <c r="F143" s="5">
        <v>2020.0</v>
      </c>
      <c r="G143" s="5">
        <v>61.0</v>
      </c>
      <c r="H143" s="5">
        <v>1.0</v>
      </c>
      <c r="I143" s="3"/>
      <c r="J143" s="5">
        <v>114.0</v>
      </c>
      <c r="K143" s="5">
        <v>110.0</v>
      </c>
      <c r="L143" s="5">
        <v>9.0</v>
      </c>
      <c r="M143" s="5">
        <v>32.0</v>
      </c>
      <c r="N143" s="5">
        <v>2.0</v>
      </c>
      <c r="O143" s="5">
        <v>1.0</v>
      </c>
      <c r="P143" s="5">
        <v>11.0</v>
      </c>
      <c r="Q143" s="5">
        <v>5.0</v>
      </c>
      <c r="R143" s="5">
        <v>3.0</v>
      </c>
      <c r="S143" s="5">
        <v>2.0</v>
      </c>
      <c r="T143" s="5">
        <v>18.0</v>
      </c>
      <c r="U143" s="5">
        <v>0.291</v>
      </c>
      <c r="V143" s="5">
        <v>0.307</v>
      </c>
      <c r="W143" s="5">
        <v>0.355</v>
      </c>
      <c r="X143" s="5">
        <v>0.662</v>
      </c>
      <c r="Y143" s="5">
        <v>39.0</v>
      </c>
      <c r="Z143" s="5">
        <v>3.0</v>
      </c>
      <c r="AA143" s="5">
        <v>1.0</v>
      </c>
      <c r="AB143" s="5">
        <v>0.0</v>
      </c>
      <c r="AC143" s="5">
        <v>1.0</v>
      </c>
      <c r="AD143" s="5">
        <v>0.0</v>
      </c>
      <c r="AE143" s="5">
        <v>0.0</v>
      </c>
      <c r="AF143" s="5">
        <v>0.337</v>
      </c>
      <c r="AG143" s="5">
        <f t="shared" si="1"/>
        <v>28</v>
      </c>
      <c r="AH143" s="6">
        <f t="shared" si="2"/>
        <v>2</v>
      </c>
      <c r="AI143" s="6" t="str">
        <f>VLOOKUP(C143, 'Batter Rosters'!A:C, 3, FALSE)</f>
        <v>SEA</v>
      </c>
    </row>
    <row r="144">
      <c r="A144" s="1">
        <v>32.0</v>
      </c>
      <c r="B144" s="3"/>
      <c r="C144" s="4" t="s">
        <v>565</v>
      </c>
      <c r="D144" s="4" t="s">
        <v>460</v>
      </c>
      <c r="E144" s="5">
        <v>2019.0</v>
      </c>
      <c r="F144" s="5">
        <v>2020.0</v>
      </c>
      <c r="G144" s="5">
        <v>78.0</v>
      </c>
      <c r="H144" s="5">
        <v>8.0</v>
      </c>
      <c r="I144" s="3"/>
      <c r="J144" s="5">
        <v>148.0</v>
      </c>
      <c r="K144" s="5">
        <v>132.0</v>
      </c>
      <c r="L144" s="5">
        <v>21.0</v>
      </c>
      <c r="M144" s="5">
        <v>41.0</v>
      </c>
      <c r="N144" s="5">
        <v>12.0</v>
      </c>
      <c r="O144" s="5">
        <v>1.0</v>
      </c>
      <c r="P144" s="5">
        <v>22.0</v>
      </c>
      <c r="Q144" s="5">
        <v>2.0</v>
      </c>
      <c r="R144" s="5">
        <v>0.0</v>
      </c>
      <c r="S144" s="5">
        <v>14.0</v>
      </c>
      <c r="T144" s="5">
        <v>33.0</v>
      </c>
      <c r="U144" s="5">
        <v>0.311</v>
      </c>
      <c r="V144" s="5">
        <v>0.385</v>
      </c>
      <c r="W144" s="5">
        <v>0.598</v>
      </c>
      <c r="X144" s="5">
        <v>0.984</v>
      </c>
      <c r="Y144" s="5">
        <v>79.0</v>
      </c>
      <c r="Z144" s="5">
        <v>2.0</v>
      </c>
      <c r="AA144" s="5">
        <v>2.0</v>
      </c>
      <c r="AB144" s="5">
        <v>0.0</v>
      </c>
      <c r="AC144" s="5">
        <v>0.0</v>
      </c>
      <c r="AD144" s="5">
        <v>1.0</v>
      </c>
      <c r="AE144" s="5">
        <v>1.0</v>
      </c>
      <c r="AF144" s="5">
        <v>0.363</v>
      </c>
      <c r="AG144" s="5">
        <f t="shared" si="1"/>
        <v>20</v>
      </c>
      <c r="AH144" s="6">
        <f t="shared" si="2"/>
        <v>2</v>
      </c>
      <c r="AI144" s="6" t="str">
        <f>VLOOKUP(C144, 'Batter Rosters'!A:C, 3, FALSE)</f>
        <v>SFG</v>
      </c>
    </row>
    <row r="145">
      <c r="A145" s="1">
        <v>64.0</v>
      </c>
      <c r="B145" s="3"/>
      <c r="C145" s="4" t="s">
        <v>566</v>
      </c>
      <c r="D145" s="4" t="s">
        <v>460</v>
      </c>
      <c r="E145" s="5">
        <v>2019.0</v>
      </c>
      <c r="F145" s="5">
        <v>2020.0</v>
      </c>
      <c r="G145" s="5">
        <v>94.0</v>
      </c>
      <c r="H145" s="5">
        <v>4.0</v>
      </c>
      <c r="I145" s="3"/>
      <c r="J145" s="5">
        <v>176.0</v>
      </c>
      <c r="K145" s="5">
        <v>146.0</v>
      </c>
      <c r="L145" s="5">
        <v>16.0</v>
      </c>
      <c r="M145" s="5">
        <v>30.0</v>
      </c>
      <c r="N145" s="5">
        <v>8.0</v>
      </c>
      <c r="O145" s="5">
        <v>0.0</v>
      </c>
      <c r="P145" s="5">
        <v>16.0</v>
      </c>
      <c r="Q145" s="5">
        <v>0.0</v>
      </c>
      <c r="R145" s="5">
        <v>0.0</v>
      </c>
      <c r="S145" s="5">
        <v>27.0</v>
      </c>
      <c r="T145" s="5">
        <v>44.0</v>
      </c>
      <c r="U145" s="5">
        <v>0.205</v>
      </c>
      <c r="V145" s="5">
        <v>0.335</v>
      </c>
      <c r="W145" s="5">
        <v>0.342</v>
      </c>
      <c r="X145" s="5">
        <v>0.678</v>
      </c>
      <c r="Y145" s="5">
        <v>50.0</v>
      </c>
      <c r="Z145" s="5">
        <v>2.0</v>
      </c>
      <c r="AA145" s="5">
        <v>2.0</v>
      </c>
      <c r="AB145" s="5">
        <v>0.0</v>
      </c>
      <c r="AC145" s="5">
        <v>1.0</v>
      </c>
      <c r="AD145" s="5">
        <v>0.0</v>
      </c>
      <c r="AE145" s="5">
        <v>0.0</v>
      </c>
      <c r="AF145" s="5">
        <v>0.263</v>
      </c>
      <c r="AG145" s="5">
        <f t="shared" si="1"/>
        <v>18</v>
      </c>
      <c r="AH145" s="6">
        <f t="shared" si="2"/>
        <v>0</v>
      </c>
      <c r="AI145" s="6" t="str">
        <f>VLOOKUP(C145, 'Batter Rosters'!A:C, 3, FALSE)</f>
        <v>SFG</v>
      </c>
    </row>
    <row r="146">
      <c r="A146" s="1">
        <v>102.0</v>
      </c>
      <c r="B146" s="3"/>
      <c r="C146" s="4" t="s">
        <v>282</v>
      </c>
      <c r="D146" s="4" t="s">
        <v>460</v>
      </c>
      <c r="E146" s="5">
        <v>2019.0</v>
      </c>
      <c r="F146" s="5">
        <v>2020.0</v>
      </c>
      <c r="G146" s="5">
        <v>56.0</v>
      </c>
      <c r="H146" s="5">
        <v>3.0</v>
      </c>
      <c r="I146" s="3"/>
      <c r="J146" s="5">
        <v>65.0</v>
      </c>
      <c r="K146" s="5">
        <v>58.0</v>
      </c>
      <c r="L146" s="5">
        <v>8.0</v>
      </c>
      <c r="M146" s="5">
        <v>18.0</v>
      </c>
      <c r="N146" s="5">
        <v>4.0</v>
      </c>
      <c r="O146" s="5">
        <v>0.0</v>
      </c>
      <c r="P146" s="5">
        <v>9.0</v>
      </c>
      <c r="Q146" s="5">
        <v>0.0</v>
      </c>
      <c r="R146" s="5">
        <v>0.0</v>
      </c>
      <c r="S146" s="5">
        <v>5.0</v>
      </c>
      <c r="T146" s="5">
        <v>16.0</v>
      </c>
      <c r="U146" s="5">
        <v>0.31</v>
      </c>
      <c r="V146" s="5">
        <v>0.375</v>
      </c>
      <c r="W146" s="5">
        <v>0.534</v>
      </c>
      <c r="X146" s="5">
        <v>0.909</v>
      </c>
      <c r="Y146" s="5">
        <v>31.0</v>
      </c>
      <c r="Z146" s="5">
        <v>2.0</v>
      </c>
      <c r="AA146" s="5">
        <v>1.0</v>
      </c>
      <c r="AB146" s="5">
        <v>1.0</v>
      </c>
      <c r="AC146" s="5">
        <v>0.0</v>
      </c>
      <c r="AD146" s="5">
        <v>0.0</v>
      </c>
      <c r="AE146" s="5">
        <v>0.0</v>
      </c>
      <c r="AF146" s="5">
        <v>0.385</v>
      </c>
      <c r="AG146" s="5">
        <f t="shared" si="1"/>
        <v>11</v>
      </c>
      <c r="AH146" s="6">
        <f t="shared" si="2"/>
        <v>0</v>
      </c>
      <c r="AI146" s="6" t="str">
        <f>VLOOKUP(C146, 'Batter Rosters'!A:C, 3, FALSE)</f>
        <v>SFG</v>
      </c>
    </row>
    <row r="147">
      <c r="A147" s="1">
        <v>141.0</v>
      </c>
      <c r="B147" s="3"/>
      <c r="C147" s="4" t="s">
        <v>567</v>
      </c>
      <c r="D147" s="4" t="s">
        <v>460</v>
      </c>
      <c r="E147" s="5">
        <v>2019.0</v>
      </c>
      <c r="F147" s="5">
        <v>2020.0</v>
      </c>
      <c r="G147" s="5">
        <v>100.0</v>
      </c>
      <c r="H147" s="5">
        <v>1.0</v>
      </c>
      <c r="I147" s="3"/>
      <c r="J147" s="5">
        <v>174.0</v>
      </c>
      <c r="K147" s="5">
        <v>162.0</v>
      </c>
      <c r="L147" s="5">
        <v>16.0</v>
      </c>
      <c r="M147" s="5">
        <v>38.0</v>
      </c>
      <c r="N147" s="5">
        <v>8.0</v>
      </c>
      <c r="O147" s="5">
        <v>1.0</v>
      </c>
      <c r="P147" s="5">
        <v>9.0</v>
      </c>
      <c r="Q147" s="5">
        <v>1.0</v>
      </c>
      <c r="R147" s="5">
        <v>1.0</v>
      </c>
      <c r="S147" s="5">
        <v>11.0</v>
      </c>
      <c r="T147" s="5">
        <v>34.0</v>
      </c>
      <c r="U147" s="5">
        <v>0.235</v>
      </c>
      <c r="V147" s="5">
        <v>0.287</v>
      </c>
      <c r="W147" s="5">
        <v>0.315</v>
      </c>
      <c r="X147" s="5">
        <v>0.602</v>
      </c>
      <c r="Y147" s="5">
        <v>51.0</v>
      </c>
      <c r="Z147" s="5">
        <v>3.0</v>
      </c>
      <c r="AA147" s="5">
        <v>1.0</v>
      </c>
      <c r="AB147" s="5">
        <v>0.0</v>
      </c>
      <c r="AC147" s="5">
        <v>0.0</v>
      </c>
      <c r="AD147" s="5">
        <v>0.0</v>
      </c>
      <c r="AE147" s="5">
        <v>2.0</v>
      </c>
      <c r="AF147" s="5">
        <v>0.291</v>
      </c>
      <c r="AG147" s="5">
        <f t="shared" si="1"/>
        <v>28</v>
      </c>
      <c r="AH147" s="6">
        <f t="shared" si="2"/>
        <v>0</v>
      </c>
      <c r="AI147" s="6" t="str">
        <f>VLOOKUP(C147, 'Batter Rosters'!A:C, 3, FALSE)</f>
        <v>SFG</v>
      </c>
    </row>
    <row r="148">
      <c r="A148" s="1">
        <v>150.0</v>
      </c>
      <c r="B148" s="3"/>
      <c r="C148" s="4" t="s">
        <v>568</v>
      </c>
      <c r="D148" s="4" t="s">
        <v>460</v>
      </c>
      <c r="E148" s="5">
        <v>2019.0</v>
      </c>
      <c r="F148" s="5">
        <v>2020.0</v>
      </c>
      <c r="G148" s="5">
        <v>27.0</v>
      </c>
      <c r="H148" s="5">
        <v>1.0</v>
      </c>
      <c r="I148" s="3"/>
      <c r="J148" s="5">
        <v>30.0</v>
      </c>
      <c r="K148" s="5">
        <v>29.0</v>
      </c>
      <c r="L148" s="5">
        <v>6.0</v>
      </c>
      <c r="M148" s="5">
        <v>6.0</v>
      </c>
      <c r="N148" s="5">
        <v>1.0</v>
      </c>
      <c r="O148" s="5">
        <v>1.0</v>
      </c>
      <c r="P148" s="5">
        <v>4.0</v>
      </c>
      <c r="Q148" s="5">
        <v>0.0</v>
      </c>
      <c r="R148" s="5">
        <v>0.0</v>
      </c>
      <c r="S148" s="5">
        <v>1.0</v>
      </c>
      <c r="T148" s="5">
        <v>7.0</v>
      </c>
      <c r="U148" s="5">
        <v>0.207</v>
      </c>
      <c r="V148" s="5">
        <v>0.233</v>
      </c>
      <c r="W148" s="5">
        <v>0.414</v>
      </c>
      <c r="X148" s="5">
        <v>0.647</v>
      </c>
      <c r="Y148" s="5">
        <v>12.0</v>
      </c>
      <c r="Z148" s="5">
        <v>2.0</v>
      </c>
      <c r="AA148" s="5">
        <v>0.0</v>
      </c>
      <c r="AB148" s="5">
        <v>0.0</v>
      </c>
      <c r="AC148" s="5">
        <v>0.0</v>
      </c>
      <c r="AD148" s="5">
        <v>0.0</v>
      </c>
      <c r="AE148" s="5">
        <v>0.0</v>
      </c>
      <c r="AF148" s="5">
        <v>0.238</v>
      </c>
      <c r="AG148" s="5">
        <f t="shared" si="1"/>
        <v>3</v>
      </c>
      <c r="AH148" s="6">
        <f t="shared" si="2"/>
        <v>0</v>
      </c>
      <c r="AI148" s="6" t="str">
        <f>VLOOKUP(C148, 'Batter Rosters'!A:C, 3, FALSE)</f>
        <v>SFG</v>
      </c>
    </row>
    <row r="149">
      <c r="A149" s="1">
        <v>175.0</v>
      </c>
      <c r="B149" s="3"/>
      <c r="C149" s="4" t="s">
        <v>569</v>
      </c>
      <c r="D149" s="4" t="s">
        <v>460</v>
      </c>
      <c r="E149" s="5">
        <v>2019.0</v>
      </c>
      <c r="F149" s="5">
        <v>2020.0</v>
      </c>
      <c r="G149" s="5">
        <v>49.0</v>
      </c>
      <c r="H149" s="5">
        <v>0.0</v>
      </c>
      <c r="I149" s="3"/>
      <c r="J149" s="5">
        <v>98.0</v>
      </c>
      <c r="K149" s="5">
        <v>89.0</v>
      </c>
      <c r="L149" s="5">
        <v>9.0</v>
      </c>
      <c r="M149" s="5">
        <v>18.0</v>
      </c>
      <c r="N149" s="5">
        <v>2.0</v>
      </c>
      <c r="O149" s="5">
        <v>0.0</v>
      </c>
      <c r="P149" s="5">
        <v>5.0</v>
      </c>
      <c r="Q149" s="5">
        <v>1.0</v>
      </c>
      <c r="R149" s="5">
        <v>2.0</v>
      </c>
      <c r="S149" s="5">
        <v>5.0</v>
      </c>
      <c r="T149" s="5">
        <v>35.0</v>
      </c>
      <c r="U149" s="5">
        <v>0.202</v>
      </c>
      <c r="V149" s="5">
        <v>0.245</v>
      </c>
      <c r="W149" s="5">
        <v>0.225</v>
      </c>
      <c r="X149" s="5">
        <v>0.47</v>
      </c>
      <c r="Y149" s="5">
        <v>20.0</v>
      </c>
      <c r="Z149" s="5">
        <v>1.0</v>
      </c>
      <c r="AA149" s="5">
        <v>1.0</v>
      </c>
      <c r="AB149" s="5">
        <v>0.0</v>
      </c>
      <c r="AC149" s="5">
        <v>3.0</v>
      </c>
      <c r="AD149" s="5">
        <v>0.0</v>
      </c>
      <c r="AE149" s="5">
        <v>2.0</v>
      </c>
      <c r="AF149" s="5">
        <v>0.316</v>
      </c>
      <c r="AG149" s="5">
        <f t="shared" si="1"/>
        <v>16</v>
      </c>
      <c r="AH149" s="6">
        <f t="shared" si="2"/>
        <v>-1</v>
      </c>
      <c r="AI149" s="6" t="str">
        <f>VLOOKUP(C149, 'Batter Rosters'!A:C, 3, FALSE)</f>
        <v>SFG</v>
      </c>
    </row>
    <row r="150">
      <c r="A150" s="1">
        <v>67.0</v>
      </c>
      <c r="B150" s="3"/>
      <c r="C150" s="4" t="s">
        <v>295</v>
      </c>
      <c r="D150" s="4" t="s">
        <v>460</v>
      </c>
      <c r="E150" s="5">
        <v>2019.0</v>
      </c>
      <c r="F150" s="5">
        <v>2020.0</v>
      </c>
      <c r="G150" s="5">
        <v>76.0</v>
      </c>
      <c r="H150" s="5">
        <v>4.0</v>
      </c>
      <c r="I150" s="3"/>
      <c r="J150" s="5">
        <v>138.0</v>
      </c>
      <c r="K150" s="5">
        <v>119.0</v>
      </c>
      <c r="L150" s="5">
        <v>15.0</v>
      </c>
      <c r="M150" s="5">
        <v>24.0</v>
      </c>
      <c r="N150" s="5">
        <v>3.0</v>
      </c>
      <c r="O150" s="5">
        <v>0.0</v>
      </c>
      <c r="P150" s="5">
        <v>13.0</v>
      </c>
      <c r="Q150" s="5">
        <v>0.0</v>
      </c>
      <c r="R150" s="5">
        <v>0.0</v>
      </c>
      <c r="S150" s="5">
        <v>18.0</v>
      </c>
      <c r="T150" s="5">
        <v>29.0</v>
      </c>
      <c r="U150" s="5">
        <v>0.202</v>
      </c>
      <c r="V150" s="5">
        <v>0.312</v>
      </c>
      <c r="W150" s="5">
        <v>0.328</v>
      </c>
      <c r="X150" s="5">
        <v>0.639</v>
      </c>
      <c r="Y150" s="5">
        <v>39.0</v>
      </c>
      <c r="Z150" s="5">
        <v>3.0</v>
      </c>
      <c r="AA150" s="5">
        <v>1.0</v>
      </c>
      <c r="AB150" s="5">
        <v>0.0</v>
      </c>
      <c r="AC150" s="5">
        <v>0.0</v>
      </c>
      <c r="AD150" s="5">
        <v>0.0</v>
      </c>
      <c r="AE150" s="5">
        <v>0.0</v>
      </c>
      <c r="AF150" s="5">
        <v>0.233</v>
      </c>
      <c r="AG150" s="5">
        <f t="shared" si="1"/>
        <v>17</v>
      </c>
      <c r="AH150" s="6">
        <f t="shared" si="2"/>
        <v>0</v>
      </c>
      <c r="AI150" s="6" t="str">
        <f>VLOOKUP(C150, 'Batter Rosters'!A:C, 3, FALSE)</f>
        <v>STL</v>
      </c>
    </row>
    <row r="151">
      <c r="A151" s="1">
        <v>69.0</v>
      </c>
      <c r="B151" s="3"/>
      <c r="C151" s="4" t="s">
        <v>300</v>
      </c>
      <c r="D151" s="4" t="s">
        <v>460</v>
      </c>
      <c r="E151" s="5">
        <v>2019.0</v>
      </c>
      <c r="F151" s="5">
        <v>2020.0</v>
      </c>
      <c r="G151" s="5">
        <v>28.0</v>
      </c>
      <c r="H151" s="5">
        <v>4.0</v>
      </c>
      <c r="I151" s="3"/>
      <c r="J151" s="5">
        <v>46.0</v>
      </c>
      <c r="K151" s="5">
        <v>42.0</v>
      </c>
      <c r="L151" s="5">
        <v>4.0</v>
      </c>
      <c r="M151" s="5">
        <v>8.0</v>
      </c>
      <c r="N151" s="5">
        <v>1.0</v>
      </c>
      <c r="O151" s="5">
        <v>0.0</v>
      </c>
      <c r="P151" s="5">
        <v>7.0</v>
      </c>
      <c r="Q151" s="5">
        <v>0.0</v>
      </c>
      <c r="R151" s="5">
        <v>0.0</v>
      </c>
      <c r="S151" s="5">
        <v>3.0</v>
      </c>
      <c r="T151" s="5">
        <v>18.0</v>
      </c>
      <c r="U151" s="5">
        <v>0.19</v>
      </c>
      <c r="V151" s="5">
        <v>0.261</v>
      </c>
      <c r="W151" s="5">
        <v>0.5</v>
      </c>
      <c r="X151" s="5">
        <v>0.761</v>
      </c>
      <c r="Y151" s="5">
        <v>21.0</v>
      </c>
      <c r="Z151" s="5">
        <v>0.0</v>
      </c>
      <c r="AA151" s="5">
        <v>1.0</v>
      </c>
      <c r="AB151" s="5">
        <v>0.0</v>
      </c>
      <c r="AC151" s="5">
        <v>0.0</v>
      </c>
      <c r="AD151" s="5">
        <v>0.0</v>
      </c>
      <c r="AE151" s="5">
        <v>0.0</v>
      </c>
      <c r="AF151" s="5">
        <v>0.2</v>
      </c>
      <c r="AG151" s="5">
        <f t="shared" si="1"/>
        <v>3</v>
      </c>
      <c r="AH151" s="6">
        <f t="shared" si="2"/>
        <v>0</v>
      </c>
      <c r="AI151" s="6" t="str">
        <f>VLOOKUP(C151, 'Batter Rosters'!A:C, 3, FALSE)</f>
        <v>STL</v>
      </c>
    </row>
    <row r="152">
      <c r="A152" s="1">
        <v>71.0</v>
      </c>
      <c r="B152" s="3"/>
      <c r="C152" s="4" t="s">
        <v>299</v>
      </c>
      <c r="D152" s="4" t="s">
        <v>460</v>
      </c>
      <c r="E152" s="5">
        <v>2019.0</v>
      </c>
      <c r="F152" s="5">
        <v>2020.0</v>
      </c>
      <c r="G152" s="5">
        <v>51.0</v>
      </c>
      <c r="H152" s="5">
        <v>4.0</v>
      </c>
      <c r="I152" s="3"/>
      <c r="J152" s="5">
        <v>105.0</v>
      </c>
      <c r="K152" s="5">
        <v>97.0</v>
      </c>
      <c r="L152" s="5">
        <v>20.0</v>
      </c>
      <c r="M152" s="5">
        <v>31.0</v>
      </c>
      <c r="N152" s="5">
        <v>4.0</v>
      </c>
      <c r="O152" s="5">
        <v>4.0</v>
      </c>
      <c r="P152" s="5">
        <v>15.0</v>
      </c>
      <c r="Q152" s="5">
        <v>2.0</v>
      </c>
      <c r="R152" s="5">
        <v>0.0</v>
      </c>
      <c r="S152" s="5">
        <v>5.0</v>
      </c>
      <c r="T152" s="5">
        <v>17.0</v>
      </c>
      <c r="U152" s="5">
        <v>0.32</v>
      </c>
      <c r="V152" s="5">
        <v>0.371</v>
      </c>
      <c r="W152" s="5">
        <v>0.567</v>
      </c>
      <c r="X152" s="5">
        <v>0.938</v>
      </c>
      <c r="Y152" s="5">
        <v>55.0</v>
      </c>
      <c r="Z152" s="5">
        <v>1.0</v>
      </c>
      <c r="AA152" s="5">
        <v>3.0</v>
      </c>
      <c r="AB152" s="5">
        <v>0.0</v>
      </c>
      <c r="AC152" s="5">
        <v>0.0</v>
      </c>
      <c r="AD152" s="5">
        <v>0.0</v>
      </c>
      <c r="AE152" s="5">
        <v>2.0</v>
      </c>
      <c r="AF152" s="5">
        <v>0.355</v>
      </c>
      <c r="AG152" s="5">
        <f t="shared" si="1"/>
        <v>19</v>
      </c>
      <c r="AH152" s="6">
        <f t="shared" si="2"/>
        <v>2</v>
      </c>
      <c r="AI152" s="6" t="str">
        <f>VLOOKUP(C152, 'Batter Rosters'!A:C, 3, FALSE)</f>
        <v>STL</v>
      </c>
    </row>
    <row r="153">
      <c r="A153" s="1">
        <v>85.0</v>
      </c>
      <c r="B153" s="3"/>
      <c r="C153" s="4" t="s">
        <v>570</v>
      </c>
      <c r="D153" s="4" t="s">
        <v>460</v>
      </c>
      <c r="E153" s="5">
        <v>2019.0</v>
      </c>
      <c r="F153" s="5">
        <v>2020.0</v>
      </c>
      <c r="G153" s="5">
        <v>81.0</v>
      </c>
      <c r="H153" s="5">
        <v>3.0</v>
      </c>
      <c r="I153" s="3"/>
      <c r="J153" s="5">
        <v>135.0</v>
      </c>
      <c r="K153" s="5">
        <v>123.0</v>
      </c>
      <c r="L153" s="5">
        <v>13.0</v>
      </c>
      <c r="M153" s="5">
        <v>35.0</v>
      </c>
      <c r="N153" s="5">
        <v>4.0</v>
      </c>
      <c r="O153" s="5">
        <v>0.0</v>
      </c>
      <c r="P153" s="5">
        <v>12.0</v>
      </c>
      <c r="Q153" s="5">
        <v>4.0</v>
      </c>
      <c r="R153" s="5">
        <v>0.0</v>
      </c>
      <c r="S153" s="5">
        <v>6.0</v>
      </c>
      <c r="T153" s="5">
        <v>19.0</v>
      </c>
      <c r="U153" s="5">
        <v>0.285</v>
      </c>
      <c r="V153" s="5">
        <v>0.331</v>
      </c>
      <c r="W153" s="5">
        <v>0.39</v>
      </c>
      <c r="X153" s="5">
        <v>0.721</v>
      </c>
      <c r="Y153" s="5">
        <v>48.0</v>
      </c>
      <c r="Z153" s="5">
        <v>0.0</v>
      </c>
      <c r="AA153" s="5">
        <v>3.0</v>
      </c>
      <c r="AB153" s="5">
        <v>2.0</v>
      </c>
      <c r="AC153" s="5">
        <v>1.0</v>
      </c>
      <c r="AD153" s="5">
        <v>0.0</v>
      </c>
      <c r="AE153" s="5">
        <v>1.0</v>
      </c>
      <c r="AF153" s="5">
        <v>0.314</v>
      </c>
      <c r="AG153" s="5">
        <f t="shared" si="1"/>
        <v>28</v>
      </c>
      <c r="AH153" s="6">
        <f t="shared" si="2"/>
        <v>4</v>
      </c>
      <c r="AI153" s="6" t="str">
        <f>VLOOKUP(C153, 'Batter Rosters'!A:C, 3, FALSE)</f>
        <v>STL</v>
      </c>
    </row>
    <row r="154">
      <c r="A154" s="1">
        <v>114.0</v>
      </c>
      <c r="B154" s="3"/>
      <c r="C154" s="4" t="s">
        <v>571</v>
      </c>
      <c r="D154" s="4" t="s">
        <v>460</v>
      </c>
      <c r="E154" s="5">
        <v>2019.0</v>
      </c>
      <c r="F154" s="5">
        <v>2020.0</v>
      </c>
      <c r="G154" s="5">
        <v>67.0</v>
      </c>
      <c r="H154" s="5">
        <v>2.0</v>
      </c>
      <c r="I154" s="3"/>
      <c r="J154" s="5">
        <v>118.0</v>
      </c>
      <c r="K154" s="5">
        <v>96.0</v>
      </c>
      <c r="L154" s="5">
        <v>7.0</v>
      </c>
      <c r="M154" s="5">
        <v>20.0</v>
      </c>
      <c r="N154" s="5">
        <v>5.0</v>
      </c>
      <c r="O154" s="5">
        <v>0.0</v>
      </c>
      <c r="P154" s="5">
        <v>11.0</v>
      </c>
      <c r="Q154" s="5">
        <v>2.0</v>
      </c>
      <c r="R154" s="5">
        <v>0.0</v>
      </c>
      <c r="S154" s="5">
        <v>18.0</v>
      </c>
      <c r="T154" s="5">
        <v>30.0</v>
      </c>
      <c r="U154" s="5">
        <v>0.208</v>
      </c>
      <c r="V154" s="5">
        <v>0.333</v>
      </c>
      <c r="W154" s="5">
        <v>0.323</v>
      </c>
      <c r="X154" s="5">
        <v>0.656</v>
      </c>
      <c r="Y154" s="5">
        <v>31.0</v>
      </c>
      <c r="Z154" s="5">
        <v>1.0</v>
      </c>
      <c r="AA154" s="5">
        <v>1.0</v>
      </c>
      <c r="AB154" s="5">
        <v>1.0</v>
      </c>
      <c r="AC154" s="5">
        <v>2.0</v>
      </c>
      <c r="AD154" s="5">
        <v>0.0</v>
      </c>
      <c r="AE154" s="5">
        <v>0.0</v>
      </c>
      <c r="AF154" s="5">
        <v>0.273</v>
      </c>
      <c r="AG154" s="5">
        <f t="shared" si="1"/>
        <v>13</v>
      </c>
      <c r="AH154" s="6">
        <f t="shared" si="2"/>
        <v>2</v>
      </c>
      <c r="AI154" s="6" t="str">
        <f>VLOOKUP(C154, 'Batter Rosters'!A:C, 3, FALSE)</f>
        <v>STL</v>
      </c>
    </row>
    <row r="155">
      <c r="A155" s="1">
        <v>28.0</v>
      </c>
      <c r="B155" s="3"/>
      <c r="C155" s="4" t="s">
        <v>572</v>
      </c>
      <c r="D155" s="4" t="s">
        <v>460</v>
      </c>
      <c r="E155" s="5">
        <v>2019.0</v>
      </c>
      <c r="F155" s="5">
        <v>2020.0</v>
      </c>
      <c r="G155" s="5">
        <v>107.0</v>
      </c>
      <c r="H155" s="5">
        <v>9.0</v>
      </c>
      <c r="I155" s="3"/>
      <c r="J155" s="5">
        <v>208.0</v>
      </c>
      <c r="K155" s="5">
        <v>194.0</v>
      </c>
      <c r="L155" s="5">
        <v>18.0</v>
      </c>
      <c r="M155" s="5">
        <v>50.0</v>
      </c>
      <c r="N155" s="5">
        <v>8.0</v>
      </c>
      <c r="O155" s="5">
        <v>3.0</v>
      </c>
      <c r="P155" s="5">
        <v>36.0</v>
      </c>
      <c r="Q155" s="5">
        <v>2.0</v>
      </c>
      <c r="R155" s="5">
        <v>2.0</v>
      </c>
      <c r="S155" s="5">
        <v>11.0</v>
      </c>
      <c r="T155" s="5">
        <v>63.0</v>
      </c>
      <c r="U155" s="5">
        <v>0.258</v>
      </c>
      <c r="V155" s="5">
        <v>0.298</v>
      </c>
      <c r="W155" s="5">
        <v>0.469</v>
      </c>
      <c r="X155" s="5">
        <v>0.767</v>
      </c>
      <c r="Y155" s="5">
        <v>91.0</v>
      </c>
      <c r="Z155" s="5">
        <v>0.0</v>
      </c>
      <c r="AA155" s="5">
        <v>1.0</v>
      </c>
      <c r="AB155" s="5">
        <v>0.0</v>
      </c>
      <c r="AC155" s="5">
        <v>2.0</v>
      </c>
      <c r="AD155" s="5">
        <v>0.0</v>
      </c>
      <c r="AE155" s="5">
        <v>0.0</v>
      </c>
      <c r="AF155" s="5">
        <v>0.331</v>
      </c>
      <c r="AG155" s="5">
        <f t="shared" si="1"/>
        <v>30</v>
      </c>
      <c r="AH155" s="6">
        <f t="shared" si="2"/>
        <v>0</v>
      </c>
      <c r="AI155" s="6" t="str">
        <f>VLOOKUP(C155, 'Batter Rosters'!A:C, 3, FALSE)</f>
        <v>TBR</v>
      </c>
    </row>
    <row r="156">
      <c r="A156" s="1">
        <v>36.0</v>
      </c>
      <c r="B156" s="3"/>
      <c r="C156" s="4" t="s">
        <v>573</v>
      </c>
      <c r="D156" s="4" t="s">
        <v>460</v>
      </c>
      <c r="E156" s="5">
        <v>2019.0</v>
      </c>
      <c r="F156" s="5">
        <v>2020.0</v>
      </c>
      <c r="G156" s="5">
        <v>66.0</v>
      </c>
      <c r="H156" s="5">
        <v>7.0</v>
      </c>
      <c r="I156" s="3"/>
      <c r="J156" s="5">
        <v>116.0</v>
      </c>
      <c r="K156" s="5">
        <v>106.0</v>
      </c>
      <c r="L156" s="5">
        <v>14.0</v>
      </c>
      <c r="M156" s="5">
        <v>27.0</v>
      </c>
      <c r="N156" s="5">
        <v>5.0</v>
      </c>
      <c r="O156" s="5">
        <v>0.0</v>
      </c>
      <c r="P156" s="5">
        <v>15.0</v>
      </c>
      <c r="Q156" s="5">
        <v>0.0</v>
      </c>
      <c r="R156" s="5">
        <v>0.0</v>
      </c>
      <c r="S156" s="5">
        <v>7.0</v>
      </c>
      <c r="T156" s="5">
        <v>46.0</v>
      </c>
      <c r="U156" s="5">
        <v>0.255</v>
      </c>
      <c r="V156" s="5">
        <v>0.319</v>
      </c>
      <c r="W156" s="5">
        <v>0.5</v>
      </c>
      <c r="X156" s="5">
        <v>0.819</v>
      </c>
      <c r="Y156" s="5">
        <v>53.0</v>
      </c>
      <c r="Z156" s="5">
        <v>0.0</v>
      </c>
      <c r="AA156" s="5">
        <v>3.0</v>
      </c>
      <c r="AB156" s="5">
        <v>0.0</v>
      </c>
      <c r="AC156" s="5">
        <v>0.0</v>
      </c>
      <c r="AD156" s="5">
        <v>0.0</v>
      </c>
      <c r="AE156" s="5">
        <v>0.0</v>
      </c>
      <c r="AF156" s="5">
        <v>0.377</v>
      </c>
      <c r="AG156" s="5">
        <f t="shared" si="1"/>
        <v>15</v>
      </c>
      <c r="AH156" s="6">
        <f t="shared" si="2"/>
        <v>0</v>
      </c>
      <c r="AI156" s="6" t="str">
        <f>VLOOKUP(C156, 'Batter Rosters'!A:C, 3, FALSE)</f>
        <v>TBR</v>
      </c>
    </row>
    <row r="157">
      <c r="A157" s="1">
        <v>76.0</v>
      </c>
      <c r="B157" s="3"/>
      <c r="C157" s="4" t="s">
        <v>574</v>
      </c>
      <c r="D157" s="4" t="s">
        <v>460</v>
      </c>
      <c r="E157" s="5">
        <v>2019.0</v>
      </c>
      <c r="F157" s="5">
        <v>2020.0</v>
      </c>
      <c r="G157" s="5">
        <v>84.0</v>
      </c>
      <c r="H157" s="5">
        <v>3.0</v>
      </c>
      <c r="I157" s="3"/>
      <c r="J157" s="5">
        <v>147.0</v>
      </c>
      <c r="K157" s="5">
        <v>137.0</v>
      </c>
      <c r="L157" s="5">
        <v>18.0</v>
      </c>
      <c r="M157" s="5">
        <v>40.0</v>
      </c>
      <c r="N157" s="5">
        <v>8.0</v>
      </c>
      <c r="O157" s="5">
        <v>0.0</v>
      </c>
      <c r="P157" s="5">
        <v>19.0</v>
      </c>
      <c r="Q157" s="5">
        <v>5.0</v>
      </c>
      <c r="R157" s="5">
        <v>2.0</v>
      </c>
      <c r="S157" s="5">
        <v>7.0</v>
      </c>
      <c r="T157" s="5">
        <v>34.0</v>
      </c>
      <c r="U157" s="5">
        <v>0.292</v>
      </c>
      <c r="V157" s="5">
        <v>0.329</v>
      </c>
      <c r="W157" s="5">
        <v>0.416</v>
      </c>
      <c r="X157" s="5">
        <v>0.745</v>
      </c>
      <c r="Y157" s="5">
        <v>57.0</v>
      </c>
      <c r="Z157" s="5">
        <v>4.0</v>
      </c>
      <c r="AA157" s="5">
        <v>1.0</v>
      </c>
      <c r="AB157" s="5">
        <v>1.0</v>
      </c>
      <c r="AC157" s="5">
        <v>1.0</v>
      </c>
      <c r="AD157" s="5">
        <v>0.0</v>
      </c>
      <c r="AE157" s="5">
        <v>0.0</v>
      </c>
      <c r="AF157" s="5">
        <v>0.366</v>
      </c>
      <c r="AG157" s="5">
        <f t="shared" si="1"/>
        <v>29</v>
      </c>
      <c r="AH157" s="6">
        <f t="shared" si="2"/>
        <v>3</v>
      </c>
      <c r="AI157" s="6" t="str">
        <f>VLOOKUP(C157, 'Batter Rosters'!A:C, 3, FALSE)</f>
        <v>TBR</v>
      </c>
    </row>
    <row r="158">
      <c r="A158" s="1">
        <v>94.0</v>
      </c>
      <c r="B158" s="3"/>
      <c r="C158" s="4" t="s">
        <v>575</v>
      </c>
      <c r="D158" s="4" t="s">
        <v>460</v>
      </c>
      <c r="E158" s="5">
        <v>2019.0</v>
      </c>
      <c r="F158" s="5">
        <v>2020.0</v>
      </c>
      <c r="G158" s="5">
        <v>67.0</v>
      </c>
      <c r="H158" s="5">
        <v>3.0</v>
      </c>
      <c r="I158" s="3"/>
      <c r="J158" s="5">
        <v>110.0</v>
      </c>
      <c r="K158" s="5">
        <v>96.0</v>
      </c>
      <c r="L158" s="5">
        <v>10.0</v>
      </c>
      <c r="M158" s="5">
        <v>19.0</v>
      </c>
      <c r="N158" s="5">
        <v>3.0</v>
      </c>
      <c r="O158" s="5">
        <v>0.0</v>
      </c>
      <c r="P158" s="5">
        <v>8.0</v>
      </c>
      <c r="Q158" s="5">
        <v>0.0</v>
      </c>
      <c r="R158" s="5">
        <v>1.0</v>
      </c>
      <c r="S158" s="5">
        <v>12.0</v>
      </c>
      <c r="T158" s="5">
        <v>30.0</v>
      </c>
      <c r="U158" s="5">
        <v>0.198</v>
      </c>
      <c r="V158" s="5">
        <v>0.291</v>
      </c>
      <c r="W158" s="5">
        <v>0.323</v>
      </c>
      <c r="X158" s="5">
        <v>0.614</v>
      </c>
      <c r="Y158" s="5">
        <v>31.0</v>
      </c>
      <c r="Z158" s="5">
        <v>0.0</v>
      </c>
      <c r="AA158" s="5">
        <v>1.0</v>
      </c>
      <c r="AB158" s="5">
        <v>0.0</v>
      </c>
      <c r="AC158" s="5">
        <v>1.0</v>
      </c>
      <c r="AD158" s="5">
        <v>0.0</v>
      </c>
      <c r="AE158" s="5">
        <v>0.0</v>
      </c>
      <c r="AF158" s="5">
        <v>0.25</v>
      </c>
      <c r="AG158" s="5">
        <f t="shared" si="1"/>
        <v>13</v>
      </c>
      <c r="AH158" s="6">
        <f t="shared" si="2"/>
        <v>-1</v>
      </c>
      <c r="AI158" s="6" t="str">
        <f>VLOOKUP(C158, 'Batter Rosters'!A:C, 3, FALSE)</f>
        <v>TBR</v>
      </c>
    </row>
    <row r="159">
      <c r="A159" s="1">
        <v>193.0</v>
      </c>
      <c r="B159" s="3"/>
      <c r="C159" s="4" t="s">
        <v>576</v>
      </c>
      <c r="D159" s="4" t="s">
        <v>460</v>
      </c>
      <c r="E159" s="5">
        <v>2019.0</v>
      </c>
      <c r="F159" s="5">
        <v>2020.0</v>
      </c>
      <c r="G159" s="5">
        <v>53.0</v>
      </c>
      <c r="H159" s="5">
        <v>0.0</v>
      </c>
      <c r="I159" s="3"/>
      <c r="J159" s="5">
        <v>83.0</v>
      </c>
      <c r="K159" s="5">
        <v>75.0</v>
      </c>
      <c r="L159" s="5">
        <v>11.0</v>
      </c>
      <c r="M159" s="5">
        <v>13.0</v>
      </c>
      <c r="N159" s="5">
        <v>2.0</v>
      </c>
      <c r="O159" s="5">
        <v>0.0</v>
      </c>
      <c r="P159" s="5">
        <v>7.0</v>
      </c>
      <c r="Q159" s="5">
        <v>1.0</v>
      </c>
      <c r="R159" s="5">
        <v>1.0</v>
      </c>
      <c r="S159" s="5">
        <v>7.0</v>
      </c>
      <c r="T159" s="5">
        <v>17.0</v>
      </c>
      <c r="U159" s="5">
        <v>0.173</v>
      </c>
      <c r="V159" s="5">
        <v>0.253</v>
      </c>
      <c r="W159" s="5">
        <v>0.2</v>
      </c>
      <c r="X159" s="5">
        <v>0.453</v>
      </c>
      <c r="Y159" s="5">
        <v>15.0</v>
      </c>
      <c r="Z159" s="5">
        <v>1.0</v>
      </c>
      <c r="AA159" s="5">
        <v>1.0</v>
      </c>
      <c r="AB159" s="5">
        <v>0.0</v>
      </c>
      <c r="AC159" s="5">
        <v>0.0</v>
      </c>
      <c r="AD159" s="5">
        <v>0.0</v>
      </c>
      <c r="AE159" s="5">
        <v>1.0</v>
      </c>
      <c r="AF159" s="5">
        <v>0.224</v>
      </c>
      <c r="AG159" s="5">
        <f t="shared" si="1"/>
        <v>11</v>
      </c>
      <c r="AH159" s="6">
        <f t="shared" si="2"/>
        <v>0</v>
      </c>
      <c r="AI159" s="6" t="str">
        <f>VLOOKUP(C159, 'Batter Rosters'!A:C, 3, FALSE)</f>
        <v>TBR</v>
      </c>
    </row>
    <row r="160">
      <c r="A160" s="1">
        <v>7.0</v>
      </c>
      <c r="B160" s="3"/>
      <c r="C160" s="4" t="s">
        <v>577</v>
      </c>
      <c r="D160" s="4" t="s">
        <v>460</v>
      </c>
      <c r="E160" s="5">
        <v>2019.0</v>
      </c>
      <c r="F160" s="5">
        <v>2020.0</v>
      </c>
      <c r="G160" s="5">
        <v>63.0</v>
      </c>
      <c r="H160" s="5">
        <v>13.0</v>
      </c>
      <c r="I160" s="3"/>
      <c r="J160" s="5">
        <v>145.0</v>
      </c>
      <c r="K160" s="5">
        <v>123.0</v>
      </c>
      <c r="L160" s="5">
        <v>26.0</v>
      </c>
      <c r="M160" s="5">
        <v>32.0</v>
      </c>
      <c r="N160" s="5">
        <v>8.0</v>
      </c>
      <c r="O160" s="5">
        <v>0.0</v>
      </c>
      <c r="P160" s="5">
        <v>31.0</v>
      </c>
      <c r="Q160" s="5">
        <v>2.0</v>
      </c>
      <c r="R160" s="5">
        <v>1.0</v>
      </c>
      <c r="S160" s="5">
        <v>16.0</v>
      </c>
      <c r="T160" s="5">
        <v>57.0</v>
      </c>
      <c r="U160" s="5">
        <v>0.26</v>
      </c>
      <c r="V160" s="5">
        <v>0.361</v>
      </c>
      <c r="W160" s="5">
        <v>0.642</v>
      </c>
      <c r="X160" s="5">
        <v>1.003</v>
      </c>
      <c r="Y160" s="5">
        <v>79.0</v>
      </c>
      <c r="Z160" s="5">
        <v>0.0</v>
      </c>
      <c r="AA160" s="5">
        <v>4.0</v>
      </c>
      <c r="AB160" s="5">
        <v>1.0</v>
      </c>
      <c r="AC160" s="5">
        <v>1.0</v>
      </c>
      <c r="AD160" s="5">
        <v>0.0</v>
      </c>
      <c r="AE160" s="5">
        <v>1.0</v>
      </c>
      <c r="AF160" s="5">
        <v>0.352</v>
      </c>
      <c r="AG160" s="5">
        <f t="shared" si="1"/>
        <v>11</v>
      </c>
      <c r="AH160" s="6">
        <f t="shared" si="2"/>
        <v>1</v>
      </c>
      <c r="AI160" s="6" t="str">
        <f>VLOOKUP(C160, 'Batter Rosters'!A:C, 3, FALSE)</f>
        <v>TEX</v>
      </c>
    </row>
    <row r="161">
      <c r="A161" s="1">
        <v>20.0</v>
      </c>
      <c r="B161" s="3"/>
      <c r="C161" s="4" t="s">
        <v>311</v>
      </c>
      <c r="D161" s="4" t="s">
        <v>460</v>
      </c>
      <c r="E161" s="5">
        <v>2019.0</v>
      </c>
      <c r="F161" s="5">
        <v>2020.0</v>
      </c>
      <c r="G161" s="5">
        <v>80.0</v>
      </c>
      <c r="H161" s="5">
        <v>10.0</v>
      </c>
      <c r="I161" s="3"/>
      <c r="J161" s="5">
        <v>177.0</v>
      </c>
      <c r="K161" s="5">
        <v>164.0</v>
      </c>
      <c r="L161" s="5">
        <v>28.0</v>
      </c>
      <c r="M161" s="5">
        <v>42.0</v>
      </c>
      <c r="N161" s="5">
        <v>9.0</v>
      </c>
      <c r="O161" s="5">
        <v>1.0</v>
      </c>
      <c r="P161" s="5">
        <v>29.0</v>
      </c>
      <c r="Q161" s="5">
        <v>6.0</v>
      </c>
      <c r="R161" s="5">
        <v>2.0</v>
      </c>
      <c r="S161" s="5">
        <v>10.0</v>
      </c>
      <c r="T161" s="5">
        <v>61.0</v>
      </c>
      <c r="U161" s="5">
        <v>0.256</v>
      </c>
      <c r="V161" s="5">
        <v>0.299</v>
      </c>
      <c r="W161" s="5">
        <v>0.506</v>
      </c>
      <c r="X161" s="5">
        <v>0.806</v>
      </c>
      <c r="Y161" s="5">
        <v>83.0</v>
      </c>
      <c r="Z161" s="5">
        <v>3.0</v>
      </c>
      <c r="AA161" s="5">
        <v>1.0</v>
      </c>
      <c r="AB161" s="5">
        <v>0.0</v>
      </c>
      <c r="AC161" s="5">
        <v>2.0</v>
      </c>
      <c r="AD161" s="5">
        <v>0.0</v>
      </c>
      <c r="AE161" s="5">
        <v>2.0</v>
      </c>
      <c r="AF161" s="5">
        <v>0.337</v>
      </c>
      <c r="AG161" s="5">
        <f t="shared" si="1"/>
        <v>22</v>
      </c>
      <c r="AH161" s="6">
        <f t="shared" si="2"/>
        <v>4</v>
      </c>
      <c r="AI161" s="6" t="str">
        <f>VLOOKUP(C161, 'Batter Rosters'!A:C, 3, FALSE)</f>
        <v>TEX</v>
      </c>
    </row>
    <row r="162">
      <c r="A162" s="1">
        <v>26.0</v>
      </c>
      <c r="B162" s="3"/>
      <c r="C162" s="4" t="s">
        <v>578</v>
      </c>
      <c r="D162" s="4" t="s">
        <v>460</v>
      </c>
      <c r="E162" s="5">
        <v>2019.0</v>
      </c>
      <c r="F162" s="5">
        <v>2020.0</v>
      </c>
      <c r="G162" s="5">
        <v>102.0</v>
      </c>
      <c r="H162" s="5">
        <v>9.0</v>
      </c>
      <c r="I162" s="3"/>
      <c r="J162" s="5">
        <v>224.0</v>
      </c>
      <c r="K162" s="5">
        <v>198.0</v>
      </c>
      <c r="L162" s="5">
        <v>29.0</v>
      </c>
      <c r="M162" s="5">
        <v>41.0</v>
      </c>
      <c r="N162" s="5">
        <v>14.0</v>
      </c>
      <c r="O162" s="5">
        <v>0.0</v>
      </c>
      <c r="P162" s="5">
        <v>33.0</v>
      </c>
      <c r="Q162" s="5">
        <v>4.0</v>
      </c>
      <c r="R162" s="5">
        <v>2.0</v>
      </c>
      <c r="S162" s="5">
        <v>22.0</v>
      </c>
      <c r="T162" s="5">
        <v>68.0</v>
      </c>
      <c r="U162" s="5">
        <v>0.207</v>
      </c>
      <c r="V162" s="5">
        <v>0.296</v>
      </c>
      <c r="W162" s="5">
        <v>0.414</v>
      </c>
      <c r="X162" s="5">
        <v>0.71</v>
      </c>
      <c r="Y162" s="5">
        <v>82.0</v>
      </c>
      <c r="Z162" s="5">
        <v>3.0</v>
      </c>
      <c r="AA162" s="5">
        <v>3.0</v>
      </c>
      <c r="AB162" s="5">
        <v>1.0</v>
      </c>
      <c r="AC162" s="5">
        <v>0.0</v>
      </c>
      <c r="AD162" s="5">
        <v>0.0</v>
      </c>
      <c r="AE162" s="5">
        <v>2.0</v>
      </c>
      <c r="AF162" s="5">
        <v>0.264</v>
      </c>
      <c r="AG162" s="5">
        <f t="shared" si="1"/>
        <v>18</v>
      </c>
      <c r="AH162" s="6">
        <f t="shared" si="2"/>
        <v>2</v>
      </c>
      <c r="AI162" s="6" t="str">
        <f>VLOOKUP(C162, 'Batter Rosters'!A:C, 3, FALSE)</f>
        <v>TEX</v>
      </c>
    </row>
    <row r="163">
      <c r="A163" s="1">
        <v>37.0</v>
      </c>
      <c r="B163" s="3"/>
      <c r="C163" s="4" t="s">
        <v>579</v>
      </c>
      <c r="D163" s="4" t="s">
        <v>460</v>
      </c>
      <c r="E163" s="5">
        <v>2019.0</v>
      </c>
      <c r="F163" s="5">
        <v>2020.0</v>
      </c>
      <c r="G163" s="5">
        <v>63.0</v>
      </c>
      <c r="H163" s="5">
        <v>7.0</v>
      </c>
      <c r="I163" s="3"/>
      <c r="J163" s="5">
        <v>126.0</v>
      </c>
      <c r="K163" s="5">
        <v>115.0</v>
      </c>
      <c r="L163" s="5">
        <v>15.0</v>
      </c>
      <c r="M163" s="5">
        <v>27.0</v>
      </c>
      <c r="N163" s="5">
        <v>5.0</v>
      </c>
      <c r="O163" s="5">
        <v>1.0</v>
      </c>
      <c r="P163" s="5">
        <v>19.0</v>
      </c>
      <c r="Q163" s="5">
        <v>0.0</v>
      </c>
      <c r="R163" s="5">
        <v>0.0</v>
      </c>
      <c r="S163" s="5">
        <v>8.0</v>
      </c>
      <c r="T163" s="5">
        <v>21.0</v>
      </c>
      <c r="U163" s="5">
        <v>0.235</v>
      </c>
      <c r="V163" s="5">
        <v>0.286</v>
      </c>
      <c r="W163" s="5">
        <v>0.478</v>
      </c>
      <c r="X163" s="5">
        <v>0.764</v>
      </c>
      <c r="Y163" s="5">
        <v>55.0</v>
      </c>
      <c r="Z163" s="5">
        <v>1.0</v>
      </c>
      <c r="AA163" s="5">
        <v>1.0</v>
      </c>
      <c r="AB163" s="5">
        <v>0.0</v>
      </c>
      <c r="AC163" s="5">
        <v>2.0</v>
      </c>
      <c r="AD163" s="5">
        <v>0.0</v>
      </c>
      <c r="AE163" s="5">
        <v>1.0</v>
      </c>
      <c r="AF163" s="5">
        <v>0.225</v>
      </c>
      <c r="AG163" s="5">
        <f t="shared" si="1"/>
        <v>14</v>
      </c>
      <c r="AH163" s="6">
        <f t="shared" si="2"/>
        <v>0</v>
      </c>
      <c r="AI163" s="6" t="str">
        <f>VLOOKUP(C163, 'Batter Rosters'!A:C, 3, FALSE)</f>
        <v>TEX</v>
      </c>
    </row>
    <row r="164">
      <c r="A164" s="1">
        <v>38.0</v>
      </c>
      <c r="B164" s="3"/>
      <c r="C164" s="4" t="s">
        <v>580</v>
      </c>
      <c r="D164" s="4" t="s">
        <v>460</v>
      </c>
      <c r="E164" s="5">
        <v>2019.0</v>
      </c>
      <c r="F164" s="5">
        <v>2020.0</v>
      </c>
      <c r="G164" s="5">
        <v>105.0</v>
      </c>
      <c r="H164" s="5">
        <v>7.0</v>
      </c>
      <c r="I164" s="3"/>
      <c r="J164" s="5">
        <v>225.0</v>
      </c>
      <c r="K164" s="5">
        <v>200.0</v>
      </c>
      <c r="L164" s="5">
        <v>30.0</v>
      </c>
      <c r="M164" s="5">
        <v>45.0</v>
      </c>
      <c r="N164" s="5">
        <v>5.0</v>
      </c>
      <c r="O164" s="5">
        <v>0.0</v>
      </c>
      <c r="P164" s="5">
        <v>23.0</v>
      </c>
      <c r="Q164" s="5">
        <v>6.0</v>
      </c>
      <c r="R164" s="5">
        <v>0.0</v>
      </c>
      <c r="S164" s="5">
        <v>15.0</v>
      </c>
      <c r="T164" s="5">
        <v>60.0</v>
      </c>
      <c r="U164" s="5">
        <v>0.225</v>
      </c>
      <c r="V164" s="5">
        <v>0.307</v>
      </c>
      <c r="W164" s="5">
        <v>0.355</v>
      </c>
      <c r="X164" s="5">
        <v>0.662</v>
      </c>
      <c r="Y164" s="5">
        <v>71.0</v>
      </c>
      <c r="Z164" s="5">
        <v>2.0</v>
      </c>
      <c r="AA164" s="5">
        <v>9.0</v>
      </c>
      <c r="AB164" s="5">
        <v>0.0</v>
      </c>
      <c r="AC164" s="5">
        <v>1.0</v>
      </c>
      <c r="AD164" s="5">
        <v>0.0</v>
      </c>
      <c r="AE164" s="5">
        <v>4.0</v>
      </c>
      <c r="AF164" s="5">
        <v>0.284</v>
      </c>
      <c r="AG164" s="5">
        <f t="shared" si="1"/>
        <v>33</v>
      </c>
      <c r="AH164" s="6">
        <f t="shared" si="2"/>
        <v>6</v>
      </c>
      <c r="AI164" s="6" t="str">
        <f>VLOOKUP(C164, 'Batter Rosters'!A:C, 3, FALSE)</f>
        <v>TEX</v>
      </c>
    </row>
    <row r="165">
      <c r="A165" s="1">
        <v>117.0</v>
      </c>
      <c r="B165" s="3"/>
      <c r="C165" s="4" t="s">
        <v>581</v>
      </c>
      <c r="D165" s="4" t="s">
        <v>460</v>
      </c>
      <c r="E165" s="5">
        <v>2019.0</v>
      </c>
      <c r="F165" s="5">
        <v>2020.0</v>
      </c>
      <c r="G165" s="5">
        <v>45.0</v>
      </c>
      <c r="H165" s="5">
        <v>2.0</v>
      </c>
      <c r="I165" s="3"/>
      <c r="J165" s="5">
        <v>88.0</v>
      </c>
      <c r="K165" s="5">
        <v>75.0</v>
      </c>
      <c r="L165" s="5">
        <v>10.0</v>
      </c>
      <c r="M165" s="5">
        <v>11.0</v>
      </c>
      <c r="N165" s="5">
        <v>6.0</v>
      </c>
      <c r="O165" s="5">
        <v>1.0</v>
      </c>
      <c r="P165" s="5">
        <v>10.0</v>
      </c>
      <c r="Q165" s="5">
        <v>1.0</v>
      </c>
      <c r="R165" s="5">
        <v>0.0</v>
      </c>
      <c r="S165" s="5">
        <v>10.0</v>
      </c>
      <c r="T165" s="5">
        <v>30.0</v>
      </c>
      <c r="U165" s="5">
        <v>0.147</v>
      </c>
      <c r="V165" s="5">
        <v>0.239</v>
      </c>
      <c r="W165" s="5">
        <v>0.333</v>
      </c>
      <c r="X165" s="5">
        <v>0.572</v>
      </c>
      <c r="Y165" s="5">
        <v>25.0</v>
      </c>
      <c r="Z165" s="5">
        <v>1.0</v>
      </c>
      <c r="AA165" s="5">
        <v>0.0</v>
      </c>
      <c r="AB165" s="5">
        <v>0.0</v>
      </c>
      <c r="AC165" s="5">
        <v>3.0</v>
      </c>
      <c r="AD165" s="5">
        <v>0.0</v>
      </c>
      <c r="AE165" s="5">
        <v>1.0</v>
      </c>
      <c r="AF165" s="5">
        <v>0.196</v>
      </c>
      <c r="AG165" s="5">
        <f t="shared" si="1"/>
        <v>2</v>
      </c>
      <c r="AH165" s="6">
        <f t="shared" si="2"/>
        <v>1</v>
      </c>
      <c r="AI165" s="6" t="str">
        <f>VLOOKUP(C165, 'Batter Rosters'!A:C, 3, FALSE)</f>
        <v>TEX</v>
      </c>
    </row>
    <row r="166">
      <c r="A166" s="1">
        <v>138.0</v>
      </c>
      <c r="B166" s="3"/>
      <c r="C166" s="4" t="s">
        <v>582</v>
      </c>
      <c r="D166" s="4" t="s">
        <v>460</v>
      </c>
      <c r="E166" s="5">
        <v>2019.0</v>
      </c>
      <c r="F166" s="5">
        <v>2020.0</v>
      </c>
      <c r="G166" s="5">
        <v>26.0</v>
      </c>
      <c r="H166" s="5">
        <v>1.0</v>
      </c>
      <c r="I166" s="3"/>
      <c r="J166" s="5">
        <v>32.0</v>
      </c>
      <c r="K166" s="5">
        <v>30.0</v>
      </c>
      <c r="L166" s="5">
        <v>1.0</v>
      </c>
      <c r="M166" s="5">
        <v>5.0</v>
      </c>
      <c r="N166" s="5">
        <v>1.0</v>
      </c>
      <c r="O166" s="5">
        <v>0.0</v>
      </c>
      <c r="P166" s="5">
        <v>2.0</v>
      </c>
      <c r="Q166" s="5">
        <v>0.0</v>
      </c>
      <c r="R166" s="5">
        <v>0.0</v>
      </c>
      <c r="S166" s="5">
        <v>0.0</v>
      </c>
      <c r="T166" s="5">
        <v>10.0</v>
      </c>
      <c r="U166" s="5">
        <v>0.167</v>
      </c>
      <c r="V166" s="5">
        <v>0.219</v>
      </c>
      <c r="W166" s="5">
        <v>0.3</v>
      </c>
      <c r="X166" s="5">
        <v>0.519</v>
      </c>
      <c r="Y166" s="5">
        <v>9.0</v>
      </c>
      <c r="Z166" s="5">
        <v>0.0</v>
      </c>
      <c r="AA166" s="5">
        <v>2.0</v>
      </c>
      <c r="AB166" s="5">
        <v>0.0</v>
      </c>
      <c r="AC166" s="5">
        <v>0.0</v>
      </c>
      <c r="AD166" s="5">
        <v>0.0</v>
      </c>
      <c r="AE166" s="5">
        <v>0.0</v>
      </c>
      <c r="AF166" s="5">
        <v>0.211</v>
      </c>
      <c r="AG166" s="5">
        <f t="shared" si="1"/>
        <v>3</v>
      </c>
      <c r="AH166" s="6">
        <f t="shared" si="2"/>
        <v>0</v>
      </c>
      <c r="AI166" s="6" t="str">
        <f>VLOOKUP(C166, 'Batter Rosters'!A:C, 3, FALSE)</f>
        <v>TEX</v>
      </c>
    </row>
    <row r="167">
      <c r="A167" s="1">
        <v>23.0</v>
      </c>
      <c r="B167" s="3"/>
      <c r="C167" s="4" t="s">
        <v>325</v>
      </c>
      <c r="D167" s="4" t="s">
        <v>460</v>
      </c>
      <c r="E167" s="5">
        <v>2019.0</v>
      </c>
      <c r="F167" s="5">
        <v>2020.0</v>
      </c>
      <c r="G167" s="5">
        <v>133.0</v>
      </c>
      <c r="H167" s="5">
        <v>10.0</v>
      </c>
      <c r="I167" s="3"/>
      <c r="J167" s="5">
        <v>295.0</v>
      </c>
      <c r="K167" s="5">
        <v>275.0</v>
      </c>
      <c r="L167" s="5">
        <v>31.0</v>
      </c>
      <c r="M167" s="5">
        <v>72.0</v>
      </c>
      <c r="N167" s="5">
        <v>11.0</v>
      </c>
      <c r="O167" s="5">
        <v>1.0</v>
      </c>
      <c r="P167" s="5">
        <v>27.0</v>
      </c>
      <c r="Q167" s="5">
        <v>12.0</v>
      </c>
      <c r="R167" s="5">
        <v>8.0</v>
      </c>
      <c r="S167" s="5">
        <v>16.0</v>
      </c>
      <c r="T167" s="5">
        <v>76.0</v>
      </c>
      <c r="U167" s="5">
        <v>0.262</v>
      </c>
      <c r="V167" s="5">
        <v>0.3</v>
      </c>
      <c r="W167" s="5">
        <v>0.418</v>
      </c>
      <c r="X167" s="5">
        <v>0.719</v>
      </c>
      <c r="Y167" s="5">
        <v>115.0</v>
      </c>
      <c r="Z167" s="5">
        <v>7.0</v>
      </c>
      <c r="AA167" s="5">
        <v>0.0</v>
      </c>
      <c r="AB167" s="5">
        <v>1.0</v>
      </c>
      <c r="AC167" s="5">
        <v>2.0</v>
      </c>
      <c r="AD167" s="5">
        <v>0.0</v>
      </c>
      <c r="AE167" s="5">
        <v>3.0</v>
      </c>
      <c r="AF167" s="5">
        <v>0.325</v>
      </c>
      <c r="AG167" s="5">
        <f t="shared" si="1"/>
        <v>50</v>
      </c>
      <c r="AH167" s="6">
        <f t="shared" si="2"/>
        <v>4</v>
      </c>
      <c r="AI167" s="6" t="str">
        <f>VLOOKUP(C167, 'Batter Rosters'!A:C, 3, FALSE)</f>
        <v>TOR</v>
      </c>
    </row>
    <row r="168">
      <c r="A168" s="1">
        <v>48.0</v>
      </c>
      <c r="B168" s="3"/>
      <c r="C168" s="4" t="s">
        <v>583</v>
      </c>
      <c r="D168" s="4" t="s">
        <v>460</v>
      </c>
      <c r="E168" s="5">
        <v>2019.0</v>
      </c>
      <c r="F168" s="5">
        <v>2020.0</v>
      </c>
      <c r="G168" s="5">
        <v>78.0</v>
      </c>
      <c r="H168" s="5">
        <v>6.0</v>
      </c>
      <c r="I168" s="3"/>
      <c r="J168" s="5">
        <v>150.0</v>
      </c>
      <c r="K168" s="5">
        <v>136.0</v>
      </c>
      <c r="L168" s="5">
        <v>17.0</v>
      </c>
      <c r="M168" s="5">
        <v>38.0</v>
      </c>
      <c r="N168" s="5">
        <v>12.0</v>
      </c>
      <c r="O168" s="5">
        <v>0.0</v>
      </c>
      <c r="P168" s="5">
        <v>26.0</v>
      </c>
      <c r="Q168" s="5">
        <v>1.0</v>
      </c>
      <c r="R168" s="5">
        <v>1.0</v>
      </c>
      <c r="S168" s="5">
        <v>10.0</v>
      </c>
      <c r="T168" s="5">
        <v>43.0</v>
      </c>
      <c r="U168" s="5">
        <v>0.279</v>
      </c>
      <c r="V168" s="5">
        <v>0.327</v>
      </c>
      <c r="W168" s="5">
        <v>0.5</v>
      </c>
      <c r="X168" s="5">
        <v>0.827</v>
      </c>
      <c r="Y168" s="5">
        <v>68.0</v>
      </c>
      <c r="Z168" s="5">
        <v>3.0</v>
      </c>
      <c r="AA168" s="5">
        <v>1.0</v>
      </c>
      <c r="AB168" s="5">
        <v>0.0</v>
      </c>
      <c r="AC168" s="5">
        <v>3.0</v>
      </c>
      <c r="AD168" s="5">
        <v>0.0</v>
      </c>
      <c r="AE168" s="5">
        <v>1.0</v>
      </c>
      <c r="AF168" s="5">
        <v>0.356</v>
      </c>
      <c r="AG168" s="5">
        <f t="shared" si="1"/>
        <v>20</v>
      </c>
      <c r="AH168" s="6">
        <f t="shared" si="2"/>
        <v>0</v>
      </c>
      <c r="AI168" s="6" t="str">
        <f>VLOOKUP(C168, 'Batter Rosters'!A:C, 3, FALSE)</f>
        <v>TOR</v>
      </c>
    </row>
    <row r="169">
      <c r="A169" s="1">
        <v>86.0</v>
      </c>
      <c r="B169" s="3"/>
      <c r="C169" s="4" t="s">
        <v>584</v>
      </c>
      <c r="D169" s="4" t="s">
        <v>460</v>
      </c>
      <c r="E169" s="5">
        <v>2019.0</v>
      </c>
      <c r="F169" s="5">
        <v>2020.0</v>
      </c>
      <c r="G169" s="5">
        <v>30.0</v>
      </c>
      <c r="H169" s="5">
        <v>3.0</v>
      </c>
      <c r="I169" s="3"/>
      <c r="J169" s="5">
        <v>59.0</v>
      </c>
      <c r="K169" s="5">
        <v>52.0</v>
      </c>
      <c r="L169" s="5">
        <v>6.0</v>
      </c>
      <c r="M169" s="5">
        <v>12.0</v>
      </c>
      <c r="N169" s="5">
        <v>0.0</v>
      </c>
      <c r="O169" s="5">
        <v>1.0</v>
      </c>
      <c r="P169" s="5">
        <v>9.0</v>
      </c>
      <c r="Q169" s="5">
        <v>2.0</v>
      </c>
      <c r="R169" s="5">
        <v>0.0</v>
      </c>
      <c r="S169" s="5">
        <v>7.0</v>
      </c>
      <c r="T169" s="5">
        <v>16.0</v>
      </c>
      <c r="U169" s="5">
        <v>0.231</v>
      </c>
      <c r="V169" s="5">
        <v>0.322</v>
      </c>
      <c r="W169" s="5">
        <v>0.442</v>
      </c>
      <c r="X169" s="5">
        <v>0.764</v>
      </c>
      <c r="Y169" s="5">
        <v>23.0</v>
      </c>
      <c r="Z169" s="5">
        <v>0.0</v>
      </c>
      <c r="AA169" s="5">
        <v>0.0</v>
      </c>
      <c r="AB169" s="5">
        <v>0.0</v>
      </c>
      <c r="AC169" s="5">
        <v>0.0</v>
      </c>
      <c r="AD169" s="5">
        <v>0.0</v>
      </c>
      <c r="AE169" s="5">
        <v>0.0</v>
      </c>
      <c r="AF169" s="5">
        <v>0.273</v>
      </c>
      <c r="AG169" s="5">
        <f t="shared" si="1"/>
        <v>8</v>
      </c>
      <c r="AH169" s="6">
        <f t="shared" si="2"/>
        <v>2</v>
      </c>
      <c r="AI169" s="6" t="str">
        <f>VLOOKUP(C169, 'Batter Rosters'!A:C, 3, FALSE)</f>
        <v>TOR</v>
      </c>
    </row>
    <row r="170">
      <c r="A170" s="1">
        <v>95.0</v>
      </c>
      <c r="B170" s="3"/>
      <c r="C170" s="4" t="s">
        <v>585</v>
      </c>
      <c r="D170" s="4" t="s">
        <v>460</v>
      </c>
      <c r="E170" s="5">
        <v>2019.0</v>
      </c>
      <c r="F170" s="5">
        <v>2020.0</v>
      </c>
      <c r="G170" s="5">
        <v>96.0</v>
      </c>
      <c r="H170" s="5">
        <v>3.0</v>
      </c>
      <c r="I170" s="3"/>
      <c r="J170" s="5">
        <v>207.0</v>
      </c>
      <c r="K170" s="5">
        <v>164.0</v>
      </c>
      <c r="L170" s="5">
        <v>29.0</v>
      </c>
      <c r="M170" s="5">
        <v>42.0</v>
      </c>
      <c r="N170" s="5">
        <v>9.0</v>
      </c>
      <c r="O170" s="5">
        <v>1.0</v>
      </c>
      <c r="P170" s="5">
        <v>14.0</v>
      </c>
      <c r="Q170" s="5">
        <v>2.0</v>
      </c>
      <c r="R170" s="5">
        <v>0.0</v>
      </c>
      <c r="S170" s="5">
        <v>36.0</v>
      </c>
      <c r="T170" s="5">
        <v>58.0</v>
      </c>
      <c r="U170" s="5">
        <v>0.256</v>
      </c>
      <c r="V170" s="5">
        <v>0.4</v>
      </c>
      <c r="W170" s="5">
        <v>0.378</v>
      </c>
      <c r="X170" s="5">
        <v>0.778</v>
      </c>
      <c r="Y170" s="5">
        <v>62.0</v>
      </c>
      <c r="Z170" s="5">
        <v>0.0</v>
      </c>
      <c r="AA170" s="5">
        <v>4.0</v>
      </c>
      <c r="AB170" s="5">
        <v>0.0</v>
      </c>
      <c r="AC170" s="5">
        <v>1.0</v>
      </c>
      <c r="AD170" s="5">
        <v>0.0</v>
      </c>
      <c r="AE170" s="5">
        <v>1.0</v>
      </c>
      <c r="AF170" s="5">
        <v>0.375</v>
      </c>
      <c r="AG170" s="5">
        <f t="shared" si="1"/>
        <v>29</v>
      </c>
      <c r="AH170" s="6">
        <f t="shared" si="2"/>
        <v>2</v>
      </c>
      <c r="AI170" s="6" t="str">
        <f>VLOOKUP(C170, 'Batter Rosters'!A:C, 3, FALSE)</f>
        <v>TOR</v>
      </c>
    </row>
    <row r="171">
      <c r="A171" s="1">
        <v>160.0</v>
      </c>
      <c r="B171" s="3"/>
      <c r="C171" s="4" t="s">
        <v>586</v>
      </c>
      <c r="D171" s="4" t="s">
        <v>460</v>
      </c>
      <c r="E171" s="5">
        <v>2019.0</v>
      </c>
      <c r="F171" s="5">
        <v>2020.0</v>
      </c>
      <c r="G171" s="5">
        <v>27.0</v>
      </c>
      <c r="H171" s="5">
        <v>1.0</v>
      </c>
      <c r="I171" s="3"/>
      <c r="J171" s="5">
        <v>42.0</v>
      </c>
      <c r="K171" s="5">
        <v>38.0</v>
      </c>
      <c r="L171" s="5">
        <v>1.0</v>
      </c>
      <c r="M171" s="5">
        <v>5.0</v>
      </c>
      <c r="N171" s="5">
        <v>0.0</v>
      </c>
      <c r="O171" s="5">
        <v>0.0</v>
      </c>
      <c r="P171" s="5">
        <v>3.0</v>
      </c>
      <c r="Q171" s="5">
        <v>0.0</v>
      </c>
      <c r="R171" s="5">
        <v>0.0</v>
      </c>
      <c r="S171" s="5">
        <v>2.0</v>
      </c>
      <c r="T171" s="5">
        <v>10.0</v>
      </c>
      <c r="U171" s="5">
        <v>0.132</v>
      </c>
      <c r="V171" s="5">
        <v>0.175</v>
      </c>
      <c r="W171" s="5">
        <v>0.211</v>
      </c>
      <c r="X171" s="5">
        <v>0.386</v>
      </c>
      <c r="Y171" s="5">
        <v>8.0</v>
      </c>
      <c r="Z171" s="5">
        <v>1.0</v>
      </c>
      <c r="AA171" s="5">
        <v>0.0</v>
      </c>
      <c r="AB171" s="5">
        <v>1.0</v>
      </c>
      <c r="AC171" s="5">
        <v>0.0</v>
      </c>
      <c r="AD171" s="5">
        <v>0.0</v>
      </c>
      <c r="AE171" s="5">
        <v>0.0</v>
      </c>
      <c r="AF171" s="5">
        <v>0.148</v>
      </c>
      <c r="AG171" s="5">
        <f t="shared" si="1"/>
        <v>4</v>
      </c>
      <c r="AH171" s="6">
        <f t="shared" si="2"/>
        <v>0</v>
      </c>
      <c r="AI171" s="6" t="str">
        <f>VLOOKUP(C171, 'Batter Rosters'!A:C, 3, FALSE)</f>
        <v>TOR</v>
      </c>
    </row>
    <row r="172">
      <c r="A172" s="1">
        <v>163.0</v>
      </c>
      <c r="B172" s="3"/>
      <c r="C172" s="4" t="s">
        <v>587</v>
      </c>
      <c r="D172" s="4" t="s">
        <v>460</v>
      </c>
      <c r="E172" s="5">
        <v>2019.0</v>
      </c>
      <c r="F172" s="5">
        <v>2020.0</v>
      </c>
      <c r="G172" s="5">
        <v>84.0</v>
      </c>
      <c r="H172" s="5">
        <v>1.0</v>
      </c>
      <c r="I172" s="3"/>
      <c r="J172" s="5">
        <v>141.0</v>
      </c>
      <c r="K172" s="5">
        <v>121.0</v>
      </c>
      <c r="L172" s="5">
        <v>10.0</v>
      </c>
      <c r="M172" s="5">
        <v>36.0</v>
      </c>
      <c r="N172" s="5">
        <v>8.0</v>
      </c>
      <c r="O172" s="5">
        <v>0.0</v>
      </c>
      <c r="P172" s="5">
        <v>11.0</v>
      </c>
      <c r="Q172" s="5">
        <v>1.0</v>
      </c>
      <c r="R172" s="5">
        <v>1.0</v>
      </c>
      <c r="S172" s="5">
        <v>13.0</v>
      </c>
      <c r="T172" s="5">
        <v>14.0</v>
      </c>
      <c r="U172" s="5">
        <v>0.298</v>
      </c>
      <c r="V172" s="5">
        <v>0.374</v>
      </c>
      <c r="W172" s="5">
        <v>0.388</v>
      </c>
      <c r="X172" s="5">
        <v>0.763</v>
      </c>
      <c r="Y172" s="5">
        <v>47.0</v>
      </c>
      <c r="Z172" s="5">
        <v>1.0</v>
      </c>
      <c r="AA172" s="5">
        <v>3.0</v>
      </c>
      <c r="AB172" s="5">
        <v>2.0</v>
      </c>
      <c r="AC172" s="5">
        <v>2.0</v>
      </c>
      <c r="AD172" s="5">
        <v>1.0</v>
      </c>
      <c r="AE172" s="5">
        <v>0.0</v>
      </c>
      <c r="AF172" s="5">
        <v>0.324</v>
      </c>
      <c r="AG172" s="5">
        <f t="shared" si="1"/>
        <v>27</v>
      </c>
      <c r="AH172" s="6">
        <f t="shared" si="2"/>
        <v>0</v>
      </c>
      <c r="AI172" s="6" t="str">
        <f>VLOOKUP(C172, 'Batter Rosters'!A:C, 3, FALSE)</f>
        <v>TOR</v>
      </c>
    </row>
    <row r="173">
      <c r="A173" s="1">
        <v>172.0</v>
      </c>
      <c r="B173" s="3"/>
      <c r="C173" s="4" t="s">
        <v>588</v>
      </c>
      <c r="D173" s="4" t="s">
        <v>460</v>
      </c>
      <c r="E173" s="5">
        <v>2019.0</v>
      </c>
      <c r="F173" s="5">
        <v>2020.0</v>
      </c>
      <c r="G173" s="5">
        <v>52.0</v>
      </c>
      <c r="H173" s="5">
        <v>0.0</v>
      </c>
      <c r="I173" s="3"/>
      <c r="J173" s="5">
        <v>87.0</v>
      </c>
      <c r="K173" s="5">
        <v>84.0</v>
      </c>
      <c r="L173" s="5">
        <v>1.0</v>
      </c>
      <c r="M173" s="5">
        <v>15.0</v>
      </c>
      <c r="N173" s="5">
        <v>5.0</v>
      </c>
      <c r="O173" s="5">
        <v>0.0</v>
      </c>
      <c r="P173" s="5">
        <v>4.0</v>
      </c>
      <c r="Q173" s="5">
        <v>0.0</v>
      </c>
      <c r="R173" s="5">
        <v>0.0</v>
      </c>
      <c r="S173" s="5">
        <v>1.0</v>
      </c>
      <c r="T173" s="5">
        <v>23.0</v>
      </c>
      <c r="U173" s="5">
        <v>0.179</v>
      </c>
      <c r="V173" s="5">
        <v>0.207</v>
      </c>
      <c r="W173" s="5">
        <v>0.238</v>
      </c>
      <c r="X173" s="5">
        <v>0.445</v>
      </c>
      <c r="Y173" s="5">
        <v>20.0</v>
      </c>
      <c r="Z173" s="5">
        <v>3.0</v>
      </c>
      <c r="AA173" s="5">
        <v>2.0</v>
      </c>
      <c r="AB173" s="5">
        <v>0.0</v>
      </c>
      <c r="AC173" s="5">
        <v>0.0</v>
      </c>
      <c r="AD173" s="5">
        <v>0.0</v>
      </c>
      <c r="AE173" s="5">
        <v>0.0</v>
      </c>
      <c r="AF173" s="5">
        <v>0.246</v>
      </c>
      <c r="AG173" s="5">
        <f t="shared" si="1"/>
        <v>10</v>
      </c>
      <c r="AH173" s="6">
        <f t="shared" si="2"/>
        <v>0</v>
      </c>
      <c r="AI173" s="6" t="str">
        <f>VLOOKUP(C173, 'Batter Rosters'!A:C, 3, FALSE)</f>
        <v>TOR</v>
      </c>
    </row>
    <row r="174">
      <c r="A174" s="1">
        <v>186.0</v>
      </c>
      <c r="B174" s="3"/>
      <c r="C174" s="4" t="s">
        <v>589</v>
      </c>
      <c r="D174" s="4" t="s">
        <v>460</v>
      </c>
      <c r="E174" s="5">
        <v>2019.0</v>
      </c>
      <c r="F174" s="5">
        <v>2020.0</v>
      </c>
      <c r="G174" s="5">
        <v>39.0</v>
      </c>
      <c r="H174" s="5">
        <v>0.0</v>
      </c>
      <c r="I174" s="3"/>
      <c r="J174" s="5">
        <v>71.0</v>
      </c>
      <c r="K174" s="5">
        <v>65.0</v>
      </c>
      <c r="L174" s="5">
        <v>7.0</v>
      </c>
      <c r="M174" s="5">
        <v>16.0</v>
      </c>
      <c r="N174" s="5">
        <v>5.0</v>
      </c>
      <c r="O174" s="5">
        <v>0.0</v>
      </c>
      <c r="P174" s="5">
        <v>6.0</v>
      </c>
      <c r="Q174" s="5">
        <v>0.0</v>
      </c>
      <c r="R174" s="5">
        <v>0.0</v>
      </c>
      <c r="S174" s="5">
        <v>5.0</v>
      </c>
      <c r="T174" s="5">
        <v>14.0</v>
      </c>
      <c r="U174" s="5">
        <v>0.246</v>
      </c>
      <c r="V174" s="5">
        <v>0.296</v>
      </c>
      <c r="W174" s="5">
        <v>0.323</v>
      </c>
      <c r="X174" s="5">
        <v>0.619</v>
      </c>
      <c r="Y174" s="5">
        <v>21.0</v>
      </c>
      <c r="Z174" s="5">
        <v>0.0</v>
      </c>
      <c r="AA174" s="5">
        <v>0.0</v>
      </c>
      <c r="AB174" s="5">
        <v>0.0</v>
      </c>
      <c r="AC174" s="5">
        <v>1.0</v>
      </c>
      <c r="AD174" s="5">
        <v>0.0</v>
      </c>
      <c r="AE174" s="5">
        <v>0.0</v>
      </c>
      <c r="AF174" s="5">
        <v>0.308</v>
      </c>
      <c r="AG174" s="5">
        <f t="shared" si="1"/>
        <v>11</v>
      </c>
      <c r="AH174" s="6">
        <f t="shared" si="2"/>
        <v>0</v>
      </c>
      <c r="AI174" s="6" t="str">
        <f>VLOOKUP(C174, 'Batter Rosters'!A:C, 3, FALSE)</f>
        <v>WAS</v>
      </c>
    </row>
    <row r="175">
      <c r="A175" s="1">
        <v>24.0</v>
      </c>
      <c r="B175" s="3"/>
      <c r="C175" s="4" t="s">
        <v>590</v>
      </c>
      <c r="D175" s="4" t="s">
        <v>460</v>
      </c>
      <c r="E175" s="5">
        <v>2019.0</v>
      </c>
      <c r="F175" s="5">
        <v>2020.0</v>
      </c>
      <c r="G175" s="5">
        <v>135.0</v>
      </c>
      <c r="H175" s="5">
        <v>10.0</v>
      </c>
      <c r="I175" s="3"/>
      <c r="J175" s="5">
        <v>254.0</v>
      </c>
      <c r="K175" s="5">
        <v>217.0</v>
      </c>
      <c r="L175" s="5">
        <v>36.0</v>
      </c>
      <c r="M175" s="5">
        <v>64.0</v>
      </c>
      <c r="N175" s="5">
        <v>15.0</v>
      </c>
      <c r="O175" s="5">
        <v>3.0</v>
      </c>
      <c r="P175" s="5">
        <v>43.0</v>
      </c>
      <c r="Q175" s="5">
        <v>4.0</v>
      </c>
      <c r="R175" s="5">
        <v>0.0</v>
      </c>
      <c r="S175" s="5">
        <v>29.0</v>
      </c>
      <c r="T175" s="5">
        <v>48.0</v>
      </c>
      <c r="U175" s="5">
        <v>0.295</v>
      </c>
      <c r="V175" s="5">
        <v>0.374</v>
      </c>
      <c r="W175" s="5">
        <v>0.53</v>
      </c>
      <c r="X175" s="5">
        <v>0.904</v>
      </c>
      <c r="Y175" s="5">
        <v>115.0</v>
      </c>
      <c r="Z175" s="5">
        <v>6.0</v>
      </c>
      <c r="AA175" s="5">
        <v>2.0</v>
      </c>
      <c r="AB175" s="5">
        <v>0.0</v>
      </c>
      <c r="AC175" s="5">
        <v>6.0</v>
      </c>
      <c r="AD175" s="5">
        <v>1.0</v>
      </c>
      <c r="AE175" s="5">
        <v>2.0</v>
      </c>
      <c r="AF175" s="5">
        <v>0.327</v>
      </c>
      <c r="AG175" s="5">
        <f t="shared" si="1"/>
        <v>36</v>
      </c>
      <c r="AH175" s="6">
        <f t="shared" si="2"/>
        <v>4</v>
      </c>
      <c r="AI175" s="6" t="str">
        <f>VLOOKUP(C175, 'Batter Rosters'!A:C, 3, FALSE)</f>
        <v>WSN</v>
      </c>
    </row>
    <row r="176">
      <c r="A176" s="1">
        <v>34.0</v>
      </c>
      <c r="B176" s="3"/>
      <c r="C176" s="4" t="s">
        <v>327</v>
      </c>
      <c r="D176" s="4" t="s">
        <v>460</v>
      </c>
      <c r="E176" s="5">
        <v>2019.0</v>
      </c>
      <c r="F176" s="5">
        <v>2020.0</v>
      </c>
      <c r="G176" s="5">
        <v>94.0</v>
      </c>
      <c r="H176" s="5">
        <v>7.0</v>
      </c>
      <c r="I176" s="3"/>
      <c r="J176" s="5">
        <v>180.0</v>
      </c>
      <c r="K176" s="5">
        <v>155.0</v>
      </c>
      <c r="L176" s="5">
        <v>22.0</v>
      </c>
      <c r="M176" s="5">
        <v>46.0</v>
      </c>
      <c r="N176" s="5">
        <v>11.0</v>
      </c>
      <c r="O176" s="5">
        <v>1.0</v>
      </c>
      <c r="P176" s="5">
        <v>32.0</v>
      </c>
      <c r="Q176" s="5">
        <v>1.0</v>
      </c>
      <c r="R176" s="5">
        <v>0.0</v>
      </c>
      <c r="S176" s="5">
        <v>20.0</v>
      </c>
      <c r="T176" s="5">
        <v>24.0</v>
      </c>
      <c r="U176" s="5">
        <v>0.297</v>
      </c>
      <c r="V176" s="5">
        <v>0.367</v>
      </c>
      <c r="W176" s="5">
        <v>0.516</v>
      </c>
      <c r="X176" s="5">
        <v>0.883</v>
      </c>
      <c r="Y176" s="5">
        <v>80.0</v>
      </c>
      <c r="Z176" s="5">
        <v>3.0</v>
      </c>
      <c r="AA176" s="5">
        <v>0.0</v>
      </c>
      <c r="AB176" s="5">
        <v>0.0</v>
      </c>
      <c r="AC176" s="5">
        <v>5.0</v>
      </c>
      <c r="AD176" s="5">
        <v>0.0</v>
      </c>
      <c r="AE176" s="5">
        <v>2.0</v>
      </c>
      <c r="AF176" s="5">
        <v>0.302</v>
      </c>
      <c r="AG176" s="5">
        <f t="shared" si="1"/>
        <v>27</v>
      </c>
      <c r="AH176" s="6">
        <f t="shared" si="2"/>
        <v>1</v>
      </c>
      <c r="AI176" s="6" t="str">
        <f>VLOOKUP(C176, 'Batter Rosters'!A:C, 3, FALSE)</f>
        <v>WSN</v>
      </c>
    </row>
    <row r="177">
      <c r="A177" s="1">
        <v>111.0</v>
      </c>
      <c r="B177" s="3"/>
      <c r="C177" s="4" t="s">
        <v>591</v>
      </c>
      <c r="D177" s="4" t="s">
        <v>460</v>
      </c>
      <c r="E177" s="5">
        <v>2019.0</v>
      </c>
      <c r="F177" s="5">
        <v>2020.0</v>
      </c>
      <c r="G177" s="5">
        <v>65.0</v>
      </c>
      <c r="H177" s="5">
        <v>2.0</v>
      </c>
      <c r="I177" s="3"/>
      <c r="J177" s="5">
        <v>81.0</v>
      </c>
      <c r="K177" s="5">
        <v>67.0</v>
      </c>
      <c r="L177" s="5">
        <v>4.0</v>
      </c>
      <c r="M177" s="5">
        <v>13.0</v>
      </c>
      <c r="N177" s="5">
        <v>2.0</v>
      </c>
      <c r="O177" s="5">
        <v>0.0</v>
      </c>
      <c r="P177" s="5">
        <v>7.0</v>
      </c>
      <c r="Q177" s="5">
        <v>0.0</v>
      </c>
      <c r="R177" s="5">
        <v>2.0</v>
      </c>
      <c r="S177" s="5">
        <v>11.0</v>
      </c>
      <c r="T177" s="5">
        <v>23.0</v>
      </c>
      <c r="U177" s="5">
        <v>0.194</v>
      </c>
      <c r="V177" s="5">
        <v>0.321</v>
      </c>
      <c r="W177" s="5">
        <v>0.313</v>
      </c>
      <c r="X177" s="5">
        <v>0.634</v>
      </c>
      <c r="Y177" s="5">
        <v>21.0</v>
      </c>
      <c r="Z177" s="5">
        <v>0.0</v>
      </c>
      <c r="AA177" s="5">
        <v>2.0</v>
      </c>
      <c r="AB177" s="5">
        <v>0.0</v>
      </c>
      <c r="AC177" s="5">
        <v>1.0</v>
      </c>
      <c r="AD177" s="5">
        <v>0.0</v>
      </c>
      <c r="AE177" s="5">
        <v>0.0</v>
      </c>
      <c r="AF177" s="5">
        <v>0.256</v>
      </c>
      <c r="AG177" s="5">
        <f t="shared" si="1"/>
        <v>9</v>
      </c>
      <c r="AH177" s="6">
        <f t="shared" si="2"/>
        <v>-2</v>
      </c>
      <c r="AI177" s="6" t="str">
        <f>VLOOKUP(C177, 'Batter Rosters'!A:C, 3, FALSE)</f>
        <v>WSN</v>
      </c>
    </row>
    <row r="178">
      <c r="A178" s="1">
        <v>128.0</v>
      </c>
      <c r="B178" s="3"/>
      <c r="C178" s="4" t="s">
        <v>592</v>
      </c>
      <c r="D178" s="4" t="s">
        <v>460</v>
      </c>
      <c r="E178" s="5">
        <v>2019.0</v>
      </c>
      <c r="F178" s="5">
        <v>2020.0</v>
      </c>
      <c r="G178" s="5">
        <v>98.0</v>
      </c>
      <c r="H178" s="5">
        <v>2.0</v>
      </c>
      <c r="I178" s="3"/>
      <c r="J178" s="5">
        <v>192.0</v>
      </c>
      <c r="K178" s="5">
        <v>169.0</v>
      </c>
      <c r="L178" s="5">
        <v>30.0</v>
      </c>
      <c r="M178" s="5">
        <v>42.0</v>
      </c>
      <c r="N178" s="5">
        <v>7.0</v>
      </c>
      <c r="O178" s="5">
        <v>3.0</v>
      </c>
      <c r="P178" s="5">
        <v>11.0</v>
      </c>
      <c r="Q178" s="5">
        <v>4.0</v>
      </c>
      <c r="R178" s="5">
        <v>2.0</v>
      </c>
      <c r="S178" s="5">
        <v>15.0</v>
      </c>
      <c r="T178" s="5">
        <v>36.0</v>
      </c>
      <c r="U178" s="5">
        <v>0.249</v>
      </c>
      <c r="V178" s="5">
        <v>0.321</v>
      </c>
      <c r="W178" s="5">
        <v>0.361</v>
      </c>
      <c r="X178" s="5">
        <v>0.682</v>
      </c>
      <c r="Y178" s="5">
        <v>61.0</v>
      </c>
      <c r="Z178" s="5">
        <v>0.0</v>
      </c>
      <c r="AA178" s="5">
        <v>3.0</v>
      </c>
      <c r="AB178" s="5">
        <v>5.0</v>
      </c>
      <c r="AC178" s="5">
        <v>0.0</v>
      </c>
      <c r="AD178" s="5">
        <v>0.0</v>
      </c>
      <c r="AE178" s="5">
        <v>1.0</v>
      </c>
      <c r="AF178" s="5">
        <v>0.305</v>
      </c>
      <c r="AG178" s="5">
        <f t="shared" si="1"/>
        <v>30</v>
      </c>
      <c r="AH178" s="6">
        <f t="shared" si="2"/>
        <v>2</v>
      </c>
      <c r="AI178" s="6" t="str">
        <f>VLOOKUP(C178, 'Batter Rosters'!A:C, 3, FALSE)</f>
        <v>WSN</v>
      </c>
    </row>
    <row r="179">
      <c r="A179" s="1">
        <v>133.0</v>
      </c>
      <c r="B179" s="3"/>
      <c r="C179" s="4" t="s">
        <v>336</v>
      </c>
      <c r="D179" s="4" t="s">
        <v>460</v>
      </c>
      <c r="E179" s="5">
        <v>2019.0</v>
      </c>
      <c r="F179" s="5">
        <v>2020.0</v>
      </c>
      <c r="G179" s="5">
        <v>23.0</v>
      </c>
      <c r="H179" s="5">
        <v>1.0</v>
      </c>
      <c r="I179" s="3"/>
      <c r="J179" s="5">
        <v>35.0</v>
      </c>
      <c r="K179" s="5">
        <v>33.0</v>
      </c>
      <c r="L179" s="5">
        <v>5.0</v>
      </c>
      <c r="M179" s="5">
        <v>9.0</v>
      </c>
      <c r="N179" s="5">
        <v>0.0</v>
      </c>
      <c r="O179" s="5">
        <v>0.0</v>
      </c>
      <c r="P179" s="5">
        <v>2.0</v>
      </c>
      <c r="Q179" s="5">
        <v>0.0</v>
      </c>
      <c r="R179" s="5">
        <v>0.0</v>
      </c>
      <c r="S179" s="5">
        <v>2.0</v>
      </c>
      <c r="T179" s="5">
        <v>10.0</v>
      </c>
      <c r="U179" s="5">
        <v>0.273</v>
      </c>
      <c r="V179" s="5">
        <v>0.314</v>
      </c>
      <c r="W179" s="5">
        <v>0.364</v>
      </c>
      <c r="X179" s="5">
        <v>0.678</v>
      </c>
      <c r="Y179" s="5">
        <v>12.0</v>
      </c>
      <c r="Z179" s="5">
        <v>1.0</v>
      </c>
      <c r="AA179" s="5">
        <v>0.0</v>
      </c>
      <c r="AB179" s="5">
        <v>0.0</v>
      </c>
      <c r="AC179" s="5">
        <v>0.0</v>
      </c>
      <c r="AD179" s="5">
        <v>0.0</v>
      </c>
      <c r="AE179" s="5">
        <v>0.0</v>
      </c>
      <c r="AF179" s="5">
        <v>0.364</v>
      </c>
      <c r="AG179" s="5">
        <f t="shared" si="1"/>
        <v>8</v>
      </c>
      <c r="AH179" s="6">
        <f t="shared" si="2"/>
        <v>0</v>
      </c>
      <c r="AI179" s="6" t="str">
        <f>VLOOKUP(C179, 'Batter Rosters'!A:C, 3, FALSE)</f>
        <v>WSN</v>
      </c>
    </row>
    <row r="180">
      <c r="A180" s="1">
        <v>19.0</v>
      </c>
      <c r="B180" s="3"/>
      <c r="C180" s="4" t="s">
        <v>593</v>
      </c>
      <c r="D180" s="4" t="s">
        <v>460</v>
      </c>
      <c r="E180" s="5">
        <v>2019.0</v>
      </c>
      <c r="F180" s="5">
        <v>2020.0</v>
      </c>
      <c r="G180" s="5">
        <v>63.0</v>
      </c>
      <c r="H180" s="5">
        <v>10.0</v>
      </c>
      <c r="I180" s="3"/>
      <c r="J180" s="5">
        <v>136.0</v>
      </c>
      <c r="K180" s="5">
        <v>119.0</v>
      </c>
      <c r="L180" s="5">
        <v>16.0</v>
      </c>
      <c r="M180" s="5">
        <v>37.0</v>
      </c>
      <c r="N180" s="5">
        <v>12.0</v>
      </c>
      <c r="O180" s="5">
        <v>0.0</v>
      </c>
      <c r="P180" s="5">
        <v>28.0</v>
      </c>
      <c r="Q180" s="5">
        <v>0.0</v>
      </c>
      <c r="R180" s="5">
        <v>0.0</v>
      </c>
      <c r="S180" s="5">
        <v>14.0</v>
      </c>
      <c r="T180" s="5">
        <v>30.0</v>
      </c>
      <c r="U180" s="5">
        <v>0.311</v>
      </c>
      <c r="V180" s="5">
        <v>0.39</v>
      </c>
      <c r="W180" s="5">
        <v>0.664</v>
      </c>
      <c r="X180" s="5">
        <v>1.054</v>
      </c>
      <c r="Y180" s="5">
        <v>79.0</v>
      </c>
      <c r="Z180" s="5">
        <v>3.0</v>
      </c>
      <c r="AA180" s="5">
        <v>2.0</v>
      </c>
      <c r="AB180" s="5">
        <v>0.0</v>
      </c>
      <c r="AC180" s="5">
        <v>1.0</v>
      </c>
      <c r="AD180" s="5">
        <v>0.0</v>
      </c>
      <c r="AE180" s="5">
        <v>2.0</v>
      </c>
      <c r="AF180" s="5">
        <v>0.338</v>
      </c>
      <c r="AG180" s="5">
        <f t="shared" si="1"/>
        <v>15</v>
      </c>
      <c r="AH180" s="6">
        <f t="shared" si="2"/>
        <v>0</v>
      </c>
      <c r="AI180" s="6" t="str">
        <f>VLOOKUP(C180, 'Batter Rosters'!A:C, 3, FALSE)</f>
        <v>#N/A</v>
      </c>
    </row>
    <row r="181">
      <c r="A181" s="1">
        <v>52.0</v>
      </c>
      <c r="B181" s="3"/>
      <c r="C181" s="4" t="s">
        <v>594</v>
      </c>
      <c r="D181" s="4" t="s">
        <v>460</v>
      </c>
      <c r="E181" s="5">
        <v>2019.0</v>
      </c>
      <c r="F181" s="5">
        <v>2019.0</v>
      </c>
      <c r="G181" s="5">
        <v>63.0</v>
      </c>
      <c r="H181" s="5">
        <v>5.0</v>
      </c>
      <c r="I181" s="3"/>
      <c r="J181" s="5">
        <v>128.0</v>
      </c>
      <c r="K181" s="5">
        <v>117.0</v>
      </c>
      <c r="L181" s="5">
        <v>13.0</v>
      </c>
      <c r="M181" s="5">
        <v>27.0</v>
      </c>
      <c r="N181" s="5">
        <v>4.0</v>
      </c>
      <c r="O181" s="5">
        <v>0.0</v>
      </c>
      <c r="P181" s="5">
        <v>14.0</v>
      </c>
      <c r="Q181" s="5">
        <v>0.0</v>
      </c>
      <c r="R181" s="5">
        <v>2.0</v>
      </c>
      <c r="S181" s="5">
        <v>9.0</v>
      </c>
      <c r="T181" s="5">
        <v>36.0</v>
      </c>
      <c r="U181" s="5">
        <v>0.231</v>
      </c>
      <c r="V181" s="5">
        <v>0.289</v>
      </c>
      <c r="W181" s="5">
        <v>0.393</v>
      </c>
      <c r="X181" s="5">
        <v>0.682</v>
      </c>
      <c r="Y181" s="5">
        <v>46.0</v>
      </c>
      <c r="Z181" s="5">
        <v>0.0</v>
      </c>
      <c r="AA181" s="5">
        <v>1.0</v>
      </c>
      <c r="AB181" s="5">
        <v>0.0</v>
      </c>
      <c r="AC181" s="5">
        <v>1.0</v>
      </c>
      <c r="AD181" s="5">
        <v>0.0</v>
      </c>
      <c r="AE181" s="5">
        <v>0.0</v>
      </c>
      <c r="AF181" s="5">
        <v>0.286</v>
      </c>
      <c r="AG181" s="5">
        <f t="shared" si="1"/>
        <v>18</v>
      </c>
      <c r="AH181" s="6">
        <f t="shared" si="2"/>
        <v>-2</v>
      </c>
      <c r="AI181" s="6" t="str">
        <f>VLOOKUP(C181, 'Batter Rosters'!A:C, 3, FALSE)</f>
        <v>#N/A</v>
      </c>
    </row>
    <row r="182">
      <c r="A182" s="1">
        <v>68.0</v>
      </c>
      <c r="B182" s="3"/>
      <c r="C182" s="4" t="s">
        <v>595</v>
      </c>
      <c r="D182" s="4" t="s">
        <v>460</v>
      </c>
      <c r="E182" s="5">
        <v>2019.0</v>
      </c>
      <c r="F182" s="5">
        <v>2019.0</v>
      </c>
      <c r="G182" s="5">
        <v>42.0</v>
      </c>
      <c r="H182" s="5">
        <v>4.0</v>
      </c>
      <c r="I182" s="3"/>
      <c r="J182" s="5">
        <v>71.0</v>
      </c>
      <c r="K182" s="5">
        <v>63.0</v>
      </c>
      <c r="L182" s="5">
        <v>8.0</v>
      </c>
      <c r="M182" s="5">
        <v>16.0</v>
      </c>
      <c r="N182" s="5">
        <v>5.0</v>
      </c>
      <c r="O182" s="5">
        <v>0.0</v>
      </c>
      <c r="P182" s="5">
        <v>14.0</v>
      </c>
      <c r="Q182" s="5">
        <v>0.0</v>
      </c>
      <c r="R182" s="5">
        <v>0.0</v>
      </c>
      <c r="S182" s="5">
        <v>7.0</v>
      </c>
      <c r="T182" s="5">
        <v>14.0</v>
      </c>
      <c r="U182" s="5">
        <v>0.254</v>
      </c>
      <c r="V182" s="5">
        <v>0.338</v>
      </c>
      <c r="W182" s="5">
        <v>0.524</v>
      </c>
      <c r="X182" s="5">
        <v>0.862</v>
      </c>
      <c r="Y182" s="5">
        <v>33.0</v>
      </c>
      <c r="Z182" s="5">
        <v>2.0</v>
      </c>
      <c r="AA182" s="5">
        <v>1.0</v>
      </c>
      <c r="AB182" s="5">
        <v>0.0</v>
      </c>
      <c r="AC182" s="5">
        <v>0.0</v>
      </c>
      <c r="AD182" s="5">
        <v>0.0</v>
      </c>
      <c r="AE182" s="5">
        <v>0.0</v>
      </c>
      <c r="AF182" s="5">
        <v>0.267</v>
      </c>
      <c r="AG182" s="5">
        <f t="shared" si="1"/>
        <v>7</v>
      </c>
      <c r="AH182" s="6">
        <f t="shared" si="2"/>
        <v>0</v>
      </c>
      <c r="AI182" s="6" t="str">
        <f>VLOOKUP(C182, 'Batter Rosters'!A:C, 3, FALSE)</f>
        <v>#N/A</v>
      </c>
    </row>
    <row r="183">
      <c r="A183" s="1">
        <v>91.0</v>
      </c>
      <c r="B183" s="3"/>
      <c r="C183" s="4" t="s">
        <v>596</v>
      </c>
      <c r="D183" s="4" t="s">
        <v>460</v>
      </c>
      <c r="E183" s="5">
        <v>2019.0</v>
      </c>
      <c r="F183" s="5">
        <v>2019.0</v>
      </c>
      <c r="G183" s="5">
        <v>33.0</v>
      </c>
      <c r="H183" s="5">
        <v>3.0</v>
      </c>
      <c r="I183" s="3"/>
      <c r="J183" s="5">
        <v>54.0</v>
      </c>
      <c r="K183" s="5">
        <v>51.0</v>
      </c>
      <c r="L183" s="5">
        <v>10.0</v>
      </c>
      <c r="M183" s="5">
        <v>10.0</v>
      </c>
      <c r="N183" s="5">
        <v>1.0</v>
      </c>
      <c r="O183" s="5">
        <v>0.0</v>
      </c>
      <c r="P183" s="5">
        <v>6.0</v>
      </c>
      <c r="Q183" s="5">
        <v>0.0</v>
      </c>
      <c r="R183" s="5">
        <v>1.0</v>
      </c>
      <c r="S183" s="5">
        <v>1.0</v>
      </c>
      <c r="T183" s="5">
        <v>18.0</v>
      </c>
      <c r="U183" s="5">
        <v>0.196</v>
      </c>
      <c r="V183" s="5">
        <v>0.226</v>
      </c>
      <c r="W183" s="5">
        <v>0.392</v>
      </c>
      <c r="X183" s="5">
        <v>0.619</v>
      </c>
      <c r="Y183" s="5">
        <v>20.0</v>
      </c>
      <c r="Z183" s="5">
        <v>0.0</v>
      </c>
      <c r="AA183" s="5">
        <v>1.0</v>
      </c>
      <c r="AB183" s="5">
        <v>1.0</v>
      </c>
      <c r="AC183" s="5">
        <v>0.0</v>
      </c>
      <c r="AD183" s="5">
        <v>0.0</v>
      </c>
      <c r="AE183" s="5">
        <v>3.0</v>
      </c>
      <c r="AF183" s="5">
        <v>0.233</v>
      </c>
      <c r="AG183" s="5">
        <f t="shared" si="1"/>
        <v>6</v>
      </c>
      <c r="AH183" s="6">
        <f t="shared" si="2"/>
        <v>-1</v>
      </c>
      <c r="AI183" s="6" t="str">
        <f>VLOOKUP(C183, 'Batter Rosters'!A:C, 3, FALSE)</f>
        <v>#N/A</v>
      </c>
    </row>
    <row r="184">
      <c r="A184" s="1">
        <v>96.0</v>
      </c>
      <c r="B184" s="3"/>
      <c r="C184" s="4" t="s">
        <v>367</v>
      </c>
      <c r="D184" s="4" t="s">
        <v>460</v>
      </c>
      <c r="E184" s="5">
        <v>2019.0</v>
      </c>
      <c r="F184" s="5">
        <v>2019.0</v>
      </c>
      <c r="G184" s="5">
        <v>59.0</v>
      </c>
      <c r="H184" s="5">
        <v>3.0</v>
      </c>
      <c r="I184" s="3"/>
      <c r="J184" s="5">
        <v>127.0</v>
      </c>
      <c r="K184" s="5">
        <v>126.0</v>
      </c>
      <c r="L184" s="5">
        <v>14.0</v>
      </c>
      <c r="M184" s="5">
        <v>34.0</v>
      </c>
      <c r="N184" s="5">
        <v>6.0</v>
      </c>
      <c r="O184" s="5">
        <v>0.0</v>
      </c>
      <c r="P184" s="5">
        <v>16.0</v>
      </c>
      <c r="Q184" s="5">
        <v>0.0</v>
      </c>
      <c r="R184" s="5">
        <v>0.0</v>
      </c>
      <c r="S184" s="5">
        <v>1.0</v>
      </c>
      <c r="T184" s="5">
        <v>14.0</v>
      </c>
      <c r="U184" s="5">
        <v>0.27</v>
      </c>
      <c r="V184" s="5">
        <v>0.276</v>
      </c>
      <c r="W184" s="5">
        <v>0.389</v>
      </c>
      <c r="X184" s="5">
        <v>0.664</v>
      </c>
      <c r="Y184" s="5">
        <v>49.0</v>
      </c>
      <c r="Z184" s="5">
        <v>5.0</v>
      </c>
      <c r="AA184" s="5">
        <v>0.0</v>
      </c>
      <c r="AB184" s="5">
        <v>0.0</v>
      </c>
      <c r="AC184" s="5">
        <v>0.0</v>
      </c>
      <c r="AD184" s="5">
        <v>0.0</v>
      </c>
      <c r="AE184" s="5">
        <v>4.0</v>
      </c>
      <c r="AF184" s="5">
        <v>0.284</v>
      </c>
      <c r="AG184" s="5">
        <f t="shared" si="1"/>
        <v>25</v>
      </c>
      <c r="AH184" s="6">
        <f t="shared" si="2"/>
        <v>0</v>
      </c>
      <c r="AI184" s="6" t="str">
        <f>VLOOKUP(C184, 'Batter Rosters'!A:C, 3, FALSE)</f>
        <v>#N/A</v>
      </c>
    </row>
    <row r="185">
      <c r="A185" s="1">
        <v>129.0</v>
      </c>
      <c r="B185" s="3"/>
      <c r="C185" s="4" t="s">
        <v>597</v>
      </c>
      <c r="D185" s="4" t="s">
        <v>460</v>
      </c>
      <c r="E185" s="5">
        <v>2019.0</v>
      </c>
      <c r="F185" s="5">
        <v>2020.0</v>
      </c>
      <c r="G185" s="5">
        <v>16.0</v>
      </c>
      <c r="H185" s="5">
        <v>2.0</v>
      </c>
      <c r="I185" s="3"/>
      <c r="J185" s="5">
        <v>30.0</v>
      </c>
      <c r="K185" s="5">
        <v>25.0</v>
      </c>
      <c r="L185" s="5">
        <v>5.0</v>
      </c>
      <c r="M185" s="5">
        <v>7.0</v>
      </c>
      <c r="N185" s="5">
        <v>2.0</v>
      </c>
      <c r="O185" s="5">
        <v>0.0</v>
      </c>
      <c r="P185" s="5">
        <v>5.0</v>
      </c>
      <c r="Q185" s="5">
        <v>0.0</v>
      </c>
      <c r="R185" s="5">
        <v>0.0</v>
      </c>
      <c r="S185" s="5">
        <v>4.0</v>
      </c>
      <c r="T185" s="5">
        <v>10.0</v>
      </c>
      <c r="U185" s="5">
        <v>0.28</v>
      </c>
      <c r="V185" s="5">
        <v>0.4</v>
      </c>
      <c r="W185" s="5">
        <v>0.6</v>
      </c>
      <c r="X185" s="5">
        <v>1.0</v>
      </c>
      <c r="Y185" s="5">
        <v>15.0</v>
      </c>
      <c r="Z185" s="5">
        <v>1.0</v>
      </c>
      <c r="AA185" s="5">
        <v>1.0</v>
      </c>
      <c r="AB185" s="5">
        <v>0.0</v>
      </c>
      <c r="AC185" s="5">
        <v>0.0</v>
      </c>
      <c r="AD185" s="5">
        <v>0.0</v>
      </c>
      <c r="AE185" s="5">
        <v>0.0</v>
      </c>
      <c r="AF185" s="5">
        <v>0.385</v>
      </c>
      <c r="AG185" s="5">
        <f t="shared" si="1"/>
        <v>3</v>
      </c>
      <c r="AH185" s="6">
        <f t="shared" si="2"/>
        <v>0</v>
      </c>
      <c r="AI185" s="6" t="str">
        <f>VLOOKUP(C185, 'Batter Rosters'!A:C, 3, FALSE)</f>
        <v>#N/A</v>
      </c>
    </row>
    <row r="186">
      <c r="A186" s="1">
        <v>131.0</v>
      </c>
      <c r="B186" s="3"/>
      <c r="C186" s="4" t="s">
        <v>402</v>
      </c>
      <c r="D186" s="4" t="s">
        <v>460</v>
      </c>
      <c r="E186" s="5">
        <v>2019.0</v>
      </c>
      <c r="F186" s="5">
        <v>2019.0</v>
      </c>
      <c r="G186" s="5">
        <v>23.0</v>
      </c>
      <c r="H186" s="5">
        <v>1.0</v>
      </c>
      <c r="I186" s="3"/>
      <c r="J186" s="5">
        <v>35.0</v>
      </c>
      <c r="K186" s="5">
        <v>32.0</v>
      </c>
      <c r="L186" s="5">
        <v>3.0</v>
      </c>
      <c r="M186" s="5">
        <v>4.0</v>
      </c>
      <c r="N186" s="5">
        <v>0.0</v>
      </c>
      <c r="O186" s="5">
        <v>0.0</v>
      </c>
      <c r="P186" s="5">
        <v>2.0</v>
      </c>
      <c r="Q186" s="5">
        <v>1.0</v>
      </c>
      <c r="R186" s="5">
        <v>0.0</v>
      </c>
      <c r="S186" s="5">
        <v>2.0</v>
      </c>
      <c r="T186" s="5">
        <v>9.0</v>
      </c>
      <c r="U186" s="5">
        <v>0.125</v>
      </c>
      <c r="V186" s="5">
        <v>0.176</v>
      </c>
      <c r="W186" s="5">
        <v>0.219</v>
      </c>
      <c r="X186" s="5">
        <v>0.395</v>
      </c>
      <c r="Y186" s="5">
        <v>7.0</v>
      </c>
      <c r="Z186" s="5">
        <v>0.0</v>
      </c>
      <c r="AA186" s="5">
        <v>0.0</v>
      </c>
      <c r="AB186" s="5">
        <v>1.0</v>
      </c>
      <c r="AC186" s="5">
        <v>0.0</v>
      </c>
      <c r="AD186" s="5">
        <v>0.0</v>
      </c>
      <c r="AE186" s="5">
        <v>0.0</v>
      </c>
      <c r="AF186" s="5">
        <v>0.136</v>
      </c>
      <c r="AG186" s="5">
        <f t="shared" si="1"/>
        <v>3</v>
      </c>
      <c r="AH186" s="6">
        <f t="shared" si="2"/>
        <v>1</v>
      </c>
      <c r="AI186" s="6" t="str">
        <f>VLOOKUP(C186, 'Batter Rosters'!A:C, 3, FALSE)</f>
        <v>#N/A</v>
      </c>
    </row>
    <row r="187">
      <c r="A187" s="1">
        <v>142.0</v>
      </c>
      <c r="B187" s="3"/>
      <c r="C187" s="4" t="s">
        <v>346</v>
      </c>
      <c r="D187" s="4" t="s">
        <v>460</v>
      </c>
      <c r="E187" s="5">
        <v>2019.0</v>
      </c>
      <c r="F187" s="5">
        <v>2019.0</v>
      </c>
      <c r="G187" s="5">
        <v>67.0</v>
      </c>
      <c r="H187" s="5">
        <v>1.0</v>
      </c>
      <c r="I187" s="3"/>
      <c r="J187" s="5">
        <v>132.0</v>
      </c>
      <c r="K187" s="5">
        <v>117.0</v>
      </c>
      <c r="L187" s="5">
        <v>11.0</v>
      </c>
      <c r="M187" s="5">
        <v>18.0</v>
      </c>
      <c r="N187" s="5">
        <v>5.0</v>
      </c>
      <c r="O187" s="5">
        <v>0.0</v>
      </c>
      <c r="P187" s="5">
        <v>9.0</v>
      </c>
      <c r="Q187" s="5">
        <v>0.0</v>
      </c>
      <c r="R187" s="5">
        <v>1.0</v>
      </c>
      <c r="S187" s="5">
        <v>9.0</v>
      </c>
      <c r="T187" s="5">
        <v>47.0</v>
      </c>
      <c r="U187" s="5">
        <v>0.154</v>
      </c>
      <c r="V187" s="5">
        <v>0.242</v>
      </c>
      <c r="W187" s="5">
        <v>0.222</v>
      </c>
      <c r="X187" s="5">
        <v>0.465</v>
      </c>
      <c r="Y187" s="5">
        <v>26.0</v>
      </c>
      <c r="Z187" s="5">
        <v>2.0</v>
      </c>
      <c r="AA187" s="5">
        <v>5.0</v>
      </c>
      <c r="AB187" s="5">
        <v>0.0</v>
      </c>
      <c r="AC187" s="5">
        <v>1.0</v>
      </c>
      <c r="AD187" s="5">
        <v>0.0</v>
      </c>
      <c r="AE187" s="5">
        <v>0.0</v>
      </c>
      <c r="AF187" s="5">
        <v>0.243</v>
      </c>
      <c r="AG187" s="5">
        <f t="shared" si="1"/>
        <v>12</v>
      </c>
      <c r="AH187" s="6">
        <f t="shared" si="2"/>
        <v>-1</v>
      </c>
      <c r="AI187" s="6" t="str">
        <f>VLOOKUP(C187, 'Batter Rosters'!A:C, 3, FALSE)</f>
        <v>#N/A</v>
      </c>
    </row>
    <row r="188">
      <c r="A188" s="1">
        <v>144.0</v>
      </c>
      <c r="B188" s="3"/>
      <c r="C188" s="4" t="s">
        <v>598</v>
      </c>
      <c r="D188" s="4" t="s">
        <v>460</v>
      </c>
      <c r="E188" s="5">
        <v>2019.0</v>
      </c>
      <c r="F188" s="5">
        <v>2019.0</v>
      </c>
      <c r="G188" s="5">
        <v>19.0</v>
      </c>
      <c r="H188" s="5">
        <v>1.0</v>
      </c>
      <c r="I188" s="3"/>
      <c r="J188" s="5">
        <v>30.0</v>
      </c>
      <c r="K188" s="5">
        <v>29.0</v>
      </c>
      <c r="L188" s="5">
        <v>2.0</v>
      </c>
      <c r="M188" s="5">
        <v>5.0</v>
      </c>
      <c r="N188" s="5">
        <v>0.0</v>
      </c>
      <c r="O188" s="5">
        <v>0.0</v>
      </c>
      <c r="P188" s="5">
        <v>2.0</v>
      </c>
      <c r="Q188" s="5">
        <v>0.0</v>
      </c>
      <c r="R188" s="5">
        <v>0.0</v>
      </c>
      <c r="S188" s="5">
        <v>0.0</v>
      </c>
      <c r="T188" s="5">
        <v>8.0</v>
      </c>
      <c r="U188" s="5">
        <v>0.172</v>
      </c>
      <c r="V188" s="5">
        <v>0.167</v>
      </c>
      <c r="W188" s="5">
        <v>0.276</v>
      </c>
      <c r="X188" s="5">
        <v>0.443</v>
      </c>
      <c r="Y188" s="5">
        <v>8.0</v>
      </c>
      <c r="Z188" s="5">
        <v>0.0</v>
      </c>
      <c r="AA188" s="5">
        <v>0.0</v>
      </c>
      <c r="AB188" s="5">
        <v>0.0</v>
      </c>
      <c r="AC188" s="5">
        <v>1.0</v>
      </c>
      <c r="AD188" s="5">
        <v>0.0</v>
      </c>
      <c r="AE188" s="5">
        <v>0.0</v>
      </c>
      <c r="AF188" s="5">
        <v>0.19</v>
      </c>
      <c r="AG188" s="5">
        <f t="shared" si="1"/>
        <v>4</v>
      </c>
      <c r="AH188" s="6">
        <f t="shared" si="2"/>
        <v>0</v>
      </c>
      <c r="AI188" s="6" t="str">
        <f>VLOOKUP(C188, 'Batter Rosters'!A:C, 3, FALSE)</f>
        <v>#N/A</v>
      </c>
    </row>
    <row r="189">
      <c r="A189" s="1">
        <v>147.0</v>
      </c>
      <c r="B189" s="3"/>
      <c r="C189" s="4" t="s">
        <v>599</v>
      </c>
      <c r="D189" s="4" t="s">
        <v>460</v>
      </c>
      <c r="E189" s="5">
        <v>2019.0</v>
      </c>
      <c r="F189" s="5">
        <v>2019.0</v>
      </c>
      <c r="G189" s="5">
        <v>37.0</v>
      </c>
      <c r="H189" s="5">
        <v>1.0</v>
      </c>
      <c r="I189" s="3"/>
      <c r="J189" s="5">
        <v>60.0</v>
      </c>
      <c r="K189" s="5">
        <v>49.0</v>
      </c>
      <c r="L189" s="5">
        <v>8.0</v>
      </c>
      <c r="M189" s="5">
        <v>12.0</v>
      </c>
      <c r="N189" s="5">
        <v>6.0</v>
      </c>
      <c r="O189" s="5">
        <v>1.0</v>
      </c>
      <c r="P189" s="5">
        <v>12.0</v>
      </c>
      <c r="Q189" s="5">
        <v>0.0</v>
      </c>
      <c r="R189" s="5">
        <v>0.0</v>
      </c>
      <c r="S189" s="5">
        <v>8.0</v>
      </c>
      <c r="T189" s="5">
        <v>11.0</v>
      </c>
      <c r="U189" s="5">
        <v>0.245</v>
      </c>
      <c r="V189" s="5">
        <v>0.35</v>
      </c>
      <c r="W189" s="5">
        <v>0.469</v>
      </c>
      <c r="X189" s="5">
        <v>0.819</v>
      </c>
      <c r="Y189" s="5">
        <v>23.0</v>
      </c>
      <c r="Z189" s="5">
        <v>2.0</v>
      </c>
      <c r="AA189" s="5">
        <v>1.0</v>
      </c>
      <c r="AB189" s="5">
        <v>0.0</v>
      </c>
      <c r="AC189" s="5">
        <v>2.0</v>
      </c>
      <c r="AD189" s="5">
        <v>0.0</v>
      </c>
      <c r="AE189" s="5">
        <v>2.0</v>
      </c>
      <c r="AF189" s="5">
        <v>0.282</v>
      </c>
      <c r="AG189" s="5">
        <f t="shared" si="1"/>
        <v>4</v>
      </c>
      <c r="AH189" s="6">
        <f t="shared" si="2"/>
        <v>0</v>
      </c>
      <c r="AI189" s="6" t="str">
        <f>VLOOKUP(C189, 'Batter Rosters'!A:C, 3, FALSE)</f>
        <v>#N/A</v>
      </c>
    </row>
    <row r="190">
      <c r="A190" s="1">
        <v>148.0</v>
      </c>
      <c r="B190" s="3"/>
      <c r="C190" s="4" t="s">
        <v>600</v>
      </c>
      <c r="D190" s="4" t="s">
        <v>460</v>
      </c>
      <c r="E190" s="5">
        <v>2019.0</v>
      </c>
      <c r="F190" s="5">
        <v>2019.0</v>
      </c>
      <c r="G190" s="5">
        <v>41.0</v>
      </c>
      <c r="H190" s="5">
        <v>1.0</v>
      </c>
      <c r="I190" s="3"/>
      <c r="J190" s="5">
        <v>69.0</v>
      </c>
      <c r="K190" s="5">
        <v>62.0</v>
      </c>
      <c r="L190" s="5">
        <v>8.0</v>
      </c>
      <c r="M190" s="5">
        <v>14.0</v>
      </c>
      <c r="N190" s="5">
        <v>4.0</v>
      </c>
      <c r="O190" s="5">
        <v>1.0</v>
      </c>
      <c r="P190" s="5">
        <v>6.0</v>
      </c>
      <c r="Q190" s="5">
        <v>2.0</v>
      </c>
      <c r="R190" s="5">
        <v>0.0</v>
      </c>
      <c r="S190" s="5">
        <v>3.0</v>
      </c>
      <c r="T190" s="5">
        <v>13.0</v>
      </c>
      <c r="U190" s="5">
        <v>0.226</v>
      </c>
      <c r="V190" s="5">
        <v>0.279</v>
      </c>
      <c r="W190" s="5">
        <v>0.371</v>
      </c>
      <c r="X190" s="5">
        <v>0.65</v>
      </c>
      <c r="Y190" s="5">
        <v>23.0</v>
      </c>
      <c r="Z190" s="5">
        <v>1.0</v>
      </c>
      <c r="AA190" s="5">
        <v>2.0</v>
      </c>
      <c r="AB190" s="5">
        <v>1.0</v>
      </c>
      <c r="AC190" s="5">
        <v>1.0</v>
      </c>
      <c r="AD190" s="5">
        <v>0.0</v>
      </c>
      <c r="AE190" s="5">
        <v>1.0</v>
      </c>
      <c r="AF190" s="5">
        <v>0.265</v>
      </c>
      <c r="AG190" s="5">
        <f t="shared" si="1"/>
        <v>8</v>
      </c>
      <c r="AH190" s="6">
        <f t="shared" si="2"/>
        <v>2</v>
      </c>
      <c r="AI190" s="6" t="str">
        <f>VLOOKUP(C190, 'Batter Rosters'!A:C, 3, FALSE)</f>
        <v>#N/A</v>
      </c>
    </row>
    <row r="191">
      <c r="A191" s="1">
        <v>156.0</v>
      </c>
      <c r="B191" s="3"/>
      <c r="C191" s="4" t="s">
        <v>601</v>
      </c>
      <c r="D191" s="4" t="s">
        <v>460</v>
      </c>
      <c r="E191" s="5">
        <v>2019.0</v>
      </c>
      <c r="F191" s="5">
        <v>2020.0</v>
      </c>
      <c r="G191" s="5">
        <v>26.0</v>
      </c>
      <c r="H191" s="5">
        <v>1.0</v>
      </c>
      <c r="I191" s="3"/>
      <c r="J191" s="5">
        <v>45.0</v>
      </c>
      <c r="K191" s="5">
        <v>41.0</v>
      </c>
      <c r="L191" s="5">
        <v>4.0</v>
      </c>
      <c r="M191" s="5">
        <v>5.0</v>
      </c>
      <c r="N191" s="5">
        <v>0.0</v>
      </c>
      <c r="O191" s="5">
        <v>1.0</v>
      </c>
      <c r="P191" s="5">
        <v>4.0</v>
      </c>
      <c r="Q191" s="5">
        <v>0.0</v>
      </c>
      <c r="R191" s="5">
        <v>0.0</v>
      </c>
      <c r="S191" s="5">
        <v>4.0</v>
      </c>
      <c r="T191" s="5">
        <v>14.0</v>
      </c>
      <c r="U191" s="5">
        <v>0.122</v>
      </c>
      <c r="V191" s="5">
        <v>0.2</v>
      </c>
      <c r="W191" s="5">
        <v>0.244</v>
      </c>
      <c r="X191" s="5">
        <v>0.444</v>
      </c>
      <c r="Y191" s="5">
        <v>10.0</v>
      </c>
      <c r="Z191" s="5">
        <v>2.0</v>
      </c>
      <c r="AA191" s="5">
        <v>0.0</v>
      </c>
      <c r="AB191" s="5">
        <v>0.0</v>
      </c>
      <c r="AC191" s="5">
        <v>0.0</v>
      </c>
      <c r="AD191" s="5">
        <v>0.0</v>
      </c>
      <c r="AE191" s="5">
        <v>0.0</v>
      </c>
      <c r="AF191" s="5">
        <v>0.154</v>
      </c>
      <c r="AG191" s="5">
        <f t="shared" si="1"/>
        <v>3</v>
      </c>
      <c r="AH191" s="6">
        <f t="shared" si="2"/>
        <v>0</v>
      </c>
      <c r="AI191" s="6" t="str">
        <f>VLOOKUP(C191, 'Batter Rosters'!A:C, 3, FALSE)</f>
        <v>#N/A</v>
      </c>
    </row>
    <row r="192">
      <c r="A192" s="1">
        <v>157.0</v>
      </c>
      <c r="B192" s="3"/>
      <c r="C192" s="4" t="s">
        <v>602</v>
      </c>
      <c r="D192" s="4" t="s">
        <v>460</v>
      </c>
      <c r="E192" s="5">
        <v>2019.0</v>
      </c>
      <c r="F192" s="5">
        <v>2019.0</v>
      </c>
      <c r="G192" s="5">
        <v>38.0</v>
      </c>
      <c r="H192" s="5">
        <v>1.0</v>
      </c>
      <c r="I192" s="3"/>
      <c r="J192" s="5">
        <v>78.0</v>
      </c>
      <c r="K192" s="5">
        <v>71.0</v>
      </c>
      <c r="L192" s="5">
        <v>7.0</v>
      </c>
      <c r="M192" s="5">
        <v>11.0</v>
      </c>
      <c r="N192" s="5">
        <v>3.0</v>
      </c>
      <c r="O192" s="5">
        <v>0.0</v>
      </c>
      <c r="P192" s="5">
        <v>4.0</v>
      </c>
      <c r="Q192" s="5">
        <v>0.0</v>
      </c>
      <c r="R192" s="5">
        <v>1.0</v>
      </c>
      <c r="S192" s="5">
        <v>5.0</v>
      </c>
      <c r="T192" s="5">
        <v>25.0</v>
      </c>
      <c r="U192" s="5">
        <v>0.155</v>
      </c>
      <c r="V192" s="5">
        <v>0.221</v>
      </c>
      <c r="W192" s="5">
        <v>0.239</v>
      </c>
      <c r="X192" s="5">
        <v>0.46</v>
      </c>
      <c r="Y192" s="5">
        <v>17.0</v>
      </c>
      <c r="Z192" s="5">
        <v>0.0</v>
      </c>
      <c r="AA192" s="5">
        <v>1.0</v>
      </c>
      <c r="AB192" s="5">
        <v>1.0</v>
      </c>
      <c r="AC192" s="5">
        <v>0.0</v>
      </c>
      <c r="AD192" s="5">
        <v>0.0</v>
      </c>
      <c r="AE192" s="5">
        <v>1.0</v>
      </c>
      <c r="AF192" s="5">
        <v>0.222</v>
      </c>
      <c r="AG192" s="5">
        <f t="shared" si="1"/>
        <v>7</v>
      </c>
      <c r="AH192" s="6">
        <f t="shared" si="2"/>
        <v>-1</v>
      </c>
      <c r="AI192" s="6" t="str">
        <f>VLOOKUP(C192, 'Batter Rosters'!A:C, 3, FALSE)</f>
        <v>#N/A</v>
      </c>
    </row>
    <row r="193">
      <c r="A193" s="1">
        <v>167.0</v>
      </c>
      <c r="B193" s="3"/>
      <c r="C193" s="4" t="s">
        <v>409</v>
      </c>
      <c r="D193" s="4" t="s">
        <v>460</v>
      </c>
      <c r="E193" s="5">
        <v>2019.0</v>
      </c>
      <c r="F193" s="5">
        <v>2019.0</v>
      </c>
      <c r="G193" s="5">
        <v>14.0</v>
      </c>
      <c r="H193" s="5">
        <v>0.0</v>
      </c>
      <c r="I193" s="3"/>
      <c r="J193" s="5">
        <v>37.0</v>
      </c>
      <c r="K193" s="5">
        <v>34.0</v>
      </c>
      <c r="L193" s="5">
        <v>2.0</v>
      </c>
      <c r="M193" s="5">
        <v>6.0</v>
      </c>
      <c r="N193" s="5">
        <v>1.0</v>
      </c>
      <c r="O193" s="5">
        <v>0.0</v>
      </c>
      <c r="P193" s="5">
        <v>2.0</v>
      </c>
      <c r="Q193" s="5">
        <v>0.0</v>
      </c>
      <c r="R193" s="5">
        <v>0.0</v>
      </c>
      <c r="S193" s="5">
        <v>2.0</v>
      </c>
      <c r="T193" s="5">
        <v>4.0</v>
      </c>
      <c r="U193" s="5">
        <v>0.176</v>
      </c>
      <c r="V193" s="5">
        <v>0.222</v>
      </c>
      <c r="W193" s="5">
        <v>0.206</v>
      </c>
      <c r="X193" s="5">
        <v>0.428</v>
      </c>
      <c r="Y193" s="5">
        <v>7.0</v>
      </c>
      <c r="Z193" s="5">
        <v>3.0</v>
      </c>
      <c r="AA193" s="5">
        <v>0.0</v>
      </c>
      <c r="AB193" s="5">
        <v>1.0</v>
      </c>
      <c r="AC193" s="5">
        <v>0.0</v>
      </c>
      <c r="AD193" s="5">
        <v>1.0</v>
      </c>
      <c r="AE193" s="5">
        <v>0.0</v>
      </c>
      <c r="AF193" s="5">
        <v>0.2</v>
      </c>
      <c r="AG193" s="5">
        <f t="shared" si="1"/>
        <v>5</v>
      </c>
      <c r="AH193" s="6">
        <f t="shared" si="2"/>
        <v>0</v>
      </c>
      <c r="AI193" s="6" t="str">
        <f>VLOOKUP(C193, 'Batter Rosters'!A:C, 3, FALSE)</f>
        <v>#N/A</v>
      </c>
    </row>
    <row r="194">
      <c r="A194" s="1">
        <v>170.0</v>
      </c>
      <c r="B194" s="3"/>
      <c r="C194" s="4" t="s">
        <v>376</v>
      </c>
      <c r="D194" s="4" t="s">
        <v>460</v>
      </c>
      <c r="E194" s="5">
        <v>2019.0</v>
      </c>
      <c r="F194" s="5">
        <v>2019.0</v>
      </c>
      <c r="G194" s="5">
        <v>19.0</v>
      </c>
      <c r="H194" s="5">
        <v>0.0</v>
      </c>
      <c r="I194" s="3"/>
      <c r="J194" s="5">
        <v>33.0</v>
      </c>
      <c r="K194" s="5">
        <v>25.0</v>
      </c>
      <c r="L194" s="5">
        <v>1.0</v>
      </c>
      <c r="M194" s="5">
        <v>5.0</v>
      </c>
      <c r="N194" s="5">
        <v>0.0</v>
      </c>
      <c r="O194" s="5">
        <v>0.0</v>
      </c>
      <c r="P194" s="5">
        <v>2.0</v>
      </c>
      <c r="Q194" s="5">
        <v>0.0</v>
      </c>
      <c r="R194" s="5">
        <v>0.0</v>
      </c>
      <c r="S194" s="5">
        <v>6.0</v>
      </c>
      <c r="T194" s="5">
        <v>5.0</v>
      </c>
      <c r="U194" s="5">
        <v>0.2</v>
      </c>
      <c r="V194" s="5">
        <v>0.364</v>
      </c>
      <c r="W194" s="5">
        <v>0.2</v>
      </c>
      <c r="X194" s="5">
        <v>0.564</v>
      </c>
      <c r="Y194" s="5">
        <v>5.0</v>
      </c>
      <c r="Z194" s="5">
        <v>1.0</v>
      </c>
      <c r="AA194" s="5">
        <v>1.0</v>
      </c>
      <c r="AB194" s="5">
        <v>0.0</v>
      </c>
      <c r="AC194" s="5">
        <v>1.0</v>
      </c>
      <c r="AD194" s="5">
        <v>0.0</v>
      </c>
      <c r="AE194" s="5">
        <v>0.0</v>
      </c>
      <c r="AF194" s="5">
        <v>0.238</v>
      </c>
      <c r="AG194" s="5">
        <f t="shared" si="1"/>
        <v>5</v>
      </c>
      <c r="AH194" s="6">
        <f t="shared" si="2"/>
        <v>0</v>
      </c>
      <c r="AI194" s="6" t="str">
        <f>VLOOKUP(C194, 'Batter Rosters'!A:C, 3, FALSE)</f>
        <v>#N/A</v>
      </c>
    </row>
    <row r="195">
      <c r="A195" s="1">
        <v>171.0</v>
      </c>
      <c r="B195" s="3"/>
      <c r="C195" s="4" t="s">
        <v>456</v>
      </c>
      <c r="D195" s="4" t="s">
        <v>460</v>
      </c>
      <c r="E195" s="5">
        <v>2019.0</v>
      </c>
      <c r="F195" s="5">
        <v>2019.0</v>
      </c>
      <c r="G195" s="5">
        <v>18.0</v>
      </c>
      <c r="H195" s="5">
        <v>0.0</v>
      </c>
      <c r="I195" s="3"/>
      <c r="J195" s="5">
        <v>30.0</v>
      </c>
      <c r="K195" s="5">
        <v>26.0</v>
      </c>
      <c r="L195" s="5">
        <v>1.0</v>
      </c>
      <c r="M195" s="5">
        <v>6.0</v>
      </c>
      <c r="N195" s="5">
        <v>3.0</v>
      </c>
      <c r="O195" s="5">
        <v>0.0</v>
      </c>
      <c r="P195" s="5">
        <v>1.0</v>
      </c>
      <c r="Q195" s="5">
        <v>0.0</v>
      </c>
      <c r="R195" s="5">
        <v>0.0</v>
      </c>
      <c r="S195" s="5">
        <v>2.0</v>
      </c>
      <c r="T195" s="5">
        <v>6.0</v>
      </c>
      <c r="U195" s="5">
        <v>0.231</v>
      </c>
      <c r="V195" s="5">
        <v>0.286</v>
      </c>
      <c r="W195" s="5">
        <v>0.346</v>
      </c>
      <c r="X195" s="5">
        <v>0.632</v>
      </c>
      <c r="Y195" s="5">
        <v>9.0</v>
      </c>
      <c r="Z195" s="5">
        <v>0.0</v>
      </c>
      <c r="AA195" s="5">
        <v>0.0</v>
      </c>
      <c r="AB195" s="5">
        <v>2.0</v>
      </c>
      <c r="AC195" s="5">
        <v>0.0</v>
      </c>
      <c r="AD195" s="5">
        <v>0.0</v>
      </c>
      <c r="AE195" s="5">
        <v>0.0</v>
      </c>
      <c r="AF195" s="5">
        <v>0.3</v>
      </c>
      <c r="AG195" s="5">
        <f t="shared" si="1"/>
        <v>3</v>
      </c>
      <c r="AH195" s="6">
        <f t="shared" si="2"/>
        <v>0</v>
      </c>
      <c r="AI195" s="6" t="str">
        <f>VLOOKUP(C195, 'Batter Rosters'!A:C, 3, FALSE)</f>
        <v>#N/A</v>
      </c>
    </row>
    <row r="196">
      <c r="A196" s="1">
        <v>173.0</v>
      </c>
      <c r="B196" s="3"/>
      <c r="C196" s="4" t="s">
        <v>603</v>
      </c>
      <c r="D196" s="4" t="s">
        <v>460</v>
      </c>
      <c r="E196" s="5">
        <v>2019.0</v>
      </c>
      <c r="F196" s="5">
        <v>2019.0</v>
      </c>
      <c r="G196" s="5">
        <v>32.0</v>
      </c>
      <c r="H196" s="5">
        <v>0.0</v>
      </c>
      <c r="I196" s="3"/>
      <c r="J196" s="5">
        <v>41.0</v>
      </c>
      <c r="K196" s="5">
        <v>35.0</v>
      </c>
      <c r="L196" s="5">
        <v>3.0</v>
      </c>
      <c r="M196" s="5">
        <v>6.0</v>
      </c>
      <c r="N196" s="5">
        <v>2.0</v>
      </c>
      <c r="O196" s="5">
        <v>0.0</v>
      </c>
      <c r="P196" s="5">
        <v>4.0</v>
      </c>
      <c r="Q196" s="5">
        <v>0.0</v>
      </c>
      <c r="R196" s="5">
        <v>0.0</v>
      </c>
      <c r="S196" s="5">
        <v>5.0</v>
      </c>
      <c r="T196" s="5">
        <v>7.0</v>
      </c>
      <c r="U196" s="5">
        <v>0.171</v>
      </c>
      <c r="V196" s="5">
        <v>0.268</v>
      </c>
      <c r="W196" s="5">
        <v>0.229</v>
      </c>
      <c r="X196" s="5">
        <v>0.497</v>
      </c>
      <c r="Y196" s="5">
        <v>8.0</v>
      </c>
      <c r="Z196" s="5">
        <v>2.0</v>
      </c>
      <c r="AA196" s="5">
        <v>0.0</v>
      </c>
      <c r="AB196" s="5">
        <v>0.0</v>
      </c>
      <c r="AC196" s="5">
        <v>1.0</v>
      </c>
      <c r="AD196" s="5">
        <v>0.0</v>
      </c>
      <c r="AE196" s="5">
        <v>0.0</v>
      </c>
      <c r="AF196" s="5">
        <v>0.207</v>
      </c>
      <c r="AG196" s="5">
        <f t="shared" si="1"/>
        <v>4</v>
      </c>
      <c r="AH196" s="6">
        <f t="shared" si="2"/>
        <v>0</v>
      </c>
      <c r="AI196" s="6" t="str">
        <f>VLOOKUP(C196, 'Batter Rosters'!A:C, 3, FALSE)</f>
        <v>#N/A</v>
      </c>
    </row>
    <row r="197">
      <c r="A197" s="1">
        <v>177.0</v>
      </c>
      <c r="B197" s="3"/>
      <c r="C197" s="4" t="s">
        <v>604</v>
      </c>
      <c r="D197" s="4" t="s">
        <v>460</v>
      </c>
      <c r="E197" s="5">
        <v>2019.0</v>
      </c>
      <c r="F197" s="5">
        <v>2019.0</v>
      </c>
      <c r="G197" s="5">
        <v>29.0</v>
      </c>
      <c r="H197" s="5">
        <v>0.0</v>
      </c>
      <c r="I197" s="3"/>
      <c r="J197" s="5">
        <v>52.0</v>
      </c>
      <c r="K197" s="5">
        <v>50.0</v>
      </c>
      <c r="L197" s="5">
        <v>4.0</v>
      </c>
      <c r="M197" s="5">
        <v>16.0</v>
      </c>
      <c r="N197" s="5">
        <v>3.0</v>
      </c>
      <c r="O197" s="5">
        <v>0.0</v>
      </c>
      <c r="P197" s="5">
        <v>3.0</v>
      </c>
      <c r="Q197" s="5">
        <v>1.0</v>
      </c>
      <c r="R197" s="5">
        <v>2.0</v>
      </c>
      <c r="S197" s="5">
        <v>1.0</v>
      </c>
      <c r="T197" s="5">
        <v>13.0</v>
      </c>
      <c r="U197" s="5">
        <v>0.32</v>
      </c>
      <c r="V197" s="5">
        <v>0.346</v>
      </c>
      <c r="W197" s="5">
        <v>0.38</v>
      </c>
      <c r="X197" s="5">
        <v>0.726</v>
      </c>
      <c r="Y197" s="5">
        <v>19.0</v>
      </c>
      <c r="Z197" s="5">
        <v>0.0</v>
      </c>
      <c r="AA197" s="5">
        <v>1.0</v>
      </c>
      <c r="AB197" s="5">
        <v>0.0</v>
      </c>
      <c r="AC197" s="5">
        <v>0.0</v>
      </c>
      <c r="AD197" s="5">
        <v>0.0</v>
      </c>
      <c r="AE197" s="5">
        <v>2.0</v>
      </c>
      <c r="AF197" s="5">
        <v>0.432</v>
      </c>
      <c r="AG197" s="5">
        <f t="shared" si="1"/>
        <v>13</v>
      </c>
      <c r="AH197" s="6">
        <f t="shared" si="2"/>
        <v>-1</v>
      </c>
      <c r="AI197" s="6" t="str">
        <f>VLOOKUP(C197, 'Batter Rosters'!A:C, 3, FALSE)</f>
        <v>#N/A</v>
      </c>
    </row>
    <row r="198">
      <c r="A198" s="1">
        <v>192.0</v>
      </c>
      <c r="B198" s="3"/>
      <c r="C198" s="4" t="s">
        <v>605</v>
      </c>
      <c r="D198" s="4" t="s">
        <v>460</v>
      </c>
      <c r="E198" s="5">
        <v>2019.0</v>
      </c>
      <c r="F198" s="5">
        <v>2019.0</v>
      </c>
      <c r="G198" s="5">
        <v>19.0</v>
      </c>
      <c r="H198" s="5">
        <v>0.0</v>
      </c>
      <c r="I198" s="3"/>
      <c r="J198" s="5">
        <v>40.0</v>
      </c>
      <c r="K198" s="5">
        <v>35.0</v>
      </c>
      <c r="L198" s="5">
        <v>8.0</v>
      </c>
      <c r="M198" s="5">
        <v>4.0</v>
      </c>
      <c r="N198" s="5">
        <v>0.0</v>
      </c>
      <c r="O198" s="5">
        <v>0.0</v>
      </c>
      <c r="P198" s="5">
        <v>0.0</v>
      </c>
      <c r="Q198" s="5">
        <v>0.0</v>
      </c>
      <c r="R198" s="5">
        <v>0.0</v>
      </c>
      <c r="S198" s="5">
        <v>5.0</v>
      </c>
      <c r="T198" s="5">
        <v>16.0</v>
      </c>
      <c r="U198" s="5">
        <v>0.114</v>
      </c>
      <c r="V198" s="5">
        <v>0.225</v>
      </c>
      <c r="W198" s="5">
        <v>0.114</v>
      </c>
      <c r="X198" s="5">
        <v>0.339</v>
      </c>
      <c r="Y198" s="5">
        <v>4.0</v>
      </c>
      <c r="Z198" s="5">
        <v>1.0</v>
      </c>
      <c r="AA198" s="5">
        <v>0.0</v>
      </c>
      <c r="AB198" s="5">
        <v>0.0</v>
      </c>
      <c r="AC198" s="5">
        <v>0.0</v>
      </c>
      <c r="AD198" s="5">
        <v>0.0</v>
      </c>
      <c r="AE198" s="5">
        <v>1.0</v>
      </c>
      <c r="AF198" s="5">
        <v>0.211</v>
      </c>
      <c r="AG198" s="5">
        <f t="shared" si="1"/>
        <v>4</v>
      </c>
      <c r="AH198" s="6">
        <f t="shared" si="2"/>
        <v>0</v>
      </c>
      <c r="AI198" s="6" t="str">
        <f>VLOOKUP(C198, 'Batter Rosters'!A:C, 3, FALSE)</f>
        <v>#N/A</v>
      </c>
    </row>
    <row r="199">
      <c r="AG199" s="5">
        <f t="shared" si="1"/>
        <v>0</v>
      </c>
      <c r="AH199" s="6">
        <f t="shared" si="2"/>
        <v>0</v>
      </c>
      <c r="AI199" s="6" t="str">
        <f>VLOOKUP(C199, 'Batter Rosters'!A:C, 3, FALSE)</f>
        <v>#N/A</v>
      </c>
    </row>
    <row r="200">
      <c r="AG200" s="5">
        <f t="shared" si="1"/>
        <v>0</v>
      </c>
      <c r="AH200" s="6">
        <f t="shared" si="2"/>
        <v>0</v>
      </c>
      <c r="AI200" s="6" t="str">
        <f>VLOOKUP(C200, 'Batter Rosters'!A:C, 3, FALSE)</f>
        <v>#N/A</v>
      </c>
    </row>
    <row r="201">
      <c r="AG201" s="5">
        <f t="shared" si="1"/>
        <v>0</v>
      </c>
      <c r="AH201" s="6">
        <f t="shared" si="2"/>
        <v>0</v>
      </c>
      <c r="AI201" s="6" t="str">
        <f>VLOOKUP(C201, 'Batter Rosters'!A:C, 3, FALSE)</f>
        <v>#N/A</v>
      </c>
    </row>
    <row r="202">
      <c r="AG202" s="5">
        <f t="shared" si="1"/>
        <v>0</v>
      </c>
      <c r="AH202" s="6">
        <f t="shared" si="2"/>
        <v>0</v>
      </c>
      <c r="AI202" s="6" t="str">
        <f>VLOOKUP(C202, 'Batter Rosters'!A:C, 3, FALSE)</f>
        <v>#N/A</v>
      </c>
    </row>
    <row r="203">
      <c r="AG203" s="5">
        <f t="shared" si="1"/>
        <v>0</v>
      </c>
      <c r="AH203" s="6">
        <f t="shared" si="2"/>
        <v>0</v>
      </c>
      <c r="AI203" s="6" t="str">
        <f>VLOOKUP(C203, 'Batter Rosters'!A:C, 3, FALSE)</f>
        <v>#N/A</v>
      </c>
    </row>
    <row r="204">
      <c r="AG204" s="5">
        <f t="shared" si="1"/>
        <v>0</v>
      </c>
      <c r="AH204" s="6">
        <f t="shared" si="2"/>
        <v>0</v>
      </c>
      <c r="AI204" s="6" t="str">
        <f>VLOOKUP(C204, 'Batter Rosters'!A:C, 3, FALSE)</f>
        <v>#N/A</v>
      </c>
    </row>
    <row r="205">
      <c r="AG205" s="5">
        <f t="shared" si="1"/>
        <v>0</v>
      </c>
      <c r="AH205" s="6">
        <f t="shared" si="2"/>
        <v>0</v>
      </c>
      <c r="AI205" s="6" t="str">
        <f>VLOOKUP(C205, 'Batter Rosters'!A:C, 3, FALSE)</f>
        <v>#N/A</v>
      </c>
    </row>
    <row r="206">
      <c r="AG206" s="5">
        <f t="shared" si="1"/>
        <v>0</v>
      </c>
      <c r="AH206" s="6">
        <f t="shared" si="2"/>
        <v>0</v>
      </c>
      <c r="AI206" s="6" t="str">
        <f>VLOOKUP(C206, 'Batter Rosters'!A:C, 3, FALSE)</f>
        <v>#N/A</v>
      </c>
    </row>
    <row r="207">
      <c r="AG207" s="5">
        <f t="shared" si="1"/>
        <v>0</v>
      </c>
      <c r="AH207" s="6">
        <f t="shared" si="2"/>
        <v>0</v>
      </c>
      <c r="AI207" s="6" t="str">
        <f>VLOOKUP(C207, 'Batter Rosters'!A:C, 3, FALSE)</f>
        <v>#N/A</v>
      </c>
    </row>
    <row r="208">
      <c r="AG208" s="5">
        <f t="shared" si="1"/>
        <v>0</v>
      </c>
      <c r="AH208" s="6">
        <f t="shared" si="2"/>
        <v>0</v>
      </c>
      <c r="AI208" s="6" t="str">
        <f>VLOOKUP(C208, 'Batter Rosters'!A:C, 3, FALSE)</f>
        <v>#N/A</v>
      </c>
    </row>
    <row r="209">
      <c r="AG209" s="5">
        <f t="shared" si="1"/>
        <v>0</v>
      </c>
      <c r="AH209" s="6">
        <f t="shared" si="2"/>
        <v>0</v>
      </c>
      <c r="AI209" s="6" t="str">
        <f>VLOOKUP(C209, 'Batter Rosters'!A:C, 3, FALSE)</f>
        <v>#N/A</v>
      </c>
    </row>
    <row r="210">
      <c r="AG210" s="5">
        <f t="shared" si="1"/>
        <v>0</v>
      </c>
      <c r="AH210" s="6">
        <f t="shared" si="2"/>
        <v>0</v>
      </c>
      <c r="AI210" s="6" t="str">
        <f>VLOOKUP(C210, 'Batter Rosters'!A:C, 3, FALSE)</f>
        <v>#N/A</v>
      </c>
    </row>
    <row r="211">
      <c r="AG211" s="5">
        <f t="shared" si="1"/>
        <v>0</v>
      </c>
      <c r="AH211" s="6">
        <f t="shared" si="2"/>
        <v>0</v>
      </c>
      <c r="AI211" s="6" t="str">
        <f>VLOOKUP(C211, 'Batter Rosters'!A:C, 3, FALSE)</f>
        <v>#N/A</v>
      </c>
    </row>
    <row r="212">
      <c r="AG212" s="5">
        <f t="shared" si="1"/>
        <v>0</v>
      </c>
      <c r="AH212" s="6">
        <f t="shared" si="2"/>
        <v>0</v>
      </c>
      <c r="AI212" s="6" t="str">
        <f>VLOOKUP(C212, 'Batter Rosters'!A:C, 3, FALSE)</f>
        <v>#N/A</v>
      </c>
    </row>
    <row r="213">
      <c r="AG213" s="5">
        <f t="shared" si="1"/>
        <v>0</v>
      </c>
      <c r="AH213" s="6">
        <f t="shared" si="2"/>
        <v>0</v>
      </c>
      <c r="AI213" s="6" t="str">
        <f>VLOOKUP(C213, 'Batter Rosters'!A:C, 3, FALSE)</f>
        <v>#N/A</v>
      </c>
    </row>
    <row r="214">
      <c r="AG214" s="5">
        <f t="shared" si="1"/>
        <v>0</v>
      </c>
      <c r="AH214" s="6">
        <f t="shared" si="2"/>
        <v>0</v>
      </c>
      <c r="AI214" s="6" t="str">
        <f>VLOOKUP(C214, 'Batter Rosters'!A:C, 3, FALSE)</f>
        <v>#N/A</v>
      </c>
    </row>
    <row r="215">
      <c r="AG215" s="5">
        <f t="shared" si="1"/>
        <v>0</v>
      </c>
      <c r="AH215" s="6">
        <f t="shared" si="2"/>
        <v>0</v>
      </c>
      <c r="AI215" s="6" t="str">
        <f>VLOOKUP(C215, 'Batter Rosters'!A:C, 3, FALSE)</f>
        <v>#N/A</v>
      </c>
    </row>
    <row r="216">
      <c r="AG216" s="5">
        <f t="shared" si="1"/>
        <v>0</v>
      </c>
      <c r="AH216" s="6">
        <f t="shared" si="2"/>
        <v>0</v>
      </c>
      <c r="AI216" s="6" t="str">
        <f>VLOOKUP(C216, 'Batter Rosters'!A:C, 3, FALSE)</f>
        <v>#N/A</v>
      </c>
    </row>
    <row r="217">
      <c r="AG217" s="5">
        <f t="shared" si="1"/>
        <v>0</v>
      </c>
      <c r="AH217" s="6">
        <f t="shared" si="2"/>
        <v>0</v>
      </c>
      <c r="AI217" s="6" t="str">
        <f>VLOOKUP(C217, 'Batter Rosters'!A:C, 3, FALSE)</f>
        <v>#N/A</v>
      </c>
    </row>
    <row r="218">
      <c r="AG218" s="5">
        <f t="shared" si="1"/>
        <v>0</v>
      </c>
      <c r="AH218" s="6">
        <f t="shared" si="2"/>
        <v>0</v>
      </c>
      <c r="AI218" s="6" t="str">
        <f>VLOOKUP(C218, 'Batter Rosters'!A:C, 3, FALSE)</f>
        <v>#N/A</v>
      </c>
    </row>
    <row r="219">
      <c r="AG219" s="5">
        <f t="shared" si="1"/>
        <v>0</v>
      </c>
      <c r="AH219" s="6">
        <f t="shared" si="2"/>
        <v>0</v>
      </c>
      <c r="AI219" s="6" t="str">
        <f>VLOOKUP(C219, 'Batter Rosters'!A:C, 3, FALSE)</f>
        <v>#N/A</v>
      </c>
    </row>
    <row r="220">
      <c r="AG220" s="5">
        <f t="shared" si="1"/>
        <v>0</v>
      </c>
      <c r="AH220" s="6">
        <f t="shared" si="2"/>
        <v>0</v>
      </c>
      <c r="AI220" s="6" t="str">
        <f>VLOOKUP(C220, 'Batter Rosters'!A:C, 3, FALSE)</f>
        <v>#N/A</v>
      </c>
    </row>
    <row r="221">
      <c r="AG221" s="5">
        <f t="shared" si="1"/>
        <v>0</v>
      </c>
      <c r="AH221" s="6">
        <f t="shared" si="2"/>
        <v>0</v>
      </c>
      <c r="AI221" s="6" t="str">
        <f>VLOOKUP(C221, 'Batter Rosters'!A:C, 3, FALSE)</f>
        <v>#N/A</v>
      </c>
    </row>
    <row r="222">
      <c r="AG222" s="5">
        <f t="shared" si="1"/>
        <v>0</v>
      </c>
      <c r="AH222" s="6">
        <f t="shared" si="2"/>
        <v>0</v>
      </c>
      <c r="AI222" s="6" t="str">
        <f>VLOOKUP(C222, 'Batter Rosters'!A:C, 3, FALSE)</f>
        <v>#N/A</v>
      </c>
    </row>
    <row r="223">
      <c r="AG223" s="5">
        <f t="shared" si="1"/>
        <v>0</v>
      </c>
      <c r="AH223" s="6">
        <f t="shared" si="2"/>
        <v>0</v>
      </c>
      <c r="AI223" s="6" t="str">
        <f>VLOOKUP(C223, 'Batter Rosters'!A:C, 3, FALSE)</f>
        <v>#N/A</v>
      </c>
    </row>
    <row r="224">
      <c r="AG224" s="5">
        <f t="shared" si="1"/>
        <v>0</v>
      </c>
      <c r="AH224" s="6">
        <f t="shared" si="2"/>
        <v>0</v>
      </c>
      <c r="AI224" s="6" t="str">
        <f>VLOOKUP(C224, 'Batter Rosters'!A:C, 3, FALSE)</f>
        <v>#N/A</v>
      </c>
    </row>
    <row r="225">
      <c r="AG225" s="5">
        <f t="shared" si="1"/>
        <v>0</v>
      </c>
      <c r="AH225" s="6">
        <f t="shared" si="2"/>
        <v>0</v>
      </c>
      <c r="AI225" s="6" t="str">
        <f>VLOOKUP(C225, 'Batter Rosters'!A:C, 3, FALSE)</f>
        <v>#N/A</v>
      </c>
    </row>
    <row r="226">
      <c r="AG226" s="5">
        <f t="shared" si="1"/>
        <v>0</v>
      </c>
      <c r="AH226" s="6">
        <f t="shared" si="2"/>
        <v>0</v>
      </c>
      <c r="AI226" s="6" t="str">
        <f>VLOOKUP(C226, 'Batter Rosters'!A:C, 3, FALSE)</f>
        <v>#N/A</v>
      </c>
    </row>
    <row r="227">
      <c r="AG227" s="5">
        <f t="shared" si="1"/>
        <v>0</v>
      </c>
      <c r="AH227" s="6">
        <f t="shared" si="2"/>
        <v>0</v>
      </c>
      <c r="AI227" s="6" t="str">
        <f>VLOOKUP(C227, 'Batter Rosters'!A:C, 3, FALSE)</f>
        <v>#N/A</v>
      </c>
    </row>
    <row r="228">
      <c r="AG228" s="5">
        <f t="shared" si="1"/>
        <v>0</v>
      </c>
      <c r="AH228" s="6">
        <f t="shared" si="2"/>
        <v>0</v>
      </c>
      <c r="AI228" s="6" t="str">
        <f>VLOOKUP(C228, 'Batter Rosters'!A:C, 3, FALSE)</f>
        <v>#N/A</v>
      </c>
    </row>
    <row r="229">
      <c r="AG229" s="5">
        <f t="shared" si="1"/>
        <v>0</v>
      </c>
      <c r="AH229" s="6">
        <f t="shared" si="2"/>
        <v>0</v>
      </c>
      <c r="AI229" s="6" t="str">
        <f>VLOOKUP(C229, 'Batter Rosters'!A:C, 3, FALSE)</f>
        <v>#N/A</v>
      </c>
    </row>
    <row r="230">
      <c r="AG230" s="5">
        <f t="shared" si="1"/>
        <v>0</v>
      </c>
      <c r="AH230" s="6">
        <f t="shared" si="2"/>
        <v>0</v>
      </c>
      <c r="AI230" s="6" t="str">
        <f>VLOOKUP(C230, 'Batter Rosters'!A:C, 3, FALSE)</f>
        <v>#N/A</v>
      </c>
    </row>
    <row r="231">
      <c r="AG231" s="5">
        <f t="shared" si="1"/>
        <v>0</v>
      </c>
      <c r="AH231" s="6">
        <f t="shared" si="2"/>
        <v>0</v>
      </c>
      <c r="AI231" s="6" t="str">
        <f>VLOOKUP(C231, 'Batter Rosters'!A:C, 3, FALSE)</f>
        <v>#N/A</v>
      </c>
    </row>
    <row r="232">
      <c r="AG232" s="5">
        <f t="shared" si="1"/>
        <v>0</v>
      </c>
      <c r="AH232" s="6">
        <f t="shared" si="2"/>
        <v>0</v>
      </c>
      <c r="AI232" s="6" t="str">
        <f>VLOOKUP(C232, 'Batter Rosters'!A:C, 3, FALSE)</f>
        <v>#N/A</v>
      </c>
    </row>
    <row r="233">
      <c r="AG233" s="5">
        <f t="shared" si="1"/>
        <v>0</v>
      </c>
      <c r="AH233" s="6">
        <f t="shared" si="2"/>
        <v>0</v>
      </c>
      <c r="AI233" s="6" t="str">
        <f>VLOOKUP(C233, 'Batter Rosters'!A:C, 3, FALSE)</f>
        <v>#N/A</v>
      </c>
    </row>
    <row r="234">
      <c r="AG234" s="5">
        <f t="shared" si="1"/>
        <v>0</v>
      </c>
      <c r="AH234" s="6">
        <f t="shared" si="2"/>
        <v>0</v>
      </c>
      <c r="AI234" s="6" t="str">
        <f>VLOOKUP(C234, 'Batter Rosters'!A:C, 3, FALSE)</f>
        <v>#N/A</v>
      </c>
    </row>
    <row r="235">
      <c r="AG235" s="5">
        <f t="shared" si="1"/>
        <v>0</v>
      </c>
      <c r="AH235" s="6">
        <f t="shared" si="2"/>
        <v>0</v>
      </c>
      <c r="AI235" s="6" t="str">
        <f>VLOOKUP(C235, 'Batter Rosters'!A:C, 3, FALSE)</f>
        <v>#N/A</v>
      </c>
    </row>
    <row r="236">
      <c r="AG236" s="5">
        <f t="shared" si="1"/>
        <v>0</v>
      </c>
      <c r="AH236" s="6">
        <f t="shared" si="2"/>
        <v>0</v>
      </c>
      <c r="AI236" s="6" t="str">
        <f>VLOOKUP(C236, 'Batter Rosters'!A:C, 3, FALSE)</f>
        <v>#N/A</v>
      </c>
    </row>
    <row r="237">
      <c r="AG237" s="5">
        <f t="shared" si="1"/>
        <v>0</v>
      </c>
      <c r="AH237" s="6">
        <f t="shared" si="2"/>
        <v>0</v>
      </c>
      <c r="AI237" s="6" t="str">
        <f>VLOOKUP(C237, 'Batter Rosters'!A:C, 3, FALSE)</f>
        <v>#N/A</v>
      </c>
    </row>
    <row r="238">
      <c r="AG238" s="5">
        <f t="shared" si="1"/>
        <v>0</v>
      </c>
      <c r="AH238" s="6">
        <f t="shared" si="2"/>
        <v>0</v>
      </c>
      <c r="AI238" s="6" t="str">
        <f>VLOOKUP(C238, 'Batter Rosters'!A:C, 3, FALSE)</f>
        <v>#N/A</v>
      </c>
    </row>
    <row r="239">
      <c r="AG239" s="5">
        <f t="shared" si="1"/>
        <v>0</v>
      </c>
      <c r="AH239" s="6">
        <f t="shared" si="2"/>
        <v>0</v>
      </c>
      <c r="AI239" s="6" t="str">
        <f>VLOOKUP(C239, 'Batter Rosters'!A:C, 3, FALSE)</f>
        <v>#N/A</v>
      </c>
    </row>
    <row r="240">
      <c r="AG240" s="5">
        <f t="shared" si="1"/>
        <v>0</v>
      </c>
      <c r="AH240" s="6">
        <f t="shared" si="2"/>
        <v>0</v>
      </c>
      <c r="AI240" s="6" t="str">
        <f>VLOOKUP(C240, 'Batter Rosters'!A:C, 3, FALSE)</f>
        <v>#N/A</v>
      </c>
    </row>
    <row r="241">
      <c r="AG241" s="5">
        <f t="shared" si="1"/>
        <v>0</v>
      </c>
      <c r="AH241" s="6">
        <f t="shared" si="2"/>
        <v>0</v>
      </c>
      <c r="AI241" s="6" t="str">
        <f>VLOOKUP(C241, 'Batter Rosters'!A:C, 3, FALSE)</f>
        <v>#N/A</v>
      </c>
    </row>
    <row r="242">
      <c r="AG242" s="5">
        <f t="shared" si="1"/>
        <v>0</v>
      </c>
      <c r="AH242" s="6">
        <f t="shared" si="2"/>
        <v>0</v>
      </c>
      <c r="AI242" s="6" t="str">
        <f>VLOOKUP(C242, 'Batter Rosters'!A:C, 3, FALSE)</f>
        <v>#N/A</v>
      </c>
    </row>
    <row r="243">
      <c r="AG243" s="5">
        <f t="shared" si="1"/>
        <v>0</v>
      </c>
      <c r="AH243" s="6">
        <f t="shared" si="2"/>
        <v>0</v>
      </c>
      <c r="AI243" s="6" t="str">
        <f>VLOOKUP(C243, 'Batter Rosters'!A:C, 3, FALSE)</f>
        <v>#N/A</v>
      </c>
    </row>
    <row r="244">
      <c r="AG244" s="5">
        <f t="shared" si="1"/>
        <v>0</v>
      </c>
      <c r="AH244" s="6">
        <f t="shared" si="2"/>
        <v>0</v>
      </c>
      <c r="AI244" s="6" t="str">
        <f>VLOOKUP(C244, 'Batter Rosters'!A:C, 3, FALSE)</f>
        <v>#N/A</v>
      </c>
    </row>
    <row r="245">
      <c r="AG245" s="5">
        <f t="shared" si="1"/>
        <v>0</v>
      </c>
      <c r="AH245" s="6">
        <f t="shared" si="2"/>
        <v>0</v>
      </c>
      <c r="AI245" s="6" t="str">
        <f>VLOOKUP(C245, 'Batter Rosters'!A:C, 3, FALSE)</f>
        <v>#N/A</v>
      </c>
    </row>
    <row r="246">
      <c r="AG246" s="5">
        <f t="shared" si="1"/>
        <v>0</v>
      </c>
      <c r="AH246" s="6">
        <f t="shared" si="2"/>
        <v>0</v>
      </c>
      <c r="AI246" s="6" t="str">
        <f>VLOOKUP(C246, 'Batter Rosters'!A:C, 3, FALSE)</f>
        <v>#N/A</v>
      </c>
    </row>
    <row r="247">
      <c r="AG247" s="5">
        <f t="shared" si="1"/>
        <v>0</v>
      </c>
      <c r="AH247" s="6">
        <f t="shared" si="2"/>
        <v>0</v>
      </c>
      <c r="AI247" s="6" t="str">
        <f>VLOOKUP(C247, 'Batter Rosters'!A:C, 3, FALSE)</f>
        <v>#N/A</v>
      </c>
    </row>
    <row r="248">
      <c r="AG248" s="5">
        <f t="shared" si="1"/>
        <v>0</v>
      </c>
      <c r="AH248" s="6">
        <f t="shared" si="2"/>
        <v>0</v>
      </c>
      <c r="AI248" s="6" t="str">
        <f>VLOOKUP(C248, 'Batter Rosters'!A:C, 3, FALSE)</f>
        <v>#N/A</v>
      </c>
    </row>
    <row r="249">
      <c r="AG249" s="5">
        <f t="shared" si="1"/>
        <v>0</v>
      </c>
      <c r="AH249" s="6">
        <f t="shared" si="2"/>
        <v>0</v>
      </c>
      <c r="AI249" s="6" t="str">
        <f>VLOOKUP(C249, 'Batter Rosters'!A:C, 3, FALSE)</f>
        <v>#N/A</v>
      </c>
    </row>
    <row r="250">
      <c r="AG250" s="5">
        <f t="shared" si="1"/>
        <v>0</v>
      </c>
      <c r="AH250" s="6">
        <f t="shared" si="2"/>
        <v>0</v>
      </c>
      <c r="AI250" s="6" t="str">
        <f>VLOOKUP(C250, 'Batter Rosters'!A:C, 3, FALSE)</f>
        <v>#N/A</v>
      </c>
    </row>
    <row r="251">
      <c r="AG251" s="5">
        <f t="shared" si="1"/>
        <v>0</v>
      </c>
      <c r="AH251" s="6">
        <f t="shared" si="2"/>
        <v>0</v>
      </c>
      <c r="AI251" s="6" t="str">
        <f>VLOOKUP(C251, 'Batter Rosters'!A:C, 3, FALSE)</f>
        <v>#N/A</v>
      </c>
    </row>
    <row r="252">
      <c r="AG252" s="5">
        <f t="shared" si="1"/>
        <v>0</v>
      </c>
      <c r="AH252" s="6">
        <f t="shared" si="2"/>
        <v>0</v>
      </c>
      <c r="AI252" s="6" t="str">
        <f>VLOOKUP(C252, 'Batter Rosters'!A:C, 3, FALSE)</f>
        <v>#N/A</v>
      </c>
    </row>
    <row r="253">
      <c r="AG253" s="5">
        <f t="shared" si="1"/>
        <v>0</v>
      </c>
      <c r="AH253" s="6">
        <f t="shared" si="2"/>
        <v>0</v>
      </c>
      <c r="AI253" s="6" t="str">
        <f>VLOOKUP(C253, 'Batter Rosters'!A:C, 3, FALSE)</f>
        <v>#N/A</v>
      </c>
    </row>
    <row r="254">
      <c r="AG254" s="5">
        <f t="shared" si="1"/>
        <v>0</v>
      </c>
      <c r="AH254" s="6">
        <f t="shared" si="2"/>
        <v>0</v>
      </c>
      <c r="AI254" s="6" t="str">
        <f>VLOOKUP(C254, 'Batter Rosters'!A:C, 3, FALSE)</f>
        <v>#N/A</v>
      </c>
    </row>
    <row r="255">
      <c r="AG255" s="5">
        <f t="shared" si="1"/>
        <v>0</v>
      </c>
      <c r="AH255" s="6">
        <f t="shared" si="2"/>
        <v>0</v>
      </c>
      <c r="AI255" s="6" t="str">
        <f>VLOOKUP(C255, 'Batter Rosters'!A:C, 3, FALSE)</f>
        <v>#N/A</v>
      </c>
    </row>
    <row r="256">
      <c r="AG256" s="5">
        <f t="shared" si="1"/>
        <v>0</v>
      </c>
      <c r="AH256" s="6">
        <f t="shared" si="2"/>
        <v>0</v>
      </c>
      <c r="AI256" s="6" t="str">
        <f>VLOOKUP(C256, 'Batter Rosters'!A:C, 3, FALSE)</f>
        <v>#N/A</v>
      </c>
    </row>
    <row r="257">
      <c r="AG257" s="5">
        <f t="shared" si="1"/>
        <v>0</v>
      </c>
      <c r="AH257" s="6">
        <f t="shared" si="2"/>
        <v>0</v>
      </c>
      <c r="AI257" s="6" t="str">
        <f>VLOOKUP(C257, 'Batter Rosters'!A:C, 3, FALSE)</f>
        <v>#N/A</v>
      </c>
    </row>
    <row r="258">
      <c r="AG258" s="5">
        <f t="shared" si="1"/>
        <v>0</v>
      </c>
      <c r="AH258" s="6">
        <f t="shared" si="2"/>
        <v>0</v>
      </c>
      <c r="AI258" s="6" t="str">
        <f>VLOOKUP(C258, 'Batter Rosters'!A:C, 3, FALSE)</f>
        <v>#N/A</v>
      </c>
    </row>
    <row r="259">
      <c r="AG259" s="5">
        <f t="shared" si="1"/>
        <v>0</v>
      </c>
      <c r="AH259" s="6">
        <f t="shared" si="2"/>
        <v>0</v>
      </c>
      <c r="AI259" s="6" t="str">
        <f>VLOOKUP(C259, 'Batter Rosters'!A:C, 3, FALSE)</f>
        <v>#N/A</v>
      </c>
    </row>
    <row r="260">
      <c r="AG260" s="5">
        <f t="shared" si="1"/>
        <v>0</v>
      </c>
      <c r="AH260" s="6">
        <f t="shared" si="2"/>
        <v>0</v>
      </c>
      <c r="AI260" s="6" t="str">
        <f>VLOOKUP(C260, 'Batter Rosters'!A:C, 3, FALSE)</f>
        <v>#N/A</v>
      </c>
    </row>
    <row r="261">
      <c r="AG261" s="5">
        <f t="shared" si="1"/>
        <v>0</v>
      </c>
      <c r="AH261" s="6">
        <f t="shared" si="2"/>
        <v>0</v>
      </c>
      <c r="AI261" s="6" t="str">
        <f>VLOOKUP(C261, 'Batter Rosters'!A:C, 3, FALSE)</f>
        <v>#N/A</v>
      </c>
    </row>
    <row r="262">
      <c r="AG262" s="5">
        <f t="shared" si="1"/>
        <v>0</v>
      </c>
      <c r="AH262" s="6">
        <f t="shared" si="2"/>
        <v>0</v>
      </c>
      <c r="AI262" s="6" t="str">
        <f>VLOOKUP(C262, 'Batter Rosters'!A:C, 3, FALSE)</f>
        <v>#N/A</v>
      </c>
    </row>
    <row r="263">
      <c r="AG263" s="5">
        <f t="shared" si="1"/>
        <v>0</v>
      </c>
      <c r="AH263" s="6">
        <f t="shared" si="2"/>
        <v>0</v>
      </c>
      <c r="AI263" s="6" t="str">
        <f>VLOOKUP(C263, 'Batter Rosters'!A:C, 3, FALSE)</f>
        <v>#N/A</v>
      </c>
    </row>
    <row r="264">
      <c r="AG264" s="5">
        <f t="shared" si="1"/>
        <v>0</v>
      </c>
      <c r="AH264" s="6">
        <f t="shared" si="2"/>
        <v>0</v>
      </c>
      <c r="AI264" s="6" t="str">
        <f>VLOOKUP(C264, 'Batter Rosters'!A:C, 3, FALSE)</f>
        <v>#N/A</v>
      </c>
    </row>
    <row r="265">
      <c r="AG265" s="5">
        <f t="shared" si="1"/>
        <v>0</v>
      </c>
      <c r="AH265" s="6">
        <f t="shared" si="2"/>
        <v>0</v>
      </c>
      <c r="AI265" s="6" t="str">
        <f>VLOOKUP(C265, 'Batter Rosters'!A:C, 3, FALSE)</f>
        <v>#N/A</v>
      </c>
    </row>
    <row r="266">
      <c r="AG266" s="5">
        <f t="shared" si="1"/>
        <v>0</v>
      </c>
      <c r="AH266" s="6">
        <f t="shared" si="2"/>
        <v>0</v>
      </c>
      <c r="AI266" s="6" t="str">
        <f>VLOOKUP(C266, 'Batter Rosters'!A:C, 3, FALSE)</f>
        <v>#N/A</v>
      </c>
    </row>
    <row r="267">
      <c r="AG267" s="5">
        <f t="shared" si="1"/>
        <v>0</v>
      </c>
      <c r="AH267" s="6">
        <f t="shared" si="2"/>
        <v>0</v>
      </c>
      <c r="AI267" s="6" t="str">
        <f>VLOOKUP(C267, 'Batter Rosters'!A:C, 3, FALSE)</f>
        <v>#N/A</v>
      </c>
    </row>
    <row r="268">
      <c r="AG268" s="5">
        <f t="shared" si="1"/>
        <v>0</v>
      </c>
      <c r="AH268" s="6">
        <f t="shared" si="2"/>
        <v>0</v>
      </c>
      <c r="AI268" s="6" t="str">
        <f>VLOOKUP(C268, 'Batter Rosters'!A:C, 3, FALSE)</f>
        <v>#N/A</v>
      </c>
    </row>
    <row r="269">
      <c r="AG269" s="5">
        <f t="shared" si="1"/>
        <v>0</v>
      </c>
      <c r="AH269" s="6">
        <f t="shared" si="2"/>
        <v>0</v>
      </c>
      <c r="AI269" s="6" t="str">
        <f>VLOOKUP(C269, 'Batter Rosters'!A:C, 3, FALSE)</f>
        <v>#N/A</v>
      </c>
    </row>
    <row r="270">
      <c r="AG270" s="5">
        <f t="shared" si="1"/>
        <v>0</v>
      </c>
      <c r="AH270" s="6">
        <f t="shared" si="2"/>
        <v>0</v>
      </c>
      <c r="AI270" s="6" t="str">
        <f>VLOOKUP(C270, 'Batter Rosters'!A:C, 3, FALSE)</f>
        <v>#N/A</v>
      </c>
    </row>
    <row r="271">
      <c r="AG271" s="5">
        <f t="shared" si="1"/>
        <v>0</v>
      </c>
      <c r="AH271" s="6">
        <f t="shared" si="2"/>
        <v>0</v>
      </c>
      <c r="AI271" s="6" t="str">
        <f>VLOOKUP(C271, 'Batter Rosters'!A:C, 3, FALSE)</f>
        <v>#N/A</v>
      </c>
    </row>
    <row r="272">
      <c r="AG272" s="5">
        <f t="shared" si="1"/>
        <v>0</v>
      </c>
      <c r="AH272" s="6">
        <f t="shared" si="2"/>
        <v>0</v>
      </c>
      <c r="AI272" s="6" t="str">
        <f>VLOOKUP(C272, 'Batter Rosters'!A:C, 3, FALSE)</f>
        <v>#N/A</v>
      </c>
    </row>
    <row r="273">
      <c r="AG273" s="5">
        <f t="shared" si="1"/>
        <v>0</v>
      </c>
      <c r="AH273" s="6">
        <f t="shared" si="2"/>
        <v>0</v>
      </c>
      <c r="AI273" s="6" t="str">
        <f>VLOOKUP(C273, 'Batter Rosters'!A:C, 3, FALSE)</f>
        <v>#N/A</v>
      </c>
    </row>
    <row r="274">
      <c r="AG274" s="5">
        <f t="shared" si="1"/>
        <v>0</v>
      </c>
      <c r="AH274" s="6">
        <f t="shared" si="2"/>
        <v>0</v>
      </c>
      <c r="AI274" s="6" t="str">
        <f>VLOOKUP(C274, 'Batter Rosters'!A:C, 3, FALSE)</f>
        <v>#N/A</v>
      </c>
    </row>
    <row r="275">
      <c r="AG275" s="5">
        <f t="shared" si="1"/>
        <v>0</v>
      </c>
      <c r="AH275" s="6">
        <f t="shared" si="2"/>
        <v>0</v>
      </c>
      <c r="AI275" s="6" t="str">
        <f>VLOOKUP(C275, 'Batter Rosters'!A:C, 3, FALSE)</f>
        <v>#N/A</v>
      </c>
    </row>
    <row r="276">
      <c r="AG276" s="5">
        <f t="shared" si="1"/>
        <v>0</v>
      </c>
      <c r="AH276" s="6">
        <f t="shared" si="2"/>
        <v>0</v>
      </c>
      <c r="AI276" s="6" t="str">
        <f>VLOOKUP(C276, 'Batter Rosters'!A:C, 3, FALSE)</f>
        <v>#N/A</v>
      </c>
    </row>
    <row r="277">
      <c r="AG277" s="5">
        <f t="shared" si="1"/>
        <v>0</v>
      </c>
      <c r="AH277" s="6">
        <f t="shared" si="2"/>
        <v>0</v>
      </c>
      <c r="AI277" s="6" t="str">
        <f>VLOOKUP(C277, 'Batter Rosters'!A:C, 3, FALSE)</f>
        <v>#N/A</v>
      </c>
    </row>
    <row r="278">
      <c r="AG278" s="5">
        <f t="shared" si="1"/>
        <v>0</v>
      </c>
      <c r="AH278" s="6">
        <f t="shared" si="2"/>
        <v>0</v>
      </c>
      <c r="AI278" s="6" t="str">
        <f>VLOOKUP(C278, 'Batter Rosters'!A:C, 3, FALSE)</f>
        <v>#N/A</v>
      </c>
    </row>
    <row r="279">
      <c r="AG279" s="5">
        <f t="shared" si="1"/>
        <v>0</v>
      </c>
      <c r="AH279" s="6">
        <f t="shared" si="2"/>
        <v>0</v>
      </c>
      <c r="AI279" s="6" t="str">
        <f>VLOOKUP(C279, 'Batter Rosters'!A:C, 3, FALSE)</f>
        <v>#N/A</v>
      </c>
    </row>
    <row r="280">
      <c r="AG280" s="5">
        <f t="shared" si="1"/>
        <v>0</v>
      </c>
      <c r="AH280" s="6">
        <f t="shared" si="2"/>
        <v>0</v>
      </c>
      <c r="AI280" s="6" t="str">
        <f>VLOOKUP(C280, 'Batter Rosters'!A:C, 3, FALSE)</f>
        <v>#N/A</v>
      </c>
    </row>
    <row r="281">
      <c r="AG281" s="5">
        <f t="shared" si="1"/>
        <v>0</v>
      </c>
      <c r="AH281" s="6">
        <f t="shared" si="2"/>
        <v>0</v>
      </c>
      <c r="AI281" s="6" t="str">
        <f>VLOOKUP(C281, 'Batter Rosters'!A:C, 3, FALSE)</f>
        <v>#N/A</v>
      </c>
    </row>
    <row r="282">
      <c r="AG282" s="5">
        <f t="shared" si="1"/>
        <v>0</v>
      </c>
      <c r="AH282" s="6">
        <f t="shared" si="2"/>
        <v>0</v>
      </c>
      <c r="AI282" s="6" t="str">
        <f>VLOOKUP(C282, 'Batter Rosters'!A:C, 3, FALSE)</f>
        <v>#N/A</v>
      </c>
    </row>
    <row r="283">
      <c r="AG283" s="5">
        <f t="shared" si="1"/>
        <v>0</v>
      </c>
      <c r="AH283" s="6">
        <f t="shared" si="2"/>
        <v>0</v>
      </c>
      <c r="AI283" s="6" t="str">
        <f>VLOOKUP(C283, 'Batter Rosters'!A:C, 3, FALSE)</f>
        <v>#N/A</v>
      </c>
    </row>
    <row r="284">
      <c r="AG284" s="5">
        <f t="shared" si="1"/>
        <v>0</v>
      </c>
      <c r="AH284" s="6">
        <f t="shared" si="2"/>
        <v>0</v>
      </c>
      <c r="AI284" s="6" t="str">
        <f>VLOOKUP(C284, 'Batter Rosters'!A:C, 3, FALSE)</f>
        <v>#N/A</v>
      </c>
    </row>
    <row r="285">
      <c r="AG285" s="5">
        <f t="shared" si="1"/>
        <v>0</v>
      </c>
      <c r="AH285" s="6">
        <f t="shared" si="2"/>
        <v>0</v>
      </c>
      <c r="AI285" s="6" t="str">
        <f>VLOOKUP(C285, 'Batter Rosters'!A:C, 3, FALSE)</f>
        <v>#N/A</v>
      </c>
    </row>
    <row r="286">
      <c r="AG286" s="5">
        <f t="shared" si="1"/>
        <v>0</v>
      </c>
      <c r="AH286" s="6">
        <f t="shared" si="2"/>
        <v>0</v>
      </c>
      <c r="AI286" s="6" t="str">
        <f>VLOOKUP(C286, 'Batter Rosters'!A:C, 3, FALSE)</f>
        <v>#N/A</v>
      </c>
    </row>
    <row r="287">
      <c r="AG287" s="5">
        <f t="shared" si="1"/>
        <v>0</v>
      </c>
      <c r="AH287" s="6">
        <f t="shared" si="2"/>
        <v>0</v>
      </c>
      <c r="AI287" s="6" t="str">
        <f>VLOOKUP(C287, 'Batter Rosters'!A:C, 3, FALSE)</f>
        <v>#N/A</v>
      </c>
    </row>
    <row r="288">
      <c r="AG288" s="5">
        <f t="shared" si="1"/>
        <v>0</v>
      </c>
      <c r="AH288" s="6">
        <f t="shared" si="2"/>
        <v>0</v>
      </c>
      <c r="AI288" s="6" t="str">
        <f>VLOOKUP(C288, 'Batter Rosters'!A:C, 3, FALSE)</f>
        <v>#N/A</v>
      </c>
    </row>
    <row r="289">
      <c r="AG289" s="5">
        <f t="shared" si="1"/>
        <v>0</v>
      </c>
      <c r="AH289" s="6">
        <f t="shared" si="2"/>
        <v>0</v>
      </c>
      <c r="AI289" s="6" t="str">
        <f>VLOOKUP(C289, 'Batter Rosters'!A:C, 3, FALSE)</f>
        <v>#N/A</v>
      </c>
    </row>
    <row r="290">
      <c r="AG290" s="5">
        <f t="shared" si="1"/>
        <v>0</v>
      </c>
      <c r="AH290" s="6">
        <f t="shared" si="2"/>
        <v>0</v>
      </c>
      <c r="AI290" s="6" t="str">
        <f>VLOOKUP(C290, 'Batter Rosters'!A:C, 3, FALSE)</f>
        <v>#N/A</v>
      </c>
    </row>
    <row r="291">
      <c r="AG291" s="5">
        <f t="shared" si="1"/>
        <v>0</v>
      </c>
      <c r="AH291" s="6">
        <f t="shared" si="2"/>
        <v>0</v>
      </c>
      <c r="AI291" s="6" t="str">
        <f>VLOOKUP(C291, 'Batter Rosters'!A:C, 3, FALSE)</f>
        <v>#N/A</v>
      </c>
    </row>
    <row r="292">
      <c r="AG292" s="5">
        <f t="shared" si="1"/>
        <v>0</v>
      </c>
      <c r="AH292" s="6">
        <f t="shared" si="2"/>
        <v>0</v>
      </c>
      <c r="AI292" s="6" t="str">
        <f>VLOOKUP(C292, 'Batter Rosters'!A:C, 3, FALSE)</f>
        <v>#N/A</v>
      </c>
    </row>
    <row r="293">
      <c r="AG293" s="5">
        <f t="shared" si="1"/>
        <v>0</v>
      </c>
      <c r="AH293" s="6">
        <f t="shared" si="2"/>
        <v>0</v>
      </c>
      <c r="AI293" s="6" t="str">
        <f>VLOOKUP(C293, 'Batter Rosters'!A:C, 3, FALSE)</f>
        <v>#N/A</v>
      </c>
    </row>
    <row r="294">
      <c r="AG294" s="5">
        <f t="shared" si="1"/>
        <v>0</v>
      </c>
      <c r="AH294" s="6">
        <f t="shared" si="2"/>
        <v>0</v>
      </c>
      <c r="AI294" s="6" t="str">
        <f>VLOOKUP(C294, 'Batter Rosters'!A:C, 3, FALSE)</f>
        <v>#N/A</v>
      </c>
    </row>
    <row r="295">
      <c r="AG295" s="5">
        <f t="shared" si="1"/>
        <v>0</v>
      </c>
      <c r="AH295" s="6">
        <f t="shared" si="2"/>
        <v>0</v>
      </c>
      <c r="AI295" s="6" t="str">
        <f>VLOOKUP(C295, 'Batter Rosters'!A:C, 3, FALSE)</f>
        <v>#N/A</v>
      </c>
    </row>
    <row r="296">
      <c r="AG296" s="5">
        <f t="shared" si="1"/>
        <v>0</v>
      </c>
      <c r="AH296" s="6">
        <f t="shared" si="2"/>
        <v>0</v>
      </c>
      <c r="AI296" s="6" t="str">
        <f>VLOOKUP(C296, 'Batter Rosters'!A:C, 3, FALSE)</f>
        <v>#N/A</v>
      </c>
    </row>
    <row r="297">
      <c r="AG297" s="5">
        <f t="shared" si="1"/>
        <v>0</v>
      </c>
      <c r="AH297" s="6">
        <f t="shared" si="2"/>
        <v>0</v>
      </c>
      <c r="AI297" s="6" t="str">
        <f>VLOOKUP(C297, 'Batter Rosters'!A:C, 3, FALSE)</f>
        <v>#N/A</v>
      </c>
    </row>
    <row r="298">
      <c r="AG298" s="5">
        <f t="shared" si="1"/>
        <v>0</v>
      </c>
      <c r="AH298" s="6">
        <f t="shared" si="2"/>
        <v>0</v>
      </c>
      <c r="AI298" s="6" t="str">
        <f>VLOOKUP(C298, 'Batter Rosters'!A:C, 3, FALSE)</f>
        <v>#N/A</v>
      </c>
    </row>
    <row r="299">
      <c r="AG299" s="5">
        <f t="shared" si="1"/>
        <v>0</v>
      </c>
      <c r="AH299" s="6">
        <f t="shared" si="2"/>
        <v>0</v>
      </c>
      <c r="AI299" s="6" t="str">
        <f>VLOOKUP(C299, 'Batter Rosters'!A:C, 3, FALSE)</f>
        <v>#N/A</v>
      </c>
    </row>
    <row r="300">
      <c r="AG300" s="5">
        <f t="shared" si="1"/>
        <v>0</v>
      </c>
      <c r="AH300" s="6">
        <f t="shared" si="2"/>
        <v>0</v>
      </c>
      <c r="AI300" s="6" t="str">
        <f>VLOOKUP(C300, 'Batter Rosters'!A:C, 3, FALSE)</f>
        <v>#N/A</v>
      </c>
    </row>
    <row r="301">
      <c r="AG301" s="5">
        <f t="shared" si="1"/>
        <v>0</v>
      </c>
      <c r="AH301" s="6">
        <f t="shared" si="2"/>
        <v>0</v>
      </c>
      <c r="AI301" s="6" t="str">
        <f>VLOOKUP(C301, 'Batter Rosters'!A:C, 3, FALSE)</f>
        <v>#N/A</v>
      </c>
    </row>
    <row r="302">
      <c r="AG302" s="5">
        <f t="shared" si="1"/>
        <v>0</v>
      </c>
      <c r="AH302" s="6">
        <f t="shared" si="2"/>
        <v>0</v>
      </c>
      <c r="AI302" s="6" t="str">
        <f>VLOOKUP(C302, 'Batter Rosters'!A:C, 3, FALSE)</f>
        <v>#N/A</v>
      </c>
    </row>
    <row r="303">
      <c r="AG303" s="5">
        <f t="shared" si="1"/>
        <v>0</v>
      </c>
      <c r="AH303" s="6">
        <f t="shared" si="2"/>
        <v>0</v>
      </c>
      <c r="AI303" s="6" t="str">
        <f>VLOOKUP(C303, 'Batter Rosters'!A:C, 3, FALSE)</f>
        <v>#N/A</v>
      </c>
    </row>
    <row r="304">
      <c r="AG304" s="5">
        <f t="shared" si="1"/>
        <v>0</v>
      </c>
      <c r="AH304" s="6">
        <f t="shared" si="2"/>
        <v>0</v>
      </c>
      <c r="AI304" s="6" t="str">
        <f>VLOOKUP(C304, 'Batter Rosters'!A:C, 3, FALSE)</f>
        <v>#N/A</v>
      </c>
    </row>
    <row r="305">
      <c r="AG305" s="5">
        <f t="shared" si="1"/>
        <v>0</v>
      </c>
      <c r="AH305" s="6">
        <f t="shared" si="2"/>
        <v>0</v>
      </c>
      <c r="AI305" s="6" t="str">
        <f>VLOOKUP(C305, 'Batter Rosters'!A:C, 3, FALSE)</f>
        <v>#N/A</v>
      </c>
    </row>
    <row r="306">
      <c r="AG306" s="5">
        <f t="shared" si="1"/>
        <v>0</v>
      </c>
      <c r="AH306" s="6">
        <f t="shared" si="2"/>
        <v>0</v>
      </c>
      <c r="AI306" s="6" t="str">
        <f>VLOOKUP(C306, 'Batter Rosters'!A:C, 3, FALSE)</f>
        <v>#N/A</v>
      </c>
    </row>
    <row r="307">
      <c r="AG307" s="5">
        <f t="shared" si="1"/>
        <v>0</v>
      </c>
      <c r="AH307" s="6">
        <f t="shared" si="2"/>
        <v>0</v>
      </c>
      <c r="AI307" s="6" t="str">
        <f>VLOOKUP(C307, 'Batter Rosters'!A:C, 3, FALSE)</f>
        <v>#N/A</v>
      </c>
    </row>
    <row r="308">
      <c r="AG308" s="5">
        <f t="shared" si="1"/>
        <v>0</v>
      </c>
      <c r="AH308" s="6">
        <f t="shared" si="2"/>
        <v>0</v>
      </c>
      <c r="AI308" s="6" t="str">
        <f>VLOOKUP(C308, 'Batter Rosters'!A:C, 3, FALSE)</f>
        <v>#N/A</v>
      </c>
    </row>
    <row r="309">
      <c r="AG309" s="5">
        <f t="shared" si="1"/>
        <v>0</v>
      </c>
      <c r="AH309" s="6">
        <f t="shared" si="2"/>
        <v>0</v>
      </c>
      <c r="AI309" s="6" t="str">
        <f>VLOOKUP(C309, 'Batter Rosters'!A:C, 3, FALSE)</f>
        <v>#N/A</v>
      </c>
    </row>
    <row r="310">
      <c r="AG310" s="5">
        <f t="shared" si="1"/>
        <v>0</v>
      </c>
      <c r="AH310" s="6">
        <f t="shared" si="2"/>
        <v>0</v>
      </c>
      <c r="AI310" s="6" t="str">
        <f>VLOOKUP(C310, 'Batter Rosters'!A:C, 3, FALSE)</f>
        <v>#N/A</v>
      </c>
    </row>
    <row r="311">
      <c r="AG311" s="5">
        <f t="shared" si="1"/>
        <v>0</v>
      </c>
      <c r="AH311" s="6">
        <f t="shared" si="2"/>
        <v>0</v>
      </c>
      <c r="AI311" s="6" t="str">
        <f>VLOOKUP(C311, 'Batter Rosters'!A:C, 3, FALSE)</f>
        <v>#N/A</v>
      </c>
    </row>
    <row r="312">
      <c r="AG312" s="5">
        <f t="shared" si="1"/>
        <v>0</v>
      </c>
      <c r="AH312" s="6">
        <f t="shared" si="2"/>
        <v>0</v>
      </c>
      <c r="AI312" s="6" t="str">
        <f>VLOOKUP(C312, 'Batter Rosters'!A:C, 3, FALSE)</f>
        <v>#N/A</v>
      </c>
    </row>
    <row r="313">
      <c r="AG313" s="5">
        <f t="shared" si="1"/>
        <v>0</v>
      </c>
      <c r="AH313" s="6">
        <f t="shared" si="2"/>
        <v>0</v>
      </c>
      <c r="AI313" s="6" t="str">
        <f>VLOOKUP(C313, 'Batter Rosters'!A:C, 3, FALSE)</f>
        <v>#N/A</v>
      </c>
    </row>
    <row r="314">
      <c r="AG314" s="5">
        <f t="shared" si="1"/>
        <v>0</v>
      </c>
      <c r="AH314" s="6">
        <f t="shared" si="2"/>
        <v>0</v>
      </c>
      <c r="AI314" s="6" t="str">
        <f>VLOOKUP(C314, 'Batter Rosters'!A:C, 3, FALSE)</f>
        <v>#N/A</v>
      </c>
    </row>
    <row r="315">
      <c r="AG315" s="5">
        <f t="shared" si="1"/>
        <v>0</v>
      </c>
      <c r="AH315" s="6">
        <f t="shared" si="2"/>
        <v>0</v>
      </c>
      <c r="AI315" s="6" t="str">
        <f>VLOOKUP(C315, 'Batter Rosters'!A:C, 3, FALSE)</f>
        <v>#N/A</v>
      </c>
    </row>
    <row r="316">
      <c r="AG316" s="5">
        <f t="shared" si="1"/>
        <v>0</v>
      </c>
      <c r="AH316" s="6">
        <f t="shared" si="2"/>
        <v>0</v>
      </c>
      <c r="AI316" s="6" t="str">
        <f>VLOOKUP(C316, 'Batter Rosters'!A:C, 3, FALSE)</f>
        <v>#N/A</v>
      </c>
    </row>
    <row r="317">
      <c r="AG317" s="5">
        <f t="shared" si="1"/>
        <v>0</v>
      </c>
      <c r="AH317" s="6">
        <f t="shared" si="2"/>
        <v>0</v>
      </c>
      <c r="AI317" s="6" t="str">
        <f>VLOOKUP(C317, 'Batter Rosters'!A:C, 3, FALSE)</f>
        <v>#N/A</v>
      </c>
    </row>
    <row r="318">
      <c r="AG318" s="5">
        <f t="shared" si="1"/>
        <v>0</v>
      </c>
      <c r="AH318" s="6">
        <f t="shared" si="2"/>
        <v>0</v>
      </c>
      <c r="AI318" s="6" t="str">
        <f>VLOOKUP(C318, 'Batter Rosters'!A:C, 3, FALSE)</f>
        <v>#N/A</v>
      </c>
    </row>
    <row r="319">
      <c r="AG319" s="5">
        <f t="shared" si="1"/>
        <v>0</v>
      </c>
      <c r="AH319" s="6">
        <f t="shared" si="2"/>
        <v>0</v>
      </c>
      <c r="AI319" s="6" t="str">
        <f>VLOOKUP(C319, 'Batter Rosters'!A:C, 3, FALSE)</f>
        <v>#N/A</v>
      </c>
    </row>
    <row r="320">
      <c r="AG320" s="5">
        <f t="shared" si="1"/>
        <v>0</v>
      </c>
      <c r="AH320" s="6">
        <f t="shared" si="2"/>
        <v>0</v>
      </c>
      <c r="AI320" s="6" t="str">
        <f>VLOOKUP(C320, 'Batter Rosters'!A:C, 3, FALSE)</f>
        <v>#N/A</v>
      </c>
    </row>
    <row r="321">
      <c r="AG321" s="5">
        <f t="shared" si="1"/>
        <v>0</v>
      </c>
      <c r="AH321" s="6">
        <f t="shared" si="2"/>
        <v>0</v>
      </c>
      <c r="AI321" s="6" t="str">
        <f>VLOOKUP(C321, 'Batter Rosters'!A:C, 3, FALSE)</f>
        <v>#N/A</v>
      </c>
    </row>
    <row r="322">
      <c r="AG322" s="5">
        <f t="shared" si="1"/>
        <v>0</v>
      </c>
      <c r="AH322" s="6">
        <f t="shared" si="2"/>
        <v>0</v>
      </c>
      <c r="AI322" s="6" t="str">
        <f>VLOOKUP(C322, 'Batter Rosters'!A:C, 3, FALSE)</f>
        <v>#N/A</v>
      </c>
    </row>
    <row r="323">
      <c r="AG323" s="5">
        <f t="shared" si="1"/>
        <v>0</v>
      </c>
      <c r="AH323" s="6">
        <f t="shared" si="2"/>
        <v>0</v>
      </c>
      <c r="AI323" s="6" t="str">
        <f>VLOOKUP(C323, 'Batter Rosters'!A:C, 3, FALSE)</f>
        <v>#N/A</v>
      </c>
    </row>
    <row r="324">
      <c r="AG324" s="5">
        <f t="shared" si="1"/>
        <v>0</v>
      </c>
      <c r="AH324" s="6">
        <f t="shared" si="2"/>
        <v>0</v>
      </c>
      <c r="AI324" s="6" t="str">
        <f>VLOOKUP(C324, 'Batter Rosters'!A:C, 3, FALSE)</f>
        <v>#N/A</v>
      </c>
    </row>
    <row r="325">
      <c r="AG325" s="5">
        <f t="shared" si="1"/>
        <v>0</v>
      </c>
      <c r="AH325" s="6">
        <f t="shared" si="2"/>
        <v>0</v>
      </c>
      <c r="AI325" s="6" t="str">
        <f>VLOOKUP(C325, 'Batter Rosters'!A:C, 3, FALSE)</f>
        <v>#N/A</v>
      </c>
    </row>
    <row r="326">
      <c r="AG326" s="5">
        <f t="shared" si="1"/>
        <v>0</v>
      </c>
      <c r="AH326" s="6">
        <f t="shared" si="2"/>
        <v>0</v>
      </c>
      <c r="AI326" s="6" t="str">
        <f>VLOOKUP(C326, 'Batter Rosters'!A:C, 3, FALSE)</f>
        <v>#N/A</v>
      </c>
    </row>
    <row r="327">
      <c r="AG327" s="5">
        <f t="shared" si="1"/>
        <v>0</v>
      </c>
      <c r="AH327" s="6">
        <f t="shared" si="2"/>
        <v>0</v>
      </c>
      <c r="AI327" s="6" t="str">
        <f>VLOOKUP(C327, 'Batter Rosters'!A:C, 3, FALSE)</f>
        <v>#N/A</v>
      </c>
    </row>
    <row r="328">
      <c r="AG328" s="5">
        <f t="shared" si="1"/>
        <v>0</v>
      </c>
      <c r="AH328" s="6">
        <f t="shared" si="2"/>
        <v>0</v>
      </c>
      <c r="AI328" s="6" t="str">
        <f>VLOOKUP(C328, 'Batter Rosters'!A:C, 3, FALSE)</f>
        <v>#N/A</v>
      </c>
    </row>
    <row r="329">
      <c r="AG329" s="5">
        <f t="shared" si="1"/>
        <v>0</v>
      </c>
      <c r="AH329" s="6">
        <f t="shared" si="2"/>
        <v>0</v>
      </c>
      <c r="AI329" s="6" t="str">
        <f>VLOOKUP(C329, 'Batter Rosters'!A:C, 3, FALSE)</f>
        <v>#N/A</v>
      </c>
    </row>
    <row r="330">
      <c r="AG330" s="5">
        <f t="shared" si="1"/>
        <v>0</v>
      </c>
      <c r="AH330" s="6">
        <f t="shared" si="2"/>
        <v>0</v>
      </c>
      <c r="AI330" s="6" t="str">
        <f>VLOOKUP(C330, 'Batter Rosters'!A:C, 3, FALSE)</f>
        <v>#N/A</v>
      </c>
    </row>
    <row r="331">
      <c r="AG331" s="5">
        <f t="shared" si="1"/>
        <v>0</v>
      </c>
      <c r="AH331" s="6">
        <f t="shared" si="2"/>
        <v>0</v>
      </c>
      <c r="AI331" s="6" t="str">
        <f>VLOOKUP(C331, 'Batter Rosters'!A:C, 3, FALSE)</f>
        <v>#N/A</v>
      </c>
    </row>
    <row r="332">
      <c r="AG332" s="5">
        <f t="shared" si="1"/>
        <v>0</v>
      </c>
      <c r="AH332" s="6">
        <f t="shared" si="2"/>
        <v>0</v>
      </c>
      <c r="AI332" s="6" t="str">
        <f>VLOOKUP(C332, 'Batter Rosters'!A:C, 3, FALSE)</f>
        <v>#N/A</v>
      </c>
    </row>
    <row r="333">
      <c r="AG333" s="5">
        <f t="shared" si="1"/>
        <v>0</v>
      </c>
      <c r="AH333" s="6">
        <f t="shared" si="2"/>
        <v>0</v>
      </c>
      <c r="AI333" s="6" t="str">
        <f>VLOOKUP(C333, 'Batter Rosters'!A:C, 3, FALSE)</f>
        <v>#N/A</v>
      </c>
    </row>
    <row r="334">
      <c r="AG334" s="5">
        <f t="shared" si="1"/>
        <v>0</v>
      </c>
      <c r="AH334" s="6">
        <f t="shared" si="2"/>
        <v>0</v>
      </c>
      <c r="AI334" s="6" t="str">
        <f>VLOOKUP(C334, 'Batter Rosters'!A:C, 3, FALSE)</f>
        <v>#N/A</v>
      </c>
    </row>
    <row r="335">
      <c r="AG335" s="5">
        <f t="shared" si="1"/>
        <v>0</v>
      </c>
      <c r="AH335" s="6">
        <f t="shared" si="2"/>
        <v>0</v>
      </c>
      <c r="AI335" s="6" t="str">
        <f>VLOOKUP(C335, 'Batter Rosters'!A:C, 3, FALSE)</f>
        <v>#N/A</v>
      </c>
    </row>
    <row r="336">
      <c r="AG336" s="5">
        <f t="shared" si="1"/>
        <v>0</v>
      </c>
      <c r="AH336" s="6">
        <f t="shared" si="2"/>
        <v>0</v>
      </c>
      <c r="AI336" s="6" t="str">
        <f>VLOOKUP(C336, 'Batter Rosters'!A:C, 3, FALSE)</f>
        <v>#N/A</v>
      </c>
    </row>
    <row r="337">
      <c r="AG337" s="5">
        <f t="shared" si="1"/>
        <v>0</v>
      </c>
      <c r="AH337" s="6">
        <f t="shared" si="2"/>
        <v>0</v>
      </c>
      <c r="AI337" s="6" t="str">
        <f>VLOOKUP(C337, 'Batter Rosters'!A:C, 3, FALSE)</f>
        <v>#N/A</v>
      </c>
    </row>
    <row r="338">
      <c r="AG338" s="5">
        <f t="shared" si="1"/>
        <v>0</v>
      </c>
      <c r="AH338" s="6">
        <f t="shared" si="2"/>
        <v>0</v>
      </c>
      <c r="AI338" s="6" t="str">
        <f>VLOOKUP(C338, 'Batter Rosters'!A:C, 3, FALSE)</f>
        <v>#N/A</v>
      </c>
    </row>
    <row r="339">
      <c r="AG339" s="5">
        <f t="shared" si="1"/>
        <v>0</v>
      </c>
      <c r="AH339" s="6">
        <f t="shared" si="2"/>
        <v>0</v>
      </c>
      <c r="AI339" s="6" t="str">
        <f>VLOOKUP(C339, 'Batter Rosters'!A:C, 3, FALSE)</f>
        <v>#N/A</v>
      </c>
    </row>
    <row r="340">
      <c r="AG340" s="5">
        <f t="shared" si="1"/>
        <v>0</v>
      </c>
      <c r="AH340" s="6">
        <f t="shared" si="2"/>
        <v>0</v>
      </c>
      <c r="AI340" s="6" t="str">
        <f>VLOOKUP(C340, 'Batter Rosters'!A:C, 3, FALSE)</f>
        <v>#N/A</v>
      </c>
    </row>
    <row r="341">
      <c r="AG341" s="5">
        <f t="shared" si="1"/>
        <v>0</v>
      </c>
      <c r="AH341" s="6">
        <f t="shared" si="2"/>
        <v>0</v>
      </c>
      <c r="AI341" s="6" t="str">
        <f>VLOOKUP(C341, 'Batter Rosters'!A:C, 3, FALSE)</f>
        <v>#N/A</v>
      </c>
    </row>
    <row r="342">
      <c r="AG342" s="5">
        <f t="shared" si="1"/>
        <v>0</v>
      </c>
      <c r="AH342" s="6">
        <f t="shared" si="2"/>
        <v>0</v>
      </c>
      <c r="AI342" s="6" t="str">
        <f>VLOOKUP(C342, 'Batter Rosters'!A:C, 3, FALSE)</f>
        <v>#N/A</v>
      </c>
    </row>
    <row r="343">
      <c r="AG343" s="5">
        <f t="shared" si="1"/>
        <v>0</v>
      </c>
      <c r="AH343" s="6">
        <f t="shared" si="2"/>
        <v>0</v>
      </c>
      <c r="AI343" s="6" t="str">
        <f>VLOOKUP(C343, 'Batter Rosters'!A:C, 3, FALSE)</f>
        <v>#N/A</v>
      </c>
    </row>
    <row r="344">
      <c r="AG344" s="5">
        <f t="shared" si="1"/>
        <v>0</v>
      </c>
      <c r="AH344" s="6">
        <f t="shared" si="2"/>
        <v>0</v>
      </c>
      <c r="AI344" s="6" t="str">
        <f>VLOOKUP(C344, 'Batter Rosters'!A:C, 3, FALSE)</f>
        <v>#N/A</v>
      </c>
    </row>
    <row r="345">
      <c r="AG345" s="5">
        <f t="shared" si="1"/>
        <v>0</v>
      </c>
      <c r="AH345" s="6">
        <f t="shared" si="2"/>
        <v>0</v>
      </c>
      <c r="AI345" s="6" t="str">
        <f>VLOOKUP(C345, 'Batter Rosters'!A:C, 3, FALSE)</f>
        <v>#N/A</v>
      </c>
    </row>
    <row r="346">
      <c r="AG346" s="5">
        <f t="shared" si="1"/>
        <v>0</v>
      </c>
      <c r="AH346" s="6">
        <f t="shared" si="2"/>
        <v>0</v>
      </c>
      <c r="AI346" s="6" t="str">
        <f>VLOOKUP(C346, 'Batter Rosters'!A:C, 3, FALSE)</f>
        <v>#N/A</v>
      </c>
    </row>
    <row r="347">
      <c r="AG347" s="5">
        <f t="shared" si="1"/>
        <v>0</v>
      </c>
      <c r="AH347" s="6">
        <f t="shared" si="2"/>
        <v>0</v>
      </c>
      <c r="AI347" s="6" t="str">
        <f>VLOOKUP(C347, 'Batter Rosters'!A:C, 3, FALSE)</f>
        <v>#N/A</v>
      </c>
    </row>
    <row r="348">
      <c r="AG348" s="5">
        <f t="shared" si="1"/>
        <v>0</v>
      </c>
      <c r="AH348" s="6">
        <f t="shared" si="2"/>
        <v>0</v>
      </c>
      <c r="AI348" s="6" t="str">
        <f>VLOOKUP(C348, 'Batter Rosters'!A:C, 3, FALSE)</f>
        <v>#N/A</v>
      </c>
    </row>
    <row r="349">
      <c r="AG349" s="5">
        <f t="shared" si="1"/>
        <v>0</v>
      </c>
      <c r="AH349" s="6">
        <f t="shared" si="2"/>
        <v>0</v>
      </c>
      <c r="AI349" s="6" t="str">
        <f>VLOOKUP(C349, 'Batter Rosters'!A:C, 3, FALSE)</f>
        <v>#N/A</v>
      </c>
    </row>
    <row r="350">
      <c r="AG350" s="5">
        <f t="shared" si="1"/>
        <v>0</v>
      </c>
      <c r="AH350" s="6">
        <f t="shared" si="2"/>
        <v>0</v>
      </c>
      <c r="AI350" s="6" t="str">
        <f>VLOOKUP(C350, 'Batter Rosters'!A:C, 3, FALSE)</f>
        <v>#N/A</v>
      </c>
    </row>
    <row r="351">
      <c r="AG351" s="5">
        <f t="shared" si="1"/>
        <v>0</v>
      </c>
      <c r="AH351" s="6">
        <f t="shared" si="2"/>
        <v>0</v>
      </c>
      <c r="AI351" s="6" t="str">
        <f>VLOOKUP(C351, 'Batter Rosters'!A:C, 3, FALSE)</f>
        <v>#N/A</v>
      </c>
    </row>
    <row r="352">
      <c r="AG352" s="5">
        <f t="shared" si="1"/>
        <v>0</v>
      </c>
      <c r="AH352" s="6">
        <f t="shared" si="2"/>
        <v>0</v>
      </c>
      <c r="AI352" s="6" t="str">
        <f>VLOOKUP(C352, 'Batter Rosters'!A:C, 3, FALSE)</f>
        <v>#N/A</v>
      </c>
    </row>
    <row r="353">
      <c r="AG353" s="5">
        <f t="shared" si="1"/>
        <v>0</v>
      </c>
      <c r="AH353" s="6">
        <f t="shared" si="2"/>
        <v>0</v>
      </c>
      <c r="AI353" s="6" t="str">
        <f>VLOOKUP(C353, 'Batter Rosters'!A:C, 3, FALSE)</f>
        <v>#N/A</v>
      </c>
    </row>
    <row r="354">
      <c r="AG354" s="5">
        <f t="shared" si="1"/>
        <v>0</v>
      </c>
      <c r="AH354" s="6">
        <f t="shared" si="2"/>
        <v>0</v>
      </c>
      <c r="AI354" s="6" t="str">
        <f>VLOOKUP(C354, 'Batter Rosters'!A:C, 3, FALSE)</f>
        <v>#N/A</v>
      </c>
    </row>
    <row r="355">
      <c r="AG355" s="5">
        <f t="shared" si="1"/>
        <v>0</v>
      </c>
      <c r="AH355" s="6">
        <f t="shared" si="2"/>
        <v>0</v>
      </c>
      <c r="AI355" s="6" t="str">
        <f>VLOOKUP(C355, 'Batter Rosters'!A:C, 3, FALSE)</f>
        <v>#N/A</v>
      </c>
    </row>
    <row r="356">
      <c r="AG356" s="5">
        <f t="shared" si="1"/>
        <v>0</v>
      </c>
      <c r="AH356" s="6">
        <f t="shared" si="2"/>
        <v>0</v>
      </c>
      <c r="AI356" s="6" t="str">
        <f>VLOOKUP(C356, 'Batter Rosters'!A:C, 3, FALSE)</f>
        <v>#N/A</v>
      </c>
    </row>
    <row r="357">
      <c r="AG357" s="5">
        <f t="shared" si="1"/>
        <v>0</v>
      </c>
      <c r="AH357" s="6">
        <f t="shared" si="2"/>
        <v>0</v>
      </c>
      <c r="AI357" s="6" t="str">
        <f>VLOOKUP(C357, 'Batter Rosters'!A:C, 3, FALSE)</f>
        <v>#N/A</v>
      </c>
    </row>
    <row r="358">
      <c r="AG358" s="5">
        <f t="shared" si="1"/>
        <v>0</v>
      </c>
      <c r="AH358" s="6">
        <f t="shared" si="2"/>
        <v>0</v>
      </c>
      <c r="AI358" s="6" t="str">
        <f>VLOOKUP(C358, 'Batter Rosters'!A:C, 3, FALSE)</f>
        <v>#N/A</v>
      </c>
    </row>
    <row r="359">
      <c r="AG359" s="5">
        <f t="shared" si="1"/>
        <v>0</v>
      </c>
      <c r="AH359" s="6">
        <f t="shared" si="2"/>
        <v>0</v>
      </c>
      <c r="AI359" s="6" t="str">
        <f>VLOOKUP(C359, 'Batter Rosters'!A:C, 3, FALSE)</f>
        <v>#N/A</v>
      </c>
    </row>
    <row r="360">
      <c r="AG360" s="5">
        <f t="shared" si="1"/>
        <v>0</v>
      </c>
      <c r="AH360" s="6">
        <f t="shared" si="2"/>
        <v>0</v>
      </c>
      <c r="AI360" s="6" t="str">
        <f>VLOOKUP(C360, 'Batter Rosters'!A:C, 3, FALSE)</f>
        <v>#N/A</v>
      </c>
    </row>
    <row r="361">
      <c r="AG361" s="5">
        <f t="shared" si="1"/>
        <v>0</v>
      </c>
      <c r="AH361" s="6">
        <f t="shared" si="2"/>
        <v>0</v>
      </c>
      <c r="AI361" s="6" t="str">
        <f>VLOOKUP(C361, 'Batter Rosters'!A:C, 3, FALSE)</f>
        <v>#N/A</v>
      </c>
    </row>
    <row r="362">
      <c r="AG362" s="5">
        <f t="shared" si="1"/>
        <v>0</v>
      </c>
      <c r="AH362" s="6">
        <f t="shared" si="2"/>
        <v>0</v>
      </c>
      <c r="AI362" s="6" t="str">
        <f>VLOOKUP(C362, 'Batter Rosters'!A:C, 3, FALSE)</f>
        <v>#N/A</v>
      </c>
    </row>
    <row r="363">
      <c r="AG363" s="5">
        <f t="shared" si="1"/>
        <v>0</v>
      </c>
      <c r="AH363" s="6">
        <f t="shared" si="2"/>
        <v>0</v>
      </c>
      <c r="AI363" s="6" t="str">
        <f>VLOOKUP(C363, 'Batter Rosters'!A:C, 3, FALSE)</f>
        <v>#N/A</v>
      </c>
    </row>
    <row r="364">
      <c r="AG364" s="5">
        <f t="shared" si="1"/>
        <v>0</v>
      </c>
      <c r="AH364" s="6">
        <f t="shared" si="2"/>
        <v>0</v>
      </c>
      <c r="AI364" s="6" t="str">
        <f>VLOOKUP(C364, 'Batter Rosters'!A:C, 3, FALSE)</f>
        <v>#N/A</v>
      </c>
    </row>
    <row r="365">
      <c r="AG365" s="5">
        <f t="shared" si="1"/>
        <v>0</v>
      </c>
      <c r="AH365" s="6">
        <f t="shared" si="2"/>
        <v>0</v>
      </c>
      <c r="AI365" s="6" t="str">
        <f>VLOOKUP(C365, 'Batter Rosters'!A:C, 3, FALSE)</f>
        <v>#N/A</v>
      </c>
    </row>
    <row r="366">
      <c r="AG366" s="5">
        <f t="shared" si="1"/>
        <v>0</v>
      </c>
      <c r="AH366" s="6">
        <f t="shared" si="2"/>
        <v>0</v>
      </c>
      <c r="AI366" s="6" t="str">
        <f>VLOOKUP(C366, 'Batter Rosters'!A:C, 3, FALSE)</f>
        <v>#N/A</v>
      </c>
    </row>
    <row r="367">
      <c r="AG367" s="5">
        <f t="shared" si="1"/>
        <v>0</v>
      </c>
      <c r="AH367" s="6">
        <f t="shared" si="2"/>
        <v>0</v>
      </c>
      <c r="AI367" s="6" t="str">
        <f>VLOOKUP(C367, 'Batter Rosters'!A:C, 3, FALSE)</f>
        <v>#N/A</v>
      </c>
    </row>
    <row r="368">
      <c r="AG368" s="5">
        <f t="shared" si="1"/>
        <v>0</v>
      </c>
      <c r="AH368" s="6">
        <f t="shared" si="2"/>
        <v>0</v>
      </c>
      <c r="AI368" s="6" t="str">
        <f>VLOOKUP(C368, 'Batter Rosters'!A:C, 3, FALSE)</f>
        <v>#N/A</v>
      </c>
    </row>
    <row r="369">
      <c r="AG369" s="5">
        <f t="shared" si="1"/>
        <v>0</v>
      </c>
      <c r="AH369" s="6">
        <f t="shared" si="2"/>
        <v>0</v>
      </c>
      <c r="AI369" s="6" t="str">
        <f>VLOOKUP(C369, 'Batter Rosters'!A:C, 3, FALSE)</f>
        <v>#N/A</v>
      </c>
    </row>
    <row r="370">
      <c r="AG370" s="5">
        <f t="shared" si="1"/>
        <v>0</v>
      </c>
      <c r="AH370" s="6">
        <f t="shared" si="2"/>
        <v>0</v>
      </c>
      <c r="AI370" s="6" t="str">
        <f>VLOOKUP(C370, 'Batter Rosters'!A:C, 3, FALSE)</f>
        <v>#N/A</v>
      </c>
    </row>
    <row r="371">
      <c r="AG371" s="5">
        <f t="shared" si="1"/>
        <v>0</v>
      </c>
      <c r="AH371" s="6">
        <f t="shared" si="2"/>
        <v>0</v>
      </c>
      <c r="AI371" s="6" t="str">
        <f>VLOOKUP(C371, 'Batter Rosters'!A:C, 3, FALSE)</f>
        <v>#N/A</v>
      </c>
    </row>
    <row r="372">
      <c r="AG372" s="5">
        <f t="shared" si="1"/>
        <v>0</v>
      </c>
      <c r="AH372" s="6">
        <f t="shared" si="2"/>
        <v>0</v>
      </c>
      <c r="AI372" s="6" t="str">
        <f>VLOOKUP(C372, 'Batter Rosters'!A:C, 3, FALSE)</f>
        <v>#N/A</v>
      </c>
    </row>
    <row r="373">
      <c r="AG373" s="5">
        <f t="shared" si="1"/>
        <v>0</v>
      </c>
      <c r="AH373" s="6">
        <f t="shared" si="2"/>
        <v>0</v>
      </c>
      <c r="AI373" s="6" t="str">
        <f>VLOOKUP(C373, 'Batter Rosters'!A:C, 3, FALSE)</f>
        <v>#N/A</v>
      </c>
    </row>
    <row r="374">
      <c r="AG374" s="5">
        <f t="shared" si="1"/>
        <v>0</v>
      </c>
      <c r="AH374" s="6">
        <f t="shared" si="2"/>
        <v>0</v>
      </c>
      <c r="AI374" s="6" t="str">
        <f>VLOOKUP(C374, 'Batter Rosters'!A:C, 3, FALSE)</f>
        <v>#N/A</v>
      </c>
    </row>
    <row r="375">
      <c r="AG375" s="5">
        <f t="shared" si="1"/>
        <v>0</v>
      </c>
      <c r="AH375" s="6">
        <f t="shared" si="2"/>
        <v>0</v>
      </c>
      <c r="AI375" s="6" t="str">
        <f>VLOOKUP(C375, 'Batter Rosters'!A:C, 3, FALSE)</f>
        <v>#N/A</v>
      </c>
    </row>
    <row r="376">
      <c r="AG376" s="5">
        <f t="shared" si="1"/>
        <v>0</v>
      </c>
      <c r="AH376" s="6">
        <f t="shared" si="2"/>
        <v>0</v>
      </c>
      <c r="AI376" s="6" t="str">
        <f>VLOOKUP(C376, 'Batter Rosters'!A:C, 3, FALSE)</f>
        <v>#N/A</v>
      </c>
    </row>
    <row r="377">
      <c r="AG377" s="5">
        <f t="shared" si="1"/>
        <v>0</v>
      </c>
      <c r="AH377" s="6">
        <f t="shared" si="2"/>
        <v>0</v>
      </c>
      <c r="AI377" s="6" t="str">
        <f>VLOOKUP(C377, 'Batter Rosters'!A:C, 3, FALSE)</f>
        <v>#N/A</v>
      </c>
    </row>
    <row r="378">
      <c r="AG378" s="5">
        <f t="shared" si="1"/>
        <v>0</v>
      </c>
      <c r="AH378" s="6">
        <f t="shared" si="2"/>
        <v>0</v>
      </c>
      <c r="AI378" s="6" t="str">
        <f>VLOOKUP(C378, 'Batter Rosters'!A:C, 3, FALSE)</f>
        <v>#N/A</v>
      </c>
    </row>
    <row r="379">
      <c r="AG379" s="5">
        <f t="shared" si="1"/>
        <v>0</v>
      </c>
      <c r="AH379" s="6">
        <f t="shared" si="2"/>
        <v>0</v>
      </c>
      <c r="AI379" s="6" t="str">
        <f>VLOOKUP(C379, 'Batter Rosters'!A:C, 3, FALSE)</f>
        <v>#N/A</v>
      </c>
    </row>
    <row r="380">
      <c r="AG380" s="5">
        <f t="shared" si="1"/>
        <v>0</v>
      </c>
      <c r="AH380" s="6">
        <f t="shared" si="2"/>
        <v>0</v>
      </c>
      <c r="AI380" s="6" t="str">
        <f>VLOOKUP(C380, 'Batter Rosters'!A:C, 3, FALSE)</f>
        <v>#N/A</v>
      </c>
    </row>
    <row r="381">
      <c r="AG381" s="5">
        <f t="shared" si="1"/>
        <v>0</v>
      </c>
      <c r="AH381" s="6">
        <f t="shared" si="2"/>
        <v>0</v>
      </c>
      <c r="AI381" s="6" t="str">
        <f>VLOOKUP(C381, 'Batter Rosters'!A:C, 3, FALSE)</f>
        <v>#N/A</v>
      </c>
    </row>
    <row r="382">
      <c r="AG382" s="5">
        <f t="shared" si="1"/>
        <v>0</v>
      </c>
      <c r="AH382" s="6">
        <f t="shared" si="2"/>
        <v>0</v>
      </c>
      <c r="AI382" s="6" t="str">
        <f>VLOOKUP(C382, 'Batter Rosters'!A:C, 3, FALSE)</f>
        <v>#N/A</v>
      </c>
    </row>
    <row r="383">
      <c r="AG383" s="5">
        <f t="shared" si="1"/>
        <v>0</v>
      </c>
      <c r="AH383" s="6">
        <f t="shared" si="2"/>
        <v>0</v>
      </c>
      <c r="AI383" s="6" t="str">
        <f>VLOOKUP(C383, 'Batter Rosters'!A:C, 3, FALSE)</f>
        <v>#N/A</v>
      </c>
    </row>
    <row r="384">
      <c r="AG384" s="5">
        <f t="shared" si="1"/>
        <v>0</v>
      </c>
      <c r="AH384" s="6">
        <f t="shared" si="2"/>
        <v>0</v>
      </c>
      <c r="AI384" s="6" t="str">
        <f>VLOOKUP(C384, 'Batter Rosters'!A:C, 3, FALSE)</f>
        <v>#N/A</v>
      </c>
    </row>
    <row r="385">
      <c r="AG385" s="5">
        <f t="shared" si="1"/>
        <v>0</v>
      </c>
      <c r="AH385" s="6">
        <f t="shared" si="2"/>
        <v>0</v>
      </c>
      <c r="AI385" s="6" t="str">
        <f>VLOOKUP(C385, 'Batter Rosters'!A:C, 3, FALSE)</f>
        <v>#N/A</v>
      </c>
    </row>
    <row r="386">
      <c r="AG386" s="5">
        <f t="shared" si="1"/>
        <v>0</v>
      </c>
      <c r="AH386" s="6">
        <f t="shared" si="2"/>
        <v>0</v>
      </c>
      <c r="AI386" s="6" t="str">
        <f>VLOOKUP(C386, 'Batter Rosters'!A:C, 3, FALSE)</f>
        <v>#N/A</v>
      </c>
    </row>
    <row r="387">
      <c r="AG387" s="5">
        <f t="shared" si="1"/>
        <v>0</v>
      </c>
      <c r="AH387" s="6">
        <f t="shared" si="2"/>
        <v>0</v>
      </c>
      <c r="AI387" s="6" t="str">
        <f>VLOOKUP(C387, 'Batter Rosters'!A:C, 3, FALSE)</f>
        <v>#N/A</v>
      </c>
    </row>
    <row r="388">
      <c r="AG388" s="5">
        <f t="shared" si="1"/>
        <v>0</v>
      </c>
      <c r="AH388" s="6">
        <f t="shared" si="2"/>
        <v>0</v>
      </c>
      <c r="AI388" s="6" t="str">
        <f>VLOOKUP(C388, 'Batter Rosters'!A:C, 3, FALSE)</f>
        <v>#N/A</v>
      </c>
    </row>
    <row r="389">
      <c r="AG389" s="5">
        <f t="shared" si="1"/>
        <v>0</v>
      </c>
      <c r="AH389" s="6">
        <f t="shared" si="2"/>
        <v>0</v>
      </c>
      <c r="AI389" s="6" t="str">
        <f>VLOOKUP(C389, 'Batter Rosters'!A:C, 3, FALSE)</f>
        <v>#N/A</v>
      </c>
    </row>
    <row r="390">
      <c r="AG390" s="5">
        <f t="shared" si="1"/>
        <v>0</v>
      </c>
      <c r="AH390" s="6">
        <f t="shared" si="2"/>
        <v>0</v>
      </c>
      <c r="AI390" s="6" t="str">
        <f>VLOOKUP(C390, 'Batter Rosters'!A:C, 3, FALSE)</f>
        <v>#N/A</v>
      </c>
    </row>
    <row r="391">
      <c r="AG391" s="5">
        <f t="shared" si="1"/>
        <v>0</v>
      </c>
      <c r="AH391" s="6">
        <f t="shared" si="2"/>
        <v>0</v>
      </c>
      <c r="AI391" s="6" t="str">
        <f>VLOOKUP(C391, 'Batter Rosters'!A:C, 3, FALSE)</f>
        <v>#N/A</v>
      </c>
    </row>
    <row r="392">
      <c r="AG392" s="5">
        <f t="shared" si="1"/>
        <v>0</v>
      </c>
      <c r="AH392" s="6">
        <f t="shared" si="2"/>
        <v>0</v>
      </c>
      <c r="AI392" s="6" t="str">
        <f>VLOOKUP(C392, 'Batter Rosters'!A:C, 3, FALSE)</f>
        <v>#N/A</v>
      </c>
    </row>
    <row r="393">
      <c r="AG393" s="5">
        <f t="shared" si="1"/>
        <v>0</v>
      </c>
      <c r="AH393" s="6">
        <f t="shared" si="2"/>
        <v>0</v>
      </c>
      <c r="AI393" s="6" t="str">
        <f>VLOOKUP(C393, 'Batter Rosters'!A:C, 3, FALSE)</f>
        <v>#N/A</v>
      </c>
    </row>
    <row r="394">
      <c r="AG394" s="5">
        <f t="shared" si="1"/>
        <v>0</v>
      </c>
      <c r="AH394" s="6">
        <f t="shared" si="2"/>
        <v>0</v>
      </c>
      <c r="AI394" s="6" t="str">
        <f>VLOOKUP(C394, 'Batter Rosters'!A:C, 3, FALSE)</f>
        <v>#N/A</v>
      </c>
    </row>
    <row r="395">
      <c r="AG395" s="5">
        <f t="shared" si="1"/>
        <v>0</v>
      </c>
      <c r="AH395" s="6">
        <f t="shared" si="2"/>
        <v>0</v>
      </c>
      <c r="AI395" s="6" t="str">
        <f>VLOOKUP(C395, 'Batter Rosters'!A:C, 3, FALSE)</f>
        <v>#N/A</v>
      </c>
    </row>
    <row r="396">
      <c r="AG396" s="5">
        <f t="shared" si="1"/>
        <v>0</v>
      </c>
      <c r="AH396" s="6">
        <f t="shared" si="2"/>
        <v>0</v>
      </c>
      <c r="AI396" s="6" t="str">
        <f>VLOOKUP(C396, 'Batter Rosters'!A:C, 3, FALSE)</f>
        <v>#N/A</v>
      </c>
    </row>
    <row r="397">
      <c r="AG397" s="5">
        <f t="shared" si="1"/>
        <v>0</v>
      </c>
      <c r="AH397" s="6">
        <f t="shared" si="2"/>
        <v>0</v>
      </c>
      <c r="AI397" s="6" t="str">
        <f>VLOOKUP(C397, 'Batter Rosters'!A:C, 3, FALSE)</f>
        <v>#N/A</v>
      </c>
    </row>
    <row r="398">
      <c r="AG398" s="5">
        <f t="shared" si="1"/>
        <v>0</v>
      </c>
      <c r="AH398" s="6">
        <f t="shared" si="2"/>
        <v>0</v>
      </c>
      <c r="AI398" s="6" t="str">
        <f>VLOOKUP(C398, 'Batter Rosters'!A:C, 3, FALSE)</f>
        <v>#N/A</v>
      </c>
    </row>
    <row r="399">
      <c r="AG399" s="5">
        <f t="shared" si="1"/>
        <v>0</v>
      </c>
      <c r="AH399" s="6">
        <f t="shared" si="2"/>
        <v>0</v>
      </c>
      <c r="AI399" s="6" t="str">
        <f>VLOOKUP(C399, 'Batter Rosters'!A:C, 3, FALSE)</f>
        <v>#N/A</v>
      </c>
    </row>
    <row r="400">
      <c r="AG400" s="5">
        <f t="shared" si="1"/>
        <v>0</v>
      </c>
      <c r="AH400" s="6">
        <f t="shared" si="2"/>
        <v>0</v>
      </c>
      <c r="AI400" s="6" t="str">
        <f>VLOOKUP(C400, 'Batter Rosters'!A:C, 3, FALSE)</f>
        <v>#N/A</v>
      </c>
    </row>
    <row r="401">
      <c r="AG401" s="5">
        <f t="shared" si="1"/>
        <v>0</v>
      </c>
      <c r="AH401" s="6">
        <f t="shared" si="2"/>
        <v>0</v>
      </c>
      <c r="AI401" s="6" t="str">
        <f>VLOOKUP(C401, 'Batter Rosters'!A:C, 3, FALSE)</f>
        <v>#N/A</v>
      </c>
    </row>
    <row r="402">
      <c r="AG402" s="5">
        <f t="shared" si="1"/>
        <v>0</v>
      </c>
      <c r="AH402" s="6">
        <f t="shared" si="2"/>
        <v>0</v>
      </c>
      <c r="AI402" s="6" t="str">
        <f>VLOOKUP(C402, 'Batter Rosters'!A:C, 3, FALSE)</f>
        <v>#N/A</v>
      </c>
    </row>
    <row r="403">
      <c r="AG403" s="5">
        <f t="shared" si="1"/>
        <v>0</v>
      </c>
      <c r="AH403" s="6">
        <f t="shared" si="2"/>
        <v>0</v>
      </c>
      <c r="AI403" s="6" t="str">
        <f>VLOOKUP(C403, 'Batter Rosters'!A:C, 3, FALSE)</f>
        <v>#N/A</v>
      </c>
    </row>
    <row r="404">
      <c r="AG404" s="5">
        <f t="shared" si="1"/>
        <v>0</v>
      </c>
      <c r="AH404" s="6">
        <f t="shared" si="2"/>
        <v>0</v>
      </c>
      <c r="AI404" s="6" t="str">
        <f>VLOOKUP(C404, 'Batter Rosters'!A:C, 3, FALSE)</f>
        <v>#N/A</v>
      </c>
    </row>
    <row r="405">
      <c r="AG405" s="5">
        <f t="shared" si="1"/>
        <v>0</v>
      </c>
      <c r="AH405" s="6">
        <f t="shared" si="2"/>
        <v>0</v>
      </c>
      <c r="AI405" s="6" t="str">
        <f>VLOOKUP(C405, 'Batter Rosters'!A:C, 3, FALSE)</f>
        <v>#N/A</v>
      </c>
    </row>
    <row r="406">
      <c r="AG406" s="5">
        <f t="shared" si="1"/>
        <v>0</v>
      </c>
      <c r="AH406" s="6">
        <f t="shared" si="2"/>
        <v>0</v>
      </c>
      <c r="AI406" s="6" t="str">
        <f>VLOOKUP(C406, 'Batter Rosters'!A:C, 3, FALSE)</f>
        <v>#N/A</v>
      </c>
    </row>
    <row r="407">
      <c r="AG407" s="5">
        <f t="shared" si="1"/>
        <v>0</v>
      </c>
      <c r="AH407" s="6">
        <f t="shared" si="2"/>
        <v>0</v>
      </c>
      <c r="AI407" s="6" t="str">
        <f>VLOOKUP(C407, 'Batter Rosters'!A:C, 3, FALSE)</f>
        <v>#N/A</v>
      </c>
    </row>
    <row r="408">
      <c r="AG408" s="5">
        <f t="shared" si="1"/>
        <v>0</v>
      </c>
      <c r="AH408" s="6">
        <f t="shared" si="2"/>
        <v>0</v>
      </c>
      <c r="AI408" s="6" t="str">
        <f>VLOOKUP(C408, 'Batter Rosters'!A:C, 3, FALSE)</f>
        <v>#N/A</v>
      </c>
    </row>
    <row r="409">
      <c r="AG409" s="5">
        <f t="shared" si="1"/>
        <v>0</v>
      </c>
      <c r="AH409" s="6">
        <f t="shared" si="2"/>
        <v>0</v>
      </c>
      <c r="AI409" s="6" t="str">
        <f>VLOOKUP(C409, 'Batter Rosters'!A:C, 3, FALSE)</f>
        <v>#N/A</v>
      </c>
    </row>
    <row r="410">
      <c r="AG410" s="5">
        <f t="shared" si="1"/>
        <v>0</v>
      </c>
      <c r="AH410" s="6">
        <f t="shared" si="2"/>
        <v>0</v>
      </c>
      <c r="AI410" s="6" t="str">
        <f>VLOOKUP(C410, 'Batter Rosters'!A:C, 3, FALSE)</f>
        <v>#N/A</v>
      </c>
    </row>
    <row r="411">
      <c r="AG411" s="5">
        <f t="shared" si="1"/>
        <v>0</v>
      </c>
      <c r="AH411" s="6">
        <f t="shared" si="2"/>
        <v>0</v>
      </c>
      <c r="AI411" s="6" t="str">
        <f>VLOOKUP(C411, 'Batter Rosters'!A:C, 3, FALSE)</f>
        <v>#N/A</v>
      </c>
    </row>
    <row r="412">
      <c r="AG412" s="5">
        <f t="shared" si="1"/>
        <v>0</v>
      </c>
      <c r="AH412" s="6">
        <f t="shared" si="2"/>
        <v>0</v>
      </c>
      <c r="AI412" s="6" t="str">
        <f>VLOOKUP(C412, 'Batter Rosters'!A:C, 3, FALSE)</f>
        <v>#N/A</v>
      </c>
    </row>
    <row r="413">
      <c r="AG413" s="5">
        <f t="shared" si="1"/>
        <v>0</v>
      </c>
      <c r="AH413" s="6">
        <f t="shared" si="2"/>
        <v>0</v>
      </c>
      <c r="AI413" s="6" t="str">
        <f>VLOOKUP(C413, 'Batter Rosters'!A:C, 3, FALSE)</f>
        <v>#N/A</v>
      </c>
    </row>
    <row r="414">
      <c r="AG414" s="5">
        <f t="shared" si="1"/>
        <v>0</v>
      </c>
      <c r="AH414" s="6">
        <f t="shared" si="2"/>
        <v>0</v>
      </c>
      <c r="AI414" s="6" t="str">
        <f>VLOOKUP(C414, 'Batter Rosters'!A:C, 3, FALSE)</f>
        <v>#N/A</v>
      </c>
    </row>
    <row r="415">
      <c r="AG415" s="5">
        <f t="shared" si="1"/>
        <v>0</v>
      </c>
      <c r="AH415" s="6">
        <f t="shared" si="2"/>
        <v>0</v>
      </c>
      <c r="AI415" s="6" t="str">
        <f>VLOOKUP(C415, 'Batter Rosters'!A:C, 3, FALSE)</f>
        <v>#N/A</v>
      </c>
    </row>
    <row r="416">
      <c r="AG416" s="5">
        <f t="shared" si="1"/>
        <v>0</v>
      </c>
      <c r="AH416" s="6">
        <f t="shared" si="2"/>
        <v>0</v>
      </c>
      <c r="AI416" s="6" t="str">
        <f>VLOOKUP(C416, 'Batter Rosters'!A:C, 3, FALSE)</f>
        <v>#N/A</v>
      </c>
    </row>
    <row r="417">
      <c r="AG417" s="5">
        <f t="shared" si="1"/>
        <v>0</v>
      </c>
      <c r="AH417" s="6">
        <f t="shared" si="2"/>
        <v>0</v>
      </c>
      <c r="AI417" s="6" t="str">
        <f>VLOOKUP(C417, 'Batter Rosters'!A:C, 3, FALSE)</f>
        <v>#N/A</v>
      </c>
    </row>
    <row r="418">
      <c r="AG418" s="5">
        <f t="shared" si="1"/>
        <v>0</v>
      </c>
      <c r="AH418" s="6">
        <f t="shared" si="2"/>
        <v>0</v>
      </c>
      <c r="AI418" s="6" t="str">
        <f>VLOOKUP(C418, 'Batter Rosters'!A:C, 3, FALSE)</f>
        <v>#N/A</v>
      </c>
    </row>
    <row r="419">
      <c r="AG419" s="5">
        <f t="shared" si="1"/>
        <v>0</v>
      </c>
      <c r="AH419" s="6">
        <f t="shared" si="2"/>
        <v>0</v>
      </c>
      <c r="AI419" s="6" t="str">
        <f>VLOOKUP(C419, 'Batter Rosters'!A:C, 3, FALSE)</f>
        <v>#N/A</v>
      </c>
    </row>
    <row r="420">
      <c r="AG420" s="5">
        <f t="shared" si="1"/>
        <v>0</v>
      </c>
      <c r="AH420" s="6">
        <f t="shared" si="2"/>
        <v>0</v>
      </c>
      <c r="AI420" s="6" t="str">
        <f>VLOOKUP(C420, 'Batter Rosters'!A:C, 3, FALSE)</f>
        <v>#N/A</v>
      </c>
    </row>
    <row r="421">
      <c r="AG421" s="5">
        <f t="shared" si="1"/>
        <v>0</v>
      </c>
      <c r="AH421" s="6">
        <f t="shared" si="2"/>
        <v>0</v>
      </c>
      <c r="AI421" s="6" t="str">
        <f>VLOOKUP(C421, 'Batter Rosters'!A:C, 3, FALSE)</f>
        <v>#N/A</v>
      </c>
    </row>
    <row r="422">
      <c r="AG422" s="5">
        <f t="shared" si="1"/>
        <v>0</v>
      </c>
      <c r="AH422" s="6">
        <f t="shared" si="2"/>
        <v>0</v>
      </c>
      <c r="AI422" s="6" t="str">
        <f>VLOOKUP(C422, 'Batter Rosters'!A:C, 3, FALSE)</f>
        <v>#N/A</v>
      </c>
    </row>
    <row r="423">
      <c r="AG423" s="5">
        <f t="shared" si="1"/>
        <v>0</v>
      </c>
      <c r="AH423" s="6">
        <f t="shared" si="2"/>
        <v>0</v>
      </c>
      <c r="AI423" s="6" t="str">
        <f>VLOOKUP(C423, 'Batter Rosters'!A:C, 3, FALSE)</f>
        <v>#N/A</v>
      </c>
    </row>
    <row r="424">
      <c r="AG424" s="5">
        <f t="shared" si="1"/>
        <v>0</v>
      </c>
      <c r="AH424" s="6">
        <f t="shared" si="2"/>
        <v>0</v>
      </c>
      <c r="AI424" s="6" t="str">
        <f>VLOOKUP(C424, 'Batter Rosters'!A:C, 3, FALSE)</f>
        <v>#N/A</v>
      </c>
    </row>
    <row r="425">
      <c r="AG425" s="5">
        <f t="shared" si="1"/>
        <v>0</v>
      </c>
      <c r="AH425" s="6">
        <f t="shared" si="2"/>
        <v>0</v>
      </c>
      <c r="AI425" s="6" t="str">
        <f>VLOOKUP(C425, 'Batter Rosters'!A:C, 3, FALSE)</f>
        <v>#N/A</v>
      </c>
    </row>
    <row r="426">
      <c r="AG426" s="5">
        <f t="shared" si="1"/>
        <v>0</v>
      </c>
      <c r="AH426" s="6">
        <f t="shared" si="2"/>
        <v>0</v>
      </c>
      <c r="AI426" s="6" t="str">
        <f>VLOOKUP(C426, 'Batter Rosters'!A:C, 3, FALSE)</f>
        <v>#N/A</v>
      </c>
    </row>
    <row r="427">
      <c r="AG427" s="5">
        <f t="shared" si="1"/>
        <v>0</v>
      </c>
      <c r="AH427" s="6">
        <f t="shared" si="2"/>
        <v>0</v>
      </c>
      <c r="AI427" s="6" t="str">
        <f>VLOOKUP(C427, 'Batter Rosters'!A:C, 3, FALSE)</f>
        <v>#N/A</v>
      </c>
    </row>
    <row r="428">
      <c r="AG428" s="5">
        <f t="shared" si="1"/>
        <v>0</v>
      </c>
      <c r="AH428" s="6">
        <f t="shared" si="2"/>
        <v>0</v>
      </c>
      <c r="AI428" s="6" t="str">
        <f>VLOOKUP(C428, 'Batter Rosters'!A:C, 3, FALSE)</f>
        <v>#N/A</v>
      </c>
    </row>
    <row r="429">
      <c r="AG429" s="5">
        <f t="shared" si="1"/>
        <v>0</v>
      </c>
      <c r="AH429" s="6">
        <f t="shared" si="2"/>
        <v>0</v>
      </c>
      <c r="AI429" s="6" t="str">
        <f>VLOOKUP(C429, 'Batter Rosters'!A:C, 3, FALSE)</f>
        <v>#N/A</v>
      </c>
    </row>
    <row r="430">
      <c r="AG430" s="5">
        <f t="shared" si="1"/>
        <v>0</v>
      </c>
      <c r="AH430" s="6">
        <f t="shared" si="2"/>
        <v>0</v>
      </c>
      <c r="AI430" s="6" t="str">
        <f>VLOOKUP(C430, 'Batter Rosters'!A:C, 3, FALSE)</f>
        <v>#N/A</v>
      </c>
    </row>
    <row r="431">
      <c r="AG431" s="5">
        <f t="shared" si="1"/>
        <v>0</v>
      </c>
      <c r="AH431" s="6">
        <f t="shared" si="2"/>
        <v>0</v>
      </c>
      <c r="AI431" s="6" t="str">
        <f>VLOOKUP(C431, 'Batter Rosters'!A:C, 3, FALSE)</f>
        <v>#N/A</v>
      </c>
    </row>
    <row r="432">
      <c r="AG432" s="5">
        <f t="shared" si="1"/>
        <v>0</v>
      </c>
      <c r="AH432" s="6">
        <f t="shared" si="2"/>
        <v>0</v>
      </c>
      <c r="AI432" s="6" t="str">
        <f>VLOOKUP(C432, 'Batter Rosters'!A:C, 3, FALSE)</f>
        <v>#N/A</v>
      </c>
    </row>
    <row r="433">
      <c r="AG433" s="5">
        <f t="shared" si="1"/>
        <v>0</v>
      </c>
      <c r="AH433" s="6">
        <f t="shared" si="2"/>
        <v>0</v>
      </c>
      <c r="AI433" s="6" t="str">
        <f>VLOOKUP(C433, 'Batter Rosters'!A:C, 3, FALSE)</f>
        <v>#N/A</v>
      </c>
    </row>
    <row r="434">
      <c r="AG434" s="5">
        <f t="shared" si="1"/>
        <v>0</v>
      </c>
      <c r="AH434" s="6">
        <f t="shared" si="2"/>
        <v>0</v>
      </c>
      <c r="AI434" s="6" t="str">
        <f>VLOOKUP(C434, 'Batter Rosters'!A:C, 3, FALSE)</f>
        <v>#N/A</v>
      </c>
    </row>
    <row r="435">
      <c r="AG435" s="5">
        <f t="shared" si="1"/>
        <v>0</v>
      </c>
      <c r="AH435" s="6">
        <f t="shared" si="2"/>
        <v>0</v>
      </c>
      <c r="AI435" s="6" t="str">
        <f>VLOOKUP(C435, 'Batter Rosters'!A:C, 3, FALSE)</f>
        <v>#N/A</v>
      </c>
    </row>
    <row r="436">
      <c r="AG436" s="5">
        <f t="shared" si="1"/>
        <v>0</v>
      </c>
      <c r="AH436" s="6">
        <f t="shared" si="2"/>
        <v>0</v>
      </c>
      <c r="AI436" s="6" t="str">
        <f>VLOOKUP(C436, 'Batter Rosters'!A:C, 3, FALSE)</f>
        <v>#N/A</v>
      </c>
    </row>
    <row r="437">
      <c r="AG437" s="5">
        <f t="shared" si="1"/>
        <v>0</v>
      </c>
      <c r="AH437" s="6">
        <f t="shared" si="2"/>
        <v>0</v>
      </c>
      <c r="AI437" s="6" t="str">
        <f>VLOOKUP(C437, 'Batter Rosters'!A:C, 3, FALSE)</f>
        <v>#N/A</v>
      </c>
    </row>
    <row r="438">
      <c r="AG438" s="5">
        <f t="shared" si="1"/>
        <v>0</v>
      </c>
      <c r="AH438" s="6">
        <f t="shared" si="2"/>
        <v>0</v>
      </c>
      <c r="AI438" s="6" t="str">
        <f>VLOOKUP(C438, 'Batter Rosters'!A:C, 3, FALSE)</f>
        <v>#N/A</v>
      </c>
    </row>
    <row r="439">
      <c r="AG439" s="5">
        <f t="shared" si="1"/>
        <v>0</v>
      </c>
      <c r="AH439" s="6">
        <f t="shared" si="2"/>
        <v>0</v>
      </c>
      <c r="AI439" s="6" t="str">
        <f>VLOOKUP(C439, 'Batter Rosters'!A:C, 3, FALSE)</f>
        <v>#N/A</v>
      </c>
    </row>
    <row r="440">
      <c r="AG440" s="5">
        <f t="shared" si="1"/>
        <v>0</v>
      </c>
      <c r="AH440" s="6">
        <f t="shared" si="2"/>
        <v>0</v>
      </c>
      <c r="AI440" s="6" t="str">
        <f>VLOOKUP(C440, 'Batter Rosters'!A:C, 3, FALSE)</f>
        <v>#N/A</v>
      </c>
    </row>
    <row r="441">
      <c r="AG441" s="5">
        <f t="shared" si="1"/>
        <v>0</v>
      </c>
      <c r="AH441" s="6">
        <f t="shared" si="2"/>
        <v>0</v>
      </c>
      <c r="AI441" s="6" t="str">
        <f>VLOOKUP(C441, 'Batter Rosters'!A:C, 3, FALSE)</f>
        <v>#N/A</v>
      </c>
    </row>
    <row r="442">
      <c r="AG442" s="5">
        <f t="shared" si="1"/>
        <v>0</v>
      </c>
      <c r="AH442" s="6">
        <f t="shared" si="2"/>
        <v>0</v>
      </c>
      <c r="AI442" s="6" t="str">
        <f>VLOOKUP(C442, 'Batter Rosters'!A:C, 3, FALSE)</f>
        <v>#N/A</v>
      </c>
    </row>
    <row r="443">
      <c r="AG443" s="5">
        <f t="shared" si="1"/>
        <v>0</v>
      </c>
      <c r="AH443" s="6">
        <f t="shared" si="2"/>
        <v>0</v>
      </c>
      <c r="AI443" s="6" t="str">
        <f>VLOOKUP(C443, 'Batter Rosters'!A:C, 3, FALSE)</f>
        <v>#N/A</v>
      </c>
    </row>
    <row r="444">
      <c r="AG444" s="5">
        <f t="shared" si="1"/>
        <v>0</v>
      </c>
      <c r="AH444" s="6">
        <f t="shared" si="2"/>
        <v>0</v>
      </c>
      <c r="AI444" s="6" t="str">
        <f>VLOOKUP(C444, 'Batter Rosters'!A:C, 3, FALSE)</f>
        <v>#N/A</v>
      </c>
    </row>
    <row r="445">
      <c r="AG445" s="5">
        <f t="shared" si="1"/>
        <v>0</v>
      </c>
      <c r="AH445" s="6">
        <f t="shared" si="2"/>
        <v>0</v>
      </c>
      <c r="AI445" s="6" t="str">
        <f>VLOOKUP(C445, 'Batter Rosters'!A:C, 3, FALSE)</f>
        <v>#N/A</v>
      </c>
    </row>
    <row r="446">
      <c r="AG446" s="5">
        <f t="shared" si="1"/>
        <v>0</v>
      </c>
      <c r="AH446" s="6">
        <f t="shared" si="2"/>
        <v>0</v>
      </c>
      <c r="AI446" s="6" t="str">
        <f>VLOOKUP(C446, 'Batter Rosters'!A:C, 3, FALSE)</f>
        <v>#N/A</v>
      </c>
    </row>
    <row r="447">
      <c r="AG447" s="5">
        <f t="shared" si="1"/>
        <v>0</v>
      </c>
      <c r="AH447" s="6">
        <f t="shared" si="2"/>
        <v>0</v>
      </c>
      <c r="AI447" s="6" t="str">
        <f>VLOOKUP(C447, 'Batter Rosters'!A:C, 3, FALSE)</f>
        <v>#N/A</v>
      </c>
    </row>
    <row r="448">
      <c r="AG448" s="5">
        <f t="shared" si="1"/>
        <v>0</v>
      </c>
      <c r="AH448" s="6">
        <f t="shared" si="2"/>
        <v>0</v>
      </c>
      <c r="AI448" s="6" t="str">
        <f>VLOOKUP(C448, 'Batter Rosters'!A:C, 3, FALSE)</f>
        <v>#N/A</v>
      </c>
    </row>
    <row r="449">
      <c r="AG449" s="5">
        <f t="shared" si="1"/>
        <v>0</v>
      </c>
      <c r="AH449" s="6">
        <f t="shared" si="2"/>
        <v>0</v>
      </c>
      <c r="AI449" s="6" t="str">
        <f>VLOOKUP(C449, 'Batter Rosters'!A:B, 3, FALSE)</f>
        <v>#REF!</v>
      </c>
    </row>
    <row r="450">
      <c r="AG450" s="5">
        <f t="shared" si="1"/>
        <v>0</v>
      </c>
      <c r="AH450" s="6">
        <f t="shared" si="2"/>
        <v>0</v>
      </c>
      <c r="AI450" s="6" t="str">
        <f>VLOOKUP(C450, 'Batter Rosters'!A:B, 3, FALSE)</f>
        <v>#REF!</v>
      </c>
    </row>
    <row r="451">
      <c r="AG451" s="5">
        <f t="shared" si="1"/>
        <v>0</v>
      </c>
      <c r="AH451" s="6">
        <f t="shared" si="2"/>
        <v>0</v>
      </c>
      <c r="AI451" s="6" t="str">
        <f>VLOOKUP(C451, 'Batter Rosters'!A:B, 3, FALSE)</f>
        <v>#REF!</v>
      </c>
    </row>
    <row r="452">
      <c r="AG452" s="5">
        <f t="shared" si="1"/>
        <v>0</v>
      </c>
      <c r="AH452" s="6">
        <f t="shared" si="2"/>
        <v>0</v>
      </c>
      <c r="AI452" s="6" t="str">
        <f>VLOOKUP(C452, 'Batter Rosters'!A:B, 3, FALSE)</f>
        <v>#REF!</v>
      </c>
    </row>
    <row r="453">
      <c r="AG453" s="5">
        <f t="shared" si="1"/>
        <v>0</v>
      </c>
      <c r="AH453" s="6">
        <f t="shared" si="2"/>
        <v>0</v>
      </c>
      <c r="AI453" s="6" t="str">
        <f>VLOOKUP(C453, 'Batter Rosters'!A:B, 3, FALSE)</f>
        <v>#REF!</v>
      </c>
    </row>
    <row r="454">
      <c r="AG454" s="5">
        <f t="shared" si="1"/>
        <v>0</v>
      </c>
      <c r="AH454" s="6">
        <f t="shared" si="2"/>
        <v>0</v>
      </c>
      <c r="AI454" s="6" t="str">
        <f>VLOOKUP(C454, 'Batter Rosters'!A:B, 3, FALSE)</f>
        <v>#REF!</v>
      </c>
    </row>
    <row r="455">
      <c r="AG455" s="5">
        <f t="shared" si="1"/>
        <v>0</v>
      </c>
      <c r="AH455" s="6">
        <f t="shared" si="2"/>
        <v>0</v>
      </c>
      <c r="AI455" s="6" t="str">
        <f>VLOOKUP(C455, 'Batter Rosters'!A:B, 3, FALSE)</f>
        <v>#REF!</v>
      </c>
    </row>
    <row r="456">
      <c r="AG456" s="5">
        <f t="shared" si="1"/>
        <v>0</v>
      </c>
      <c r="AH456" s="6">
        <f t="shared" si="2"/>
        <v>0</v>
      </c>
      <c r="AI456" s="6" t="str">
        <f>VLOOKUP(C456, 'Batter Rosters'!A:B, 3, FALSE)</f>
        <v>#REF!</v>
      </c>
    </row>
    <row r="457">
      <c r="AG457" s="5">
        <f t="shared" si="1"/>
        <v>0</v>
      </c>
      <c r="AH457" s="6">
        <f t="shared" si="2"/>
        <v>0</v>
      </c>
      <c r="AI457" s="6" t="str">
        <f>VLOOKUP(C457, 'Batter Rosters'!A:B, 3, FALSE)</f>
        <v>#REF!</v>
      </c>
    </row>
    <row r="458">
      <c r="AG458" s="5">
        <f t="shared" si="1"/>
        <v>0</v>
      </c>
      <c r="AH458" s="6">
        <f t="shared" si="2"/>
        <v>0</v>
      </c>
      <c r="AI458" s="6" t="str">
        <f>VLOOKUP(C458, 'Batter Rosters'!A:B, 3, FALSE)</f>
        <v>#REF!</v>
      </c>
    </row>
    <row r="459">
      <c r="AG459" s="5">
        <f t="shared" si="1"/>
        <v>0</v>
      </c>
      <c r="AH459" s="6">
        <f t="shared" si="2"/>
        <v>0</v>
      </c>
      <c r="AI459" s="6" t="str">
        <f>VLOOKUP(C459, 'Batter Rosters'!A:B, 3, FALSE)</f>
        <v>#REF!</v>
      </c>
    </row>
    <row r="460">
      <c r="AG460" s="5">
        <f t="shared" si="1"/>
        <v>0</v>
      </c>
      <c r="AH460" s="6">
        <f t="shared" si="2"/>
        <v>0</v>
      </c>
      <c r="AI460" s="6" t="str">
        <f>VLOOKUP(C460, 'Batter Rosters'!A:B, 3, FALSE)</f>
        <v>#REF!</v>
      </c>
    </row>
    <row r="461">
      <c r="AG461" s="5">
        <f t="shared" si="1"/>
        <v>0</v>
      </c>
      <c r="AH461" s="6">
        <f t="shared" si="2"/>
        <v>0</v>
      </c>
      <c r="AI461" s="6" t="str">
        <f>VLOOKUP(C461, 'Batter Rosters'!A:B, 3, FALSE)</f>
        <v>#REF!</v>
      </c>
    </row>
    <row r="462">
      <c r="AG462" s="5">
        <f t="shared" si="1"/>
        <v>0</v>
      </c>
      <c r="AH462" s="6">
        <f t="shared" si="2"/>
        <v>0</v>
      </c>
      <c r="AI462" s="6" t="str">
        <f>VLOOKUP(C462, 'Batter Rosters'!A:B, 3, FALSE)</f>
        <v>#REF!</v>
      </c>
    </row>
    <row r="463">
      <c r="AG463" s="5">
        <f t="shared" si="1"/>
        <v>0</v>
      </c>
      <c r="AH463" s="6">
        <f t="shared" si="2"/>
        <v>0</v>
      </c>
      <c r="AI463" s="6" t="str">
        <f>VLOOKUP(C463, 'Batter Rosters'!A:B, 3, FALSE)</f>
        <v>#REF!</v>
      </c>
    </row>
    <row r="464">
      <c r="AG464" s="5">
        <f t="shared" si="1"/>
        <v>0</v>
      </c>
      <c r="AH464" s="6">
        <f t="shared" si="2"/>
        <v>0</v>
      </c>
      <c r="AI464" s="6" t="str">
        <f>VLOOKUP(C464, 'Batter Rosters'!A:B, 3, FALSE)</f>
        <v>#REF!</v>
      </c>
    </row>
    <row r="465">
      <c r="AG465" s="5">
        <f t="shared" si="1"/>
        <v>0</v>
      </c>
      <c r="AH465" s="6">
        <f t="shared" si="2"/>
        <v>0</v>
      </c>
      <c r="AI465" s="6" t="str">
        <f>VLOOKUP(C465, 'Batter Rosters'!A:B, 3, FALSE)</f>
        <v>#REF!</v>
      </c>
    </row>
    <row r="466">
      <c r="AG466" s="5">
        <f t="shared" si="1"/>
        <v>0</v>
      </c>
      <c r="AH466" s="6">
        <f t="shared" si="2"/>
        <v>0</v>
      </c>
      <c r="AI466" s="6" t="str">
        <f>VLOOKUP(C466, 'Batter Rosters'!A:B, 3, FALSE)</f>
        <v>#REF!</v>
      </c>
    </row>
    <row r="467">
      <c r="AG467" s="5">
        <f t="shared" si="1"/>
        <v>0</v>
      </c>
      <c r="AH467" s="6">
        <f t="shared" si="2"/>
        <v>0</v>
      </c>
      <c r="AI467" s="6" t="str">
        <f>VLOOKUP(C467, 'Batter Rosters'!A:B, 3, FALSE)</f>
        <v>#REF!</v>
      </c>
    </row>
    <row r="468">
      <c r="AG468" s="5">
        <f t="shared" si="1"/>
        <v>0</v>
      </c>
      <c r="AH468" s="6">
        <f t="shared" si="2"/>
        <v>0</v>
      </c>
      <c r="AI468" s="6" t="str">
        <f>VLOOKUP(C468, 'Batter Rosters'!A:B, 3, FALSE)</f>
        <v>#REF!</v>
      </c>
    </row>
    <row r="469">
      <c r="AG469" s="5">
        <f t="shared" si="1"/>
        <v>0</v>
      </c>
      <c r="AH469" s="6">
        <f t="shared" si="2"/>
        <v>0</v>
      </c>
      <c r="AI469" s="6" t="str">
        <f>VLOOKUP(C469, 'Batter Rosters'!A:B, 3, FALSE)</f>
        <v>#REF!</v>
      </c>
    </row>
    <row r="470">
      <c r="AG470" s="5">
        <f t="shared" si="1"/>
        <v>0</v>
      </c>
      <c r="AH470" s="6">
        <f t="shared" si="2"/>
        <v>0</v>
      </c>
      <c r="AI470" s="6" t="str">
        <f>VLOOKUP(C470, 'Batter Rosters'!A:B, 3, FALSE)</f>
        <v>#REF!</v>
      </c>
    </row>
    <row r="471">
      <c r="AG471" s="5">
        <f t="shared" si="1"/>
        <v>0</v>
      </c>
      <c r="AH471" s="6">
        <f t="shared" si="2"/>
        <v>0</v>
      </c>
      <c r="AI471" s="6" t="str">
        <f>VLOOKUP(C471, 'Batter Rosters'!A:B, 3, FALSE)</f>
        <v>#REF!</v>
      </c>
    </row>
    <row r="472">
      <c r="AG472" s="5">
        <f t="shared" si="1"/>
        <v>0</v>
      </c>
      <c r="AH472" s="6">
        <f t="shared" si="2"/>
        <v>0</v>
      </c>
      <c r="AI472" s="6" t="str">
        <f>VLOOKUP(C472, 'Batter Rosters'!A:B, 3, FALSE)</f>
        <v>#REF!</v>
      </c>
    </row>
    <row r="473">
      <c r="AG473" s="5">
        <f t="shared" si="1"/>
        <v>0</v>
      </c>
      <c r="AH473" s="6">
        <f t="shared" si="2"/>
        <v>0</v>
      </c>
      <c r="AI473" s="6" t="str">
        <f>VLOOKUP(C473, 'Batter Rosters'!A:B, 3, FALSE)</f>
        <v>#REF!</v>
      </c>
    </row>
    <row r="474">
      <c r="AG474" s="5">
        <f t="shared" si="1"/>
        <v>0</v>
      </c>
      <c r="AH474" s="6">
        <f t="shared" si="2"/>
        <v>0</v>
      </c>
      <c r="AI474" s="6" t="str">
        <f>VLOOKUP(C474, 'Batter Rosters'!A:B, 3, FALSE)</f>
        <v>#REF!</v>
      </c>
    </row>
    <row r="475">
      <c r="AG475" s="5">
        <f t="shared" si="1"/>
        <v>0</v>
      </c>
      <c r="AH475" s="6">
        <f t="shared" si="2"/>
        <v>0</v>
      </c>
      <c r="AI475" s="6" t="str">
        <f>VLOOKUP(C475, 'Batter Rosters'!A:B, 3, FALSE)</f>
        <v>#REF!</v>
      </c>
    </row>
    <row r="476">
      <c r="AG476" s="5">
        <f t="shared" si="1"/>
        <v>0</v>
      </c>
      <c r="AH476" s="6">
        <f t="shared" si="2"/>
        <v>0</v>
      </c>
      <c r="AI476" s="6" t="str">
        <f>VLOOKUP(C476, 'Batter Rosters'!A:B, 3, FALSE)</f>
        <v>#REF!</v>
      </c>
    </row>
    <row r="477">
      <c r="AG477" s="5">
        <f t="shared" si="1"/>
        <v>0</v>
      </c>
      <c r="AH477" s="6">
        <f t="shared" si="2"/>
        <v>0</v>
      </c>
      <c r="AI477" s="6" t="str">
        <f>VLOOKUP(C477, 'Batter Rosters'!A:B, 3, FALSE)</f>
        <v>#REF!</v>
      </c>
    </row>
    <row r="478">
      <c r="AG478" s="5">
        <f t="shared" si="1"/>
        <v>0</v>
      </c>
      <c r="AH478" s="6">
        <f t="shared" si="2"/>
        <v>0</v>
      </c>
      <c r="AI478" s="6" t="str">
        <f>VLOOKUP(C478, 'Batter Rosters'!A:B, 3, FALSE)</f>
        <v>#REF!</v>
      </c>
    </row>
    <row r="479">
      <c r="AG479" s="5">
        <f t="shared" si="1"/>
        <v>0</v>
      </c>
      <c r="AH479" s="6">
        <f t="shared" si="2"/>
        <v>0</v>
      </c>
      <c r="AI479" s="6" t="str">
        <f>VLOOKUP(C479, 'Batter Rosters'!A:B, 3, FALSE)</f>
        <v>#REF!</v>
      </c>
    </row>
    <row r="480">
      <c r="AG480" s="5">
        <f t="shared" si="1"/>
        <v>0</v>
      </c>
      <c r="AH480" s="6">
        <f t="shared" si="2"/>
        <v>0</v>
      </c>
      <c r="AI480" s="6" t="str">
        <f>VLOOKUP(C480, 'Batter Rosters'!A:B, 3, FALSE)</f>
        <v>#REF!</v>
      </c>
    </row>
    <row r="481">
      <c r="AG481" s="5">
        <f t="shared" si="1"/>
        <v>0</v>
      </c>
      <c r="AH481" s="6">
        <f t="shared" si="2"/>
        <v>0</v>
      </c>
      <c r="AI481" s="6" t="str">
        <f>VLOOKUP(C481, 'Batter Rosters'!A:B, 3, FALSE)</f>
        <v>#REF!</v>
      </c>
    </row>
    <row r="482">
      <c r="AG482" s="5">
        <f t="shared" si="1"/>
        <v>0</v>
      </c>
      <c r="AH482" s="6">
        <f t="shared" si="2"/>
        <v>0</v>
      </c>
      <c r="AI482" s="6" t="str">
        <f>VLOOKUP(C482, 'Batter Rosters'!A:B, 3, FALSE)</f>
        <v>#REF!</v>
      </c>
    </row>
    <row r="483">
      <c r="AG483" s="5">
        <f t="shared" si="1"/>
        <v>0</v>
      </c>
      <c r="AH483" s="6">
        <f t="shared" si="2"/>
        <v>0</v>
      </c>
      <c r="AI483" s="6" t="str">
        <f>VLOOKUP(C483, 'Batter Rosters'!A:B, 3, FALSE)</f>
        <v>#REF!</v>
      </c>
    </row>
    <row r="484">
      <c r="AG484" s="5">
        <f t="shared" si="1"/>
        <v>0</v>
      </c>
      <c r="AH484" s="6">
        <f t="shared" si="2"/>
        <v>0</v>
      </c>
      <c r="AI484" s="6" t="str">
        <f>VLOOKUP(C484, 'Batter Rosters'!A:B, 3, FALSE)</f>
        <v>#REF!</v>
      </c>
    </row>
    <row r="485">
      <c r="AG485" s="5">
        <f t="shared" si="1"/>
        <v>0</v>
      </c>
      <c r="AH485" s="6">
        <f t="shared" si="2"/>
        <v>0</v>
      </c>
      <c r="AI485" s="6" t="str">
        <f>VLOOKUP(C485, 'Batter Rosters'!A:B, 3, FALSE)</f>
        <v>#REF!</v>
      </c>
    </row>
    <row r="486">
      <c r="AG486" s="5">
        <f t="shared" si="1"/>
        <v>0</v>
      </c>
      <c r="AH486" s="6">
        <f t="shared" si="2"/>
        <v>0</v>
      </c>
      <c r="AI486" s="6" t="str">
        <f>VLOOKUP(C486, 'Batter Rosters'!A:B, 3, FALSE)</f>
        <v>#REF!</v>
      </c>
    </row>
    <row r="487">
      <c r="AG487" s="5">
        <f t="shared" si="1"/>
        <v>0</v>
      </c>
      <c r="AH487" s="6">
        <f t="shared" si="2"/>
        <v>0</v>
      </c>
      <c r="AI487" s="6" t="str">
        <f>VLOOKUP(C487, 'Batter Rosters'!A:B, 3, FALSE)</f>
        <v>#REF!</v>
      </c>
    </row>
    <row r="488">
      <c r="AG488" s="5">
        <f t="shared" si="1"/>
        <v>0</v>
      </c>
      <c r="AH488" s="6">
        <f t="shared" si="2"/>
        <v>0</v>
      </c>
      <c r="AI488" s="6" t="str">
        <f>VLOOKUP(C488, 'Batter Rosters'!A:B, 3, FALSE)</f>
        <v>#REF!</v>
      </c>
    </row>
    <row r="489">
      <c r="AG489" s="5">
        <f t="shared" si="1"/>
        <v>0</v>
      </c>
      <c r="AH489" s="6">
        <f t="shared" si="2"/>
        <v>0</v>
      </c>
      <c r="AI489" s="6" t="str">
        <f>VLOOKUP(C489, 'Batter Rosters'!A:B, 3, FALSE)</f>
        <v>#REF!</v>
      </c>
    </row>
    <row r="490">
      <c r="AG490" s="5">
        <f t="shared" si="1"/>
        <v>0</v>
      </c>
      <c r="AH490" s="6">
        <f t="shared" si="2"/>
        <v>0</v>
      </c>
      <c r="AI490" s="6" t="str">
        <f>VLOOKUP(C490, 'Batter Rosters'!A:B, 3, FALSE)</f>
        <v>#REF!</v>
      </c>
    </row>
    <row r="491">
      <c r="AG491" s="5">
        <f t="shared" si="1"/>
        <v>0</v>
      </c>
      <c r="AH491" s="6">
        <f t="shared" si="2"/>
        <v>0</v>
      </c>
      <c r="AI491" s="6" t="str">
        <f>VLOOKUP(C491, 'Batter Rosters'!A:B, 3, FALSE)</f>
        <v>#REF!</v>
      </c>
    </row>
    <row r="492">
      <c r="AG492" s="5">
        <f t="shared" si="1"/>
        <v>0</v>
      </c>
      <c r="AH492" s="6">
        <f t="shared" si="2"/>
        <v>0</v>
      </c>
      <c r="AI492" s="6" t="str">
        <f>VLOOKUP(C492, 'Batter Rosters'!A:B, 3, FALSE)</f>
        <v>#REF!</v>
      </c>
    </row>
    <row r="493">
      <c r="AG493" s="5">
        <f t="shared" si="1"/>
        <v>0</v>
      </c>
      <c r="AH493" s="6">
        <f t="shared" si="2"/>
        <v>0</v>
      </c>
      <c r="AI493" s="6" t="str">
        <f>VLOOKUP(C493, 'Batter Rosters'!A:B, 3, FALSE)</f>
        <v>#REF!</v>
      </c>
    </row>
    <row r="494">
      <c r="AG494" s="5">
        <f t="shared" si="1"/>
        <v>0</v>
      </c>
      <c r="AH494" s="6">
        <f t="shared" si="2"/>
        <v>0</v>
      </c>
      <c r="AI494" s="6" t="str">
        <f>VLOOKUP(C494, 'Batter Rosters'!A:B, 3, FALSE)</f>
        <v>#REF!</v>
      </c>
    </row>
    <row r="495">
      <c r="AG495" s="5">
        <f t="shared" si="1"/>
        <v>0</v>
      </c>
      <c r="AH495" s="6">
        <f t="shared" si="2"/>
        <v>0</v>
      </c>
      <c r="AI495" s="6" t="str">
        <f>VLOOKUP(C495, 'Batter Rosters'!A:B, 3, FALSE)</f>
        <v>#REF!</v>
      </c>
    </row>
    <row r="496">
      <c r="AG496" s="5">
        <f t="shared" si="1"/>
        <v>0</v>
      </c>
      <c r="AH496" s="6">
        <f t="shared" si="2"/>
        <v>0</v>
      </c>
      <c r="AI496" s="6" t="str">
        <f>VLOOKUP(C496, 'Batter Rosters'!A:B, 3, FALSE)</f>
        <v>#REF!</v>
      </c>
    </row>
    <row r="497">
      <c r="AG497" s="5">
        <f t="shared" si="1"/>
        <v>0</v>
      </c>
      <c r="AH497" s="6">
        <f t="shared" si="2"/>
        <v>0</v>
      </c>
      <c r="AI497" s="6" t="str">
        <f>VLOOKUP(C497, 'Batter Rosters'!A:B, 3, FALSE)</f>
        <v>#REF!</v>
      </c>
    </row>
    <row r="498">
      <c r="AG498" s="5">
        <f t="shared" si="1"/>
        <v>0</v>
      </c>
      <c r="AH498" s="6">
        <f t="shared" si="2"/>
        <v>0</v>
      </c>
      <c r="AI498" s="6" t="str">
        <f>VLOOKUP(C498, 'Batter Rosters'!A:B, 3, FALSE)</f>
        <v>#REF!</v>
      </c>
    </row>
    <row r="499">
      <c r="AG499" s="5">
        <f t="shared" si="1"/>
        <v>0</v>
      </c>
      <c r="AH499" s="6">
        <f t="shared" si="2"/>
        <v>0</v>
      </c>
      <c r="AI499" s="6" t="str">
        <f>VLOOKUP(C499, 'Batter Rosters'!A:B, 3, FALSE)</f>
        <v>#REF!</v>
      </c>
    </row>
    <row r="500">
      <c r="AG500" s="5">
        <f t="shared" si="1"/>
        <v>0</v>
      </c>
      <c r="AH500" s="6">
        <f t="shared" si="2"/>
        <v>0</v>
      </c>
      <c r="AI500" s="6" t="str">
        <f>VLOOKUP(C500, 'Batter Rosters'!A:B, 3, FALSE)</f>
        <v>#REF!</v>
      </c>
    </row>
    <row r="501">
      <c r="AG501" s="5">
        <f t="shared" si="1"/>
        <v>0</v>
      </c>
      <c r="AH501" s="6">
        <f t="shared" si="2"/>
        <v>0</v>
      </c>
      <c r="AI501" s="6" t="str">
        <f>VLOOKUP(C501, 'Batter Rosters'!A:B, 3, FALSE)</f>
        <v>#REF!</v>
      </c>
    </row>
    <row r="502">
      <c r="AG502" s="5">
        <f t="shared" si="1"/>
        <v>0</v>
      </c>
      <c r="AH502" s="6">
        <f t="shared" si="2"/>
        <v>0</v>
      </c>
      <c r="AI502" s="6" t="str">
        <f>VLOOKUP(C502, 'Batter Rosters'!A:B, 3, FALSE)</f>
        <v>#REF!</v>
      </c>
    </row>
    <row r="503">
      <c r="AG503" s="5">
        <f t="shared" si="1"/>
        <v>0</v>
      </c>
      <c r="AH503" s="6">
        <f t="shared" si="2"/>
        <v>0</v>
      </c>
      <c r="AI503" s="6" t="str">
        <f>VLOOKUP(C503, 'Batter Rosters'!A:B, 3, FALSE)</f>
        <v>#REF!</v>
      </c>
    </row>
    <row r="504">
      <c r="AG504" s="5">
        <f t="shared" si="1"/>
        <v>0</v>
      </c>
      <c r="AH504" s="6">
        <f t="shared" si="2"/>
        <v>0</v>
      </c>
      <c r="AI504" s="6" t="str">
        <f>VLOOKUP(C504, 'Batter Rosters'!A:B, 3, FALSE)</f>
        <v>#REF!</v>
      </c>
    </row>
    <row r="505">
      <c r="AG505" s="5">
        <f t="shared" si="1"/>
        <v>0</v>
      </c>
      <c r="AH505" s="6">
        <f t="shared" si="2"/>
        <v>0</v>
      </c>
      <c r="AI505" s="6" t="str">
        <f>VLOOKUP(C505, 'Batter Rosters'!A:B, 3, FALSE)</f>
        <v>#REF!</v>
      </c>
    </row>
    <row r="506">
      <c r="AG506" s="5">
        <f t="shared" si="1"/>
        <v>0</v>
      </c>
      <c r="AH506" s="6">
        <f t="shared" si="2"/>
        <v>0</v>
      </c>
      <c r="AI506" s="6" t="str">
        <f>VLOOKUP(C506, 'Batter Rosters'!A:B, 3, FALSE)</f>
        <v>#REF!</v>
      </c>
    </row>
    <row r="507">
      <c r="AG507" s="5">
        <f t="shared" si="1"/>
        <v>0</v>
      </c>
      <c r="AH507" s="6">
        <f t="shared" si="2"/>
        <v>0</v>
      </c>
      <c r="AI507" s="6" t="str">
        <f>VLOOKUP(C507, 'Batter Rosters'!A:B, 3, FALSE)</f>
        <v>#REF!</v>
      </c>
    </row>
    <row r="508">
      <c r="AG508" s="5">
        <f t="shared" si="1"/>
        <v>0</v>
      </c>
      <c r="AH508" s="6">
        <f t="shared" si="2"/>
        <v>0</v>
      </c>
      <c r="AI508" s="6" t="str">
        <f>VLOOKUP(C508, 'Batter Rosters'!A:B, 3, FALSE)</f>
        <v>#REF!</v>
      </c>
    </row>
    <row r="509">
      <c r="AG509" s="5">
        <f t="shared" si="1"/>
        <v>0</v>
      </c>
      <c r="AH509" s="6">
        <f t="shared" si="2"/>
        <v>0</v>
      </c>
      <c r="AI509" s="6" t="str">
        <f>VLOOKUP(C509, 'Batter Rosters'!A:B, 3, FALSE)</f>
        <v>#REF!</v>
      </c>
    </row>
    <row r="510">
      <c r="AG510" s="5">
        <f t="shared" si="1"/>
        <v>0</v>
      </c>
      <c r="AH510" s="6">
        <f t="shared" si="2"/>
        <v>0</v>
      </c>
      <c r="AI510" s="6" t="str">
        <f>VLOOKUP(C510, 'Batter Rosters'!A:B, 3, FALSE)</f>
        <v>#REF!</v>
      </c>
    </row>
    <row r="511">
      <c r="AG511" s="5">
        <f t="shared" si="1"/>
        <v>0</v>
      </c>
      <c r="AH511" s="6">
        <f t="shared" si="2"/>
        <v>0</v>
      </c>
      <c r="AI511" s="6" t="str">
        <f>VLOOKUP(C511, 'Batter Rosters'!A:B, 3, FALSE)</f>
        <v>#REF!</v>
      </c>
    </row>
    <row r="512">
      <c r="AG512" s="5">
        <f t="shared" si="1"/>
        <v>0</v>
      </c>
      <c r="AH512" s="6">
        <f t="shared" si="2"/>
        <v>0</v>
      </c>
      <c r="AI512" s="6" t="str">
        <f>VLOOKUP(C512, 'Batter Rosters'!A:B, 3, FALSE)</f>
        <v>#REF!</v>
      </c>
    </row>
    <row r="513">
      <c r="AG513" s="5">
        <f t="shared" si="1"/>
        <v>0</v>
      </c>
      <c r="AH513" s="6">
        <f t="shared" si="2"/>
        <v>0</v>
      </c>
      <c r="AI513" s="6" t="str">
        <f>VLOOKUP(C513, 'Batter Rosters'!A:B, 3, FALSE)</f>
        <v>#REF!</v>
      </c>
    </row>
    <row r="514">
      <c r="AG514" s="5">
        <f t="shared" si="1"/>
        <v>0</v>
      </c>
      <c r="AH514" s="6">
        <f t="shared" si="2"/>
        <v>0</v>
      </c>
      <c r="AI514" s="6" t="str">
        <f>VLOOKUP(C514, 'Batter Rosters'!A:B, 3, FALSE)</f>
        <v>#REF!</v>
      </c>
    </row>
    <row r="515">
      <c r="AG515" s="5">
        <f t="shared" si="1"/>
        <v>0</v>
      </c>
      <c r="AH515" s="6">
        <f t="shared" si="2"/>
        <v>0</v>
      </c>
      <c r="AI515" s="6" t="str">
        <f>VLOOKUP(C515, 'Batter Rosters'!A:B, 3, FALSE)</f>
        <v>#REF!</v>
      </c>
    </row>
    <row r="516">
      <c r="AG516" s="5">
        <f t="shared" si="1"/>
        <v>0</v>
      </c>
      <c r="AH516" s="6">
        <f t="shared" si="2"/>
        <v>0</v>
      </c>
      <c r="AI516" s="6" t="str">
        <f>VLOOKUP(C516, 'Batter Rosters'!A:B, 3, FALSE)</f>
        <v>#REF!</v>
      </c>
    </row>
    <row r="517">
      <c r="AG517" s="5">
        <f t="shared" si="1"/>
        <v>0</v>
      </c>
      <c r="AH517" s="6">
        <f t="shared" si="2"/>
        <v>0</v>
      </c>
      <c r="AI517" s="6" t="str">
        <f>VLOOKUP(C517, 'Batter Rosters'!A:B, 3, FALSE)</f>
        <v>#REF!</v>
      </c>
    </row>
    <row r="518">
      <c r="AG518" s="5">
        <f t="shared" si="1"/>
        <v>0</v>
      </c>
      <c r="AH518" s="6">
        <f t="shared" si="2"/>
        <v>0</v>
      </c>
      <c r="AI518" s="6" t="str">
        <f>VLOOKUP(C518, 'Batter Rosters'!A:B, 3, FALSE)</f>
        <v>#REF!</v>
      </c>
    </row>
    <row r="519">
      <c r="AG519" s="5">
        <f t="shared" si="1"/>
        <v>0</v>
      </c>
      <c r="AH519" s="6">
        <f t="shared" si="2"/>
        <v>0</v>
      </c>
      <c r="AI519" s="6" t="str">
        <f>VLOOKUP(C519, 'Batter Rosters'!A:B, 3, FALSE)</f>
        <v>#REF!</v>
      </c>
    </row>
    <row r="520">
      <c r="AG520" s="5">
        <f t="shared" si="1"/>
        <v>0</v>
      </c>
      <c r="AH520" s="6">
        <f t="shared" si="2"/>
        <v>0</v>
      </c>
      <c r="AI520" s="6" t="str">
        <f>VLOOKUP(C520, 'Batter Rosters'!A:B, 3, FALSE)</f>
        <v>#REF!</v>
      </c>
    </row>
    <row r="521">
      <c r="AG521" s="5">
        <f t="shared" si="1"/>
        <v>0</v>
      </c>
      <c r="AH521" s="6">
        <f t="shared" si="2"/>
        <v>0</v>
      </c>
      <c r="AI521" s="6" t="str">
        <f>VLOOKUP(C521, 'Batter Rosters'!A:B, 3, FALSE)</f>
        <v>#REF!</v>
      </c>
    </row>
    <row r="522">
      <c r="AG522" s="5">
        <f t="shared" si="1"/>
        <v>0</v>
      </c>
      <c r="AH522" s="6">
        <f t="shared" si="2"/>
        <v>0</v>
      </c>
      <c r="AI522" s="6" t="str">
        <f>VLOOKUP(C522, 'Batter Rosters'!A:B, 3, FALSE)</f>
        <v>#REF!</v>
      </c>
    </row>
    <row r="523">
      <c r="AG523" s="5">
        <f t="shared" si="1"/>
        <v>0</v>
      </c>
      <c r="AH523" s="6">
        <f t="shared" si="2"/>
        <v>0</v>
      </c>
      <c r="AI523" s="6" t="str">
        <f>VLOOKUP(C523, 'Batter Rosters'!A:B, 3, FALSE)</f>
        <v>#REF!</v>
      </c>
    </row>
    <row r="524">
      <c r="AG524" s="5">
        <f t="shared" si="1"/>
        <v>0</v>
      </c>
      <c r="AH524" s="6">
        <f t="shared" si="2"/>
        <v>0</v>
      </c>
      <c r="AI524" s="6" t="str">
        <f>VLOOKUP(C524, 'Batter Rosters'!A:B, 3, FALSE)</f>
        <v>#REF!</v>
      </c>
    </row>
    <row r="525">
      <c r="AG525" s="5">
        <f t="shared" si="1"/>
        <v>0</v>
      </c>
      <c r="AH525" s="6">
        <f t="shared" si="2"/>
        <v>0</v>
      </c>
      <c r="AI525" s="6" t="str">
        <f>VLOOKUP(C525, 'Batter Rosters'!A:B, 3, FALSE)</f>
        <v>#REF!</v>
      </c>
    </row>
    <row r="526">
      <c r="AG526" s="5">
        <f t="shared" si="1"/>
        <v>0</v>
      </c>
      <c r="AH526" s="6">
        <f t="shared" si="2"/>
        <v>0</v>
      </c>
      <c r="AI526" s="6" t="str">
        <f>VLOOKUP(C526, 'Batter Rosters'!A:B, 3, FALSE)</f>
        <v>#REF!</v>
      </c>
    </row>
    <row r="527">
      <c r="AG527" s="5">
        <f t="shared" si="1"/>
        <v>0</v>
      </c>
      <c r="AH527" s="6">
        <f t="shared" si="2"/>
        <v>0</v>
      </c>
      <c r="AI527" s="6" t="str">
        <f>VLOOKUP(C527, 'Batter Rosters'!A:B, 3, FALSE)</f>
        <v>#REF!</v>
      </c>
    </row>
    <row r="528">
      <c r="AG528" s="5">
        <f t="shared" si="1"/>
        <v>0</v>
      </c>
      <c r="AH528" s="6">
        <f t="shared" si="2"/>
        <v>0</v>
      </c>
      <c r="AI528" s="6" t="str">
        <f>VLOOKUP(C528, 'Batter Rosters'!A:B, 3, FALSE)</f>
        <v>#REF!</v>
      </c>
    </row>
    <row r="529">
      <c r="AG529" s="5">
        <f t="shared" si="1"/>
        <v>0</v>
      </c>
      <c r="AH529" s="6">
        <f t="shared" si="2"/>
        <v>0</v>
      </c>
      <c r="AI529" s="6" t="str">
        <f>VLOOKUP(C529, 'Batter Rosters'!A:B, 3, FALSE)</f>
        <v>#REF!</v>
      </c>
    </row>
    <row r="530">
      <c r="AG530" s="5">
        <f t="shared" si="1"/>
        <v>0</v>
      </c>
      <c r="AH530" s="6">
        <f t="shared" si="2"/>
        <v>0</v>
      </c>
      <c r="AI530" s="6" t="str">
        <f>VLOOKUP(C530, 'Batter Rosters'!A:B, 3, FALSE)</f>
        <v>#REF!</v>
      </c>
    </row>
    <row r="531">
      <c r="AG531" s="5">
        <f t="shared" si="1"/>
        <v>0</v>
      </c>
      <c r="AH531" s="6">
        <f t="shared" si="2"/>
        <v>0</v>
      </c>
      <c r="AI531" s="6" t="str">
        <f>VLOOKUP(C531, 'Batter Rosters'!A:B, 3, FALSE)</f>
        <v>#REF!</v>
      </c>
    </row>
    <row r="532">
      <c r="AG532" s="5">
        <f t="shared" si="1"/>
        <v>0</v>
      </c>
      <c r="AH532" s="6">
        <f t="shared" si="2"/>
        <v>0</v>
      </c>
      <c r="AI532" s="6" t="str">
        <f>VLOOKUP(C532, 'Batter Rosters'!A:B, 3, FALSE)</f>
        <v>#REF!</v>
      </c>
    </row>
    <row r="533">
      <c r="AG533" s="5">
        <f t="shared" si="1"/>
        <v>0</v>
      </c>
      <c r="AH533" s="6">
        <f t="shared" si="2"/>
        <v>0</v>
      </c>
      <c r="AI533" s="6" t="str">
        <f>VLOOKUP(C533, 'Batter Rosters'!A:B, 3, FALSE)</f>
        <v>#REF!</v>
      </c>
    </row>
    <row r="534">
      <c r="AG534" s="5">
        <f t="shared" si="1"/>
        <v>0</v>
      </c>
      <c r="AH534" s="6">
        <f t="shared" si="2"/>
        <v>0</v>
      </c>
      <c r="AI534" s="6" t="str">
        <f>VLOOKUP(C534, 'Batter Rosters'!A:B, 3, FALSE)</f>
        <v>#REF!</v>
      </c>
    </row>
    <row r="535">
      <c r="AG535" s="5">
        <f t="shared" si="1"/>
        <v>0</v>
      </c>
      <c r="AH535" s="6">
        <f t="shared" si="2"/>
        <v>0</v>
      </c>
      <c r="AI535" s="6" t="str">
        <f>VLOOKUP(C535, 'Batter Rosters'!A:B, 3, FALSE)</f>
        <v>#REF!</v>
      </c>
    </row>
    <row r="536">
      <c r="AG536" s="5">
        <f t="shared" si="1"/>
        <v>0</v>
      </c>
      <c r="AH536" s="6">
        <f t="shared" si="2"/>
        <v>0</v>
      </c>
      <c r="AI536" s="6" t="str">
        <f>VLOOKUP(C536, 'Batter Rosters'!A:B, 3, FALSE)</f>
        <v>#REF!</v>
      </c>
    </row>
    <row r="537">
      <c r="AG537" s="5">
        <f t="shared" si="1"/>
        <v>0</v>
      </c>
      <c r="AH537" s="6">
        <f t="shared" si="2"/>
        <v>0</v>
      </c>
      <c r="AI537" s="6" t="str">
        <f>VLOOKUP(C537, 'Batter Rosters'!A:B, 3, FALSE)</f>
        <v>#REF!</v>
      </c>
    </row>
    <row r="538">
      <c r="AG538" s="5">
        <f t="shared" si="1"/>
        <v>0</v>
      </c>
      <c r="AH538" s="6">
        <f t="shared" si="2"/>
        <v>0</v>
      </c>
      <c r="AI538" s="6" t="str">
        <f>VLOOKUP(C538, 'Batter Rosters'!A:B, 3, FALSE)</f>
        <v>#REF!</v>
      </c>
    </row>
    <row r="539">
      <c r="AG539" s="5">
        <f t="shared" si="1"/>
        <v>0</v>
      </c>
      <c r="AH539" s="6">
        <f t="shared" si="2"/>
        <v>0</v>
      </c>
      <c r="AI539" s="6" t="str">
        <f>VLOOKUP(C539, 'Batter Rosters'!A:B, 3, FALSE)</f>
        <v>#REF!</v>
      </c>
    </row>
    <row r="540">
      <c r="AG540" s="5">
        <f t="shared" si="1"/>
        <v>0</v>
      </c>
      <c r="AH540" s="6">
        <f t="shared" si="2"/>
        <v>0</v>
      </c>
      <c r="AI540" s="6" t="str">
        <f>VLOOKUP(C540, 'Batter Rosters'!A:B, 3, FALSE)</f>
        <v>#REF!</v>
      </c>
    </row>
    <row r="541">
      <c r="AG541" s="5">
        <f t="shared" si="1"/>
        <v>0</v>
      </c>
      <c r="AH541" s="6">
        <f t="shared" si="2"/>
        <v>0</v>
      </c>
      <c r="AI541" s="6" t="str">
        <f>VLOOKUP(C541, 'Batter Rosters'!A:B, 3, FALSE)</f>
        <v>#REF!</v>
      </c>
    </row>
    <row r="542">
      <c r="AG542" s="5">
        <f t="shared" si="1"/>
        <v>0</v>
      </c>
      <c r="AH542" s="6">
        <f t="shared" si="2"/>
        <v>0</v>
      </c>
      <c r="AI542" s="6" t="str">
        <f>VLOOKUP(C542, 'Batter Rosters'!A:B, 3, FALSE)</f>
        <v>#REF!</v>
      </c>
    </row>
    <row r="543">
      <c r="AG543" s="5">
        <f t="shared" si="1"/>
        <v>0</v>
      </c>
      <c r="AH543" s="6">
        <f t="shared" si="2"/>
        <v>0</v>
      </c>
      <c r="AI543" s="6" t="str">
        <f>VLOOKUP(C543, 'Batter Rosters'!A:B, 3, FALSE)</f>
        <v>#REF!</v>
      </c>
    </row>
    <row r="544">
      <c r="AG544" s="5">
        <f t="shared" si="1"/>
        <v>0</v>
      </c>
      <c r="AH544" s="6">
        <f t="shared" si="2"/>
        <v>0</v>
      </c>
      <c r="AI544" s="6" t="str">
        <f>VLOOKUP(C544, 'Batter Rosters'!A:B, 3, FALSE)</f>
        <v>#REF!</v>
      </c>
    </row>
    <row r="545">
      <c r="AG545" s="5">
        <f t="shared" si="1"/>
        <v>0</v>
      </c>
      <c r="AH545" s="6">
        <f t="shared" si="2"/>
        <v>0</v>
      </c>
      <c r="AI545" s="6" t="str">
        <f>VLOOKUP(C545, 'Batter Rosters'!A:B, 3, FALSE)</f>
        <v>#REF!</v>
      </c>
    </row>
    <row r="546">
      <c r="AG546" s="5">
        <f t="shared" si="1"/>
        <v>0</v>
      </c>
      <c r="AH546" s="6">
        <f t="shared" si="2"/>
        <v>0</v>
      </c>
      <c r="AI546" s="6" t="str">
        <f>VLOOKUP(C546, 'Batter Rosters'!A:B, 3, FALSE)</f>
        <v>#REF!</v>
      </c>
    </row>
    <row r="547">
      <c r="AG547" s="5">
        <f t="shared" si="1"/>
        <v>0</v>
      </c>
      <c r="AH547" s="6">
        <f t="shared" si="2"/>
        <v>0</v>
      </c>
      <c r="AI547" s="6" t="str">
        <f>VLOOKUP(C547, 'Batter Rosters'!A:B, 3, FALSE)</f>
        <v>#REF!</v>
      </c>
    </row>
    <row r="548">
      <c r="AG548" s="5">
        <f t="shared" si="1"/>
        <v>0</v>
      </c>
      <c r="AH548" s="6">
        <f t="shared" si="2"/>
        <v>0</v>
      </c>
      <c r="AI548" s="6" t="str">
        <f>VLOOKUP(C548, 'Batter Rosters'!A:B, 3, FALSE)</f>
        <v>#REF!</v>
      </c>
    </row>
    <row r="549">
      <c r="AG549" s="5">
        <f t="shared" si="1"/>
        <v>0</v>
      </c>
      <c r="AH549" s="6">
        <f t="shared" si="2"/>
        <v>0</v>
      </c>
      <c r="AI549" s="6" t="str">
        <f>VLOOKUP(C549, 'Batter Rosters'!A:B, 3, FALSE)</f>
        <v>#REF!</v>
      </c>
    </row>
    <row r="550">
      <c r="AG550" s="5">
        <f t="shared" si="1"/>
        <v>0</v>
      </c>
      <c r="AH550" s="6">
        <f t="shared" si="2"/>
        <v>0</v>
      </c>
      <c r="AI550" s="6" t="str">
        <f>VLOOKUP(C550, 'Batter Rosters'!A:B, 3, FALSE)</f>
        <v>#REF!</v>
      </c>
    </row>
    <row r="551">
      <c r="AG551" s="5">
        <f t="shared" si="1"/>
        <v>0</v>
      </c>
      <c r="AH551" s="6">
        <f t="shared" si="2"/>
        <v>0</v>
      </c>
      <c r="AI551" s="6" t="str">
        <f>VLOOKUP(C551, 'Batter Rosters'!A:B, 3, FALSE)</f>
        <v>#REF!</v>
      </c>
    </row>
    <row r="552">
      <c r="AG552" s="5">
        <f t="shared" si="1"/>
        <v>0</v>
      </c>
      <c r="AH552" s="6">
        <f t="shared" si="2"/>
        <v>0</v>
      </c>
      <c r="AI552" s="6" t="str">
        <f>VLOOKUP(C552, 'Batter Rosters'!A:B, 3, FALSE)</f>
        <v>#REF!</v>
      </c>
    </row>
    <row r="553">
      <c r="AG553" s="5">
        <f t="shared" si="1"/>
        <v>0</v>
      </c>
      <c r="AH553" s="6">
        <f t="shared" si="2"/>
        <v>0</v>
      </c>
      <c r="AI553" s="6" t="str">
        <f>VLOOKUP(C553, 'Batter Rosters'!A:B, 3, FALSE)</f>
        <v>#REF!</v>
      </c>
    </row>
    <row r="554">
      <c r="AG554" s="5">
        <f t="shared" si="1"/>
        <v>0</v>
      </c>
      <c r="AH554" s="6">
        <f t="shared" si="2"/>
        <v>0</v>
      </c>
      <c r="AI554" s="6" t="str">
        <f>VLOOKUP(C554, 'Batter Rosters'!A:B, 3, FALSE)</f>
        <v>#REF!</v>
      </c>
    </row>
    <row r="555">
      <c r="AG555" s="5">
        <f t="shared" si="1"/>
        <v>0</v>
      </c>
      <c r="AH555" s="6">
        <f t="shared" si="2"/>
        <v>0</v>
      </c>
      <c r="AI555" s="6" t="str">
        <f>VLOOKUP(C555, 'Batter Rosters'!A:B, 3, FALSE)</f>
        <v>#REF!</v>
      </c>
    </row>
    <row r="556">
      <c r="AG556" s="5">
        <f t="shared" si="1"/>
        <v>0</v>
      </c>
      <c r="AH556" s="6">
        <f t="shared" si="2"/>
        <v>0</v>
      </c>
      <c r="AI556" s="6" t="str">
        <f>VLOOKUP(C556, 'Batter Rosters'!A:B, 3, FALSE)</f>
        <v>#REF!</v>
      </c>
    </row>
    <row r="557">
      <c r="AG557" s="5">
        <f t="shared" si="1"/>
        <v>0</v>
      </c>
      <c r="AH557" s="6">
        <f t="shared" si="2"/>
        <v>0</v>
      </c>
      <c r="AI557" s="6" t="str">
        <f>VLOOKUP(C557, 'Batter Rosters'!A:B, 3, FALSE)</f>
        <v>#REF!</v>
      </c>
    </row>
    <row r="558">
      <c r="AG558" s="5">
        <f t="shared" si="1"/>
        <v>0</v>
      </c>
      <c r="AH558" s="6">
        <f t="shared" si="2"/>
        <v>0</v>
      </c>
      <c r="AI558" s="6" t="str">
        <f>VLOOKUP(C558, 'Batter Rosters'!A:B, 3, FALSE)</f>
        <v>#REF!</v>
      </c>
    </row>
    <row r="559">
      <c r="AG559" s="5">
        <f t="shared" si="1"/>
        <v>0</v>
      </c>
      <c r="AH559" s="6">
        <f t="shared" si="2"/>
        <v>0</v>
      </c>
      <c r="AI559" s="6" t="str">
        <f>VLOOKUP(C559, 'Batter Rosters'!A:B, 3, FALSE)</f>
        <v>#REF!</v>
      </c>
    </row>
    <row r="560">
      <c r="AG560" s="5">
        <f t="shared" si="1"/>
        <v>0</v>
      </c>
      <c r="AH560" s="6">
        <f t="shared" si="2"/>
        <v>0</v>
      </c>
      <c r="AI560" s="6" t="str">
        <f>VLOOKUP(C560, 'Batter Rosters'!A:B, 3, FALSE)</f>
        <v>#REF!</v>
      </c>
    </row>
    <row r="561">
      <c r="AG561" s="5">
        <f t="shared" si="1"/>
        <v>0</v>
      </c>
      <c r="AH561" s="6">
        <f t="shared" si="2"/>
        <v>0</v>
      </c>
      <c r="AI561" s="6" t="str">
        <f>VLOOKUP(C561, 'Batter Rosters'!A:B, 3, FALSE)</f>
        <v>#REF!</v>
      </c>
    </row>
    <row r="562">
      <c r="AG562" s="5">
        <f t="shared" si="1"/>
        <v>0</v>
      </c>
      <c r="AH562" s="6">
        <f t="shared" si="2"/>
        <v>0</v>
      </c>
      <c r="AI562" s="6" t="str">
        <f>VLOOKUP(C562, 'Batter Rosters'!A:B, 3, FALSE)</f>
        <v>#REF!</v>
      </c>
    </row>
    <row r="563">
      <c r="AG563" s="5">
        <f t="shared" si="1"/>
        <v>0</v>
      </c>
      <c r="AH563" s="6">
        <f t="shared" si="2"/>
        <v>0</v>
      </c>
      <c r="AI563" s="6" t="str">
        <f>VLOOKUP(C563, 'Batter Rosters'!A:B, 3, FALSE)</f>
        <v>#REF!</v>
      </c>
    </row>
    <row r="564">
      <c r="AG564" s="5">
        <f t="shared" si="1"/>
        <v>0</v>
      </c>
      <c r="AH564" s="6">
        <f t="shared" si="2"/>
        <v>0</v>
      </c>
      <c r="AI564" s="6" t="str">
        <f>VLOOKUP(C564, 'Batter Rosters'!A:B, 3, FALSE)</f>
        <v>#REF!</v>
      </c>
    </row>
    <row r="565">
      <c r="AG565" s="5">
        <f t="shared" si="1"/>
        <v>0</v>
      </c>
      <c r="AH565" s="6">
        <f t="shared" si="2"/>
        <v>0</v>
      </c>
      <c r="AI565" s="6" t="str">
        <f>VLOOKUP(C565, 'Batter Rosters'!A:B, 3, FALSE)</f>
        <v>#REF!</v>
      </c>
    </row>
    <row r="566">
      <c r="AG566" s="5">
        <f t="shared" si="1"/>
        <v>0</v>
      </c>
      <c r="AH566" s="6">
        <f t="shared" si="2"/>
        <v>0</v>
      </c>
      <c r="AI566" s="6" t="str">
        <f>VLOOKUP(C566, 'Batter Rosters'!A:B, 3, FALSE)</f>
        <v>#REF!</v>
      </c>
    </row>
    <row r="567">
      <c r="AG567" s="5">
        <f t="shared" si="1"/>
        <v>0</v>
      </c>
      <c r="AH567" s="6">
        <f t="shared" si="2"/>
        <v>0</v>
      </c>
      <c r="AI567" s="6" t="str">
        <f>VLOOKUP(C567, 'Batter Rosters'!A:B, 3, FALSE)</f>
        <v>#REF!</v>
      </c>
    </row>
    <row r="568">
      <c r="AG568" s="5">
        <f t="shared" si="1"/>
        <v>0</v>
      </c>
      <c r="AH568" s="6">
        <f t="shared" si="2"/>
        <v>0</v>
      </c>
      <c r="AI568" s="6" t="str">
        <f>VLOOKUP(C568, 'Batter Rosters'!A:B, 3, FALSE)</f>
        <v>#REF!</v>
      </c>
    </row>
    <row r="569">
      <c r="AG569" s="5">
        <f t="shared" si="1"/>
        <v>0</v>
      </c>
      <c r="AH569" s="6">
        <f t="shared" si="2"/>
        <v>0</v>
      </c>
      <c r="AI569" s="6" t="str">
        <f>VLOOKUP(C569, 'Batter Rosters'!A:B, 3, FALSE)</f>
        <v>#REF!</v>
      </c>
    </row>
    <row r="570">
      <c r="AG570" s="5">
        <f t="shared" si="1"/>
        <v>0</v>
      </c>
      <c r="AH570" s="6">
        <f t="shared" si="2"/>
        <v>0</v>
      </c>
      <c r="AI570" s="6" t="str">
        <f>VLOOKUP(C570, 'Batter Rosters'!A:B, 3, FALSE)</f>
        <v>#REF!</v>
      </c>
    </row>
    <row r="571">
      <c r="AG571" s="5">
        <f t="shared" si="1"/>
        <v>0</v>
      </c>
      <c r="AH571" s="6">
        <f t="shared" si="2"/>
        <v>0</v>
      </c>
      <c r="AI571" s="6" t="str">
        <f>VLOOKUP(C571, 'Batter Rosters'!A:B, 3, FALSE)</f>
        <v>#REF!</v>
      </c>
    </row>
    <row r="572">
      <c r="AG572" s="5">
        <f t="shared" si="1"/>
        <v>0</v>
      </c>
      <c r="AH572" s="6">
        <f t="shared" si="2"/>
        <v>0</v>
      </c>
      <c r="AI572" s="6" t="str">
        <f>VLOOKUP(C572, 'Batter Rosters'!A:B, 3, FALSE)</f>
        <v>#REF!</v>
      </c>
    </row>
    <row r="573">
      <c r="AG573" s="5">
        <f t="shared" si="1"/>
        <v>0</v>
      </c>
      <c r="AH573" s="6">
        <f t="shared" si="2"/>
        <v>0</v>
      </c>
      <c r="AI573" s="6" t="str">
        <f>VLOOKUP(C573, 'Batter Rosters'!A:B, 3, FALSE)</f>
        <v>#REF!</v>
      </c>
    </row>
    <row r="574">
      <c r="AG574" s="5">
        <f t="shared" si="1"/>
        <v>0</v>
      </c>
      <c r="AH574" s="6">
        <f t="shared" si="2"/>
        <v>0</v>
      </c>
      <c r="AI574" s="6" t="str">
        <f>VLOOKUP(C574, 'Batter Rosters'!A:B, 3, FALSE)</f>
        <v>#REF!</v>
      </c>
    </row>
    <row r="575">
      <c r="AG575" s="5">
        <f t="shared" si="1"/>
        <v>0</v>
      </c>
      <c r="AH575" s="6">
        <f t="shared" si="2"/>
        <v>0</v>
      </c>
      <c r="AI575" s="6" t="str">
        <f>VLOOKUP(C575, 'Batter Rosters'!A:B, 3, FALSE)</f>
        <v>#REF!</v>
      </c>
    </row>
    <row r="576">
      <c r="AG576" s="5">
        <f t="shared" si="1"/>
        <v>0</v>
      </c>
      <c r="AH576" s="6">
        <f t="shared" si="2"/>
        <v>0</v>
      </c>
      <c r="AI576" s="6" t="str">
        <f>VLOOKUP(C576, 'Batter Rosters'!A:B, 3, FALSE)</f>
        <v>#REF!</v>
      </c>
    </row>
    <row r="577">
      <c r="AG577" s="5">
        <f t="shared" si="1"/>
        <v>0</v>
      </c>
      <c r="AH577" s="6">
        <f t="shared" si="2"/>
        <v>0</v>
      </c>
      <c r="AI577" s="6" t="str">
        <f>VLOOKUP(C577, 'Batter Rosters'!A:B, 3, FALSE)</f>
        <v>#REF!</v>
      </c>
    </row>
    <row r="578">
      <c r="AG578" s="5">
        <f t="shared" si="1"/>
        <v>0</v>
      </c>
      <c r="AH578" s="6">
        <f t="shared" si="2"/>
        <v>0</v>
      </c>
      <c r="AI578" s="6" t="str">
        <f>VLOOKUP(C578, 'Batter Rosters'!A:B, 3, FALSE)</f>
        <v>#REF!</v>
      </c>
    </row>
    <row r="579">
      <c r="AG579" s="5">
        <f t="shared" si="1"/>
        <v>0</v>
      </c>
      <c r="AH579" s="6">
        <f t="shared" si="2"/>
        <v>0</v>
      </c>
      <c r="AI579" s="6" t="str">
        <f>VLOOKUP(C579, 'Batter Rosters'!A:B, 3, FALSE)</f>
        <v>#REF!</v>
      </c>
    </row>
    <row r="580">
      <c r="AG580" s="5">
        <f t="shared" si="1"/>
        <v>0</v>
      </c>
      <c r="AH580" s="6">
        <f t="shared" si="2"/>
        <v>0</v>
      </c>
      <c r="AI580" s="6" t="str">
        <f>VLOOKUP(C580, 'Batter Rosters'!A:B, 3, FALSE)</f>
        <v>#REF!</v>
      </c>
    </row>
    <row r="581">
      <c r="AG581" s="5">
        <f t="shared" si="1"/>
        <v>0</v>
      </c>
      <c r="AH581" s="6">
        <f t="shared" si="2"/>
        <v>0</v>
      </c>
      <c r="AI581" s="6" t="str">
        <f>VLOOKUP(C581, 'Batter Rosters'!A:B, 3, FALSE)</f>
        <v>#REF!</v>
      </c>
    </row>
    <row r="582">
      <c r="AG582" s="5">
        <f t="shared" si="1"/>
        <v>0</v>
      </c>
      <c r="AH582" s="6">
        <f t="shared" si="2"/>
        <v>0</v>
      </c>
      <c r="AI582" s="6" t="str">
        <f>VLOOKUP(C582, 'Batter Rosters'!A:B, 3, FALSE)</f>
        <v>#REF!</v>
      </c>
    </row>
    <row r="583">
      <c r="AG583" s="5">
        <f t="shared" si="1"/>
        <v>0</v>
      </c>
      <c r="AH583" s="6">
        <f t="shared" si="2"/>
        <v>0</v>
      </c>
      <c r="AI583" s="6" t="str">
        <f>VLOOKUP(C583, 'Batter Rosters'!A:B, 3, FALSE)</f>
        <v>#REF!</v>
      </c>
    </row>
    <row r="584">
      <c r="AG584" s="5">
        <f t="shared" si="1"/>
        <v>0</v>
      </c>
      <c r="AH584" s="6">
        <f t="shared" si="2"/>
        <v>0</v>
      </c>
      <c r="AI584" s="6" t="str">
        <f>VLOOKUP(C584, 'Batter Rosters'!A:B, 3, FALSE)</f>
        <v>#REF!</v>
      </c>
    </row>
    <row r="585">
      <c r="AH585" s="11"/>
      <c r="AI585" s="11"/>
    </row>
    <row r="586">
      <c r="AH586" s="11"/>
      <c r="AI586" s="11"/>
    </row>
    <row r="587">
      <c r="AH587" s="11"/>
      <c r="AI587" s="11"/>
    </row>
    <row r="588">
      <c r="AH588" s="11"/>
      <c r="AI588" s="11"/>
    </row>
    <row r="589">
      <c r="AH589" s="11"/>
      <c r="AI589" s="11"/>
    </row>
    <row r="590">
      <c r="AH590" s="11"/>
      <c r="AI590" s="11"/>
    </row>
    <row r="591">
      <c r="AH591" s="11"/>
      <c r="AI591" s="11"/>
    </row>
    <row r="592">
      <c r="AH592" s="11"/>
      <c r="AI592" s="11"/>
    </row>
    <row r="593">
      <c r="AH593" s="11"/>
      <c r="AI593" s="11"/>
    </row>
    <row r="594">
      <c r="AH594" s="11"/>
      <c r="AI594" s="11"/>
    </row>
    <row r="595">
      <c r="AH595" s="11"/>
      <c r="AI595" s="11"/>
    </row>
    <row r="596">
      <c r="AH596" s="11"/>
      <c r="AI596" s="11"/>
    </row>
    <row r="597">
      <c r="AH597" s="11"/>
      <c r="AI597" s="11"/>
    </row>
    <row r="598">
      <c r="AH598" s="11"/>
      <c r="AI598" s="11"/>
    </row>
    <row r="599">
      <c r="AH599" s="11"/>
      <c r="AI599" s="11"/>
    </row>
    <row r="600">
      <c r="AH600" s="11"/>
      <c r="AI600" s="11"/>
    </row>
    <row r="601">
      <c r="AH601" s="11"/>
      <c r="AI601" s="11"/>
    </row>
    <row r="602">
      <c r="AH602" s="11"/>
      <c r="AI602" s="11"/>
    </row>
    <row r="603">
      <c r="AH603" s="11"/>
      <c r="AI603" s="11"/>
    </row>
    <row r="604">
      <c r="AH604" s="11"/>
      <c r="AI604" s="11"/>
    </row>
    <row r="605">
      <c r="AH605" s="11"/>
      <c r="AI605" s="11"/>
    </row>
    <row r="606">
      <c r="AH606" s="11"/>
      <c r="AI606" s="11"/>
    </row>
    <row r="607">
      <c r="AH607" s="11"/>
      <c r="AI607" s="11"/>
    </row>
    <row r="608">
      <c r="AH608" s="11"/>
      <c r="AI608" s="11"/>
    </row>
    <row r="609">
      <c r="AH609" s="11"/>
      <c r="AI609" s="11"/>
    </row>
    <row r="610">
      <c r="AH610" s="11"/>
      <c r="AI610" s="11"/>
    </row>
    <row r="611">
      <c r="AH611" s="11"/>
      <c r="AI611" s="11"/>
    </row>
    <row r="612">
      <c r="AH612" s="11"/>
      <c r="AI612" s="11"/>
    </row>
    <row r="613">
      <c r="AH613" s="11"/>
      <c r="AI613" s="11"/>
    </row>
    <row r="614">
      <c r="AH614" s="11"/>
      <c r="AI614" s="11"/>
    </row>
    <row r="615">
      <c r="AH615" s="11"/>
      <c r="AI615" s="11"/>
    </row>
    <row r="616">
      <c r="AH616" s="11"/>
      <c r="AI616" s="11"/>
    </row>
    <row r="617">
      <c r="AH617" s="11"/>
      <c r="AI617" s="11"/>
    </row>
    <row r="618">
      <c r="AH618" s="11"/>
      <c r="AI618" s="11"/>
    </row>
    <row r="619">
      <c r="AH619" s="11"/>
      <c r="AI619" s="11"/>
    </row>
    <row r="620">
      <c r="AH620" s="11"/>
      <c r="AI620" s="11"/>
    </row>
    <row r="621">
      <c r="AH621" s="11"/>
      <c r="AI621" s="11"/>
    </row>
    <row r="622">
      <c r="AH622" s="11"/>
      <c r="AI622" s="11"/>
    </row>
    <row r="623">
      <c r="AH623" s="11"/>
      <c r="AI623" s="11"/>
    </row>
    <row r="624">
      <c r="AH624" s="11"/>
      <c r="AI624" s="11"/>
    </row>
    <row r="625">
      <c r="AH625" s="11"/>
      <c r="AI625" s="11"/>
    </row>
    <row r="626">
      <c r="AH626" s="11"/>
      <c r="AI626" s="11"/>
    </row>
    <row r="627">
      <c r="AH627" s="11"/>
      <c r="AI627" s="11"/>
    </row>
    <row r="628">
      <c r="AH628" s="11"/>
      <c r="AI628" s="11"/>
    </row>
    <row r="629">
      <c r="AH629" s="11"/>
      <c r="AI629" s="11"/>
    </row>
    <row r="630">
      <c r="AH630" s="11"/>
      <c r="AI630" s="11"/>
    </row>
    <row r="631">
      <c r="AH631" s="11"/>
      <c r="AI631" s="11"/>
    </row>
    <row r="632">
      <c r="AH632" s="11"/>
      <c r="AI632" s="11"/>
    </row>
    <row r="633">
      <c r="AH633" s="11"/>
      <c r="AI633" s="11"/>
    </row>
    <row r="634">
      <c r="AH634" s="11"/>
      <c r="AI634" s="11"/>
    </row>
    <row r="635">
      <c r="AH635" s="11"/>
      <c r="AI635" s="11"/>
    </row>
    <row r="636">
      <c r="AH636" s="11"/>
      <c r="AI636" s="11"/>
    </row>
    <row r="637">
      <c r="AH637" s="11"/>
      <c r="AI637" s="11"/>
    </row>
    <row r="638">
      <c r="AH638" s="11"/>
      <c r="AI638" s="11"/>
    </row>
    <row r="639">
      <c r="AH639" s="11"/>
      <c r="AI639" s="11"/>
    </row>
    <row r="640">
      <c r="AH640" s="11"/>
      <c r="AI640" s="11"/>
    </row>
    <row r="641">
      <c r="AH641" s="11"/>
      <c r="AI641" s="11"/>
    </row>
    <row r="642">
      <c r="AH642" s="11"/>
      <c r="AI642" s="11"/>
    </row>
    <row r="643">
      <c r="AH643" s="11"/>
      <c r="AI643" s="11"/>
    </row>
    <row r="644">
      <c r="AH644" s="11"/>
      <c r="AI644" s="11"/>
    </row>
    <row r="645">
      <c r="AH645" s="11"/>
      <c r="AI645" s="11"/>
    </row>
    <row r="646">
      <c r="AH646" s="11"/>
      <c r="AI646" s="11"/>
    </row>
    <row r="647">
      <c r="AH647" s="11"/>
      <c r="AI647" s="11"/>
    </row>
    <row r="648">
      <c r="AH648" s="11"/>
      <c r="AI648" s="11"/>
    </row>
    <row r="649">
      <c r="AH649" s="11"/>
      <c r="AI649" s="11"/>
    </row>
    <row r="650">
      <c r="AH650" s="11"/>
      <c r="AI650" s="11"/>
    </row>
    <row r="651">
      <c r="AH651" s="11"/>
      <c r="AI651" s="11"/>
    </row>
    <row r="652">
      <c r="AH652" s="11"/>
      <c r="AI652" s="11"/>
    </row>
    <row r="653">
      <c r="AH653" s="11"/>
      <c r="AI653" s="11"/>
    </row>
    <row r="654">
      <c r="AH654" s="11"/>
      <c r="AI654" s="11"/>
    </row>
    <row r="655">
      <c r="AH655" s="11"/>
      <c r="AI655" s="11"/>
    </row>
    <row r="656">
      <c r="AH656" s="11"/>
      <c r="AI656" s="11"/>
    </row>
    <row r="657">
      <c r="AH657" s="11"/>
      <c r="AI657" s="11"/>
    </row>
    <row r="658">
      <c r="AH658" s="11"/>
      <c r="AI658" s="11"/>
    </row>
    <row r="659">
      <c r="AH659" s="11"/>
      <c r="AI659" s="11"/>
    </row>
    <row r="660">
      <c r="AH660" s="11"/>
      <c r="AI660" s="11"/>
    </row>
    <row r="661">
      <c r="AH661" s="11"/>
      <c r="AI661" s="11"/>
    </row>
    <row r="662">
      <c r="AH662" s="11"/>
      <c r="AI662" s="11"/>
    </row>
    <row r="663">
      <c r="AH663" s="11"/>
      <c r="AI663" s="11"/>
    </row>
    <row r="664">
      <c r="AH664" s="11"/>
      <c r="AI664" s="11"/>
    </row>
    <row r="665">
      <c r="AH665" s="11"/>
      <c r="AI665" s="11"/>
    </row>
    <row r="666">
      <c r="AH666" s="11"/>
      <c r="AI666" s="11"/>
    </row>
    <row r="667">
      <c r="AH667" s="11"/>
      <c r="AI667" s="11"/>
    </row>
    <row r="668">
      <c r="AH668" s="11"/>
      <c r="AI668" s="11"/>
    </row>
    <row r="669">
      <c r="AH669" s="11"/>
      <c r="AI669" s="11"/>
    </row>
    <row r="670">
      <c r="AH670" s="11"/>
      <c r="AI670" s="11"/>
    </row>
    <row r="671">
      <c r="AH671" s="11"/>
      <c r="AI671" s="11"/>
    </row>
    <row r="672">
      <c r="AH672" s="11"/>
      <c r="AI672" s="11"/>
    </row>
    <row r="673">
      <c r="AH673" s="11"/>
      <c r="AI673" s="11"/>
    </row>
    <row r="674">
      <c r="AH674" s="11"/>
      <c r="AI674" s="11"/>
    </row>
    <row r="675">
      <c r="AH675" s="11"/>
      <c r="AI675" s="11"/>
    </row>
    <row r="676">
      <c r="AH676" s="11"/>
      <c r="AI676" s="11"/>
    </row>
    <row r="677">
      <c r="AH677" s="11"/>
      <c r="AI677" s="11"/>
    </row>
    <row r="678">
      <c r="AH678" s="11"/>
      <c r="AI678" s="11"/>
    </row>
    <row r="679">
      <c r="AH679" s="11"/>
      <c r="AI679" s="11"/>
    </row>
    <row r="680">
      <c r="AH680" s="11"/>
      <c r="AI680" s="11"/>
    </row>
    <row r="681">
      <c r="AH681" s="11"/>
      <c r="AI681" s="11"/>
    </row>
    <row r="682">
      <c r="AH682" s="11"/>
      <c r="AI682" s="11"/>
    </row>
    <row r="683">
      <c r="AH683" s="11"/>
      <c r="AI683" s="11"/>
    </row>
    <row r="684">
      <c r="AH684" s="11"/>
      <c r="AI684" s="11"/>
    </row>
    <row r="685">
      <c r="AH685" s="11"/>
      <c r="AI685" s="11"/>
    </row>
    <row r="686">
      <c r="AH686" s="11"/>
      <c r="AI686" s="11"/>
    </row>
    <row r="687">
      <c r="AH687" s="11"/>
      <c r="AI687" s="11"/>
    </row>
    <row r="688">
      <c r="AH688" s="11"/>
      <c r="AI688" s="11"/>
    </row>
    <row r="689">
      <c r="AH689" s="11"/>
      <c r="AI689" s="11"/>
    </row>
    <row r="690">
      <c r="AH690" s="11"/>
      <c r="AI690" s="11"/>
    </row>
    <row r="691">
      <c r="AH691" s="11"/>
      <c r="AI691" s="11"/>
    </row>
    <row r="692">
      <c r="AH692" s="11"/>
      <c r="AI692" s="11"/>
    </row>
    <row r="693">
      <c r="AH693" s="11"/>
      <c r="AI693" s="11"/>
    </row>
    <row r="694">
      <c r="AH694" s="11"/>
      <c r="AI694" s="11"/>
    </row>
    <row r="695">
      <c r="AH695" s="11"/>
      <c r="AI695" s="11"/>
    </row>
    <row r="696">
      <c r="AH696" s="11"/>
      <c r="AI696" s="11"/>
    </row>
    <row r="697">
      <c r="AH697" s="11"/>
      <c r="AI697" s="11"/>
    </row>
    <row r="698">
      <c r="AH698" s="11"/>
      <c r="AI698" s="11"/>
    </row>
    <row r="699">
      <c r="AH699" s="11"/>
      <c r="AI699" s="11"/>
    </row>
    <row r="700">
      <c r="AH700" s="11"/>
      <c r="AI700" s="11"/>
    </row>
    <row r="701">
      <c r="AH701" s="11"/>
      <c r="AI701" s="11"/>
    </row>
    <row r="702">
      <c r="AH702" s="11"/>
      <c r="AI702" s="11"/>
    </row>
    <row r="703">
      <c r="AH703" s="11"/>
      <c r="AI703" s="11"/>
    </row>
    <row r="704">
      <c r="AH704" s="11"/>
      <c r="AI704" s="11"/>
    </row>
    <row r="705">
      <c r="AH705" s="11"/>
      <c r="AI705" s="11"/>
    </row>
    <row r="706">
      <c r="AH706" s="11"/>
      <c r="AI706" s="11"/>
    </row>
    <row r="707">
      <c r="AH707" s="11"/>
      <c r="AI707" s="11"/>
    </row>
    <row r="708">
      <c r="AH708" s="11"/>
      <c r="AI708" s="11"/>
    </row>
    <row r="709">
      <c r="AH709" s="11"/>
      <c r="AI709" s="11"/>
    </row>
    <row r="710">
      <c r="AH710" s="11"/>
      <c r="AI710" s="11"/>
    </row>
    <row r="711">
      <c r="AH711" s="11"/>
      <c r="AI711" s="11"/>
    </row>
    <row r="712">
      <c r="AH712" s="11"/>
      <c r="AI712" s="11"/>
    </row>
    <row r="713">
      <c r="AH713" s="11"/>
      <c r="AI713" s="11"/>
    </row>
    <row r="714">
      <c r="AH714" s="11"/>
      <c r="AI714" s="11"/>
    </row>
    <row r="715">
      <c r="AH715" s="11"/>
      <c r="AI715" s="11"/>
    </row>
    <row r="716">
      <c r="AH716" s="11"/>
      <c r="AI716" s="11"/>
    </row>
    <row r="717">
      <c r="AH717" s="11"/>
      <c r="AI717" s="11"/>
    </row>
    <row r="718">
      <c r="AH718" s="11"/>
      <c r="AI718" s="11"/>
    </row>
    <row r="719">
      <c r="AH719" s="11"/>
      <c r="AI719" s="11"/>
    </row>
    <row r="720">
      <c r="AH720" s="11"/>
      <c r="AI720" s="11"/>
    </row>
    <row r="721">
      <c r="AH721" s="11"/>
      <c r="AI721" s="11"/>
    </row>
    <row r="722">
      <c r="AH722" s="11"/>
      <c r="AI722" s="11"/>
    </row>
    <row r="723">
      <c r="AH723" s="11"/>
      <c r="AI723" s="11"/>
    </row>
    <row r="724">
      <c r="AH724" s="11"/>
      <c r="AI724" s="11"/>
    </row>
    <row r="725">
      <c r="AH725" s="11"/>
      <c r="AI725" s="11"/>
    </row>
    <row r="726">
      <c r="AH726" s="11"/>
      <c r="AI726" s="11"/>
    </row>
    <row r="727">
      <c r="AH727" s="11"/>
      <c r="AI727" s="11"/>
    </row>
    <row r="728">
      <c r="AH728" s="11"/>
      <c r="AI728" s="11"/>
    </row>
    <row r="729">
      <c r="AH729" s="11"/>
      <c r="AI729" s="11"/>
    </row>
    <row r="730">
      <c r="AH730" s="11"/>
      <c r="AI730" s="11"/>
    </row>
    <row r="731">
      <c r="AH731" s="11"/>
      <c r="AI731" s="11"/>
    </row>
    <row r="732">
      <c r="AH732" s="11"/>
      <c r="AI732" s="11"/>
    </row>
    <row r="733">
      <c r="AH733" s="11"/>
      <c r="AI733" s="11"/>
    </row>
    <row r="734">
      <c r="AH734" s="11"/>
      <c r="AI734" s="11"/>
    </row>
    <row r="735">
      <c r="AH735" s="11"/>
      <c r="AI735" s="11"/>
    </row>
    <row r="736">
      <c r="AH736" s="11"/>
      <c r="AI736" s="11"/>
    </row>
    <row r="737">
      <c r="AH737" s="11"/>
      <c r="AI737" s="11"/>
    </row>
    <row r="738">
      <c r="AH738" s="11"/>
      <c r="AI738" s="11"/>
    </row>
    <row r="739">
      <c r="AH739" s="11"/>
      <c r="AI739" s="11"/>
    </row>
    <row r="740">
      <c r="AH740" s="11"/>
      <c r="AI740" s="11"/>
    </row>
    <row r="741">
      <c r="AH741" s="11"/>
      <c r="AI741" s="11"/>
    </row>
    <row r="742">
      <c r="AH742" s="11"/>
      <c r="AI742" s="11"/>
    </row>
    <row r="743">
      <c r="AH743" s="11"/>
      <c r="AI743" s="11"/>
    </row>
    <row r="744">
      <c r="AH744" s="11"/>
      <c r="AI744" s="11"/>
    </row>
    <row r="745">
      <c r="AH745" s="11"/>
      <c r="AI745" s="11"/>
    </row>
    <row r="746">
      <c r="AH746" s="11"/>
      <c r="AI746" s="11"/>
    </row>
    <row r="747">
      <c r="AH747" s="11"/>
      <c r="AI747" s="11"/>
    </row>
    <row r="748">
      <c r="AH748" s="11"/>
      <c r="AI748" s="11"/>
    </row>
    <row r="749">
      <c r="AH749" s="11"/>
      <c r="AI749" s="11"/>
    </row>
    <row r="750">
      <c r="AH750" s="11"/>
      <c r="AI750" s="11"/>
    </row>
    <row r="751">
      <c r="AH751" s="11"/>
      <c r="AI751" s="11"/>
    </row>
    <row r="752">
      <c r="AH752" s="11"/>
      <c r="AI752" s="11"/>
    </row>
    <row r="753">
      <c r="AH753" s="11"/>
      <c r="AI753" s="11"/>
    </row>
    <row r="754">
      <c r="AH754" s="11"/>
      <c r="AI754" s="11"/>
    </row>
    <row r="755">
      <c r="AH755" s="11"/>
      <c r="AI755" s="11"/>
    </row>
    <row r="756">
      <c r="AH756" s="11"/>
      <c r="AI756" s="11"/>
    </row>
    <row r="757">
      <c r="AH757" s="11"/>
      <c r="AI757" s="11"/>
    </row>
    <row r="758">
      <c r="AH758" s="11"/>
      <c r="AI758" s="11"/>
    </row>
    <row r="759">
      <c r="AH759" s="11"/>
      <c r="AI759" s="11"/>
    </row>
    <row r="760">
      <c r="AH760" s="11"/>
      <c r="AI760" s="11"/>
    </row>
    <row r="761">
      <c r="AH761" s="11"/>
      <c r="AI761" s="11"/>
    </row>
    <row r="762">
      <c r="AH762" s="11"/>
      <c r="AI762" s="11"/>
    </row>
    <row r="763">
      <c r="AH763" s="11"/>
      <c r="AI763" s="11"/>
    </row>
    <row r="764">
      <c r="AH764" s="11"/>
      <c r="AI764" s="11"/>
    </row>
    <row r="765">
      <c r="AH765" s="11"/>
      <c r="AI765" s="11"/>
    </row>
    <row r="766">
      <c r="AH766" s="11"/>
      <c r="AI766" s="11"/>
    </row>
    <row r="767">
      <c r="AH767" s="11"/>
      <c r="AI767" s="11"/>
    </row>
    <row r="768">
      <c r="AH768" s="11"/>
      <c r="AI768" s="11"/>
    </row>
    <row r="769">
      <c r="AH769" s="11"/>
      <c r="AI769" s="11"/>
    </row>
    <row r="770">
      <c r="AH770" s="11"/>
      <c r="AI770" s="11"/>
    </row>
    <row r="771">
      <c r="AH771" s="11"/>
      <c r="AI771" s="11"/>
    </row>
    <row r="772">
      <c r="AH772" s="11"/>
      <c r="AI772" s="11"/>
    </row>
    <row r="773">
      <c r="AH773" s="11"/>
      <c r="AI773" s="11"/>
    </row>
    <row r="774">
      <c r="AH774" s="11"/>
      <c r="AI774" s="11"/>
    </row>
    <row r="775">
      <c r="AH775" s="11"/>
      <c r="AI775" s="11"/>
    </row>
    <row r="776">
      <c r="AH776" s="11"/>
      <c r="AI776" s="11"/>
    </row>
    <row r="777">
      <c r="AH777" s="11"/>
      <c r="AI777" s="11"/>
    </row>
    <row r="778">
      <c r="AH778" s="11"/>
      <c r="AI778" s="11"/>
    </row>
    <row r="779">
      <c r="AH779" s="11"/>
      <c r="AI779" s="11"/>
    </row>
    <row r="780">
      <c r="AH780" s="11"/>
      <c r="AI780" s="11"/>
    </row>
    <row r="781">
      <c r="AH781" s="11"/>
      <c r="AI781" s="11"/>
    </row>
    <row r="782">
      <c r="AH782" s="11"/>
      <c r="AI782" s="11"/>
    </row>
    <row r="783">
      <c r="AH783" s="11"/>
      <c r="AI783" s="11"/>
    </row>
    <row r="784">
      <c r="AH784" s="11"/>
      <c r="AI784" s="11"/>
    </row>
    <row r="785">
      <c r="AH785" s="11"/>
      <c r="AI785" s="11"/>
    </row>
    <row r="786">
      <c r="AH786" s="11"/>
      <c r="AI786" s="11"/>
    </row>
    <row r="787">
      <c r="AH787" s="11"/>
      <c r="AI787" s="11"/>
    </row>
    <row r="788">
      <c r="AH788" s="11"/>
      <c r="AI788" s="11"/>
    </row>
    <row r="789">
      <c r="AH789" s="11"/>
      <c r="AI789" s="11"/>
    </row>
    <row r="790">
      <c r="AH790" s="11"/>
      <c r="AI790" s="11"/>
    </row>
    <row r="791">
      <c r="AH791" s="11"/>
      <c r="AI791" s="11"/>
    </row>
    <row r="792">
      <c r="AH792" s="11"/>
      <c r="AI792" s="11"/>
    </row>
    <row r="793">
      <c r="AH793" s="11"/>
      <c r="AI793" s="11"/>
    </row>
    <row r="794">
      <c r="AH794" s="11"/>
      <c r="AI794" s="11"/>
    </row>
    <row r="795">
      <c r="AH795" s="11"/>
      <c r="AI795" s="11"/>
    </row>
    <row r="796">
      <c r="AH796" s="11"/>
      <c r="AI796" s="11"/>
    </row>
    <row r="797">
      <c r="AH797" s="11"/>
      <c r="AI797" s="11"/>
    </row>
    <row r="798">
      <c r="AH798" s="11"/>
      <c r="AI798" s="11"/>
    </row>
    <row r="799">
      <c r="AH799" s="11"/>
      <c r="AI799" s="11"/>
    </row>
    <row r="800">
      <c r="AH800" s="11"/>
      <c r="AI800" s="11"/>
    </row>
    <row r="801">
      <c r="AH801" s="11"/>
      <c r="AI801" s="11"/>
    </row>
    <row r="802">
      <c r="AH802" s="11"/>
      <c r="AI802" s="11"/>
    </row>
    <row r="803">
      <c r="AH803" s="11"/>
      <c r="AI803" s="11"/>
    </row>
    <row r="804">
      <c r="AH804" s="11"/>
      <c r="AI804" s="11"/>
    </row>
    <row r="805">
      <c r="AH805" s="11"/>
      <c r="AI805" s="11"/>
    </row>
    <row r="806">
      <c r="AH806" s="11"/>
      <c r="AI806" s="11"/>
    </row>
    <row r="807">
      <c r="AH807" s="11"/>
      <c r="AI807" s="11"/>
    </row>
    <row r="808">
      <c r="AH808" s="11"/>
      <c r="AI808" s="11"/>
    </row>
    <row r="809">
      <c r="AH809" s="11"/>
      <c r="AI809" s="11"/>
    </row>
    <row r="810">
      <c r="AH810" s="11"/>
      <c r="AI810" s="11"/>
    </row>
    <row r="811">
      <c r="AH811" s="11"/>
      <c r="AI811" s="11"/>
    </row>
    <row r="812">
      <c r="AH812" s="11"/>
      <c r="AI812" s="11"/>
    </row>
    <row r="813">
      <c r="AH813" s="11"/>
      <c r="AI813" s="11"/>
    </row>
    <row r="814">
      <c r="AH814" s="11"/>
      <c r="AI814" s="11"/>
    </row>
    <row r="815">
      <c r="AH815" s="11"/>
      <c r="AI815" s="11"/>
    </row>
    <row r="816">
      <c r="AH816" s="11"/>
      <c r="AI816" s="11"/>
    </row>
    <row r="817">
      <c r="AH817" s="11"/>
      <c r="AI817" s="11"/>
    </row>
    <row r="818">
      <c r="AH818" s="11"/>
      <c r="AI818" s="11"/>
    </row>
    <row r="819">
      <c r="AH819" s="11"/>
      <c r="AI819" s="11"/>
    </row>
    <row r="820">
      <c r="AH820" s="11"/>
      <c r="AI820" s="11"/>
    </row>
    <row r="821">
      <c r="AH821" s="11"/>
      <c r="AI821" s="11"/>
    </row>
    <row r="822">
      <c r="AH822" s="11"/>
      <c r="AI822" s="11"/>
    </row>
    <row r="823">
      <c r="AH823" s="11"/>
      <c r="AI823" s="11"/>
    </row>
    <row r="824">
      <c r="AH824" s="11"/>
      <c r="AI824" s="11"/>
    </row>
    <row r="825">
      <c r="AH825" s="11"/>
      <c r="AI825" s="11"/>
    </row>
    <row r="826">
      <c r="AH826" s="11"/>
      <c r="AI826" s="11"/>
    </row>
    <row r="827">
      <c r="AH827" s="11"/>
      <c r="AI827" s="11"/>
    </row>
    <row r="828">
      <c r="AH828" s="11"/>
      <c r="AI828" s="11"/>
    </row>
    <row r="829">
      <c r="AH829" s="11"/>
      <c r="AI829" s="11"/>
    </row>
    <row r="830">
      <c r="AH830" s="11"/>
      <c r="AI830" s="11"/>
    </row>
    <row r="831">
      <c r="AH831" s="11"/>
      <c r="AI831" s="11"/>
    </row>
    <row r="832">
      <c r="AH832" s="11"/>
      <c r="AI832" s="11"/>
    </row>
    <row r="833">
      <c r="AH833" s="11"/>
      <c r="AI833" s="11"/>
    </row>
    <row r="834">
      <c r="AH834" s="11"/>
      <c r="AI834" s="11"/>
    </row>
    <row r="835">
      <c r="AH835" s="11"/>
      <c r="AI835" s="11"/>
    </row>
    <row r="836">
      <c r="AH836" s="11"/>
      <c r="AI836" s="11"/>
    </row>
    <row r="837">
      <c r="AH837" s="11"/>
      <c r="AI837" s="11"/>
    </row>
    <row r="838">
      <c r="AH838" s="11"/>
      <c r="AI838" s="11"/>
    </row>
    <row r="839">
      <c r="AH839" s="11"/>
      <c r="AI839" s="11"/>
    </row>
    <row r="840">
      <c r="AH840" s="11"/>
      <c r="AI840" s="11"/>
    </row>
    <row r="841">
      <c r="AH841" s="11"/>
      <c r="AI841" s="11"/>
    </row>
    <row r="842">
      <c r="AH842" s="11"/>
      <c r="AI842" s="11"/>
    </row>
    <row r="843">
      <c r="AH843" s="11"/>
      <c r="AI843" s="11"/>
    </row>
    <row r="844">
      <c r="AH844" s="11"/>
      <c r="AI844" s="11"/>
    </row>
    <row r="845">
      <c r="AH845" s="11"/>
      <c r="AI845" s="11"/>
    </row>
    <row r="846">
      <c r="AH846" s="11"/>
      <c r="AI846" s="11"/>
    </row>
    <row r="847">
      <c r="AH847" s="11"/>
      <c r="AI847" s="11"/>
    </row>
    <row r="848">
      <c r="AH848" s="11"/>
      <c r="AI848" s="11"/>
    </row>
    <row r="849">
      <c r="AH849" s="11"/>
      <c r="AI849" s="11"/>
    </row>
    <row r="850">
      <c r="AH850" s="11"/>
      <c r="AI850" s="11"/>
    </row>
    <row r="851">
      <c r="AH851" s="11"/>
      <c r="AI851" s="11"/>
    </row>
    <row r="852">
      <c r="AH852" s="11"/>
      <c r="AI852" s="11"/>
    </row>
    <row r="853">
      <c r="AH853" s="11"/>
      <c r="AI853" s="11"/>
    </row>
    <row r="854">
      <c r="AH854" s="11"/>
      <c r="AI854" s="11"/>
    </row>
    <row r="855">
      <c r="AH855" s="11"/>
      <c r="AI855" s="11"/>
    </row>
    <row r="856">
      <c r="AH856" s="11"/>
      <c r="AI856" s="11"/>
    </row>
    <row r="857">
      <c r="AH857" s="11"/>
      <c r="AI857" s="11"/>
    </row>
    <row r="858">
      <c r="AH858" s="11"/>
      <c r="AI858" s="11"/>
    </row>
    <row r="859">
      <c r="AH859" s="11"/>
      <c r="AI859" s="11"/>
    </row>
    <row r="860">
      <c r="AH860" s="11"/>
      <c r="AI860" s="11"/>
    </row>
    <row r="861">
      <c r="AH861" s="11"/>
      <c r="AI861" s="11"/>
    </row>
    <row r="862">
      <c r="AH862" s="11"/>
      <c r="AI862" s="11"/>
    </row>
    <row r="863">
      <c r="AH863" s="11"/>
      <c r="AI863" s="11"/>
    </row>
    <row r="864">
      <c r="AH864" s="11"/>
      <c r="AI864" s="11"/>
    </row>
    <row r="865">
      <c r="AH865" s="11"/>
      <c r="AI865" s="11"/>
    </row>
    <row r="866">
      <c r="AH866" s="11"/>
      <c r="AI866" s="11"/>
    </row>
    <row r="867">
      <c r="AH867" s="11"/>
      <c r="AI867" s="11"/>
    </row>
    <row r="868">
      <c r="AH868" s="11"/>
      <c r="AI868" s="11"/>
    </row>
    <row r="869">
      <c r="AH869" s="11"/>
      <c r="AI869" s="11"/>
    </row>
    <row r="870">
      <c r="AH870" s="11"/>
      <c r="AI870" s="11"/>
    </row>
    <row r="871">
      <c r="AH871" s="11"/>
      <c r="AI871" s="11"/>
    </row>
    <row r="872">
      <c r="AH872" s="11"/>
      <c r="AI872" s="11"/>
    </row>
    <row r="873">
      <c r="AH873" s="11"/>
      <c r="AI873" s="11"/>
    </row>
    <row r="874">
      <c r="AH874" s="11"/>
      <c r="AI874" s="11"/>
    </row>
    <row r="875">
      <c r="AH875" s="11"/>
      <c r="AI875" s="11"/>
    </row>
    <row r="876">
      <c r="AH876" s="11"/>
      <c r="AI876" s="11"/>
    </row>
    <row r="877">
      <c r="AH877" s="11"/>
      <c r="AI877" s="11"/>
    </row>
    <row r="878">
      <c r="AH878" s="11"/>
      <c r="AI878" s="11"/>
    </row>
    <row r="879">
      <c r="AH879" s="11"/>
      <c r="AI879" s="11"/>
    </row>
    <row r="880">
      <c r="AH880" s="11"/>
      <c r="AI880" s="11"/>
    </row>
    <row r="881">
      <c r="AH881" s="11"/>
      <c r="AI881" s="11"/>
    </row>
    <row r="882">
      <c r="AH882" s="11"/>
      <c r="AI882" s="11"/>
    </row>
    <row r="883">
      <c r="AH883" s="11"/>
      <c r="AI883" s="11"/>
    </row>
    <row r="884">
      <c r="AH884" s="11"/>
      <c r="AI884" s="11"/>
    </row>
    <row r="885">
      <c r="AH885" s="11"/>
      <c r="AI885" s="11"/>
    </row>
    <row r="886">
      <c r="AH886" s="11"/>
      <c r="AI886" s="11"/>
    </row>
    <row r="887">
      <c r="AH887" s="11"/>
      <c r="AI887" s="11"/>
    </row>
    <row r="888">
      <c r="AH888" s="11"/>
      <c r="AI888" s="11"/>
    </row>
    <row r="889">
      <c r="AH889" s="11"/>
      <c r="AI889" s="11"/>
    </row>
    <row r="890">
      <c r="AH890" s="11"/>
      <c r="AI890" s="11"/>
    </row>
    <row r="891">
      <c r="AH891" s="11"/>
      <c r="AI891" s="11"/>
    </row>
    <row r="892">
      <c r="AH892" s="11"/>
      <c r="AI892" s="11"/>
    </row>
    <row r="893">
      <c r="AH893" s="11"/>
      <c r="AI893" s="11"/>
    </row>
    <row r="894">
      <c r="AH894" s="11"/>
      <c r="AI894" s="11"/>
    </row>
    <row r="895">
      <c r="AH895" s="11"/>
      <c r="AI895" s="11"/>
    </row>
    <row r="896">
      <c r="AH896" s="11"/>
      <c r="AI896" s="11"/>
    </row>
    <row r="897">
      <c r="AH897" s="11"/>
      <c r="AI897" s="11"/>
    </row>
    <row r="898">
      <c r="AH898" s="11"/>
      <c r="AI898" s="11"/>
    </row>
    <row r="899">
      <c r="AH899" s="11"/>
      <c r="AI899" s="11"/>
    </row>
    <row r="900">
      <c r="AH900" s="11"/>
      <c r="AI900" s="11"/>
    </row>
    <row r="901">
      <c r="AH901" s="11"/>
      <c r="AI901" s="11"/>
    </row>
    <row r="902">
      <c r="AH902" s="11"/>
      <c r="AI902" s="11"/>
    </row>
    <row r="903">
      <c r="AH903" s="11"/>
      <c r="AI903" s="11"/>
    </row>
    <row r="904">
      <c r="AH904" s="11"/>
      <c r="AI904" s="11"/>
    </row>
    <row r="905">
      <c r="AH905" s="11"/>
      <c r="AI905" s="11"/>
    </row>
    <row r="906">
      <c r="AH906" s="11"/>
      <c r="AI906" s="11"/>
    </row>
    <row r="907">
      <c r="AH907" s="11"/>
      <c r="AI907" s="11"/>
    </row>
    <row r="908">
      <c r="AH908" s="11"/>
      <c r="AI908" s="11"/>
    </row>
    <row r="909">
      <c r="AH909" s="11"/>
      <c r="AI909" s="11"/>
    </row>
    <row r="910">
      <c r="AH910" s="11"/>
      <c r="AI910" s="11"/>
    </row>
    <row r="911">
      <c r="AH911" s="11"/>
      <c r="AI911" s="11"/>
    </row>
    <row r="912">
      <c r="AH912" s="11"/>
      <c r="AI912" s="11"/>
    </row>
    <row r="913">
      <c r="AH913" s="11"/>
      <c r="AI913" s="11"/>
    </row>
    <row r="914">
      <c r="AH914" s="11"/>
      <c r="AI914" s="11"/>
    </row>
    <row r="915">
      <c r="AH915" s="11"/>
      <c r="AI915" s="11"/>
    </row>
    <row r="916">
      <c r="AH916" s="11"/>
      <c r="AI916" s="11"/>
    </row>
    <row r="917">
      <c r="AH917" s="11"/>
      <c r="AI917" s="11"/>
    </row>
    <row r="918">
      <c r="AH918" s="11"/>
      <c r="AI918" s="11"/>
    </row>
    <row r="919">
      <c r="AH919" s="11"/>
      <c r="AI919" s="11"/>
    </row>
    <row r="920">
      <c r="AH920" s="11"/>
      <c r="AI920" s="11"/>
    </row>
    <row r="921">
      <c r="AH921" s="11"/>
      <c r="AI921" s="11"/>
    </row>
    <row r="922">
      <c r="AH922" s="11"/>
      <c r="AI922" s="11"/>
    </row>
    <row r="923">
      <c r="AH923" s="11"/>
      <c r="AI923" s="11"/>
    </row>
    <row r="924">
      <c r="AH924" s="11"/>
      <c r="AI924" s="11"/>
    </row>
    <row r="925">
      <c r="AH925" s="11"/>
      <c r="AI925" s="11"/>
    </row>
    <row r="926">
      <c r="AH926" s="11"/>
      <c r="AI926" s="11"/>
    </row>
    <row r="927">
      <c r="AH927" s="11"/>
      <c r="AI927" s="11"/>
    </row>
    <row r="928">
      <c r="AH928" s="11"/>
      <c r="AI928" s="11"/>
    </row>
    <row r="929">
      <c r="AH929" s="11"/>
      <c r="AI929" s="11"/>
    </row>
    <row r="930">
      <c r="AH930" s="11"/>
      <c r="AI930" s="11"/>
    </row>
    <row r="931">
      <c r="AH931" s="11"/>
      <c r="AI931" s="11"/>
    </row>
    <row r="932">
      <c r="AH932" s="11"/>
      <c r="AI932" s="11"/>
    </row>
    <row r="933">
      <c r="AH933" s="11"/>
      <c r="AI933" s="11"/>
    </row>
    <row r="934">
      <c r="AH934" s="11"/>
      <c r="AI934" s="11"/>
    </row>
    <row r="935">
      <c r="AH935" s="11"/>
      <c r="AI935" s="11"/>
    </row>
    <row r="936">
      <c r="AH936" s="11"/>
      <c r="AI936" s="11"/>
    </row>
    <row r="937">
      <c r="AH937" s="11"/>
      <c r="AI937" s="11"/>
    </row>
    <row r="938">
      <c r="AH938" s="11"/>
      <c r="AI938" s="11"/>
    </row>
    <row r="939">
      <c r="AH939" s="11"/>
      <c r="AI939" s="11"/>
    </row>
    <row r="940">
      <c r="AH940" s="11"/>
      <c r="AI940" s="11"/>
    </row>
    <row r="941">
      <c r="AH941" s="11"/>
      <c r="AI941" s="11"/>
    </row>
    <row r="942">
      <c r="AH942" s="11"/>
      <c r="AI942" s="11"/>
    </row>
    <row r="943">
      <c r="AH943" s="11"/>
      <c r="AI943" s="11"/>
    </row>
    <row r="944">
      <c r="AH944" s="11"/>
      <c r="AI944" s="11"/>
    </row>
    <row r="945">
      <c r="AH945" s="11"/>
      <c r="AI945" s="11"/>
    </row>
    <row r="946">
      <c r="AH946" s="11"/>
      <c r="AI946" s="11"/>
    </row>
    <row r="947">
      <c r="AH947" s="11"/>
      <c r="AI947" s="11"/>
    </row>
    <row r="948">
      <c r="AH948" s="11"/>
      <c r="AI948" s="11"/>
    </row>
    <row r="949">
      <c r="AH949" s="11"/>
      <c r="AI949" s="11"/>
    </row>
    <row r="950">
      <c r="AH950" s="11"/>
      <c r="AI950" s="11"/>
    </row>
    <row r="951">
      <c r="AH951" s="11"/>
      <c r="AI951" s="11"/>
    </row>
    <row r="952">
      <c r="AH952" s="11"/>
      <c r="AI952" s="11"/>
    </row>
    <row r="953">
      <c r="AH953" s="11"/>
      <c r="AI953" s="11"/>
    </row>
    <row r="954">
      <c r="AH954" s="11"/>
      <c r="AI954" s="11"/>
    </row>
    <row r="955">
      <c r="AH955" s="11"/>
      <c r="AI955" s="11"/>
    </row>
    <row r="956">
      <c r="AH956" s="11"/>
      <c r="AI956" s="11"/>
    </row>
    <row r="957">
      <c r="AH957" s="11"/>
      <c r="AI957" s="11"/>
    </row>
    <row r="958">
      <c r="AH958" s="11"/>
      <c r="AI958" s="11"/>
    </row>
    <row r="959">
      <c r="AH959" s="11"/>
      <c r="AI959" s="11"/>
    </row>
    <row r="960">
      <c r="AH960" s="11"/>
      <c r="AI960" s="11"/>
    </row>
    <row r="961">
      <c r="AH961" s="11"/>
      <c r="AI961" s="11"/>
    </row>
    <row r="962">
      <c r="AH962" s="11"/>
      <c r="AI962" s="11"/>
    </row>
    <row r="963">
      <c r="AH963" s="11"/>
      <c r="AI963" s="11"/>
    </row>
    <row r="964">
      <c r="AH964" s="11"/>
      <c r="AI964" s="11"/>
    </row>
    <row r="965">
      <c r="AH965" s="11"/>
      <c r="AI965" s="11"/>
    </row>
    <row r="966">
      <c r="AH966" s="11"/>
      <c r="AI966" s="11"/>
    </row>
    <row r="967">
      <c r="AH967" s="11"/>
      <c r="AI967" s="11"/>
    </row>
    <row r="968">
      <c r="AH968" s="11"/>
      <c r="AI968" s="11"/>
    </row>
    <row r="969">
      <c r="AH969" s="11"/>
      <c r="AI969" s="11"/>
    </row>
    <row r="970">
      <c r="AH970" s="11"/>
      <c r="AI970" s="11"/>
    </row>
    <row r="971">
      <c r="AH971" s="11"/>
      <c r="AI971" s="11"/>
    </row>
    <row r="972">
      <c r="AH972" s="11"/>
      <c r="AI972" s="11"/>
    </row>
    <row r="973">
      <c r="AH973" s="11"/>
      <c r="AI973" s="11"/>
    </row>
    <row r="974">
      <c r="AH974" s="11"/>
      <c r="AI974" s="11"/>
    </row>
    <row r="975">
      <c r="AH975" s="11"/>
      <c r="AI975" s="11"/>
    </row>
    <row r="976">
      <c r="AH976" s="11"/>
      <c r="AI976" s="11"/>
    </row>
    <row r="977">
      <c r="AH977" s="11"/>
      <c r="AI977" s="11"/>
    </row>
    <row r="978">
      <c r="AH978" s="11"/>
      <c r="AI978" s="11"/>
    </row>
    <row r="979">
      <c r="AH979" s="11"/>
      <c r="AI979" s="11"/>
    </row>
    <row r="980">
      <c r="AH980" s="11"/>
      <c r="AI980" s="11"/>
    </row>
    <row r="981">
      <c r="AH981" s="11"/>
      <c r="AI981" s="11"/>
    </row>
    <row r="982">
      <c r="AH982" s="11"/>
      <c r="AI982" s="11"/>
    </row>
    <row r="983">
      <c r="AH983" s="11"/>
      <c r="AI983" s="11"/>
    </row>
    <row r="984">
      <c r="AH984" s="11"/>
      <c r="AI984" s="11"/>
    </row>
    <row r="985">
      <c r="AH985" s="11"/>
      <c r="AI985" s="11"/>
    </row>
    <row r="986">
      <c r="AH986" s="11"/>
      <c r="AI986" s="11"/>
    </row>
    <row r="987">
      <c r="AH987" s="11"/>
      <c r="AI987" s="11"/>
    </row>
    <row r="988">
      <c r="AH988" s="11"/>
      <c r="AI988" s="11"/>
    </row>
    <row r="989">
      <c r="AH989" s="11"/>
      <c r="AI989" s="11"/>
    </row>
    <row r="990">
      <c r="AH990" s="11"/>
      <c r="AI990" s="11"/>
    </row>
    <row r="991">
      <c r="AH991" s="11"/>
      <c r="AI991" s="11"/>
    </row>
    <row r="992">
      <c r="AH992" s="11"/>
      <c r="AI992" s="11"/>
    </row>
    <row r="993">
      <c r="AH993" s="11"/>
      <c r="AI993" s="11"/>
    </row>
    <row r="994">
      <c r="AH994" s="11"/>
      <c r="AI994" s="11"/>
    </row>
    <row r="995">
      <c r="AH995" s="11"/>
      <c r="AI995" s="11"/>
    </row>
    <row r="996">
      <c r="AH996" s="11"/>
      <c r="AI996" s="11"/>
    </row>
    <row r="997">
      <c r="AH997" s="11"/>
      <c r="AI997" s="11"/>
    </row>
    <row r="998">
      <c r="AH998" s="11"/>
      <c r="AI998" s="11"/>
    </row>
    <row r="999">
      <c r="AH999" s="11"/>
      <c r="AI999" s="11"/>
    </row>
    <row r="1000">
      <c r="AH1000" s="11"/>
      <c r="AI1000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0"/>
    <col customWidth="1" min="2" max="2" width="1.71"/>
    <col customWidth="1" min="3" max="3" width="16.14"/>
    <col customWidth="1" min="4" max="4" width="6.43"/>
    <col customWidth="1" min="5" max="5" width="5.29"/>
    <col customWidth="1" min="6" max="6" width="5.0"/>
    <col customWidth="1" min="7" max="7" width="4.0"/>
    <col customWidth="1" min="8" max="8" width="3.43"/>
    <col customWidth="1" min="9" max="9" width="3.29"/>
    <col customWidth="1" min="10" max="13" width="4.0"/>
    <col customWidth="1" min="14" max="15" width="3.14"/>
    <col customWidth="1" min="16" max="16" width="4.0"/>
    <col customWidth="1" min="17" max="17" width="3.14"/>
    <col customWidth="1" min="18" max="18" width="3.0"/>
    <col customWidth="1" min="19" max="20" width="4.0"/>
    <col customWidth="1" min="21" max="24" width="5.43"/>
    <col customWidth="1" min="25" max="25" width="4.0"/>
    <col customWidth="1" min="26" max="26" width="4.57"/>
    <col customWidth="1" min="27" max="27" width="4.43"/>
    <col customWidth="1" min="28" max="28" width="3.29"/>
    <col customWidth="1" min="29" max="29" width="3.14"/>
    <col customWidth="1" min="30" max="30" width="3.71"/>
    <col customWidth="1" min="31" max="31" width="4.43"/>
    <col customWidth="1" min="32" max="32" width="5.86"/>
    <col customWidth="1" min="33" max="33" width="4.0"/>
    <col customWidth="1" min="34" max="34" width="4.43"/>
    <col customWidth="1" min="35" max="35" width="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</row>
    <row r="2">
      <c r="A2" s="1">
        <v>11.0</v>
      </c>
      <c r="B2" s="3"/>
      <c r="C2" s="4" t="s">
        <v>466</v>
      </c>
      <c r="D2" s="4" t="s">
        <v>36</v>
      </c>
      <c r="E2" s="5">
        <v>2019.0</v>
      </c>
      <c r="F2" s="5">
        <v>2020.0</v>
      </c>
      <c r="G2" s="5">
        <v>174.0</v>
      </c>
      <c r="H2" s="5">
        <v>31.0</v>
      </c>
      <c r="I2" s="3"/>
      <c r="J2" s="5">
        <v>564.0</v>
      </c>
      <c r="K2" s="5">
        <v>484.0</v>
      </c>
      <c r="L2" s="5">
        <v>87.0</v>
      </c>
      <c r="M2" s="5">
        <v>114.0</v>
      </c>
      <c r="N2" s="5">
        <v>29.0</v>
      </c>
      <c r="O2" s="5">
        <v>1.0</v>
      </c>
      <c r="P2" s="5">
        <v>66.0</v>
      </c>
      <c r="Q2" s="5">
        <v>3.0</v>
      </c>
      <c r="R2" s="5">
        <v>2.0</v>
      </c>
      <c r="S2" s="5">
        <v>67.0</v>
      </c>
      <c r="T2" s="5">
        <v>143.0</v>
      </c>
      <c r="U2" s="5">
        <v>0.236</v>
      </c>
      <c r="V2" s="5">
        <v>0.337</v>
      </c>
      <c r="W2" s="5">
        <v>0.492</v>
      </c>
      <c r="X2" s="5">
        <v>0.829</v>
      </c>
      <c r="Y2" s="5">
        <v>238.0</v>
      </c>
      <c r="Z2" s="5">
        <v>11.0</v>
      </c>
      <c r="AA2" s="5">
        <v>9.0</v>
      </c>
      <c r="AB2" s="5">
        <v>0.0</v>
      </c>
      <c r="AC2" s="5">
        <v>3.0</v>
      </c>
      <c r="AD2" s="5">
        <v>7.0</v>
      </c>
      <c r="AE2" s="5">
        <v>3.0</v>
      </c>
      <c r="AF2" s="5">
        <v>0.265</v>
      </c>
      <c r="AG2" s="5">
        <f t="shared" ref="AG2:AG584" si="1">M2-N2-O2-H2</f>
        <v>53</v>
      </c>
      <c r="AH2" s="6">
        <f t="shared" ref="AH2:AH584" si="2">Q2-R2</f>
        <v>1</v>
      </c>
      <c r="AI2" s="6" t="str">
        <f>VLOOKUP(C2, 'Batter Rosters'!A:C, 3, FALSE)</f>
        <v>ARI</v>
      </c>
    </row>
    <row r="3">
      <c r="A3" s="1">
        <v>17.0</v>
      </c>
      <c r="B3" s="3"/>
      <c r="C3" s="4" t="s">
        <v>35</v>
      </c>
      <c r="D3" s="4" t="s">
        <v>36</v>
      </c>
      <c r="E3" s="5">
        <v>2019.0</v>
      </c>
      <c r="F3" s="5">
        <v>2020.0</v>
      </c>
      <c r="G3" s="5">
        <v>186.0</v>
      </c>
      <c r="H3" s="5">
        <v>27.0</v>
      </c>
      <c r="I3" s="3"/>
      <c r="J3" s="5">
        <v>612.0</v>
      </c>
      <c r="K3" s="5">
        <v>546.0</v>
      </c>
      <c r="L3" s="5">
        <v>79.0</v>
      </c>
      <c r="M3" s="5">
        <v>136.0</v>
      </c>
      <c r="N3" s="5">
        <v>20.0</v>
      </c>
      <c r="O3" s="5">
        <v>10.0</v>
      </c>
      <c r="P3" s="5">
        <v>97.0</v>
      </c>
      <c r="Q3" s="5">
        <v>5.0</v>
      </c>
      <c r="R3" s="5">
        <v>1.0</v>
      </c>
      <c r="S3" s="5">
        <v>53.0</v>
      </c>
      <c r="T3" s="5">
        <v>118.0</v>
      </c>
      <c r="U3" s="5">
        <v>0.249</v>
      </c>
      <c r="V3" s="5">
        <v>0.315</v>
      </c>
      <c r="W3" s="5">
        <v>0.471</v>
      </c>
      <c r="X3" s="5">
        <v>0.786</v>
      </c>
      <c r="Y3" s="5">
        <v>257.0</v>
      </c>
      <c r="Z3" s="5">
        <v>9.0</v>
      </c>
      <c r="AA3" s="5">
        <v>4.0</v>
      </c>
      <c r="AB3" s="5">
        <v>0.0</v>
      </c>
      <c r="AC3" s="5">
        <v>9.0</v>
      </c>
      <c r="AD3" s="5">
        <v>6.0</v>
      </c>
      <c r="AE3" s="5">
        <v>3.0</v>
      </c>
      <c r="AF3" s="5">
        <v>0.266</v>
      </c>
      <c r="AG3" s="5">
        <f t="shared" si="1"/>
        <v>79</v>
      </c>
      <c r="AH3" s="6">
        <f t="shared" si="2"/>
        <v>4</v>
      </c>
      <c r="AI3" s="6" t="str">
        <f>VLOOKUP(C3, 'Batter Rosters'!A:C, 3, FALSE)</f>
        <v>ARI</v>
      </c>
    </row>
    <row r="4">
      <c r="A4" s="1">
        <v>43.0</v>
      </c>
      <c r="B4" s="3"/>
      <c r="C4" s="4" t="s">
        <v>38</v>
      </c>
      <c r="D4" s="4" t="s">
        <v>36</v>
      </c>
      <c r="E4" s="5">
        <v>2019.0</v>
      </c>
      <c r="F4" s="5">
        <v>2020.0</v>
      </c>
      <c r="G4" s="5">
        <v>167.0</v>
      </c>
      <c r="H4" s="5">
        <v>21.0</v>
      </c>
      <c r="I4" s="3"/>
      <c r="J4" s="5">
        <v>571.0</v>
      </c>
      <c r="K4" s="5">
        <v>511.0</v>
      </c>
      <c r="L4" s="5">
        <v>80.0</v>
      </c>
      <c r="M4" s="5">
        <v>159.0</v>
      </c>
      <c r="N4" s="5">
        <v>32.0</v>
      </c>
      <c r="O4" s="5">
        <v>8.0</v>
      </c>
      <c r="P4" s="5">
        <v>70.0</v>
      </c>
      <c r="Q4" s="5">
        <v>9.0</v>
      </c>
      <c r="R4" s="5">
        <v>2.0</v>
      </c>
      <c r="S4" s="5">
        <v>51.0</v>
      </c>
      <c r="T4" s="5">
        <v>79.0</v>
      </c>
      <c r="U4" s="5">
        <v>0.311</v>
      </c>
      <c r="V4" s="5">
        <v>0.377</v>
      </c>
      <c r="W4" s="5">
        <v>0.528</v>
      </c>
      <c r="X4" s="5">
        <v>0.905</v>
      </c>
      <c r="Y4" s="5">
        <v>270.0</v>
      </c>
      <c r="Z4" s="5">
        <v>5.0</v>
      </c>
      <c r="AA4" s="5">
        <v>5.0</v>
      </c>
      <c r="AB4" s="5">
        <v>0.0</v>
      </c>
      <c r="AC4" s="5">
        <v>4.0</v>
      </c>
      <c r="AD4" s="5">
        <v>0.0</v>
      </c>
      <c r="AE4" s="5">
        <v>5.0</v>
      </c>
      <c r="AF4" s="5">
        <v>0.333</v>
      </c>
      <c r="AG4" s="5">
        <f t="shared" si="1"/>
        <v>98</v>
      </c>
      <c r="AH4" s="6">
        <f t="shared" si="2"/>
        <v>7</v>
      </c>
      <c r="AI4" s="6" t="str">
        <f>VLOOKUP(C4, 'Batter Rosters'!A:C, 3, FALSE)</f>
        <v>ARI</v>
      </c>
    </row>
    <row r="5">
      <c r="A5" s="1">
        <v>102.0</v>
      </c>
      <c r="B5" s="3"/>
      <c r="C5" s="4" t="s">
        <v>468</v>
      </c>
      <c r="D5" s="4" t="s">
        <v>36</v>
      </c>
      <c r="E5" s="5">
        <v>2019.0</v>
      </c>
      <c r="F5" s="5">
        <v>2020.0</v>
      </c>
      <c r="G5" s="5">
        <v>129.0</v>
      </c>
      <c r="H5" s="5">
        <v>12.0</v>
      </c>
      <c r="I5" s="3"/>
      <c r="J5" s="5">
        <v>414.0</v>
      </c>
      <c r="K5" s="5">
        <v>377.0</v>
      </c>
      <c r="L5" s="5">
        <v>46.0</v>
      </c>
      <c r="M5" s="5">
        <v>108.0</v>
      </c>
      <c r="N5" s="5">
        <v>28.0</v>
      </c>
      <c r="O5" s="5">
        <v>3.0</v>
      </c>
      <c r="P5" s="5">
        <v>60.0</v>
      </c>
      <c r="Q5" s="5">
        <v>1.0</v>
      </c>
      <c r="R5" s="5">
        <v>0.0</v>
      </c>
      <c r="S5" s="5">
        <v>33.0</v>
      </c>
      <c r="T5" s="5">
        <v>74.0</v>
      </c>
      <c r="U5" s="5">
        <v>0.286</v>
      </c>
      <c r="V5" s="5">
        <v>0.348</v>
      </c>
      <c r="W5" s="5">
        <v>0.472</v>
      </c>
      <c r="X5" s="5">
        <v>0.82</v>
      </c>
      <c r="Y5" s="5">
        <v>178.0</v>
      </c>
      <c r="Z5" s="5">
        <v>11.0</v>
      </c>
      <c r="AA5" s="5">
        <v>3.0</v>
      </c>
      <c r="AB5" s="5">
        <v>0.0</v>
      </c>
      <c r="AC5" s="5">
        <v>1.0</v>
      </c>
      <c r="AD5" s="5">
        <v>3.0</v>
      </c>
      <c r="AE5" s="5">
        <v>1.0</v>
      </c>
      <c r="AF5" s="5">
        <v>0.329</v>
      </c>
      <c r="AG5" s="5">
        <f t="shared" si="1"/>
        <v>65</v>
      </c>
      <c r="AH5" s="6">
        <f t="shared" si="2"/>
        <v>1</v>
      </c>
      <c r="AI5" s="6" t="str">
        <f>VLOOKUP(C5, 'Batter Rosters'!A:C, 3, FALSE)</f>
        <v>ARI</v>
      </c>
    </row>
    <row r="6">
      <c r="A6" s="1">
        <v>118.0</v>
      </c>
      <c r="B6" s="3"/>
      <c r="C6" s="4" t="s">
        <v>469</v>
      </c>
      <c r="D6" s="4" t="s">
        <v>36</v>
      </c>
      <c r="E6" s="5">
        <v>2019.0</v>
      </c>
      <c r="F6" s="5">
        <v>2020.0</v>
      </c>
      <c r="G6" s="5">
        <v>114.0</v>
      </c>
      <c r="H6" s="5">
        <v>9.0</v>
      </c>
      <c r="I6" s="3"/>
      <c r="J6" s="5">
        <v>293.0</v>
      </c>
      <c r="K6" s="5">
        <v>263.0</v>
      </c>
      <c r="L6" s="5">
        <v>31.0</v>
      </c>
      <c r="M6" s="5">
        <v>64.0</v>
      </c>
      <c r="N6" s="5">
        <v>25.0</v>
      </c>
      <c r="O6" s="5">
        <v>2.0</v>
      </c>
      <c r="P6" s="5">
        <v>37.0</v>
      </c>
      <c r="Q6" s="5">
        <v>2.0</v>
      </c>
      <c r="R6" s="5">
        <v>1.0</v>
      </c>
      <c r="S6" s="5">
        <v>25.0</v>
      </c>
      <c r="T6" s="5">
        <v>65.0</v>
      </c>
      <c r="U6" s="5">
        <v>0.243</v>
      </c>
      <c r="V6" s="5">
        <v>0.307</v>
      </c>
      <c r="W6" s="5">
        <v>0.456</v>
      </c>
      <c r="X6" s="5">
        <v>0.763</v>
      </c>
      <c r="Y6" s="5">
        <v>120.0</v>
      </c>
      <c r="Z6" s="5">
        <v>1.0</v>
      </c>
      <c r="AA6" s="5">
        <v>1.0</v>
      </c>
      <c r="AB6" s="5">
        <v>0.0</v>
      </c>
      <c r="AC6" s="5">
        <v>4.0</v>
      </c>
      <c r="AD6" s="5">
        <v>1.0</v>
      </c>
      <c r="AE6" s="5">
        <v>3.0</v>
      </c>
      <c r="AF6" s="5">
        <v>0.285</v>
      </c>
      <c r="AG6" s="5">
        <f t="shared" si="1"/>
        <v>28</v>
      </c>
      <c r="AH6" s="6">
        <f t="shared" si="2"/>
        <v>1</v>
      </c>
      <c r="AI6" s="6" t="str">
        <f>VLOOKUP(C6, 'Batter Rosters'!A:C, 3, FALSE)</f>
        <v>ARI</v>
      </c>
    </row>
    <row r="7">
      <c r="A7" s="1">
        <v>178.0</v>
      </c>
      <c r="B7" s="3"/>
      <c r="C7" s="4" t="s">
        <v>467</v>
      </c>
      <c r="D7" s="4" t="s">
        <v>36</v>
      </c>
      <c r="E7" s="5">
        <v>2019.0</v>
      </c>
      <c r="F7" s="5">
        <v>2020.0</v>
      </c>
      <c r="G7" s="5">
        <v>92.0</v>
      </c>
      <c r="H7" s="5">
        <v>3.0</v>
      </c>
      <c r="I7" s="3"/>
      <c r="J7" s="5">
        <v>242.0</v>
      </c>
      <c r="K7" s="5">
        <v>203.0</v>
      </c>
      <c r="L7" s="5">
        <v>23.0</v>
      </c>
      <c r="M7" s="5">
        <v>33.0</v>
      </c>
      <c r="N7" s="5">
        <v>8.0</v>
      </c>
      <c r="O7" s="5">
        <v>2.0</v>
      </c>
      <c r="P7" s="5">
        <v>26.0</v>
      </c>
      <c r="Q7" s="5">
        <v>1.0</v>
      </c>
      <c r="R7" s="5">
        <v>0.0</v>
      </c>
      <c r="S7" s="5">
        <v>32.0</v>
      </c>
      <c r="T7" s="5">
        <v>62.0</v>
      </c>
      <c r="U7" s="5">
        <v>0.163</v>
      </c>
      <c r="V7" s="5">
        <v>0.289</v>
      </c>
      <c r="W7" s="5">
        <v>0.266</v>
      </c>
      <c r="X7" s="5">
        <v>0.555</v>
      </c>
      <c r="Y7" s="5">
        <v>54.0</v>
      </c>
      <c r="Z7" s="5">
        <v>4.0</v>
      </c>
      <c r="AA7" s="5">
        <v>5.0</v>
      </c>
      <c r="AB7" s="5">
        <v>0.0</v>
      </c>
      <c r="AC7" s="5">
        <v>2.0</v>
      </c>
      <c r="AD7" s="5">
        <v>1.0</v>
      </c>
      <c r="AE7" s="5">
        <v>3.0</v>
      </c>
      <c r="AF7" s="5">
        <v>0.214</v>
      </c>
      <c r="AG7" s="5">
        <f t="shared" si="1"/>
        <v>20</v>
      </c>
      <c r="AH7" s="6">
        <f t="shared" si="2"/>
        <v>1</v>
      </c>
      <c r="AI7" s="6" t="str">
        <f>VLOOKUP(C7, 'Batter Rosters'!A:C, 3, FALSE)</f>
        <v>ARI</v>
      </c>
    </row>
    <row r="8">
      <c r="A8" s="1">
        <v>188.0</v>
      </c>
      <c r="B8" s="3"/>
      <c r="C8" s="4" t="s">
        <v>471</v>
      </c>
      <c r="D8" s="4" t="s">
        <v>36</v>
      </c>
      <c r="E8" s="5">
        <v>2019.0</v>
      </c>
      <c r="F8" s="5">
        <v>2020.0</v>
      </c>
      <c r="G8" s="5">
        <v>44.0</v>
      </c>
      <c r="H8" s="5">
        <v>2.0</v>
      </c>
      <c r="I8" s="3"/>
      <c r="J8" s="5">
        <v>126.0</v>
      </c>
      <c r="K8" s="5">
        <v>111.0</v>
      </c>
      <c r="L8" s="5">
        <v>14.0</v>
      </c>
      <c r="M8" s="5">
        <v>22.0</v>
      </c>
      <c r="N8" s="5">
        <v>4.0</v>
      </c>
      <c r="O8" s="5">
        <v>0.0</v>
      </c>
      <c r="P8" s="5">
        <v>11.0</v>
      </c>
      <c r="Q8" s="5">
        <v>3.0</v>
      </c>
      <c r="R8" s="5">
        <v>2.0</v>
      </c>
      <c r="S8" s="5">
        <v>14.0</v>
      </c>
      <c r="T8" s="5">
        <v>33.0</v>
      </c>
      <c r="U8" s="5">
        <v>0.198</v>
      </c>
      <c r="V8" s="5">
        <v>0.294</v>
      </c>
      <c r="W8" s="5">
        <v>0.288</v>
      </c>
      <c r="X8" s="5">
        <v>0.582</v>
      </c>
      <c r="Y8" s="5">
        <v>32.0</v>
      </c>
      <c r="Z8" s="5">
        <v>3.0</v>
      </c>
      <c r="AA8" s="5">
        <v>1.0</v>
      </c>
      <c r="AB8" s="5">
        <v>0.0</v>
      </c>
      <c r="AC8" s="5">
        <v>0.0</v>
      </c>
      <c r="AD8" s="5">
        <v>0.0</v>
      </c>
      <c r="AE8" s="5">
        <v>1.0</v>
      </c>
      <c r="AF8" s="5">
        <v>0.263</v>
      </c>
      <c r="AG8" s="5">
        <f t="shared" si="1"/>
        <v>16</v>
      </c>
      <c r="AH8" s="6">
        <f t="shared" si="2"/>
        <v>1</v>
      </c>
      <c r="AI8" s="6" t="str">
        <f>VLOOKUP(C8, 'Batter Rosters'!A:C, 3, FALSE)</f>
        <v>ARI</v>
      </c>
    </row>
    <row r="9">
      <c r="A9" s="1">
        <v>217.0</v>
      </c>
      <c r="B9" s="3"/>
      <c r="C9" s="4" t="s">
        <v>606</v>
      </c>
      <c r="D9" s="4" t="s">
        <v>36</v>
      </c>
      <c r="E9" s="5">
        <v>2020.0</v>
      </c>
      <c r="F9" s="5">
        <v>2020.0</v>
      </c>
      <c r="G9" s="5">
        <v>13.0</v>
      </c>
      <c r="H9" s="5">
        <v>1.0</v>
      </c>
      <c r="I9" s="3"/>
      <c r="J9" s="5">
        <v>32.0</v>
      </c>
      <c r="K9" s="5">
        <v>28.0</v>
      </c>
      <c r="L9" s="5">
        <v>3.0</v>
      </c>
      <c r="M9" s="5">
        <v>4.0</v>
      </c>
      <c r="N9" s="5">
        <v>1.0</v>
      </c>
      <c r="O9" s="5">
        <v>0.0</v>
      </c>
      <c r="P9" s="5">
        <v>1.0</v>
      </c>
      <c r="Q9" s="5">
        <v>1.0</v>
      </c>
      <c r="R9" s="5">
        <v>0.0</v>
      </c>
      <c r="S9" s="5">
        <v>3.0</v>
      </c>
      <c r="T9" s="5">
        <v>8.0</v>
      </c>
      <c r="U9" s="5">
        <v>0.143</v>
      </c>
      <c r="V9" s="5">
        <v>0.25</v>
      </c>
      <c r="W9" s="5">
        <v>0.286</v>
      </c>
      <c r="X9" s="5">
        <v>0.536</v>
      </c>
      <c r="Y9" s="5">
        <v>8.0</v>
      </c>
      <c r="Z9" s="5">
        <v>1.0</v>
      </c>
      <c r="AA9" s="5">
        <v>1.0</v>
      </c>
      <c r="AB9" s="5">
        <v>0.0</v>
      </c>
      <c r="AC9" s="5">
        <v>0.0</v>
      </c>
      <c r="AD9" s="5">
        <v>0.0</v>
      </c>
      <c r="AE9" s="5">
        <v>0.0</v>
      </c>
      <c r="AF9" s="5">
        <v>0.158</v>
      </c>
      <c r="AG9" s="5">
        <f t="shared" si="1"/>
        <v>2</v>
      </c>
      <c r="AH9" s="6">
        <f t="shared" si="2"/>
        <v>1</v>
      </c>
      <c r="AI9" s="6" t="str">
        <f>VLOOKUP(C9, 'Batter Rosters'!A:C, 3, FALSE)</f>
        <v>ARI</v>
      </c>
    </row>
    <row r="10">
      <c r="A10" s="1">
        <v>229.0</v>
      </c>
      <c r="B10" s="3"/>
      <c r="C10" s="4" t="s">
        <v>470</v>
      </c>
      <c r="D10" s="4" t="s">
        <v>36</v>
      </c>
      <c r="E10" s="5">
        <v>2019.0</v>
      </c>
      <c r="F10" s="5">
        <v>2020.0</v>
      </c>
      <c r="G10" s="5">
        <v>54.0</v>
      </c>
      <c r="H10" s="5">
        <v>1.0</v>
      </c>
      <c r="I10" s="3"/>
      <c r="J10" s="5">
        <v>150.0</v>
      </c>
      <c r="K10" s="5">
        <v>136.0</v>
      </c>
      <c r="L10" s="5">
        <v>12.0</v>
      </c>
      <c r="M10" s="5">
        <v>33.0</v>
      </c>
      <c r="N10" s="5">
        <v>8.0</v>
      </c>
      <c r="O10" s="5">
        <v>0.0</v>
      </c>
      <c r="P10" s="5">
        <v>8.0</v>
      </c>
      <c r="Q10" s="5">
        <v>0.0</v>
      </c>
      <c r="R10" s="5">
        <v>0.0</v>
      </c>
      <c r="S10" s="5">
        <v>7.0</v>
      </c>
      <c r="T10" s="5">
        <v>27.0</v>
      </c>
      <c r="U10" s="5">
        <v>0.243</v>
      </c>
      <c r="V10" s="5">
        <v>0.284</v>
      </c>
      <c r="W10" s="5">
        <v>0.324</v>
      </c>
      <c r="X10" s="5">
        <v>0.607</v>
      </c>
      <c r="Y10" s="5">
        <v>44.0</v>
      </c>
      <c r="Z10" s="5">
        <v>0.0</v>
      </c>
      <c r="AA10" s="5">
        <v>2.0</v>
      </c>
      <c r="AB10" s="5">
        <v>2.0</v>
      </c>
      <c r="AC10" s="5">
        <v>3.0</v>
      </c>
      <c r="AD10" s="5">
        <v>0.0</v>
      </c>
      <c r="AE10" s="5">
        <v>1.0</v>
      </c>
      <c r="AF10" s="5">
        <v>0.288</v>
      </c>
      <c r="AG10" s="5">
        <f t="shared" si="1"/>
        <v>24</v>
      </c>
      <c r="AH10" s="6">
        <f t="shared" si="2"/>
        <v>0</v>
      </c>
      <c r="AI10" s="6" t="str">
        <f>VLOOKUP(C10, 'Batter Rosters'!A:C, 3, FALSE)</f>
        <v>ARI</v>
      </c>
    </row>
    <row r="11">
      <c r="A11" s="1">
        <v>5.0</v>
      </c>
      <c r="B11" s="3"/>
      <c r="C11" s="4" t="s">
        <v>472</v>
      </c>
      <c r="D11" s="4" t="s">
        <v>36</v>
      </c>
      <c r="E11" s="5">
        <v>2019.0</v>
      </c>
      <c r="F11" s="5">
        <v>2020.0</v>
      </c>
      <c r="G11" s="5">
        <v>188.0</v>
      </c>
      <c r="H11" s="5">
        <v>36.0</v>
      </c>
      <c r="I11" s="3"/>
      <c r="J11" s="5">
        <v>645.0</v>
      </c>
      <c r="K11" s="5">
        <v>541.0</v>
      </c>
      <c r="L11" s="5">
        <v>107.0</v>
      </c>
      <c r="M11" s="5">
        <v>169.0</v>
      </c>
      <c r="N11" s="5">
        <v>38.0</v>
      </c>
      <c r="O11" s="5">
        <v>3.0</v>
      </c>
      <c r="P11" s="5">
        <v>119.0</v>
      </c>
      <c r="Q11" s="5">
        <v>6.0</v>
      </c>
      <c r="R11" s="5">
        <v>3.0</v>
      </c>
      <c r="S11" s="5">
        <v>98.0</v>
      </c>
      <c r="T11" s="5">
        <v>102.0</v>
      </c>
      <c r="U11" s="5">
        <v>0.312</v>
      </c>
      <c r="V11" s="5">
        <v>0.422</v>
      </c>
      <c r="W11" s="5">
        <v>0.593</v>
      </c>
      <c r="X11" s="5">
        <v>1.015</v>
      </c>
      <c r="Y11" s="5">
        <v>321.0</v>
      </c>
      <c r="Z11" s="5">
        <v>14.0</v>
      </c>
      <c r="AA11" s="5">
        <v>5.0</v>
      </c>
      <c r="AB11" s="5">
        <v>0.0</v>
      </c>
      <c r="AC11" s="5">
        <v>1.0</v>
      </c>
      <c r="AD11" s="5">
        <v>15.0</v>
      </c>
      <c r="AE11" s="5">
        <v>4.0</v>
      </c>
      <c r="AF11" s="5">
        <v>0.329</v>
      </c>
      <c r="AG11" s="5">
        <f t="shared" si="1"/>
        <v>92</v>
      </c>
      <c r="AH11" s="6">
        <f t="shared" si="2"/>
        <v>3</v>
      </c>
      <c r="AI11" s="6" t="str">
        <f>VLOOKUP(C11, 'Batter Rosters'!A:C, 3, FALSE)</f>
        <v>ATL</v>
      </c>
    </row>
    <row r="12">
      <c r="A12" s="1">
        <v>63.0</v>
      </c>
      <c r="B12" s="3"/>
      <c r="C12" s="4" t="s">
        <v>473</v>
      </c>
      <c r="D12" s="4" t="s">
        <v>36</v>
      </c>
      <c r="E12" s="5">
        <v>2019.0</v>
      </c>
      <c r="F12" s="5">
        <v>2020.0</v>
      </c>
      <c r="G12" s="5">
        <v>121.0</v>
      </c>
      <c r="H12" s="5">
        <v>17.0</v>
      </c>
      <c r="I12" s="3"/>
      <c r="J12" s="5">
        <v>318.0</v>
      </c>
      <c r="K12" s="5">
        <v>294.0</v>
      </c>
      <c r="L12" s="5">
        <v>40.0</v>
      </c>
      <c r="M12" s="5">
        <v>64.0</v>
      </c>
      <c r="N12" s="5">
        <v>13.0</v>
      </c>
      <c r="O12" s="5">
        <v>0.0</v>
      </c>
      <c r="P12" s="5">
        <v>48.0</v>
      </c>
      <c r="Q12" s="5">
        <v>0.0</v>
      </c>
      <c r="R12" s="5">
        <v>0.0</v>
      </c>
      <c r="S12" s="5">
        <v>21.0</v>
      </c>
      <c r="T12" s="5">
        <v>112.0</v>
      </c>
      <c r="U12" s="5">
        <v>0.218</v>
      </c>
      <c r="V12" s="5">
        <v>0.274</v>
      </c>
      <c r="W12" s="5">
        <v>0.435</v>
      </c>
      <c r="X12" s="5">
        <v>0.709</v>
      </c>
      <c r="Y12" s="5">
        <v>128.0</v>
      </c>
      <c r="Z12" s="5">
        <v>8.0</v>
      </c>
      <c r="AA12" s="5">
        <v>2.0</v>
      </c>
      <c r="AB12" s="5">
        <v>0.0</v>
      </c>
      <c r="AC12" s="5">
        <v>1.0</v>
      </c>
      <c r="AD12" s="5">
        <v>1.0</v>
      </c>
      <c r="AE12" s="5">
        <v>1.0</v>
      </c>
      <c r="AF12" s="5">
        <v>0.283</v>
      </c>
      <c r="AG12" s="5">
        <f t="shared" si="1"/>
        <v>34</v>
      </c>
      <c r="AH12" s="6">
        <f t="shared" si="2"/>
        <v>0</v>
      </c>
      <c r="AI12" s="6" t="str">
        <f>VLOOKUP(C12, 'Batter Rosters'!A:C, 3, FALSE)</f>
        <v>ATL</v>
      </c>
    </row>
    <row r="13">
      <c r="A13" s="1">
        <v>83.0</v>
      </c>
      <c r="B13" s="3"/>
      <c r="C13" s="4" t="s">
        <v>47</v>
      </c>
      <c r="D13" s="4" t="s">
        <v>36</v>
      </c>
      <c r="E13" s="5">
        <v>2019.0</v>
      </c>
      <c r="F13" s="5">
        <v>2020.0</v>
      </c>
      <c r="G13" s="5">
        <v>164.0</v>
      </c>
      <c r="H13" s="5">
        <v>14.0</v>
      </c>
      <c r="I13" s="3"/>
      <c r="J13" s="5">
        <v>580.0</v>
      </c>
      <c r="K13" s="5">
        <v>525.0</v>
      </c>
      <c r="L13" s="5">
        <v>76.0</v>
      </c>
      <c r="M13" s="5">
        <v>138.0</v>
      </c>
      <c r="N13" s="5">
        <v>36.0</v>
      </c>
      <c r="O13" s="5">
        <v>7.0</v>
      </c>
      <c r="P13" s="5">
        <v>59.0</v>
      </c>
      <c r="Q13" s="5">
        <v>12.0</v>
      </c>
      <c r="R13" s="5">
        <v>5.0</v>
      </c>
      <c r="S13" s="5">
        <v>49.0</v>
      </c>
      <c r="T13" s="5">
        <v>102.0</v>
      </c>
      <c r="U13" s="5">
        <v>0.263</v>
      </c>
      <c r="V13" s="5">
        <v>0.328</v>
      </c>
      <c r="W13" s="5">
        <v>0.438</v>
      </c>
      <c r="X13" s="5">
        <v>0.766</v>
      </c>
      <c r="Y13" s="5">
        <v>230.0</v>
      </c>
      <c r="Z13" s="5">
        <v>2.0</v>
      </c>
      <c r="AA13" s="5">
        <v>3.0</v>
      </c>
      <c r="AB13" s="5">
        <v>0.0</v>
      </c>
      <c r="AC13" s="5">
        <v>3.0</v>
      </c>
      <c r="AD13" s="5">
        <v>6.0</v>
      </c>
      <c r="AE13" s="5">
        <v>8.0</v>
      </c>
      <c r="AF13" s="5">
        <v>0.301</v>
      </c>
      <c r="AG13" s="5">
        <f t="shared" si="1"/>
        <v>81</v>
      </c>
      <c r="AH13" s="6">
        <f t="shared" si="2"/>
        <v>7</v>
      </c>
      <c r="AI13" s="6" t="str">
        <f>VLOOKUP(C13, 'Batter Rosters'!A:C, 3, FALSE)</f>
        <v>ATL</v>
      </c>
    </row>
    <row r="14">
      <c r="A14" s="1">
        <v>108.0</v>
      </c>
      <c r="B14" s="3"/>
      <c r="C14" s="4" t="s">
        <v>475</v>
      </c>
      <c r="D14" s="4" t="s">
        <v>36</v>
      </c>
      <c r="E14" s="5">
        <v>2019.0</v>
      </c>
      <c r="F14" s="5">
        <v>2020.0</v>
      </c>
      <c r="G14" s="5">
        <v>131.0</v>
      </c>
      <c r="H14" s="5">
        <v>10.0</v>
      </c>
      <c r="I14" s="3"/>
      <c r="J14" s="5">
        <v>428.0</v>
      </c>
      <c r="K14" s="5">
        <v>377.0</v>
      </c>
      <c r="L14" s="5">
        <v>58.0</v>
      </c>
      <c r="M14" s="5">
        <v>110.0</v>
      </c>
      <c r="N14" s="5">
        <v>26.0</v>
      </c>
      <c r="O14" s="5">
        <v>1.0</v>
      </c>
      <c r="P14" s="5">
        <v>55.0</v>
      </c>
      <c r="Q14" s="5">
        <v>2.0</v>
      </c>
      <c r="R14" s="5">
        <v>1.0</v>
      </c>
      <c r="S14" s="5">
        <v>44.0</v>
      </c>
      <c r="T14" s="5">
        <v>61.0</v>
      </c>
      <c r="U14" s="5">
        <v>0.292</v>
      </c>
      <c r="V14" s="5">
        <v>0.364</v>
      </c>
      <c r="W14" s="5">
        <v>0.446</v>
      </c>
      <c r="X14" s="5">
        <v>0.81</v>
      </c>
      <c r="Y14" s="5">
        <v>168.0</v>
      </c>
      <c r="Z14" s="5">
        <v>9.0</v>
      </c>
      <c r="AA14" s="5">
        <v>2.0</v>
      </c>
      <c r="AB14" s="5">
        <v>0.0</v>
      </c>
      <c r="AC14" s="5">
        <v>5.0</v>
      </c>
      <c r="AD14" s="5">
        <v>1.0</v>
      </c>
      <c r="AE14" s="5">
        <v>5.0</v>
      </c>
      <c r="AF14" s="5">
        <v>0.322</v>
      </c>
      <c r="AG14" s="5">
        <f t="shared" si="1"/>
        <v>73</v>
      </c>
      <c r="AH14" s="6">
        <f t="shared" si="2"/>
        <v>1</v>
      </c>
      <c r="AI14" s="6" t="str">
        <f>VLOOKUP(C14, 'Batter Rosters'!A:C, 3, FALSE)</f>
        <v>ATL</v>
      </c>
    </row>
    <row r="15">
      <c r="A15" s="1">
        <v>136.0</v>
      </c>
      <c r="B15" s="3"/>
      <c r="C15" s="4" t="s">
        <v>51</v>
      </c>
      <c r="D15" s="4" t="s">
        <v>36</v>
      </c>
      <c r="E15" s="5">
        <v>2019.0</v>
      </c>
      <c r="F15" s="5">
        <v>2020.0</v>
      </c>
      <c r="G15" s="5">
        <v>107.0</v>
      </c>
      <c r="H15" s="5">
        <v>8.0</v>
      </c>
      <c r="I15" s="3"/>
      <c r="J15" s="5">
        <v>273.0</v>
      </c>
      <c r="K15" s="5">
        <v>257.0</v>
      </c>
      <c r="L15" s="5">
        <v>36.0</v>
      </c>
      <c r="M15" s="5">
        <v>57.0</v>
      </c>
      <c r="N15" s="5">
        <v>14.0</v>
      </c>
      <c r="O15" s="5">
        <v>0.0</v>
      </c>
      <c r="P15" s="5">
        <v>29.0</v>
      </c>
      <c r="Q15" s="5">
        <v>1.0</v>
      </c>
      <c r="R15" s="5">
        <v>0.0</v>
      </c>
      <c r="S15" s="5">
        <v>15.0</v>
      </c>
      <c r="T15" s="5">
        <v>51.0</v>
      </c>
      <c r="U15" s="5">
        <v>0.222</v>
      </c>
      <c r="V15" s="5">
        <v>0.265</v>
      </c>
      <c r="W15" s="5">
        <v>0.37</v>
      </c>
      <c r="X15" s="5">
        <v>0.634</v>
      </c>
      <c r="Y15" s="5">
        <v>95.0</v>
      </c>
      <c r="Z15" s="5">
        <v>4.0</v>
      </c>
      <c r="AA15" s="5">
        <v>0.0</v>
      </c>
      <c r="AB15" s="5">
        <v>1.0</v>
      </c>
      <c r="AC15" s="5">
        <v>0.0</v>
      </c>
      <c r="AD15" s="5">
        <v>1.0</v>
      </c>
      <c r="AE15" s="5">
        <v>2.0</v>
      </c>
      <c r="AF15" s="5">
        <v>0.247</v>
      </c>
      <c r="AG15" s="5">
        <f t="shared" si="1"/>
        <v>35</v>
      </c>
      <c r="AH15" s="6">
        <f t="shared" si="2"/>
        <v>1</v>
      </c>
      <c r="AI15" s="6" t="str">
        <f>VLOOKUP(C15, 'Batter Rosters'!A:C, 3, FALSE)</f>
        <v>ATL</v>
      </c>
    </row>
    <row r="16">
      <c r="A16" s="1">
        <v>156.0</v>
      </c>
      <c r="B16" s="3"/>
      <c r="C16" s="4" t="s">
        <v>474</v>
      </c>
      <c r="D16" s="4" t="s">
        <v>36</v>
      </c>
      <c r="E16" s="5">
        <v>2019.0</v>
      </c>
      <c r="F16" s="5">
        <v>2020.0</v>
      </c>
      <c r="G16" s="5">
        <v>87.0</v>
      </c>
      <c r="H16" s="5">
        <v>5.0</v>
      </c>
      <c r="I16" s="3"/>
      <c r="J16" s="5">
        <v>260.0</v>
      </c>
      <c r="K16" s="5">
        <v>226.0</v>
      </c>
      <c r="L16" s="5">
        <v>32.0</v>
      </c>
      <c r="M16" s="5">
        <v>51.0</v>
      </c>
      <c r="N16" s="5">
        <v>10.0</v>
      </c>
      <c r="O16" s="5">
        <v>2.0</v>
      </c>
      <c r="P16" s="5">
        <v>27.0</v>
      </c>
      <c r="Q16" s="5">
        <v>9.0</v>
      </c>
      <c r="R16" s="5">
        <v>2.0</v>
      </c>
      <c r="S16" s="5">
        <v>28.0</v>
      </c>
      <c r="T16" s="5">
        <v>40.0</v>
      </c>
      <c r="U16" s="5">
        <v>0.226</v>
      </c>
      <c r="V16" s="5">
        <v>0.319</v>
      </c>
      <c r="W16" s="5">
        <v>0.354</v>
      </c>
      <c r="X16" s="5">
        <v>0.673</v>
      </c>
      <c r="Y16" s="5">
        <v>80.0</v>
      </c>
      <c r="Z16" s="5">
        <v>0.0</v>
      </c>
      <c r="AA16" s="5">
        <v>4.0</v>
      </c>
      <c r="AB16" s="5">
        <v>0.0</v>
      </c>
      <c r="AC16" s="5">
        <v>2.0</v>
      </c>
      <c r="AD16" s="5">
        <v>2.0</v>
      </c>
      <c r="AE16" s="5">
        <v>2.0</v>
      </c>
      <c r="AF16" s="5">
        <v>0.251</v>
      </c>
      <c r="AG16" s="5">
        <f t="shared" si="1"/>
        <v>34</v>
      </c>
      <c r="AH16" s="6">
        <f t="shared" si="2"/>
        <v>7</v>
      </c>
      <c r="AI16" s="6" t="str">
        <f>VLOOKUP(C16, 'Batter Rosters'!A:C, 3, FALSE)</f>
        <v>ATL</v>
      </c>
    </row>
    <row r="17">
      <c r="A17" s="1">
        <v>47.0</v>
      </c>
      <c r="B17" s="3"/>
      <c r="C17" s="4" t="s">
        <v>55</v>
      </c>
      <c r="D17" s="4" t="s">
        <v>36</v>
      </c>
      <c r="E17" s="5">
        <v>2019.0</v>
      </c>
      <c r="F17" s="5">
        <v>2020.0</v>
      </c>
      <c r="G17" s="5">
        <v>126.0</v>
      </c>
      <c r="H17" s="5">
        <v>20.0</v>
      </c>
      <c r="I17" s="3"/>
      <c r="J17" s="5">
        <v>393.0</v>
      </c>
      <c r="K17" s="5">
        <v>367.0</v>
      </c>
      <c r="L17" s="5">
        <v>47.0</v>
      </c>
      <c r="M17" s="5">
        <v>97.0</v>
      </c>
      <c r="N17" s="5">
        <v>27.0</v>
      </c>
      <c r="O17" s="5">
        <v>2.0</v>
      </c>
      <c r="P17" s="5">
        <v>59.0</v>
      </c>
      <c r="Q17" s="5">
        <v>0.0</v>
      </c>
      <c r="R17" s="5">
        <v>2.0</v>
      </c>
      <c r="S17" s="5">
        <v>20.0</v>
      </c>
      <c r="T17" s="5">
        <v>67.0</v>
      </c>
      <c r="U17" s="5">
        <v>0.264</v>
      </c>
      <c r="V17" s="5">
        <v>0.306</v>
      </c>
      <c r="W17" s="5">
        <v>0.512</v>
      </c>
      <c r="X17" s="5">
        <v>0.818</v>
      </c>
      <c r="Y17" s="5">
        <v>188.0</v>
      </c>
      <c r="Z17" s="5">
        <v>0.0</v>
      </c>
      <c r="AA17" s="5">
        <v>3.0</v>
      </c>
      <c r="AB17" s="5">
        <v>1.0</v>
      </c>
      <c r="AC17" s="5">
        <v>2.0</v>
      </c>
      <c r="AD17" s="5">
        <v>3.0</v>
      </c>
      <c r="AE17" s="5">
        <v>4.0</v>
      </c>
      <c r="AF17" s="5">
        <v>0.273</v>
      </c>
      <c r="AG17" s="5">
        <f t="shared" si="1"/>
        <v>48</v>
      </c>
      <c r="AH17" s="6">
        <f t="shared" si="2"/>
        <v>-2</v>
      </c>
      <c r="AI17" s="6" t="str">
        <f>VLOOKUP(C17, 'Batter Rosters'!A:C, 3, FALSE)</f>
        <v>BAL</v>
      </c>
    </row>
    <row r="18">
      <c r="A18" s="1">
        <v>65.0</v>
      </c>
      <c r="B18" s="3"/>
      <c r="C18" s="4" t="s">
        <v>476</v>
      </c>
      <c r="D18" s="4" t="s">
        <v>36</v>
      </c>
      <c r="E18" s="5">
        <v>2019.0</v>
      </c>
      <c r="F18" s="5">
        <v>2020.0</v>
      </c>
      <c r="G18" s="5">
        <v>146.0</v>
      </c>
      <c r="H18" s="5">
        <v>16.0</v>
      </c>
      <c r="I18" s="3"/>
      <c r="J18" s="5">
        <v>445.0</v>
      </c>
      <c r="K18" s="5">
        <v>393.0</v>
      </c>
      <c r="L18" s="5">
        <v>44.0</v>
      </c>
      <c r="M18" s="5">
        <v>85.0</v>
      </c>
      <c r="N18" s="5">
        <v>14.0</v>
      </c>
      <c r="O18" s="5">
        <v>2.0</v>
      </c>
      <c r="P18" s="5">
        <v>51.0</v>
      </c>
      <c r="Q18" s="5">
        <v>1.0</v>
      </c>
      <c r="R18" s="5">
        <v>2.0</v>
      </c>
      <c r="S18" s="5">
        <v>49.0</v>
      </c>
      <c r="T18" s="5">
        <v>95.0</v>
      </c>
      <c r="U18" s="5">
        <v>0.216</v>
      </c>
      <c r="V18" s="5">
        <v>0.302</v>
      </c>
      <c r="W18" s="5">
        <v>0.384</v>
      </c>
      <c r="X18" s="5">
        <v>0.686</v>
      </c>
      <c r="Y18" s="5">
        <v>151.0</v>
      </c>
      <c r="Z18" s="5">
        <v>12.0</v>
      </c>
      <c r="AA18" s="5">
        <v>0.0</v>
      </c>
      <c r="AB18" s="5">
        <v>1.0</v>
      </c>
      <c r="AC18" s="5">
        <v>2.0</v>
      </c>
      <c r="AD18" s="5">
        <v>1.0</v>
      </c>
      <c r="AE18" s="5">
        <v>5.0</v>
      </c>
      <c r="AF18" s="5">
        <v>0.243</v>
      </c>
      <c r="AG18" s="5">
        <f t="shared" si="1"/>
        <v>53</v>
      </c>
      <c r="AH18" s="6">
        <f t="shared" si="2"/>
        <v>-1</v>
      </c>
      <c r="AI18" s="6" t="str">
        <f>VLOOKUP(C18, 'Batter Rosters'!A:C, 3, FALSE)</f>
        <v>BAL</v>
      </c>
    </row>
    <row r="19">
      <c r="A19" s="1">
        <v>95.0</v>
      </c>
      <c r="B19" s="3"/>
      <c r="C19" s="4" t="s">
        <v>477</v>
      </c>
      <c r="D19" s="4" t="s">
        <v>36</v>
      </c>
      <c r="E19" s="5">
        <v>2019.0</v>
      </c>
      <c r="F19" s="5">
        <v>2020.0</v>
      </c>
      <c r="G19" s="5">
        <v>113.0</v>
      </c>
      <c r="H19" s="5">
        <v>12.0</v>
      </c>
      <c r="I19" s="3"/>
      <c r="J19" s="5">
        <v>345.0</v>
      </c>
      <c r="K19" s="5">
        <v>313.0</v>
      </c>
      <c r="L19" s="5">
        <v>44.0</v>
      </c>
      <c r="M19" s="5">
        <v>77.0</v>
      </c>
      <c r="N19" s="5">
        <v>13.0</v>
      </c>
      <c r="O19" s="5">
        <v>3.0</v>
      </c>
      <c r="P19" s="5">
        <v>42.0</v>
      </c>
      <c r="Q19" s="5">
        <v>3.0</v>
      </c>
      <c r="R19" s="5">
        <v>0.0</v>
      </c>
      <c r="S19" s="5">
        <v>23.0</v>
      </c>
      <c r="T19" s="5">
        <v>66.0</v>
      </c>
      <c r="U19" s="5">
        <v>0.246</v>
      </c>
      <c r="V19" s="5">
        <v>0.302</v>
      </c>
      <c r="W19" s="5">
        <v>0.422</v>
      </c>
      <c r="X19" s="5">
        <v>0.724</v>
      </c>
      <c r="Y19" s="5">
        <v>132.0</v>
      </c>
      <c r="Z19" s="5">
        <v>7.0</v>
      </c>
      <c r="AA19" s="5">
        <v>4.0</v>
      </c>
      <c r="AB19" s="5">
        <v>1.0</v>
      </c>
      <c r="AC19" s="5">
        <v>4.0</v>
      </c>
      <c r="AD19" s="5">
        <v>1.0</v>
      </c>
      <c r="AE19" s="5">
        <v>4.0</v>
      </c>
      <c r="AF19" s="5">
        <v>0.272</v>
      </c>
      <c r="AG19" s="5">
        <f t="shared" si="1"/>
        <v>49</v>
      </c>
      <c r="AH19" s="6">
        <f t="shared" si="2"/>
        <v>3</v>
      </c>
      <c r="AI19" s="6" t="str">
        <f>VLOOKUP(C19, 'Batter Rosters'!A:C, 3, FALSE)</f>
        <v>BAL</v>
      </c>
    </row>
    <row r="20">
      <c r="A20" s="1">
        <v>112.0</v>
      </c>
      <c r="B20" s="3"/>
      <c r="C20" s="4" t="s">
        <v>479</v>
      </c>
      <c r="D20" s="4" t="s">
        <v>36</v>
      </c>
      <c r="E20" s="5">
        <v>2019.0</v>
      </c>
      <c r="F20" s="5">
        <v>2020.0</v>
      </c>
      <c r="G20" s="5">
        <v>110.0</v>
      </c>
      <c r="H20" s="5">
        <v>10.0</v>
      </c>
      <c r="I20" s="3"/>
      <c r="J20" s="5">
        <v>328.0</v>
      </c>
      <c r="K20" s="5">
        <v>290.0</v>
      </c>
      <c r="L20" s="5">
        <v>25.0</v>
      </c>
      <c r="M20" s="5">
        <v>53.0</v>
      </c>
      <c r="N20" s="5">
        <v>12.0</v>
      </c>
      <c r="O20" s="5">
        <v>0.0</v>
      </c>
      <c r="P20" s="5">
        <v>34.0</v>
      </c>
      <c r="Q20" s="5">
        <v>0.0</v>
      </c>
      <c r="R20" s="5">
        <v>0.0</v>
      </c>
      <c r="S20" s="5">
        <v>33.0</v>
      </c>
      <c r="T20" s="5">
        <v>123.0</v>
      </c>
      <c r="U20" s="5">
        <v>0.183</v>
      </c>
      <c r="V20" s="5">
        <v>0.268</v>
      </c>
      <c r="W20" s="5">
        <v>0.328</v>
      </c>
      <c r="X20" s="5">
        <v>0.596</v>
      </c>
      <c r="Y20" s="5">
        <v>95.0</v>
      </c>
      <c r="Z20" s="5">
        <v>3.0</v>
      </c>
      <c r="AA20" s="5">
        <v>2.0</v>
      </c>
      <c r="AB20" s="5">
        <v>0.0</v>
      </c>
      <c r="AC20" s="5">
        <v>3.0</v>
      </c>
      <c r="AD20" s="5">
        <v>1.0</v>
      </c>
      <c r="AE20" s="5">
        <v>2.0</v>
      </c>
      <c r="AF20" s="5">
        <v>0.269</v>
      </c>
      <c r="AG20" s="5">
        <f t="shared" si="1"/>
        <v>31</v>
      </c>
      <c r="AH20" s="6">
        <f t="shared" si="2"/>
        <v>0</v>
      </c>
      <c r="AI20" s="6" t="str">
        <f>VLOOKUP(C20, 'Batter Rosters'!A:C, 3, FALSE)</f>
        <v>BAL</v>
      </c>
    </row>
    <row r="21">
      <c r="A21" s="1">
        <v>114.0</v>
      </c>
      <c r="B21" s="3"/>
      <c r="C21" s="4" t="s">
        <v>478</v>
      </c>
      <c r="D21" s="4" t="s">
        <v>36</v>
      </c>
      <c r="E21" s="5">
        <v>2019.0</v>
      </c>
      <c r="F21" s="5">
        <v>2020.0</v>
      </c>
      <c r="G21" s="5">
        <v>78.0</v>
      </c>
      <c r="H21" s="5">
        <v>10.0</v>
      </c>
      <c r="I21" s="3"/>
      <c r="J21" s="5">
        <v>250.0</v>
      </c>
      <c r="K21" s="5">
        <v>208.0</v>
      </c>
      <c r="L21" s="5">
        <v>33.0</v>
      </c>
      <c r="M21" s="5">
        <v>47.0</v>
      </c>
      <c r="N21" s="5">
        <v>11.0</v>
      </c>
      <c r="O21" s="5">
        <v>0.0</v>
      </c>
      <c r="P21" s="5">
        <v>25.0</v>
      </c>
      <c r="Q21" s="5">
        <v>0.0</v>
      </c>
      <c r="R21" s="5">
        <v>1.0</v>
      </c>
      <c r="S21" s="5">
        <v>32.0</v>
      </c>
      <c r="T21" s="5">
        <v>78.0</v>
      </c>
      <c r="U21" s="5">
        <v>0.226</v>
      </c>
      <c r="V21" s="5">
        <v>0.356</v>
      </c>
      <c r="W21" s="5">
        <v>0.423</v>
      </c>
      <c r="X21" s="5">
        <v>0.779</v>
      </c>
      <c r="Y21" s="5">
        <v>88.0</v>
      </c>
      <c r="Z21" s="5">
        <v>5.0</v>
      </c>
      <c r="AA21" s="5">
        <v>10.0</v>
      </c>
      <c r="AB21" s="5">
        <v>0.0</v>
      </c>
      <c r="AC21" s="5">
        <v>0.0</v>
      </c>
      <c r="AD21" s="5">
        <v>0.0</v>
      </c>
      <c r="AE21" s="5">
        <v>0.0</v>
      </c>
      <c r="AF21" s="5">
        <v>0.308</v>
      </c>
      <c r="AG21" s="5">
        <f t="shared" si="1"/>
        <v>26</v>
      </c>
      <c r="AH21" s="6">
        <f t="shared" si="2"/>
        <v>-1</v>
      </c>
      <c r="AI21" s="6" t="str">
        <f>VLOOKUP(C21, 'Batter Rosters'!A:C, 3, FALSE)</f>
        <v>BAL</v>
      </c>
    </row>
    <row r="22">
      <c r="A22" s="1">
        <v>153.0</v>
      </c>
      <c r="B22" s="3"/>
      <c r="C22" s="4" t="s">
        <v>480</v>
      </c>
      <c r="D22" s="4" t="s">
        <v>36</v>
      </c>
      <c r="E22" s="5">
        <v>2019.0</v>
      </c>
      <c r="F22" s="5">
        <v>2020.0</v>
      </c>
      <c r="G22" s="5">
        <v>52.0</v>
      </c>
      <c r="H22" s="5">
        <v>6.0</v>
      </c>
      <c r="I22" s="3"/>
      <c r="J22" s="5">
        <v>125.0</v>
      </c>
      <c r="K22" s="5">
        <v>102.0</v>
      </c>
      <c r="L22" s="5">
        <v>13.0</v>
      </c>
      <c r="M22" s="5">
        <v>18.0</v>
      </c>
      <c r="N22" s="5">
        <v>4.0</v>
      </c>
      <c r="O22" s="5">
        <v>0.0</v>
      </c>
      <c r="P22" s="5">
        <v>15.0</v>
      </c>
      <c r="Q22" s="5">
        <v>0.0</v>
      </c>
      <c r="R22" s="5">
        <v>1.0</v>
      </c>
      <c r="S22" s="5">
        <v>19.0</v>
      </c>
      <c r="T22" s="5">
        <v>30.0</v>
      </c>
      <c r="U22" s="5">
        <v>0.176</v>
      </c>
      <c r="V22" s="5">
        <v>0.315</v>
      </c>
      <c r="W22" s="5">
        <v>0.392</v>
      </c>
      <c r="X22" s="5">
        <v>0.707</v>
      </c>
      <c r="Y22" s="5">
        <v>40.0</v>
      </c>
      <c r="Z22" s="5">
        <v>2.0</v>
      </c>
      <c r="AA22" s="5">
        <v>2.0</v>
      </c>
      <c r="AB22" s="5">
        <v>1.0</v>
      </c>
      <c r="AC22" s="5">
        <v>1.0</v>
      </c>
      <c r="AD22" s="5">
        <v>0.0</v>
      </c>
      <c r="AE22" s="5">
        <v>1.0</v>
      </c>
      <c r="AF22" s="5">
        <v>0.179</v>
      </c>
      <c r="AG22" s="5">
        <f t="shared" si="1"/>
        <v>8</v>
      </c>
      <c r="AH22" s="6">
        <f t="shared" si="2"/>
        <v>-1</v>
      </c>
      <c r="AI22" s="6" t="str">
        <f>VLOOKUP(C22, 'Batter Rosters'!A:C, 3, FALSE)</f>
        <v>BAL</v>
      </c>
    </row>
    <row r="23">
      <c r="A23" s="1">
        <v>212.0</v>
      </c>
      <c r="B23" s="3"/>
      <c r="C23" s="4" t="s">
        <v>63</v>
      </c>
      <c r="D23" s="4" t="s">
        <v>36</v>
      </c>
      <c r="E23" s="5">
        <v>2019.0</v>
      </c>
      <c r="F23" s="5">
        <v>2020.0</v>
      </c>
      <c r="G23" s="5">
        <v>43.0</v>
      </c>
      <c r="H23" s="5">
        <v>1.0</v>
      </c>
      <c r="I23" s="3"/>
      <c r="J23" s="5">
        <v>112.0</v>
      </c>
      <c r="K23" s="5">
        <v>97.0</v>
      </c>
      <c r="L23" s="5">
        <v>13.0</v>
      </c>
      <c r="M23" s="5">
        <v>19.0</v>
      </c>
      <c r="N23" s="5">
        <v>1.0</v>
      </c>
      <c r="O23" s="5">
        <v>2.0</v>
      </c>
      <c r="P23" s="5">
        <v>6.0</v>
      </c>
      <c r="Q23" s="5">
        <v>5.0</v>
      </c>
      <c r="R23" s="5">
        <v>1.0</v>
      </c>
      <c r="S23" s="5">
        <v>6.0</v>
      </c>
      <c r="T23" s="5">
        <v>23.0</v>
      </c>
      <c r="U23" s="5">
        <v>0.196</v>
      </c>
      <c r="V23" s="5">
        <v>0.269</v>
      </c>
      <c r="W23" s="5">
        <v>0.278</v>
      </c>
      <c r="X23" s="5">
        <v>0.547</v>
      </c>
      <c r="Y23" s="5">
        <v>27.0</v>
      </c>
      <c r="Z23" s="5">
        <v>2.0</v>
      </c>
      <c r="AA23" s="5">
        <v>4.0</v>
      </c>
      <c r="AB23" s="5">
        <v>4.0</v>
      </c>
      <c r="AC23" s="5">
        <v>1.0</v>
      </c>
      <c r="AD23" s="5">
        <v>0.0</v>
      </c>
      <c r="AE23" s="5">
        <v>0.0</v>
      </c>
      <c r="AF23" s="5">
        <v>0.243</v>
      </c>
      <c r="AG23" s="5">
        <f t="shared" si="1"/>
        <v>15</v>
      </c>
      <c r="AH23" s="6">
        <f t="shared" si="2"/>
        <v>4</v>
      </c>
      <c r="AI23" s="6" t="str">
        <f>VLOOKUP(C23, 'Batter Rosters'!A:C, 3, FALSE)</f>
        <v>BAL</v>
      </c>
    </row>
    <row r="24">
      <c r="A24" s="1">
        <v>251.0</v>
      </c>
      <c r="B24" s="3"/>
      <c r="C24" s="4" t="s">
        <v>64</v>
      </c>
      <c r="D24" s="4" t="s">
        <v>36</v>
      </c>
      <c r="E24" s="5">
        <v>2019.0</v>
      </c>
      <c r="F24" s="5">
        <v>2020.0</v>
      </c>
      <c r="G24" s="5">
        <v>33.0</v>
      </c>
      <c r="H24" s="5">
        <v>0.0</v>
      </c>
      <c r="I24" s="3"/>
      <c r="J24" s="5">
        <v>59.0</v>
      </c>
      <c r="K24" s="5">
        <v>51.0</v>
      </c>
      <c r="L24" s="5">
        <v>7.0</v>
      </c>
      <c r="M24" s="5">
        <v>5.0</v>
      </c>
      <c r="N24" s="5">
        <v>2.0</v>
      </c>
      <c r="O24" s="5">
        <v>0.0</v>
      </c>
      <c r="P24" s="5">
        <v>0.0</v>
      </c>
      <c r="Q24" s="5">
        <v>4.0</v>
      </c>
      <c r="R24" s="5">
        <v>1.0</v>
      </c>
      <c r="S24" s="5">
        <v>5.0</v>
      </c>
      <c r="T24" s="5">
        <v>22.0</v>
      </c>
      <c r="U24" s="5">
        <v>0.098</v>
      </c>
      <c r="V24" s="5">
        <v>0.179</v>
      </c>
      <c r="W24" s="5">
        <v>0.137</v>
      </c>
      <c r="X24" s="5">
        <v>0.316</v>
      </c>
      <c r="Y24" s="5">
        <v>7.0</v>
      </c>
      <c r="Z24" s="5">
        <v>0.0</v>
      </c>
      <c r="AA24" s="5">
        <v>0.0</v>
      </c>
      <c r="AB24" s="5">
        <v>3.0</v>
      </c>
      <c r="AC24" s="5">
        <v>0.0</v>
      </c>
      <c r="AD24" s="5">
        <v>0.0</v>
      </c>
      <c r="AE24" s="5">
        <v>0.0</v>
      </c>
      <c r="AF24" s="5">
        <v>0.172</v>
      </c>
      <c r="AG24" s="5">
        <f t="shared" si="1"/>
        <v>3</v>
      </c>
      <c r="AH24" s="6">
        <f t="shared" si="2"/>
        <v>3</v>
      </c>
      <c r="AI24" s="6" t="str">
        <f>VLOOKUP(C24, 'Batter Rosters'!A:C, 3, FALSE)</f>
        <v>BAL</v>
      </c>
    </row>
    <row r="25">
      <c r="A25" s="1">
        <v>272.0</v>
      </c>
      <c r="B25" s="3"/>
      <c r="C25" s="4" t="s">
        <v>607</v>
      </c>
      <c r="D25" s="4" t="s">
        <v>36</v>
      </c>
      <c r="E25" s="5">
        <v>2019.0</v>
      </c>
      <c r="F25" s="5">
        <v>2020.0</v>
      </c>
      <c r="G25" s="5">
        <v>15.0</v>
      </c>
      <c r="H25" s="5">
        <v>0.0</v>
      </c>
      <c r="I25" s="3"/>
      <c r="J25" s="5">
        <v>37.0</v>
      </c>
      <c r="K25" s="5">
        <v>34.0</v>
      </c>
      <c r="L25" s="5">
        <v>1.0</v>
      </c>
      <c r="M25" s="5">
        <v>7.0</v>
      </c>
      <c r="N25" s="5">
        <v>1.0</v>
      </c>
      <c r="O25" s="5">
        <v>0.0</v>
      </c>
      <c r="P25" s="5">
        <v>2.0</v>
      </c>
      <c r="Q25" s="5">
        <v>0.0</v>
      </c>
      <c r="R25" s="5">
        <v>0.0</v>
      </c>
      <c r="S25" s="5">
        <v>2.0</v>
      </c>
      <c r="T25" s="5">
        <v>9.0</v>
      </c>
      <c r="U25" s="5">
        <v>0.206</v>
      </c>
      <c r="V25" s="5">
        <v>0.243</v>
      </c>
      <c r="W25" s="5">
        <v>0.235</v>
      </c>
      <c r="X25" s="5">
        <v>0.479</v>
      </c>
      <c r="Y25" s="5">
        <v>8.0</v>
      </c>
      <c r="Z25" s="5">
        <v>0.0</v>
      </c>
      <c r="AA25" s="5">
        <v>0.0</v>
      </c>
      <c r="AB25" s="5">
        <v>0.0</v>
      </c>
      <c r="AC25" s="5">
        <v>1.0</v>
      </c>
      <c r="AD25" s="5">
        <v>0.0</v>
      </c>
      <c r="AE25" s="5">
        <v>0.0</v>
      </c>
      <c r="AF25" s="5">
        <v>0.269</v>
      </c>
      <c r="AG25" s="5">
        <f t="shared" si="1"/>
        <v>6</v>
      </c>
      <c r="AH25" s="6">
        <f t="shared" si="2"/>
        <v>0</v>
      </c>
      <c r="AI25" s="6" t="str">
        <f>VLOOKUP(C25, 'Batter Rosters'!A:C, 3, FALSE)</f>
        <v>BAL</v>
      </c>
    </row>
    <row r="26">
      <c r="A26" s="1">
        <v>10.0</v>
      </c>
      <c r="B26" s="3"/>
      <c r="C26" s="4" t="s">
        <v>481</v>
      </c>
      <c r="D26" s="4" t="s">
        <v>36</v>
      </c>
      <c r="E26" s="5">
        <v>2019.0</v>
      </c>
      <c r="F26" s="5">
        <v>2020.0</v>
      </c>
      <c r="G26" s="5">
        <v>179.0</v>
      </c>
      <c r="H26" s="5">
        <v>32.0</v>
      </c>
      <c r="I26" s="3"/>
      <c r="J26" s="5">
        <v>591.0</v>
      </c>
      <c r="K26" s="5">
        <v>539.0</v>
      </c>
      <c r="L26" s="5">
        <v>108.0</v>
      </c>
      <c r="M26" s="5">
        <v>171.0</v>
      </c>
      <c r="N26" s="5">
        <v>45.0</v>
      </c>
      <c r="O26" s="5">
        <v>5.0</v>
      </c>
      <c r="P26" s="5">
        <v>108.0</v>
      </c>
      <c r="Q26" s="5">
        <v>8.0</v>
      </c>
      <c r="R26" s="5">
        <v>7.0</v>
      </c>
      <c r="S26" s="5">
        <v>50.0</v>
      </c>
      <c r="T26" s="5">
        <v>107.0</v>
      </c>
      <c r="U26" s="5">
        <v>0.317</v>
      </c>
      <c r="V26" s="5">
        <v>0.375</v>
      </c>
      <c r="W26" s="5">
        <v>0.597</v>
      </c>
      <c r="X26" s="5">
        <v>0.972</v>
      </c>
      <c r="Y26" s="5">
        <v>322.0</v>
      </c>
      <c r="Z26" s="5">
        <v>7.0</v>
      </c>
      <c r="AA26" s="5">
        <v>0.0</v>
      </c>
      <c r="AB26" s="5">
        <v>1.0</v>
      </c>
      <c r="AC26" s="5">
        <v>1.0</v>
      </c>
      <c r="AD26" s="5">
        <v>7.0</v>
      </c>
      <c r="AE26" s="5">
        <v>5.0</v>
      </c>
      <c r="AF26" s="5">
        <v>0.347</v>
      </c>
      <c r="AG26" s="5">
        <f t="shared" si="1"/>
        <v>89</v>
      </c>
      <c r="AH26" s="6">
        <f t="shared" si="2"/>
        <v>1</v>
      </c>
      <c r="AI26" s="6" t="str">
        <f>VLOOKUP(C26, 'Batter Rosters'!A:C, 3, FALSE)</f>
        <v>BOS</v>
      </c>
    </row>
    <row r="27">
      <c r="A27" s="1">
        <v>45.0</v>
      </c>
      <c r="B27" s="3"/>
      <c r="C27" s="4" t="s">
        <v>482</v>
      </c>
      <c r="D27" s="4" t="s">
        <v>36</v>
      </c>
      <c r="E27" s="5">
        <v>2019.0</v>
      </c>
      <c r="F27" s="5">
        <v>2020.0</v>
      </c>
      <c r="G27" s="5">
        <v>170.0</v>
      </c>
      <c r="H27" s="5">
        <v>20.0</v>
      </c>
      <c r="I27" s="3"/>
      <c r="J27" s="5">
        <v>471.0</v>
      </c>
      <c r="K27" s="5">
        <v>411.0</v>
      </c>
      <c r="L27" s="5">
        <v>61.0</v>
      </c>
      <c r="M27" s="5">
        <v>96.0</v>
      </c>
      <c r="N27" s="5">
        <v>23.0</v>
      </c>
      <c r="O27" s="5">
        <v>3.0</v>
      </c>
      <c r="P27" s="5">
        <v>59.0</v>
      </c>
      <c r="Q27" s="5">
        <v>5.0</v>
      </c>
      <c r="R27" s="5">
        <v>5.0</v>
      </c>
      <c r="S27" s="5">
        <v>49.0</v>
      </c>
      <c r="T27" s="5">
        <v>120.0</v>
      </c>
      <c r="U27" s="5">
        <v>0.234</v>
      </c>
      <c r="V27" s="5">
        <v>0.324</v>
      </c>
      <c r="W27" s="5">
        <v>0.45</v>
      </c>
      <c r="X27" s="5">
        <v>0.774</v>
      </c>
      <c r="Y27" s="5">
        <v>185.0</v>
      </c>
      <c r="Z27" s="5">
        <v>4.0</v>
      </c>
      <c r="AA27" s="5">
        <v>7.0</v>
      </c>
      <c r="AB27" s="5">
        <v>2.0</v>
      </c>
      <c r="AC27" s="5">
        <v>2.0</v>
      </c>
      <c r="AD27" s="5">
        <v>3.0</v>
      </c>
      <c r="AE27" s="5">
        <v>5.0</v>
      </c>
      <c r="AF27" s="5">
        <v>0.278</v>
      </c>
      <c r="AG27" s="5">
        <f t="shared" si="1"/>
        <v>50</v>
      </c>
      <c r="AH27" s="6">
        <f t="shared" si="2"/>
        <v>0</v>
      </c>
      <c r="AI27" s="6" t="str">
        <f>VLOOKUP(C27, 'Batter Rosters'!A:C, 3, FALSE)</f>
        <v>BOS</v>
      </c>
    </row>
    <row r="28">
      <c r="A28" s="1">
        <v>78.0</v>
      </c>
      <c r="B28" s="3"/>
      <c r="C28" s="4" t="s">
        <v>484</v>
      </c>
      <c r="D28" s="4" t="s">
        <v>36</v>
      </c>
      <c r="E28" s="5">
        <v>2019.0</v>
      </c>
      <c r="F28" s="5">
        <v>2020.0</v>
      </c>
      <c r="G28" s="5">
        <v>133.0</v>
      </c>
      <c r="H28" s="5">
        <v>14.0</v>
      </c>
      <c r="I28" s="3"/>
      <c r="J28" s="5">
        <v>372.0</v>
      </c>
      <c r="K28" s="5">
        <v>339.0</v>
      </c>
      <c r="L28" s="5">
        <v>50.0</v>
      </c>
      <c r="M28" s="5">
        <v>98.0</v>
      </c>
      <c r="N28" s="5">
        <v>26.0</v>
      </c>
      <c r="O28" s="5">
        <v>0.0</v>
      </c>
      <c r="P28" s="5">
        <v>45.0</v>
      </c>
      <c r="Q28" s="5">
        <v>5.0</v>
      </c>
      <c r="R28" s="5">
        <v>0.0</v>
      </c>
      <c r="S28" s="5">
        <v>28.0</v>
      </c>
      <c r="T28" s="5">
        <v>54.0</v>
      </c>
      <c r="U28" s="5">
        <v>0.289</v>
      </c>
      <c r="V28" s="5">
        <v>0.341</v>
      </c>
      <c r="W28" s="5">
        <v>0.49</v>
      </c>
      <c r="X28" s="5">
        <v>0.831</v>
      </c>
      <c r="Y28" s="5">
        <v>166.0</v>
      </c>
      <c r="Z28" s="5">
        <v>8.0</v>
      </c>
      <c r="AA28" s="5">
        <v>1.0</v>
      </c>
      <c r="AB28" s="5">
        <v>0.0</v>
      </c>
      <c r="AC28" s="5">
        <v>4.0</v>
      </c>
      <c r="AD28" s="5">
        <v>2.0</v>
      </c>
      <c r="AE28" s="5">
        <v>1.0</v>
      </c>
      <c r="AF28" s="5">
        <v>0.305</v>
      </c>
      <c r="AG28" s="5">
        <f t="shared" si="1"/>
        <v>58</v>
      </c>
      <c r="AH28" s="6">
        <f t="shared" si="2"/>
        <v>5</v>
      </c>
      <c r="AI28" s="6" t="str">
        <f>VLOOKUP(C28, 'Batter Rosters'!A:C, 3, FALSE)</f>
        <v>BOS</v>
      </c>
    </row>
    <row r="29">
      <c r="A29" s="1">
        <v>134.0</v>
      </c>
      <c r="B29" s="3"/>
      <c r="C29" s="4" t="s">
        <v>483</v>
      </c>
      <c r="D29" s="4" t="s">
        <v>36</v>
      </c>
      <c r="E29" s="5">
        <v>2019.0</v>
      </c>
      <c r="F29" s="5">
        <v>2020.0</v>
      </c>
      <c r="G29" s="5">
        <v>142.0</v>
      </c>
      <c r="H29" s="5">
        <v>8.0</v>
      </c>
      <c r="I29" s="3"/>
      <c r="J29" s="5">
        <v>467.0</v>
      </c>
      <c r="K29" s="5">
        <v>413.0</v>
      </c>
      <c r="L29" s="5">
        <v>55.0</v>
      </c>
      <c r="M29" s="5">
        <v>105.0</v>
      </c>
      <c r="N29" s="5">
        <v>29.0</v>
      </c>
      <c r="O29" s="5">
        <v>5.0</v>
      </c>
      <c r="P29" s="5">
        <v>42.0</v>
      </c>
      <c r="Q29" s="5">
        <v>11.0</v>
      </c>
      <c r="R29" s="5">
        <v>4.0</v>
      </c>
      <c r="S29" s="5">
        <v>46.0</v>
      </c>
      <c r="T29" s="5">
        <v>110.0</v>
      </c>
      <c r="U29" s="5">
        <v>0.254</v>
      </c>
      <c r="V29" s="5">
        <v>0.333</v>
      </c>
      <c r="W29" s="5">
        <v>0.407</v>
      </c>
      <c r="X29" s="5">
        <v>0.74</v>
      </c>
      <c r="Y29" s="5">
        <v>168.0</v>
      </c>
      <c r="Z29" s="5">
        <v>5.0</v>
      </c>
      <c r="AA29" s="5">
        <v>4.0</v>
      </c>
      <c r="AB29" s="5">
        <v>2.0</v>
      </c>
      <c r="AC29" s="5">
        <v>2.0</v>
      </c>
      <c r="AD29" s="5">
        <v>1.0</v>
      </c>
      <c r="AE29" s="5">
        <v>4.0</v>
      </c>
      <c r="AF29" s="5">
        <v>0.327</v>
      </c>
      <c r="AG29" s="5">
        <f t="shared" si="1"/>
        <v>63</v>
      </c>
      <c r="AH29" s="6">
        <f t="shared" si="2"/>
        <v>7</v>
      </c>
      <c r="AI29" s="6" t="str">
        <f>VLOOKUP(C29, 'Batter Rosters'!A:C, 3, FALSE)</f>
        <v>BOS</v>
      </c>
    </row>
    <row r="30">
      <c r="A30" s="1">
        <v>267.0</v>
      </c>
      <c r="B30" s="3"/>
      <c r="C30" s="4" t="s">
        <v>608</v>
      </c>
      <c r="D30" s="4" t="s">
        <v>36</v>
      </c>
      <c r="E30" s="5">
        <v>2019.0</v>
      </c>
      <c r="F30" s="5">
        <v>2020.0</v>
      </c>
      <c r="G30" s="5">
        <v>18.0</v>
      </c>
      <c r="H30" s="5">
        <v>0.0</v>
      </c>
      <c r="I30" s="3"/>
      <c r="J30" s="5">
        <v>43.0</v>
      </c>
      <c r="K30" s="5">
        <v>41.0</v>
      </c>
      <c r="L30" s="5">
        <v>3.0</v>
      </c>
      <c r="M30" s="5">
        <v>7.0</v>
      </c>
      <c r="N30" s="5">
        <v>2.0</v>
      </c>
      <c r="O30" s="5">
        <v>0.0</v>
      </c>
      <c r="P30" s="5">
        <v>2.0</v>
      </c>
      <c r="Q30" s="5">
        <v>1.0</v>
      </c>
      <c r="R30" s="5">
        <v>1.0</v>
      </c>
      <c r="S30" s="5">
        <v>1.0</v>
      </c>
      <c r="T30" s="5">
        <v>15.0</v>
      </c>
      <c r="U30" s="5">
        <v>0.171</v>
      </c>
      <c r="V30" s="5">
        <v>0.19</v>
      </c>
      <c r="W30" s="5">
        <v>0.22</v>
      </c>
      <c r="X30" s="5">
        <v>0.41</v>
      </c>
      <c r="Y30" s="5">
        <v>9.0</v>
      </c>
      <c r="Z30" s="5">
        <v>1.0</v>
      </c>
      <c r="AA30" s="5">
        <v>0.0</v>
      </c>
      <c r="AB30" s="5">
        <v>1.0</v>
      </c>
      <c r="AC30" s="5">
        <v>0.0</v>
      </c>
      <c r="AD30" s="5">
        <v>0.0</v>
      </c>
      <c r="AE30" s="5">
        <v>1.0</v>
      </c>
      <c r="AF30" s="5">
        <v>0.269</v>
      </c>
      <c r="AG30" s="5">
        <f t="shared" si="1"/>
        <v>5</v>
      </c>
      <c r="AH30" s="6">
        <f t="shared" si="2"/>
        <v>0</v>
      </c>
      <c r="AI30" s="6" t="str">
        <f>VLOOKUP(C30, 'Batter Rosters'!A:C, 3, FALSE)</f>
        <v>BOS</v>
      </c>
    </row>
    <row r="31">
      <c r="A31" s="1">
        <v>2.0</v>
      </c>
      <c r="B31" s="3"/>
      <c r="C31" s="4" t="s">
        <v>485</v>
      </c>
      <c r="D31" s="4" t="s">
        <v>36</v>
      </c>
      <c r="E31" s="5">
        <v>2019.0</v>
      </c>
      <c r="F31" s="5">
        <v>2020.0</v>
      </c>
      <c r="G31" s="5">
        <v>182.0</v>
      </c>
      <c r="H31" s="5">
        <v>40.0</v>
      </c>
      <c r="I31" s="3"/>
      <c r="J31" s="5">
        <v>593.0</v>
      </c>
      <c r="K31" s="5">
        <v>513.0</v>
      </c>
      <c r="L31" s="5">
        <v>84.0</v>
      </c>
      <c r="M31" s="5">
        <v>130.0</v>
      </c>
      <c r="N31" s="5">
        <v>29.0</v>
      </c>
      <c r="O31" s="5">
        <v>2.0</v>
      </c>
      <c r="P31" s="5">
        <v>91.0</v>
      </c>
      <c r="Q31" s="5">
        <v>3.0</v>
      </c>
      <c r="R31" s="5">
        <v>3.0</v>
      </c>
      <c r="S31" s="5">
        <v>72.0</v>
      </c>
      <c r="T31" s="5">
        <v>153.0</v>
      </c>
      <c r="U31" s="5">
        <v>0.253</v>
      </c>
      <c r="V31" s="5">
        <v>0.347</v>
      </c>
      <c r="W31" s="5">
        <v>0.552</v>
      </c>
      <c r="X31" s="5">
        <v>0.899</v>
      </c>
      <c r="Y31" s="5">
        <v>283.0</v>
      </c>
      <c r="Z31" s="5">
        <v>8.0</v>
      </c>
      <c r="AA31" s="5">
        <v>4.0</v>
      </c>
      <c r="AB31" s="5">
        <v>0.0</v>
      </c>
      <c r="AC31" s="5">
        <v>4.0</v>
      </c>
      <c r="AD31" s="5">
        <v>6.0</v>
      </c>
      <c r="AE31" s="5">
        <v>5.0</v>
      </c>
      <c r="AF31" s="5">
        <v>0.278</v>
      </c>
      <c r="AG31" s="5">
        <f t="shared" si="1"/>
        <v>59</v>
      </c>
      <c r="AH31" s="6">
        <f t="shared" si="2"/>
        <v>0</v>
      </c>
      <c r="AI31" s="6" t="str">
        <f>VLOOKUP(C31, 'Batter Rosters'!A:C, 3, FALSE)</f>
        <v>CHC</v>
      </c>
    </row>
    <row r="32">
      <c r="A32" s="1">
        <v>16.0</v>
      </c>
      <c r="B32" s="3"/>
      <c r="C32" s="4" t="s">
        <v>486</v>
      </c>
      <c r="D32" s="4" t="s">
        <v>36</v>
      </c>
      <c r="E32" s="5">
        <v>2019.0</v>
      </c>
      <c r="F32" s="5">
        <v>2020.0</v>
      </c>
      <c r="G32" s="5">
        <v>176.0</v>
      </c>
      <c r="H32" s="5">
        <v>29.0</v>
      </c>
      <c r="I32" s="3"/>
      <c r="J32" s="5">
        <v>584.0</v>
      </c>
      <c r="K32" s="5">
        <v>489.0</v>
      </c>
      <c r="L32" s="5">
        <v>86.0</v>
      </c>
      <c r="M32" s="5">
        <v>144.0</v>
      </c>
      <c r="N32" s="5">
        <v>28.0</v>
      </c>
      <c r="O32" s="5">
        <v>3.0</v>
      </c>
      <c r="P32" s="5">
        <v>78.0</v>
      </c>
      <c r="Q32" s="5">
        <v>5.0</v>
      </c>
      <c r="R32" s="5">
        <v>2.0</v>
      </c>
      <c r="S32" s="5">
        <v>71.0</v>
      </c>
      <c r="T32" s="5">
        <v>87.0</v>
      </c>
      <c r="U32" s="5">
        <v>0.294</v>
      </c>
      <c r="V32" s="5">
        <v>0.406</v>
      </c>
      <c r="W32" s="5">
        <v>0.542</v>
      </c>
      <c r="X32" s="5">
        <v>0.948</v>
      </c>
      <c r="Y32" s="5">
        <v>265.0</v>
      </c>
      <c r="Z32" s="5">
        <v>10.0</v>
      </c>
      <c r="AA32" s="5">
        <v>22.0</v>
      </c>
      <c r="AB32" s="5">
        <v>0.0</v>
      </c>
      <c r="AC32" s="5">
        <v>2.0</v>
      </c>
      <c r="AD32" s="5">
        <v>5.0</v>
      </c>
      <c r="AE32" s="5">
        <v>4.0</v>
      </c>
      <c r="AF32" s="5">
        <v>0.307</v>
      </c>
      <c r="AG32" s="5">
        <f t="shared" si="1"/>
        <v>84</v>
      </c>
      <c r="AH32" s="6">
        <f t="shared" si="2"/>
        <v>3</v>
      </c>
      <c r="AI32" s="6" t="str">
        <f>VLOOKUP(C32, 'Batter Rosters'!A:C, 3, FALSE)</f>
        <v>CHC</v>
      </c>
    </row>
    <row r="33">
      <c r="A33" s="1">
        <v>30.0</v>
      </c>
      <c r="B33" s="3"/>
      <c r="C33" s="4" t="s">
        <v>488</v>
      </c>
      <c r="D33" s="4" t="s">
        <v>36</v>
      </c>
      <c r="E33" s="5">
        <v>2019.0</v>
      </c>
      <c r="F33" s="5">
        <v>2020.0</v>
      </c>
      <c r="G33" s="5">
        <v>172.0</v>
      </c>
      <c r="H33" s="5">
        <v>24.0</v>
      </c>
      <c r="I33" s="3"/>
      <c r="J33" s="5">
        <v>559.0</v>
      </c>
      <c r="K33" s="5">
        <v>473.0</v>
      </c>
      <c r="L33" s="5">
        <v>84.0</v>
      </c>
      <c r="M33" s="5">
        <v>131.0</v>
      </c>
      <c r="N33" s="5">
        <v>19.0</v>
      </c>
      <c r="O33" s="5">
        <v>6.0</v>
      </c>
      <c r="P33" s="5">
        <v>65.0</v>
      </c>
      <c r="Q33" s="5">
        <v>9.0</v>
      </c>
      <c r="R33" s="5">
        <v>3.0</v>
      </c>
      <c r="S33" s="5">
        <v>76.0</v>
      </c>
      <c r="T33" s="5">
        <v>94.0</v>
      </c>
      <c r="U33" s="5">
        <v>0.277</v>
      </c>
      <c r="V33" s="5">
        <v>0.381</v>
      </c>
      <c r="W33" s="5">
        <v>0.495</v>
      </c>
      <c r="X33" s="5">
        <v>0.876</v>
      </c>
      <c r="Y33" s="5">
        <v>234.0</v>
      </c>
      <c r="Z33" s="5">
        <v>10.0</v>
      </c>
      <c r="AA33" s="5">
        <v>6.0</v>
      </c>
      <c r="AB33" s="5">
        <v>0.0</v>
      </c>
      <c r="AC33" s="5">
        <v>4.0</v>
      </c>
      <c r="AD33" s="5">
        <v>5.0</v>
      </c>
      <c r="AE33" s="5">
        <v>6.0</v>
      </c>
      <c r="AF33" s="5">
        <v>0.298</v>
      </c>
      <c r="AG33" s="5">
        <f t="shared" si="1"/>
        <v>82</v>
      </c>
      <c r="AH33" s="6">
        <f t="shared" si="2"/>
        <v>6</v>
      </c>
      <c r="AI33" s="6" t="str">
        <f>VLOOKUP(C33, 'Batter Rosters'!A:C, 3, FALSE)</f>
        <v>CHC</v>
      </c>
    </row>
    <row r="34">
      <c r="A34" s="1">
        <v>41.0</v>
      </c>
      <c r="B34" s="3"/>
      <c r="C34" s="4" t="s">
        <v>75</v>
      </c>
      <c r="D34" s="4" t="s">
        <v>36</v>
      </c>
      <c r="E34" s="5">
        <v>2019.0</v>
      </c>
      <c r="F34" s="5">
        <v>2020.0</v>
      </c>
      <c r="G34" s="5">
        <v>89.0</v>
      </c>
      <c r="H34" s="5">
        <v>21.0</v>
      </c>
      <c r="I34" s="3"/>
      <c r="J34" s="5">
        <v>234.0</v>
      </c>
      <c r="K34" s="5">
        <v>204.0</v>
      </c>
      <c r="L34" s="5">
        <v>39.0</v>
      </c>
      <c r="M34" s="5">
        <v>60.0</v>
      </c>
      <c r="N34" s="5">
        <v>13.0</v>
      </c>
      <c r="O34" s="5">
        <v>1.0</v>
      </c>
      <c r="P34" s="5">
        <v>48.0</v>
      </c>
      <c r="Q34" s="5">
        <v>2.0</v>
      </c>
      <c r="R34" s="5">
        <v>1.0</v>
      </c>
      <c r="S34" s="5">
        <v>28.0</v>
      </c>
      <c r="T34" s="5">
        <v>51.0</v>
      </c>
      <c r="U34" s="5">
        <v>0.294</v>
      </c>
      <c r="V34" s="5">
        <v>0.38</v>
      </c>
      <c r="W34" s="5">
        <v>0.676</v>
      </c>
      <c r="X34" s="5">
        <v>1.057</v>
      </c>
      <c r="Y34" s="5">
        <v>138.0</v>
      </c>
      <c r="Z34" s="5">
        <v>1.0</v>
      </c>
      <c r="AA34" s="5">
        <v>1.0</v>
      </c>
      <c r="AB34" s="5">
        <v>0.0</v>
      </c>
      <c r="AC34" s="5">
        <v>1.0</v>
      </c>
      <c r="AD34" s="5">
        <v>0.0</v>
      </c>
      <c r="AE34" s="5">
        <v>1.0</v>
      </c>
      <c r="AF34" s="5">
        <v>0.293</v>
      </c>
      <c r="AG34" s="5">
        <f t="shared" si="1"/>
        <v>25</v>
      </c>
      <c r="AH34" s="6">
        <f t="shared" si="2"/>
        <v>1</v>
      </c>
      <c r="AI34" s="6" t="str">
        <f>VLOOKUP(C34, 'Batter Rosters'!A:C, 3, FALSE)</f>
        <v>CHC</v>
      </c>
    </row>
    <row r="35">
      <c r="A35" s="1">
        <v>69.0</v>
      </c>
      <c r="B35" s="3"/>
      <c r="C35" s="4" t="s">
        <v>487</v>
      </c>
      <c r="D35" s="4" t="s">
        <v>36</v>
      </c>
      <c r="E35" s="5">
        <v>2019.0</v>
      </c>
      <c r="F35" s="5">
        <v>2020.0</v>
      </c>
      <c r="G35" s="5">
        <v>136.0</v>
      </c>
      <c r="H35" s="5">
        <v>16.0</v>
      </c>
      <c r="I35" s="3"/>
      <c r="J35" s="5">
        <v>412.0</v>
      </c>
      <c r="K35" s="5">
        <v>362.0</v>
      </c>
      <c r="L35" s="5">
        <v>41.0</v>
      </c>
      <c r="M35" s="5">
        <v>90.0</v>
      </c>
      <c r="N35" s="5">
        <v>20.0</v>
      </c>
      <c r="O35" s="5">
        <v>2.0</v>
      </c>
      <c r="P35" s="5">
        <v>61.0</v>
      </c>
      <c r="Q35" s="5">
        <v>8.0</v>
      </c>
      <c r="R35" s="5">
        <v>2.0</v>
      </c>
      <c r="S35" s="5">
        <v>40.0</v>
      </c>
      <c r="T35" s="5">
        <v>87.0</v>
      </c>
      <c r="U35" s="5">
        <v>0.249</v>
      </c>
      <c r="V35" s="5">
        <v>0.32</v>
      </c>
      <c r="W35" s="5">
        <v>0.448</v>
      </c>
      <c r="X35" s="5">
        <v>0.767</v>
      </c>
      <c r="Y35" s="5">
        <v>162.0</v>
      </c>
      <c r="Z35" s="5">
        <v>7.0</v>
      </c>
      <c r="AA35" s="5">
        <v>1.0</v>
      </c>
      <c r="AB35" s="5">
        <v>2.0</v>
      </c>
      <c r="AC35" s="5">
        <v>7.0</v>
      </c>
      <c r="AD35" s="5">
        <v>2.0</v>
      </c>
      <c r="AE35" s="5">
        <v>2.0</v>
      </c>
      <c r="AF35" s="5">
        <v>0.278</v>
      </c>
      <c r="AG35" s="5">
        <f t="shared" si="1"/>
        <v>52</v>
      </c>
      <c r="AH35" s="6">
        <f t="shared" si="2"/>
        <v>6</v>
      </c>
      <c r="AI35" s="6" t="str">
        <f>VLOOKUP(C35, 'Batter Rosters'!A:C, 3, FALSE)</f>
        <v>CHC</v>
      </c>
    </row>
    <row r="36">
      <c r="A36" s="1">
        <v>110.0</v>
      </c>
      <c r="B36" s="3"/>
      <c r="C36" s="4" t="s">
        <v>77</v>
      </c>
      <c r="D36" s="4" t="s">
        <v>36</v>
      </c>
      <c r="E36" s="5">
        <v>2019.0</v>
      </c>
      <c r="F36" s="5">
        <v>2020.0</v>
      </c>
      <c r="G36" s="5">
        <v>117.0</v>
      </c>
      <c r="H36" s="5">
        <v>10.0</v>
      </c>
      <c r="I36" s="3"/>
      <c r="J36" s="5">
        <v>298.0</v>
      </c>
      <c r="K36" s="5">
        <v>265.0</v>
      </c>
      <c r="L36" s="5">
        <v>27.0</v>
      </c>
      <c r="M36" s="5">
        <v>71.0</v>
      </c>
      <c r="N36" s="5">
        <v>12.0</v>
      </c>
      <c r="O36" s="5">
        <v>0.0</v>
      </c>
      <c r="P36" s="5">
        <v>39.0</v>
      </c>
      <c r="Q36" s="5">
        <v>1.0</v>
      </c>
      <c r="R36" s="5">
        <v>1.0</v>
      </c>
      <c r="S36" s="5">
        <v>28.0</v>
      </c>
      <c r="T36" s="5">
        <v>62.0</v>
      </c>
      <c r="U36" s="5">
        <v>0.268</v>
      </c>
      <c r="V36" s="5">
        <v>0.339</v>
      </c>
      <c r="W36" s="5">
        <v>0.426</v>
      </c>
      <c r="X36" s="5">
        <v>0.765</v>
      </c>
      <c r="Y36" s="5">
        <v>113.0</v>
      </c>
      <c r="Z36" s="5">
        <v>8.0</v>
      </c>
      <c r="AA36" s="5">
        <v>2.0</v>
      </c>
      <c r="AB36" s="5">
        <v>0.0</v>
      </c>
      <c r="AC36" s="5">
        <v>3.0</v>
      </c>
      <c r="AD36" s="5">
        <v>1.0</v>
      </c>
      <c r="AE36" s="5">
        <v>2.0</v>
      </c>
      <c r="AF36" s="5">
        <v>0.311</v>
      </c>
      <c r="AG36" s="5">
        <f t="shared" si="1"/>
        <v>49</v>
      </c>
      <c r="AH36" s="6">
        <f t="shared" si="2"/>
        <v>0</v>
      </c>
      <c r="AI36" s="6" t="str">
        <f>VLOOKUP(C36, 'Batter Rosters'!A:C, 3, FALSE)</f>
        <v>CHC</v>
      </c>
    </row>
    <row r="37">
      <c r="A37" s="1">
        <v>231.0</v>
      </c>
      <c r="B37" s="3"/>
      <c r="C37" s="4" t="s">
        <v>83</v>
      </c>
      <c r="D37" s="4" t="s">
        <v>36</v>
      </c>
      <c r="E37" s="5">
        <v>2019.0</v>
      </c>
      <c r="F37" s="5">
        <v>2020.0</v>
      </c>
      <c r="G37" s="5">
        <v>79.0</v>
      </c>
      <c r="H37" s="5">
        <v>1.0</v>
      </c>
      <c r="I37" s="3"/>
      <c r="J37" s="5">
        <v>175.0</v>
      </c>
      <c r="K37" s="5">
        <v>166.0</v>
      </c>
      <c r="L37" s="5">
        <v>20.0</v>
      </c>
      <c r="M37" s="5">
        <v>42.0</v>
      </c>
      <c r="N37" s="5">
        <v>7.0</v>
      </c>
      <c r="O37" s="5">
        <v>2.0</v>
      </c>
      <c r="P37" s="5">
        <v>9.0</v>
      </c>
      <c r="Q37" s="5">
        <v>1.0</v>
      </c>
      <c r="R37" s="5">
        <v>0.0</v>
      </c>
      <c r="S37" s="5">
        <v>8.0</v>
      </c>
      <c r="T37" s="5">
        <v>22.0</v>
      </c>
      <c r="U37" s="5">
        <v>0.253</v>
      </c>
      <c r="V37" s="5">
        <v>0.286</v>
      </c>
      <c r="W37" s="5">
        <v>0.337</v>
      </c>
      <c r="X37" s="5">
        <v>0.623</v>
      </c>
      <c r="Y37" s="5">
        <v>56.0</v>
      </c>
      <c r="Z37" s="5">
        <v>4.0</v>
      </c>
      <c r="AA37" s="5">
        <v>0.0</v>
      </c>
      <c r="AB37" s="5">
        <v>0.0</v>
      </c>
      <c r="AC37" s="5">
        <v>1.0</v>
      </c>
      <c r="AD37" s="5">
        <v>0.0</v>
      </c>
      <c r="AE37" s="5">
        <v>1.0</v>
      </c>
      <c r="AF37" s="5">
        <v>0.285</v>
      </c>
      <c r="AG37" s="5">
        <f t="shared" si="1"/>
        <v>32</v>
      </c>
      <c r="AH37" s="6">
        <f t="shared" si="2"/>
        <v>1</v>
      </c>
      <c r="AI37" s="6" t="str">
        <f>VLOOKUP(C37, 'Batter Rosters'!A:C, 3, FALSE)</f>
        <v>CHC</v>
      </c>
    </row>
    <row r="38">
      <c r="A38" s="1">
        <v>27.0</v>
      </c>
      <c r="B38" s="3"/>
      <c r="C38" s="4" t="s">
        <v>87</v>
      </c>
      <c r="D38" s="4" t="s">
        <v>36</v>
      </c>
      <c r="E38" s="5">
        <v>2019.0</v>
      </c>
      <c r="F38" s="5">
        <v>2020.0</v>
      </c>
      <c r="G38" s="5">
        <v>153.0</v>
      </c>
      <c r="H38" s="5">
        <v>25.0</v>
      </c>
      <c r="I38" s="3"/>
      <c r="J38" s="5">
        <v>514.0</v>
      </c>
      <c r="K38" s="5">
        <v>462.0</v>
      </c>
      <c r="L38" s="5">
        <v>77.0</v>
      </c>
      <c r="M38" s="5">
        <v>140.0</v>
      </c>
      <c r="N38" s="5">
        <v>24.0</v>
      </c>
      <c r="O38" s="5">
        <v>3.0</v>
      </c>
      <c r="P38" s="5">
        <v>70.0</v>
      </c>
      <c r="Q38" s="5">
        <v>7.0</v>
      </c>
      <c r="R38" s="5">
        <v>1.0</v>
      </c>
      <c r="S38" s="5">
        <v>44.0</v>
      </c>
      <c r="T38" s="5">
        <v>140.0</v>
      </c>
      <c r="U38" s="5">
        <v>0.303</v>
      </c>
      <c r="V38" s="5">
        <v>0.365</v>
      </c>
      <c r="W38" s="5">
        <v>0.53</v>
      </c>
      <c r="X38" s="5">
        <v>0.895</v>
      </c>
      <c r="Y38" s="5">
        <v>245.0</v>
      </c>
      <c r="Z38" s="5">
        <v>0.0</v>
      </c>
      <c r="AA38" s="5">
        <v>3.0</v>
      </c>
      <c r="AB38" s="5">
        <v>1.0</v>
      </c>
      <c r="AC38" s="5">
        <v>4.0</v>
      </c>
      <c r="AD38" s="5">
        <v>1.0</v>
      </c>
      <c r="AE38" s="5">
        <v>3.0</v>
      </c>
      <c r="AF38" s="5">
        <v>0.382</v>
      </c>
      <c r="AG38" s="5">
        <f t="shared" si="1"/>
        <v>88</v>
      </c>
      <c r="AH38" s="6">
        <f t="shared" si="2"/>
        <v>6</v>
      </c>
      <c r="AI38" s="6" t="str">
        <f>VLOOKUP(C38, 'Batter Rosters'!A:C, 3, FALSE)</f>
        <v>CHW</v>
      </c>
    </row>
    <row r="39">
      <c r="A39" s="1">
        <v>49.0</v>
      </c>
      <c r="B39" s="3"/>
      <c r="C39" s="4" t="s">
        <v>88</v>
      </c>
      <c r="D39" s="4" t="s">
        <v>36</v>
      </c>
      <c r="E39" s="5">
        <v>2019.0</v>
      </c>
      <c r="F39" s="5">
        <v>2020.0</v>
      </c>
      <c r="G39" s="5">
        <v>175.0</v>
      </c>
      <c r="H39" s="5">
        <v>20.0</v>
      </c>
      <c r="I39" s="3"/>
      <c r="J39" s="5">
        <v>536.0</v>
      </c>
      <c r="K39" s="5">
        <v>441.0</v>
      </c>
      <c r="L39" s="5">
        <v>63.0</v>
      </c>
      <c r="M39" s="5">
        <v>105.0</v>
      </c>
      <c r="N39" s="5">
        <v>23.0</v>
      </c>
      <c r="O39" s="5">
        <v>1.0</v>
      </c>
      <c r="P39" s="5">
        <v>61.0</v>
      </c>
      <c r="Q39" s="5">
        <v>3.0</v>
      </c>
      <c r="R39" s="5">
        <v>1.0</v>
      </c>
      <c r="S39" s="5">
        <v>87.0</v>
      </c>
      <c r="T39" s="5">
        <v>126.0</v>
      </c>
      <c r="U39" s="5">
        <v>0.238</v>
      </c>
      <c r="V39" s="5">
        <v>0.368</v>
      </c>
      <c r="W39" s="5">
        <v>0.431</v>
      </c>
      <c r="X39" s="5">
        <v>0.798</v>
      </c>
      <c r="Y39" s="5">
        <v>190.0</v>
      </c>
      <c r="Z39" s="5">
        <v>11.0</v>
      </c>
      <c r="AA39" s="5">
        <v>5.0</v>
      </c>
      <c r="AB39" s="5">
        <v>0.0</v>
      </c>
      <c r="AC39" s="5">
        <v>3.0</v>
      </c>
      <c r="AD39" s="5">
        <v>1.0</v>
      </c>
      <c r="AE39" s="5">
        <v>4.0</v>
      </c>
      <c r="AF39" s="5">
        <v>0.285</v>
      </c>
      <c r="AG39" s="5">
        <f t="shared" si="1"/>
        <v>61</v>
      </c>
      <c r="AH39" s="6">
        <f t="shared" si="2"/>
        <v>2</v>
      </c>
      <c r="AI39" s="6" t="str">
        <f>VLOOKUP(C39, 'Batter Rosters'!A:C, 3, FALSE)</f>
        <v>CHW</v>
      </c>
    </row>
    <row r="40">
      <c r="A40" s="1">
        <v>88.0</v>
      </c>
      <c r="B40" s="3"/>
      <c r="C40" s="4" t="s">
        <v>489</v>
      </c>
      <c r="D40" s="4" t="s">
        <v>36</v>
      </c>
      <c r="E40" s="5">
        <v>2019.0</v>
      </c>
      <c r="F40" s="5">
        <v>2020.0</v>
      </c>
      <c r="G40" s="5">
        <v>127.0</v>
      </c>
      <c r="H40" s="5">
        <v>13.0</v>
      </c>
      <c r="I40" s="3"/>
      <c r="J40" s="5">
        <v>405.0</v>
      </c>
      <c r="K40" s="5">
        <v>365.0</v>
      </c>
      <c r="L40" s="5">
        <v>54.0</v>
      </c>
      <c r="M40" s="5">
        <v>101.0</v>
      </c>
      <c r="N40" s="5">
        <v>27.0</v>
      </c>
      <c r="O40" s="5">
        <v>0.0</v>
      </c>
      <c r="P40" s="5">
        <v>49.0</v>
      </c>
      <c r="Q40" s="5">
        <v>3.0</v>
      </c>
      <c r="R40" s="5">
        <v>1.0</v>
      </c>
      <c r="S40" s="5">
        <v>28.0</v>
      </c>
      <c r="T40" s="5">
        <v>96.0</v>
      </c>
      <c r="U40" s="5">
        <v>0.277</v>
      </c>
      <c r="V40" s="5">
        <v>0.338</v>
      </c>
      <c r="W40" s="5">
        <v>0.458</v>
      </c>
      <c r="X40" s="5">
        <v>0.796</v>
      </c>
      <c r="Y40" s="5">
        <v>167.0</v>
      </c>
      <c r="Z40" s="5">
        <v>2.0</v>
      </c>
      <c r="AA40" s="5">
        <v>8.0</v>
      </c>
      <c r="AB40" s="5">
        <v>0.0</v>
      </c>
      <c r="AC40" s="5">
        <v>4.0</v>
      </c>
      <c r="AD40" s="5">
        <v>2.0</v>
      </c>
      <c r="AE40" s="5">
        <v>4.0</v>
      </c>
      <c r="AF40" s="5">
        <v>0.338</v>
      </c>
      <c r="AG40" s="5">
        <f t="shared" si="1"/>
        <v>61</v>
      </c>
      <c r="AH40" s="6">
        <f t="shared" si="2"/>
        <v>2</v>
      </c>
      <c r="AI40" s="6" t="str">
        <f>VLOOKUP(C40, 'Batter Rosters'!A:C, 3, FALSE)</f>
        <v>CHW</v>
      </c>
    </row>
    <row r="41">
      <c r="A41" s="1">
        <v>138.0</v>
      </c>
      <c r="B41" s="3"/>
      <c r="C41" s="4" t="s">
        <v>92</v>
      </c>
      <c r="D41" s="4" t="s">
        <v>36</v>
      </c>
      <c r="E41" s="5">
        <v>2019.0</v>
      </c>
      <c r="F41" s="5">
        <v>2020.0</v>
      </c>
      <c r="G41" s="5">
        <v>150.0</v>
      </c>
      <c r="H41" s="5">
        <v>7.0</v>
      </c>
      <c r="I41" s="3"/>
      <c r="J41" s="5">
        <v>477.0</v>
      </c>
      <c r="K41" s="5">
        <v>445.0</v>
      </c>
      <c r="L41" s="5">
        <v>68.0</v>
      </c>
      <c r="M41" s="5">
        <v>116.0</v>
      </c>
      <c r="N41" s="5">
        <v>15.0</v>
      </c>
      <c r="O41" s="5">
        <v>2.0</v>
      </c>
      <c r="P41" s="5">
        <v>30.0</v>
      </c>
      <c r="Q41" s="5">
        <v>11.0</v>
      </c>
      <c r="R41" s="5">
        <v>5.0</v>
      </c>
      <c r="S41" s="5">
        <v>19.0</v>
      </c>
      <c r="T41" s="5">
        <v>114.0</v>
      </c>
      <c r="U41" s="5">
        <v>0.261</v>
      </c>
      <c r="V41" s="5">
        <v>0.294</v>
      </c>
      <c r="W41" s="5">
        <v>0.351</v>
      </c>
      <c r="X41" s="5">
        <v>0.644</v>
      </c>
      <c r="Y41" s="5">
        <v>156.0</v>
      </c>
      <c r="Z41" s="5">
        <v>1.0</v>
      </c>
      <c r="AA41" s="5">
        <v>3.0</v>
      </c>
      <c r="AB41" s="5">
        <v>7.0</v>
      </c>
      <c r="AC41" s="5">
        <v>3.0</v>
      </c>
      <c r="AD41" s="5">
        <v>0.0</v>
      </c>
      <c r="AE41" s="5">
        <v>9.0</v>
      </c>
      <c r="AF41" s="5">
        <v>0.333</v>
      </c>
      <c r="AG41" s="5">
        <f t="shared" si="1"/>
        <v>92</v>
      </c>
      <c r="AH41" s="6">
        <f t="shared" si="2"/>
        <v>6</v>
      </c>
      <c r="AI41" s="6" t="str">
        <f>VLOOKUP(C41, 'Batter Rosters'!A:C, 3, FALSE)</f>
        <v>CHW</v>
      </c>
    </row>
    <row r="42">
      <c r="A42" s="1">
        <v>146.0</v>
      </c>
      <c r="B42" s="3"/>
      <c r="C42" s="4" t="s">
        <v>491</v>
      </c>
      <c r="D42" s="4" t="s">
        <v>36</v>
      </c>
      <c r="E42" s="5">
        <v>2019.0</v>
      </c>
      <c r="F42" s="5">
        <v>2020.0</v>
      </c>
      <c r="G42" s="5">
        <v>132.0</v>
      </c>
      <c r="H42" s="5">
        <v>7.0</v>
      </c>
      <c r="I42" s="3"/>
      <c r="J42" s="5">
        <v>452.0</v>
      </c>
      <c r="K42" s="5">
        <v>401.0</v>
      </c>
      <c r="L42" s="5">
        <v>62.0</v>
      </c>
      <c r="M42" s="5">
        <v>84.0</v>
      </c>
      <c r="N42" s="5">
        <v>11.0</v>
      </c>
      <c r="O42" s="5">
        <v>2.0</v>
      </c>
      <c r="P42" s="5">
        <v>29.0</v>
      </c>
      <c r="Q42" s="5">
        <v>33.0</v>
      </c>
      <c r="R42" s="5">
        <v>4.0</v>
      </c>
      <c r="S42" s="5">
        <v>47.0</v>
      </c>
      <c r="T42" s="5">
        <v>83.0</v>
      </c>
      <c r="U42" s="5">
        <v>0.209</v>
      </c>
      <c r="V42" s="5">
        <v>0.293</v>
      </c>
      <c r="W42" s="5">
        <v>0.299</v>
      </c>
      <c r="X42" s="5">
        <v>0.592</v>
      </c>
      <c r="Y42" s="5">
        <v>120.0</v>
      </c>
      <c r="Z42" s="5">
        <v>0.0</v>
      </c>
      <c r="AA42" s="5">
        <v>1.0</v>
      </c>
      <c r="AB42" s="5">
        <v>1.0</v>
      </c>
      <c r="AC42" s="5">
        <v>2.0</v>
      </c>
      <c r="AD42" s="5">
        <v>0.0</v>
      </c>
      <c r="AE42" s="5">
        <v>1.0</v>
      </c>
      <c r="AF42" s="5">
        <v>0.246</v>
      </c>
      <c r="AG42" s="5">
        <f t="shared" si="1"/>
        <v>64</v>
      </c>
      <c r="AH42" s="6">
        <f t="shared" si="2"/>
        <v>29</v>
      </c>
      <c r="AI42" s="6" t="str">
        <f>VLOOKUP(C42, 'Batter Rosters'!A:C, 3, FALSE)</f>
        <v>CHW</v>
      </c>
    </row>
    <row r="43">
      <c r="A43" s="1">
        <v>180.0</v>
      </c>
      <c r="B43" s="3"/>
      <c r="C43" s="4" t="s">
        <v>609</v>
      </c>
      <c r="D43" s="4" t="s">
        <v>36</v>
      </c>
      <c r="E43" s="5">
        <v>2019.0</v>
      </c>
      <c r="F43" s="5">
        <v>2020.0</v>
      </c>
      <c r="G43" s="5">
        <v>34.0</v>
      </c>
      <c r="H43" s="5">
        <v>3.0</v>
      </c>
      <c r="I43" s="3"/>
      <c r="J43" s="5">
        <v>94.0</v>
      </c>
      <c r="K43" s="5">
        <v>79.0</v>
      </c>
      <c r="L43" s="5">
        <v>9.0</v>
      </c>
      <c r="M43" s="5">
        <v>14.0</v>
      </c>
      <c r="N43" s="5">
        <v>4.0</v>
      </c>
      <c r="O43" s="5">
        <v>1.0</v>
      </c>
      <c r="P43" s="5">
        <v>10.0</v>
      </c>
      <c r="Q43" s="5">
        <v>0.0</v>
      </c>
      <c r="R43" s="5">
        <v>0.0</v>
      </c>
      <c r="S43" s="5">
        <v>14.0</v>
      </c>
      <c r="T43" s="5">
        <v>32.0</v>
      </c>
      <c r="U43" s="5">
        <v>0.177</v>
      </c>
      <c r="V43" s="5">
        <v>0.301</v>
      </c>
      <c r="W43" s="5">
        <v>0.367</v>
      </c>
      <c r="X43" s="5">
        <v>0.668</v>
      </c>
      <c r="Y43" s="5">
        <v>29.0</v>
      </c>
      <c r="Z43" s="5">
        <v>1.0</v>
      </c>
      <c r="AA43" s="5">
        <v>0.0</v>
      </c>
      <c r="AB43" s="5">
        <v>0.0</v>
      </c>
      <c r="AC43" s="5">
        <v>0.0</v>
      </c>
      <c r="AD43" s="5">
        <v>1.0</v>
      </c>
      <c r="AE43" s="5">
        <v>0.0</v>
      </c>
      <c r="AF43" s="5">
        <v>0.25</v>
      </c>
      <c r="AG43" s="5">
        <f t="shared" si="1"/>
        <v>6</v>
      </c>
      <c r="AH43" s="6">
        <f t="shared" si="2"/>
        <v>0</v>
      </c>
      <c r="AI43" s="6" t="str">
        <f>VLOOKUP(C43, 'Batter Rosters'!A:C, 3, FALSE)</f>
        <v>CHW</v>
      </c>
    </row>
    <row r="44">
      <c r="A44" s="1">
        <v>209.0</v>
      </c>
      <c r="B44" s="3"/>
      <c r="C44" s="4" t="s">
        <v>610</v>
      </c>
      <c r="D44" s="4" t="s">
        <v>36</v>
      </c>
      <c r="E44" s="5">
        <v>2019.0</v>
      </c>
      <c r="F44" s="5">
        <v>2020.0</v>
      </c>
      <c r="G44" s="5">
        <v>27.0</v>
      </c>
      <c r="H44" s="5">
        <v>1.0</v>
      </c>
      <c r="I44" s="3"/>
      <c r="J44" s="5">
        <v>81.0</v>
      </c>
      <c r="K44" s="5">
        <v>74.0</v>
      </c>
      <c r="L44" s="5">
        <v>6.0</v>
      </c>
      <c r="M44" s="5">
        <v>14.0</v>
      </c>
      <c r="N44" s="5">
        <v>2.0</v>
      </c>
      <c r="O44" s="5">
        <v>0.0</v>
      </c>
      <c r="P44" s="5">
        <v>9.0</v>
      </c>
      <c r="Q44" s="5">
        <v>0.0</v>
      </c>
      <c r="R44" s="5">
        <v>1.0</v>
      </c>
      <c r="S44" s="5">
        <v>6.0</v>
      </c>
      <c r="T44" s="5">
        <v>22.0</v>
      </c>
      <c r="U44" s="5">
        <v>0.189</v>
      </c>
      <c r="V44" s="5">
        <v>0.259</v>
      </c>
      <c r="W44" s="5">
        <v>0.257</v>
      </c>
      <c r="X44" s="5">
        <v>0.516</v>
      </c>
      <c r="Y44" s="5">
        <v>19.0</v>
      </c>
      <c r="Z44" s="5">
        <v>3.0</v>
      </c>
      <c r="AA44" s="5">
        <v>1.0</v>
      </c>
      <c r="AB44" s="5">
        <v>0.0</v>
      </c>
      <c r="AC44" s="5">
        <v>0.0</v>
      </c>
      <c r="AD44" s="5">
        <v>0.0</v>
      </c>
      <c r="AE44" s="5">
        <v>1.0</v>
      </c>
      <c r="AF44" s="5">
        <v>0.255</v>
      </c>
      <c r="AG44" s="5">
        <f t="shared" si="1"/>
        <v>11</v>
      </c>
      <c r="AH44" s="6">
        <f t="shared" si="2"/>
        <v>-1</v>
      </c>
      <c r="AI44" s="6" t="str">
        <f>VLOOKUP(C44, 'Batter Rosters'!A:C, 3, FALSE)</f>
        <v>CHW</v>
      </c>
    </row>
    <row r="45">
      <c r="A45" s="1">
        <v>244.0</v>
      </c>
      <c r="B45" s="3"/>
      <c r="C45" s="4" t="s">
        <v>95</v>
      </c>
      <c r="D45" s="4" t="s">
        <v>36</v>
      </c>
      <c r="E45" s="5">
        <v>2019.0</v>
      </c>
      <c r="F45" s="5">
        <v>2020.0</v>
      </c>
      <c r="G45" s="5">
        <v>143.0</v>
      </c>
      <c r="H45" s="5">
        <v>1.0</v>
      </c>
      <c r="I45" s="3"/>
      <c r="J45" s="5">
        <v>426.0</v>
      </c>
      <c r="K45" s="5">
        <v>378.0</v>
      </c>
      <c r="L45" s="5">
        <v>45.0</v>
      </c>
      <c r="M45" s="5">
        <v>90.0</v>
      </c>
      <c r="N45" s="5">
        <v>13.0</v>
      </c>
      <c r="O45" s="5">
        <v>3.0</v>
      </c>
      <c r="P45" s="5">
        <v>33.0</v>
      </c>
      <c r="Q45" s="5">
        <v>4.0</v>
      </c>
      <c r="R45" s="5">
        <v>3.0</v>
      </c>
      <c r="S45" s="5">
        <v>34.0</v>
      </c>
      <c r="T45" s="5">
        <v>94.0</v>
      </c>
      <c r="U45" s="5">
        <v>0.238</v>
      </c>
      <c r="V45" s="5">
        <v>0.307</v>
      </c>
      <c r="W45" s="5">
        <v>0.296</v>
      </c>
      <c r="X45" s="5">
        <v>0.603</v>
      </c>
      <c r="Y45" s="5">
        <v>112.0</v>
      </c>
      <c r="Z45" s="5">
        <v>4.0</v>
      </c>
      <c r="AA45" s="5">
        <v>5.0</v>
      </c>
      <c r="AB45" s="5">
        <v>6.0</v>
      </c>
      <c r="AC45" s="5">
        <v>3.0</v>
      </c>
      <c r="AD45" s="5">
        <v>1.0</v>
      </c>
      <c r="AE45" s="5">
        <v>6.0</v>
      </c>
      <c r="AF45" s="5">
        <v>0.311</v>
      </c>
      <c r="AG45" s="5">
        <f t="shared" si="1"/>
        <v>73</v>
      </c>
      <c r="AH45" s="6">
        <f t="shared" si="2"/>
        <v>1</v>
      </c>
      <c r="AI45" s="6" t="str">
        <f>VLOOKUP(C45, 'Batter Rosters'!A:C, 3, FALSE)</f>
        <v>CHW</v>
      </c>
    </row>
    <row r="46">
      <c r="A46" s="1">
        <v>265.0</v>
      </c>
      <c r="B46" s="3"/>
      <c r="C46" s="4" t="s">
        <v>490</v>
      </c>
      <c r="D46" s="4" t="s">
        <v>36</v>
      </c>
      <c r="E46" s="5">
        <v>2019.0</v>
      </c>
      <c r="F46" s="5">
        <v>2020.0</v>
      </c>
      <c r="G46" s="5">
        <v>53.0</v>
      </c>
      <c r="H46" s="5">
        <v>0.0</v>
      </c>
      <c r="I46" s="3"/>
      <c r="J46" s="5">
        <v>131.0</v>
      </c>
      <c r="K46" s="5">
        <v>117.0</v>
      </c>
      <c r="L46" s="5">
        <v>10.0</v>
      </c>
      <c r="M46" s="5">
        <v>23.0</v>
      </c>
      <c r="N46" s="5">
        <v>6.0</v>
      </c>
      <c r="O46" s="5">
        <v>0.0</v>
      </c>
      <c r="P46" s="5">
        <v>4.0</v>
      </c>
      <c r="Q46" s="5">
        <v>0.0</v>
      </c>
      <c r="R46" s="5">
        <v>0.0</v>
      </c>
      <c r="S46" s="5">
        <v>14.0</v>
      </c>
      <c r="T46" s="5">
        <v>38.0</v>
      </c>
      <c r="U46" s="5">
        <v>0.197</v>
      </c>
      <c r="V46" s="5">
        <v>0.282</v>
      </c>
      <c r="W46" s="5">
        <v>0.248</v>
      </c>
      <c r="X46" s="5">
        <v>0.53</v>
      </c>
      <c r="Y46" s="5">
        <v>29.0</v>
      </c>
      <c r="Z46" s="5">
        <v>5.0</v>
      </c>
      <c r="AA46" s="5">
        <v>0.0</v>
      </c>
      <c r="AB46" s="5">
        <v>0.0</v>
      </c>
      <c r="AC46" s="5">
        <v>0.0</v>
      </c>
      <c r="AD46" s="5">
        <v>1.0</v>
      </c>
      <c r="AE46" s="5">
        <v>0.0</v>
      </c>
      <c r="AF46" s="5">
        <v>0.291</v>
      </c>
      <c r="AG46" s="5">
        <f t="shared" si="1"/>
        <v>17</v>
      </c>
      <c r="AH46" s="6">
        <f t="shared" si="2"/>
        <v>0</v>
      </c>
      <c r="AI46" s="6" t="str">
        <f>VLOOKUP(C46, 'Batter Rosters'!A:C, 3, FALSE)</f>
        <v>CHW</v>
      </c>
    </row>
    <row r="47">
      <c r="A47" s="1">
        <v>18.0</v>
      </c>
      <c r="B47" s="3"/>
      <c r="C47" s="4" t="s">
        <v>492</v>
      </c>
      <c r="D47" s="4" t="s">
        <v>36</v>
      </c>
      <c r="E47" s="5">
        <v>2019.0</v>
      </c>
      <c r="F47" s="5">
        <v>2020.0</v>
      </c>
      <c r="G47" s="5">
        <v>157.0</v>
      </c>
      <c r="H47" s="5">
        <v>27.0</v>
      </c>
      <c r="I47" s="3"/>
      <c r="J47" s="5">
        <v>472.0</v>
      </c>
      <c r="K47" s="5">
        <v>419.0</v>
      </c>
      <c r="L47" s="5">
        <v>62.0</v>
      </c>
      <c r="M47" s="5">
        <v>103.0</v>
      </c>
      <c r="N47" s="5">
        <v>23.0</v>
      </c>
      <c r="O47" s="5">
        <v>1.0</v>
      </c>
      <c r="P47" s="5">
        <v>69.0</v>
      </c>
      <c r="Q47" s="5">
        <v>3.0</v>
      </c>
      <c r="R47" s="5">
        <v>0.0</v>
      </c>
      <c r="S47" s="5">
        <v>48.0</v>
      </c>
      <c r="T47" s="5">
        <v>89.0</v>
      </c>
      <c r="U47" s="5">
        <v>0.246</v>
      </c>
      <c r="V47" s="5">
        <v>0.326</v>
      </c>
      <c r="W47" s="5">
        <v>0.499</v>
      </c>
      <c r="X47" s="5">
        <v>0.825</v>
      </c>
      <c r="Y47" s="5">
        <v>209.0</v>
      </c>
      <c r="Z47" s="5">
        <v>10.0</v>
      </c>
      <c r="AA47" s="5">
        <v>3.0</v>
      </c>
      <c r="AB47" s="5">
        <v>0.0</v>
      </c>
      <c r="AC47" s="5">
        <v>2.0</v>
      </c>
      <c r="AD47" s="5">
        <v>4.0</v>
      </c>
      <c r="AE47" s="5">
        <v>3.0</v>
      </c>
      <c r="AF47" s="5">
        <v>0.249</v>
      </c>
      <c r="AG47" s="5">
        <f t="shared" si="1"/>
        <v>52</v>
      </c>
      <c r="AH47" s="6">
        <f t="shared" si="2"/>
        <v>3</v>
      </c>
      <c r="AI47" s="6" t="str">
        <f>VLOOKUP(C47, 'Batter Rosters'!A:C, 3, FALSE)</f>
        <v>CIN</v>
      </c>
    </row>
    <row r="48">
      <c r="A48" s="1">
        <v>32.0</v>
      </c>
      <c r="B48" s="3"/>
      <c r="C48" s="4" t="s">
        <v>495</v>
      </c>
      <c r="D48" s="4" t="s">
        <v>36</v>
      </c>
      <c r="E48" s="5">
        <v>2019.0</v>
      </c>
      <c r="F48" s="5">
        <v>2020.0</v>
      </c>
      <c r="G48" s="5">
        <v>147.0</v>
      </c>
      <c r="H48" s="5">
        <v>24.0</v>
      </c>
      <c r="I48" s="3"/>
      <c r="J48" s="5">
        <v>437.0</v>
      </c>
      <c r="K48" s="5">
        <v>382.0</v>
      </c>
      <c r="L48" s="5">
        <v>63.0</v>
      </c>
      <c r="M48" s="5">
        <v>110.0</v>
      </c>
      <c r="N48" s="5">
        <v>21.0</v>
      </c>
      <c r="O48" s="5">
        <v>2.0</v>
      </c>
      <c r="P48" s="5">
        <v>50.0</v>
      </c>
      <c r="Q48" s="5">
        <v>1.0</v>
      </c>
      <c r="R48" s="5">
        <v>2.0</v>
      </c>
      <c r="S48" s="5">
        <v>46.0</v>
      </c>
      <c r="T48" s="5">
        <v>77.0</v>
      </c>
      <c r="U48" s="5">
        <v>0.288</v>
      </c>
      <c r="V48" s="5">
        <v>0.378</v>
      </c>
      <c r="W48" s="5">
        <v>0.542</v>
      </c>
      <c r="X48" s="5">
        <v>0.919</v>
      </c>
      <c r="Y48" s="5">
        <v>207.0</v>
      </c>
      <c r="Z48" s="5">
        <v>9.0</v>
      </c>
      <c r="AA48" s="5">
        <v>9.0</v>
      </c>
      <c r="AB48" s="5">
        <v>0.0</v>
      </c>
      <c r="AC48" s="5">
        <v>0.0</v>
      </c>
      <c r="AD48" s="5">
        <v>2.0</v>
      </c>
      <c r="AE48" s="5">
        <v>4.0</v>
      </c>
      <c r="AF48" s="5">
        <v>0.306</v>
      </c>
      <c r="AG48" s="5">
        <f t="shared" si="1"/>
        <v>63</v>
      </c>
      <c r="AH48" s="6">
        <f t="shared" si="2"/>
        <v>-1</v>
      </c>
      <c r="AI48" s="6" t="str">
        <f>VLOOKUP(C48, 'Batter Rosters'!A:C, 3, FALSE)</f>
        <v>CIN</v>
      </c>
    </row>
    <row r="49">
      <c r="A49" s="1">
        <v>33.0</v>
      </c>
      <c r="B49" s="3"/>
      <c r="C49" s="4" t="s">
        <v>99</v>
      </c>
      <c r="D49" s="4" t="s">
        <v>36</v>
      </c>
      <c r="E49" s="5">
        <v>2019.0</v>
      </c>
      <c r="F49" s="5">
        <v>2020.0</v>
      </c>
      <c r="G49" s="5">
        <v>160.0</v>
      </c>
      <c r="H49" s="5">
        <v>23.0</v>
      </c>
      <c r="I49" s="3"/>
      <c r="J49" s="5">
        <v>487.0</v>
      </c>
      <c r="K49" s="5">
        <v>447.0</v>
      </c>
      <c r="L49" s="5">
        <v>62.0</v>
      </c>
      <c r="M49" s="5">
        <v>108.0</v>
      </c>
      <c r="N49" s="5">
        <v>17.0</v>
      </c>
      <c r="O49" s="5">
        <v>1.0</v>
      </c>
      <c r="P49" s="5">
        <v>59.0</v>
      </c>
      <c r="Q49" s="5">
        <v>2.0</v>
      </c>
      <c r="R49" s="5">
        <v>3.0</v>
      </c>
      <c r="S49" s="5">
        <v>33.0</v>
      </c>
      <c r="T49" s="5">
        <v>119.0</v>
      </c>
      <c r="U49" s="5">
        <v>0.242</v>
      </c>
      <c r="V49" s="5">
        <v>0.298</v>
      </c>
      <c r="W49" s="5">
        <v>0.438</v>
      </c>
      <c r="X49" s="5">
        <v>0.737</v>
      </c>
      <c r="Y49" s="5">
        <v>196.0</v>
      </c>
      <c r="Z49" s="5">
        <v>11.0</v>
      </c>
      <c r="AA49" s="5">
        <v>4.0</v>
      </c>
      <c r="AB49" s="5">
        <v>1.0</v>
      </c>
      <c r="AC49" s="5">
        <v>2.0</v>
      </c>
      <c r="AD49" s="5">
        <v>1.0</v>
      </c>
      <c r="AE49" s="5">
        <v>4.0</v>
      </c>
      <c r="AF49" s="5">
        <v>0.277</v>
      </c>
      <c r="AG49" s="5">
        <f t="shared" si="1"/>
        <v>67</v>
      </c>
      <c r="AH49" s="6">
        <f t="shared" si="2"/>
        <v>-1</v>
      </c>
      <c r="AI49" s="6" t="str">
        <f>VLOOKUP(C49, 'Batter Rosters'!A:C, 3, FALSE)</f>
        <v>CIN</v>
      </c>
    </row>
    <row r="50">
      <c r="A50" s="1">
        <v>58.0</v>
      </c>
      <c r="B50" s="3"/>
      <c r="C50" s="4" t="s">
        <v>494</v>
      </c>
      <c r="D50" s="4" t="s">
        <v>36</v>
      </c>
      <c r="E50" s="5">
        <v>2019.0</v>
      </c>
      <c r="F50" s="5">
        <v>2020.0</v>
      </c>
      <c r="G50" s="5">
        <v>167.0</v>
      </c>
      <c r="H50" s="5">
        <v>18.0</v>
      </c>
      <c r="I50" s="3"/>
      <c r="J50" s="5">
        <v>534.0</v>
      </c>
      <c r="K50" s="5">
        <v>461.0</v>
      </c>
      <c r="L50" s="5">
        <v>76.0</v>
      </c>
      <c r="M50" s="5">
        <v>121.0</v>
      </c>
      <c r="N50" s="5">
        <v>30.0</v>
      </c>
      <c r="O50" s="5">
        <v>1.0</v>
      </c>
      <c r="P50" s="5">
        <v>47.0</v>
      </c>
      <c r="Q50" s="5">
        <v>3.0</v>
      </c>
      <c r="R50" s="5">
        <v>0.0</v>
      </c>
      <c r="S50" s="5">
        <v>68.0</v>
      </c>
      <c r="T50" s="5">
        <v>93.0</v>
      </c>
      <c r="U50" s="5">
        <v>0.262</v>
      </c>
      <c r="V50" s="5">
        <v>0.358</v>
      </c>
      <c r="W50" s="5">
        <v>0.449</v>
      </c>
      <c r="X50" s="5">
        <v>0.807</v>
      </c>
      <c r="Y50" s="5">
        <v>207.0</v>
      </c>
      <c r="Z50" s="5">
        <v>14.0</v>
      </c>
      <c r="AA50" s="5">
        <v>2.0</v>
      </c>
      <c r="AB50" s="5">
        <v>0.0</v>
      </c>
      <c r="AC50" s="5">
        <v>3.0</v>
      </c>
      <c r="AD50" s="5">
        <v>3.0</v>
      </c>
      <c r="AE50" s="5">
        <v>7.0</v>
      </c>
      <c r="AF50" s="5">
        <v>0.292</v>
      </c>
      <c r="AG50" s="5">
        <f t="shared" si="1"/>
        <v>72</v>
      </c>
      <c r="AH50" s="6">
        <f t="shared" si="2"/>
        <v>3</v>
      </c>
      <c r="AI50" s="6" t="str">
        <f>VLOOKUP(C50, 'Batter Rosters'!A:C, 3, FALSE)</f>
        <v>CIN</v>
      </c>
    </row>
    <row r="51">
      <c r="A51" s="1">
        <v>76.0</v>
      </c>
      <c r="B51" s="3"/>
      <c r="C51" s="4" t="s">
        <v>493</v>
      </c>
      <c r="D51" s="4" t="s">
        <v>36</v>
      </c>
      <c r="E51" s="5">
        <v>2019.0</v>
      </c>
      <c r="F51" s="5">
        <v>2020.0</v>
      </c>
      <c r="G51" s="5">
        <v>155.0</v>
      </c>
      <c r="H51" s="5">
        <v>15.0</v>
      </c>
      <c r="I51" s="3"/>
      <c r="J51" s="5">
        <v>446.0</v>
      </c>
      <c r="K51" s="5">
        <v>398.0</v>
      </c>
      <c r="L51" s="5">
        <v>62.0</v>
      </c>
      <c r="M51" s="5">
        <v>102.0</v>
      </c>
      <c r="N51" s="5">
        <v>28.0</v>
      </c>
      <c r="O51" s="5">
        <v>3.0</v>
      </c>
      <c r="P51" s="5">
        <v>47.0</v>
      </c>
      <c r="Q51" s="5">
        <v>9.0</v>
      </c>
      <c r="R51" s="5">
        <v>2.0</v>
      </c>
      <c r="S51" s="5">
        <v>44.0</v>
      </c>
      <c r="T51" s="5">
        <v>128.0</v>
      </c>
      <c r="U51" s="5">
        <v>0.256</v>
      </c>
      <c r="V51" s="5">
        <v>0.327</v>
      </c>
      <c r="W51" s="5">
        <v>0.455</v>
      </c>
      <c r="X51" s="5">
        <v>0.782</v>
      </c>
      <c r="Y51" s="5">
        <v>181.0</v>
      </c>
      <c r="Z51" s="5">
        <v>3.0</v>
      </c>
      <c r="AA51" s="5">
        <v>0.0</v>
      </c>
      <c r="AB51" s="5">
        <v>0.0</v>
      </c>
      <c r="AC51" s="5">
        <v>4.0</v>
      </c>
      <c r="AD51" s="5">
        <v>3.0</v>
      </c>
      <c r="AE51" s="5">
        <v>3.0</v>
      </c>
      <c r="AF51" s="5">
        <v>0.336</v>
      </c>
      <c r="AG51" s="5">
        <f t="shared" si="1"/>
        <v>56</v>
      </c>
      <c r="AH51" s="6">
        <f t="shared" si="2"/>
        <v>7</v>
      </c>
      <c r="AI51" s="6" t="str">
        <f>VLOOKUP(C51, 'Batter Rosters'!A:C, 3, FALSE)</f>
        <v>CIN</v>
      </c>
    </row>
    <row r="52">
      <c r="A52" s="1">
        <v>82.0</v>
      </c>
      <c r="B52" s="3"/>
      <c r="C52" s="4" t="s">
        <v>101</v>
      </c>
      <c r="D52" s="4" t="s">
        <v>36</v>
      </c>
      <c r="E52" s="5">
        <v>2019.0</v>
      </c>
      <c r="F52" s="5">
        <v>2020.0</v>
      </c>
      <c r="G52" s="5">
        <v>130.0</v>
      </c>
      <c r="H52" s="5">
        <v>14.0</v>
      </c>
      <c r="I52" s="3"/>
      <c r="J52" s="5">
        <v>377.0</v>
      </c>
      <c r="K52" s="5">
        <v>329.0</v>
      </c>
      <c r="L52" s="5">
        <v>33.0</v>
      </c>
      <c r="M52" s="5">
        <v>79.0</v>
      </c>
      <c r="N52" s="5">
        <v>14.0</v>
      </c>
      <c r="O52" s="5">
        <v>0.0</v>
      </c>
      <c r="P52" s="5">
        <v>45.0</v>
      </c>
      <c r="Q52" s="5">
        <v>0.0</v>
      </c>
      <c r="R52" s="5">
        <v>0.0</v>
      </c>
      <c r="S52" s="5">
        <v>44.0</v>
      </c>
      <c r="T52" s="5">
        <v>85.0</v>
      </c>
      <c r="U52" s="5">
        <v>0.24</v>
      </c>
      <c r="V52" s="5">
        <v>0.332</v>
      </c>
      <c r="W52" s="5">
        <v>0.41</v>
      </c>
      <c r="X52" s="5">
        <v>0.743</v>
      </c>
      <c r="Y52" s="5">
        <v>135.0</v>
      </c>
      <c r="Z52" s="5">
        <v>5.0</v>
      </c>
      <c r="AA52" s="5">
        <v>2.0</v>
      </c>
      <c r="AB52" s="5">
        <v>1.0</v>
      </c>
      <c r="AC52" s="5">
        <v>1.0</v>
      </c>
      <c r="AD52" s="5">
        <v>6.0</v>
      </c>
      <c r="AE52" s="5">
        <v>2.0</v>
      </c>
      <c r="AF52" s="5">
        <v>0.281</v>
      </c>
      <c r="AG52" s="5">
        <f t="shared" si="1"/>
        <v>51</v>
      </c>
      <c r="AH52" s="6">
        <f t="shared" si="2"/>
        <v>0</v>
      </c>
      <c r="AI52" s="6" t="str">
        <f>VLOOKUP(C52, 'Batter Rosters'!A:C, 3, FALSE)</f>
        <v>CIN</v>
      </c>
    </row>
    <row r="53">
      <c r="A53" s="1">
        <v>123.0</v>
      </c>
      <c r="B53" s="3"/>
      <c r="C53" s="4" t="s">
        <v>496</v>
      </c>
      <c r="D53" s="4" t="s">
        <v>36</v>
      </c>
      <c r="E53" s="5">
        <v>2019.0</v>
      </c>
      <c r="F53" s="5">
        <v>2020.0</v>
      </c>
      <c r="G53" s="5">
        <v>103.0</v>
      </c>
      <c r="H53" s="5">
        <v>9.0</v>
      </c>
      <c r="I53" s="3"/>
      <c r="J53" s="5">
        <v>266.0</v>
      </c>
      <c r="K53" s="5">
        <v>235.0</v>
      </c>
      <c r="L53" s="5">
        <v>33.0</v>
      </c>
      <c r="M53" s="5">
        <v>53.0</v>
      </c>
      <c r="N53" s="5">
        <v>12.0</v>
      </c>
      <c r="O53" s="5">
        <v>1.0</v>
      </c>
      <c r="P53" s="5">
        <v>23.0</v>
      </c>
      <c r="Q53" s="5">
        <v>8.0</v>
      </c>
      <c r="R53" s="5">
        <v>3.0</v>
      </c>
      <c r="S53" s="5">
        <v>29.0</v>
      </c>
      <c r="T53" s="5">
        <v>61.0</v>
      </c>
      <c r="U53" s="5">
        <v>0.226</v>
      </c>
      <c r="V53" s="5">
        <v>0.312</v>
      </c>
      <c r="W53" s="5">
        <v>0.4</v>
      </c>
      <c r="X53" s="5">
        <v>0.712</v>
      </c>
      <c r="Y53" s="5">
        <v>94.0</v>
      </c>
      <c r="Z53" s="5">
        <v>5.0</v>
      </c>
      <c r="AA53" s="5">
        <v>1.0</v>
      </c>
      <c r="AB53" s="5">
        <v>0.0</v>
      </c>
      <c r="AC53" s="5">
        <v>1.0</v>
      </c>
      <c r="AD53" s="5">
        <v>0.0</v>
      </c>
      <c r="AE53" s="5">
        <v>1.0</v>
      </c>
      <c r="AF53" s="5">
        <v>0.265</v>
      </c>
      <c r="AG53" s="5">
        <f t="shared" si="1"/>
        <v>31</v>
      </c>
      <c r="AH53" s="6">
        <f t="shared" si="2"/>
        <v>5</v>
      </c>
      <c r="AI53" s="6" t="str">
        <f>VLOOKUP(C53, 'Batter Rosters'!A:C, 3, FALSE)</f>
        <v>CIN</v>
      </c>
    </row>
    <row r="54">
      <c r="A54" s="1">
        <v>246.0</v>
      </c>
      <c r="B54" s="3"/>
      <c r="C54" s="4" t="s">
        <v>611</v>
      </c>
      <c r="D54" s="4" t="s">
        <v>36</v>
      </c>
      <c r="E54" s="5">
        <v>2020.0</v>
      </c>
      <c r="F54" s="5">
        <v>2020.0</v>
      </c>
      <c r="G54" s="5">
        <v>34.0</v>
      </c>
      <c r="H54" s="5">
        <v>0.0</v>
      </c>
      <c r="I54" s="3"/>
      <c r="J54" s="5">
        <v>104.0</v>
      </c>
      <c r="K54" s="5">
        <v>90.0</v>
      </c>
      <c r="L54" s="5">
        <v>7.0</v>
      </c>
      <c r="M54" s="5">
        <v>18.0</v>
      </c>
      <c r="N54" s="5">
        <v>3.0</v>
      </c>
      <c r="O54" s="5">
        <v>1.0</v>
      </c>
      <c r="P54" s="5">
        <v>4.0</v>
      </c>
      <c r="Q54" s="5">
        <v>4.0</v>
      </c>
      <c r="R54" s="5">
        <v>0.0</v>
      </c>
      <c r="S54" s="5">
        <v>12.0</v>
      </c>
      <c r="T54" s="5">
        <v>19.0</v>
      </c>
      <c r="U54" s="5">
        <v>0.2</v>
      </c>
      <c r="V54" s="5">
        <v>0.301</v>
      </c>
      <c r="W54" s="5">
        <v>0.256</v>
      </c>
      <c r="X54" s="5">
        <v>0.557</v>
      </c>
      <c r="Y54" s="5">
        <v>23.0</v>
      </c>
      <c r="Z54" s="5">
        <v>1.0</v>
      </c>
      <c r="AA54" s="5">
        <v>1.0</v>
      </c>
      <c r="AB54" s="5">
        <v>0.0</v>
      </c>
      <c r="AC54" s="5">
        <v>0.0</v>
      </c>
      <c r="AD54" s="5">
        <v>0.0</v>
      </c>
      <c r="AE54" s="5">
        <v>1.0</v>
      </c>
      <c r="AF54" s="5">
        <v>0.254</v>
      </c>
      <c r="AG54" s="5">
        <f t="shared" si="1"/>
        <v>14</v>
      </c>
      <c r="AH54" s="6">
        <f t="shared" si="2"/>
        <v>4</v>
      </c>
      <c r="AI54" s="6" t="str">
        <f>VLOOKUP(C54, 'Batter Rosters'!A:C, 3, FALSE)</f>
        <v>CIN</v>
      </c>
    </row>
    <row r="55">
      <c r="A55" s="1">
        <v>269.0</v>
      </c>
      <c r="B55" s="3"/>
      <c r="C55" s="4" t="s">
        <v>612</v>
      </c>
      <c r="D55" s="4" t="s">
        <v>36</v>
      </c>
      <c r="E55" s="5">
        <v>2019.0</v>
      </c>
      <c r="F55" s="5">
        <v>2020.0</v>
      </c>
      <c r="G55" s="5">
        <v>26.0</v>
      </c>
      <c r="H55" s="5">
        <v>0.0</v>
      </c>
      <c r="I55" s="3"/>
      <c r="J55" s="5">
        <v>36.0</v>
      </c>
      <c r="K55" s="5">
        <v>32.0</v>
      </c>
      <c r="L55" s="5">
        <v>7.0</v>
      </c>
      <c r="M55" s="5">
        <v>5.0</v>
      </c>
      <c r="N55" s="5">
        <v>0.0</v>
      </c>
      <c r="O55" s="5">
        <v>0.0</v>
      </c>
      <c r="P55" s="5">
        <v>0.0</v>
      </c>
      <c r="Q55" s="5">
        <v>4.0</v>
      </c>
      <c r="R55" s="5">
        <v>2.0</v>
      </c>
      <c r="S55" s="5">
        <v>4.0</v>
      </c>
      <c r="T55" s="5">
        <v>10.0</v>
      </c>
      <c r="U55" s="5">
        <v>0.156</v>
      </c>
      <c r="V55" s="5">
        <v>0.25</v>
      </c>
      <c r="W55" s="5">
        <v>0.156</v>
      </c>
      <c r="X55" s="5">
        <v>0.406</v>
      </c>
      <c r="Y55" s="5">
        <v>5.0</v>
      </c>
      <c r="Z55" s="5">
        <v>0.0</v>
      </c>
      <c r="AA55" s="5">
        <v>0.0</v>
      </c>
      <c r="AB55" s="5">
        <v>0.0</v>
      </c>
      <c r="AC55" s="5">
        <v>0.0</v>
      </c>
      <c r="AD55" s="5">
        <v>0.0</v>
      </c>
      <c r="AE55" s="5">
        <v>0.0</v>
      </c>
      <c r="AF55" s="5">
        <v>0.227</v>
      </c>
      <c r="AG55" s="5">
        <f t="shared" si="1"/>
        <v>5</v>
      </c>
      <c r="AH55" s="6">
        <f t="shared" si="2"/>
        <v>2</v>
      </c>
      <c r="AI55" s="6" t="str">
        <f>VLOOKUP(C55, 'Batter Rosters'!A:C, 3, FALSE)</f>
        <v>CIN</v>
      </c>
    </row>
    <row r="56">
      <c r="A56" s="1">
        <v>15.0</v>
      </c>
      <c r="B56" s="3"/>
      <c r="C56" s="4" t="s">
        <v>106</v>
      </c>
      <c r="D56" s="4" t="s">
        <v>36</v>
      </c>
      <c r="E56" s="5">
        <v>2019.0</v>
      </c>
      <c r="F56" s="5">
        <v>2020.0</v>
      </c>
      <c r="G56" s="5">
        <v>172.0</v>
      </c>
      <c r="H56" s="5">
        <v>30.0</v>
      </c>
      <c r="I56" s="3"/>
      <c r="J56" s="5">
        <v>561.0</v>
      </c>
      <c r="K56" s="5">
        <v>520.0</v>
      </c>
      <c r="L56" s="5">
        <v>79.0</v>
      </c>
      <c r="M56" s="5">
        <v>149.0</v>
      </c>
      <c r="N56" s="5">
        <v>35.0</v>
      </c>
      <c r="O56" s="5">
        <v>2.0</v>
      </c>
      <c r="P56" s="5">
        <v>64.0</v>
      </c>
      <c r="Q56" s="5">
        <v>16.0</v>
      </c>
      <c r="R56" s="5">
        <v>5.0</v>
      </c>
      <c r="S56" s="5">
        <v>32.0</v>
      </c>
      <c r="T56" s="5">
        <v>93.0</v>
      </c>
      <c r="U56" s="5">
        <v>0.287</v>
      </c>
      <c r="V56" s="5">
        <v>0.327</v>
      </c>
      <c r="W56" s="5">
        <v>0.535</v>
      </c>
      <c r="X56" s="5">
        <v>0.861</v>
      </c>
      <c r="Y56" s="5">
        <v>278.0</v>
      </c>
      <c r="Z56" s="5">
        <v>17.0</v>
      </c>
      <c r="AA56" s="5">
        <v>2.0</v>
      </c>
      <c r="AB56" s="5">
        <v>1.0</v>
      </c>
      <c r="AC56" s="5">
        <v>6.0</v>
      </c>
      <c r="AD56" s="5">
        <v>9.0</v>
      </c>
      <c r="AE56" s="5">
        <v>1.0</v>
      </c>
      <c r="AF56" s="5">
        <v>0.295</v>
      </c>
      <c r="AG56" s="5">
        <f t="shared" si="1"/>
        <v>82</v>
      </c>
      <c r="AH56" s="6">
        <f t="shared" si="2"/>
        <v>11</v>
      </c>
      <c r="AI56" s="6" t="str">
        <f>VLOOKUP(C56, 'Batter Rosters'!A:C, 3, FALSE)</f>
        <v>CLE</v>
      </c>
    </row>
    <row r="57">
      <c r="A57" s="1">
        <v>25.0</v>
      </c>
      <c r="B57" s="3"/>
      <c r="C57" s="4" t="s">
        <v>107</v>
      </c>
      <c r="D57" s="4" t="s">
        <v>36</v>
      </c>
      <c r="E57" s="5">
        <v>2019.0</v>
      </c>
      <c r="F57" s="5">
        <v>2020.0</v>
      </c>
      <c r="G57" s="5">
        <v>192.0</v>
      </c>
      <c r="H57" s="5">
        <v>25.0</v>
      </c>
      <c r="I57" s="3"/>
      <c r="J57" s="5">
        <v>593.0</v>
      </c>
      <c r="K57" s="5">
        <v>486.0</v>
      </c>
      <c r="L57" s="5">
        <v>92.0</v>
      </c>
      <c r="M57" s="5">
        <v>118.0</v>
      </c>
      <c r="N57" s="5">
        <v>22.0</v>
      </c>
      <c r="O57" s="5">
        <v>1.0</v>
      </c>
      <c r="P57" s="5">
        <v>64.0</v>
      </c>
      <c r="Q57" s="5">
        <v>2.0</v>
      </c>
      <c r="R57" s="5">
        <v>0.0</v>
      </c>
      <c r="S57" s="5">
        <v>103.0</v>
      </c>
      <c r="T57" s="5">
        <v>97.0</v>
      </c>
      <c r="U57" s="5">
        <v>0.243</v>
      </c>
      <c r="V57" s="5">
        <v>0.378</v>
      </c>
      <c r="W57" s="5">
        <v>0.447</v>
      </c>
      <c r="X57" s="5">
        <v>0.824</v>
      </c>
      <c r="Y57" s="5">
        <v>217.0</v>
      </c>
      <c r="Z57" s="5">
        <v>11.0</v>
      </c>
      <c r="AA57" s="5">
        <v>3.0</v>
      </c>
      <c r="AB57" s="5">
        <v>0.0</v>
      </c>
      <c r="AC57" s="5">
        <v>1.0</v>
      </c>
      <c r="AD57" s="5">
        <v>9.0</v>
      </c>
      <c r="AE57" s="5">
        <v>3.0</v>
      </c>
      <c r="AF57" s="5">
        <v>0.255</v>
      </c>
      <c r="AG57" s="5">
        <f t="shared" si="1"/>
        <v>70</v>
      </c>
      <c r="AH57" s="6">
        <f t="shared" si="2"/>
        <v>2</v>
      </c>
      <c r="AI57" s="6" t="str">
        <f>VLOOKUP(C57, 'Batter Rosters'!A:C, 3, FALSE)</f>
        <v>CLE</v>
      </c>
    </row>
    <row r="58">
      <c r="A58" s="1">
        <v>42.0</v>
      </c>
      <c r="B58" s="3"/>
      <c r="C58" s="4" t="s">
        <v>108</v>
      </c>
      <c r="D58" s="4" t="s">
        <v>36</v>
      </c>
      <c r="E58" s="5">
        <v>2019.0</v>
      </c>
      <c r="F58" s="5">
        <v>2020.0</v>
      </c>
      <c r="G58" s="5">
        <v>158.0</v>
      </c>
      <c r="H58" s="5">
        <v>21.0</v>
      </c>
      <c r="I58" s="3"/>
      <c r="J58" s="5">
        <v>502.0</v>
      </c>
      <c r="K58" s="5">
        <v>440.0</v>
      </c>
      <c r="L58" s="5">
        <v>67.0</v>
      </c>
      <c r="M58" s="5">
        <v>107.0</v>
      </c>
      <c r="N58" s="5">
        <v>27.0</v>
      </c>
      <c r="O58" s="5">
        <v>4.0</v>
      </c>
      <c r="P58" s="5">
        <v>79.0</v>
      </c>
      <c r="Q58" s="5">
        <v>23.0</v>
      </c>
      <c r="R58" s="5">
        <v>4.0</v>
      </c>
      <c r="S58" s="5">
        <v>56.0</v>
      </c>
      <c r="T58" s="5">
        <v>88.0</v>
      </c>
      <c r="U58" s="5">
        <v>0.243</v>
      </c>
      <c r="V58" s="5">
        <v>0.331</v>
      </c>
      <c r="W58" s="5">
        <v>0.466</v>
      </c>
      <c r="X58" s="5">
        <v>0.797</v>
      </c>
      <c r="Y58" s="5">
        <v>205.0</v>
      </c>
      <c r="Z58" s="5">
        <v>5.0</v>
      </c>
      <c r="AA58" s="5">
        <v>3.0</v>
      </c>
      <c r="AB58" s="5">
        <v>0.0</v>
      </c>
      <c r="AC58" s="5">
        <v>3.0</v>
      </c>
      <c r="AD58" s="5">
        <v>2.0</v>
      </c>
      <c r="AE58" s="5">
        <v>4.0</v>
      </c>
      <c r="AF58" s="5">
        <v>0.257</v>
      </c>
      <c r="AG58" s="5">
        <f t="shared" si="1"/>
        <v>55</v>
      </c>
      <c r="AH58" s="6">
        <f t="shared" si="2"/>
        <v>19</v>
      </c>
      <c r="AI58" s="6" t="str">
        <f>VLOOKUP(C58, 'Batter Rosters'!A:C, 3, FALSE)</f>
        <v>CLE</v>
      </c>
    </row>
    <row r="59">
      <c r="A59" s="1">
        <v>85.0</v>
      </c>
      <c r="B59" s="3"/>
      <c r="C59" s="4" t="s">
        <v>111</v>
      </c>
      <c r="D59" s="4" t="s">
        <v>36</v>
      </c>
      <c r="E59" s="5">
        <v>2019.0</v>
      </c>
      <c r="F59" s="5">
        <v>2020.0</v>
      </c>
      <c r="G59" s="5">
        <v>188.0</v>
      </c>
      <c r="H59" s="5">
        <v>14.0</v>
      </c>
      <c r="I59" s="3"/>
      <c r="J59" s="5">
        <v>617.0</v>
      </c>
      <c r="K59" s="5">
        <v>559.0</v>
      </c>
      <c r="L59" s="5">
        <v>78.0</v>
      </c>
      <c r="M59" s="5">
        <v>161.0</v>
      </c>
      <c r="N59" s="5">
        <v>34.0</v>
      </c>
      <c r="O59" s="5">
        <v>3.0</v>
      </c>
      <c r="P59" s="5">
        <v>62.0</v>
      </c>
      <c r="Q59" s="5">
        <v>8.0</v>
      </c>
      <c r="R59" s="5">
        <v>1.0</v>
      </c>
      <c r="S59" s="5">
        <v>49.0</v>
      </c>
      <c r="T59" s="5">
        <v>111.0</v>
      </c>
      <c r="U59" s="5">
        <v>0.288</v>
      </c>
      <c r="V59" s="5">
        <v>0.351</v>
      </c>
      <c r="W59" s="5">
        <v>0.435</v>
      </c>
      <c r="X59" s="5">
        <v>0.785</v>
      </c>
      <c r="Y59" s="5">
        <v>243.0</v>
      </c>
      <c r="Z59" s="5">
        <v>6.0</v>
      </c>
      <c r="AA59" s="5">
        <v>6.0</v>
      </c>
      <c r="AB59" s="5">
        <v>0.0</v>
      </c>
      <c r="AC59" s="5">
        <v>2.0</v>
      </c>
      <c r="AD59" s="5">
        <v>3.0</v>
      </c>
      <c r="AE59" s="5">
        <v>4.0</v>
      </c>
      <c r="AF59" s="5">
        <v>0.337</v>
      </c>
      <c r="AG59" s="5">
        <f t="shared" si="1"/>
        <v>110</v>
      </c>
      <c r="AH59" s="6">
        <f t="shared" si="2"/>
        <v>7</v>
      </c>
      <c r="AI59" s="6" t="str">
        <f>VLOOKUP(C59, 'Batter Rosters'!A:C, 3, FALSE)</f>
        <v>CLE</v>
      </c>
    </row>
    <row r="60">
      <c r="A60" s="1">
        <v>111.0</v>
      </c>
      <c r="B60" s="3"/>
      <c r="C60" s="4" t="s">
        <v>497</v>
      </c>
      <c r="D60" s="4" t="s">
        <v>36</v>
      </c>
      <c r="E60" s="5">
        <v>2019.0</v>
      </c>
      <c r="F60" s="5">
        <v>2020.0</v>
      </c>
      <c r="G60" s="5">
        <v>102.0</v>
      </c>
      <c r="H60" s="5">
        <v>10.0</v>
      </c>
      <c r="I60" s="3"/>
      <c r="J60" s="5">
        <v>288.0</v>
      </c>
      <c r="K60" s="5">
        <v>274.0</v>
      </c>
      <c r="L60" s="5">
        <v>35.0</v>
      </c>
      <c r="M60" s="5">
        <v>81.0</v>
      </c>
      <c r="N60" s="5">
        <v>23.0</v>
      </c>
      <c r="O60" s="5">
        <v>1.0</v>
      </c>
      <c r="P60" s="5">
        <v>40.0</v>
      </c>
      <c r="Q60" s="5">
        <v>4.0</v>
      </c>
      <c r="R60" s="5">
        <v>3.0</v>
      </c>
      <c r="S60" s="5">
        <v>12.0</v>
      </c>
      <c r="T60" s="5">
        <v>66.0</v>
      </c>
      <c r="U60" s="5">
        <v>0.296</v>
      </c>
      <c r="V60" s="5">
        <v>0.328</v>
      </c>
      <c r="W60" s="5">
        <v>0.496</v>
      </c>
      <c r="X60" s="5">
        <v>0.824</v>
      </c>
      <c r="Y60" s="5">
        <v>136.0</v>
      </c>
      <c r="Z60" s="5">
        <v>5.0</v>
      </c>
      <c r="AA60" s="5">
        <v>1.0</v>
      </c>
      <c r="AB60" s="5">
        <v>1.0</v>
      </c>
      <c r="AC60" s="5">
        <v>0.0</v>
      </c>
      <c r="AD60" s="5">
        <v>2.0</v>
      </c>
      <c r="AE60" s="5">
        <v>1.0</v>
      </c>
      <c r="AF60" s="5">
        <v>0.359</v>
      </c>
      <c r="AG60" s="5">
        <f t="shared" si="1"/>
        <v>47</v>
      </c>
      <c r="AH60" s="6">
        <f t="shared" si="2"/>
        <v>1</v>
      </c>
      <c r="AI60" s="6" t="str">
        <f>VLOOKUP(C60, 'Batter Rosters'!A:C, 3, FALSE)</f>
        <v>CLE</v>
      </c>
    </row>
    <row r="61">
      <c r="A61" s="1">
        <v>127.0</v>
      </c>
      <c r="B61" s="3"/>
      <c r="C61" s="4" t="s">
        <v>499</v>
      </c>
      <c r="D61" s="4" t="s">
        <v>36</v>
      </c>
      <c r="E61" s="5">
        <v>2019.0</v>
      </c>
      <c r="F61" s="5">
        <v>2020.0</v>
      </c>
      <c r="G61" s="5">
        <v>109.0</v>
      </c>
      <c r="H61" s="5">
        <v>8.0</v>
      </c>
      <c r="I61" s="3"/>
      <c r="J61" s="5">
        <v>279.0</v>
      </c>
      <c r="K61" s="5">
        <v>252.0</v>
      </c>
      <c r="L61" s="5">
        <v>29.0</v>
      </c>
      <c r="M61" s="5">
        <v>59.0</v>
      </c>
      <c r="N61" s="5">
        <v>12.0</v>
      </c>
      <c r="O61" s="5">
        <v>1.0</v>
      </c>
      <c r="P61" s="5">
        <v>30.0</v>
      </c>
      <c r="Q61" s="5">
        <v>1.0</v>
      </c>
      <c r="R61" s="5">
        <v>1.0</v>
      </c>
      <c r="S61" s="5">
        <v>24.0</v>
      </c>
      <c r="T61" s="5">
        <v>62.0</v>
      </c>
      <c r="U61" s="5">
        <v>0.234</v>
      </c>
      <c r="V61" s="5">
        <v>0.302</v>
      </c>
      <c r="W61" s="5">
        <v>0.385</v>
      </c>
      <c r="X61" s="5">
        <v>0.687</v>
      </c>
      <c r="Y61" s="5">
        <v>97.0</v>
      </c>
      <c r="Z61" s="5">
        <v>5.0</v>
      </c>
      <c r="AA61" s="5">
        <v>1.0</v>
      </c>
      <c r="AB61" s="5">
        <v>0.0</v>
      </c>
      <c r="AC61" s="5">
        <v>1.0</v>
      </c>
      <c r="AD61" s="5">
        <v>1.0</v>
      </c>
      <c r="AE61" s="5">
        <v>2.0</v>
      </c>
      <c r="AF61" s="5">
        <v>0.279</v>
      </c>
      <c r="AG61" s="5">
        <f t="shared" si="1"/>
        <v>38</v>
      </c>
      <c r="AH61" s="6">
        <f t="shared" si="2"/>
        <v>0</v>
      </c>
      <c r="AI61" s="6" t="str">
        <f>VLOOKUP(C61, 'Batter Rosters'!A:C, 3, FALSE)</f>
        <v>CLE</v>
      </c>
    </row>
    <row r="62">
      <c r="A62" s="1">
        <v>182.0</v>
      </c>
      <c r="B62" s="3"/>
      <c r="C62" s="4" t="s">
        <v>113</v>
      </c>
      <c r="D62" s="4" t="s">
        <v>36</v>
      </c>
      <c r="E62" s="5">
        <v>2019.0</v>
      </c>
      <c r="F62" s="5">
        <v>2020.0</v>
      </c>
      <c r="G62" s="5">
        <v>67.0</v>
      </c>
      <c r="H62" s="5">
        <v>3.0</v>
      </c>
      <c r="I62" s="3"/>
      <c r="J62" s="5">
        <v>164.0</v>
      </c>
      <c r="K62" s="5">
        <v>139.0</v>
      </c>
      <c r="L62" s="5">
        <v>11.0</v>
      </c>
      <c r="M62" s="5">
        <v>23.0</v>
      </c>
      <c r="N62" s="5">
        <v>4.0</v>
      </c>
      <c r="O62" s="5">
        <v>0.0</v>
      </c>
      <c r="P62" s="5">
        <v>11.0</v>
      </c>
      <c r="Q62" s="5">
        <v>0.0</v>
      </c>
      <c r="R62" s="5">
        <v>0.0</v>
      </c>
      <c r="S62" s="5">
        <v>20.0</v>
      </c>
      <c r="T62" s="5">
        <v>45.0</v>
      </c>
      <c r="U62" s="5">
        <v>0.165</v>
      </c>
      <c r="V62" s="5">
        <v>0.278</v>
      </c>
      <c r="W62" s="5">
        <v>0.259</v>
      </c>
      <c r="X62" s="5">
        <v>0.537</v>
      </c>
      <c r="Y62" s="5">
        <v>36.0</v>
      </c>
      <c r="Z62" s="5">
        <v>2.0</v>
      </c>
      <c r="AA62" s="5">
        <v>2.0</v>
      </c>
      <c r="AB62" s="5">
        <v>2.0</v>
      </c>
      <c r="AC62" s="5">
        <v>1.0</v>
      </c>
      <c r="AD62" s="5">
        <v>0.0</v>
      </c>
      <c r="AE62" s="5">
        <v>1.0</v>
      </c>
      <c r="AF62" s="5">
        <v>0.217</v>
      </c>
      <c r="AG62" s="5">
        <f t="shared" si="1"/>
        <v>16</v>
      </c>
      <c r="AH62" s="6">
        <f t="shared" si="2"/>
        <v>0</v>
      </c>
      <c r="AI62" s="6" t="str">
        <f>VLOOKUP(C62, 'Batter Rosters'!A:C, 3, FALSE)</f>
        <v>CLE</v>
      </c>
    </row>
    <row r="63">
      <c r="A63" s="1">
        <v>189.0</v>
      </c>
      <c r="B63" s="3"/>
      <c r="C63" s="4" t="s">
        <v>498</v>
      </c>
      <c r="D63" s="4" t="s">
        <v>36</v>
      </c>
      <c r="E63" s="5">
        <v>2019.0</v>
      </c>
      <c r="F63" s="5">
        <v>2020.0</v>
      </c>
      <c r="G63" s="5">
        <v>75.0</v>
      </c>
      <c r="H63" s="5">
        <v>2.0</v>
      </c>
      <c r="I63" s="3"/>
      <c r="J63" s="5">
        <v>171.0</v>
      </c>
      <c r="K63" s="5">
        <v>140.0</v>
      </c>
      <c r="L63" s="5">
        <v>22.0</v>
      </c>
      <c r="M63" s="5">
        <v>36.0</v>
      </c>
      <c r="N63" s="5">
        <v>7.0</v>
      </c>
      <c r="O63" s="5">
        <v>0.0</v>
      </c>
      <c r="P63" s="5">
        <v>16.0</v>
      </c>
      <c r="Q63" s="5">
        <v>1.0</v>
      </c>
      <c r="R63" s="5">
        <v>2.0</v>
      </c>
      <c r="S63" s="5">
        <v>19.0</v>
      </c>
      <c r="T63" s="5">
        <v>46.0</v>
      </c>
      <c r="U63" s="5">
        <v>0.257</v>
      </c>
      <c r="V63" s="5">
        <v>0.355</v>
      </c>
      <c r="W63" s="5">
        <v>0.35</v>
      </c>
      <c r="X63" s="5">
        <v>0.705</v>
      </c>
      <c r="Y63" s="5">
        <v>49.0</v>
      </c>
      <c r="Z63" s="5">
        <v>0.0</v>
      </c>
      <c r="AA63" s="5">
        <v>4.0</v>
      </c>
      <c r="AB63" s="5">
        <v>5.0</v>
      </c>
      <c r="AC63" s="5">
        <v>3.0</v>
      </c>
      <c r="AD63" s="5">
        <v>0.0</v>
      </c>
      <c r="AE63" s="5">
        <v>1.0</v>
      </c>
      <c r="AF63" s="5">
        <v>0.358</v>
      </c>
      <c r="AG63" s="5">
        <f t="shared" si="1"/>
        <v>27</v>
      </c>
      <c r="AH63" s="6">
        <f t="shared" si="2"/>
        <v>-1</v>
      </c>
      <c r="AI63" s="6" t="str">
        <f>VLOOKUP(C63, 'Batter Rosters'!A:C, 3, FALSE)</f>
        <v>CLE</v>
      </c>
    </row>
    <row r="64">
      <c r="A64" s="1">
        <v>204.0</v>
      </c>
      <c r="B64" s="3"/>
      <c r="C64" s="4" t="s">
        <v>613</v>
      </c>
      <c r="D64" s="4" t="s">
        <v>36</v>
      </c>
      <c r="E64" s="5">
        <v>2019.0</v>
      </c>
      <c r="F64" s="5">
        <v>2020.0</v>
      </c>
      <c r="G64" s="5">
        <v>16.0</v>
      </c>
      <c r="H64" s="5">
        <v>2.0</v>
      </c>
      <c r="I64" s="3"/>
      <c r="J64" s="5">
        <v>45.0</v>
      </c>
      <c r="K64" s="5">
        <v>39.0</v>
      </c>
      <c r="L64" s="5">
        <v>2.0</v>
      </c>
      <c r="M64" s="5">
        <v>5.0</v>
      </c>
      <c r="N64" s="5">
        <v>0.0</v>
      </c>
      <c r="O64" s="5">
        <v>0.0</v>
      </c>
      <c r="P64" s="5">
        <v>4.0</v>
      </c>
      <c r="Q64" s="5">
        <v>0.0</v>
      </c>
      <c r="R64" s="5">
        <v>0.0</v>
      </c>
      <c r="S64" s="5">
        <v>5.0</v>
      </c>
      <c r="T64" s="5">
        <v>14.0</v>
      </c>
      <c r="U64" s="5">
        <v>0.128</v>
      </c>
      <c r="V64" s="5">
        <v>0.227</v>
      </c>
      <c r="W64" s="5">
        <v>0.282</v>
      </c>
      <c r="X64" s="5">
        <v>0.509</v>
      </c>
      <c r="Y64" s="5">
        <v>11.0</v>
      </c>
      <c r="Z64" s="5">
        <v>0.0</v>
      </c>
      <c r="AA64" s="5">
        <v>0.0</v>
      </c>
      <c r="AB64" s="5">
        <v>1.0</v>
      </c>
      <c r="AC64" s="5">
        <v>0.0</v>
      </c>
      <c r="AD64" s="5">
        <v>0.0</v>
      </c>
      <c r="AE64" s="5">
        <v>0.0</v>
      </c>
      <c r="AF64" s="5">
        <v>0.13</v>
      </c>
      <c r="AG64" s="5">
        <f t="shared" si="1"/>
        <v>3</v>
      </c>
      <c r="AH64" s="6">
        <f t="shared" si="2"/>
        <v>0</v>
      </c>
      <c r="AI64" s="6" t="str">
        <f>VLOOKUP(C64, 'Batter Rosters'!A:C, 3, FALSE)</f>
        <v>CLE</v>
      </c>
    </row>
    <row r="65">
      <c r="A65" s="1">
        <v>225.0</v>
      </c>
      <c r="B65" s="3"/>
      <c r="C65" s="4" t="s">
        <v>614</v>
      </c>
      <c r="D65" s="4" t="s">
        <v>36</v>
      </c>
      <c r="E65" s="5">
        <v>2019.0</v>
      </c>
      <c r="F65" s="5">
        <v>2020.0</v>
      </c>
      <c r="G65" s="5">
        <v>22.0</v>
      </c>
      <c r="H65" s="5">
        <v>1.0</v>
      </c>
      <c r="I65" s="3"/>
      <c r="J65" s="5">
        <v>52.0</v>
      </c>
      <c r="K65" s="5">
        <v>38.0</v>
      </c>
      <c r="L65" s="5">
        <v>4.0</v>
      </c>
      <c r="M65" s="5">
        <v>5.0</v>
      </c>
      <c r="N65" s="5">
        <v>0.0</v>
      </c>
      <c r="O65" s="5">
        <v>0.0</v>
      </c>
      <c r="P65" s="5">
        <v>2.0</v>
      </c>
      <c r="Q65" s="5">
        <v>2.0</v>
      </c>
      <c r="R65" s="5">
        <v>1.0</v>
      </c>
      <c r="S65" s="5">
        <v>8.0</v>
      </c>
      <c r="T65" s="5">
        <v>15.0</v>
      </c>
      <c r="U65" s="5">
        <v>0.132</v>
      </c>
      <c r="V65" s="5">
        <v>0.346</v>
      </c>
      <c r="W65" s="5">
        <v>0.211</v>
      </c>
      <c r="X65" s="5">
        <v>0.557</v>
      </c>
      <c r="Y65" s="5">
        <v>8.0</v>
      </c>
      <c r="Z65" s="5">
        <v>2.0</v>
      </c>
      <c r="AA65" s="5">
        <v>5.0</v>
      </c>
      <c r="AB65" s="5">
        <v>0.0</v>
      </c>
      <c r="AC65" s="5">
        <v>1.0</v>
      </c>
      <c r="AD65" s="5">
        <v>0.0</v>
      </c>
      <c r="AE65" s="5">
        <v>0.0</v>
      </c>
      <c r="AF65" s="5">
        <v>0.174</v>
      </c>
      <c r="AG65" s="5">
        <f t="shared" si="1"/>
        <v>4</v>
      </c>
      <c r="AH65" s="6">
        <f t="shared" si="2"/>
        <v>1</v>
      </c>
      <c r="AI65" s="6" t="str">
        <f>VLOOKUP(C65, 'Batter Rosters'!A:C, 3, FALSE)</f>
        <v>CLE</v>
      </c>
    </row>
    <row r="66">
      <c r="A66" s="1">
        <v>34.0</v>
      </c>
      <c r="B66" s="3"/>
      <c r="C66" s="4" t="s">
        <v>500</v>
      </c>
      <c r="D66" s="4" t="s">
        <v>36</v>
      </c>
      <c r="E66" s="5">
        <v>2019.0</v>
      </c>
      <c r="F66" s="5">
        <v>2020.0</v>
      </c>
      <c r="G66" s="5">
        <v>160.0</v>
      </c>
      <c r="H66" s="5">
        <v>22.0</v>
      </c>
      <c r="I66" s="3"/>
      <c r="J66" s="5">
        <v>507.0</v>
      </c>
      <c r="K66" s="5">
        <v>462.0</v>
      </c>
      <c r="L66" s="5">
        <v>89.0</v>
      </c>
      <c r="M66" s="5">
        <v>143.0</v>
      </c>
      <c r="N66" s="5">
        <v>33.0</v>
      </c>
      <c r="O66" s="5">
        <v>7.0</v>
      </c>
      <c r="P66" s="5">
        <v>78.0</v>
      </c>
      <c r="Q66" s="5">
        <v>2.0</v>
      </c>
      <c r="R66" s="5">
        <v>4.0</v>
      </c>
      <c r="S66" s="5">
        <v>37.0</v>
      </c>
      <c r="T66" s="5">
        <v>86.0</v>
      </c>
      <c r="U66" s="5">
        <v>0.31</v>
      </c>
      <c r="V66" s="5">
        <v>0.361</v>
      </c>
      <c r="W66" s="5">
        <v>0.554</v>
      </c>
      <c r="X66" s="5">
        <v>0.915</v>
      </c>
      <c r="Y66" s="5">
        <v>256.0</v>
      </c>
      <c r="Z66" s="5">
        <v>7.0</v>
      </c>
      <c r="AA66" s="5">
        <v>3.0</v>
      </c>
      <c r="AB66" s="5">
        <v>0.0</v>
      </c>
      <c r="AC66" s="5">
        <v>5.0</v>
      </c>
      <c r="AD66" s="5">
        <v>4.0</v>
      </c>
      <c r="AE66" s="5">
        <v>5.0</v>
      </c>
      <c r="AF66" s="5">
        <v>0.337</v>
      </c>
      <c r="AG66" s="5">
        <f t="shared" si="1"/>
        <v>81</v>
      </c>
      <c r="AH66" s="6">
        <f t="shared" si="2"/>
        <v>-2</v>
      </c>
      <c r="AI66" s="6" t="str">
        <f>VLOOKUP(C66, 'Batter Rosters'!A:C, 3, FALSE)</f>
        <v>COL</v>
      </c>
    </row>
    <row r="67">
      <c r="A67" s="1">
        <v>60.0</v>
      </c>
      <c r="B67" s="3"/>
      <c r="C67" s="4" t="s">
        <v>501</v>
      </c>
      <c r="D67" s="4" t="s">
        <v>36</v>
      </c>
      <c r="E67" s="5">
        <v>2019.0</v>
      </c>
      <c r="F67" s="5">
        <v>2020.0</v>
      </c>
      <c r="G67" s="5">
        <v>159.0</v>
      </c>
      <c r="H67" s="5">
        <v>17.0</v>
      </c>
      <c r="I67" s="3"/>
      <c r="J67" s="5">
        <v>471.0</v>
      </c>
      <c r="K67" s="5">
        <v>409.0</v>
      </c>
      <c r="L67" s="5">
        <v>59.0</v>
      </c>
      <c r="M67" s="5">
        <v>98.0</v>
      </c>
      <c r="N67" s="5">
        <v>19.0</v>
      </c>
      <c r="O67" s="5">
        <v>1.0</v>
      </c>
      <c r="P67" s="5">
        <v>65.0</v>
      </c>
      <c r="Q67" s="5">
        <v>4.0</v>
      </c>
      <c r="R67" s="5">
        <v>2.0</v>
      </c>
      <c r="S67" s="5">
        <v>58.0</v>
      </c>
      <c r="T67" s="5">
        <v>138.0</v>
      </c>
      <c r="U67" s="5">
        <v>0.24</v>
      </c>
      <c r="V67" s="5">
        <v>0.335</v>
      </c>
      <c r="W67" s="5">
        <v>0.416</v>
      </c>
      <c r="X67" s="5">
        <v>0.751</v>
      </c>
      <c r="Y67" s="5">
        <v>170.0</v>
      </c>
      <c r="Z67" s="5">
        <v>10.0</v>
      </c>
      <c r="AA67" s="5">
        <v>2.0</v>
      </c>
      <c r="AB67" s="5">
        <v>0.0</v>
      </c>
      <c r="AC67" s="5">
        <v>2.0</v>
      </c>
      <c r="AD67" s="5">
        <v>1.0</v>
      </c>
      <c r="AE67" s="5">
        <v>3.0</v>
      </c>
      <c r="AF67" s="5">
        <v>0.316</v>
      </c>
      <c r="AG67" s="5">
        <f t="shared" si="1"/>
        <v>61</v>
      </c>
      <c r="AH67" s="6">
        <f t="shared" si="2"/>
        <v>2</v>
      </c>
      <c r="AI67" s="6" t="str">
        <f>VLOOKUP(C67, 'Batter Rosters'!A:C, 3, FALSE)</f>
        <v>COL</v>
      </c>
    </row>
    <row r="68">
      <c r="A68" s="1">
        <v>91.0</v>
      </c>
      <c r="B68" s="3"/>
      <c r="C68" s="4" t="s">
        <v>504</v>
      </c>
      <c r="D68" s="4" t="s">
        <v>36</v>
      </c>
      <c r="E68" s="5">
        <v>2019.0</v>
      </c>
      <c r="F68" s="5">
        <v>2020.0</v>
      </c>
      <c r="G68" s="5">
        <v>155.0</v>
      </c>
      <c r="H68" s="5">
        <v>13.0</v>
      </c>
      <c r="I68" s="3"/>
      <c r="J68" s="5">
        <v>424.0</v>
      </c>
      <c r="K68" s="5">
        <v>389.0</v>
      </c>
      <c r="L68" s="5">
        <v>46.0</v>
      </c>
      <c r="M68" s="5">
        <v>104.0</v>
      </c>
      <c r="N68" s="5">
        <v>26.0</v>
      </c>
      <c r="O68" s="5">
        <v>0.0</v>
      </c>
      <c r="P68" s="5">
        <v>73.0</v>
      </c>
      <c r="Q68" s="5">
        <v>1.0</v>
      </c>
      <c r="R68" s="5">
        <v>1.0</v>
      </c>
      <c r="S68" s="5">
        <v>27.0</v>
      </c>
      <c r="T68" s="5">
        <v>58.0</v>
      </c>
      <c r="U68" s="5">
        <v>0.267</v>
      </c>
      <c r="V68" s="5">
        <v>0.313</v>
      </c>
      <c r="W68" s="5">
        <v>0.434</v>
      </c>
      <c r="X68" s="5">
        <v>0.747</v>
      </c>
      <c r="Y68" s="5">
        <v>169.0</v>
      </c>
      <c r="Z68" s="5">
        <v>11.0</v>
      </c>
      <c r="AA68" s="5">
        <v>1.0</v>
      </c>
      <c r="AB68" s="5">
        <v>0.0</v>
      </c>
      <c r="AC68" s="5">
        <v>5.0</v>
      </c>
      <c r="AD68" s="5">
        <v>2.0</v>
      </c>
      <c r="AE68" s="5">
        <v>3.0</v>
      </c>
      <c r="AF68" s="5">
        <v>0.282</v>
      </c>
      <c r="AG68" s="5">
        <f t="shared" si="1"/>
        <v>65</v>
      </c>
      <c r="AH68" s="6">
        <f t="shared" si="2"/>
        <v>0</v>
      </c>
      <c r="AI68" s="6" t="str">
        <f>VLOOKUP(C68, 'Batter Rosters'!A:C, 3, FALSE)</f>
        <v>COL</v>
      </c>
    </row>
    <row r="69">
      <c r="A69" s="1">
        <v>100.0</v>
      </c>
      <c r="B69" s="3"/>
      <c r="C69" s="4" t="s">
        <v>505</v>
      </c>
      <c r="D69" s="4" t="s">
        <v>36</v>
      </c>
      <c r="E69" s="5">
        <v>2019.0</v>
      </c>
      <c r="F69" s="5">
        <v>2020.0</v>
      </c>
      <c r="G69" s="5">
        <v>107.0</v>
      </c>
      <c r="H69" s="5">
        <v>12.0</v>
      </c>
      <c r="I69" s="3"/>
      <c r="J69" s="5">
        <v>341.0</v>
      </c>
      <c r="K69" s="5">
        <v>307.0</v>
      </c>
      <c r="L69" s="5">
        <v>51.0</v>
      </c>
      <c r="M69" s="5">
        <v>86.0</v>
      </c>
      <c r="N69" s="5">
        <v>17.0</v>
      </c>
      <c r="O69" s="5">
        <v>4.0</v>
      </c>
      <c r="P69" s="5">
        <v>52.0</v>
      </c>
      <c r="Q69" s="5">
        <v>5.0</v>
      </c>
      <c r="R69" s="5">
        <v>4.0</v>
      </c>
      <c r="S69" s="5">
        <v>24.0</v>
      </c>
      <c r="T69" s="5">
        <v>85.0</v>
      </c>
      <c r="U69" s="5">
        <v>0.28</v>
      </c>
      <c r="V69" s="5">
        <v>0.336</v>
      </c>
      <c r="W69" s="5">
        <v>0.479</v>
      </c>
      <c r="X69" s="5">
        <v>0.815</v>
      </c>
      <c r="Y69" s="5">
        <v>147.0</v>
      </c>
      <c r="Z69" s="5">
        <v>3.0</v>
      </c>
      <c r="AA69" s="5">
        <v>4.0</v>
      </c>
      <c r="AB69" s="5">
        <v>2.0</v>
      </c>
      <c r="AC69" s="5">
        <v>4.0</v>
      </c>
      <c r="AD69" s="5">
        <v>0.0</v>
      </c>
      <c r="AE69" s="5">
        <v>1.0</v>
      </c>
      <c r="AF69" s="5">
        <v>0.346</v>
      </c>
      <c r="AG69" s="5">
        <f t="shared" si="1"/>
        <v>53</v>
      </c>
      <c r="AH69" s="6">
        <f t="shared" si="2"/>
        <v>1</v>
      </c>
      <c r="AI69" s="6" t="str">
        <f>VLOOKUP(C69, 'Batter Rosters'!A:C, 3, FALSE)</f>
        <v>COL</v>
      </c>
    </row>
    <row r="70">
      <c r="A70" s="1">
        <v>109.0</v>
      </c>
      <c r="B70" s="3"/>
      <c r="C70" s="4" t="s">
        <v>503</v>
      </c>
      <c r="D70" s="4" t="s">
        <v>36</v>
      </c>
      <c r="E70" s="5">
        <v>2019.0</v>
      </c>
      <c r="F70" s="5">
        <v>2020.0</v>
      </c>
      <c r="G70" s="5">
        <v>48.0</v>
      </c>
      <c r="H70" s="5">
        <v>10.0</v>
      </c>
      <c r="I70" s="3"/>
      <c r="J70" s="5">
        <v>131.0</v>
      </c>
      <c r="K70" s="5">
        <v>118.0</v>
      </c>
      <c r="L70" s="5">
        <v>20.0</v>
      </c>
      <c r="M70" s="5">
        <v>31.0</v>
      </c>
      <c r="N70" s="5">
        <v>5.0</v>
      </c>
      <c r="O70" s="5">
        <v>3.0</v>
      </c>
      <c r="P70" s="5">
        <v>18.0</v>
      </c>
      <c r="Q70" s="5">
        <v>5.0</v>
      </c>
      <c r="R70" s="5">
        <v>0.0</v>
      </c>
      <c r="S70" s="5">
        <v>12.0</v>
      </c>
      <c r="T70" s="5">
        <v>41.0</v>
      </c>
      <c r="U70" s="5">
        <v>0.263</v>
      </c>
      <c r="V70" s="5">
        <v>0.336</v>
      </c>
      <c r="W70" s="5">
        <v>0.61</v>
      </c>
      <c r="X70" s="5">
        <v>0.946</v>
      </c>
      <c r="Y70" s="5">
        <v>72.0</v>
      </c>
      <c r="Z70" s="5">
        <v>0.0</v>
      </c>
      <c r="AA70" s="5">
        <v>1.0</v>
      </c>
      <c r="AB70" s="5">
        <v>0.0</v>
      </c>
      <c r="AC70" s="5">
        <v>0.0</v>
      </c>
      <c r="AD70" s="5">
        <v>0.0</v>
      </c>
      <c r="AE70" s="5">
        <v>0.0</v>
      </c>
      <c r="AF70" s="5">
        <v>0.313</v>
      </c>
      <c r="AG70" s="5">
        <f t="shared" si="1"/>
        <v>13</v>
      </c>
      <c r="AH70" s="6">
        <f t="shared" si="2"/>
        <v>5</v>
      </c>
      <c r="AI70" s="6" t="str">
        <f>VLOOKUP(C70, 'Batter Rosters'!A:C, 3, FALSE)</f>
        <v>COL</v>
      </c>
    </row>
    <row r="71">
      <c r="A71" s="1">
        <v>142.0</v>
      </c>
      <c r="B71" s="3"/>
      <c r="C71" s="4" t="s">
        <v>502</v>
      </c>
      <c r="D71" s="4" t="s">
        <v>36</v>
      </c>
      <c r="E71" s="5">
        <v>2019.0</v>
      </c>
      <c r="F71" s="5">
        <v>2020.0</v>
      </c>
      <c r="G71" s="5">
        <v>159.0</v>
      </c>
      <c r="H71" s="5">
        <v>7.0</v>
      </c>
      <c r="I71" s="3"/>
      <c r="J71" s="5">
        <v>434.0</v>
      </c>
      <c r="K71" s="5">
        <v>402.0</v>
      </c>
      <c r="L71" s="5">
        <v>54.0</v>
      </c>
      <c r="M71" s="5">
        <v>110.0</v>
      </c>
      <c r="N71" s="5">
        <v>23.0</v>
      </c>
      <c r="O71" s="5">
        <v>5.0</v>
      </c>
      <c r="P71" s="5">
        <v>39.0</v>
      </c>
      <c r="Q71" s="5">
        <v>12.0</v>
      </c>
      <c r="R71" s="5">
        <v>4.0</v>
      </c>
      <c r="S71" s="5">
        <v>29.0</v>
      </c>
      <c r="T71" s="5">
        <v>80.0</v>
      </c>
      <c r="U71" s="5">
        <v>0.274</v>
      </c>
      <c r="V71" s="5">
        <v>0.323</v>
      </c>
      <c r="W71" s="5">
        <v>0.408</v>
      </c>
      <c r="X71" s="5">
        <v>0.731</v>
      </c>
      <c r="Y71" s="5">
        <v>164.0</v>
      </c>
      <c r="Z71" s="5">
        <v>4.0</v>
      </c>
      <c r="AA71" s="5">
        <v>1.0</v>
      </c>
      <c r="AB71" s="5">
        <v>0.0</v>
      </c>
      <c r="AC71" s="5">
        <v>1.0</v>
      </c>
      <c r="AD71" s="5">
        <v>0.0</v>
      </c>
      <c r="AE71" s="5">
        <v>5.0</v>
      </c>
      <c r="AF71" s="5">
        <v>0.326</v>
      </c>
      <c r="AG71" s="5">
        <f t="shared" si="1"/>
        <v>75</v>
      </c>
      <c r="AH71" s="6">
        <f t="shared" si="2"/>
        <v>8</v>
      </c>
      <c r="AI71" s="6" t="str">
        <f>VLOOKUP(C71, 'Batter Rosters'!A:C, 3, FALSE)</f>
        <v>COL</v>
      </c>
    </row>
    <row r="72">
      <c r="A72" s="1">
        <v>237.0</v>
      </c>
      <c r="B72" s="3"/>
      <c r="C72" s="4" t="s">
        <v>506</v>
      </c>
      <c r="D72" s="4" t="s">
        <v>36</v>
      </c>
      <c r="E72" s="5">
        <v>2019.0</v>
      </c>
      <c r="F72" s="5">
        <v>2020.0</v>
      </c>
      <c r="G72" s="5">
        <v>133.0</v>
      </c>
      <c r="H72" s="5">
        <v>1.0</v>
      </c>
      <c r="I72" s="3"/>
      <c r="J72" s="5">
        <v>354.0</v>
      </c>
      <c r="K72" s="5">
        <v>318.0</v>
      </c>
      <c r="L72" s="5">
        <v>35.0</v>
      </c>
      <c r="M72" s="5">
        <v>78.0</v>
      </c>
      <c r="N72" s="5">
        <v>10.0</v>
      </c>
      <c r="O72" s="5">
        <v>2.0</v>
      </c>
      <c r="P72" s="5">
        <v>36.0</v>
      </c>
      <c r="Q72" s="5">
        <v>0.0</v>
      </c>
      <c r="R72" s="5">
        <v>1.0</v>
      </c>
      <c r="S72" s="5">
        <v>23.0</v>
      </c>
      <c r="T72" s="5">
        <v>62.0</v>
      </c>
      <c r="U72" s="5">
        <v>0.245</v>
      </c>
      <c r="V72" s="5">
        <v>0.303</v>
      </c>
      <c r="W72" s="5">
        <v>0.299</v>
      </c>
      <c r="X72" s="5">
        <v>0.602</v>
      </c>
      <c r="Y72" s="5">
        <v>95.0</v>
      </c>
      <c r="Z72" s="5">
        <v>5.0</v>
      </c>
      <c r="AA72" s="5">
        <v>6.0</v>
      </c>
      <c r="AB72" s="5">
        <v>1.0</v>
      </c>
      <c r="AC72" s="5">
        <v>6.0</v>
      </c>
      <c r="AD72" s="5">
        <v>4.0</v>
      </c>
      <c r="AE72" s="5">
        <v>5.0</v>
      </c>
      <c r="AF72" s="5">
        <v>0.295</v>
      </c>
      <c r="AG72" s="5">
        <f t="shared" si="1"/>
        <v>65</v>
      </c>
      <c r="AH72" s="6">
        <f t="shared" si="2"/>
        <v>-1</v>
      </c>
      <c r="AI72" s="6" t="str">
        <f>VLOOKUP(C72, 'Batter Rosters'!A:C, 3, FALSE)</f>
        <v>COL</v>
      </c>
    </row>
    <row r="73">
      <c r="A73" s="1">
        <v>87.0</v>
      </c>
      <c r="B73" s="3"/>
      <c r="C73" s="4" t="s">
        <v>130</v>
      </c>
      <c r="D73" s="4" t="s">
        <v>36</v>
      </c>
      <c r="E73" s="5">
        <v>2019.0</v>
      </c>
      <c r="F73" s="5">
        <v>2020.0</v>
      </c>
      <c r="G73" s="5">
        <v>139.0</v>
      </c>
      <c r="H73" s="5">
        <v>14.0</v>
      </c>
      <c r="I73" s="3"/>
      <c r="J73" s="5">
        <v>465.0</v>
      </c>
      <c r="K73" s="5">
        <v>413.0</v>
      </c>
      <c r="L73" s="5">
        <v>49.0</v>
      </c>
      <c r="M73" s="5">
        <v>83.0</v>
      </c>
      <c r="N73" s="5">
        <v>24.0</v>
      </c>
      <c r="O73" s="5">
        <v>2.0</v>
      </c>
      <c r="P73" s="5">
        <v>48.0</v>
      </c>
      <c r="Q73" s="5">
        <v>13.0</v>
      </c>
      <c r="R73" s="5">
        <v>3.0</v>
      </c>
      <c r="S73" s="5">
        <v>48.0</v>
      </c>
      <c r="T73" s="5">
        <v>158.0</v>
      </c>
      <c r="U73" s="5">
        <v>0.201</v>
      </c>
      <c r="V73" s="5">
        <v>0.284</v>
      </c>
      <c r="W73" s="5">
        <v>0.37</v>
      </c>
      <c r="X73" s="5">
        <v>0.654</v>
      </c>
      <c r="Y73" s="5">
        <v>153.0</v>
      </c>
      <c r="Z73" s="5">
        <v>5.0</v>
      </c>
      <c r="AA73" s="5">
        <v>1.0</v>
      </c>
      <c r="AB73" s="5">
        <v>0.0</v>
      </c>
      <c r="AC73" s="5">
        <v>3.0</v>
      </c>
      <c r="AD73" s="5">
        <v>0.0</v>
      </c>
      <c r="AE73" s="5">
        <v>2.0</v>
      </c>
      <c r="AF73" s="5">
        <v>0.283</v>
      </c>
      <c r="AG73" s="5">
        <f t="shared" si="1"/>
        <v>43</v>
      </c>
      <c r="AH73" s="6">
        <f t="shared" si="2"/>
        <v>10</v>
      </c>
      <c r="AI73" s="6" t="str">
        <f>VLOOKUP(C73, 'Batter Rosters'!A:C, 3, FALSE)</f>
        <v>DET</v>
      </c>
    </row>
    <row r="74">
      <c r="A74" s="1">
        <v>94.0</v>
      </c>
      <c r="B74" s="3"/>
      <c r="C74" s="4" t="s">
        <v>507</v>
      </c>
      <c r="D74" s="4" t="s">
        <v>36</v>
      </c>
      <c r="E74" s="5">
        <v>2019.0</v>
      </c>
      <c r="F74" s="5">
        <v>2020.0</v>
      </c>
      <c r="G74" s="5">
        <v>129.0</v>
      </c>
      <c r="H74" s="5">
        <v>12.0</v>
      </c>
      <c r="I74" s="3"/>
      <c r="J74" s="5">
        <v>411.0</v>
      </c>
      <c r="K74" s="5">
        <v>366.0</v>
      </c>
      <c r="L74" s="5">
        <v>31.0</v>
      </c>
      <c r="M74" s="5">
        <v>81.0</v>
      </c>
      <c r="N74" s="5">
        <v>22.0</v>
      </c>
      <c r="O74" s="5">
        <v>1.0</v>
      </c>
      <c r="P74" s="5">
        <v>42.0</v>
      </c>
      <c r="Q74" s="5">
        <v>0.0</v>
      </c>
      <c r="R74" s="5">
        <v>1.0</v>
      </c>
      <c r="S74" s="5">
        <v>33.0</v>
      </c>
      <c r="T74" s="5">
        <v>106.0</v>
      </c>
      <c r="U74" s="5">
        <v>0.221</v>
      </c>
      <c r="V74" s="5">
        <v>0.29</v>
      </c>
      <c r="W74" s="5">
        <v>0.385</v>
      </c>
      <c r="X74" s="5">
        <v>0.675</v>
      </c>
      <c r="Y74" s="5">
        <v>141.0</v>
      </c>
      <c r="Z74" s="5">
        <v>5.0</v>
      </c>
      <c r="AA74" s="5">
        <v>5.0</v>
      </c>
      <c r="AB74" s="5">
        <v>0.0</v>
      </c>
      <c r="AC74" s="5">
        <v>6.0</v>
      </c>
      <c r="AD74" s="5">
        <v>3.0</v>
      </c>
      <c r="AE74" s="5">
        <v>3.0</v>
      </c>
      <c r="AF74" s="5">
        <v>0.272</v>
      </c>
      <c r="AG74" s="5">
        <f t="shared" si="1"/>
        <v>46</v>
      </c>
      <c r="AH74" s="6">
        <f t="shared" si="2"/>
        <v>-1</v>
      </c>
      <c r="AI74" s="6" t="str">
        <f>VLOOKUP(C74, 'Batter Rosters'!A:C, 3, FALSE)</f>
        <v>DET</v>
      </c>
    </row>
    <row r="75">
      <c r="A75" s="1">
        <v>113.0</v>
      </c>
      <c r="B75" s="3"/>
      <c r="C75" s="4" t="s">
        <v>133</v>
      </c>
      <c r="D75" s="4" t="s">
        <v>36</v>
      </c>
      <c r="E75" s="5">
        <v>2019.0</v>
      </c>
      <c r="F75" s="5">
        <v>2020.0</v>
      </c>
      <c r="G75" s="5">
        <v>124.0</v>
      </c>
      <c r="H75" s="5">
        <v>10.0</v>
      </c>
      <c r="I75" s="3"/>
      <c r="J75" s="5">
        <v>394.0</v>
      </c>
      <c r="K75" s="5">
        <v>347.0</v>
      </c>
      <c r="L75" s="5">
        <v>38.0</v>
      </c>
      <c r="M75" s="5">
        <v>78.0</v>
      </c>
      <c r="N75" s="5">
        <v>18.0</v>
      </c>
      <c r="O75" s="5">
        <v>4.0</v>
      </c>
      <c r="P75" s="5">
        <v>38.0</v>
      </c>
      <c r="Q75" s="5">
        <v>4.0</v>
      </c>
      <c r="R75" s="5">
        <v>1.0</v>
      </c>
      <c r="S75" s="5">
        <v>39.0</v>
      </c>
      <c r="T75" s="5">
        <v>101.0</v>
      </c>
      <c r="U75" s="5">
        <v>0.225</v>
      </c>
      <c r="V75" s="5">
        <v>0.315</v>
      </c>
      <c r="W75" s="5">
        <v>0.386</v>
      </c>
      <c r="X75" s="5">
        <v>0.701</v>
      </c>
      <c r="Y75" s="5">
        <v>134.0</v>
      </c>
      <c r="Z75" s="5">
        <v>0.0</v>
      </c>
      <c r="AA75" s="5">
        <v>7.0</v>
      </c>
      <c r="AB75" s="5">
        <v>0.0</v>
      </c>
      <c r="AC75" s="5">
        <v>1.0</v>
      </c>
      <c r="AD75" s="5">
        <v>1.0</v>
      </c>
      <c r="AE75" s="5">
        <v>3.0</v>
      </c>
      <c r="AF75" s="5">
        <v>0.287</v>
      </c>
      <c r="AG75" s="5">
        <f t="shared" si="1"/>
        <v>46</v>
      </c>
      <c r="AH75" s="6">
        <f t="shared" si="2"/>
        <v>3</v>
      </c>
      <c r="AI75" s="6" t="str">
        <f>VLOOKUP(C75, 'Batter Rosters'!A:C, 3, FALSE)</f>
        <v>DET</v>
      </c>
    </row>
    <row r="76">
      <c r="A76" s="1">
        <v>145.0</v>
      </c>
      <c r="B76" s="3"/>
      <c r="C76" s="4" t="s">
        <v>134</v>
      </c>
      <c r="D76" s="4" t="s">
        <v>36</v>
      </c>
      <c r="E76" s="5">
        <v>2019.0</v>
      </c>
      <c r="F76" s="5">
        <v>2020.0</v>
      </c>
      <c r="G76" s="5">
        <v>97.0</v>
      </c>
      <c r="H76" s="5">
        <v>7.0</v>
      </c>
      <c r="I76" s="3"/>
      <c r="J76" s="5">
        <v>314.0</v>
      </c>
      <c r="K76" s="5">
        <v>300.0</v>
      </c>
      <c r="L76" s="5">
        <v>35.0</v>
      </c>
      <c r="M76" s="5">
        <v>94.0</v>
      </c>
      <c r="N76" s="5">
        <v>19.0</v>
      </c>
      <c r="O76" s="5">
        <v>5.0</v>
      </c>
      <c r="P76" s="5">
        <v>28.0</v>
      </c>
      <c r="Q76" s="5">
        <v>10.0</v>
      </c>
      <c r="R76" s="5">
        <v>4.0</v>
      </c>
      <c r="S76" s="5">
        <v>11.0</v>
      </c>
      <c r="T76" s="5">
        <v>65.0</v>
      </c>
      <c r="U76" s="5">
        <v>0.313</v>
      </c>
      <c r="V76" s="5">
        <v>0.338</v>
      </c>
      <c r="W76" s="5">
        <v>0.48</v>
      </c>
      <c r="X76" s="5">
        <v>0.818</v>
      </c>
      <c r="Y76" s="5">
        <v>144.0</v>
      </c>
      <c r="Z76" s="5">
        <v>3.0</v>
      </c>
      <c r="AA76" s="5">
        <v>1.0</v>
      </c>
      <c r="AB76" s="5">
        <v>0.0</v>
      </c>
      <c r="AC76" s="5">
        <v>2.0</v>
      </c>
      <c r="AD76" s="5">
        <v>0.0</v>
      </c>
      <c r="AE76" s="5">
        <v>4.0</v>
      </c>
      <c r="AF76" s="5">
        <v>0.378</v>
      </c>
      <c r="AG76" s="5">
        <f t="shared" si="1"/>
        <v>63</v>
      </c>
      <c r="AH76" s="6">
        <f t="shared" si="2"/>
        <v>6</v>
      </c>
      <c r="AI76" s="6" t="str">
        <f>VLOOKUP(C76, 'Batter Rosters'!A:C, 3, FALSE)</f>
        <v>DET</v>
      </c>
    </row>
    <row r="77">
      <c r="A77" s="1">
        <v>160.0</v>
      </c>
      <c r="B77" s="3"/>
      <c r="C77" s="4" t="s">
        <v>508</v>
      </c>
      <c r="D77" s="4" t="s">
        <v>36</v>
      </c>
      <c r="E77" s="5">
        <v>2019.0</v>
      </c>
      <c r="F77" s="5">
        <v>2020.0</v>
      </c>
      <c r="G77" s="5">
        <v>102.0</v>
      </c>
      <c r="H77" s="5">
        <v>5.0</v>
      </c>
      <c r="I77" s="3"/>
      <c r="J77" s="5">
        <v>332.0</v>
      </c>
      <c r="K77" s="5">
        <v>316.0</v>
      </c>
      <c r="L77" s="5">
        <v>30.0</v>
      </c>
      <c r="M77" s="5">
        <v>97.0</v>
      </c>
      <c r="N77" s="5">
        <v>13.0</v>
      </c>
      <c r="O77" s="5">
        <v>4.0</v>
      </c>
      <c r="P77" s="5">
        <v>34.0</v>
      </c>
      <c r="Q77" s="5">
        <v>4.0</v>
      </c>
      <c r="R77" s="5">
        <v>2.0</v>
      </c>
      <c r="S77" s="5">
        <v>10.0</v>
      </c>
      <c r="T77" s="5">
        <v>74.0</v>
      </c>
      <c r="U77" s="5">
        <v>0.307</v>
      </c>
      <c r="V77" s="5">
        <v>0.324</v>
      </c>
      <c r="W77" s="5">
        <v>0.421</v>
      </c>
      <c r="X77" s="5">
        <v>0.745</v>
      </c>
      <c r="Y77" s="5">
        <v>133.0</v>
      </c>
      <c r="Z77" s="5">
        <v>6.0</v>
      </c>
      <c r="AA77" s="5">
        <v>0.0</v>
      </c>
      <c r="AB77" s="5">
        <v>2.0</v>
      </c>
      <c r="AC77" s="5">
        <v>4.0</v>
      </c>
      <c r="AD77" s="5">
        <v>0.0</v>
      </c>
      <c r="AE77" s="5">
        <v>3.0</v>
      </c>
      <c r="AF77" s="5">
        <v>0.382</v>
      </c>
      <c r="AG77" s="5">
        <f t="shared" si="1"/>
        <v>75</v>
      </c>
      <c r="AH77" s="6">
        <f t="shared" si="2"/>
        <v>2</v>
      </c>
      <c r="AI77" s="6" t="str">
        <f>VLOOKUP(C77, 'Batter Rosters'!A:C, 3, FALSE)</f>
        <v>DET</v>
      </c>
    </row>
    <row r="78">
      <c r="A78" s="1">
        <v>195.0</v>
      </c>
      <c r="B78" s="3"/>
      <c r="C78" s="4" t="s">
        <v>139</v>
      </c>
      <c r="D78" s="4" t="s">
        <v>36</v>
      </c>
      <c r="E78" s="5">
        <v>2019.0</v>
      </c>
      <c r="F78" s="5">
        <v>2020.0</v>
      </c>
      <c r="G78" s="5">
        <v>43.0</v>
      </c>
      <c r="H78" s="5">
        <v>2.0</v>
      </c>
      <c r="I78" s="3"/>
      <c r="J78" s="5">
        <v>135.0</v>
      </c>
      <c r="K78" s="5">
        <v>125.0</v>
      </c>
      <c r="L78" s="5">
        <v>13.0</v>
      </c>
      <c r="M78" s="5">
        <v>33.0</v>
      </c>
      <c r="N78" s="5">
        <v>7.0</v>
      </c>
      <c r="O78" s="5">
        <v>2.0</v>
      </c>
      <c r="P78" s="5">
        <v>12.0</v>
      </c>
      <c r="Q78" s="5">
        <v>0.0</v>
      </c>
      <c r="R78" s="5">
        <v>2.0</v>
      </c>
      <c r="S78" s="5">
        <v>4.0</v>
      </c>
      <c r="T78" s="5">
        <v>41.0</v>
      </c>
      <c r="U78" s="5">
        <v>0.264</v>
      </c>
      <c r="V78" s="5">
        <v>0.293</v>
      </c>
      <c r="W78" s="5">
        <v>0.4</v>
      </c>
      <c r="X78" s="5">
        <v>0.693</v>
      </c>
      <c r="Y78" s="5">
        <v>50.0</v>
      </c>
      <c r="Z78" s="5">
        <v>3.0</v>
      </c>
      <c r="AA78" s="5">
        <v>2.0</v>
      </c>
      <c r="AB78" s="5">
        <v>2.0</v>
      </c>
      <c r="AC78" s="5">
        <v>2.0</v>
      </c>
      <c r="AD78" s="5">
        <v>0.0</v>
      </c>
      <c r="AE78" s="5">
        <v>0.0</v>
      </c>
      <c r="AF78" s="5">
        <v>0.369</v>
      </c>
      <c r="AG78" s="5">
        <f t="shared" si="1"/>
        <v>22</v>
      </c>
      <c r="AH78" s="6">
        <f t="shared" si="2"/>
        <v>-2</v>
      </c>
      <c r="AI78" s="6" t="str">
        <f>VLOOKUP(C78, 'Batter Rosters'!A:C, 3, FALSE)</f>
        <v>DET</v>
      </c>
    </row>
    <row r="79">
      <c r="A79" s="1">
        <v>39.0</v>
      </c>
      <c r="B79" s="3"/>
      <c r="C79" s="4" t="s">
        <v>511</v>
      </c>
      <c r="D79" s="4" t="s">
        <v>36</v>
      </c>
      <c r="E79" s="5">
        <v>2019.0</v>
      </c>
      <c r="F79" s="5">
        <v>2020.0</v>
      </c>
      <c r="G79" s="5">
        <v>166.0</v>
      </c>
      <c r="H79" s="5">
        <v>21.0</v>
      </c>
      <c r="I79" s="3"/>
      <c r="J79" s="5">
        <v>536.0</v>
      </c>
      <c r="K79" s="5">
        <v>485.0</v>
      </c>
      <c r="L79" s="5">
        <v>84.0</v>
      </c>
      <c r="M79" s="5">
        <v>157.0</v>
      </c>
      <c r="N79" s="5">
        <v>40.0</v>
      </c>
      <c r="O79" s="5">
        <v>2.0</v>
      </c>
      <c r="P79" s="5">
        <v>83.0</v>
      </c>
      <c r="Q79" s="5">
        <v>3.0</v>
      </c>
      <c r="R79" s="5">
        <v>0.0</v>
      </c>
      <c r="S79" s="5">
        <v>46.0</v>
      </c>
      <c r="T79" s="5">
        <v>52.0</v>
      </c>
      <c r="U79" s="5">
        <v>0.324</v>
      </c>
      <c r="V79" s="5">
        <v>0.384</v>
      </c>
      <c r="W79" s="5">
        <v>0.544</v>
      </c>
      <c r="X79" s="5">
        <v>0.929</v>
      </c>
      <c r="Y79" s="5">
        <v>264.0</v>
      </c>
      <c r="Z79" s="5">
        <v>16.0</v>
      </c>
      <c r="AA79" s="5">
        <v>3.0</v>
      </c>
      <c r="AB79" s="5">
        <v>0.0</v>
      </c>
      <c r="AC79" s="5">
        <v>2.0</v>
      </c>
      <c r="AD79" s="5">
        <v>3.0</v>
      </c>
      <c r="AE79" s="5">
        <v>2.0</v>
      </c>
      <c r="AF79" s="5">
        <v>0.329</v>
      </c>
      <c r="AG79" s="5">
        <f t="shared" si="1"/>
        <v>94</v>
      </c>
      <c r="AH79" s="6">
        <f t="shared" si="2"/>
        <v>3</v>
      </c>
      <c r="AI79" s="6" t="str">
        <f>VLOOKUP(C79, 'Batter Rosters'!A:C, 3, FALSE)</f>
        <v>HOU</v>
      </c>
    </row>
    <row r="80">
      <c r="A80" s="1">
        <v>105.0</v>
      </c>
      <c r="B80" s="3"/>
      <c r="C80" s="4" t="s">
        <v>509</v>
      </c>
      <c r="D80" s="4" t="s">
        <v>36</v>
      </c>
      <c r="E80" s="5">
        <v>2019.0</v>
      </c>
      <c r="F80" s="5">
        <v>2020.0</v>
      </c>
      <c r="G80" s="5">
        <v>172.0</v>
      </c>
      <c r="H80" s="5">
        <v>11.0</v>
      </c>
      <c r="I80" s="3"/>
      <c r="J80" s="5">
        <v>526.0</v>
      </c>
      <c r="K80" s="5">
        <v>472.0</v>
      </c>
      <c r="L80" s="5">
        <v>49.0</v>
      </c>
      <c r="M80" s="5">
        <v>123.0</v>
      </c>
      <c r="N80" s="5">
        <v>17.0</v>
      </c>
      <c r="O80" s="5">
        <v>4.0</v>
      </c>
      <c r="P80" s="5">
        <v>52.0</v>
      </c>
      <c r="Q80" s="5">
        <v>4.0</v>
      </c>
      <c r="R80" s="5">
        <v>2.0</v>
      </c>
      <c r="S80" s="5">
        <v>40.0</v>
      </c>
      <c r="T80" s="5">
        <v>67.0</v>
      </c>
      <c r="U80" s="5">
        <v>0.261</v>
      </c>
      <c r="V80" s="5">
        <v>0.312</v>
      </c>
      <c r="W80" s="5">
        <v>0.383</v>
      </c>
      <c r="X80" s="5">
        <v>0.696</v>
      </c>
      <c r="Y80" s="5">
        <v>181.0</v>
      </c>
      <c r="Z80" s="5">
        <v>9.0</v>
      </c>
      <c r="AA80" s="5">
        <v>0.0</v>
      </c>
      <c r="AB80" s="5">
        <v>0.0</v>
      </c>
      <c r="AC80" s="5">
        <v>10.0</v>
      </c>
      <c r="AD80" s="5">
        <v>1.0</v>
      </c>
      <c r="AE80" s="5">
        <v>2.0</v>
      </c>
      <c r="AF80" s="5">
        <v>0.277</v>
      </c>
      <c r="AG80" s="5">
        <f t="shared" si="1"/>
        <v>91</v>
      </c>
      <c r="AH80" s="6">
        <f t="shared" si="2"/>
        <v>2</v>
      </c>
      <c r="AI80" s="6" t="str">
        <f>VLOOKUP(C80, 'Batter Rosters'!A:C, 3, FALSE)</f>
        <v>HOU</v>
      </c>
    </row>
    <row r="81">
      <c r="A81" s="1">
        <v>151.0</v>
      </c>
      <c r="B81" s="3"/>
      <c r="C81" s="4" t="s">
        <v>510</v>
      </c>
      <c r="D81" s="4" t="s">
        <v>36</v>
      </c>
      <c r="E81" s="5">
        <v>2019.0</v>
      </c>
      <c r="F81" s="5">
        <v>2020.0</v>
      </c>
      <c r="G81" s="5">
        <v>57.0</v>
      </c>
      <c r="H81" s="5">
        <v>6.0</v>
      </c>
      <c r="I81" s="3"/>
      <c r="J81" s="5">
        <v>149.0</v>
      </c>
      <c r="K81" s="5">
        <v>136.0</v>
      </c>
      <c r="L81" s="5">
        <v>29.0</v>
      </c>
      <c r="M81" s="5">
        <v>37.0</v>
      </c>
      <c r="N81" s="5">
        <v>11.0</v>
      </c>
      <c r="O81" s="5">
        <v>5.0</v>
      </c>
      <c r="P81" s="5">
        <v>30.0</v>
      </c>
      <c r="Q81" s="5">
        <v>7.0</v>
      </c>
      <c r="R81" s="5">
        <v>0.0</v>
      </c>
      <c r="S81" s="5">
        <v>12.0</v>
      </c>
      <c r="T81" s="5">
        <v>40.0</v>
      </c>
      <c r="U81" s="5">
        <v>0.272</v>
      </c>
      <c r="V81" s="5">
        <v>0.329</v>
      </c>
      <c r="W81" s="5">
        <v>0.559</v>
      </c>
      <c r="X81" s="5">
        <v>0.888</v>
      </c>
      <c r="Y81" s="5">
        <v>76.0</v>
      </c>
      <c r="Z81" s="5">
        <v>2.0</v>
      </c>
      <c r="AA81" s="5">
        <v>0.0</v>
      </c>
      <c r="AB81" s="5">
        <v>0.0</v>
      </c>
      <c r="AC81" s="5">
        <v>1.0</v>
      </c>
      <c r="AD81" s="5">
        <v>3.0</v>
      </c>
      <c r="AE81" s="5">
        <v>1.0</v>
      </c>
      <c r="AF81" s="5">
        <v>0.341</v>
      </c>
      <c r="AG81" s="5">
        <f t="shared" si="1"/>
        <v>15</v>
      </c>
      <c r="AH81" s="6">
        <f t="shared" si="2"/>
        <v>7</v>
      </c>
      <c r="AI81" s="6" t="str">
        <f>VLOOKUP(C81, 'Batter Rosters'!A:C, 3, FALSE)</f>
        <v>HOU</v>
      </c>
    </row>
    <row r="82">
      <c r="A82" s="1">
        <v>177.0</v>
      </c>
      <c r="B82" s="3"/>
      <c r="C82" s="4" t="s">
        <v>149</v>
      </c>
      <c r="D82" s="4" t="s">
        <v>36</v>
      </c>
      <c r="E82" s="5">
        <v>2019.0</v>
      </c>
      <c r="F82" s="5">
        <v>2020.0</v>
      </c>
      <c r="G82" s="5">
        <v>46.0</v>
      </c>
      <c r="H82" s="5">
        <v>4.0</v>
      </c>
      <c r="I82" s="3"/>
      <c r="J82" s="5">
        <v>121.0</v>
      </c>
      <c r="K82" s="5">
        <v>108.0</v>
      </c>
      <c r="L82" s="5">
        <v>20.0</v>
      </c>
      <c r="M82" s="5">
        <v>21.0</v>
      </c>
      <c r="N82" s="5">
        <v>3.0</v>
      </c>
      <c r="O82" s="5">
        <v>2.0</v>
      </c>
      <c r="P82" s="5">
        <v>14.0</v>
      </c>
      <c r="Q82" s="5">
        <v>2.0</v>
      </c>
      <c r="R82" s="5">
        <v>2.0</v>
      </c>
      <c r="S82" s="5">
        <v>9.0</v>
      </c>
      <c r="T82" s="5">
        <v>26.0</v>
      </c>
      <c r="U82" s="5">
        <v>0.194</v>
      </c>
      <c r="V82" s="5">
        <v>0.273</v>
      </c>
      <c r="W82" s="5">
        <v>0.37</v>
      </c>
      <c r="X82" s="5">
        <v>0.643</v>
      </c>
      <c r="Y82" s="5">
        <v>40.0</v>
      </c>
      <c r="Z82" s="5">
        <v>3.0</v>
      </c>
      <c r="AA82" s="5">
        <v>3.0</v>
      </c>
      <c r="AB82" s="5">
        <v>0.0</v>
      </c>
      <c r="AC82" s="5">
        <v>1.0</v>
      </c>
      <c r="AD82" s="5">
        <v>0.0</v>
      </c>
      <c r="AE82" s="5">
        <v>2.0</v>
      </c>
      <c r="AF82" s="5">
        <v>0.215</v>
      </c>
      <c r="AG82" s="5">
        <f t="shared" si="1"/>
        <v>12</v>
      </c>
      <c r="AH82" s="6">
        <f t="shared" si="2"/>
        <v>0</v>
      </c>
      <c r="AI82" s="6" t="str">
        <f>VLOOKUP(C82, 'Batter Rosters'!A:C, 3, FALSE)</f>
        <v>HOU</v>
      </c>
    </row>
    <row r="83">
      <c r="A83" s="1">
        <v>268.0</v>
      </c>
      <c r="B83" s="3"/>
      <c r="C83" s="4" t="s">
        <v>615</v>
      </c>
      <c r="D83" s="4" t="s">
        <v>36</v>
      </c>
      <c r="E83" s="5">
        <v>2019.0</v>
      </c>
      <c r="F83" s="5">
        <v>2020.0</v>
      </c>
      <c r="G83" s="5">
        <v>22.0</v>
      </c>
      <c r="H83" s="5">
        <v>0.0</v>
      </c>
      <c r="I83" s="3"/>
      <c r="J83" s="5">
        <v>39.0</v>
      </c>
      <c r="K83" s="5">
        <v>34.0</v>
      </c>
      <c r="L83" s="5">
        <v>5.0</v>
      </c>
      <c r="M83" s="5">
        <v>5.0</v>
      </c>
      <c r="N83" s="5">
        <v>1.0</v>
      </c>
      <c r="O83" s="5">
        <v>0.0</v>
      </c>
      <c r="P83" s="5">
        <v>1.0</v>
      </c>
      <c r="Q83" s="5">
        <v>1.0</v>
      </c>
      <c r="R83" s="5">
        <v>1.0</v>
      </c>
      <c r="S83" s="5">
        <v>3.0</v>
      </c>
      <c r="T83" s="5">
        <v>7.0</v>
      </c>
      <c r="U83" s="5">
        <v>0.147</v>
      </c>
      <c r="V83" s="5">
        <v>0.211</v>
      </c>
      <c r="W83" s="5">
        <v>0.176</v>
      </c>
      <c r="X83" s="5">
        <v>0.387</v>
      </c>
      <c r="Y83" s="5">
        <v>6.0</v>
      </c>
      <c r="Z83" s="5">
        <v>1.0</v>
      </c>
      <c r="AA83" s="5">
        <v>0.0</v>
      </c>
      <c r="AB83" s="5">
        <v>1.0</v>
      </c>
      <c r="AC83" s="5">
        <v>1.0</v>
      </c>
      <c r="AD83" s="5">
        <v>0.0</v>
      </c>
      <c r="AE83" s="5">
        <v>0.0</v>
      </c>
      <c r="AF83" s="5">
        <v>0.179</v>
      </c>
      <c r="AG83" s="5">
        <f t="shared" si="1"/>
        <v>4</v>
      </c>
      <c r="AH83" s="6">
        <f t="shared" si="2"/>
        <v>0</v>
      </c>
      <c r="AI83" s="6" t="str">
        <f>VLOOKUP(C83, 'Batter Rosters'!A:C, 3, FALSE)</f>
        <v>HOU</v>
      </c>
    </row>
    <row r="84">
      <c r="A84" s="1">
        <v>77.0</v>
      </c>
      <c r="B84" s="3"/>
      <c r="C84" s="4" t="s">
        <v>514</v>
      </c>
      <c r="D84" s="4" t="s">
        <v>36</v>
      </c>
      <c r="E84" s="5">
        <v>2019.0</v>
      </c>
      <c r="F84" s="5">
        <v>2020.0</v>
      </c>
      <c r="G84" s="5">
        <v>133.0</v>
      </c>
      <c r="H84" s="5">
        <v>15.0</v>
      </c>
      <c r="I84" s="3"/>
      <c r="J84" s="5">
        <v>409.0</v>
      </c>
      <c r="K84" s="5">
        <v>359.0</v>
      </c>
      <c r="L84" s="5">
        <v>34.0</v>
      </c>
      <c r="M84" s="5">
        <v>72.0</v>
      </c>
      <c r="N84" s="5">
        <v>16.0</v>
      </c>
      <c r="O84" s="5">
        <v>1.0</v>
      </c>
      <c r="P84" s="5">
        <v>50.0</v>
      </c>
      <c r="Q84" s="5">
        <v>0.0</v>
      </c>
      <c r="R84" s="5">
        <v>1.0</v>
      </c>
      <c r="S84" s="5">
        <v>47.0</v>
      </c>
      <c r="T84" s="5">
        <v>107.0</v>
      </c>
      <c r="U84" s="5">
        <v>0.201</v>
      </c>
      <c r="V84" s="5">
        <v>0.293</v>
      </c>
      <c r="W84" s="5">
        <v>0.376</v>
      </c>
      <c r="X84" s="5">
        <v>0.669</v>
      </c>
      <c r="Y84" s="5">
        <v>135.0</v>
      </c>
      <c r="Z84" s="5">
        <v>10.0</v>
      </c>
      <c r="AA84" s="5">
        <v>1.0</v>
      </c>
      <c r="AB84" s="5">
        <v>0.0</v>
      </c>
      <c r="AC84" s="5">
        <v>2.0</v>
      </c>
      <c r="AD84" s="5">
        <v>3.0</v>
      </c>
      <c r="AE84" s="5">
        <v>0.0</v>
      </c>
      <c r="AF84" s="5">
        <v>0.238</v>
      </c>
      <c r="AG84" s="5">
        <f t="shared" si="1"/>
        <v>40</v>
      </c>
      <c r="AH84" s="6">
        <f t="shared" si="2"/>
        <v>-1</v>
      </c>
      <c r="AI84" s="6" t="str">
        <f>VLOOKUP(C84, 'Batter Rosters'!A:C, 3, FALSE)</f>
        <v>KCR</v>
      </c>
    </row>
    <row r="85">
      <c r="A85" s="1">
        <v>86.0</v>
      </c>
      <c r="B85" s="3"/>
      <c r="C85" s="4" t="s">
        <v>512</v>
      </c>
      <c r="D85" s="4" t="s">
        <v>36</v>
      </c>
      <c r="E85" s="5">
        <v>2019.0</v>
      </c>
      <c r="F85" s="5">
        <v>2020.0</v>
      </c>
      <c r="G85" s="5">
        <v>180.0</v>
      </c>
      <c r="H85" s="5">
        <v>14.0</v>
      </c>
      <c r="I85" s="3"/>
      <c r="J85" s="5">
        <v>564.0</v>
      </c>
      <c r="K85" s="5">
        <v>496.0</v>
      </c>
      <c r="L85" s="5">
        <v>70.0</v>
      </c>
      <c r="M85" s="5">
        <v>131.0</v>
      </c>
      <c r="N85" s="5">
        <v>27.0</v>
      </c>
      <c r="O85" s="5">
        <v>1.0</v>
      </c>
      <c r="P85" s="5">
        <v>61.0</v>
      </c>
      <c r="Q85" s="5">
        <v>3.0</v>
      </c>
      <c r="R85" s="5">
        <v>3.0</v>
      </c>
      <c r="S85" s="5">
        <v>50.0</v>
      </c>
      <c r="T85" s="5">
        <v>92.0</v>
      </c>
      <c r="U85" s="5">
        <v>0.264</v>
      </c>
      <c r="V85" s="5">
        <v>0.346</v>
      </c>
      <c r="W85" s="5">
        <v>0.407</v>
      </c>
      <c r="X85" s="5">
        <v>0.753</v>
      </c>
      <c r="Y85" s="5">
        <v>202.0</v>
      </c>
      <c r="Z85" s="5">
        <v>8.0</v>
      </c>
      <c r="AA85" s="5">
        <v>14.0</v>
      </c>
      <c r="AB85" s="5">
        <v>0.0</v>
      </c>
      <c r="AC85" s="5">
        <v>4.0</v>
      </c>
      <c r="AD85" s="5">
        <v>4.0</v>
      </c>
      <c r="AE85" s="5">
        <v>3.0</v>
      </c>
      <c r="AF85" s="5">
        <v>0.297</v>
      </c>
      <c r="AG85" s="5">
        <f t="shared" si="1"/>
        <v>89</v>
      </c>
      <c r="AH85" s="6">
        <f t="shared" si="2"/>
        <v>0</v>
      </c>
      <c r="AI85" s="6" t="str">
        <f>VLOOKUP(C85, 'Batter Rosters'!A:C, 3, FALSE)</f>
        <v>KCR</v>
      </c>
    </row>
    <row r="86">
      <c r="A86" s="1">
        <v>152.0</v>
      </c>
      <c r="B86" s="3"/>
      <c r="C86" s="4" t="s">
        <v>157</v>
      </c>
      <c r="D86" s="4" t="s">
        <v>36</v>
      </c>
      <c r="E86" s="5">
        <v>2019.0</v>
      </c>
      <c r="F86" s="5">
        <v>2020.0</v>
      </c>
      <c r="G86" s="5">
        <v>134.0</v>
      </c>
      <c r="H86" s="5">
        <v>6.0</v>
      </c>
      <c r="I86" s="3"/>
      <c r="J86" s="5">
        <v>423.0</v>
      </c>
      <c r="K86" s="5">
        <v>397.0</v>
      </c>
      <c r="L86" s="5">
        <v>51.0</v>
      </c>
      <c r="M86" s="5">
        <v>97.0</v>
      </c>
      <c r="N86" s="5">
        <v>20.0</v>
      </c>
      <c r="O86" s="5">
        <v>9.0</v>
      </c>
      <c r="P86" s="5">
        <v>50.0</v>
      </c>
      <c r="Q86" s="5">
        <v>37.0</v>
      </c>
      <c r="R86" s="5">
        <v>6.0</v>
      </c>
      <c r="S86" s="5">
        <v>20.0</v>
      </c>
      <c r="T86" s="5">
        <v>134.0</v>
      </c>
      <c r="U86" s="5">
        <v>0.244</v>
      </c>
      <c r="V86" s="5">
        <v>0.28</v>
      </c>
      <c r="W86" s="5">
        <v>0.385</v>
      </c>
      <c r="X86" s="5">
        <v>0.666</v>
      </c>
      <c r="Y86" s="5">
        <v>153.0</v>
      </c>
      <c r="Z86" s="5">
        <v>5.0</v>
      </c>
      <c r="AA86" s="5">
        <v>1.0</v>
      </c>
      <c r="AB86" s="5">
        <v>2.0</v>
      </c>
      <c r="AC86" s="5">
        <v>3.0</v>
      </c>
      <c r="AD86" s="5">
        <v>0.0</v>
      </c>
      <c r="AE86" s="5">
        <v>3.0</v>
      </c>
      <c r="AF86" s="5">
        <v>0.35</v>
      </c>
      <c r="AG86" s="5">
        <f t="shared" si="1"/>
        <v>62</v>
      </c>
      <c r="AH86" s="6">
        <f t="shared" si="2"/>
        <v>31</v>
      </c>
      <c r="AI86" s="6" t="str">
        <f>VLOOKUP(C86, 'Batter Rosters'!A:C, 3, FALSE)</f>
        <v>KCR</v>
      </c>
    </row>
    <row r="87">
      <c r="A87" s="1">
        <v>235.0</v>
      </c>
      <c r="B87" s="3"/>
      <c r="C87" s="4" t="s">
        <v>515</v>
      </c>
      <c r="D87" s="4" t="s">
        <v>36</v>
      </c>
      <c r="E87" s="5">
        <v>2019.0</v>
      </c>
      <c r="F87" s="5">
        <v>2020.0</v>
      </c>
      <c r="G87" s="5">
        <v>49.0</v>
      </c>
      <c r="H87" s="5">
        <v>1.0</v>
      </c>
      <c r="I87" s="3"/>
      <c r="J87" s="5">
        <v>131.0</v>
      </c>
      <c r="K87" s="5">
        <v>118.0</v>
      </c>
      <c r="L87" s="5">
        <v>7.0</v>
      </c>
      <c r="M87" s="5">
        <v>26.0</v>
      </c>
      <c r="N87" s="5">
        <v>8.0</v>
      </c>
      <c r="O87" s="5">
        <v>0.0</v>
      </c>
      <c r="P87" s="5">
        <v>12.0</v>
      </c>
      <c r="Q87" s="5">
        <v>0.0</v>
      </c>
      <c r="R87" s="5">
        <v>0.0</v>
      </c>
      <c r="S87" s="5">
        <v>9.0</v>
      </c>
      <c r="T87" s="5">
        <v>36.0</v>
      </c>
      <c r="U87" s="5">
        <v>0.22</v>
      </c>
      <c r="V87" s="5">
        <v>0.269</v>
      </c>
      <c r="W87" s="5">
        <v>0.314</v>
      </c>
      <c r="X87" s="5">
        <v>0.583</v>
      </c>
      <c r="Y87" s="5">
        <v>37.0</v>
      </c>
      <c r="Z87" s="5">
        <v>2.0</v>
      </c>
      <c r="AA87" s="5">
        <v>0.0</v>
      </c>
      <c r="AB87" s="5">
        <v>1.0</v>
      </c>
      <c r="AC87" s="5">
        <v>3.0</v>
      </c>
      <c r="AD87" s="5">
        <v>0.0</v>
      </c>
      <c r="AE87" s="5">
        <v>2.0</v>
      </c>
      <c r="AF87" s="5">
        <v>0.298</v>
      </c>
      <c r="AG87" s="5">
        <f t="shared" si="1"/>
        <v>17</v>
      </c>
      <c r="AH87" s="6">
        <f t="shared" si="2"/>
        <v>0</v>
      </c>
      <c r="AI87" s="6" t="str">
        <f>VLOOKUP(C87, 'Batter Rosters'!A:C, 3, FALSE)</f>
        <v>KCR</v>
      </c>
    </row>
    <row r="88">
      <c r="A88" s="1">
        <v>236.0</v>
      </c>
      <c r="B88" s="3"/>
      <c r="C88" s="4" t="s">
        <v>513</v>
      </c>
      <c r="D88" s="4" t="s">
        <v>36</v>
      </c>
      <c r="E88" s="5">
        <v>2019.0</v>
      </c>
      <c r="F88" s="5">
        <v>2020.0</v>
      </c>
      <c r="G88" s="5">
        <v>132.0</v>
      </c>
      <c r="H88" s="5">
        <v>1.0</v>
      </c>
      <c r="I88" s="3"/>
      <c r="J88" s="5">
        <v>388.0</v>
      </c>
      <c r="K88" s="5">
        <v>361.0</v>
      </c>
      <c r="L88" s="5">
        <v>37.0</v>
      </c>
      <c r="M88" s="5">
        <v>82.0</v>
      </c>
      <c r="N88" s="5">
        <v>22.0</v>
      </c>
      <c r="O88" s="5">
        <v>2.0</v>
      </c>
      <c r="P88" s="5">
        <v>28.0</v>
      </c>
      <c r="Q88" s="5">
        <v>1.0</v>
      </c>
      <c r="R88" s="5">
        <v>5.0</v>
      </c>
      <c r="S88" s="5">
        <v>22.0</v>
      </c>
      <c r="T88" s="5">
        <v>56.0</v>
      </c>
      <c r="U88" s="5">
        <v>0.227</v>
      </c>
      <c r="V88" s="5">
        <v>0.273</v>
      </c>
      <c r="W88" s="5">
        <v>0.307</v>
      </c>
      <c r="X88" s="5">
        <v>0.581</v>
      </c>
      <c r="Y88" s="5">
        <v>111.0</v>
      </c>
      <c r="Z88" s="5">
        <v>5.0</v>
      </c>
      <c r="AA88" s="5">
        <v>1.0</v>
      </c>
      <c r="AB88" s="5">
        <v>4.0</v>
      </c>
      <c r="AC88" s="5">
        <v>0.0</v>
      </c>
      <c r="AD88" s="5">
        <v>0.0</v>
      </c>
      <c r="AE88" s="5">
        <v>4.0</v>
      </c>
      <c r="AF88" s="5">
        <v>0.266</v>
      </c>
      <c r="AG88" s="5">
        <f t="shared" si="1"/>
        <v>57</v>
      </c>
      <c r="AH88" s="6">
        <f t="shared" si="2"/>
        <v>-4</v>
      </c>
      <c r="AI88" s="6" t="str">
        <f>VLOOKUP(C88, 'Batter Rosters'!A:C, 3, FALSE)</f>
        <v>KCR</v>
      </c>
    </row>
    <row r="89">
      <c r="A89" s="1">
        <v>264.0</v>
      </c>
      <c r="B89" s="3"/>
      <c r="C89" s="4" t="s">
        <v>616</v>
      </c>
      <c r="D89" s="4" t="s">
        <v>36</v>
      </c>
      <c r="E89" s="5">
        <v>2019.0</v>
      </c>
      <c r="F89" s="5">
        <v>2020.0</v>
      </c>
      <c r="G89" s="5">
        <v>20.0</v>
      </c>
      <c r="H89" s="5">
        <v>0.0</v>
      </c>
      <c r="I89" s="3"/>
      <c r="J89" s="5">
        <v>44.0</v>
      </c>
      <c r="K89" s="5">
        <v>38.0</v>
      </c>
      <c r="L89" s="5">
        <v>4.0</v>
      </c>
      <c r="M89" s="5">
        <v>9.0</v>
      </c>
      <c r="N89" s="5">
        <v>3.0</v>
      </c>
      <c r="O89" s="5">
        <v>0.0</v>
      </c>
      <c r="P89" s="5">
        <v>3.0</v>
      </c>
      <c r="Q89" s="5">
        <v>2.0</v>
      </c>
      <c r="R89" s="5">
        <v>0.0</v>
      </c>
      <c r="S89" s="5">
        <v>5.0</v>
      </c>
      <c r="T89" s="5">
        <v>9.0</v>
      </c>
      <c r="U89" s="5">
        <v>0.237</v>
      </c>
      <c r="V89" s="5">
        <v>0.318</v>
      </c>
      <c r="W89" s="5">
        <v>0.316</v>
      </c>
      <c r="X89" s="5">
        <v>0.634</v>
      </c>
      <c r="Y89" s="5">
        <v>12.0</v>
      </c>
      <c r="Z89" s="5">
        <v>1.0</v>
      </c>
      <c r="AA89" s="5">
        <v>0.0</v>
      </c>
      <c r="AB89" s="5">
        <v>0.0</v>
      </c>
      <c r="AC89" s="5">
        <v>1.0</v>
      </c>
      <c r="AD89" s="5">
        <v>0.0</v>
      </c>
      <c r="AE89" s="5">
        <v>0.0</v>
      </c>
      <c r="AF89" s="5">
        <v>0.3</v>
      </c>
      <c r="AG89" s="5">
        <f t="shared" si="1"/>
        <v>6</v>
      </c>
      <c r="AH89" s="6">
        <f t="shared" si="2"/>
        <v>2</v>
      </c>
      <c r="AI89" s="6" t="str">
        <f>VLOOKUP(C89, 'Batter Rosters'!A:C, 3, FALSE)</f>
        <v>KCR</v>
      </c>
    </row>
    <row r="90">
      <c r="A90" s="1">
        <v>48.0</v>
      </c>
      <c r="B90" s="3"/>
      <c r="C90" s="4" t="s">
        <v>516</v>
      </c>
      <c r="D90" s="4" t="s">
        <v>36</v>
      </c>
      <c r="E90" s="5">
        <v>2019.0</v>
      </c>
      <c r="F90" s="5">
        <v>2020.0</v>
      </c>
      <c r="G90" s="5">
        <v>131.0</v>
      </c>
      <c r="H90" s="5">
        <v>20.0</v>
      </c>
      <c r="I90" s="3"/>
      <c r="J90" s="5">
        <v>402.0</v>
      </c>
      <c r="K90" s="5">
        <v>364.0</v>
      </c>
      <c r="L90" s="5">
        <v>54.0</v>
      </c>
      <c r="M90" s="5">
        <v>98.0</v>
      </c>
      <c r="N90" s="5">
        <v>20.0</v>
      </c>
      <c r="O90" s="5">
        <v>3.0</v>
      </c>
      <c r="P90" s="5">
        <v>68.0</v>
      </c>
      <c r="Q90" s="5">
        <v>15.0</v>
      </c>
      <c r="R90" s="5">
        <v>3.0</v>
      </c>
      <c r="S90" s="5">
        <v>33.0</v>
      </c>
      <c r="T90" s="5">
        <v>98.0</v>
      </c>
      <c r="U90" s="5">
        <v>0.269</v>
      </c>
      <c r="V90" s="5">
        <v>0.329</v>
      </c>
      <c r="W90" s="5">
        <v>0.505</v>
      </c>
      <c r="X90" s="5">
        <v>0.835</v>
      </c>
      <c r="Y90" s="5">
        <v>184.0</v>
      </c>
      <c r="Z90" s="5">
        <v>7.0</v>
      </c>
      <c r="AA90" s="5">
        <v>1.0</v>
      </c>
      <c r="AB90" s="5">
        <v>0.0</v>
      </c>
      <c r="AC90" s="5">
        <v>3.0</v>
      </c>
      <c r="AD90" s="5">
        <v>1.0</v>
      </c>
      <c r="AE90" s="5">
        <v>7.0</v>
      </c>
      <c r="AF90" s="5">
        <v>0.313</v>
      </c>
      <c r="AG90" s="5">
        <f t="shared" si="1"/>
        <v>55</v>
      </c>
      <c r="AH90" s="6">
        <f t="shared" si="2"/>
        <v>12</v>
      </c>
      <c r="AI90" s="6" t="str">
        <f>VLOOKUP(C90, 'Batter Rosters'!A:C, 3, FALSE)</f>
        <v>LAA</v>
      </c>
    </row>
    <row r="91">
      <c r="A91" s="1">
        <v>144.0</v>
      </c>
      <c r="B91" s="3"/>
      <c r="C91" s="4" t="s">
        <v>617</v>
      </c>
      <c r="D91" s="4" t="s">
        <v>36</v>
      </c>
      <c r="E91" s="5">
        <v>2019.0</v>
      </c>
      <c r="F91" s="5">
        <v>2020.0</v>
      </c>
      <c r="G91" s="5">
        <v>55.0</v>
      </c>
      <c r="H91" s="5">
        <v>7.0</v>
      </c>
      <c r="I91" s="3"/>
      <c r="J91" s="5">
        <v>147.0</v>
      </c>
      <c r="K91" s="5">
        <v>132.0</v>
      </c>
      <c r="L91" s="5">
        <v>18.0</v>
      </c>
      <c r="M91" s="5">
        <v>27.0</v>
      </c>
      <c r="N91" s="5">
        <v>6.0</v>
      </c>
      <c r="O91" s="5">
        <v>0.0</v>
      </c>
      <c r="P91" s="5">
        <v>17.0</v>
      </c>
      <c r="Q91" s="5">
        <v>0.0</v>
      </c>
      <c r="R91" s="5">
        <v>0.0</v>
      </c>
      <c r="S91" s="5">
        <v>15.0</v>
      </c>
      <c r="T91" s="5">
        <v>46.0</v>
      </c>
      <c r="U91" s="5">
        <v>0.205</v>
      </c>
      <c r="V91" s="5">
        <v>0.286</v>
      </c>
      <c r="W91" s="5">
        <v>0.409</v>
      </c>
      <c r="X91" s="5">
        <v>0.695</v>
      </c>
      <c r="Y91" s="5">
        <v>54.0</v>
      </c>
      <c r="Z91" s="5">
        <v>3.0</v>
      </c>
      <c r="AA91" s="5">
        <v>0.0</v>
      </c>
      <c r="AB91" s="5">
        <v>0.0</v>
      </c>
      <c r="AC91" s="5">
        <v>0.0</v>
      </c>
      <c r="AD91" s="5">
        <v>0.0</v>
      </c>
      <c r="AE91" s="5">
        <v>0.0</v>
      </c>
      <c r="AF91" s="5">
        <v>0.253</v>
      </c>
      <c r="AG91" s="5">
        <f t="shared" si="1"/>
        <v>14</v>
      </c>
      <c r="AH91" s="6">
        <f t="shared" si="2"/>
        <v>0</v>
      </c>
      <c r="AI91" s="6" t="str">
        <f>VLOOKUP(C91, 'Batter Rosters'!A:C, 3, FALSE)</f>
        <v>LAA</v>
      </c>
    </row>
    <row r="92">
      <c r="A92" s="1">
        <v>161.0</v>
      </c>
      <c r="B92" s="3"/>
      <c r="C92" s="4" t="s">
        <v>168</v>
      </c>
      <c r="D92" s="4" t="s">
        <v>36</v>
      </c>
      <c r="E92" s="5">
        <v>2019.0</v>
      </c>
      <c r="F92" s="5">
        <v>2020.0</v>
      </c>
      <c r="G92" s="5">
        <v>120.0</v>
      </c>
      <c r="H92" s="5">
        <v>5.0</v>
      </c>
      <c r="I92" s="3"/>
      <c r="J92" s="5">
        <v>324.0</v>
      </c>
      <c r="K92" s="5">
        <v>277.0</v>
      </c>
      <c r="L92" s="5">
        <v>36.0</v>
      </c>
      <c r="M92" s="5">
        <v>66.0</v>
      </c>
      <c r="N92" s="5">
        <v>14.0</v>
      </c>
      <c r="O92" s="5">
        <v>2.0</v>
      </c>
      <c r="P92" s="5">
        <v>23.0</v>
      </c>
      <c r="Q92" s="5">
        <v>3.0</v>
      </c>
      <c r="R92" s="5">
        <v>3.0</v>
      </c>
      <c r="S92" s="5">
        <v>41.0</v>
      </c>
      <c r="T92" s="5">
        <v>74.0</v>
      </c>
      <c r="U92" s="5">
        <v>0.238</v>
      </c>
      <c r="V92" s="5">
        <v>0.344</v>
      </c>
      <c r="W92" s="5">
        <v>0.357</v>
      </c>
      <c r="X92" s="5">
        <v>0.701</v>
      </c>
      <c r="Y92" s="5">
        <v>99.0</v>
      </c>
      <c r="Z92" s="5">
        <v>6.0</v>
      </c>
      <c r="AA92" s="5">
        <v>4.0</v>
      </c>
      <c r="AB92" s="5">
        <v>1.0</v>
      </c>
      <c r="AC92" s="5">
        <v>1.0</v>
      </c>
      <c r="AD92" s="5">
        <v>0.0</v>
      </c>
      <c r="AE92" s="5">
        <v>1.0</v>
      </c>
      <c r="AF92" s="5">
        <v>0.307</v>
      </c>
      <c r="AG92" s="5">
        <f t="shared" si="1"/>
        <v>45</v>
      </c>
      <c r="AH92" s="6">
        <f t="shared" si="2"/>
        <v>0</v>
      </c>
      <c r="AI92" s="6" t="str">
        <f>VLOOKUP(C92, 'Batter Rosters'!A:C, 3, FALSE)</f>
        <v>LAA</v>
      </c>
    </row>
    <row r="93">
      <c r="A93" s="1">
        <v>190.0</v>
      </c>
      <c r="B93" s="3"/>
      <c r="C93" s="4" t="s">
        <v>618</v>
      </c>
      <c r="D93" s="4" t="s">
        <v>36</v>
      </c>
      <c r="E93" s="5">
        <v>2019.0</v>
      </c>
      <c r="F93" s="5">
        <v>2020.0</v>
      </c>
      <c r="G93" s="5">
        <v>37.0</v>
      </c>
      <c r="H93" s="5">
        <v>2.0</v>
      </c>
      <c r="I93" s="3"/>
      <c r="J93" s="5">
        <v>97.0</v>
      </c>
      <c r="K93" s="5">
        <v>87.0</v>
      </c>
      <c r="L93" s="5">
        <v>8.0</v>
      </c>
      <c r="M93" s="5">
        <v>17.0</v>
      </c>
      <c r="N93" s="5">
        <v>5.0</v>
      </c>
      <c r="O93" s="5">
        <v>1.0</v>
      </c>
      <c r="P93" s="5">
        <v>6.0</v>
      </c>
      <c r="Q93" s="5">
        <v>0.0</v>
      </c>
      <c r="R93" s="5">
        <v>0.0</v>
      </c>
      <c r="S93" s="5">
        <v>7.0</v>
      </c>
      <c r="T93" s="5">
        <v>37.0</v>
      </c>
      <c r="U93" s="5">
        <v>0.195</v>
      </c>
      <c r="V93" s="5">
        <v>0.268</v>
      </c>
      <c r="W93" s="5">
        <v>0.345</v>
      </c>
      <c r="X93" s="5">
        <v>0.613</v>
      </c>
      <c r="Y93" s="5">
        <v>30.0</v>
      </c>
      <c r="Z93" s="5">
        <v>0.0</v>
      </c>
      <c r="AA93" s="5">
        <v>2.0</v>
      </c>
      <c r="AB93" s="5">
        <v>0.0</v>
      </c>
      <c r="AC93" s="5">
        <v>1.0</v>
      </c>
      <c r="AD93" s="5">
        <v>1.0</v>
      </c>
      <c r="AE93" s="5">
        <v>0.0</v>
      </c>
      <c r="AF93" s="5">
        <v>0.306</v>
      </c>
      <c r="AG93" s="5">
        <f t="shared" si="1"/>
        <v>9</v>
      </c>
      <c r="AH93" s="6">
        <f t="shared" si="2"/>
        <v>0</v>
      </c>
      <c r="AI93" s="6" t="str">
        <f>VLOOKUP(C93, 'Batter Rosters'!A:C, 3, FALSE)</f>
        <v>LAA</v>
      </c>
    </row>
    <row r="94">
      <c r="A94" s="1">
        <v>208.0</v>
      </c>
      <c r="B94" s="3"/>
      <c r="C94" s="4" t="s">
        <v>619</v>
      </c>
      <c r="D94" s="4" t="s">
        <v>36</v>
      </c>
      <c r="E94" s="5">
        <v>2019.0</v>
      </c>
      <c r="F94" s="5">
        <v>2020.0</v>
      </c>
      <c r="G94" s="5">
        <v>30.0</v>
      </c>
      <c r="H94" s="5">
        <v>1.0</v>
      </c>
      <c r="I94" s="3"/>
      <c r="J94" s="5">
        <v>72.0</v>
      </c>
      <c r="K94" s="5">
        <v>65.0</v>
      </c>
      <c r="L94" s="5">
        <v>7.0</v>
      </c>
      <c r="M94" s="5">
        <v>11.0</v>
      </c>
      <c r="N94" s="5">
        <v>2.0</v>
      </c>
      <c r="O94" s="5">
        <v>0.0</v>
      </c>
      <c r="P94" s="5">
        <v>3.0</v>
      </c>
      <c r="Q94" s="5">
        <v>0.0</v>
      </c>
      <c r="R94" s="5">
        <v>1.0</v>
      </c>
      <c r="S94" s="5">
        <v>4.0</v>
      </c>
      <c r="T94" s="5">
        <v>24.0</v>
      </c>
      <c r="U94" s="5">
        <v>0.169</v>
      </c>
      <c r="V94" s="5">
        <v>0.229</v>
      </c>
      <c r="W94" s="5">
        <v>0.246</v>
      </c>
      <c r="X94" s="5">
        <v>0.475</v>
      </c>
      <c r="Y94" s="5">
        <v>16.0</v>
      </c>
      <c r="Z94" s="5">
        <v>0.0</v>
      </c>
      <c r="AA94" s="5">
        <v>1.0</v>
      </c>
      <c r="AB94" s="5">
        <v>2.0</v>
      </c>
      <c r="AC94" s="5">
        <v>0.0</v>
      </c>
      <c r="AD94" s="5">
        <v>0.0</v>
      </c>
      <c r="AE94" s="5">
        <v>0.0</v>
      </c>
      <c r="AF94" s="5">
        <v>0.25</v>
      </c>
      <c r="AG94" s="5">
        <f t="shared" si="1"/>
        <v>8</v>
      </c>
      <c r="AH94" s="6">
        <f t="shared" si="2"/>
        <v>-1</v>
      </c>
      <c r="AI94" s="6" t="str">
        <f>VLOOKUP(C94, 'Batter Rosters'!A:C, 3, FALSE)</f>
        <v>LAA</v>
      </c>
    </row>
    <row r="95">
      <c r="A95" s="1">
        <v>1.0</v>
      </c>
      <c r="B95" s="3"/>
      <c r="C95" s="4" t="s">
        <v>520</v>
      </c>
      <c r="D95" s="4" t="s">
        <v>36</v>
      </c>
      <c r="E95" s="5">
        <v>2019.0</v>
      </c>
      <c r="F95" s="5">
        <v>2020.0</v>
      </c>
      <c r="G95" s="5">
        <v>175.0</v>
      </c>
      <c r="H95" s="5">
        <v>42.0</v>
      </c>
      <c r="I95" s="3"/>
      <c r="J95" s="5">
        <v>570.0</v>
      </c>
      <c r="K95" s="5">
        <v>492.0</v>
      </c>
      <c r="L95" s="5">
        <v>95.0</v>
      </c>
      <c r="M95" s="5">
        <v>118.0</v>
      </c>
      <c r="N95" s="5">
        <v>17.0</v>
      </c>
      <c r="O95" s="5">
        <v>3.0</v>
      </c>
      <c r="P95" s="5">
        <v>85.0</v>
      </c>
      <c r="Q95" s="5">
        <v>2.0</v>
      </c>
      <c r="R95" s="5">
        <v>1.0</v>
      </c>
      <c r="S95" s="5">
        <v>59.0</v>
      </c>
      <c r="T95" s="5">
        <v>119.0</v>
      </c>
      <c r="U95" s="5">
        <v>0.24</v>
      </c>
      <c r="V95" s="5">
        <v>0.339</v>
      </c>
      <c r="W95" s="5">
        <v>0.543</v>
      </c>
      <c r="X95" s="5">
        <v>0.882</v>
      </c>
      <c r="Y95" s="5">
        <v>267.0</v>
      </c>
      <c r="Z95" s="5">
        <v>7.0</v>
      </c>
      <c r="AA95" s="5">
        <v>16.0</v>
      </c>
      <c r="AB95" s="5">
        <v>0.0</v>
      </c>
      <c r="AC95" s="5">
        <v>2.0</v>
      </c>
      <c r="AD95" s="5">
        <v>2.0</v>
      </c>
      <c r="AE95" s="5">
        <v>3.0</v>
      </c>
      <c r="AF95" s="5">
        <v>0.228</v>
      </c>
      <c r="AG95" s="5">
        <f t="shared" si="1"/>
        <v>56</v>
      </c>
      <c r="AH95" s="6">
        <f t="shared" si="2"/>
        <v>1</v>
      </c>
      <c r="AI95" s="6" t="str">
        <f>VLOOKUP(C95, 'Batter Rosters'!A:C, 3, FALSE)</f>
        <v>LAD</v>
      </c>
    </row>
    <row r="96">
      <c r="A96" s="1">
        <v>3.0</v>
      </c>
      <c r="B96" s="3"/>
      <c r="C96" s="4" t="s">
        <v>517</v>
      </c>
      <c r="D96" s="4" t="s">
        <v>36</v>
      </c>
      <c r="E96" s="5">
        <v>2019.0</v>
      </c>
      <c r="F96" s="5">
        <v>2020.0</v>
      </c>
      <c r="G96" s="5">
        <v>175.0</v>
      </c>
      <c r="H96" s="5">
        <v>37.0</v>
      </c>
      <c r="I96" s="3"/>
      <c r="J96" s="5">
        <v>539.0</v>
      </c>
      <c r="K96" s="5">
        <v>460.0</v>
      </c>
      <c r="L96" s="5">
        <v>103.0</v>
      </c>
      <c r="M96" s="5">
        <v>138.0</v>
      </c>
      <c r="N96" s="5">
        <v>31.0</v>
      </c>
      <c r="O96" s="5">
        <v>3.0</v>
      </c>
      <c r="P96" s="5">
        <v>87.0</v>
      </c>
      <c r="Q96" s="5">
        <v>13.0</v>
      </c>
      <c r="R96" s="5">
        <v>4.0</v>
      </c>
      <c r="S96" s="5">
        <v>72.0</v>
      </c>
      <c r="T96" s="5">
        <v>83.0</v>
      </c>
      <c r="U96" s="5">
        <v>0.3</v>
      </c>
      <c r="V96" s="5">
        <v>0.396</v>
      </c>
      <c r="W96" s="5">
        <v>0.622</v>
      </c>
      <c r="X96" s="5">
        <v>1.018</v>
      </c>
      <c r="Y96" s="5">
        <v>286.0</v>
      </c>
      <c r="Z96" s="5">
        <v>6.0</v>
      </c>
      <c r="AA96" s="5">
        <v>3.0</v>
      </c>
      <c r="AB96" s="5">
        <v>0.0</v>
      </c>
      <c r="AC96" s="5">
        <v>3.0</v>
      </c>
      <c r="AD96" s="5">
        <v>18.0</v>
      </c>
      <c r="AE96" s="5">
        <v>3.0</v>
      </c>
      <c r="AF96" s="5">
        <v>0.294</v>
      </c>
      <c r="AG96" s="5">
        <f t="shared" si="1"/>
        <v>67</v>
      </c>
      <c r="AH96" s="6">
        <f t="shared" si="2"/>
        <v>9</v>
      </c>
      <c r="AI96" s="6" t="str">
        <f>VLOOKUP(C96, 'Batter Rosters'!A:C, 3, FALSE)</f>
        <v>LAD</v>
      </c>
    </row>
    <row r="97">
      <c r="A97" s="1">
        <v>13.0</v>
      </c>
      <c r="B97" s="3"/>
      <c r="C97" s="4" t="s">
        <v>518</v>
      </c>
      <c r="D97" s="4" t="s">
        <v>36</v>
      </c>
      <c r="E97" s="5">
        <v>2019.0</v>
      </c>
      <c r="F97" s="5">
        <v>2020.0</v>
      </c>
      <c r="G97" s="5">
        <v>164.0</v>
      </c>
      <c r="H97" s="5">
        <v>31.0</v>
      </c>
      <c r="I97" s="3"/>
      <c r="J97" s="5">
        <v>526.0</v>
      </c>
      <c r="K97" s="5">
        <v>429.0</v>
      </c>
      <c r="L97" s="5">
        <v>89.0</v>
      </c>
      <c r="M97" s="5">
        <v>98.0</v>
      </c>
      <c r="N97" s="5">
        <v>19.0</v>
      </c>
      <c r="O97" s="5">
        <v>0.0</v>
      </c>
      <c r="P97" s="5">
        <v>74.0</v>
      </c>
      <c r="Q97" s="5">
        <v>2.0</v>
      </c>
      <c r="R97" s="5">
        <v>0.0</v>
      </c>
      <c r="S97" s="5">
        <v>85.0</v>
      </c>
      <c r="T97" s="5">
        <v>128.0</v>
      </c>
      <c r="U97" s="5">
        <v>0.228</v>
      </c>
      <c r="V97" s="5">
        <v>0.359</v>
      </c>
      <c r="W97" s="5">
        <v>0.49</v>
      </c>
      <c r="X97" s="5">
        <v>0.849</v>
      </c>
      <c r="Y97" s="5">
        <v>210.0</v>
      </c>
      <c r="Z97" s="5">
        <v>5.0</v>
      </c>
      <c r="AA97" s="5">
        <v>6.0</v>
      </c>
      <c r="AB97" s="5">
        <v>0.0</v>
      </c>
      <c r="AC97" s="5">
        <v>6.0</v>
      </c>
      <c r="AD97" s="5">
        <v>2.0</v>
      </c>
      <c r="AE97" s="5">
        <v>6.0</v>
      </c>
      <c r="AF97" s="5">
        <v>0.243</v>
      </c>
      <c r="AG97" s="5">
        <f t="shared" si="1"/>
        <v>48</v>
      </c>
      <c r="AH97" s="6">
        <f t="shared" si="2"/>
        <v>2</v>
      </c>
      <c r="AI97" s="6" t="str">
        <f>VLOOKUP(C97, 'Batter Rosters'!A:C, 3, FALSE)</f>
        <v>LAD</v>
      </c>
    </row>
    <row r="98">
      <c r="A98" s="1">
        <v>40.0</v>
      </c>
      <c r="B98" s="3"/>
      <c r="C98" s="4" t="s">
        <v>519</v>
      </c>
      <c r="D98" s="4" t="s">
        <v>36</v>
      </c>
      <c r="E98" s="5">
        <v>2019.0</v>
      </c>
      <c r="F98" s="5">
        <v>2020.0</v>
      </c>
      <c r="G98" s="5">
        <v>149.0</v>
      </c>
      <c r="H98" s="5">
        <v>21.0</v>
      </c>
      <c r="I98" s="3"/>
      <c r="J98" s="5">
        <v>456.0</v>
      </c>
      <c r="K98" s="5">
        <v>416.0</v>
      </c>
      <c r="L98" s="5">
        <v>82.0</v>
      </c>
      <c r="M98" s="5">
        <v>128.0</v>
      </c>
      <c r="N98" s="5">
        <v>44.0</v>
      </c>
      <c r="O98" s="5">
        <v>1.0</v>
      </c>
      <c r="P98" s="5">
        <v>85.0</v>
      </c>
      <c r="Q98" s="5">
        <v>1.0</v>
      </c>
      <c r="R98" s="5">
        <v>0.0</v>
      </c>
      <c r="S98" s="5">
        <v>34.0</v>
      </c>
      <c r="T98" s="5">
        <v>68.0</v>
      </c>
      <c r="U98" s="5">
        <v>0.308</v>
      </c>
      <c r="V98" s="5">
        <v>0.36</v>
      </c>
      <c r="W98" s="5">
        <v>0.57</v>
      </c>
      <c r="X98" s="5">
        <v>0.929</v>
      </c>
      <c r="Y98" s="5">
        <v>237.0</v>
      </c>
      <c r="Z98" s="5">
        <v>9.0</v>
      </c>
      <c r="AA98" s="5">
        <v>2.0</v>
      </c>
      <c r="AB98" s="5">
        <v>0.0</v>
      </c>
      <c r="AC98" s="5">
        <v>4.0</v>
      </c>
      <c r="AD98" s="5">
        <v>3.0</v>
      </c>
      <c r="AE98" s="5">
        <v>3.0</v>
      </c>
      <c r="AF98" s="5">
        <v>0.323</v>
      </c>
      <c r="AG98" s="5">
        <f t="shared" si="1"/>
        <v>62</v>
      </c>
      <c r="AH98" s="6">
        <f t="shared" si="2"/>
        <v>1</v>
      </c>
      <c r="AI98" s="6" t="str">
        <f>VLOOKUP(C98, 'Batter Rosters'!A:C, 3, FALSE)</f>
        <v>LAD</v>
      </c>
    </row>
    <row r="99">
      <c r="A99" s="1">
        <v>107.0</v>
      </c>
      <c r="B99" s="3"/>
      <c r="C99" s="4" t="s">
        <v>521</v>
      </c>
      <c r="D99" s="4" t="s">
        <v>36</v>
      </c>
      <c r="E99" s="5">
        <v>2019.0</v>
      </c>
      <c r="F99" s="5">
        <v>2020.0</v>
      </c>
      <c r="G99" s="5">
        <v>109.0</v>
      </c>
      <c r="H99" s="5">
        <v>11.0</v>
      </c>
      <c r="I99" s="3"/>
      <c r="J99" s="5">
        <v>277.0</v>
      </c>
      <c r="K99" s="5">
        <v>257.0</v>
      </c>
      <c r="L99" s="5">
        <v>43.0</v>
      </c>
      <c r="M99" s="5">
        <v>71.0</v>
      </c>
      <c r="N99" s="5">
        <v>18.0</v>
      </c>
      <c r="O99" s="5">
        <v>1.0</v>
      </c>
      <c r="P99" s="5">
        <v>47.0</v>
      </c>
      <c r="Q99" s="5">
        <v>4.0</v>
      </c>
      <c r="R99" s="5">
        <v>0.0</v>
      </c>
      <c r="S99" s="5">
        <v>18.0</v>
      </c>
      <c r="T99" s="5">
        <v>38.0</v>
      </c>
      <c r="U99" s="5">
        <v>0.276</v>
      </c>
      <c r="V99" s="5">
        <v>0.329</v>
      </c>
      <c r="W99" s="5">
        <v>0.482</v>
      </c>
      <c r="X99" s="5">
        <v>0.811</v>
      </c>
      <c r="Y99" s="5">
        <v>124.0</v>
      </c>
      <c r="Z99" s="5">
        <v>7.0</v>
      </c>
      <c r="AA99" s="5">
        <v>2.0</v>
      </c>
      <c r="AB99" s="5">
        <v>0.0</v>
      </c>
      <c r="AC99" s="5">
        <v>0.0</v>
      </c>
      <c r="AD99" s="5">
        <v>2.0</v>
      </c>
      <c r="AE99" s="5">
        <v>2.0</v>
      </c>
      <c r="AF99" s="5">
        <v>0.288</v>
      </c>
      <c r="AG99" s="5">
        <f t="shared" si="1"/>
        <v>41</v>
      </c>
      <c r="AH99" s="6">
        <f t="shared" si="2"/>
        <v>4</v>
      </c>
      <c r="AI99" s="6" t="str">
        <f>VLOOKUP(C99, 'Batter Rosters'!A:C, 3, FALSE)</f>
        <v>LAD</v>
      </c>
    </row>
    <row r="100">
      <c r="A100" s="1">
        <v>149.0</v>
      </c>
      <c r="B100" s="3"/>
      <c r="C100" s="4" t="s">
        <v>620</v>
      </c>
      <c r="D100" s="4" t="s">
        <v>36</v>
      </c>
      <c r="E100" s="5">
        <v>2019.0</v>
      </c>
      <c r="F100" s="5">
        <v>2020.0</v>
      </c>
      <c r="G100" s="5">
        <v>39.0</v>
      </c>
      <c r="H100" s="5">
        <v>6.0</v>
      </c>
      <c r="I100" s="3"/>
      <c r="J100" s="5">
        <v>79.0</v>
      </c>
      <c r="K100" s="5">
        <v>69.0</v>
      </c>
      <c r="L100" s="5">
        <v>12.0</v>
      </c>
      <c r="M100" s="5">
        <v>17.0</v>
      </c>
      <c r="N100" s="5">
        <v>3.0</v>
      </c>
      <c r="O100" s="5">
        <v>1.0</v>
      </c>
      <c r="P100" s="5">
        <v>13.0</v>
      </c>
      <c r="Q100" s="5">
        <v>0.0</v>
      </c>
      <c r="R100" s="5">
        <v>0.0</v>
      </c>
      <c r="S100" s="5">
        <v>8.0</v>
      </c>
      <c r="T100" s="5">
        <v>25.0</v>
      </c>
      <c r="U100" s="5">
        <v>0.246</v>
      </c>
      <c r="V100" s="5">
        <v>0.342</v>
      </c>
      <c r="W100" s="5">
        <v>0.58</v>
      </c>
      <c r="X100" s="5">
        <v>0.921</v>
      </c>
      <c r="Y100" s="5">
        <v>40.0</v>
      </c>
      <c r="Z100" s="5">
        <v>1.0</v>
      </c>
      <c r="AA100" s="5">
        <v>2.0</v>
      </c>
      <c r="AB100" s="5">
        <v>0.0</v>
      </c>
      <c r="AC100" s="5">
        <v>0.0</v>
      </c>
      <c r="AD100" s="5">
        <v>0.0</v>
      </c>
      <c r="AE100" s="5">
        <v>1.0</v>
      </c>
      <c r="AF100" s="5">
        <v>0.289</v>
      </c>
      <c r="AG100" s="5">
        <f t="shared" si="1"/>
        <v>7</v>
      </c>
      <c r="AH100" s="6">
        <f t="shared" si="2"/>
        <v>0</v>
      </c>
      <c r="AI100" s="6" t="str">
        <f>VLOOKUP(C100, 'Batter Rosters'!A:C, 3, FALSE)</f>
        <v>LAD</v>
      </c>
    </row>
    <row r="101">
      <c r="A101" s="1">
        <v>230.0</v>
      </c>
      <c r="B101" s="3"/>
      <c r="C101" s="4" t="s">
        <v>621</v>
      </c>
      <c r="D101" s="4" t="s">
        <v>36</v>
      </c>
      <c r="E101" s="5">
        <v>2019.0</v>
      </c>
      <c r="F101" s="5">
        <v>2020.0</v>
      </c>
      <c r="G101" s="5">
        <v>30.0</v>
      </c>
      <c r="H101" s="5">
        <v>1.0</v>
      </c>
      <c r="I101" s="3"/>
      <c r="J101" s="5">
        <v>93.0</v>
      </c>
      <c r="K101" s="5">
        <v>84.0</v>
      </c>
      <c r="L101" s="5">
        <v>11.0</v>
      </c>
      <c r="M101" s="5">
        <v>21.0</v>
      </c>
      <c r="N101" s="5">
        <v>6.0</v>
      </c>
      <c r="O101" s="5">
        <v>1.0</v>
      </c>
      <c r="P101" s="5">
        <v>8.0</v>
      </c>
      <c r="Q101" s="5">
        <v>3.0</v>
      </c>
      <c r="R101" s="5">
        <v>0.0</v>
      </c>
      <c r="S101" s="5">
        <v>9.0</v>
      </c>
      <c r="T101" s="5">
        <v>27.0</v>
      </c>
      <c r="U101" s="5">
        <v>0.25</v>
      </c>
      <c r="V101" s="5">
        <v>0.323</v>
      </c>
      <c r="W101" s="5">
        <v>0.381</v>
      </c>
      <c r="X101" s="5">
        <v>0.704</v>
      </c>
      <c r="Y101" s="5">
        <v>32.0</v>
      </c>
      <c r="Z101" s="5">
        <v>0.0</v>
      </c>
      <c r="AA101" s="5">
        <v>0.0</v>
      </c>
      <c r="AB101" s="5">
        <v>0.0</v>
      </c>
      <c r="AC101" s="5">
        <v>0.0</v>
      </c>
      <c r="AD101" s="5">
        <v>0.0</v>
      </c>
      <c r="AE101" s="5">
        <v>0.0</v>
      </c>
      <c r="AF101" s="5">
        <v>0.357</v>
      </c>
      <c r="AG101" s="5">
        <f t="shared" si="1"/>
        <v>13</v>
      </c>
      <c r="AH101" s="6">
        <f t="shared" si="2"/>
        <v>3</v>
      </c>
      <c r="AI101" s="6" t="str">
        <f>VLOOKUP(C101, 'Batter Rosters'!A:C, 3, FALSE)</f>
        <v>LAD</v>
      </c>
    </row>
    <row r="102">
      <c r="A102" s="1">
        <v>93.0</v>
      </c>
      <c r="B102" s="3"/>
      <c r="C102" s="4" t="s">
        <v>522</v>
      </c>
      <c r="D102" s="4" t="s">
        <v>36</v>
      </c>
      <c r="E102" s="5">
        <v>2019.0</v>
      </c>
      <c r="F102" s="5">
        <v>2020.0</v>
      </c>
      <c r="G102" s="5">
        <v>100.0</v>
      </c>
      <c r="H102" s="5">
        <v>12.0</v>
      </c>
      <c r="I102" s="3"/>
      <c r="J102" s="5">
        <v>301.0</v>
      </c>
      <c r="K102" s="5">
        <v>277.0</v>
      </c>
      <c r="L102" s="5">
        <v>38.0</v>
      </c>
      <c r="M102" s="5">
        <v>81.0</v>
      </c>
      <c r="N102" s="5">
        <v>25.0</v>
      </c>
      <c r="O102" s="5">
        <v>2.0</v>
      </c>
      <c r="P102" s="5">
        <v>52.0</v>
      </c>
      <c r="Q102" s="5">
        <v>1.0</v>
      </c>
      <c r="R102" s="5">
        <v>1.0</v>
      </c>
      <c r="S102" s="5">
        <v>22.0</v>
      </c>
      <c r="T102" s="5">
        <v>53.0</v>
      </c>
      <c r="U102" s="5">
        <v>0.292</v>
      </c>
      <c r="V102" s="5">
        <v>0.342</v>
      </c>
      <c r="W102" s="5">
        <v>0.527</v>
      </c>
      <c r="X102" s="5">
        <v>0.869</v>
      </c>
      <c r="Y102" s="5">
        <v>146.0</v>
      </c>
      <c r="Z102" s="5">
        <v>6.0</v>
      </c>
      <c r="AA102" s="5">
        <v>0.0</v>
      </c>
      <c r="AB102" s="5">
        <v>0.0</v>
      </c>
      <c r="AC102" s="5">
        <v>2.0</v>
      </c>
      <c r="AD102" s="5">
        <v>4.0</v>
      </c>
      <c r="AE102" s="5">
        <v>0.0</v>
      </c>
      <c r="AF102" s="5">
        <v>0.322</v>
      </c>
      <c r="AG102" s="5">
        <f t="shared" si="1"/>
        <v>42</v>
      </c>
      <c r="AH102" s="6">
        <f t="shared" si="2"/>
        <v>0</v>
      </c>
      <c r="AI102" s="6" t="str">
        <f>VLOOKUP(C102, 'Batter Rosters'!A:C, 3, FALSE)</f>
        <v>MIA</v>
      </c>
    </row>
    <row r="103">
      <c r="A103" s="1">
        <v>125.0</v>
      </c>
      <c r="B103" s="3"/>
      <c r="C103" s="4" t="s">
        <v>523</v>
      </c>
      <c r="D103" s="4" t="s">
        <v>36</v>
      </c>
      <c r="E103" s="5">
        <v>2019.0</v>
      </c>
      <c r="F103" s="5">
        <v>2020.0</v>
      </c>
      <c r="G103" s="5">
        <v>143.0</v>
      </c>
      <c r="H103" s="5">
        <v>8.0</v>
      </c>
      <c r="I103" s="3"/>
      <c r="J103" s="5">
        <v>283.0</v>
      </c>
      <c r="K103" s="5">
        <v>238.0</v>
      </c>
      <c r="L103" s="5">
        <v>40.0</v>
      </c>
      <c r="M103" s="5">
        <v>71.0</v>
      </c>
      <c r="N103" s="5">
        <v>12.0</v>
      </c>
      <c r="O103" s="5">
        <v>0.0</v>
      </c>
      <c r="P103" s="5">
        <v>29.0</v>
      </c>
      <c r="Q103" s="5">
        <v>1.0</v>
      </c>
      <c r="R103" s="5">
        <v>0.0</v>
      </c>
      <c r="S103" s="5">
        <v>45.0</v>
      </c>
      <c r="T103" s="5">
        <v>59.0</v>
      </c>
      <c r="U103" s="5">
        <v>0.298</v>
      </c>
      <c r="V103" s="5">
        <v>0.41</v>
      </c>
      <c r="W103" s="5">
        <v>0.45</v>
      </c>
      <c r="X103" s="5">
        <v>0.859</v>
      </c>
      <c r="Y103" s="5">
        <v>107.0</v>
      </c>
      <c r="Z103" s="5">
        <v>6.0</v>
      </c>
      <c r="AA103" s="5">
        <v>0.0</v>
      </c>
      <c r="AB103" s="5">
        <v>0.0</v>
      </c>
      <c r="AC103" s="5">
        <v>0.0</v>
      </c>
      <c r="AD103" s="5">
        <v>0.0</v>
      </c>
      <c r="AE103" s="5">
        <v>3.0</v>
      </c>
      <c r="AF103" s="5">
        <v>0.368</v>
      </c>
      <c r="AG103" s="5">
        <f t="shared" si="1"/>
        <v>51</v>
      </c>
      <c r="AH103" s="6">
        <f t="shared" si="2"/>
        <v>1</v>
      </c>
      <c r="AI103" s="6" t="str">
        <f>VLOOKUP(C103, 'Batter Rosters'!A:C, 3, FALSE)</f>
        <v>MIA</v>
      </c>
    </row>
    <row r="104">
      <c r="A104" s="1">
        <v>248.0</v>
      </c>
      <c r="B104" s="3"/>
      <c r="C104" s="4" t="s">
        <v>622</v>
      </c>
      <c r="D104" s="4" t="s">
        <v>36</v>
      </c>
      <c r="E104" s="5">
        <v>2019.0</v>
      </c>
      <c r="F104" s="5">
        <v>2020.0</v>
      </c>
      <c r="G104" s="5">
        <v>25.0</v>
      </c>
      <c r="H104" s="5">
        <v>0.0</v>
      </c>
      <c r="I104" s="3"/>
      <c r="J104" s="5">
        <v>76.0</v>
      </c>
      <c r="K104" s="5">
        <v>70.0</v>
      </c>
      <c r="L104" s="5">
        <v>12.0</v>
      </c>
      <c r="M104" s="5">
        <v>21.0</v>
      </c>
      <c r="N104" s="5">
        <v>3.0</v>
      </c>
      <c r="O104" s="5">
        <v>2.0</v>
      </c>
      <c r="P104" s="5">
        <v>5.0</v>
      </c>
      <c r="Q104" s="5">
        <v>7.0</v>
      </c>
      <c r="R104" s="5">
        <v>2.0</v>
      </c>
      <c r="S104" s="5">
        <v>6.0</v>
      </c>
      <c r="T104" s="5">
        <v>11.0</v>
      </c>
      <c r="U104" s="5">
        <v>0.3</v>
      </c>
      <c r="V104" s="5">
        <v>0.355</v>
      </c>
      <c r="W104" s="5">
        <v>0.4</v>
      </c>
      <c r="X104" s="5">
        <v>0.755</v>
      </c>
      <c r="Y104" s="5">
        <v>28.0</v>
      </c>
      <c r="Z104" s="5">
        <v>0.0</v>
      </c>
      <c r="AA104" s="5">
        <v>0.0</v>
      </c>
      <c r="AB104" s="5">
        <v>0.0</v>
      </c>
      <c r="AC104" s="5">
        <v>0.0</v>
      </c>
      <c r="AD104" s="5">
        <v>0.0</v>
      </c>
      <c r="AE104" s="5">
        <v>1.0</v>
      </c>
      <c r="AF104" s="5">
        <v>0.356</v>
      </c>
      <c r="AG104" s="5">
        <f t="shared" si="1"/>
        <v>16</v>
      </c>
      <c r="AH104" s="6">
        <f t="shared" si="2"/>
        <v>5</v>
      </c>
      <c r="AI104" s="6" t="str">
        <f>VLOOKUP(C104, 'Batter Rosters'!A:C, 3, FALSE)</f>
        <v>MIA</v>
      </c>
    </row>
    <row r="105">
      <c r="A105" s="1">
        <v>274.0</v>
      </c>
      <c r="B105" s="3"/>
      <c r="C105" s="4" t="s">
        <v>190</v>
      </c>
      <c r="D105" s="4" t="s">
        <v>36</v>
      </c>
      <c r="E105" s="5">
        <v>2020.0</v>
      </c>
      <c r="F105" s="5">
        <v>2020.0</v>
      </c>
      <c r="G105" s="5">
        <v>11.0</v>
      </c>
      <c r="H105" s="5">
        <v>0.0</v>
      </c>
      <c r="I105" s="3"/>
      <c r="J105" s="5">
        <v>33.0</v>
      </c>
      <c r="K105" s="5">
        <v>29.0</v>
      </c>
      <c r="L105" s="5">
        <v>4.0</v>
      </c>
      <c r="M105" s="5">
        <v>7.0</v>
      </c>
      <c r="N105" s="5">
        <v>1.0</v>
      </c>
      <c r="O105" s="5">
        <v>0.0</v>
      </c>
      <c r="P105" s="5">
        <v>2.0</v>
      </c>
      <c r="Q105" s="5">
        <v>2.0</v>
      </c>
      <c r="R105" s="5">
        <v>0.0</v>
      </c>
      <c r="S105" s="5">
        <v>3.0</v>
      </c>
      <c r="T105" s="5">
        <v>10.0</v>
      </c>
      <c r="U105" s="5">
        <v>0.241</v>
      </c>
      <c r="V105" s="5">
        <v>0.333</v>
      </c>
      <c r="W105" s="5">
        <v>0.276</v>
      </c>
      <c r="X105" s="5">
        <v>0.609</v>
      </c>
      <c r="Y105" s="5">
        <v>8.0</v>
      </c>
      <c r="Z105" s="5">
        <v>0.0</v>
      </c>
      <c r="AA105" s="5">
        <v>1.0</v>
      </c>
      <c r="AB105" s="5">
        <v>0.0</v>
      </c>
      <c r="AC105" s="5">
        <v>0.0</v>
      </c>
      <c r="AD105" s="5">
        <v>0.0</v>
      </c>
      <c r="AE105" s="5">
        <v>1.0</v>
      </c>
      <c r="AF105" s="5">
        <v>0.368</v>
      </c>
      <c r="AG105" s="5">
        <f t="shared" si="1"/>
        <v>6</v>
      </c>
      <c r="AH105" s="6">
        <f t="shared" si="2"/>
        <v>2</v>
      </c>
      <c r="AI105" s="6" t="str">
        <f>VLOOKUP(C105, 'Batter Rosters'!A:C, 3, FALSE)</f>
        <v>MIA</v>
      </c>
    </row>
    <row r="106">
      <c r="A106" s="1">
        <v>4.0</v>
      </c>
      <c r="B106" s="3"/>
      <c r="C106" s="4" t="s">
        <v>524</v>
      </c>
      <c r="D106" s="4" t="s">
        <v>36</v>
      </c>
      <c r="E106" s="5">
        <v>2019.0</v>
      </c>
      <c r="F106" s="5">
        <v>2020.0</v>
      </c>
      <c r="G106" s="5">
        <v>155.0</v>
      </c>
      <c r="H106" s="5">
        <v>37.0</v>
      </c>
      <c r="I106" s="3"/>
      <c r="J106" s="5">
        <v>492.0</v>
      </c>
      <c r="K106" s="5">
        <v>410.0</v>
      </c>
      <c r="L106" s="5">
        <v>83.0</v>
      </c>
      <c r="M106" s="5">
        <v>128.0</v>
      </c>
      <c r="N106" s="5">
        <v>20.0</v>
      </c>
      <c r="O106" s="5">
        <v>3.0</v>
      </c>
      <c r="P106" s="5">
        <v>84.0</v>
      </c>
      <c r="Q106" s="5">
        <v>25.0</v>
      </c>
      <c r="R106" s="5">
        <v>3.0</v>
      </c>
      <c r="S106" s="5">
        <v>74.0</v>
      </c>
      <c r="T106" s="5">
        <v>116.0</v>
      </c>
      <c r="U106" s="5">
        <v>0.312</v>
      </c>
      <c r="V106" s="5">
        <v>0.421</v>
      </c>
      <c r="W106" s="5">
        <v>0.646</v>
      </c>
      <c r="X106" s="5">
        <v>1.067</v>
      </c>
      <c r="Y106" s="5">
        <v>265.0</v>
      </c>
      <c r="Z106" s="5">
        <v>3.0</v>
      </c>
      <c r="AA106" s="5">
        <v>5.0</v>
      </c>
      <c r="AB106" s="5">
        <v>0.0</v>
      </c>
      <c r="AC106" s="5">
        <v>3.0</v>
      </c>
      <c r="AD106" s="5">
        <v>12.0</v>
      </c>
      <c r="AE106" s="5">
        <v>1.0</v>
      </c>
      <c r="AF106" s="5">
        <v>0.35</v>
      </c>
      <c r="AG106" s="5">
        <f t="shared" si="1"/>
        <v>68</v>
      </c>
      <c r="AH106" s="6">
        <f t="shared" si="2"/>
        <v>22</v>
      </c>
      <c r="AI106" s="6" t="str">
        <f>VLOOKUP(C106, 'Batter Rosters'!A:C, 3, FALSE)</f>
        <v>MIL</v>
      </c>
    </row>
    <row r="107">
      <c r="A107" s="1">
        <v>20.0</v>
      </c>
      <c r="B107" s="3"/>
      <c r="C107" s="4" t="s">
        <v>526</v>
      </c>
      <c r="D107" s="4" t="s">
        <v>36</v>
      </c>
      <c r="E107" s="5">
        <v>2019.0</v>
      </c>
      <c r="F107" s="5">
        <v>2020.0</v>
      </c>
      <c r="G107" s="5">
        <v>155.0</v>
      </c>
      <c r="H107" s="5">
        <v>27.0</v>
      </c>
      <c r="I107" s="3"/>
      <c r="J107" s="5">
        <v>480.0</v>
      </c>
      <c r="K107" s="5">
        <v>395.0</v>
      </c>
      <c r="L107" s="5">
        <v>58.0</v>
      </c>
      <c r="M107" s="5">
        <v>84.0</v>
      </c>
      <c r="N107" s="5">
        <v>15.0</v>
      </c>
      <c r="O107" s="5">
        <v>0.0</v>
      </c>
      <c r="P107" s="5">
        <v>64.0</v>
      </c>
      <c r="Q107" s="5">
        <v>0.0</v>
      </c>
      <c r="R107" s="5">
        <v>0.0</v>
      </c>
      <c r="S107" s="5">
        <v>83.0</v>
      </c>
      <c r="T107" s="5">
        <v>123.0</v>
      </c>
      <c r="U107" s="5">
        <v>0.213</v>
      </c>
      <c r="V107" s="5">
        <v>0.348</v>
      </c>
      <c r="W107" s="5">
        <v>0.456</v>
      </c>
      <c r="X107" s="5">
        <v>0.804</v>
      </c>
      <c r="Y107" s="5">
        <v>180.0</v>
      </c>
      <c r="Z107" s="5">
        <v>5.0</v>
      </c>
      <c r="AA107" s="5">
        <v>0.0</v>
      </c>
      <c r="AB107" s="5">
        <v>0.0</v>
      </c>
      <c r="AC107" s="5">
        <v>2.0</v>
      </c>
      <c r="AD107" s="5">
        <v>3.0</v>
      </c>
      <c r="AE107" s="5">
        <v>2.0</v>
      </c>
      <c r="AF107" s="5">
        <v>0.231</v>
      </c>
      <c r="AG107" s="5">
        <f t="shared" si="1"/>
        <v>42</v>
      </c>
      <c r="AH107" s="6">
        <f t="shared" si="2"/>
        <v>0</v>
      </c>
      <c r="AI107" s="6" t="str">
        <f>VLOOKUP(C107, 'Batter Rosters'!A:C, 3, FALSE)</f>
        <v>MIL</v>
      </c>
    </row>
    <row r="108">
      <c r="A108" s="1">
        <v>31.0</v>
      </c>
      <c r="B108" s="3"/>
      <c r="C108" s="4" t="s">
        <v>194</v>
      </c>
      <c r="D108" s="4" t="s">
        <v>36</v>
      </c>
      <c r="E108" s="5">
        <v>2019.0</v>
      </c>
      <c r="F108" s="5">
        <v>2020.0</v>
      </c>
      <c r="G108" s="5">
        <v>144.0</v>
      </c>
      <c r="H108" s="5">
        <v>24.0</v>
      </c>
      <c r="I108" s="3"/>
      <c r="J108" s="5">
        <v>446.0</v>
      </c>
      <c r="K108" s="5">
        <v>371.0</v>
      </c>
      <c r="L108" s="5">
        <v>53.0</v>
      </c>
      <c r="M108" s="5">
        <v>74.0</v>
      </c>
      <c r="N108" s="5">
        <v>14.0</v>
      </c>
      <c r="O108" s="5">
        <v>0.0</v>
      </c>
      <c r="P108" s="5">
        <v>58.0</v>
      </c>
      <c r="Q108" s="5">
        <v>0.0</v>
      </c>
      <c r="R108" s="5">
        <v>0.0</v>
      </c>
      <c r="S108" s="5">
        <v>67.0</v>
      </c>
      <c r="T108" s="5">
        <v>121.0</v>
      </c>
      <c r="U108" s="5">
        <v>0.199</v>
      </c>
      <c r="V108" s="5">
        <v>0.33</v>
      </c>
      <c r="W108" s="5">
        <v>0.431</v>
      </c>
      <c r="X108" s="5">
        <v>0.761</v>
      </c>
      <c r="Y108" s="5">
        <v>160.0</v>
      </c>
      <c r="Z108" s="5">
        <v>8.0</v>
      </c>
      <c r="AA108" s="5">
        <v>6.0</v>
      </c>
      <c r="AB108" s="5">
        <v>0.0</v>
      </c>
      <c r="AC108" s="5">
        <v>2.0</v>
      </c>
      <c r="AD108" s="5">
        <v>3.0</v>
      </c>
      <c r="AE108" s="5">
        <v>1.0</v>
      </c>
      <c r="AF108" s="5">
        <v>0.219</v>
      </c>
      <c r="AG108" s="5">
        <f t="shared" si="1"/>
        <v>36</v>
      </c>
      <c r="AH108" s="6">
        <f t="shared" si="2"/>
        <v>0</v>
      </c>
      <c r="AI108" s="6" t="str">
        <f>VLOOKUP(C108, 'Batter Rosters'!A:C, 3, FALSE)</f>
        <v>MIL</v>
      </c>
    </row>
    <row r="109">
      <c r="A109" s="1">
        <v>35.0</v>
      </c>
      <c r="B109" s="3"/>
      <c r="C109" s="4" t="s">
        <v>527</v>
      </c>
      <c r="D109" s="4" t="s">
        <v>36</v>
      </c>
      <c r="E109" s="5">
        <v>2019.0</v>
      </c>
      <c r="F109" s="5">
        <v>2020.0</v>
      </c>
      <c r="G109" s="5">
        <v>154.0</v>
      </c>
      <c r="H109" s="5">
        <v>22.0</v>
      </c>
      <c r="I109" s="3"/>
      <c r="J109" s="5">
        <v>468.0</v>
      </c>
      <c r="K109" s="5">
        <v>422.0</v>
      </c>
      <c r="L109" s="5">
        <v>59.0</v>
      </c>
      <c r="M109" s="5">
        <v>113.0</v>
      </c>
      <c r="N109" s="5">
        <v>14.0</v>
      </c>
      <c r="O109" s="5">
        <v>0.0</v>
      </c>
      <c r="P109" s="5">
        <v>51.0</v>
      </c>
      <c r="Q109" s="5">
        <v>0.0</v>
      </c>
      <c r="R109" s="5">
        <v>0.0</v>
      </c>
      <c r="S109" s="5">
        <v>39.0</v>
      </c>
      <c r="T109" s="5">
        <v>108.0</v>
      </c>
      <c r="U109" s="5">
        <v>0.268</v>
      </c>
      <c r="V109" s="5">
        <v>0.335</v>
      </c>
      <c r="W109" s="5">
        <v>0.457</v>
      </c>
      <c r="X109" s="5">
        <v>0.793</v>
      </c>
      <c r="Y109" s="5">
        <v>193.0</v>
      </c>
      <c r="Z109" s="5">
        <v>3.0</v>
      </c>
      <c r="AA109" s="5">
        <v>5.0</v>
      </c>
      <c r="AB109" s="5">
        <v>0.0</v>
      </c>
      <c r="AC109" s="5">
        <v>2.0</v>
      </c>
      <c r="AD109" s="5">
        <v>1.0</v>
      </c>
      <c r="AE109" s="5">
        <v>1.0</v>
      </c>
      <c r="AF109" s="5">
        <v>0.31</v>
      </c>
      <c r="AG109" s="5">
        <f t="shared" si="1"/>
        <v>77</v>
      </c>
      <c r="AH109" s="6">
        <f t="shared" si="2"/>
        <v>0</v>
      </c>
      <c r="AI109" s="6" t="str">
        <f>VLOOKUP(C109, 'Batter Rosters'!A:C, 3, FALSE)</f>
        <v>MIL</v>
      </c>
    </row>
    <row r="110">
      <c r="A110" s="1">
        <v>119.0</v>
      </c>
      <c r="B110" s="3"/>
      <c r="C110" s="4" t="s">
        <v>528</v>
      </c>
      <c r="D110" s="4" t="s">
        <v>36</v>
      </c>
      <c r="E110" s="5">
        <v>2019.0</v>
      </c>
      <c r="F110" s="5">
        <v>2020.0</v>
      </c>
      <c r="G110" s="5">
        <v>140.0</v>
      </c>
      <c r="H110" s="5">
        <v>9.0</v>
      </c>
      <c r="I110" s="3"/>
      <c r="J110" s="5">
        <v>360.0</v>
      </c>
      <c r="K110" s="5">
        <v>321.0</v>
      </c>
      <c r="L110" s="5">
        <v>48.0</v>
      </c>
      <c r="M110" s="5">
        <v>72.0</v>
      </c>
      <c r="N110" s="5">
        <v>18.0</v>
      </c>
      <c r="O110" s="5">
        <v>1.0</v>
      </c>
      <c r="P110" s="5">
        <v>35.0</v>
      </c>
      <c r="Q110" s="5">
        <v>1.0</v>
      </c>
      <c r="R110" s="5">
        <v>2.0</v>
      </c>
      <c r="S110" s="5">
        <v>36.0</v>
      </c>
      <c r="T110" s="5">
        <v>110.0</v>
      </c>
      <c r="U110" s="5">
        <v>0.224</v>
      </c>
      <c r="V110" s="5">
        <v>0.306</v>
      </c>
      <c r="W110" s="5">
        <v>0.371</v>
      </c>
      <c r="X110" s="5">
        <v>0.676</v>
      </c>
      <c r="Y110" s="5">
        <v>119.0</v>
      </c>
      <c r="Z110" s="5">
        <v>3.0</v>
      </c>
      <c r="AA110" s="5">
        <v>2.0</v>
      </c>
      <c r="AB110" s="5">
        <v>0.0</v>
      </c>
      <c r="AC110" s="5">
        <v>1.0</v>
      </c>
      <c r="AD110" s="5">
        <v>2.0</v>
      </c>
      <c r="AE110" s="5">
        <v>3.0</v>
      </c>
      <c r="AF110" s="5">
        <v>0.31</v>
      </c>
      <c r="AG110" s="5">
        <f t="shared" si="1"/>
        <v>44</v>
      </c>
      <c r="AH110" s="6">
        <f t="shared" si="2"/>
        <v>-1</v>
      </c>
      <c r="AI110" s="6" t="str">
        <f>VLOOKUP(C110, 'Batter Rosters'!A:C, 3, FALSE)</f>
        <v>MIL</v>
      </c>
    </row>
    <row r="111">
      <c r="A111" s="1">
        <v>132.0</v>
      </c>
      <c r="B111" s="3"/>
      <c r="C111" s="4" t="s">
        <v>525</v>
      </c>
      <c r="D111" s="4" t="s">
        <v>36</v>
      </c>
      <c r="E111" s="5">
        <v>2019.0</v>
      </c>
      <c r="F111" s="5">
        <v>2020.0</v>
      </c>
      <c r="G111" s="5">
        <v>135.0</v>
      </c>
      <c r="H111" s="5">
        <v>8.0</v>
      </c>
      <c r="I111" s="3"/>
      <c r="J111" s="5">
        <v>411.0</v>
      </c>
      <c r="K111" s="5">
        <v>371.0</v>
      </c>
      <c r="L111" s="5">
        <v>43.0</v>
      </c>
      <c r="M111" s="5">
        <v>101.0</v>
      </c>
      <c r="N111" s="5">
        <v>19.0</v>
      </c>
      <c r="O111" s="5">
        <v>2.0</v>
      </c>
      <c r="P111" s="5">
        <v>34.0</v>
      </c>
      <c r="Q111" s="5">
        <v>6.0</v>
      </c>
      <c r="R111" s="5">
        <v>0.0</v>
      </c>
      <c r="S111" s="5">
        <v>35.0</v>
      </c>
      <c r="T111" s="5">
        <v>54.0</v>
      </c>
      <c r="U111" s="5">
        <v>0.272</v>
      </c>
      <c r="V111" s="5">
        <v>0.337</v>
      </c>
      <c r="W111" s="5">
        <v>0.399</v>
      </c>
      <c r="X111" s="5">
        <v>0.736</v>
      </c>
      <c r="Y111" s="5">
        <v>148.0</v>
      </c>
      <c r="Z111" s="5">
        <v>5.0</v>
      </c>
      <c r="AA111" s="5">
        <v>2.0</v>
      </c>
      <c r="AB111" s="5">
        <v>2.0</v>
      </c>
      <c r="AC111" s="5">
        <v>1.0</v>
      </c>
      <c r="AD111" s="5">
        <v>2.0</v>
      </c>
      <c r="AE111" s="5">
        <v>4.0</v>
      </c>
      <c r="AF111" s="5">
        <v>0.3</v>
      </c>
      <c r="AG111" s="5">
        <f t="shared" si="1"/>
        <v>72</v>
      </c>
      <c r="AH111" s="6">
        <f t="shared" si="2"/>
        <v>6</v>
      </c>
      <c r="AI111" s="6" t="str">
        <f>VLOOKUP(C111, 'Batter Rosters'!A:C, 3, FALSE)</f>
        <v>MIL</v>
      </c>
    </row>
    <row r="112">
      <c r="A112" s="1">
        <v>181.0</v>
      </c>
      <c r="B112" s="3"/>
      <c r="C112" s="4" t="s">
        <v>623</v>
      </c>
      <c r="D112" s="4" t="s">
        <v>36</v>
      </c>
      <c r="E112" s="5">
        <v>2019.0</v>
      </c>
      <c r="F112" s="5">
        <v>2020.0</v>
      </c>
      <c r="G112" s="5">
        <v>34.0</v>
      </c>
      <c r="H112" s="5">
        <v>3.0</v>
      </c>
      <c r="I112" s="3"/>
      <c r="J112" s="5">
        <v>58.0</v>
      </c>
      <c r="K112" s="5">
        <v>52.0</v>
      </c>
      <c r="L112" s="5">
        <v>6.0</v>
      </c>
      <c r="M112" s="5">
        <v>10.0</v>
      </c>
      <c r="N112" s="5">
        <v>2.0</v>
      </c>
      <c r="O112" s="5">
        <v>0.0</v>
      </c>
      <c r="P112" s="5">
        <v>5.0</v>
      </c>
      <c r="Q112" s="5">
        <v>0.0</v>
      </c>
      <c r="R112" s="5">
        <v>0.0</v>
      </c>
      <c r="S112" s="5">
        <v>6.0</v>
      </c>
      <c r="T112" s="5">
        <v>17.0</v>
      </c>
      <c r="U112" s="5">
        <v>0.192</v>
      </c>
      <c r="V112" s="5">
        <v>0.276</v>
      </c>
      <c r="W112" s="5">
        <v>0.404</v>
      </c>
      <c r="X112" s="5">
        <v>0.68</v>
      </c>
      <c r="Y112" s="5">
        <v>21.0</v>
      </c>
      <c r="Z112" s="5">
        <v>1.0</v>
      </c>
      <c r="AA112" s="5">
        <v>0.0</v>
      </c>
      <c r="AB112" s="5">
        <v>0.0</v>
      </c>
      <c r="AC112" s="5">
        <v>0.0</v>
      </c>
      <c r="AD112" s="5">
        <v>0.0</v>
      </c>
      <c r="AE112" s="5">
        <v>0.0</v>
      </c>
      <c r="AF112" s="5">
        <v>0.219</v>
      </c>
      <c r="AG112" s="5">
        <f t="shared" si="1"/>
        <v>5</v>
      </c>
      <c r="AH112" s="6">
        <f t="shared" si="2"/>
        <v>0</v>
      </c>
      <c r="AI112" s="6" t="str">
        <f>VLOOKUP(C112, 'Batter Rosters'!A:C, 3, FALSE)</f>
        <v>MIL</v>
      </c>
    </row>
    <row r="113">
      <c r="A113" s="1">
        <v>192.0</v>
      </c>
      <c r="B113" s="3"/>
      <c r="C113" s="4" t="s">
        <v>624</v>
      </c>
      <c r="D113" s="4" t="s">
        <v>36</v>
      </c>
      <c r="E113" s="5">
        <v>2019.0</v>
      </c>
      <c r="F113" s="5">
        <v>2020.0</v>
      </c>
      <c r="G113" s="5">
        <v>39.0</v>
      </c>
      <c r="H113" s="5">
        <v>2.0</v>
      </c>
      <c r="I113" s="3"/>
      <c r="J113" s="5">
        <v>105.0</v>
      </c>
      <c r="K113" s="5">
        <v>95.0</v>
      </c>
      <c r="L113" s="5">
        <v>14.0</v>
      </c>
      <c r="M113" s="5">
        <v>20.0</v>
      </c>
      <c r="N113" s="5">
        <v>3.0</v>
      </c>
      <c r="O113" s="5">
        <v>1.0</v>
      </c>
      <c r="P113" s="5">
        <v>11.0</v>
      </c>
      <c r="Q113" s="5">
        <v>5.0</v>
      </c>
      <c r="R113" s="5">
        <v>1.0</v>
      </c>
      <c r="S113" s="5">
        <v>9.0</v>
      </c>
      <c r="T113" s="5">
        <v>26.0</v>
      </c>
      <c r="U113" s="5">
        <v>0.211</v>
      </c>
      <c r="V113" s="5">
        <v>0.276</v>
      </c>
      <c r="W113" s="5">
        <v>0.326</v>
      </c>
      <c r="X113" s="5">
        <v>0.603</v>
      </c>
      <c r="Y113" s="5">
        <v>31.0</v>
      </c>
      <c r="Z113" s="5">
        <v>1.0</v>
      </c>
      <c r="AA113" s="5">
        <v>0.0</v>
      </c>
      <c r="AB113" s="5">
        <v>0.0</v>
      </c>
      <c r="AC113" s="5">
        <v>1.0</v>
      </c>
      <c r="AD113" s="5">
        <v>0.0</v>
      </c>
      <c r="AE113" s="5">
        <v>0.0</v>
      </c>
      <c r="AF113" s="5">
        <v>0.265</v>
      </c>
      <c r="AG113" s="5">
        <f t="shared" si="1"/>
        <v>14</v>
      </c>
      <c r="AH113" s="6">
        <f t="shared" si="2"/>
        <v>4</v>
      </c>
      <c r="AI113" s="6" t="str">
        <f>VLOOKUP(C113, 'Batter Rosters'!A:C, 3, FALSE)</f>
        <v>MIL</v>
      </c>
    </row>
    <row r="114">
      <c r="A114" s="1">
        <v>6.0</v>
      </c>
      <c r="B114" s="3"/>
      <c r="C114" s="4" t="s">
        <v>530</v>
      </c>
      <c r="D114" s="4" t="s">
        <v>36</v>
      </c>
      <c r="E114" s="5">
        <v>2019.0</v>
      </c>
      <c r="F114" s="5">
        <v>2020.0</v>
      </c>
      <c r="G114" s="5">
        <v>167.0</v>
      </c>
      <c r="H114" s="5">
        <v>35.0</v>
      </c>
      <c r="I114" s="3"/>
      <c r="J114" s="5">
        <v>535.0</v>
      </c>
      <c r="K114" s="5">
        <v>505.0</v>
      </c>
      <c r="L114" s="5">
        <v>87.0</v>
      </c>
      <c r="M114" s="5">
        <v>133.0</v>
      </c>
      <c r="N114" s="5">
        <v>20.0</v>
      </c>
      <c r="O114" s="5">
        <v>1.0</v>
      </c>
      <c r="P114" s="5">
        <v>102.0</v>
      </c>
      <c r="Q114" s="5">
        <v>4.0</v>
      </c>
      <c r="R114" s="5">
        <v>1.0</v>
      </c>
      <c r="S114" s="5">
        <v>25.0</v>
      </c>
      <c r="T114" s="5">
        <v>80.0</v>
      </c>
      <c r="U114" s="5">
        <v>0.263</v>
      </c>
      <c r="V114" s="5">
        <v>0.295</v>
      </c>
      <c r="W114" s="5">
        <v>0.515</v>
      </c>
      <c r="X114" s="5">
        <v>0.81</v>
      </c>
      <c r="Y114" s="5">
        <v>260.0</v>
      </c>
      <c r="Z114" s="5">
        <v>9.0</v>
      </c>
      <c r="AA114" s="5">
        <v>0.0</v>
      </c>
      <c r="AB114" s="5">
        <v>0.0</v>
      </c>
      <c r="AC114" s="5">
        <v>5.0</v>
      </c>
      <c r="AD114" s="5">
        <v>4.0</v>
      </c>
      <c r="AE114" s="5">
        <v>5.0</v>
      </c>
      <c r="AF114" s="5">
        <v>0.248</v>
      </c>
      <c r="AG114" s="5">
        <f t="shared" si="1"/>
        <v>77</v>
      </c>
      <c r="AH114" s="6">
        <f t="shared" si="2"/>
        <v>3</v>
      </c>
      <c r="AI114" s="6" t="str">
        <f>VLOOKUP(C114, 'Batter Rosters'!A:C, 3, FALSE)</f>
        <v>MIN</v>
      </c>
    </row>
    <row r="115">
      <c r="A115" s="1">
        <v>8.0</v>
      </c>
      <c r="B115" s="3"/>
      <c r="C115" s="4" t="s">
        <v>529</v>
      </c>
      <c r="D115" s="4" t="s">
        <v>36</v>
      </c>
      <c r="E115" s="5">
        <v>2019.0</v>
      </c>
      <c r="F115" s="5">
        <v>2020.0</v>
      </c>
      <c r="G115" s="5">
        <v>161.0</v>
      </c>
      <c r="H115" s="5">
        <v>34.0</v>
      </c>
      <c r="I115" s="3"/>
      <c r="J115" s="5">
        <v>535.0</v>
      </c>
      <c r="K115" s="5">
        <v>464.0</v>
      </c>
      <c r="L115" s="5">
        <v>91.0</v>
      </c>
      <c r="M115" s="5">
        <v>112.0</v>
      </c>
      <c r="N115" s="5">
        <v>29.0</v>
      </c>
      <c r="O115" s="5">
        <v>0.0</v>
      </c>
      <c r="P115" s="5">
        <v>68.0</v>
      </c>
      <c r="Q115" s="5">
        <v>4.0</v>
      </c>
      <c r="R115" s="5">
        <v>4.0</v>
      </c>
      <c r="S115" s="5">
        <v>60.0</v>
      </c>
      <c r="T115" s="5">
        <v>94.0</v>
      </c>
      <c r="U115" s="5">
        <v>0.241</v>
      </c>
      <c r="V115" s="5">
        <v>0.336</v>
      </c>
      <c r="W115" s="5">
        <v>0.524</v>
      </c>
      <c r="X115" s="5">
        <v>0.86</v>
      </c>
      <c r="Y115" s="5">
        <v>243.0</v>
      </c>
      <c r="Z115" s="5">
        <v>3.0</v>
      </c>
      <c r="AA115" s="5">
        <v>8.0</v>
      </c>
      <c r="AB115" s="5">
        <v>0.0</v>
      </c>
      <c r="AC115" s="5">
        <v>3.0</v>
      </c>
      <c r="AD115" s="5">
        <v>0.0</v>
      </c>
      <c r="AE115" s="5">
        <v>7.0</v>
      </c>
      <c r="AF115" s="5">
        <v>0.23</v>
      </c>
      <c r="AG115" s="5">
        <f t="shared" si="1"/>
        <v>49</v>
      </c>
      <c r="AH115" s="6">
        <f t="shared" si="2"/>
        <v>0</v>
      </c>
      <c r="AI115" s="6" t="str">
        <f>VLOOKUP(C115, 'Batter Rosters'!A:C, 3, FALSE)</f>
        <v>MIN</v>
      </c>
    </row>
    <row r="116">
      <c r="A116" s="1">
        <v>56.0</v>
      </c>
      <c r="B116" s="3"/>
      <c r="C116" s="4" t="s">
        <v>206</v>
      </c>
      <c r="D116" s="4" t="s">
        <v>36</v>
      </c>
      <c r="E116" s="5">
        <v>2019.0</v>
      </c>
      <c r="F116" s="5">
        <v>2020.0</v>
      </c>
      <c r="G116" s="5">
        <v>188.0</v>
      </c>
      <c r="H116" s="5">
        <v>19.0</v>
      </c>
      <c r="I116" s="3"/>
      <c r="J116" s="5">
        <v>604.0</v>
      </c>
      <c r="K116" s="5">
        <v>536.0</v>
      </c>
      <c r="L116" s="5">
        <v>93.0</v>
      </c>
      <c r="M116" s="5">
        <v>158.0</v>
      </c>
      <c r="N116" s="5">
        <v>32.0</v>
      </c>
      <c r="O116" s="5">
        <v>6.0</v>
      </c>
      <c r="P116" s="5">
        <v>66.0</v>
      </c>
      <c r="Q116" s="5">
        <v>5.0</v>
      </c>
      <c r="R116" s="5">
        <v>4.0</v>
      </c>
      <c r="S116" s="5">
        <v>57.0</v>
      </c>
      <c r="T116" s="5">
        <v>90.0</v>
      </c>
      <c r="U116" s="5">
        <v>0.295</v>
      </c>
      <c r="V116" s="5">
        <v>0.364</v>
      </c>
      <c r="W116" s="5">
        <v>0.483</v>
      </c>
      <c r="X116" s="5">
        <v>0.848</v>
      </c>
      <c r="Y116" s="5">
        <v>259.0</v>
      </c>
      <c r="Z116" s="5">
        <v>6.0</v>
      </c>
      <c r="AA116" s="5">
        <v>4.0</v>
      </c>
      <c r="AB116" s="5">
        <v>3.0</v>
      </c>
      <c r="AC116" s="5">
        <v>4.0</v>
      </c>
      <c r="AD116" s="5">
        <v>2.0</v>
      </c>
      <c r="AE116" s="5">
        <v>7.0</v>
      </c>
      <c r="AF116" s="5">
        <v>0.323</v>
      </c>
      <c r="AG116" s="5">
        <f t="shared" si="1"/>
        <v>101</v>
      </c>
      <c r="AH116" s="6">
        <f t="shared" si="2"/>
        <v>1</v>
      </c>
      <c r="AI116" s="6" t="str">
        <f>VLOOKUP(C116, 'Batter Rosters'!A:C, 3, FALSE)</f>
        <v>MIN</v>
      </c>
    </row>
    <row r="117">
      <c r="A117" s="1">
        <v>90.0</v>
      </c>
      <c r="B117" s="3"/>
      <c r="C117" s="4" t="s">
        <v>207</v>
      </c>
      <c r="D117" s="4" t="s">
        <v>36</v>
      </c>
      <c r="E117" s="5">
        <v>2019.0</v>
      </c>
      <c r="F117" s="5">
        <v>2020.0</v>
      </c>
      <c r="G117" s="5">
        <v>143.0</v>
      </c>
      <c r="H117" s="5">
        <v>13.0</v>
      </c>
      <c r="I117" s="3"/>
      <c r="J117" s="5">
        <v>428.0</v>
      </c>
      <c r="K117" s="5">
        <v>381.0</v>
      </c>
      <c r="L117" s="5">
        <v>38.0</v>
      </c>
      <c r="M117" s="5">
        <v>92.0</v>
      </c>
      <c r="N117" s="5">
        <v>14.0</v>
      </c>
      <c r="O117" s="5">
        <v>0.0</v>
      </c>
      <c r="P117" s="5">
        <v>52.0</v>
      </c>
      <c r="Q117" s="5">
        <v>1.0</v>
      </c>
      <c r="R117" s="5">
        <v>0.0</v>
      </c>
      <c r="S117" s="5">
        <v>39.0</v>
      </c>
      <c r="T117" s="5">
        <v>95.0</v>
      </c>
      <c r="U117" s="5">
        <v>0.241</v>
      </c>
      <c r="V117" s="5">
        <v>0.32</v>
      </c>
      <c r="W117" s="5">
        <v>0.381</v>
      </c>
      <c r="X117" s="5">
        <v>0.701</v>
      </c>
      <c r="Y117" s="5">
        <v>145.0</v>
      </c>
      <c r="Z117" s="5">
        <v>1.0</v>
      </c>
      <c r="AA117" s="5">
        <v>6.0</v>
      </c>
      <c r="AB117" s="5">
        <v>0.0</v>
      </c>
      <c r="AC117" s="5">
        <v>2.0</v>
      </c>
      <c r="AD117" s="5">
        <v>2.0</v>
      </c>
      <c r="AE117" s="5">
        <v>1.0</v>
      </c>
      <c r="AF117" s="5">
        <v>0.287</v>
      </c>
      <c r="AG117" s="5">
        <f t="shared" si="1"/>
        <v>65</v>
      </c>
      <c r="AH117" s="6">
        <f t="shared" si="2"/>
        <v>1</v>
      </c>
      <c r="AI117" s="6" t="str">
        <f>VLOOKUP(C117, 'Batter Rosters'!A:C, 3, FALSE)</f>
        <v>MIN</v>
      </c>
    </row>
    <row r="118">
      <c r="A118" s="1">
        <v>120.0</v>
      </c>
      <c r="B118" s="3"/>
      <c r="C118" s="4" t="s">
        <v>532</v>
      </c>
      <c r="D118" s="4" t="s">
        <v>36</v>
      </c>
      <c r="E118" s="5">
        <v>2019.0</v>
      </c>
      <c r="F118" s="5">
        <v>2020.0</v>
      </c>
      <c r="G118" s="5">
        <v>76.0</v>
      </c>
      <c r="H118" s="5">
        <v>9.0</v>
      </c>
      <c r="I118" s="3"/>
      <c r="J118" s="5">
        <v>205.0</v>
      </c>
      <c r="K118" s="5">
        <v>163.0</v>
      </c>
      <c r="L118" s="5">
        <v>24.0</v>
      </c>
      <c r="M118" s="5">
        <v>32.0</v>
      </c>
      <c r="N118" s="5">
        <v>7.0</v>
      </c>
      <c r="O118" s="5">
        <v>0.0</v>
      </c>
      <c r="P118" s="5">
        <v>18.0</v>
      </c>
      <c r="Q118" s="5">
        <v>1.0</v>
      </c>
      <c r="R118" s="5">
        <v>0.0</v>
      </c>
      <c r="S118" s="5">
        <v>42.0</v>
      </c>
      <c r="T118" s="5">
        <v>75.0</v>
      </c>
      <c r="U118" s="5">
        <v>0.196</v>
      </c>
      <c r="V118" s="5">
        <v>0.361</v>
      </c>
      <c r="W118" s="5">
        <v>0.405</v>
      </c>
      <c r="X118" s="5">
        <v>0.766</v>
      </c>
      <c r="Y118" s="5">
        <v>66.0</v>
      </c>
      <c r="Z118" s="5">
        <v>5.0</v>
      </c>
      <c r="AA118" s="5">
        <v>0.0</v>
      </c>
      <c r="AB118" s="5">
        <v>0.0</v>
      </c>
      <c r="AC118" s="5">
        <v>0.0</v>
      </c>
      <c r="AD118" s="5">
        <v>7.0</v>
      </c>
      <c r="AE118" s="5">
        <v>1.0</v>
      </c>
      <c r="AF118" s="5">
        <v>0.291</v>
      </c>
      <c r="AG118" s="5">
        <f t="shared" si="1"/>
        <v>16</v>
      </c>
      <c r="AH118" s="6">
        <f t="shared" si="2"/>
        <v>1</v>
      </c>
      <c r="AI118" s="6" t="str">
        <f>VLOOKUP(C118, 'Batter Rosters'!A:C, 3, FALSE)</f>
        <v>MIN</v>
      </c>
    </row>
    <row r="119">
      <c r="A119" s="1">
        <v>140.0</v>
      </c>
      <c r="B119" s="3"/>
      <c r="C119" s="4" t="s">
        <v>531</v>
      </c>
      <c r="D119" s="4" t="s">
        <v>36</v>
      </c>
      <c r="E119" s="5">
        <v>2019.0</v>
      </c>
      <c r="F119" s="5">
        <v>2020.0</v>
      </c>
      <c r="G119" s="5">
        <v>85.0</v>
      </c>
      <c r="H119" s="5">
        <v>7.0</v>
      </c>
      <c r="I119" s="3"/>
      <c r="J119" s="5">
        <v>230.0</v>
      </c>
      <c r="K119" s="5">
        <v>200.0</v>
      </c>
      <c r="L119" s="5">
        <v>25.0</v>
      </c>
      <c r="M119" s="5">
        <v>50.0</v>
      </c>
      <c r="N119" s="5">
        <v>8.0</v>
      </c>
      <c r="O119" s="5">
        <v>3.0</v>
      </c>
      <c r="P119" s="5">
        <v>28.0</v>
      </c>
      <c r="Q119" s="5">
        <v>0.0</v>
      </c>
      <c r="R119" s="5">
        <v>0.0</v>
      </c>
      <c r="S119" s="5">
        <v>19.0</v>
      </c>
      <c r="T119" s="5">
        <v>68.0</v>
      </c>
      <c r="U119" s="5">
        <v>0.25</v>
      </c>
      <c r="V119" s="5">
        <v>0.348</v>
      </c>
      <c r="W119" s="5">
        <v>0.425</v>
      </c>
      <c r="X119" s="5">
        <v>0.773</v>
      </c>
      <c r="Y119" s="5">
        <v>85.0</v>
      </c>
      <c r="Z119" s="5">
        <v>4.0</v>
      </c>
      <c r="AA119" s="5">
        <v>11.0</v>
      </c>
      <c r="AB119" s="5">
        <v>0.0</v>
      </c>
      <c r="AC119" s="5">
        <v>0.0</v>
      </c>
      <c r="AD119" s="5">
        <v>0.0</v>
      </c>
      <c r="AE119" s="5">
        <v>2.0</v>
      </c>
      <c r="AF119" s="5">
        <v>0.344</v>
      </c>
      <c r="AG119" s="5">
        <f t="shared" si="1"/>
        <v>32</v>
      </c>
      <c r="AH119" s="6">
        <f t="shared" si="2"/>
        <v>0</v>
      </c>
      <c r="AI119" s="6" t="str">
        <f>VLOOKUP(C119, 'Batter Rosters'!A:C, 3, FALSE)</f>
        <v>MIN</v>
      </c>
    </row>
    <row r="120">
      <c r="A120" s="1">
        <v>171.0</v>
      </c>
      <c r="B120" s="3"/>
      <c r="C120" s="4" t="s">
        <v>533</v>
      </c>
      <c r="D120" s="4" t="s">
        <v>36</v>
      </c>
      <c r="E120" s="5">
        <v>2019.0</v>
      </c>
      <c r="F120" s="5">
        <v>2020.0</v>
      </c>
      <c r="G120" s="5">
        <v>110.0</v>
      </c>
      <c r="H120" s="5">
        <v>4.0</v>
      </c>
      <c r="I120" s="3"/>
      <c r="J120" s="5">
        <v>339.0</v>
      </c>
      <c r="K120" s="5">
        <v>313.0</v>
      </c>
      <c r="L120" s="5">
        <v>51.0</v>
      </c>
      <c r="M120" s="5">
        <v>106.0</v>
      </c>
      <c r="N120" s="5">
        <v>22.0</v>
      </c>
      <c r="O120" s="5">
        <v>1.0</v>
      </c>
      <c r="P120" s="5">
        <v>24.0</v>
      </c>
      <c r="Q120" s="5">
        <v>2.0</v>
      </c>
      <c r="R120" s="5">
        <v>2.0</v>
      </c>
      <c r="S120" s="5">
        <v>22.0</v>
      </c>
      <c r="T120" s="5">
        <v>30.0</v>
      </c>
      <c r="U120" s="5">
        <v>0.339</v>
      </c>
      <c r="V120" s="5">
        <v>0.381</v>
      </c>
      <c r="W120" s="5">
        <v>0.454</v>
      </c>
      <c r="X120" s="5">
        <v>0.834</v>
      </c>
      <c r="Y120" s="5">
        <v>142.0</v>
      </c>
      <c r="Z120" s="5">
        <v>2.0</v>
      </c>
      <c r="AA120" s="5">
        <v>1.0</v>
      </c>
      <c r="AB120" s="5">
        <v>0.0</v>
      </c>
      <c r="AC120" s="5">
        <v>3.0</v>
      </c>
      <c r="AD120" s="5">
        <v>0.0</v>
      </c>
      <c r="AE120" s="5">
        <v>1.0</v>
      </c>
      <c r="AF120" s="5">
        <v>0.362</v>
      </c>
      <c r="AG120" s="5">
        <f t="shared" si="1"/>
        <v>79</v>
      </c>
      <c r="AH120" s="6">
        <f t="shared" si="2"/>
        <v>0</v>
      </c>
      <c r="AI120" s="6" t="str">
        <f>VLOOKUP(C120, 'Batter Rosters'!A:C, 3, FALSE)</f>
        <v>MIN</v>
      </c>
    </row>
    <row r="121">
      <c r="A121" s="1">
        <v>184.0</v>
      </c>
      <c r="B121" s="3"/>
      <c r="C121" s="4" t="s">
        <v>209</v>
      </c>
      <c r="D121" s="4" t="s">
        <v>36</v>
      </c>
      <c r="E121" s="5">
        <v>2019.0</v>
      </c>
      <c r="F121" s="5">
        <v>2020.0</v>
      </c>
      <c r="G121" s="5">
        <v>85.0</v>
      </c>
      <c r="H121" s="5">
        <v>3.0</v>
      </c>
      <c r="I121" s="3"/>
      <c r="J121" s="5">
        <v>209.0</v>
      </c>
      <c r="K121" s="5">
        <v>182.0</v>
      </c>
      <c r="L121" s="5">
        <v>26.0</v>
      </c>
      <c r="M121" s="5">
        <v>46.0</v>
      </c>
      <c r="N121" s="5">
        <v>8.0</v>
      </c>
      <c r="O121" s="5">
        <v>2.0</v>
      </c>
      <c r="P121" s="5">
        <v>17.0</v>
      </c>
      <c r="Q121" s="5">
        <v>0.0</v>
      </c>
      <c r="R121" s="5">
        <v>1.0</v>
      </c>
      <c r="S121" s="5">
        <v>16.0</v>
      </c>
      <c r="T121" s="5">
        <v>38.0</v>
      </c>
      <c r="U121" s="5">
        <v>0.253</v>
      </c>
      <c r="V121" s="5">
        <v>0.325</v>
      </c>
      <c r="W121" s="5">
        <v>0.368</v>
      </c>
      <c r="X121" s="5">
        <v>0.693</v>
      </c>
      <c r="Y121" s="5">
        <v>67.0</v>
      </c>
      <c r="Z121" s="5">
        <v>2.0</v>
      </c>
      <c r="AA121" s="5">
        <v>5.0</v>
      </c>
      <c r="AB121" s="5">
        <v>1.0</v>
      </c>
      <c r="AC121" s="5">
        <v>3.0</v>
      </c>
      <c r="AD121" s="5">
        <v>1.0</v>
      </c>
      <c r="AE121" s="5">
        <v>3.0</v>
      </c>
      <c r="AF121" s="5">
        <v>0.299</v>
      </c>
      <c r="AG121" s="5">
        <f t="shared" si="1"/>
        <v>33</v>
      </c>
      <c r="AH121" s="6">
        <f t="shared" si="2"/>
        <v>-1</v>
      </c>
      <c r="AI121" s="6" t="str">
        <f>VLOOKUP(C121, 'Batter Rosters'!A:C, 3, FALSE)</f>
        <v>MIN</v>
      </c>
    </row>
    <row r="122">
      <c r="A122" s="1">
        <v>206.0</v>
      </c>
      <c r="B122" s="3"/>
      <c r="C122" s="4" t="s">
        <v>625</v>
      </c>
      <c r="D122" s="4" t="s">
        <v>36</v>
      </c>
      <c r="E122" s="5">
        <v>2019.0</v>
      </c>
      <c r="F122" s="5">
        <v>2020.0</v>
      </c>
      <c r="G122" s="5">
        <v>31.0</v>
      </c>
      <c r="H122" s="5">
        <v>2.0</v>
      </c>
      <c r="I122" s="3"/>
      <c r="J122" s="5">
        <v>73.0</v>
      </c>
      <c r="K122" s="5">
        <v>63.0</v>
      </c>
      <c r="L122" s="5">
        <v>8.0</v>
      </c>
      <c r="M122" s="5">
        <v>15.0</v>
      </c>
      <c r="N122" s="5">
        <v>3.0</v>
      </c>
      <c r="O122" s="5">
        <v>1.0</v>
      </c>
      <c r="P122" s="5">
        <v>6.0</v>
      </c>
      <c r="Q122" s="5">
        <v>0.0</v>
      </c>
      <c r="R122" s="5">
        <v>1.0</v>
      </c>
      <c r="S122" s="5">
        <v>10.0</v>
      </c>
      <c r="T122" s="5">
        <v>11.0</v>
      </c>
      <c r="U122" s="5">
        <v>0.238</v>
      </c>
      <c r="V122" s="5">
        <v>0.342</v>
      </c>
      <c r="W122" s="5">
        <v>0.413</v>
      </c>
      <c r="X122" s="5">
        <v>0.755</v>
      </c>
      <c r="Y122" s="5">
        <v>26.0</v>
      </c>
      <c r="Z122" s="5">
        <v>0.0</v>
      </c>
      <c r="AA122" s="5">
        <v>0.0</v>
      </c>
      <c r="AB122" s="5">
        <v>0.0</v>
      </c>
      <c r="AC122" s="5">
        <v>0.0</v>
      </c>
      <c r="AD122" s="5">
        <v>0.0</v>
      </c>
      <c r="AE122" s="5">
        <v>0.0</v>
      </c>
      <c r="AF122" s="5">
        <v>0.26</v>
      </c>
      <c r="AG122" s="5">
        <f t="shared" si="1"/>
        <v>9</v>
      </c>
      <c r="AH122" s="6">
        <f t="shared" si="2"/>
        <v>-1</v>
      </c>
      <c r="AI122" s="6" t="str">
        <f>VLOOKUP(C122, 'Batter Rosters'!A:C, 3, FALSE)</f>
        <v>MIN</v>
      </c>
    </row>
    <row r="123">
      <c r="A123" s="1">
        <v>14.0</v>
      </c>
      <c r="B123" s="3"/>
      <c r="C123" s="4" t="s">
        <v>534</v>
      </c>
      <c r="D123" s="4" t="s">
        <v>36</v>
      </c>
      <c r="E123" s="5">
        <v>2019.0</v>
      </c>
      <c r="F123" s="5">
        <v>2020.0</v>
      </c>
      <c r="G123" s="5">
        <v>174.0</v>
      </c>
      <c r="H123" s="5">
        <v>30.0</v>
      </c>
      <c r="I123" s="3"/>
      <c r="J123" s="5">
        <v>557.0</v>
      </c>
      <c r="K123" s="5">
        <v>463.0</v>
      </c>
      <c r="L123" s="5">
        <v>87.0</v>
      </c>
      <c r="M123" s="5">
        <v>130.0</v>
      </c>
      <c r="N123" s="5">
        <v>28.0</v>
      </c>
      <c r="O123" s="5">
        <v>1.0</v>
      </c>
      <c r="P123" s="5">
        <v>81.0</v>
      </c>
      <c r="Q123" s="5">
        <v>8.0</v>
      </c>
      <c r="R123" s="5">
        <v>3.0</v>
      </c>
      <c r="S123" s="5">
        <v>81.0</v>
      </c>
      <c r="T123" s="5">
        <v>121.0</v>
      </c>
      <c r="U123" s="5">
        <v>0.281</v>
      </c>
      <c r="V123" s="5">
        <v>0.393</v>
      </c>
      <c r="W123" s="5">
        <v>0.54</v>
      </c>
      <c r="X123" s="5">
        <v>0.933</v>
      </c>
      <c r="Y123" s="5">
        <v>250.0</v>
      </c>
      <c r="Z123" s="5">
        <v>8.0</v>
      </c>
      <c r="AA123" s="5">
        <v>8.0</v>
      </c>
      <c r="AB123" s="5">
        <v>0.0</v>
      </c>
      <c r="AC123" s="5">
        <v>5.0</v>
      </c>
      <c r="AD123" s="5">
        <v>5.0</v>
      </c>
      <c r="AE123" s="5">
        <v>3.0</v>
      </c>
      <c r="AF123" s="5">
        <v>0.315</v>
      </c>
      <c r="AG123" s="5">
        <f t="shared" si="1"/>
        <v>71</v>
      </c>
      <c r="AH123" s="6">
        <f t="shared" si="2"/>
        <v>5</v>
      </c>
      <c r="AI123" s="6" t="str">
        <f>VLOOKUP(C123, 'Batter Rosters'!A:C, 3, FALSE)</f>
        <v>NYM</v>
      </c>
    </row>
    <row r="124">
      <c r="A124" s="1">
        <v>50.0</v>
      </c>
      <c r="B124" s="3"/>
      <c r="C124" s="4" t="s">
        <v>538</v>
      </c>
      <c r="D124" s="4" t="s">
        <v>36</v>
      </c>
      <c r="E124" s="5">
        <v>2019.0</v>
      </c>
      <c r="F124" s="5">
        <v>2020.0</v>
      </c>
      <c r="G124" s="5">
        <v>151.0</v>
      </c>
      <c r="H124" s="5">
        <v>20.0</v>
      </c>
      <c r="I124" s="3"/>
      <c r="J124" s="5">
        <v>491.0</v>
      </c>
      <c r="K124" s="5">
        <v>443.0</v>
      </c>
      <c r="L124" s="5">
        <v>74.0</v>
      </c>
      <c r="M124" s="5">
        <v>140.0</v>
      </c>
      <c r="N124" s="5">
        <v>36.0</v>
      </c>
      <c r="O124" s="5">
        <v>1.0</v>
      </c>
      <c r="P124" s="5">
        <v>64.0</v>
      </c>
      <c r="Q124" s="5">
        <v>2.0</v>
      </c>
      <c r="R124" s="5">
        <v>4.0</v>
      </c>
      <c r="S124" s="5">
        <v>31.0</v>
      </c>
      <c r="T124" s="5">
        <v>65.0</v>
      </c>
      <c r="U124" s="5">
        <v>0.316</v>
      </c>
      <c r="V124" s="5">
        <v>0.379</v>
      </c>
      <c r="W124" s="5">
        <v>0.537</v>
      </c>
      <c r="X124" s="5">
        <v>0.916</v>
      </c>
      <c r="Y124" s="5">
        <v>238.0</v>
      </c>
      <c r="Z124" s="5">
        <v>7.0</v>
      </c>
      <c r="AA124" s="5">
        <v>15.0</v>
      </c>
      <c r="AB124" s="5">
        <v>0.0</v>
      </c>
      <c r="AC124" s="5">
        <v>2.0</v>
      </c>
      <c r="AD124" s="5">
        <v>2.0</v>
      </c>
      <c r="AE124" s="5">
        <v>6.0</v>
      </c>
      <c r="AF124" s="5">
        <v>0.333</v>
      </c>
      <c r="AG124" s="5">
        <f t="shared" si="1"/>
        <v>83</v>
      </c>
      <c r="AH124" s="6">
        <f t="shared" si="2"/>
        <v>-2</v>
      </c>
      <c r="AI124" s="6" t="str">
        <f>VLOOKUP(C124, 'Batter Rosters'!A:C, 3, FALSE)</f>
        <v>NYM</v>
      </c>
    </row>
    <row r="125">
      <c r="A125" s="1">
        <v>66.0</v>
      </c>
      <c r="B125" s="3"/>
      <c r="C125" s="4" t="s">
        <v>535</v>
      </c>
      <c r="D125" s="4" t="s">
        <v>36</v>
      </c>
      <c r="E125" s="5">
        <v>2019.0</v>
      </c>
      <c r="F125" s="5">
        <v>2020.0</v>
      </c>
      <c r="G125" s="5">
        <v>127.0</v>
      </c>
      <c r="H125" s="5">
        <v>16.0</v>
      </c>
      <c r="I125" s="3"/>
      <c r="J125" s="5">
        <v>380.0</v>
      </c>
      <c r="K125" s="5">
        <v>352.0</v>
      </c>
      <c r="L125" s="5">
        <v>50.0</v>
      </c>
      <c r="M125" s="5">
        <v>104.0</v>
      </c>
      <c r="N125" s="5">
        <v>29.0</v>
      </c>
      <c r="O125" s="5">
        <v>0.0</v>
      </c>
      <c r="P125" s="5">
        <v>46.0</v>
      </c>
      <c r="Q125" s="5">
        <v>0.0</v>
      </c>
      <c r="R125" s="5">
        <v>0.0</v>
      </c>
      <c r="S125" s="5">
        <v>24.0</v>
      </c>
      <c r="T125" s="5">
        <v>52.0</v>
      </c>
      <c r="U125" s="5">
        <v>0.295</v>
      </c>
      <c r="V125" s="5">
        <v>0.339</v>
      </c>
      <c r="W125" s="5">
        <v>0.514</v>
      </c>
      <c r="X125" s="5">
        <v>0.854</v>
      </c>
      <c r="Y125" s="5">
        <v>181.0</v>
      </c>
      <c r="Z125" s="5">
        <v>15.0</v>
      </c>
      <c r="AA125" s="5">
        <v>1.0</v>
      </c>
      <c r="AB125" s="5">
        <v>0.0</v>
      </c>
      <c r="AC125" s="5">
        <v>3.0</v>
      </c>
      <c r="AD125" s="5">
        <v>4.0</v>
      </c>
      <c r="AE125" s="5">
        <v>3.0</v>
      </c>
      <c r="AF125" s="5">
        <v>0.307</v>
      </c>
      <c r="AG125" s="5">
        <f t="shared" si="1"/>
        <v>59</v>
      </c>
      <c r="AH125" s="6">
        <f t="shared" si="2"/>
        <v>0</v>
      </c>
      <c r="AI125" s="6" t="str">
        <f>VLOOKUP(C125, 'Batter Rosters'!A:C, 3, FALSE)</f>
        <v>NYM</v>
      </c>
    </row>
    <row r="126">
      <c r="A126" s="1">
        <v>74.0</v>
      </c>
      <c r="B126" s="3"/>
      <c r="C126" s="4" t="s">
        <v>537</v>
      </c>
      <c r="D126" s="4" t="s">
        <v>36</v>
      </c>
      <c r="E126" s="5">
        <v>2019.0</v>
      </c>
      <c r="F126" s="5">
        <v>2020.0</v>
      </c>
      <c r="G126" s="5">
        <v>102.0</v>
      </c>
      <c r="H126" s="5">
        <v>15.0</v>
      </c>
      <c r="I126" s="3"/>
      <c r="J126" s="5">
        <v>248.0</v>
      </c>
      <c r="K126" s="5">
        <v>222.0</v>
      </c>
      <c r="L126" s="5">
        <v>43.0</v>
      </c>
      <c r="M126" s="5">
        <v>66.0</v>
      </c>
      <c r="N126" s="5">
        <v>18.0</v>
      </c>
      <c r="O126" s="5">
        <v>0.0</v>
      </c>
      <c r="P126" s="5">
        <v>37.0</v>
      </c>
      <c r="Q126" s="5">
        <v>1.0</v>
      </c>
      <c r="R126" s="5">
        <v>1.0</v>
      </c>
      <c r="S126" s="5">
        <v>21.0</v>
      </c>
      <c r="T126" s="5">
        <v>56.0</v>
      </c>
      <c r="U126" s="5">
        <v>0.297</v>
      </c>
      <c r="V126" s="5">
        <v>0.363</v>
      </c>
      <c r="W126" s="5">
        <v>0.581</v>
      </c>
      <c r="X126" s="5">
        <v>0.944</v>
      </c>
      <c r="Y126" s="5">
        <v>129.0</v>
      </c>
      <c r="Z126" s="5">
        <v>5.0</v>
      </c>
      <c r="AA126" s="5">
        <v>3.0</v>
      </c>
      <c r="AB126" s="5">
        <v>0.0</v>
      </c>
      <c r="AC126" s="5">
        <v>2.0</v>
      </c>
      <c r="AD126" s="5">
        <v>0.0</v>
      </c>
      <c r="AE126" s="5">
        <v>0.0</v>
      </c>
      <c r="AF126" s="5">
        <v>0.333</v>
      </c>
      <c r="AG126" s="5">
        <f t="shared" si="1"/>
        <v>33</v>
      </c>
      <c r="AH126" s="6">
        <f t="shared" si="2"/>
        <v>0</v>
      </c>
      <c r="AI126" s="6" t="str">
        <f>VLOOKUP(C126, 'Batter Rosters'!A:C, 3, FALSE)</f>
        <v>NYM</v>
      </c>
    </row>
    <row r="127">
      <c r="A127" s="1">
        <v>122.0</v>
      </c>
      <c r="B127" s="3"/>
      <c r="C127" s="4" t="s">
        <v>536</v>
      </c>
      <c r="D127" s="4" t="s">
        <v>36</v>
      </c>
      <c r="E127" s="5">
        <v>2019.0</v>
      </c>
      <c r="F127" s="5">
        <v>2020.0</v>
      </c>
      <c r="G127" s="5">
        <v>97.0</v>
      </c>
      <c r="H127" s="5">
        <v>9.0</v>
      </c>
      <c r="I127" s="3"/>
      <c r="J127" s="5">
        <v>305.0</v>
      </c>
      <c r="K127" s="5">
        <v>238.0</v>
      </c>
      <c r="L127" s="5">
        <v>41.0</v>
      </c>
      <c r="M127" s="5">
        <v>52.0</v>
      </c>
      <c r="N127" s="5">
        <v>12.0</v>
      </c>
      <c r="O127" s="5">
        <v>2.0</v>
      </c>
      <c r="P127" s="5">
        <v>27.0</v>
      </c>
      <c r="Q127" s="5">
        <v>4.0</v>
      </c>
      <c r="R127" s="5">
        <v>0.0</v>
      </c>
      <c r="S127" s="5">
        <v>60.0</v>
      </c>
      <c r="T127" s="5">
        <v>75.0</v>
      </c>
      <c r="U127" s="5">
        <v>0.218</v>
      </c>
      <c r="V127" s="5">
        <v>0.382</v>
      </c>
      <c r="W127" s="5">
        <v>0.399</v>
      </c>
      <c r="X127" s="5">
        <v>0.781</v>
      </c>
      <c r="Y127" s="5">
        <v>95.0</v>
      </c>
      <c r="Z127" s="5">
        <v>1.0</v>
      </c>
      <c r="AA127" s="5">
        <v>4.0</v>
      </c>
      <c r="AB127" s="5">
        <v>1.0</v>
      </c>
      <c r="AC127" s="5">
        <v>2.0</v>
      </c>
      <c r="AD127" s="5">
        <v>2.0</v>
      </c>
      <c r="AE127" s="5">
        <v>1.0</v>
      </c>
      <c r="AF127" s="5">
        <v>0.276</v>
      </c>
      <c r="AG127" s="5">
        <f t="shared" si="1"/>
        <v>29</v>
      </c>
      <c r="AH127" s="6">
        <f t="shared" si="2"/>
        <v>4</v>
      </c>
      <c r="AI127" s="6" t="str">
        <f>VLOOKUP(C127, 'Batter Rosters'!A:C, 3, FALSE)</f>
        <v>NYM</v>
      </c>
    </row>
    <row r="128">
      <c r="A128" s="1">
        <v>207.0</v>
      </c>
      <c r="B128" s="3"/>
      <c r="C128" s="4" t="s">
        <v>626</v>
      </c>
      <c r="D128" s="4" t="s">
        <v>36</v>
      </c>
      <c r="E128" s="5">
        <v>2020.0</v>
      </c>
      <c r="F128" s="5">
        <v>2020.0</v>
      </c>
      <c r="G128" s="5">
        <v>26.0</v>
      </c>
      <c r="H128" s="5">
        <v>1.0</v>
      </c>
      <c r="I128" s="3"/>
      <c r="J128" s="5">
        <v>62.0</v>
      </c>
      <c r="K128" s="5">
        <v>58.0</v>
      </c>
      <c r="L128" s="5">
        <v>11.0</v>
      </c>
      <c r="M128" s="5">
        <v>17.0</v>
      </c>
      <c r="N128" s="5">
        <v>1.0</v>
      </c>
      <c r="O128" s="5">
        <v>2.0</v>
      </c>
      <c r="P128" s="5">
        <v>6.0</v>
      </c>
      <c r="Q128" s="5">
        <v>7.0</v>
      </c>
      <c r="R128" s="5">
        <v>0.0</v>
      </c>
      <c r="S128" s="5">
        <v>3.0</v>
      </c>
      <c r="T128" s="5">
        <v>10.0</v>
      </c>
      <c r="U128" s="5">
        <v>0.293</v>
      </c>
      <c r="V128" s="5">
        <v>0.323</v>
      </c>
      <c r="W128" s="5">
        <v>0.431</v>
      </c>
      <c r="X128" s="5">
        <v>0.754</v>
      </c>
      <c r="Y128" s="5">
        <v>25.0</v>
      </c>
      <c r="Z128" s="5">
        <v>0.0</v>
      </c>
      <c r="AA128" s="5">
        <v>0.0</v>
      </c>
      <c r="AB128" s="5">
        <v>0.0</v>
      </c>
      <c r="AC128" s="5">
        <v>1.0</v>
      </c>
      <c r="AD128" s="5">
        <v>0.0</v>
      </c>
      <c r="AE128" s="5">
        <v>0.0</v>
      </c>
      <c r="AF128" s="5">
        <v>0.333</v>
      </c>
      <c r="AG128" s="5">
        <f t="shared" si="1"/>
        <v>13</v>
      </c>
      <c r="AH128" s="6">
        <f t="shared" si="2"/>
        <v>7</v>
      </c>
      <c r="AI128" s="6" t="str">
        <f>VLOOKUP(C128, 'Batter Rosters'!A:C, 3, FALSE)</f>
        <v>NYM</v>
      </c>
    </row>
    <row r="129">
      <c r="A129" s="1">
        <v>242.0</v>
      </c>
      <c r="B129" s="3"/>
      <c r="C129" s="4" t="s">
        <v>627</v>
      </c>
      <c r="D129" s="4" t="s">
        <v>36</v>
      </c>
      <c r="E129" s="5">
        <v>2019.0</v>
      </c>
      <c r="F129" s="5">
        <v>2020.0</v>
      </c>
      <c r="G129" s="5">
        <v>56.0</v>
      </c>
      <c r="H129" s="5">
        <v>1.0</v>
      </c>
      <c r="I129" s="3"/>
      <c r="J129" s="5">
        <v>104.0</v>
      </c>
      <c r="K129" s="5">
        <v>89.0</v>
      </c>
      <c r="L129" s="5">
        <v>7.0</v>
      </c>
      <c r="M129" s="5">
        <v>28.0</v>
      </c>
      <c r="N129" s="5">
        <v>7.0</v>
      </c>
      <c r="O129" s="5">
        <v>0.0</v>
      </c>
      <c r="P129" s="5">
        <v>10.0</v>
      </c>
      <c r="Q129" s="5">
        <v>2.0</v>
      </c>
      <c r="R129" s="5">
        <v>0.0</v>
      </c>
      <c r="S129" s="5">
        <v>12.0</v>
      </c>
      <c r="T129" s="5">
        <v>20.0</v>
      </c>
      <c r="U129" s="5">
        <v>0.315</v>
      </c>
      <c r="V129" s="5">
        <v>0.392</v>
      </c>
      <c r="W129" s="5">
        <v>0.427</v>
      </c>
      <c r="X129" s="5">
        <v>0.819</v>
      </c>
      <c r="Y129" s="5">
        <v>38.0</v>
      </c>
      <c r="Z129" s="5">
        <v>5.0</v>
      </c>
      <c r="AA129" s="5">
        <v>0.0</v>
      </c>
      <c r="AB129" s="5">
        <v>2.0</v>
      </c>
      <c r="AC129" s="5">
        <v>1.0</v>
      </c>
      <c r="AD129" s="5">
        <v>0.0</v>
      </c>
      <c r="AE129" s="5">
        <v>0.0</v>
      </c>
      <c r="AF129" s="5">
        <v>0.391</v>
      </c>
      <c r="AG129" s="5">
        <f t="shared" si="1"/>
        <v>20</v>
      </c>
      <c r="AH129" s="6">
        <f t="shared" si="2"/>
        <v>2</v>
      </c>
      <c r="AI129" s="6" t="str">
        <f>VLOOKUP(C129, 'Batter Rosters'!A:C, 3, FALSE)</f>
        <v>NYM</v>
      </c>
    </row>
    <row r="130">
      <c r="A130" s="1">
        <v>276.0</v>
      </c>
      <c r="B130" s="3"/>
      <c r="C130" s="4" t="s">
        <v>218</v>
      </c>
      <c r="D130" s="4" t="s">
        <v>36</v>
      </c>
      <c r="E130" s="5">
        <v>2019.0</v>
      </c>
      <c r="F130" s="5">
        <v>2020.0</v>
      </c>
      <c r="G130" s="5">
        <v>103.0</v>
      </c>
      <c r="H130" s="5">
        <v>0.0</v>
      </c>
      <c r="I130" s="3"/>
      <c r="J130" s="5">
        <v>248.0</v>
      </c>
      <c r="K130" s="5">
        <v>227.0</v>
      </c>
      <c r="L130" s="5">
        <v>32.0</v>
      </c>
      <c r="M130" s="5">
        <v>51.0</v>
      </c>
      <c r="N130" s="5">
        <v>8.0</v>
      </c>
      <c r="O130" s="5">
        <v>1.0</v>
      </c>
      <c r="P130" s="5">
        <v>11.0</v>
      </c>
      <c r="Q130" s="5">
        <v>18.0</v>
      </c>
      <c r="R130" s="5">
        <v>3.0</v>
      </c>
      <c r="S130" s="5">
        <v>18.0</v>
      </c>
      <c r="T130" s="5">
        <v>57.0</v>
      </c>
      <c r="U130" s="5">
        <v>0.225</v>
      </c>
      <c r="V130" s="5">
        <v>0.279</v>
      </c>
      <c r="W130" s="5">
        <v>0.269</v>
      </c>
      <c r="X130" s="5">
        <v>0.548</v>
      </c>
      <c r="Y130" s="5">
        <v>61.0</v>
      </c>
      <c r="Z130" s="5">
        <v>1.0</v>
      </c>
      <c r="AA130" s="5">
        <v>0.0</v>
      </c>
      <c r="AB130" s="5">
        <v>1.0</v>
      </c>
      <c r="AC130" s="5">
        <v>2.0</v>
      </c>
      <c r="AD130" s="5">
        <v>0.0</v>
      </c>
      <c r="AE130" s="5">
        <v>0.0</v>
      </c>
      <c r="AF130" s="5">
        <v>0.297</v>
      </c>
      <c r="AG130" s="5">
        <f t="shared" si="1"/>
        <v>42</v>
      </c>
      <c r="AH130" s="6">
        <f t="shared" si="2"/>
        <v>15</v>
      </c>
      <c r="AI130" s="6" t="str">
        <f>VLOOKUP(C130, 'Batter Rosters'!A:C, 3, FALSE)</f>
        <v>NYM</v>
      </c>
    </row>
    <row r="131">
      <c r="A131" s="1">
        <v>23.0</v>
      </c>
      <c r="B131" s="3"/>
      <c r="C131" s="4" t="s">
        <v>540</v>
      </c>
      <c r="D131" s="4" t="s">
        <v>36</v>
      </c>
      <c r="E131" s="5">
        <v>2019.0</v>
      </c>
      <c r="F131" s="5">
        <v>2020.0</v>
      </c>
      <c r="G131" s="5">
        <v>159.0</v>
      </c>
      <c r="H131" s="5">
        <v>26.0</v>
      </c>
      <c r="I131" s="3"/>
      <c r="J131" s="5">
        <v>500.0</v>
      </c>
      <c r="K131" s="5">
        <v>433.0</v>
      </c>
      <c r="L131" s="5">
        <v>77.0</v>
      </c>
      <c r="M131" s="5">
        <v>110.0</v>
      </c>
      <c r="N131" s="5">
        <v>24.0</v>
      </c>
      <c r="O131" s="5">
        <v>6.0</v>
      </c>
      <c r="P131" s="5">
        <v>66.0</v>
      </c>
      <c r="Q131" s="5">
        <v>13.0</v>
      </c>
      <c r="R131" s="5">
        <v>2.0</v>
      </c>
      <c r="S131" s="5">
        <v>59.0</v>
      </c>
      <c r="T131" s="5">
        <v>98.0</v>
      </c>
      <c r="U131" s="5">
        <v>0.254</v>
      </c>
      <c r="V131" s="5">
        <v>0.346</v>
      </c>
      <c r="W131" s="5">
        <v>0.517</v>
      </c>
      <c r="X131" s="5">
        <v>0.863</v>
      </c>
      <c r="Y131" s="5">
        <v>224.0</v>
      </c>
      <c r="Z131" s="5">
        <v>5.0</v>
      </c>
      <c r="AA131" s="5">
        <v>4.0</v>
      </c>
      <c r="AB131" s="5">
        <v>0.0</v>
      </c>
      <c r="AC131" s="5">
        <v>4.0</v>
      </c>
      <c r="AD131" s="5">
        <v>0.0</v>
      </c>
      <c r="AE131" s="5">
        <v>5.0</v>
      </c>
      <c r="AF131" s="5">
        <v>0.268</v>
      </c>
      <c r="AG131" s="5">
        <f t="shared" si="1"/>
        <v>54</v>
      </c>
      <c r="AH131" s="6">
        <f t="shared" si="2"/>
        <v>11</v>
      </c>
      <c r="AI131" s="6" t="str">
        <f>VLOOKUP(C131, 'Batter Rosters'!A:C, 3, FALSE)</f>
        <v>NYY</v>
      </c>
    </row>
    <row r="132">
      <c r="A132" s="1">
        <v>89.0</v>
      </c>
      <c r="B132" s="3"/>
      <c r="C132" s="4" t="s">
        <v>227</v>
      </c>
      <c r="D132" s="4" t="s">
        <v>36</v>
      </c>
      <c r="E132" s="5">
        <v>2019.0</v>
      </c>
      <c r="F132" s="5">
        <v>2020.0</v>
      </c>
      <c r="G132" s="5">
        <v>88.0</v>
      </c>
      <c r="H132" s="5">
        <v>13.0</v>
      </c>
      <c r="I132" s="3"/>
      <c r="J132" s="5">
        <v>270.0</v>
      </c>
      <c r="K132" s="5">
        <v>222.0</v>
      </c>
      <c r="L132" s="5">
        <v>42.0</v>
      </c>
      <c r="M132" s="5">
        <v>47.0</v>
      </c>
      <c r="N132" s="5">
        <v>12.0</v>
      </c>
      <c r="O132" s="5">
        <v>1.0</v>
      </c>
      <c r="P132" s="5">
        <v>35.0</v>
      </c>
      <c r="Q132" s="5">
        <v>2.0</v>
      </c>
      <c r="R132" s="5">
        <v>1.0</v>
      </c>
      <c r="S132" s="5">
        <v>46.0</v>
      </c>
      <c r="T132" s="5">
        <v>70.0</v>
      </c>
      <c r="U132" s="5">
        <v>0.212</v>
      </c>
      <c r="V132" s="5">
        <v>0.344</v>
      </c>
      <c r="W132" s="5">
        <v>0.45</v>
      </c>
      <c r="X132" s="5">
        <v>0.795</v>
      </c>
      <c r="Y132" s="5">
        <v>100.0</v>
      </c>
      <c r="Z132" s="5">
        <v>3.0</v>
      </c>
      <c r="AA132" s="5">
        <v>0.0</v>
      </c>
      <c r="AB132" s="5">
        <v>0.0</v>
      </c>
      <c r="AC132" s="5">
        <v>2.0</v>
      </c>
      <c r="AD132" s="5">
        <v>1.0</v>
      </c>
      <c r="AE132" s="5">
        <v>1.0</v>
      </c>
      <c r="AF132" s="5">
        <v>0.241</v>
      </c>
      <c r="AG132" s="5">
        <f t="shared" si="1"/>
        <v>21</v>
      </c>
      <c r="AH132" s="6">
        <f t="shared" si="2"/>
        <v>1</v>
      </c>
      <c r="AI132" s="6" t="str">
        <f>VLOOKUP(C132, 'Batter Rosters'!A:C, 3, FALSE)</f>
        <v>NYY</v>
      </c>
    </row>
    <row r="133">
      <c r="A133" s="1">
        <v>92.0</v>
      </c>
      <c r="B133" s="3"/>
      <c r="C133" s="4" t="s">
        <v>541</v>
      </c>
      <c r="D133" s="4" t="s">
        <v>36</v>
      </c>
      <c r="E133" s="5">
        <v>2019.0</v>
      </c>
      <c r="F133" s="5">
        <v>2020.0</v>
      </c>
      <c r="G133" s="5">
        <v>102.0</v>
      </c>
      <c r="H133" s="5">
        <v>12.0</v>
      </c>
      <c r="I133" s="3"/>
      <c r="J133" s="5">
        <v>283.0</v>
      </c>
      <c r="K133" s="5">
        <v>248.0</v>
      </c>
      <c r="L133" s="5">
        <v>46.0</v>
      </c>
      <c r="M133" s="5">
        <v>64.0</v>
      </c>
      <c r="N133" s="5">
        <v>14.0</v>
      </c>
      <c r="O133" s="5">
        <v>1.0</v>
      </c>
      <c r="P133" s="5">
        <v>43.0</v>
      </c>
      <c r="Q133" s="5">
        <v>7.0</v>
      </c>
      <c r="R133" s="5">
        <v>0.0</v>
      </c>
      <c r="S133" s="5">
        <v>34.0</v>
      </c>
      <c r="T133" s="5">
        <v>69.0</v>
      </c>
      <c r="U133" s="5">
        <v>0.258</v>
      </c>
      <c r="V133" s="5">
        <v>0.35</v>
      </c>
      <c r="W133" s="5">
        <v>0.468</v>
      </c>
      <c r="X133" s="5">
        <v>0.818</v>
      </c>
      <c r="Y133" s="5">
        <v>116.0</v>
      </c>
      <c r="Z133" s="5">
        <v>4.0</v>
      </c>
      <c r="AA133" s="5">
        <v>1.0</v>
      </c>
      <c r="AB133" s="5">
        <v>0.0</v>
      </c>
      <c r="AC133" s="5">
        <v>0.0</v>
      </c>
      <c r="AD133" s="5">
        <v>3.0</v>
      </c>
      <c r="AE133" s="5">
        <v>2.0</v>
      </c>
      <c r="AF133" s="5">
        <v>0.311</v>
      </c>
      <c r="AG133" s="5">
        <f t="shared" si="1"/>
        <v>37</v>
      </c>
      <c r="AH133" s="6">
        <f t="shared" si="2"/>
        <v>7</v>
      </c>
      <c r="AI133" s="6" t="str">
        <f>VLOOKUP(C133, 'Batter Rosters'!A:C, 3, FALSE)</f>
        <v>NYY</v>
      </c>
    </row>
    <row r="134">
      <c r="A134" s="1">
        <v>143.0</v>
      </c>
      <c r="B134" s="3"/>
      <c r="C134" s="4" t="s">
        <v>539</v>
      </c>
      <c r="D134" s="4" t="s">
        <v>36</v>
      </c>
      <c r="E134" s="5">
        <v>2019.0</v>
      </c>
      <c r="F134" s="5">
        <v>2020.0</v>
      </c>
      <c r="G134" s="5">
        <v>72.0</v>
      </c>
      <c r="H134" s="5">
        <v>7.0</v>
      </c>
      <c r="I134" s="3"/>
      <c r="J134" s="5">
        <v>196.0</v>
      </c>
      <c r="K134" s="5">
        <v>170.0</v>
      </c>
      <c r="L134" s="5">
        <v>27.0</v>
      </c>
      <c r="M134" s="5">
        <v>36.0</v>
      </c>
      <c r="N134" s="5">
        <v>10.0</v>
      </c>
      <c r="O134" s="5">
        <v>0.0</v>
      </c>
      <c r="P134" s="5">
        <v>25.0</v>
      </c>
      <c r="Q134" s="5">
        <v>0.0</v>
      </c>
      <c r="R134" s="5">
        <v>0.0</v>
      </c>
      <c r="S134" s="5">
        <v>20.0</v>
      </c>
      <c r="T134" s="5">
        <v>36.0</v>
      </c>
      <c r="U134" s="5">
        <v>0.212</v>
      </c>
      <c r="V134" s="5">
        <v>0.311</v>
      </c>
      <c r="W134" s="5">
        <v>0.394</v>
      </c>
      <c r="X134" s="5">
        <v>0.705</v>
      </c>
      <c r="Y134" s="5">
        <v>67.0</v>
      </c>
      <c r="Z134" s="5">
        <v>4.0</v>
      </c>
      <c r="AA134" s="5">
        <v>5.0</v>
      </c>
      <c r="AB134" s="5">
        <v>0.0</v>
      </c>
      <c r="AC134" s="5">
        <v>1.0</v>
      </c>
      <c r="AD134" s="5">
        <v>2.0</v>
      </c>
      <c r="AE134" s="5">
        <v>3.0</v>
      </c>
      <c r="AF134" s="5">
        <v>0.227</v>
      </c>
      <c r="AG134" s="5">
        <f t="shared" si="1"/>
        <v>19</v>
      </c>
      <c r="AH134" s="6">
        <f t="shared" si="2"/>
        <v>0</v>
      </c>
      <c r="AI134" s="6" t="str">
        <f>VLOOKUP(C134, 'Batter Rosters'!A:C, 3, FALSE)</f>
        <v>NYY</v>
      </c>
    </row>
    <row r="135">
      <c r="A135" s="1">
        <v>186.0</v>
      </c>
      <c r="B135" s="3"/>
      <c r="C135" s="4" t="s">
        <v>542</v>
      </c>
      <c r="D135" s="4" t="s">
        <v>36</v>
      </c>
      <c r="E135" s="5">
        <v>2019.0</v>
      </c>
      <c r="F135" s="5">
        <v>2020.0</v>
      </c>
      <c r="G135" s="5">
        <v>58.0</v>
      </c>
      <c r="H135" s="5">
        <v>3.0</v>
      </c>
      <c r="I135" s="3"/>
      <c r="J135" s="5">
        <v>136.0</v>
      </c>
      <c r="K135" s="5">
        <v>117.0</v>
      </c>
      <c r="L135" s="5">
        <v>24.0</v>
      </c>
      <c r="M135" s="5">
        <v>27.0</v>
      </c>
      <c r="N135" s="5">
        <v>3.0</v>
      </c>
      <c r="O135" s="5">
        <v>1.0</v>
      </c>
      <c r="P135" s="5">
        <v>12.0</v>
      </c>
      <c r="Q135" s="5">
        <v>7.0</v>
      </c>
      <c r="R135" s="5">
        <v>0.0</v>
      </c>
      <c r="S135" s="5">
        <v>15.0</v>
      </c>
      <c r="T135" s="5">
        <v>30.0</v>
      </c>
      <c r="U135" s="5">
        <v>0.231</v>
      </c>
      <c r="V135" s="5">
        <v>0.328</v>
      </c>
      <c r="W135" s="5">
        <v>0.35</v>
      </c>
      <c r="X135" s="5">
        <v>0.679</v>
      </c>
      <c r="Y135" s="5">
        <v>41.0</v>
      </c>
      <c r="Z135" s="5">
        <v>0.0</v>
      </c>
      <c r="AA135" s="5">
        <v>2.0</v>
      </c>
      <c r="AB135" s="5">
        <v>2.0</v>
      </c>
      <c r="AC135" s="5">
        <v>0.0</v>
      </c>
      <c r="AD135" s="5">
        <v>0.0</v>
      </c>
      <c r="AE135" s="5">
        <v>1.0</v>
      </c>
      <c r="AF135" s="5">
        <v>0.286</v>
      </c>
      <c r="AG135" s="5">
        <f t="shared" si="1"/>
        <v>20</v>
      </c>
      <c r="AH135" s="6">
        <f t="shared" si="2"/>
        <v>7</v>
      </c>
      <c r="AI135" s="6" t="str">
        <f>VLOOKUP(C135, 'Batter Rosters'!A:C, 3, FALSE)</f>
        <v>NYY</v>
      </c>
    </row>
    <row r="136">
      <c r="A136" s="1">
        <v>9.0</v>
      </c>
      <c r="B136" s="3"/>
      <c r="C136" s="4" t="s">
        <v>543</v>
      </c>
      <c r="D136" s="4" t="s">
        <v>36</v>
      </c>
      <c r="E136" s="5">
        <v>2019.0</v>
      </c>
      <c r="F136" s="5">
        <v>2020.0</v>
      </c>
      <c r="G136" s="5">
        <v>155.0</v>
      </c>
      <c r="H136" s="5">
        <v>32.0</v>
      </c>
      <c r="I136" s="3"/>
      <c r="J136" s="5">
        <v>495.0</v>
      </c>
      <c r="K136" s="5">
        <v>425.0</v>
      </c>
      <c r="L136" s="5">
        <v>67.0</v>
      </c>
      <c r="M136" s="5">
        <v>111.0</v>
      </c>
      <c r="N136" s="5">
        <v>20.0</v>
      </c>
      <c r="O136" s="5">
        <v>1.0</v>
      </c>
      <c r="P136" s="5">
        <v>79.0</v>
      </c>
      <c r="Q136" s="5">
        <v>0.0</v>
      </c>
      <c r="R136" s="5">
        <v>0.0</v>
      </c>
      <c r="S136" s="5">
        <v>64.0</v>
      </c>
      <c r="T136" s="5">
        <v>129.0</v>
      </c>
      <c r="U136" s="5">
        <v>0.261</v>
      </c>
      <c r="V136" s="5">
        <v>0.366</v>
      </c>
      <c r="W136" s="5">
        <v>0.539</v>
      </c>
      <c r="X136" s="5">
        <v>0.904</v>
      </c>
      <c r="Y136" s="5">
        <v>229.0</v>
      </c>
      <c r="Z136" s="5">
        <v>6.0</v>
      </c>
      <c r="AA136" s="5">
        <v>6.0</v>
      </c>
      <c r="AB136" s="5">
        <v>0.0</v>
      </c>
      <c r="AC136" s="5">
        <v>0.0</v>
      </c>
      <c r="AD136" s="5">
        <v>8.0</v>
      </c>
      <c r="AE136" s="5">
        <v>3.0</v>
      </c>
      <c r="AF136" s="5">
        <v>0.299</v>
      </c>
      <c r="AG136" s="5">
        <f t="shared" si="1"/>
        <v>58</v>
      </c>
      <c r="AH136" s="6">
        <f t="shared" si="2"/>
        <v>0</v>
      </c>
      <c r="AI136" s="6" t="str">
        <f>VLOOKUP(C136, 'Batter Rosters'!A:C, 3, FALSE)</f>
        <v>OAK</v>
      </c>
    </row>
    <row r="137">
      <c r="A137" s="1">
        <v>62.0</v>
      </c>
      <c r="B137" s="3"/>
      <c r="C137" s="4" t="s">
        <v>544</v>
      </c>
      <c r="D137" s="4" t="s">
        <v>36</v>
      </c>
      <c r="E137" s="5">
        <v>2019.0</v>
      </c>
      <c r="F137" s="5">
        <v>2020.0</v>
      </c>
      <c r="G137" s="5">
        <v>104.0</v>
      </c>
      <c r="H137" s="5">
        <v>17.0</v>
      </c>
      <c r="I137" s="3"/>
      <c r="J137" s="5">
        <v>327.0</v>
      </c>
      <c r="K137" s="5">
        <v>292.0</v>
      </c>
      <c r="L137" s="5">
        <v>51.0</v>
      </c>
      <c r="M137" s="5">
        <v>88.0</v>
      </c>
      <c r="N137" s="5">
        <v>13.0</v>
      </c>
      <c r="O137" s="5">
        <v>0.0</v>
      </c>
      <c r="P137" s="5">
        <v>51.0</v>
      </c>
      <c r="Q137" s="5">
        <v>1.0</v>
      </c>
      <c r="R137" s="5">
        <v>0.0</v>
      </c>
      <c r="S137" s="5">
        <v>27.0</v>
      </c>
      <c r="T137" s="5">
        <v>26.0</v>
      </c>
      <c r="U137" s="5">
        <v>0.301</v>
      </c>
      <c r="V137" s="5">
        <v>0.364</v>
      </c>
      <c r="W137" s="5">
        <v>0.521</v>
      </c>
      <c r="X137" s="5">
        <v>0.885</v>
      </c>
      <c r="Y137" s="5">
        <v>152.0</v>
      </c>
      <c r="Z137" s="5">
        <v>9.0</v>
      </c>
      <c r="AA137" s="5">
        <v>2.0</v>
      </c>
      <c r="AB137" s="5">
        <v>1.0</v>
      </c>
      <c r="AC137" s="5">
        <v>0.0</v>
      </c>
      <c r="AD137" s="5">
        <v>0.0</v>
      </c>
      <c r="AE137" s="5">
        <v>3.0</v>
      </c>
      <c r="AF137" s="5">
        <v>0.285</v>
      </c>
      <c r="AG137" s="5">
        <f t="shared" si="1"/>
        <v>58</v>
      </c>
      <c r="AH137" s="6">
        <f t="shared" si="2"/>
        <v>1</v>
      </c>
      <c r="AI137" s="6" t="str">
        <f>VLOOKUP(C137, 'Batter Rosters'!A:C, 3, FALSE)</f>
        <v>OAK</v>
      </c>
    </row>
    <row r="138">
      <c r="A138" s="1">
        <v>116.0</v>
      </c>
      <c r="B138" s="3"/>
      <c r="C138" s="4" t="s">
        <v>241</v>
      </c>
      <c r="D138" s="4" t="s">
        <v>36</v>
      </c>
      <c r="E138" s="5">
        <v>2019.0</v>
      </c>
      <c r="F138" s="5">
        <v>2020.0</v>
      </c>
      <c r="G138" s="5">
        <v>160.0</v>
      </c>
      <c r="H138" s="5">
        <v>9.0</v>
      </c>
      <c r="I138" s="3"/>
      <c r="J138" s="5">
        <v>530.0</v>
      </c>
      <c r="K138" s="5">
        <v>454.0</v>
      </c>
      <c r="L138" s="5">
        <v>62.0</v>
      </c>
      <c r="M138" s="5">
        <v>114.0</v>
      </c>
      <c r="N138" s="5">
        <v>30.0</v>
      </c>
      <c r="O138" s="5">
        <v>3.0</v>
      </c>
      <c r="P138" s="5">
        <v>43.0</v>
      </c>
      <c r="Q138" s="5">
        <v>11.0</v>
      </c>
      <c r="R138" s="5">
        <v>5.0</v>
      </c>
      <c r="S138" s="5">
        <v>68.0</v>
      </c>
      <c r="T138" s="5">
        <v>93.0</v>
      </c>
      <c r="U138" s="5">
        <v>0.251</v>
      </c>
      <c r="V138" s="5">
        <v>0.355</v>
      </c>
      <c r="W138" s="5">
        <v>0.39</v>
      </c>
      <c r="X138" s="5">
        <v>0.745</v>
      </c>
      <c r="Y138" s="5">
        <v>177.0</v>
      </c>
      <c r="Z138" s="5">
        <v>6.0</v>
      </c>
      <c r="AA138" s="5">
        <v>6.0</v>
      </c>
      <c r="AB138" s="5">
        <v>0.0</v>
      </c>
      <c r="AC138" s="5">
        <v>2.0</v>
      </c>
      <c r="AD138" s="5">
        <v>4.0</v>
      </c>
      <c r="AE138" s="5">
        <v>4.0</v>
      </c>
      <c r="AF138" s="5">
        <v>0.297</v>
      </c>
      <c r="AG138" s="5">
        <f t="shared" si="1"/>
        <v>72</v>
      </c>
      <c r="AH138" s="6">
        <f t="shared" si="2"/>
        <v>6</v>
      </c>
      <c r="AI138" s="6" t="str">
        <f>VLOOKUP(C138, 'Batter Rosters'!A:C, 3, FALSE)</f>
        <v>OAK</v>
      </c>
    </row>
    <row r="139">
      <c r="A139" s="1">
        <v>147.0</v>
      </c>
      <c r="B139" s="3"/>
      <c r="C139" s="4" t="s">
        <v>545</v>
      </c>
      <c r="D139" s="4" t="s">
        <v>36</v>
      </c>
      <c r="E139" s="5">
        <v>2019.0</v>
      </c>
      <c r="F139" s="5">
        <v>2020.0</v>
      </c>
      <c r="G139" s="5">
        <v>123.0</v>
      </c>
      <c r="H139" s="5">
        <v>7.0</v>
      </c>
      <c r="I139" s="3"/>
      <c r="J139" s="5">
        <v>311.0</v>
      </c>
      <c r="K139" s="5">
        <v>269.0</v>
      </c>
      <c r="L139" s="5">
        <v>36.0</v>
      </c>
      <c r="M139" s="5">
        <v>59.0</v>
      </c>
      <c r="N139" s="5">
        <v>10.0</v>
      </c>
      <c r="O139" s="5">
        <v>2.0</v>
      </c>
      <c r="P139" s="5">
        <v>23.0</v>
      </c>
      <c r="Q139" s="5">
        <v>6.0</v>
      </c>
      <c r="R139" s="5">
        <v>4.0</v>
      </c>
      <c r="S139" s="5">
        <v>33.0</v>
      </c>
      <c r="T139" s="5">
        <v>55.0</v>
      </c>
      <c r="U139" s="5">
        <v>0.219</v>
      </c>
      <c r="V139" s="5">
        <v>0.314</v>
      </c>
      <c r="W139" s="5">
        <v>0.349</v>
      </c>
      <c r="X139" s="5">
        <v>0.663</v>
      </c>
      <c r="Y139" s="5">
        <v>94.0</v>
      </c>
      <c r="Z139" s="5">
        <v>2.0</v>
      </c>
      <c r="AA139" s="5">
        <v>5.0</v>
      </c>
      <c r="AB139" s="5">
        <v>2.0</v>
      </c>
      <c r="AC139" s="5">
        <v>2.0</v>
      </c>
      <c r="AD139" s="5">
        <v>1.0</v>
      </c>
      <c r="AE139" s="5">
        <v>1.0</v>
      </c>
      <c r="AF139" s="5">
        <v>0.249</v>
      </c>
      <c r="AG139" s="5">
        <f t="shared" si="1"/>
        <v>40</v>
      </c>
      <c r="AH139" s="6">
        <f t="shared" si="2"/>
        <v>2</v>
      </c>
      <c r="AI139" s="6" t="str">
        <f>VLOOKUP(C139, 'Batter Rosters'!A:C, 3, FALSE)</f>
        <v>OAK</v>
      </c>
    </row>
    <row r="140">
      <c r="A140" s="1">
        <v>216.0</v>
      </c>
      <c r="B140" s="3"/>
      <c r="C140" s="4" t="s">
        <v>628</v>
      </c>
      <c r="D140" s="4" t="s">
        <v>36</v>
      </c>
      <c r="E140" s="5">
        <v>2019.0</v>
      </c>
      <c r="F140" s="5">
        <v>2020.0</v>
      </c>
      <c r="G140" s="5">
        <v>41.0</v>
      </c>
      <c r="H140" s="5">
        <v>1.0</v>
      </c>
      <c r="I140" s="3"/>
      <c r="J140" s="5">
        <v>93.0</v>
      </c>
      <c r="K140" s="5">
        <v>86.0</v>
      </c>
      <c r="L140" s="5">
        <v>4.0</v>
      </c>
      <c r="M140" s="5">
        <v>19.0</v>
      </c>
      <c r="N140" s="5">
        <v>5.0</v>
      </c>
      <c r="O140" s="5">
        <v>0.0</v>
      </c>
      <c r="P140" s="5">
        <v>5.0</v>
      </c>
      <c r="Q140" s="5">
        <v>0.0</v>
      </c>
      <c r="R140" s="5">
        <v>0.0</v>
      </c>
      <c r="S140" s="5">
        <v>7.0</v>
      </c>
      <c r="T140" s="5">
        <v>31.0</v>
      </c>
      <c r="U140" s="5">
        <v>0.221</v>
      </c>
      <c r="V140" s="5">
        <v>0.28</v>
      </c>
      <c r="W140" s="5">
        <v>0.314</v>
      </c>
      <c r="X140" s="5">
        <v>0.594</v>
      </c>
      <c r="Y140" s="5">
        <v>27.0</v>
      </c>
      <c r="Z140" s="5">
        <v>1.0</v>
      </c>
      <c r="AA140" s="5">
        <v>0.0</v>
      </c>
      <c r="AB140" s="5">
        <v>0.0</v>
      </c>
      <c r="AC140" s="5">
        <v>0.0</v>
      </c>
      <c r="AD140" s="5">
        <v>3.0</v>
      </c>
      <c r="AE140" s="5">
        <v>0.0</v>
      </c>
      <c r="AF140" s="5">
        <v>0.333</v>
      </c>
      <c r="AG140" s="5">
        <f t="shared" si="1"/>
        <v>13</v>
      </c>
      <c r="AH140" s="6">
        <f t="shared" si="2"/>
        <v>0</v>
      </c>
      <c r="AI140" s="6" t="str">
        <f>VLOOKUP(C140, 'Batter Rosters'!A:C, 3, FALSE)</f>
        <v>OAK</v>
      </c>
    </row>
    <row r="141">
      <c r="A141" s="1">
        <v>22.0</v>
      </c>
      <c r="B141" s="3"/>
      <c r="C141" s="4" t="s">
        <v>548</v>
      </c>
      <c r="D141" s="4" t="s">
        <v>36</v>
      </c>
      <c r="E141" s="5">
        <v>2019.0</v>
      </c>
      <c r="F141" s="5">
        <v>2020.0</v>
      </c>
      <c r="G141" s="5">
        <v>109.0</v>
      </c>
      <c r="H141" s="5">
        <v>26.0</v>
      </c>
      <c r="I141" s="3"/>
      <c r="J141" s="5">
        <v>316.0</v>
      </c>
      <c r="K141" s="5">
        <v>296.0</v>
      </c>
      <c r="L141" s="5">
        <v>44.0</v>
      </c>
      <c r="M141" s="5">
        <v>67.0</v>
      </c>
      <c r="N141" s="5">
        <v>17.0</v>
      </c>
      <c r="O141" s="5">
        <v>2.0</v>
      </c>
      <c r="P141" s="5">
        <v>56.0</v>
      </c>
      <c r="Q141" s="5">
        <v>0.0</v>
      </c>
      <c r="R141" s="5">
        <v>0.0</v>
      </c>
      <c r="S141" s="5">
        <v>16.0</v>
      </c>
      <c r="T141" s="5">
        <v>76.0</v>
      </c>
      <c r="U141" s="5">
        <v>0.226</v>
      </c>
      <c r="V141" s="5">
        <v>0.266</v>
      </c>
      <c r="W141" s="5">
        <v>0.561</v>
      </c>
      <c r="X141" s="5">
        <v>0.827</v>
      </c>
      <c r="Y141" s="5">
        <v>166.0</v>
      </c>
      <c r="Z141" s="5">
        <v>6.0</v>
      </c>
      <c r="AA141" s="5">
        <v>1.0</v>
      </c>
      <c r="AB141" s="5">
        <v>0.0</v>
      </c>
      <c r="AC141" s="5">
        <v>3.0</v>
      </c>
      <c r="AD141" s="5">
        <v>1.0</v>
      </c>
      <c r="AE141" s="5">
        <v>3.0</v>
      </c>
      <c r="AF141" s="5">
        <v>0.208</v>
      </c>
      <c r="AG141" s="5">
        <f t="shared" si="1"/>
        <v>22</v>
      </c>
      <c r="AH141" s="6">
        <f t="shared" si="2"/>
        <v>0</v>
      </c>
      <c r="AI141" s="6" t="str">
        <f>VLOOKUP(C141, 'Batter Rosters'!A:C, 3, FALSE)</f>
        <v>PHI</v>
      </c>
    </row>
    <row r="142">
      <c r="A142" s="1">
        <v>29.0</v>
      </c>
      <c r="B142" s="3"/>
      <c r="C142" s="4" t="s">
        <v>546</v>
      </c>
      <c r="D142" s="4" t="s">
        <v>36</v>
      </c>
      <c r="E142" s="5">
        <v>2019.0</v>
      </c>
      <c r="F142" s="5">
        <v>2020.0</v>
      </c>
      <c r="G142" s="5">
        <v>174.0</v>
      </c>
      <c r="H142" s="5">
        <v>24.0</v>
      </c>
      <c r="I142" s="3"/>
      <c r="J142" s="5">
        <v>566.0</v>
      </c>
      <c r="K142" s="5">
        <v>459.0</v>
      </c>
      <c r="L142" s="5">
        <v>80.0</v>
      </c>
      <c r="M142" s="5">
        <v>114.0</v>
      </c>
      <c r="N142" s="5">
        <v>26.0</v>
      </c>
      <c r="O142" s="5">
        <v>2.0</v>
      </c>
      <c r="P142" s="5">
        <v>83.0</v>
      </c>
      <c r="Q142" s="5">
        <v>16.0</v>
      </c>
      <c r="R142" s="5">
        <v>3.0</v>
      </c>
      <c r="S142" s="5">
        <v>98.0</v>
      </c>
      <c r="T142" s="5">
        <v>140.0</v>
      </c>
      <c r="U142" s="5">
        <v>0.248</v>
      </c>
      <c r="V142" s="5">
        <v>0.382</v>
      </c>
      <c r="W142" s="5">
        <v>0.471</v>
      </c>
      <c r="X142" s="5">
        <v>0.852</v>
      </c>
      <c r="Y142" s="5">
        <v>216.0</v>
      </c>
      <c r="Z142" s="5">
        <v>11.0</v>
      </c>
      <c r="AA142" s="5">
        <v>4.0</v>
      </c>
      <c r="AB142" s="5">
        <v>0.0</v>
      </c>
      <c r="AC142" s="5">
        <v>5.0</v>
      </c>
      <c r="AD142" s="5">
        <v>16.0</v>
      </c>
      <c r="AE142" s="5">
        <v>3.0</v>
      </c>
      <c r="AF142" s="5">
        <v>0.3</v>
      </c>
      <c r="AG142" s="5">
        <f t="shared" si="1"/>
        <v>62</v>
      </c>
      <c r="AH142" s="6">
        <f t="shared" si="2"/>
        <v>13</v>
      </c>
      <c r="AI142" s="6" t="str">
        <f>VLOOKUP(C142, 'Batter Rosters'!A:C, 3, FALSE)</f>
        <v>PHI</v>
      </c>
    </row>
    <row r="143">
      <c r="A143" s="1">
        <v>98.0</v>
      </c>
      <c r="B143" s="3"/>
      <c r="C143" s="4" t="s">
        <v>547</v>
      </c>
      <c r="D143" s="4" t="s">
        <v>36</v>
      </c>
      <c r="E143" s="5">
        <v>2019.0</v>
      </c>
      <c r="F143" s="5">
        <v>2020.0</v>
      </c>
      <c r="G143" s="5">
        <v>111.0</v>
      </c>
      <c r="H143" s="5">
        <v>12.0</v>
      </c>
      <c r="I143" s="3"/>
      <c r="J143" s="5">
        <v>346.0</v>
      </c>
      <c r="K143" s="5">
        <v>322.0</v>
      </c>
      <c r="L143" s="5">
        <v>50.0</v>
      </c>
      <c r="M143" s="5">
        <v>84.0</v>
      </c>
      <c r="N143" s="5">
        <v>17.0</v>
      </c>
      <c r="O143" s="5">
        <v>1.0</v>
      </c>
      <c r="P143" s="5">
        <v>52.0</v>
      </c>
      <c r="Q143" s="5">
        <v>3.0</v>
      </c>
      <c r="R143" s="5">
        <v>1.0</v>
      </c>
      <c r="S143" s="5">
        <v>20.0</v>
      </c>
      <c r="T143" s="5">
        <v>47.0</v>
      </c>
      <c r="U143" s="5">
        <v>0.261</v>
      </c>
      <c r="V143" s="5">
        <v>0.306</v>
      </c>
      <c r="W143" s="5">
        <v>0.432</v>
      </c>
      <c r="X143" s="5">
        <v>0.738</v>
      </c>
      <c r="Y143" s="5">
        <v>139.0</v>
      </c>
      <c r="Z143" s="5">
        <v>4.0</v>
      </c>
      <c r="AA143" s="5">
        <v>2.0</v>
      </c>
      <c r="AB143" s="5">
        <v>0.0</v>
      </c>
      <c r="AC143" s="5">
        <v>2.0</v>
      </c>
      <c r="AD143" s="5">
        <v>3.0</v>
      </c>
      <c r="AE143" s="5">
        <v>3.0</v>
      </c>
      <c r="AF143" s="5">
        <v>0.272</v>
      </c>
      <c r="AG143" s="5">
        <f t="shared" si="1"/>
        <v>54</v>
      </c>
      <c r="AH143" s="6">
        <f t="shared" si="2"/>
        <v>2</v>
      </c>
      <c r="AI143" s="6" t="str">
        <f>VLOOKUP(C143, 'Batter Rosters'!A:C, 3, FALSE)</f>
        <v>PHI</v>
      </c>
    </row>
    <row r="144">
      <c r="A144" s="1">
        <v>129.0</v>
      </c>
      <c r="B144" s="3"/>
      <c r="C144" s="4" t="s">
        <v>248</v>
      </c>
      <c r="D144" s="4" t="s">
        <v>36</v>
      </c>
      <c r="E144" s="5">
        <v>2019.0</v>
      </c>
      <c r="F144" s="5">
        <v>2020.0</v>
      </c>
      <c r="G144" s="5">
        <v>118.0</v>
      </c>
      <c r="H144" s="5">
        <v>8.0</v>
      </c>
      <c r="I144" s="3"/>
      <c r="J144" s="5">
        <v>351.0</v>
      </c>
      <c r="K144" s="5">
        <v>311.0</v>
      </c>
      <c r="L144" s="5">
        <v>32.0</v>
      </c>
      <c r="M144" s="5">
        <v>82.0</v>
      </c>
      <c r="N144" s="5">
        <v>18.0</v>
      </c>
      <c r="O144" s="5">
        <v>1.0</v>
      </c>
      <c r="P144" s="5">
        <v>36.0</v>
      </c>
      <c r="Q144" s="5">
        <v>3.0</v>
      </c>
      <c r="R144" s="5">
        <v>0.0</v>
      </c>
      <c r="S144" s="5">
        <v>37.0</v>
      </c>
      <c r="T144" s="5">
        <v>80.0</v>
      </c>
      <c r="U144" s="5">
        <v>0.264</v>
      </c>
      <c r="V144" s="5">
        <v>0.342</v>
      </c>
      <c r="W144" s="5">
        <v>0.405</v>
      </c>
      <c r="X144" s="5">
        <v>0.747</v>
      </c>
      <c r="Y144" s="5">
        <v>126.0</v>
      </c>
      <c r="Z144" s="5">
        <v>7.0</v>
      </c>
      <c r="AA144" s="5">
        <v>1.0</v>
      </c>
      <c r="AB144" s="5">
        <v>0.0</v>
      </c>
      <c r="AC144" s="5">
        <v>2.0</v>
      </c>
      <c r="AD144" s="5">
        <v>1.0</v>
      </c>
      <c r="AE144" s="5">
        <v>2.0</v>
      </c>
      <c r="AF144" s="5">
        <v>0.329</v>
      </c>
      <c r="AG144" s="5">
        <f t="shared" si="1"/>
        <v>55</v>
      </c>
      <c r="AH144" s="6">
        <f t="shared" si="2"/>
        <v>3</v>
      </c>
      <c r="AI144" s="6" t="str">
        <f>VLOOKUP(C144, 'Batter Rosters'!A:C, 3, FALSE)</f>
        <v>PHI</v>
      </c>
    </row>
    <row r="145">
      <c r="A145" s="1">
        <v>162.0</v>
      </c>
      <c r="B145" s="3"/>
      <c r="C145" s="4" t="s">
        <v>549</v>
      </c>
      <c r="D145" s="4" t="s">
        <v>36</v>
      </c>
      <c r="E145" s="5">
        <v>2019.0</v>
      </c>
      <c r="F145" s="5">
        <v>2020.0</v>
      </c>
      <c r="G145" s="5">
        <v>80.0</v>
      </c>
      <c r="H145" s="5">
        <v>5.0</v>
      </c>
      <c r="I145" s="3"/>
      <c r="J145" s="5">
        <v>217.0</v>
      </c>
      <c r="K145" s="5">
        <v>196.0</v>
      </c>
      <c r="L145" s="5">
        <v>26.0</v>
      </c>
      <c r="M145" s="5">
        <v>56.0</v>
      </c>
      <c r="N145" s="5">
        <v>15.0</v>
      </c>
      <c r="O145" s="5">
        <v>0.0</v>
      </c>
      <c r="P145" s="5">
        <v>21.0</v>
      </c>
      <c r="Q145" s="5">
        <v>3.0</v>
      </c>
      <c r="R145" s="5">
        <v>0.0</v>
      </c>
      <c r="S145" s="5">
        <v>14.0</v>
      </c>
      <c r="T145" s="5">
        <v>51.0</v>
      </c>
      <c r="U145" s="5">
        <v>0.286</v>
      </c>
      <c r="V145" s="5">
        <v>0.346</v>
      </c>
      <c r="W145" s="5">
        <v>0.439</v>
      </c>
      <c r="X145" s="5">
        <v>0.785</v>
      </c>
      <c r="Y145" s="5">
        <v>86.0</v>
      </c>
      <c r="Z145" s="5">
        <v>6.0</v>
      </c>
      <c r="AA145" s="5">
        <v>4.0</v>
      </c>
      <c r="AB145" s="5">
        <v>3.0</v>
      </c>
      <c r="AC145" s="5">
        <v>0.0</v>
      </c>
      <c r="AD145" s="5">
        <v>1.0</v>
      </c>
      <c r="AE145" s="5">
        <v>2.0</v>
      </c>
      <c r="AF145" s="5">
        <v>0.364</v>
      </c>
      <c r="AG145" s="5">
        <f t="shared" si="1"/>
        <v>36</v>
      </c>
      <c r="AH145" s="6">
        <f t="shared" si="2"/>
        <v>3</v>
      </c>
      <c r="AI145" s="6" t="str">
        <f>VLOOKUP(C145, 'Batter Rosters'!A:C, 3, FALSE)</f>
        <v>PHI</v>
      </c>
    </row>
    <row r="146">
      <c r="A146" s="1">
        <v>200.0</v>
      </c>
      <c r="B146" s="3"/>
      <c r="C146" s="4" t="s">
        <v>251</v>
      </c>
      <c r="D146" s="4" t="s">
        <v>36</v>
      </c>
      <c r="E146" s="5">
        <v>2019.0</v>
      </c>
      <c r="F146" s="5">
        <v>2020.0</v>
      </c>
      <c r="G146" s="5">
        <v>68.0</v>
      </c>
      <c r="H146" s="5">
        <v>2.0</v>
      </c>
      <c r="I146" s="3"/>
      <c r="J146" s="5">
        <v>147.0</v>
      </c>
      <c r="K146" s="5">
        <v>124.0</v>
      </c>
      <c r="L146" s="5">
        <v>11.0</v>
      </c>
      <c r="M146" s="5">
        <v>30.0</v>
      </c>
      <c r="N146" s="5">
        <v>9.0</v>
      </c>
      <c r="O146" s="5">
        <v>0.0</v>
      </c>
      <c r="P146" s="5">
        <v>10.0</v>
      </c>
      <c r="Q146" s="5">
        <v>0.0</v>
      </c>
      <c r="R146" s="5">
        <v>0.0</v>
      </c>
      <c r="S146" s="5">
        <v>17.0</v>
      </c>
      <c r="T146" s="5">
        <v>45.0</v>
      </c>
      <c r="U146" s="5">
        <v>0.242</v>
      </c>
      <c r="V146" s="5">
        <v>0.352</v>
      </c>
      <c r="W146" s="5">
        <v>0.363</v>
      </c>
      <c r="X146" s="5">
        <v>0.715</v>
      </c>
      <c r="Y146" s="5">
        <v>45.0</v>
      </c>
      <c r="Z146" s="5">
        <v>2.0</v>
      </c>
      <c r="AA146" s="5">
        <v>4.0</v>
      </c>
      <c r="AB146" s="5">
        <v>2.0</v>
      </c>
      <c r="AC146" s="5">
        <v>0.0</v>
      </c>
      <c r="AD146" s="5">
        <v>2.0</v>
      </c>
      <c r="AE146" s="5">
        <v>0.0</v>
      </c>
      <c r="AF146" s="5">
        <v>0.364</v>
      </c>
      <c r="AG146" s="5">
        <f t="shared" si="1"/>
        <v>19</v>
      </c>
      <c r="AH146" s="6">
        <f t="shared" si="2"/>
        <v>0</v>
      </c>
      <c r="AI146" s="6" t="str">
        <f>VLOOKUP(C146, 'Batter Rosters'!A:C, 3, FALSE)</f>
        <v>PHI</v>
      </c>
    </row>
    <row r="147">
      <c r="A147" s="1">
        <v>203.0</v>
      </c>
      <c r="B147" s="3"/>
      <c r="C147" s="4" t="s">
        <v>250</v>
      </c>
      <c r="D147" s="4" t="s">
        <v>36</v>
      </c>
      <c r="E147" s="5">
        <v>2019.0</v>
      </c>
      <c r="F147" s="5">
        <v>2020.0</v>
      </c>
      <c r="G147" s="5">
        <v>57.0</v>
      </c>
      <c r="H147" s="5">
        <v>2.0</v>
      </c>
      <c r="I147" s="3"/>
      <c r="J147" s="5">
        <v>123.0</v>
      </c>
      <c r="K147" s="5">
        <v>115.0</v>
      </c>
      <c r="L147" s="5">
        <v>18.0</v>
      </c>
      <c r="M147" s="5">
        <v>27.0</v>
      </c>
      <c r="N147" s="5">
        <v>4.0</v>
      </c>
      <c r="O147" s="5">
        <v>1.0</v>
      </c>
      <c r="P147" s="5">
        <v>7.0</v>
      </c>
      <c r="Q147" s="5">
        <v>10.0</v>
      </c>
      <c r="R147" s="5">
        <v>0.0</v>
      </c>
      <c r="S147" s="5">
        <v>5.0</v>
      </c>
      <c r="T147" s="5">
        <v>38.0</v>
      </c>
      <c r="U147" s="5">
        <v>0.235</v>
      </c>
      <c r="V147" s="5">
        <v>0.279</v>
      </c>
      <c r="W147" s="5">
        <v>0.339</v>
      </c>
      <c r="X147" s="5">
        <v>0.618</v>
      </c>
      <c r="Y147" s="5">
        <v>39.0</v>
      </c>
      <c r="Z147" s="5">
        <v>1.0</v>
      </c>
      <c r="AA147" s="5">
        <v>2.0</v>
      </c>
      <c r="AB147" s="5">
        <v>1.0</v>
      </c>
      <c r="AC147" s="5">
        <v>0.0</v>
      </c>
      <c r="AD147" s="5">
        <v>0.0</v>
      </c>
      <c r="AE147" s="5">
        <v>0.0</v>
      </c>
      <c r="AF147" s="5">
        <v>0.333</v>
      </c>
      <c r="AG147" s="5">
        <f t="shared" si="1"/>
        <v>20</v>
      </c>
      <c r="AH147" s="6">
        <f t="shared" si="2"/>
        <v>10</v>
      </c>
      <c r="AI147" s="6" t="str">
        <f>VLOOKUP(C147, 'Batter Rosters'!A:C, 3, FALSE)</f>
        <v>PHI</v>
      </c>
    </row>
    <row r="148">
      <c r="A148" s="1">
        <v>12.0</v>
      </c>
      <c r="B148" s="3"/>
      <c r="C148" s="4" t="s">
        <v>254</v>
      </c>
      <c r="D148" s="4" t="s">
        <v>36</v>
      </c>
      <c r="E148" s="5">
        <v>2019.0</v>
      </c>
      <c r="F148" s="5">
        <v>2020.0</v>
      </c>
      <c r="G148" s="5">
        <v>165.0</v>
      </c>
      <c r="H148" s="5">
        <v>31.0</v>
      </c>
      <c r="I148" s="3"/>
      <c r="J148" s="5">
        <v>557.0</v>
      </c>
      <c r="K148" s="5">
        <v>483.0</v>
      </c>
      <c r="L148" s="5">
        <v>85.0</v>
      </c>
      <c r="M148" s="5">
        <v>134.0</v>
      </c>
      <c r="N148" s="5">
        <v>34.0</v>
      </c>
      <c r="O148" s="5">
        <v>3.0</v>
      </c>
      <c r="P148" s="5">
        <v>102.0</v>
      </c>
      <c r="Q148" s="5">
        <v>0.0</v>
      </c>
      <c r="R148" s="5">
        <v>0.0</v>
      </c>
      <c r="S148" s="5">
        <v>66.0</v>
      </c>
      <c r="T148" s="5">
        <v>107.0</v>
      </c>
      <c r="U148" s="5">
        <v>0.277</v>
      </c>
      <c r="V148" s="5">
        <v>0.364</v>
      </c>
      <c r="W148" s="5">
        <v>0.553</v>
      </c>
      <c r="X148" s="5">
        <v>0.917</v>
      </c>
      <c r="Y148" s="5">
        <v>267.0</v>
      </c>
      <c r="Z148" s="5">
        <v>6.0</v>
      </c>
      <c r="AA148" s="5">
        <v>3.0</v>
      </c>
      <c r="AB148" s="5">
        <v>0.0</v>
      </c>
      <c r="AC148" s="5">
        <v>5.0</v>
      </c>
      <c r="AD148" s="5">
        <v>13.0</v>
      </c>
      <c r="AE148" s="5">
        <v>2.0</v>
      </c>
      <c r="AF148" s="5">
        <v>0.294</v>
      </c>
      <c r="AG148" s="5">
        <f t="shared" si="1"/>
        <v>66</v>
      </c>
      <c r="AH148" s="6">
        <f t="shared" si="2"/>
        <v>0</v>
      </c>
      <c r="AI148" s="6" t="str">
        <f>VLOOKUP(C148, 'Batter Rosters'!A:C, 3, FALSE)</f>
        <v>PIT</v>
      </c>
    </row>
    <row r="149">
      <c r="A149" s="1">
        <v>61.0</v>
      </c>
      <c r="B149" s="3"/>
      <c r="C149" s="4" t="s">
        <v>550</v>
      </c>
      <c r="D149" s="4" t="s">
        <v>36</v>
      </c>
      <c r="E149" s="5">
        <v>2019.0</v>
      </c>
      <c r="F149" s="5">
        <v>2020.0</v>
      </c>
      <c r="G149" s="5">
        <v>167.0</v>
      </c>
      <c r="H149" s="5">
        <v>17.0</v>
      </c>
      <c r="I149" s="3"/>
      <c r="J149" s="5">
        <v>512.0</v>
      </c>
      <c r="K149" s="5">
        <v>465.0</v>
      </c>
      <c r="L149" s="5">
        <v>56.0</v>
      </c>
      <c r="M149" s="5">
        <v>127.0</v>
      </c>
      <c r="N149" s="5">
        <v>28.0</v>
      </c>
      <c r="O149" s="5">
        <v>1.0</v>
      </c>
      <c r="P149" s="5">
        <v>79.0</v>
      </c>
      <c r="Q149" s="5">
        <v>0.0</v>
      </c>
      <c r="R149" s="5">
        <v>0.0</v>
      </c>
      <c r="S149" s="5">
        <v>39.0</v>
      </c>
      <c r="T149" s="5">
        <v>120.0</v>
      </c>
      <c r="U149" s="5">
        <v>0.273</v>
      </c>
      <c r="V149" s="5">
        <v>0.332</v>
      </c>
      <c r="W149" s="5">
        <v>0.447</v>
      </c>
      <c r="X149" s="5">
        <v>0.779</v>
      </c>
      <c r="Y149" s="5">
        <v>208.0</v>
      </c>
      <c r="Z149" s="5">
        <v>12.0</v>
      </c>
      <c r="AA149" s="5">
        <v>4.0</v>
      </c>
      <c r="AB149" s="5">
        <v>0.0</v>
      </c>
      <c r="AC149" s="5">
        <v>4.0</v>
      </c>
      <c r="AD149" s="5">
        <v>4.0</v>
      </c>
      <c r="AE149" s="5">
        <v>4.0</v>
      </c>
      <c r="AF149" s="5">
        <v>0.331</v>
      </c>
      <c r="AG149" s="5">
        <f t="shared" si="1"/>
        <v>81</v>
      </c>
      <c r="AH149" s="6">
        <f t="shared" si="2"/>
        <v>0</v>
      </c>
      <c r="AI149" s="6" t="str">
        <f>VLOOKUP(C149, 'Batter Rosters'!A:C, 3, FALSE)</f>
        <v>PIT</v>
      </c>
    </row>
    <row r="150">
      <c r="A150" s="1">
        <v>84.0</v>
      </c>
      <c r="B150" s="3"/>
      <c r="C150" s="4" t="s">
        <v>255</v>
      </c>
      <c r="D150" s="4" t="s">
        <v>36</v>
      </c>
      <c r="E150" s="5">
        <v>2019.0</v>
      </c>
      <c r="F150" s="5">
        <v>2020.0</v>
      </c>
      <c r="G150" s="5">
        <v>158.0</v>
      </c>
      <c r="H150" s="5">
        <v>14.0</v>
      </c>
      <c r="I150" s="3"/>
      <c r="J150" s="5">
        <v>490.0</v>
      </c>
      <c r="K150" s="5">
        <v>440.0</v>
      </c>
      <c r="L150" s="5">
        <v>74.0</v>
      </c>
      <c r="M150" s="5">
        <v>132.0</v>
      </c>
      <c r="N150" s="5">
        <v>29.0</v>
      </c>
      <c r="O150" s="5">
        <v>5.0</v>
      </c>
      <c r="P150" s="5">
        <v>59.0</v>
      </c>
      <c r="Q150" s="5">
        <v>4.0</v>
      </c>
      <c r="R150" s="5">
        <v>2.0</v>
      </c>
      <c r="S150" s="5">
        <v>45.0</v>
      </c>
      <c r="T150" s="5">
        <v>113.0</v>
      </c>
      <c r="U150" s="5">
        <v>0.3</v>
      </c>
      <c r="V150" s="5">
        <v>0.367</v>
      </c>
      <c r="W150" s="5">
        <v>0.484</v>
      </c>
      <c r="X150" s="5">
        <v>0.851</v>
      </c>
      <c r="Y150" s="5">
        <v>213.0</v>
      </c>
      <c r="Z150" s="5">
        <v>6.0</v>
      </c>
      <c r="AA150" s="5">
        <v>3.0</v>
      </c>
      <c r="AB150" s="5">
        <v>0.0</v>
      </c>
      <c r="AC150" s="5">
        <v>2.0</v>
      </c>
      <c r="AD150" s="5">
        <v>0.0</v>
      </c>
      <c r="AE150" s="5">
        <v>5.0</v>
      </c>
      <c r="AF150" s="5">
        <v>0.375</v>
      </c>
      <c r="AG150" s="5">
        <f t="shared" si="1"/>
        <v>84</v>
      </c>
      <c r="AH150" s="6">
        <f t="shared" si="2"/>
        <v>2</v>
      </c>
      <c r="AI150" s="6" t="str">
        <f>VLOOKUP(C150, 'Batter Rosters'!A:C, 3, FALSE)</f>
        <v>PIT</v>
      </c>
    </row>
    <row r="151">
      <c r="A151" s="1">
        <v>99.0</v>
      </c>
      <c r="B151" s="3"/>
      <c r="C151" s="4" t="s">
        <v>552</v>
      </c>
      <c r="D151" s="4" t="s">
        <v>36</v>
      </c>
      <c r="E151" s="5">
        <v>2019.0</v>
      </c>
      <c r="F151" s="5">
        <v>2020.0</v>
      </c>
      <c r="G151" s="5">
        <v>174.0</v>
      </c>
      <c r="H151" s="5">
        <v>12.0</v>
      </c>
      <c r="I151" s="3"/>
      <c r="J151" s="5">
        <v>572.0</v>
      </c>
      <c r="K151" s="5">
        <v>519.0</v>
      </c>
      <c r="L151" s="5">
        <v>76.0</v>
      </c>
      <c r="M151" s="5">
        <v>142.0</v>
      </c>
      <c r="N151" s="5">
        <v>28.0</v>
      </c>
      <c r="O151" s="5">
        <v>5.0</v>
      </c>
      <c r="P151" s="5">
        <v>50.0</v>
      </c>
      <c r="Q151" s="5">
        <v>6.0</v>
      </c>
      <c r="R151" s="5">
        <v>6.0</v>
      </c>
      <c r="S151" s="5">
        <v>42.0</v>
      </c>
      <c r="T151" s="5">
        <v>73.0</v>
      </c>
      <c r="U151" s="5">
        <v>0.274</v>
      </c>
      <c r="V151" s="5">
        <v>0.338</v>
      </c>
      <c r="W151" s="5">
        <v>0.416</v>
      </c>
      <c r="X151" s="5">
        <v>0.754</v>
      </c>
      <c r="Y151" s="5">
        <v>216.0</v>
      </c>
      <c r="Z151" s="5">
        <v>6.0</v>
      </c>
      <c r="AA151" s="5">
        <v>9.0</v>
      </c>
      <c r="AB151" s="5">
        <v>1.0</v>
      </c>
      <c r="AC151" s="5">
        <v>1.0</v>
      </c>
      <c r="AD151" s="5">
        <v>3.0</v>
      </c>
      <c r="AE151" s="5">
        <v>4.0</v>
      </c>
      <c r="AF151" s="5">
        <v>0.299</v>
      </c>
      <c r="AG151" s="5">
        <f t="shared" si="1"/>
        <v>97</v>
      </c>
      <c r="AH151" s="6">
        <f t="shared" si="2"/>
        <v>0</v>
      </c>
      <c r="AI151" s="6" t="str">
        <f>VLOOKUP(C151, 'Batter Rosters'!A:C, 3, FALSE)</f>
        <v>PIT</v>
      </c>
    </row>
    <row r="152">
      <c r="A152" s="1">
        <v>124.0</v>
      </c>
      <c r="B152" s="3"/>
      <c r="C152" s="4" t="s">
        <v>553</v>
      </c>
      <c r="D152" s="4" t="s">
        <v>36</v>
      </c>
      <c r="E152" s="5">
        <v>2019.0</v>
      </c>
      <c r="F152" s="5">
        <v>2020.0</v>
      </c>
      <c r="G152" s="5">
        <v>67.0</v>
      </c>
      <c r="H152" s="5">
        <v>9.0</v>
      </c>
      <c r="I152" s="3"/>
      <c r="J152" s="5">
        <v>211.0</v>
      </c>
      <c r="K152" s="5">
        <v>193.0</v>
      </c>
      <c r="L152" s="5">
        <v>29.0</v>
      </c>
      <c r="M152" s="5">
        <v>43.0</v>
      </c>
      <c r="N152" s="5">
        <v>12.0</v>
      </c>
      <c r="O152" s="5">
        <v>1.0</v>
      </c>
      <c r="P152" s="5">
        <v>27.0</v>
      </c>
      <c r="Q152" s="5">
        <v>5.0</v>
      </c>
      <c r="R152" s="5">
        <v>1.0</v>
      </c>
      <c r="S152" s="5">
        <v>16.0</v>
      </c>
      <c r="T152" s="5">
        <v>70.0</v>
      </c>
      <c r="U152" s="5">
        <v>0.223</v>
      </c>
      <c r="V152" s="5">
        <v>0.28</v>
      </c>
      <c r="W152" s="5">
        <v>0.435</v>
      </c>
      <c r="X152" s="5">
        <v>0.715</v>
      </c>
      <c r="Y152" s="5">
        <v>84.0</v>
      </c>
      <c r="Z152" s="5">
        <v>2.0</v>
      </c>
      <c r="AA152" s="5">
        <v>0.0</v>
      </c>
      <c r="AB152" s="5">
        <v>0.0</v>
      </c>
      <c r="AC152" s="5">
        <v>2.0</v>
      </c>
      <c r="AD152" s="5">
        <v>1.0</v>
      </c>
      <c r="AE152" s="5">
        <v>0.0</v>
      </c>
      <c r="AF152" s="5">
        <v>0.293</v>
      </c>
      <c r="AG152" s="5">
        <f t="shared" si="1"/>
        <v>21</v>
      </c>
      <c r="AH152" s="6">
        <f t="shared" si="2"/>
        <v>4</v>
      </c>
      <c r="AI152" s="6" t="str">
        <f>VLOOKUP(C152, 'Batter Rosters'!A:C, 3, FALSE)</f>
        <v>PIT</v>
      </c>
    </row>
    <row r="153">
      <c r="A153" s="1">
        <v>166.0</v>
      </c>
      <c r="B153" s="3"/>
      <c r="C153" s="4" t="s">
        <v>551</v>
      </c>
      <c r="D153" s="4" t="s">
        <v>36</v>
      </c>
      <c r="E153" s="5">
        <v>2019.0</v>
      </c>
      <c r="F153" s="5">
        <v>2020.0</v>
      </c>
      <c r="G153" s="5">
        <v>58.0</v>
      </c>
      <c r="H153" s="5">
        <v>4.0</v>
      </c>
      <c r="I153" s="3"/>
      <c r="J153" s="5">
        <v>150.0</v>
      </c>
      <c r="K153" s="5">
        <v>142.0</v>
      </c>
      <c r="L153" s="5">
        <v>15.0</v>
      </c>
      <c r="M153" s="5">
        <v>24.0</v>
      </c>
      <c r="N153" s="5">
        <v>4.0</v>
      </c>
      <c r="O153" s="5">
        <v>0.0</v>
      </c>
      <c r="P153" s="5">
        <v>6.0</v>
      </c>
      <c r="Q153" s="5">
        <v>1.0</v>
      </c>
      <c r="R153" s="5">
        <v>0.0</v>
      </c>
      <c r="S153" s="5">
        <v>6.0</v>
      </c>
      <c r="T153" s="5">
        <v>40.0</v>
      </c>
      <c r="U153" s="5">
        <v>0.169</v>
      </c>
      <c r="V153" s="5">
        <v>0.213</v>
      </c>
      <c r="W153" s="5">
        <v>0.282</v>
      </c>
      <c r="X153" s="5">
        <v>0.495</v>
      </c>
      <c r="Y153" s="5">
        <v>40.0</v>
      </c>
      <c r="Z153" s="5">
        <v>3.0</v>
      </c>
      <c r="AA153" s="5">
        <v>2.0</v>
      </c>
      <c r="AB153" s="5">
        <v>0.0</v>
      </c>
      <c r="AC153" s="5">
        <v>0.0</v>
      </c>
      <c r="AD153" s="5">
        <v>1.0</v>
      </c>
      <c r="AE153" s="5">
        <v>1.0</v>
      </c>
      <c r="AF153" s="5">
        <v>0.204</v>
      </c>
      <c r="AG153" s="5">
        <f t="shared" si="1"/>
        <v>16</v>
      </c>
      <c r="AH153" s="6">
        <f t="shared" si="2"/>
        <v>1</v>
      </c>
      <c r="AI153" s="6" t="str">
        <f>VLOOKUP(C153, 'Batter Rosters'!A:C, 3, FALSE)</f>
        <v>PIT</v>
      </c>
    </row>
    <row r="154">
      <c r="A154" s="1">
        <v>238.0</v>
      </c>
      <c r="B154" s="3"/>
      <c r="C154" s="4" t="s">
        <v>262</v>
      </c>
      <c r="D154" s="4" t="s">
        <v>36</v>
      </c>
      <c r="E154" s="5">
        <v>2019.0</v>
      </c>
      <c r="F154" s="5">
        <v>2020.0</v>
      </c>
      <c r="G154" s="5">
        <v>73.0</v>
      </c>
      <c r="H154" s="5">
        <v>1.0</v>
      </c>
      <c r="I154" s="3"/>
      <c r="J154" s="5">
        <v>173.0</v>
      </c>
      <c r="K154" s="5">
        <v>163.0</v>
      </c>
      <c r="L154" s="5">
        <v>18.0</v>
      </c>
      <c r="M154" s="5">
        <v>36.0</v>
      </c>
      <c r="N154" s="5">
        <v>10.0</v>
      </c>
      <c r="O154" s="5">
        <v>3.0</v>
      </c>
      <c r="P154" s="5">
        <v>10.0</v>
      </c>
      <c r="Q154" s="5">
        <v>1.0</v>
      </c>
      <c r="R154" s="5">
        <v>0.0</v>
      </c>
      <c r="S154" s="5">
        <v>6.0</v>
      </c>
      <c r="T154" s="5">
        <v>42.0</v>
      </c>
      <c r="U154" s="5">
        <v>0.221</v>
      </c>
      <c r="V154" s="5">
        <v>0.251</v>
      </c>
      <c r="W154" s="5">
        <v>0.337</v>
      </c>
      <c r="X154" s="5">
        <v>0.589</v>
      </c>
      <c r="Y154" s="5">
        <v>55.0</v>
      </c>
      <c r="Z154" s="5">
        <v>2.0</v>
      </c>
      <c r="AA154" s="5">
        <v>1.0</v>
      </c>
      <c r="AB154" s="5">
        <v>2.0</v>
      </c>
      <c r="AC154" s="5">
        <v>1.0</v>
      </c>
      <c r="AD154" s="5">
        <v>1.0</v>
      </c>
      <c r="AE154" s="5">
        <v>0.0</v>
      </c>
      <c r="AF154" s="5">
        <v>0.289</v>
      </c>
      <c r="AG154" s="5">
        <f t="shared" si="1"/>
        <v>22</v>
      </c>
      <c r="AH154" s="6">
        <f t="shared" si="2"/>
        <v>1</v>
      </c>
      <c r="AI154" s="6" t="str">
        <f>VLOOKUP(C154, 'Batter Rosters'!A:C, 3, FALSE)</f>
        <v>PIT</v>
      </c>
    </row>
    <row r="155">
      <c r="A155" s="1">
        <v>19.0</v>
      </c>
      <c r="B155" s="3"/>
      <c r="C155" s="4" t="s">
        <v>554</v>
      </c>
      <c r="D155" s="4" t="s">
        <v>36</v>
      </c>
      <c r="E155" s="5">
        <v>2019.0</v>
      </c>
      <c r="F155" s="5">
        <v>2020.0</v>
      </c>
      <c r="G155" s="5">
        <v>182.0</v>
      </c>
      <c r="H155" s="5">
        <v>27.0</v>
      </c>
      <c r="I155" s="3"/>
      <c r="J155" s="5">
        <v>579.0</v>
      </c>
      <c r="K155" s="5">
        <v>536.0</v>
      </c>
      <c r="L155" s="5">
        <v>75.0</v>
      </c>
      <c r="M155" s="5">
        <v>152.0</v>
      </c>
      <c r="N155" s="5">
        <v>24.0</v>
      </c>
      <c r="O155" s="5">
        <v>1.0</v>
      </c>
      <c r="P155" s="5">
        <v>105.0</v>
      </c>
      <c r="Q155" s="5">
        <v>2.0</v>
      </c>
      <c r="R155" s="5">
        <v>3.0</v>
      </c>
      <c r="S155" s="5">
        <v>35.0</v>
      </c>
      <c r="T155" s="5">
        <v>143.0</v>
      </c>
      <c r="U155" s="5">
        <v>0.284</v>
      </c>
      <c r="V155" s="5">
        <v>0.33</v>
      </c>
      <c r="W155" s="5">
        <v>0.483</v>
      </c>
      <c r="X155" s="5">
        <v>0.813</v>
      </c>
      <c r="Y155" s="5">
        <v>259.0</v>
      </c>
      <c r="Z155" s="5">
        <v>6.0</v>
      </c>
      <c r="AA155" s="5">
        <v>4.0</v>
      </c>
      <c r="AB155" s="5">
        <v>0.0</v>
      </c>
      <c r="AC155" s="5">
        <v>4.0</v>
      </c>
      <c r="AD155" s="5">
        <v>3.0</v>
      </c>
      <c r="AE155" s="5">
        <v>4.0</v>
      </c>
      <c r="AF155" s="5">
        <v>0.338</v>
      </c>
      <c r="AG155" s="5">
        <f t="shared" si="1"/>
        <v>100</v>
      </c>
      <c r="AH155" s="6">
        <f t="shared" si="2"/>
        <v>-1</v>
      </c>
      <c r="AI155" s="6" t="str">
        <f>VLOOKUP(C155, 'Batter Rosters'!A:C, 3, FALSE)</f>
        <v>SDP</v>
      </c>
    </row>
    <row r="156">
      <c r="A156" s="1">
        <v>24.0</v>
      </c>
      <c r="B156" s="3"/>
      <c r="C156" s="4" t="s">
        <v>556</v>
      </c>
      <c r="D156" s="4" t="s">
        <v>36</v>
      </c>
      <c r="E156" s="5">
        <v>2019.0</v>
      </c>
      <c r="F156" s="5">
        <v>2020.0</v>
      </c>
      <c r="G156" s="5">
        <v>115.0</v>
      </c>
      <c r="H156" s="5">
        <v>26.0</v>
      </c>
      <c r="I156" s="3"/>
      <c r="J156" s="5">
        <v>354.0</v>
      </c>
      <c r="K156" s="5">
        <v>312.0</v>
      </c>
      <c r="L156" s="5">
        <v>53.0</v>
      </c>
      <c r="M156" s="5">
        <v>85.0</v>
      </c>
      <c r="N156" s="5">
        <v>18.0</v>
      </c>
      <c r="O156" s="5">
        <v>1.0</v>
      </c>
      <c r="P156" s="5">
        <v>70.0</v>
      </c>
      <c r="Q156" s="5">
        <v>1.0</v>
      </c>
      <c r="R156" s="5">
        <v>0.0</v>
      </c>
      <c r="S156" s="5">
        <v>40.0</v>
      </c>
      <c r="T156" s="5">
        <v>73.0</v>
      </c>
      <c r="U156" s="5">
        <v>0.272</v>
      </c>
      <c r="V156" s="5">
        <v>0.353</v>
      </c>
      <c r="W156" s="5">
        <v>0.587</v>
      </c>
      <c r="X156" s="5">
        <v>0.94</v>
      </c>
      <c r="Y156" s="5">
        <v>183.0</v>
      </c>
      <c r="Z156" s="5">
        <v>11.0</v>
      </c>
      <c r="AA156" s="5">
        <v>0.0</v>
      </c>
      <c r="AB156" s="5">
        <v>0.0</v>
      </c>
      <c r="AC156" s="5">
        <v>2.0</v>
      </c>
      <c r="AD156" s="5">
        <v>1.0</v>
      </c>
      <c r="AE156" s="5">
        <v>3.0</v>
      </c>
      <c r="AF156" s="5">
        <v>0.274</v>
      </c>
      <c r="AG156" s="5">
        <f t="shared" si="1"/>
        <v>40</v>
      </c>
      <c r="AH156" s="6">
        <f t="shared" si="2"/>
        <v>1</v>
      </c>
      <c r="AI156" s="6" t="str">
        <f>VLOOKUP(C156, 'Batter Rosters'!A:C, 3, FALSE)</f>
        <v>SDP</v>
      </c>
    </row>
    <row r="157">
      <c r="A157" s="1">
        <v>44.0</v>
      </c>
      <c r="B157" s="3"/>
      <c r="C157" s="4" t="s">
        <v>267</v>
      </c>
      <c r="D157" s="4" t="s">
        <v>36</v>
      </c>
      <c r="E157" s="5">
        <v>2019.0</v>
      </c>
      <c r="F157" s="5">
        <v>2020.0</v>
      </c>
      <c r="G157" s="5">
        <v>166.0</v>
      </c>
      <c r="H157" s="5">
        <v>20.0</v>
      </c>
      <c r="I157" s="3"/>
      <c r="J157" s="5">
        <v>491.0</v>
      </c>
      <c r="K157" s="5">
        <v>432.0</v>
      </c>
      <c r="L157" s="5">
        <v>60.0</v>
      </c>
      <c r="M157" s="5">
        <v>85.0</v>
      </c>
      <c r="N157" s="5">
        <v>18.0</v>
      </c>
      <c r="O157" s="5">
        <v>2.0</v>
      </c>
      <c r="P157" s="5">
        <v>60.0</v>
      </c>
      <c r="Q157" s="5">
        <v>9.0</v>
      </c>
      <c r="R157" s="5">
        <v>2.0</v>
      </c>
      <c r="S157" s="5">
        <v>44.0</v>
      </c>
      <c r="T157" s="5">
        <v>72.0</v>
      </c>
      <c r="U157" s="5">
        <v>0.197</v>
      </c>
      <c r="V157" s="5">
        <v>0.286</v>
      </c>
      <c r="W157" s="5">
        <v>0.387</v>
      </c>
      <c r="X157" s="5">
        <v>0.672</v>
      </c>
      <c r="Y157" s="5">
        <v>167.0</v>
      </c>
      <c r="Z157" s="5">
        <v>11.0</v>
      </c>
      <c r="AA157" s="5">
        <v>11.0</v>
      </c>
      <c r="AB157" s="5">
        <v>1.0</v>
      </c>
      <c r="AC157" s="5">
        <v>3.0</v>
      </c>
      <c r="AD157" s="5">
        <v>1.0</v>
      </c>
      <c r="AE157" s="5">
        <v>1.0</v>
      </c>
      <c r="AF157" s="5">
        <v>0.19</v>
      </c>
      <c r="AG157" s="5">
        <f t="shared" si="1"/>
        <v>45</v>
      </c>
      <c r="AH157" s="6">
        <f t="shared" si="2"/>
        <v>7</v>
      </c>
      <c r="AI157" s="6" t="str">
        <f>VLOOKUP(C157, 'Batter Rosters'!A:C, 3, FALSE)</f>
        <v>SDP</v>
      </c>
    </row>
    <row r="158">
      <c r="A158" s="1">
        <v>75.0</v>
      </c>
      <c r="B158" s="3"/>
      <c r="C158" s="4" t="s">
        <v>558</v>
      </c>
      <c r="D158" s="4" t="s">
        <v>36</v>
      </c>
      <c r="E158" s="5">
        <v>2019.0</v>
      </c>
      <c r="F158" s="5">
        <v>2020.0</v>
      </c>
      <c r="G158" s="5">
        <v>91.0</v>
      </c>
      <c r="H158" s="5">
        <v>15.0</v>
      </c>
      <c r="I158" s="3"/>
      <c r="J158" s="5">
        <v>282.0</v>
      </c>
      <c r="K158" s="5">
        <v>241.0</v>
      </c>
      <c r="L158" s="5">
        <v>39.0</v>
      </c>
      <c r="M158" s="5">
        <v>59.0</v>
      </c>
      <c r="N158" s="5">
        <v>14.0</v>
      </c>
      <c r="O158" s="5">
        <v>0.0</v>
      </c>
      <c r="P158" s="5">
        <v>35.0</v>
      </c>
      <c r="Q158" s="5">
        <v>0.0</v>
      </c>
      <c r="R158" s="5">
        <v>0.0</v>
      </c>
      <c r="S158" s="5">
        <v>36.0</v>
      </c>
      <c r="T158" s="5">
        <v>86.0</v>
      </c>
      <c r="U158" s="5">
        <v>0.245</v>
      </c>
      <c r="V158" s="5">
        <v>0.349</v>
      </c>
      <c r="W158" s="5">
        <v>0.49</v>
      </c>
      <c r="X158" s="5">
        <v>0.838</v>
      </c>
      <c r="Y158" s="5">
        <v>118.0</v>
      </c>
      <c r="Z158" s="5">
        <v>1.0</v>
      </c>
      <c r="AA158" s="5">
        <v>3.0</v>
      </c>
      <c r="AB158" s="5">
        <v>1.0</v>
      </c>
      <c r="AC158" s="5">
        <v>1.0</v>
      </c>
      <c r="AD158" s="5">
        <v>0.0</v>
      </c>
      <c r="AE158" s="5">
        <v>0.0</v>
      </c>
      <c r="AF158" s="5">
        <v>0.312</v>
      </c>
      <c r="AG158" s="5">
        <f t="shared" si="1"/>
        <v>30</v>
      </c>
      <c r="AH158" s="6">
        <f t="shared" si="2"/>
        <v>0</v>
      </c>
      <c r="AI158" s="6" t="str">
        <f>VLOOKUP(C158, 'Batter Rosters'!A:C, 3, FALSE)</f>
        <v>SDP</v>
      </c>
    </row>
    <row r="159">
      <c r="A159" s="1">
        <v>97.0</v>
      </c>
      <c r="B159" s="3"/>
      <c r="C159" s="4" t="s">
        <v>555</v>
      </c>
      <c r="D159" s="4" t="s">
        <v>36</v>
      </c>
      <c r="E159" s="5">
        <v>2019.0</v>
      </c>
      <c r="F159" s="5">
        <v>2020.0</v>
      </c>
      <c r="G159" s="5">
        <v>86.0</v>
      </c>
      <c r="H159" s="5">
        <v>12.0</v>
      </c>
      <c r="I159" s="3"/>
      <c r="J159" s="5">
        <v>280.0</v>
      </c>
      <c r="K159" s="5">
        <v>237.0</v>
      </c>
      <c r="L159" s="5">
        <v>45.0</v>
      </c>
      <c r="M159" s="5">
        <v>58.0</v>
      </c>
      <c r="N159" s="5">
        <v>11.0</v>
      </c>
      <c r="O159" s="5">
        <v>3.0</v>
      </c>
      <c r="P159" s="5">
        <v>35.0</v>
      </c>
      <c r="Q159" s="5">
        <v>5.0</v>
      </c>
      <c r="R159" s="5">
        <v>1.0</v>
      </c>
      <c r="S159" s="5">
        <v>35.0</v>
      </c>
      <c r="T159" s="5">
        <v>68.0</v>
      </c>
      <c r="U159" s="5">
        <v>0.245</v>
      </c>
      <c r="V159" s="5">
        <v>0.348</v>
      </c>
      <c r="W159" s="5">
        <v>0.468</v>
      </c>
      <c r="X159" s="5">
        <v>0.816</v>
      </c>
      <c r="Y159" s="5">
        <v>111.0</v>
      </c>
      <c r="Z159" s="5">
        <v>2.0</v>
      </c>
      <c r="AA159" s="5">
        <v>4.0</v>
      </c>
      <c r="AB159" s="5">
        <v>0.0</v>
      </c>
      <c r="AC159" s="5">
        <v>3.0</v>
      </c>
      <c r="AD159" s="5">
        <v>0.0</v>
      </c>
      <c r="AE159" s="5">
        <v>0.0</v>
      </c>
      <c r="AF159" s="5">
        <v>0.288</v>
      </c>
      <c r="AG159" s="5">
        <f t="shared" si="1"/>
        <v>32</v>
      </c>
      <c r="AH159" s="6">
        <f t="shared" si="2"/>
        <v>4</v>
      </c>
      <c r="AI159" s="6" t="str">
        <f>VLOOKUP(C159, 'Batter Rosters'!A:C, 3, FALSE)</f>
        <v>SDP</v>
      </c>
    </row>
    <row r="160">
      <c r="A160" s="1">
        <v>126.0</v>
      </c>
      <c r="B160" s="3"/>
      <c r="C160" s="4" t="s">
        <v>270</v>
      </c>
      <c r="D160" s="4" t="s">
        <v>36</v>
      </c>
      <c r="E160" s="5">
        <v>2019.0</v>
      </c>
      <c r="F160" s="5">
        <v>2020.0</v>
      </c>
      <c r="G160" s="5">
        <v>82.0</v>
      </c>
      <c r="H160" s="5">
        <v>8.0</v>
      </c>
      <c r="I160" s="3"/>
      <c r="J160" s="5">
        <v>208.0</v>
      </c>
      <c r="K160" s="5">
        <v>191.0</v>
      </c>
      <c r="L160" s="5">
        <v>28.0</v>
      </c>
      <c r="M160" s="5">
        <v>45.0</v>
      </c>
      <c r="N160" s="5">
        <v>8.0</v>
      </c>
      <c r="O160" s="5">
        <v>2.0</v>
      </c>
      <c r="P160" s="5">
        <v>20.0</v>
      </c>
      <c r="Q160" s="5">
        <v>0.0</v>
      </c>
      <c r="R160" s="5">
        <v>1.0</v>
      </c>
      <c r="S160" s="5">
        <v>10.0</v>
      </c>
      <c r="T160" s="5">
        <v>53.0</v>
      </c>
      <c r="U160" s="5">
        <v>0.236</v>
      </c>
      <c r="V160" s="5">
        <v>0.293</v>
      </c>
      <c r="W160" s="5">
        <v>0.424</v>
      </c>
      <c r="X160" s="5">
        <v>0.717</v>
      </c>
      <c r="Y160" s="5">
        <v>81.0</v>
      </c>
      <c r="Z160" s="5">
        <v>2.0</v>
      </c>
      <c r="AA160" s="5">
        <v>6.0</v>
      </c>
      <c r="AB160" s="5">
        <v>0.0</v>
      </c>
      <c r="AC160" s="5">
        <v>1.0</v>
      </c>
      <c r="AD160" s="5">
        <v>1.0</v>
      </c>
      <c r="AE160" s="5">
        <v>1.0</v>
      </c>
      <c r="AF160" s="5">
        <v>0.282</v>
      </c>
      <c r="AG160" s="5">
        <f t="shared" si="1"/>
        <v>27</v>
      </c>
      <c r="AH160" s="6">
        <f t="shared" si="2"/>
        <v>-1</v>
      </c>
      <c r="AI160" s="6" t="str">
        <f>VLOOKUP(C160, 'Batter Rosters'!A:C, 3, FALSE)</f>
        <v>SDP</v>
      </c>
    </row>
    <row r="161">
      <c r="A161" s="1">
        <v>155.0</v>
      </c>
      <c r="B161" s="3"/>
      <c r="C161" s="4" t="s">
        <v>272</v>
      </c>
      <c r="D161" s="4" t="s">
        <v>36</v>
      </c>
      <c r="E161" s="5">
        <v>2019.0</v>
      </c>
      <c r="F161" s="5">
        <v>2020.0</v>
      </c>
      <c r="G161" s="5">
        <v>82.0</v>
      </c>
      <c r="H161" s="5">
        <v>5.0</v>
      </c>
      <c r="I161" s="3"/>
      <c r="J161" s="5">
        <v>208.0</v>
      </c>
      <c r="K161" s="5">
        <v>180.0</v>
      </c>
      <c r="L161" s="5">
        <v>27.0</v>
      </c>
      <c r="M161" s="5">
        <v>44.0</v>
      </c>
      <c r="N161" s="5">
        <v>8.0</v>
      </c>
      <c r="O161" s="5">
        <v>3.0</v>
      </c>
      <c r="P161" s="5">
        <v>28.0</v>
      </c>
      <c r="Q161" s="5">
        <v>9.0</v>
      </c>
      <c r="R161" s="5">
        <v>2.0</v>
      </c>
      <c r="S161" s="5">
        <v>12.0</v>
      </c>
      <c r="T161" s="5">
        <v>45.0</v>
      </c>
      <c r="U161" s="5">
        <v>0.244</v>
      </c>
      <c r="V161" s="5">
        <v>0.327</v>
      </c>
      <c r="W161" s="5">
        <v>0.406</v>
      </c>
      <c r="X161" s="5">
        <v>0.732</v>
      </c>
      <c r="Y161" s="5">
        <v>73.0</v>
      </c>
      <c r="Z161" s="5">
        <v>0.0</v>
      </c>
      <c r="AA161" s="5">
        <v>11.0</v>
      </c>
      <c r="AB161" s="5">
        <v>3.0</v>
      </c>
      <c r="AC161" s="5">
        <v>2.0</v>
      </c>
      <c r="AD161" s="5">
        <v>1.0</v>
      </c>
      <c r="AE161" s="5">
        <v>2.0</v>
      </c>
      <c r="AF161" s="5">
        <v>0.295</v>
      </c>
      <c r="AG161" s="5">
        <f t="shared" si="1"/>
        <v>28</v>
      </c>
      <c r="AH161" s="6">
        <f t="shared" si="2"/>
        <v>7</v>
      </c>
      <c r="AI161" s="6" t="str">
        <f>VLOOKUP(C161, 'Batter Rosters'!A:C, 3, FALSE)</f>
        <v>SDP</v>
      </c>
    </row>
    <row r="162">
      <c r="A162" s="1">
        <v>165.0</v>
      </c>
      <c r="B162" s="3"/>
      <c r="C162" s="4" t="s">
        <v>559</v>
      </c>
      <c r="D162" s="4" t="s">
        <v>36</v>
      </c>
      <c r="E162" s="5">
        <v>2019.0</v>
      </c>
      <c r="F162" s="5">
        <v>2020.0</v>
      </c>
      <c r="G162" s="5">
        <v>149.0</v>
      </c>
      <c r="H162" s="5">
        <v>4.0</v>
      </c>
      <c r="I162" s="3"/>
      <c r="J162" s="5">
        <v>373.0</v>
      </c>
      <c r="K162" s="5">
        <v>313.0</v>
      </c>
      <c r="L162" s="5">
        <v>53.0</v>
      </c>
      <c r="M162" s="5">
        <v>80.0</v>
      </c>
      <c r="N162" s="5">
        <v>16.0</v>
      </c>
      <c r="O162" s="5">
        <v>4.0</v>
      </c>
      <c r="P162" s="5">
        <v>35.0</v>
      </c>
      <c r="Q162" s="5">
        <v>1.0</v>
      </c>
      <c r="R162" s="5">
        <v>2.0</v>
      </c>
      <c r="S162" s="5">
        <v>51.0</v>
      </c>
      <c r="T162" s="5">
        <v>84.0</v>
      </c>
      <c r="U162" s="5">
        <v>0.256</v>
      </c>
      <c r="V162" s="5">
        <v>0.367</v>
      </c>
      <c r="W162" s="5">
        <v>0.371</v>
      </c>
      <c r="X162" s="5">
        <v>0.737</v>
      </c>
      <c r="Y162" s="5">
        <v>116.0</v>
      </c>
      <c r="Z162" s="5">
        <v>4.0</v>
      </c>
      <c r="AA162" s="5">
        <v>5.0</v>
      </c>
      <c r="AB162" s="5">
        <v>2.0</v>
      </c>
      <c r="AC162" s="5">
        <v>2.0</v>
      </c>
      <c r="AD162" s="5">
        <v>1.0</v>
      </c>
      <c r="AE162" s="5">
        <v>2.0</v>
      </c>
      <c r="AF162" s="5">
        <v>0.335</v>
      </c>
      <c r="AG162" s="5">
        <f t="shared" si="1"/>
        <v>56</v>
      </c>
      <c r="AH162" s="6">
        <f t="shared" si="2"/>
        <v>-1</v>
      </c>
      <c r="AI162" s="6" t="str">
        <f>VLOOKUP(C162, 'Batter Rosters'!A:C, 3, FALSE)</f>
        <v>SDP</v>
      </c>
    </row>
    <row r="163">
      <c r="A163" s="1">
        <v>173.0</v>
      </c>
      <c r="B163" s="3"/>
      <c r="C163" s="4" t="s">
        <v>557</v>
      </c>
      <c r="D163" s="4" t="s">
        <v>36</v>
      </c>
      <c r="E163" s="5">
        <v>2020.0</v>
      </c>
      <c r="F163" s="5">
        <v>2020.0</v>
      </c>
      <c r="G163" s="5">
        <v>34.0</v>
      </c>
      <c r="H163" s="5">
        <v>4.0</v>
      </c>
      <c r="I163" s="3"/>
      <c r="J163" s="5">
        <v>92.0</v>
      </c>
      <c r="K163" s="5">
        <v>83.0</v>
      </c>
      <c r="L163" s="5">
        <v>16.0</v>
      </c>
      <c r="M163" s="5">
        <v>28.0</v>
      </c>
      <c r="N163" s="5">
        <v>8.0</v>
      </c>
      <c r="O163" s="5">
        <v>3.0</v>
      </c>
      <c r="P163" s="5">
        <v>17.0</v>
      </c>
      <c r="Q163" s="5">
        <v>2.0</v>
      </c>
      <c r="R163" s="5">
        <v>0.0</v>
      </c>
      <c r="S163" s="5">
        <v>8.0</v>
      </c>
      <c r="T163" s="5">
        <v>13.0</v>
      </c>
      <c r="U163" s="5">
        <v>0.337</v>
      </c>
      <c r="V163" s="5">
        <v>0.391</v>
      </c>
      <c r="W163" s="5">
        <v>0.651</v>
      </c>
      <c r="X163" s="5">
        <v>1.042</v>
      </c>
      <c r="Y163" s="5">
        <v>54.0</v>
      </c>
      <c r="Z163" s="5">
        <v>2.0</v>
      </c>
      <c r="AA163" s="5">
        <v>0.0</v>
      </c>
      <c r="AB163" s="5">
        <v>0.0</v>
      </c>
      <c r="AC163" s="5">
        <v>1.0</v>
      </c>
      <c r="AD163" s="5">
        <v>0.0</v>
      </c>
      <c r="AE163" s="5">
        <v>1.0</v>
      </c>
      <c r="AF163" s="5">
        <v>0.358</v>
      </c>
      <c r="AG163" s="5">
        <f t="shared" si="1"/>
        <v>13</v>
      </c>
      <c r="AH163" s="6">
        <f t="shared" si="2"/>
        <v>2</v>
      </c>
      <c r="AI163" s="6" t="str">
        <f>VLOOKUP(C163, 'Batter Rosters'!A:C, 3, FALSE)</f>
        <v>SDP</v>
      </c>
    </row>
    <row r="164">
      <c r="A164" s="1">
        <v>73.0</v>
      </c>
      <c r="B164" s="3"/>
      <c r="C164" s="4" t="s">
        <v>560</v>
      </c>
      <c r="D164" s="4" t="s">
        <v>36</v>
      </c>
      <c r="E164" s="5">
        <v>2019.0</v>
      </c>
      <c r="F164" s="5">
        <v>2020.0</v>
      </c>
      <c r="G164" s="5">
        <v>134.0</v>
      </c>
      <c r="H164" s="5">
        <v>15.0</v>
      </c>
      <c r="I164" s="3"/>
      <c r="J164" s="5">
        <v>413.0</v>
      </c>
      <c r="K164" s="5">
        <v>358.0</v>
      </c>
      <c r="L164" s="5">
        <v>53.0</v>
      </c>
      <c r="M164" s="5">
        <v>85.0</v>
      </c>
      <c r="N164" s="5">
        <v>21.0</v>
      </c>
      <c r="O164" s="5">
        <v>1.0</v>
      </c>
      <c r="P164" s="5">
        <v>56.0</v>
      </c>
      <c r="Q164" s="5">
        <v>5.0</v>
      </c>
      <c r="R164" s="5">
        <v>1.0</v>
      </c>
      <c r="S164" s="5">
        <v>44.0</v>
      </c>
      <c r="T164" s="5">
        <v>72.0</v>
      </c>
      <c r="U164" s="5">
        <v>0.237</v>
      </c>
      <c r="V164" s="5">
        <v>0.327</v>
      </c>
      <c r="W164" s="5">
        <v>0.427</v>
      </c>
      <c r="X164" s="5">
        <v>0.754</v>
      </c>
      <c r="Y164" s="5">
        <v>153.0</v>
      </c>
      <c r="Z164" s="5">
        <v>11.0</v>
      </c>
      <c r="AA164" s="5">
        <v>6.0</v>
      </c>
      <c r="AB164" s="5">
        <v>0.0</v>
      </c>
      <c r="AC164" s="5">
        <v>5.0</v>
      </c>
      <c r="AD164" s="5">
        <v>2.0</v>
      </c>
      <c r="AE164" s="5">
        <v>2.0</v>
      </c>
      <c r="AF164" s="5">
        <v>0.254</v>
      </c>
      <c r="AG164" s="5">
        <f t="shared" si="1"/>
        <v>48</v>
      </c>
      <c r="AH164" s="6">
        <f t="shared" si="2"/>
        <v>4</v>
      </c>
      <c r="AI164" s="6" t="str">
        <f>VLOOKUP(C164, 'Batter Rosters'!A:C, 3, FALSE)</f>
        <v>SEA</v>
      </c>
    </row>
    <row r="165">
      <c r="A165" s="1">
        <v>137.0</v>
      </c>
      <c r="B165" s="3"/>
      <c r="C165" s="4" t="s">
        <v>561</v>
      </c>
      <c r="D165" s="4" t="s">
        <v>36</v>
      </c>
      <c r="E165" s="5">
        <v>2019.0</v>
      </c>
      <c r="F165" s="5">
        <v>2020.0</v>
      </c>
      <c r="G165" s="5">
        <v>121.0</v>
      </c>
      <c r="H165" s="5">
        <v>8.0</v>
      </c>
      <c r="I165" s="3"/>
      <c r="J165" s="5">
        <v>391.0</v>
      </c>
      <c r="K165" s="5">
        <v>342.0</v>
      </c>
      <c r="L165" s="5">
        <v>53.0</v>
      </c>
      <c r="M165" s="5">
        <v>86.0</v>
      </c>
      <c r="N165" s="5">
        <v>22.0</v>
      </c>
      <c r="O165" s="5">
        <v>6.0</v>
      </c>
      <c r="P165" s="5">
        <v>42.0</v>
      </c>
      <c r="Q165" s="5">
        <v>9.0</v>
      </c>
      <c r="R165" s="5">
        <v>4.0</v>
      </c>
      <c r="S165" s="5">
        <v>39.0</v>
      </c>
      <c r="T165" s="5">
        <v>77.0</v>
      </c>
      <c r="U165" s="5">
        <v>0.251</v>
      </c>
      <c r="V165" s="5">
        <v>0.332</v>
      </c>
      <c r="W165" s="5">
        <v>0.421</v>
      </c>
      <c r="X165" s="5">
        <v>0.754</v>
      </c>
      <c r="Y165" s="5">
        <v>144.0</v>
      </c>
      <c r="Z165" s="5">
        <v>5.0</v>
      </c>
      <c r="AA165" s="5">
        <v>4.0</v>
      </c>
      <c r="AB165" s="5">
        <v>3.0</v>
      </c>
      <c r="AC165" s="5">
        <v>3.0</v>
      </c>
      <c r="AD165" s="5">
        <v>0.0</v>
      </c>
      <c r="AE165" s="5">
        <v>4.0</v>
      </c>
      <c r="AF165" s="5">
        <v>0.3</v>
      </c>
      <c r="AG165" s="5">
        <f t="shared" si="1"/>
        <v>50</v>
      </c>
      <c r="AH165" s="6">
        <f t="shared" si="2"/>
        <v>5</v>
      </c>
      <c r="AI165" s="6" t="str">
        <f>VLOOKUP(C165, 'Batter Rosters'!A:C, 3, FALSE)</f>
        <v>SEA</v>
      </c>
    </row>
    <row r="166">
      <c r="A166" s="1">
        <v>148.0</v>
      </c>
      <c r="B166" s="3"/>
      <c r="C166" s="4" t="s">
        <v>562</v>
      </c>
      <c r="D166" s="4" t="s">
        <v>36</v>
      </c>
      <c r="E166" s="5">
        <v>2019.0</v>
      </c>
      <c r="F166" s="5">
        <v>2020.0</v>
      </c>
      <c r="G166" s="5">
        <v>70.0</v>
      </c>
      <c r="H166" s="5">
        <v>7.0</v>
      </c>
      <c r="I166" s="3"/>
      <c r="J166" s="5">
        <v>216.0</v>
      </c>
      <c r="K166" s="5">
        <v>198.0</v>
      </c>
      <c r="L166" s="5">
        <v>24.0</v>
      </c>
      <c r="M166" s="5">
        <v>46.0</v>
      </c>
      <c r="N166" s="5">
        <v>13.0</v>
      </c>
      <c r="O166" s="5">
        <v>0.0</v>
      </c>
      <c r="P166" s="5">
        <v>21.0</v>
      </c>
      <c r="Q166" s="5">
        <v>7.0</v>
      </c>
      <c r="R166" s="5">
        <v>3.0</v>
      </c>
      <c r="S166" s="5">
        <v>18.0</v>
      </c>
      <c r="T166" s="5">
        <v>54.0</v>
      </c>
      <c r="U166" s="5">
        <v>0.232</v>
      </c>
      <c r="V166" s="5">
        <v>0.296</v>
      </c>
      <c r="W166" s="5">
        <v>0.404</v>
      </c>
      <c r="X166" s="5">
        <v>0.7</v>
      </c>
      <c r="Y166" s="5">
        <v>80.0</v>
      </c>
      <c r="Z166" s="5">
        <v>1.0</v>
      </c>
      <c r="AA166" s="5">
        <v>0.0</v>
      </c>
      <c r="AB166" s="5">
        <v>0.0</v>
      </c>
      <c r="AC166" s="5">
        <v>0.0</v>
      </c>
      <c r="AD166" s="5">
        <v>0.0</v>
      </c>
      <c r="AE166" s="5">
        <v>2.0</v>
      </c>
      <c r="AF166" s="5">
        <v>0.285</v>
      </c>
      <c r="AG166" s="5">
        <f t="shared" si="1"/>
        <v>26</v>
      </c>
      <c r="AH166" s="6">
        <f t="shared" si="2"/>
        <v>4</v>
      </c>
      <c r="AI166" s="6" t="str">
        <f>VLOOKUP(C166, 'Batter Rosters'!A:C, 3, FALSE)</f>
        <v>SEA</v>
      </c>
    </row>
    <row r="167">
      <c r="A167" s="1">
        <v>154.0</v>
      </c>
      <c r="B167" s="3"/>
      <c r="C167" s="4" t="s">
        <v>563</v>
      </c>
      <c r="D167" s="4" t="s">
        <v>36</v>
      </c>
      <c r="E167" s="5">
        <v>2019.0</v>
      </c>
      <c r="F167" s="5">
        <v>2020.0</v>
      </c>
      <c r="G167" s="5">
        <v>139.0</v>
      </c>
      <c r="H167" s="5">
        <v>5.0</v>
      </c>
      <c r="I167" s="3"/>
      <c r="J167" s="5">
        <v>444.0</v>
      </c>
      <c r="K167" s="5">
        <v>403.0</v>
      </c>
      <c r="L167" s="5">
        <v>45.0</v>
      </c>
      <c r="M167" s="5">
        <v>83.0</v>
      </c>
      <c r="N167" s="5">
        <v>16.0</v>
      </c>
      <c r="O167" s="5">
        <v>7.0</v>
      </c>
      <c r="P167" s="5">
        <v>32.0</v>
      </c>
      <c r="Q167" s="5">
        <v>29.0</v>
      </c>
      <c r="R167" s="5">
        <v>4.0</v>
      </c>
      <c r="S167" s="5">
        <v>30.0</v>
      </c>
      <c r="T167" s="5">
        <v>115.0</v>
      </c>
      <c r="U167" s="5">
        <v>0.206</v>
      </c>
      <c r="V167" s="5">
        <v>0.274</v>
      </c>
      <c r="W167" s="5">
        <v>0.318</v>
      </c>
      <c r="X167" s="5">
        <v>0.591</v>
      </c>
      <c r="Y167" s="5">
        <v>128.0</v>
      </c>
      <c r="Z167" s="5">
        <v>3.0</v>
      </c>
      <c r="AA167" s="5">
        <v>8.0</v>
      </c>
      <c r="AB167" s="5">
        <v>2.0</v>
      </c>
      <c r="AC167" s="5">
        <v>1.0</v>
      </c>
      <c r="AD167" s="5">
        <v>0.0</v>
      </c>
      <c r="AE167" s="5">
        <v>3.0</v>
      </c>
      <c r="AF167" s="5">
        <v>0.275</v>
      </c>
      <c r="AG167" s="5">
        <f t="shared" si="1"/>
        <v>55</v>
      </c>
      <c r="AH167" s="6">
        <f t="shared" si="2"/>
        <v>25</v>
      </c>
      <c r="AI167" s="6" t="str">
        <f>VLOOKUP(C167, 'Batter Rosters'!A:C, 3, FALSE)</f>
        <v>SEA</v>
      </c>
    </row>
    <row r="168">
      <c r="A168" s="1">
        <v>176.0</v>
      </c>
      <c r="B168" s="3"/>
      <c r="C168" s="4" t="s">
        <v>629</v>
      </c>
      <c r="D168" s="4" t="s">
        <v>36</v>
      </c>
      <c r="E168" s="5">
        <v>2020.0</v>
      </c>
      <c r="F168" s="5">
        <v>2020.0</v>
      </c>
      <c r="G168" s="5">
        <v>15.0</v>
      </c>
      <c r="H168" s="5">
        <v>4.0</v>
      </c>
      <c r="I168" s="3"/>
      <c r="J168" s="5">
        <v>46.0</v>
      </c>
      <c r="K168" s="5">
        <v>44.0</v>
      </c>
      <c r="L168" s="5">
        <v>5.0</v>
      </c>
      <c r="M168" s="5">
        <v>11.0</v>
      </c>
      <c r="N168" s="5">
        <v>2.0</v>
      </c>
      <c r="O168" s="5">
        <v>0.0</v>
      </c>
      <c r="P168" s="5">
        <v>11.0</v>
      </c>
      <c r="Q168" s="5">
        <v>0.0</v>
      </c>
      <c r="R168" s="5">
        <v>1.0</v>
      </c>
      <c r="S168" s="5">
        <v>2.0</v>
      </c>
      <c r="T168" s="5">
        <v>11.0</v>
      </c>
      <c r="U168" s="5">
        <v>0.25</v>
      </c>
      <c r="V168" s="5">
        <v>0.283</v>
      </c>
      <c r="W168" s="5">
        <v>0.568</v>
      </c>
      <c r="X168" s="5">
        <v>0.851</v>
      </c>
      <c r="Y168" s="5">
        <v>25.0</v>
      </c>
      <c r="Z168" s="5">
        <v>1.0</v>
      </c>
      <c r="AA168" s="5">
        <v>0.0</v>
      </c>
      <c r="AB168" s="5">
        <v>0.0</v>
      </c>
      <c r="AC168" s="5">
        <v>0.0</v>
      </c>
      <c r="AD168" s="5">
        <v>0.0</v>
      </c>
      <c r="AE168" s="5">
        <v>1.0</v>
      </c>
      <c r="AF168" s="5">
        <v>0.241</v>
      </c>
      <c r="AG168" s="5">
        <f t="shared" si="1"/>
        <v>5</v>
      </c>
      <c r="AH168" s="6">
        <f t="shared" si="2"/>
        <v>-1</v>
      </c>
      <c r="AI168" s="6" t="str">
        <f>VLOOKUP(C168, 'Batter Rosters'!A:C, 3, FALSE)</f>
        <v>SEA</v>
      </c>
    </row>
    <row r="169">
      <c r="A169" s="1">
        <v>198.0</v>
      </c>
      <c r="B169" s="3"/>
      <c r="C169" s="4" t="s">
        <v>564</v>
      </c>
      <c r="D169" s="4" t="s">
        <v>36</v>
      </c>
      <c r="E169" s="5">
        <v>2019.0</v>
      </c>
      <c r="F169" s="5">
        <v>2020.0</v>
      </c>
      <c r="G169" s="5">
        <v>125.0</v>
      </c>
      <c r="H169" s="5">
        <v>2.0</v>
      </c>
      <c r="I169" s="3"/>
      <c r="J169" s="5">
        <v>369.0</v>
      </c>
      <c r="K169" s="5">
        <v>341.0</v>
      </c>
      <c r="L169" s="5">
        <v>35.0</v>
      </c>
      <c r="M169" s="5">
        <v>87.0</v>
      </c>
      <c r="N169" s="5">
        <v>11.0</v>
      </c>
      <c r="O169" s="5">
        <v>5.0</v>
      </c>
      <c r="P169" s="5">
        <v>24.0</v>
      </c>
      <c r="Q169" s="5">
        <v>18.0</v>
      </c>
      <c r="R169" s="5">
        <v>4.0</v>
      </c>
      <c r="S169" s="5">
        <v>19.0</v>
      </c>
      <c r="T169" s="5">
        <v>55.0</v>
      </c>
      <c r="U169" s="5">
        <v>0.255</v>
      </c>
      <c r="V169" s="5">
        <v>0.292</v>
      </c>
      <c r="W169" s="5">
        <v>0.334</v>
      </c>
      <c r="X169" s="5">
        <v>0.627</v>
      </c>
      <c r="Y169" s="5">
        <v>114.0</v>
      </c>
      <c r="Z169" s="5">
        <v>6.0</v>
      </c>
      <c r="AA169" s="5">
        <v>1.0</v>
      </c>
      <c r="AB169" s="5">
        <v>3.0</v>
      </c>
      <c r="AC169" s="5">
        <v>5.0</v>
      </c>
      <c r="AD169" s="5">
        <v>1.0</v>
      </c>
      <c r="AE169" s="5">
        <v>5.0</v>
      </c>
      <c r="AF169" s="5">
        <v>0.294</v>
      </c>
      <c r="AG169" s="5">
        <f t="shared" si="1"/>
        <v>69</v>
      </c>
      <c r="AH169" s="6">
        <f t="shared" si="2"/>
        <v>14</v>
      </c>
      <c r="AI169" s="6" t="str">
        <f>VLOOKUP(C169, 'Batter Rosters'!A:C, 3, FALSE)</f>
        <v>SEA</v>
      </c>
    </row>
    <row r="170">
      <c r="A170" s="1">
        <v>254.0</v>
      </c>
      <c r="B170" s="3"/>
      <c r="C170" s="4" t="s">
        <v>276</v>
      </c>
      <c r="D170" s="4" t="s">
        <v>36</v>
      </c>
      <c r="E170" s="5">
        <v>2019.0</v>
      </c>
      <c r="F170" s="5">
        <v>2020.0</v>
      </c>
      <c r="G170" s="5">
        <v>14.0</v>
      </c>
      <c r="H170" s="5">
        <v>0.0</v>
      </c>
      <c r="I170" s="3"/>
      <c r="J170" s="5">
        <v>38.0</v>
      </c>
      <c r="K170" s="5">
        <v>36.0</v>
      </c>
      <c r="L170" s="5">
        <v>5.0</v>
      </c>
      <c r="M170" s="5">
        <v>7.0</v>
      </c>
      <c r="N170" s="5">
        <v>2.0</v>
      </c>
      <c r="O170" s="5">
        <v>0.0</v>
      </c>
      <c r="P170" s="5">
        <v>2.0</v>
      </c>
      <c r="Q170" s="5">
        <v>2.0</v>
      </c>
      <c r="R170" s="5">
        <v>0.0</v>
      </c>
      <c r="S170" s="5">
        <v>2.0</v>
      </c>
      <c r="T170" s="5">
        <v>13.0</v>
      </c>
      <c r="U170" s="5">
        <v>0.194</v>
      </c>
      <c r="V170" s="5">
        <v>0.237</v>
      </c>
      <c r="W170" s="5">
        <v>0.25</v>
      </c>
      <c r="X170" s="5">
        <v>0.487</v>
      </c>
      <c r="Y170" s="5">
        <v>9.0</v>
      </c>
      <c r="Z170" s="5">
        <v>0.0</v>
      </c>
      <c r="AA170" s="5">
        <v>0.0</v>
      </c>
      <c r="AB170" s="5">
        <v>0.0</v>
      </c>
      <c r="AC170" s="5">
        <v>0.0</v>
      </c>
      <c r="AD170" s="5">
        <v>0.0</v>
      </c>
      <c r="AE170" s="5">
        <v>0.0</v>
      </c>
      <c r="AF170" s="5">
        <v>0.304</v>
      </c>
      <c r="AG170" s="5">
        <f t="shared" si="1"/>
        <v>5</v>
      </c>
      <c r="AH170" s="6">
        <f t="shared" si="2"/>
        <v>2</v>
      </c>
      <c r="AI170" s="6" t="str">
        <f>VLOOKUP(C170, 'Batter Rosters'!A:C, 3, FALSE)</f>
        <v>SEA</v>
      </c>
    </row>
    <row r="171">
      <c r="A171" s="1">
        <v>271.0</v>
      </c>
      <c r="B171" s="3"/>
      <c r="C171" s="4" t="s">
        <v>630</v>
      </c>
      <c r="D171" s="4" t="s">
        <v>36</v>
      </c>
      <c r="E171" s="5">
        <v>2019.0</v>
      </c>
      <c r="F171" s="5">
        <v>2020.0</v>
      </c>
      <c r="G171" s="5">
        <v>16.0</v>
      </c>
      <c r="H171" s="5">
        <v>0.0</v>
      </c>
      <c r="I171" s="3"/>
      <c r="J171" s="5">
        <v>54.0</v>
      </c>
      <c r="K171" s="5">
        <v>51.0</v>
      </c>
      <c r="L171" s="5">
        <v>6.0</v>
      </c>
      <c r="M171" s="5">
        <v>9.0</v>
      </c>
      <c r="N171" s="5">
        <v>3.0</v>
      </c>
      <c r="O171" s="5">
        <v>1.0</v>
      </c>
      <c r="P171" s="5">
        <v>1.0</v>
      </c>
      <c r="Q171" s="5">
        <v>2.0</v>
      </c>
      <c r="R171" s="5">
        <v>1.0</v>
      </c>
      <c r="S171" s="5">
        <v>2.0</v>
      </c>
      <c r="T171" s="5">
        <v>17.0</v>
      </c>
      <c r="U171" s="5">
        <v>0.176</v>
      </c>
      <c r="V171" s="5">
        <v>0.222</v>
      </c>
      <c r="W171" s="5">
        <v>0.275</v>
      </c>
      <c r="X171" s="5">
        <v>0.497</v>
      </c>
      <c r="Y171" s="5">
        <v>14.0</v>
      </c>
      <c r="Z171" s="5">
        <v>0.0</v>
      </c>
      <c r="AA171" s="5">
        <v>1.0</v>
      </c>
      <c r="AB171" s="5">
        <v>0.0</v>
      </c>
      <c r="AC171" s="5">
        <v>0.0</v>
      </c>
      <c r="AD171" s="5">
        <v>0.0</v>
      </c>
      <c r="AE171" s="5">
        <v>0.0</v>
      </c>
      <c r="AF171" s="5">
        <v>0.265</v>
      </c>
      <c r="AG171" s="5">
        <f t="shared" si="1"/>
        <v>5</v>
      </c>
      <c r="AH171" s="6">
        <f t="shared" si="2"/>
        <v>1</v>
      </c>
      <c r="AI171" s="6" t="str">
        <f>VLOOKUP(C171, 'Batter Rosters'!A:C, 3, FALSE)</f>
        <v>SEA</v>
      </c>
    </row>
    <row r="172">
      <c r="A172" s="1">
        <v>38.0</v>
      </c>
      <c r="B172" s="3"/>
      <c r="C172" s="4" t="s">
        <v>565</v>
      </c>
      <c r="D172" s="4" t="s">
        <v>36</v>
      </c>
      <c r="E172" s="5">
        <v>2019.0</v>
      </c>
      <c r="F172" s="5">
        <v>2020.0</v>
      </c>
      <c r="G172" s="5">
        <v>135.0</v>
      </c>
      <c r="H172" s="5">
        <v>21.0</v>
      </c>
      <c r="I172" s="3"/>
      <c r="J172" s="5">
        <v>440.0</v>
      </c>
      <c r="K172" s="5">
        <v>387.0</v>
      </c>
      <c r="L172" s="5">
        <v>75.0</v>
      </c>
      <c r="M172" s="5">
        <v>104.0</v>
      </c>
      <c r="N172" s="5">
        <v>21.0</v>
      </c>
      <c r="O172" s="5">
        <v>6.0</v>
      </c>
      <c r="P172" s="5">
        <v>60.0</v>
      </c>
      <c r="Q172" s="5">
        <v>2.0</v>
      </c>
      <c r="R172" s="5">
        <v>4.0</v>
      </c>
      <c r="S172" s="5">
        <v>44.0</v>
      </c>
      <c r="T172" s="5">
        <v>115.0</v>
      </c>
      <c r="U172" s="5">
        <v>0.269</v>
      </c>
      <c r="V172" s="5">
        <v>0.349</v>
      </c>
      <c r="W172" s="5">
        <v>0.517</v>
      </c>
      <c r="X172" s="5">
        <v>0.865</v>
      </c>
      <c r="Y172" s="5">
        <v>200.0</v>
      </c>
      <c r="Z172" s="5">
        <v>2.0</v>
      </c>
      <c r="AA172" s="5">
        <v>5.0</v>
      </c>
      <c r="AB172" s="5">
        <v>1.0</v>
      </c>
      <c r="AC172" s="5">
        <v>3.0</v>
      </c>
      <c r="AD172" s="5">
        <v>2.0</v>
      </c>
      <c r="AE172" s="5">
        <v>6.0</v>
      </c>
      <c r="AF172" s="5">
        <v>0.327</v>
      </c>
      <c r="AG172" s="5">
        <f t="shared" si="1"/>
        <v>56</v>
      </c>
      <c r="AH172" s="6">
        <f t="shared" si="2"/>
        <v>-2</v>
      </c>
      <c r="AI172" s="6" t="str">
        <f>VLOOKUP(C172, 'Batter Rosters'!A:C, 3, FALSE)</f>
        <v>SFG</v>
      </c>
    </row>
    <row r="173">
      <c r="A173" s="1">
        <v>54.0</v>
      </c>
      <c r="B173" s="3"/>
      <c r="C173" s="4" t="s">
        <v>566</v>
      </c>
      <c r="D173" s="4" t="s">
        <v>36</v>
      </c>
      <c r="E173" s="5">
        <v>2019.0</v>
      </c>
      <c r="F173" s="5">
        <v>2020.0</v>
      </c>
      <c r="G173" s="5">
        <v>170.0</v>
      </c>
      <c r="H173" s="5">
        <v>19.0</v>
      </c>
      <c r="I173" s="3"/>
      <c r="J173" s="5">
        <v>549.0</v>
      </c>
      <c r="K173" s="5">
        <v>473.0</v>
      </c>
      <c r="L173" s="5">
        <v>77.0</v>
      </c>
      <c r="M173" s="5">
        <v>124.0</v>
      </c>
      <c r="N173" s="5">
        <v>33.0</v>
      </c>
      <c r="O173" s="5">
        <v>4.0</v>
      </c>
      <c r="P173" s="5">
        <v>58.0</v>
      </c>
      <c r="Q173" s="5">
        <v>4.0</v>
      </c>
      <c r="R173" s="5">
        <v>3.0</v>
      </c>
      <c r="S173" s="5">
        <v>72.0</v>
      </c>
      <c r="T173" s="5">
        <v>110.0</v>
      </c>
      <c r="U173" s="5">
        <v>0.262</v>
      </c>
      <c r="V173" s="5">
        <v>0.359</v>
      </c>
      <c r="W173" s="5">
        <v>0.469</v>
      </c>
      <c r="X173" s="5">
        <v>0.828</v>
      </c>
      <c r="Y173" s="5">
        <v>222.0</v>
      </c>
      <c r="Z173" s="5">
        <v>8.0</v>
      </c>
      <c r="AA173" s="5">
        <v>1.0</v>
      </c>
      <c r="AB173" s="5">
        <v>0.0</v>
      </c>
      <c r="AC173" s="5">
        <v>3.0</v>
      </c>
      <c r="AD173" s="5">
        <v>3.0</v>
      </c>
      <c r="AE173" s="5">
        <v>2.0</v>
      </c>
      <c r="AF173" s="5">
        <v>0.303</v>
      </c>
      <c r="AG173" s="5">
        <f t="shared" si="1"/>
        <v>68</v>
      </c>
      <c r="AH173" s="6">
        <f t="shared" si="2"/>
        <v>1</v>
      </c>
      <c r="AI173" s="6" t="str">
        <f>VLOOKUP(C173, 'Batter Rosters'!A:C, 3, FALSE)</f>
        <v>SFG</v>
      </c>
    </row>
    <row r="174">
      <c r="A174" s="1">
        <v>80.0</v>
      </c>
      <c r="B174" s="3"/>
      <c r="C174" s="4" t="s">
        <v>567</v>
      </c>
      <c r="D174" s="4" t="s">
        <v>36</v>
      </c>
      <c r="E174" s="5">
        <v>2019.0</v>
      </c>
      <c r="F174" s="5">
        <v>2020.0</v>
      </c>
      <c r="G174" s="5">
        <v>166.0</v>
      </c>
      <c r="H174" s="5">
        <v>14.0</v>
      </c>
      <c r="I174" s="3"/>
      <c r="J174" s="5">
        <v>511.0</v>
      </c>
      <c r="K174" s="5">
        <v>451.0</v>
      </c>
      <c r="L174" s="5">
        <v>60.0</v>
      </c>
      <c r="M174" s="5">
        <v>107.0</v>
      </c>
      <c r="N174" s="5">
        <v>22.0</v>
      </c>
      <c r="O174" s="5">
        <v>1.0</v>
      </c>
      <c r="P174" s="5">
        <v>67.0</v>
      </c>
      <c r="Q174" s="5">
        <v>3.0</v>
      </c>
      <c r="R174" s="5">
        <v>3.0</v>
      </c>
      <c r="S174" s="5">
        <v>52.0</v>
      </c>
      <c r="T174" s="5">
        <v>111.0</v>
      </c>
      <c r="U174" s="5">
        <v>0.237</v>
      </c>
      <c r="V174" s="5">
        <v>0.319</v>
      </c>
      <c r="W174" s="5">
        <v>0.384</v>
      </c>
      <c r="X174" s="5">
        <v>0.703</v>
      </c>
      <c r="Y174" s="5">
        <v>173.0</v>
      </c>
      <c r="Z174" s="5">
        <v>9.0</v>
      </c>
      <c r="AA174" s="5">
        <v>4.0</v>
      </c>
      <c r="AB174" s="5">
        <v>0.0</v>
      </c>
      <c r="AC174" s="5">
        <v>4.0</v>
      </c>
      <c r="AD174" s="5">
        <v>6.0</v>
      </c>
      <c r="AE174" s="5">
        <v>4.0</v>
      </c>
      <c r="AF174" s="5">
        <v>0.282</v>
      </c>
      <c r="AG174" s="5">
        <f t="shared" si="1"/>
        <v>70</v>
      </c>
      <c r="AH174" s="6">
        <f t="shared" si="2"/>
        <v>0</v>
      </c>
      <c r="AI174" s="6" t="str">
        <f>VLOOKUP(C174, 'Batter Rosters'!A:C, 3, FALSE)</f>
        <v>SFG</v>
      </c>
    </row>
    <row r="175">
      <c r="A175" s="1">
        <v>96.0</v>
      </c>
      <c r="B175" s="3"/>
      <c r="C175" s="4" t="s">
        <v>568</v>
      </c>
      <c r="D175" s="4" t="s">
        <v>36</v>
      </c>
      <c r="E175" s="5">
        <v>2019.0</v>
      </c>
      <c r="F175" s="5">
        <v>2020.0</v>
      </c>
      <c r="G175" s="5">
        <v>95.0</v>
      </c>
      <c r="H175" s="5">
        <v>12.0</v>
      </c>
      <c r="I175" s="3"/>
      <c r="J175" s="5">
        <v>276.0</v>
      </c>
      <c r="K175" s="5">
        <v>248.0</v>
      </c>
      <c r="L175" s="5">
        <v>42.0</v>
      </c>
      <c r="M175" s="5">
        <v>70.0</v>
      </c>
      <c r="N175" s="5">
        <v>17.0</v>
      </c>
      <c r="O175" s="5">
        <v>3.0</v>
      </c>
      <c r="P175" s="5">
        <v>45.0</v>
      </c>
      <c r="Q175" s="5">
        <v>1.0</v>
      </c>
      <c r="R175" s="5">
        <v>1.0</v>
      </c>
      <c r="S175" s="5">
        <v>24.0</v>
      </c>
      <c r="T175" s="5">
        <v>57.0</v>
      </c>
      <c r="U175" s="5">
        <v>0.282</v>
      </c>
      <c r="V175" s="5">
        <v>0.348</v>
      </c>
      <c r="W175" s="5">
        <v>0.52</v>
      </c>
      <c r="X175" s="5">
        <v>0.868</v>
      </c>
      <c r="Y175" s="5">
        <v>129.0</v>
      </c>
      <c r="Z175" s="5">
        <v>7.0</v>
      </c>
      <c r="AA175" s="5">
        <v>2.0</v>
      </c>
      <c r="AB175" s="5">
        <v>0.0</v>
      </c>
      <c r="AC175" s="5">
        <v>2.0</v>
      </c>
      <c r="AD175" s="5">
        <v>2.0</v>
      </c>
      <c r="AE175" s="5">
        <v>2.0</v>
      </c>
      <c r="AF175" s="5">
        <v>0.32</v>
      </c>
      <c r="AG175" s="5">
        <f t="shared" si="1"/>
        <v>38</v>
      </c>
      <c r="AH175" s="6">
        <f t="shared" si="2"/>
        <v>0</v>
      </c>
      <c r="AI175" s="6" t="str">
        <f>VLOOKUP(C175, 'Batter Rosters'!A:C, 3, FALSE)</f>
        <v>SFG</v>
      </c>
    </row>
    <row r="176">
      <c r="A176" s="1">
        <v>101.0</v>
      </c>
      <c r="B176" s="3"/>
      <c r="C176" s="4" t="s">
        <v>282</v>
      </c>
      <c r="D176" s="4" t="s">
        <v>36</v>
      </c>
      <c r="E176" s="5">
        <v>2019.0</v>
      </c>
      <c r="F176" s="5">
        <v>2020.0</v>
      </c>
      <c r="G176" s="5">
        <v>120.0</v>
      </c>
      <c r="H176" s="5">
        <v>12.0</v>
      </c>
      <c r="I176" s="3"/>
      <c r="J176" s="5">
        <v>315.0</v>
      </c>
      <c r="K176" s="5">
        <v>291.0</v>
      </c>
      <c r="L176" s="5">
        <v>39.0</v>
      </c>
      <c r="M176" s="5">
        <v>71.0</v>
      </c>
      <c r="N176" s="5">
        <v>20.0</v>
      </c>
      <c r="O176" s="5">
        <v>0.0</v>
      </c>
      <c r="P176" s="5">
        <v>38.0</v>
      </c>
      <c r="Q176" s="5">
        <v>1.0</v>
      </c>
      <c r="R176" s="5">
        <v>0.0</v>
      </c>
      <c r="S176" s="5">
        <v>18.0</v>
      </c>
      <c r="T176" s="5">
        <v>69.0</v>
      </c>
      <c r="U176" s="5">
        <v>0.244</v>
      </c>
      <c r="V176" s="5">
        <v>0.287</v>
      </c>
      <c r="W176" s="5">
        <v>0.436</v>
      </c>
      <c r="X176" s="5">
        <v>0.723</v>
      </c>
      <c r="Y176" s="5">
        <v>127.0</v>
      </c>
      <c r="Z176" s="5">
        <v>9.0</v>
      </c>
      <c r="AA176" s="5">
        <v>1.0</v>
      </c>
      <c r="AB176" s="5">
        <v>1.0</v>
      </c>
      <c r="AC176" s="5">
        <v>4.0</v>
      </c>
      <c r="AD176" s="5">
        <v>2.0</v>
      </c>
      <c r="AE176" s="5">
        <v>5.0</v>
      </c>
      <c r="AF176" s="5">
        <v>0.276</v>
      </c>
      <c r="AG176" s="5">
        <f t="shared" si="1"/>
        <v>39</v>
      </c>
      <c r="AH176" s="6">
        <f t="shared" si="2"/>
        <v>1</v>
      </c>
      <c r="AI176" s="6" t="str">
        <f>VLOOKUP(C176, 'Batter Rosters'!A:C, 3, FALSE)</f>
        <v>SFG</v>
      </c>
    </row>
    <row r="177">
      <c r="A177" s="1">
        <v>164.0</v>
      </c>
      <c r="B177" s="3"/>
      <c r="C177" s="4" t="s">
        <v>569</v>
      </c>
      <c r="D177" s="4" t="s">
        <v>36</v>
      </c>
      <c r="E177" s="5">
        <v>2019.0</v>
      </c>
      <c r="F177" s="5">
        <v>2020.0</v>
      </c>
      <c r="G177" s="5">
        <v>73.0</v>
      </c>
      <c r="H177" s="5">
        <v>4.0</v>
      </c>
      <c r="I177" s="3"/>
      <c r="J177" s="5">
        <v>212.0</v>
      </c>
      <c r="K177" s="5">
        <v>200.0</v>
      </c>
      <c r="L177" s="5">
        <v>20.0</v>
      </c>
      <c r="M177" s="5">
        <v>46.0</v>
      </c>
      <c r="N177" s="5">
        <v>12.0</v>
      </c>
      <c r="O177" s="5">
        <v>2.0</v>
      </c>
      <c r="P177" s="5">
        <v>25.0</v>
      </c>
      <c r="Q177" s="5">
        <v>0.0</v>
      </c>
      <c r="R177" s="5">
        <v>2.0</v>
      </c>
      <c r="S177" s="5">
        <v>11.0</v>
      </c>
      <c r="T177" s="5">
        <v>53.0</v>
      </c>
      <c r="U177" s="5">
        <v>0.23</v>
      </c>
      <c r="V177" s="5">
        <v>0.274</v>
      </c>
      <c r="W177" s="5">
        <v>0.37</v>
      </c>
      <c r="X177" s="5">
        <v>0.644</v>
      </c>
      <c r="Y177" s="5">
        <v>74.0</v>
      </c>
      <c r="Z177" s="5">
        <v>1.0</v>
      </c>
      <c r="AA177" s="5">
        <v>1.0</v>
      </c>
      <c r="AB177" s="5">
        <v>0.0</v>
      </c>
      <c r="AC177" s="5">
        <v>0.0</v>
      </c>
      <c r="AD177" s="5">
        <v>0.0</v>
      </c>
      <c r="AE177" s="5">
        <v>3.0</v>
      </c>
      <c r="AF177" s="5">
        <v>0.294</v>
      </c>
      <c r="AG177" s="5">
        <f t="shared" si="1"/>
        <v>28</v>
      </c>
      <c r="AH177" s="6">
        <f t="shared" si="2"/>
        <v>-2</v>
      </c>
      <c r="AI177" s="6" t="str">
        <f>VLOOKUP(C177, 'Batter Rosters'!A:C, 3, FALSE)</f>
        <v>SFG</v>
      </c>
    </row>
    <row r="178">
      <c r="A178" s="1">
        <v>227.0</v>
      </c>
      <c r="B178" s="3"/>
      <c r="C178" s="4" t="s">
        <v>290</v>
      </c>
      <c r="D178" s="4" t="s">
        <v>36</v>
      </c>
      <c r="E178" s="5">
        <v>2019.0</v>
      </c>
      <c r="F178" s="5">
        <v>2020.0</v>
      </c>
      <c r="G178" s="5">
        <v>18.0</v>
      </c>
      <c r="H178" s="5">
        <v>1.0</v>
      </c>
      <c r="I178" s="3"/>
      <c r="J178" s="5">
        <v>47.0</v>
      </c>
      <c r="K178" s="5">
        <v>43.0</v>
      </c>
      <c r="L178" s="5">
        <v>4.0</v>
      </c>
      <c r="M178" s="5">
        <v>9.0</v>
      </c>
      <c r="N178" s="5">
        <v>2.0</v>
      </c>
      <c r="O178" s="5">
        <v>0.0</v>
      </c>
      <c r="P178" s="5">
        <v>2.0</v>
      </c>
      <c r="Q178" s="5">
        <v>0.0</v>
      </c>
      <c r="R178" s="5">
        <v>0.0</v>
      </c>
      <c r="S178" s="5">
        <v>1.0</v>
      </c>
      <c r="T178" s="5">
        <v>9.0</v>
      </c>
      <c r="U178" s="5">
        <v>0.209</v>
      </c>
      <c r="V178" s="5">
        <v>0.244</v>
      </c>
      <c r="W178" s="5">
        <v>0.326</v>
      </c>
      <c r="X178" s="5">
        <v>0.57</v>
      </c>
      <c r="Y178" s="5">
        <v>14.0</v>
      </c>
      <c r="Z178" s="5">
        <v>0.0</v>
      </c>
      <c r="AA178" s="5">
        <v>1.0</v>
      </c>
      <c r="AB178" s="5">
        <v>2.0</v>
      </c>
      <c r="AC178" s="5">
        <v>0.0</v>
      </c>
      <c r="AD178" s="5">
        <v>0.0</v>
      </c>
      <c r="AE178" s="5">
        <v>0.0</v>
      </c>
      <c r="AF178" s="5">
        <v>0.242</v>
      </c>
      <c r="AG178" s="5">
        <f t="shared" si="1"/>
        <v>6</v>
      </c>
      <c r="AH178" s="6">
        <f t="shared" si="2"/>
        <v>0</v>
      </c>
      <c r="AI178" s="6" t="str">
        <f>VLOOKUP(C178, 'Batter Rosters'!A:C, 3, FALSE)</f>
        <v>SFG</v>
      </c>
    </row>
    <row r="179">
      <c r="A179" s="1">
        <v>53.0</v>
      </c>
      <c r="B179" s="3"/>
      <c r="C179" s="4" t="s">
        <v>295</v>
      </c>
      <c r="D179" s="4" t="s">
        <v>36</v>
      </c>
      <c r="E179" s="5">
        <v>2019.0</v>
      </c>
      <c r="F179" s="5">
        <v>2020.0</v>
      </c>
      <c r="G179" s="5">
        <v>165.0</v>
      </c>
      <c r="H179" s="5">
        <v>19.0</v>
      </c>
      <c r="I179" s="3"/>
      <c r="J179" s="5">
        <v>511.0</v>
      </c>
      <c r="K179" s="5">
        <v>436.0</v>
      </c>
      <c r="L179" s="5">
        <v>64.0</v>
      </c>
      <c r="M179" s="5">
        <v>111.0</v>
      </c>
      <c r="N179" s="5">
        <v>23.0</v>
      </c>
      <c r="O179" s="5">
        <v>1.0</v>
      </c>
      <c r="P179" s="5">
        <v>68.0</v>
      </c>
      <c r="Q179" s="5">
        <v>9.0</v>
      </c>
      <c r="R179" s="5">
        <v>6.0</v>
      </c>
      <c r="S179" s="5">
        <v>62.0</v>
      </c>
      <c r="T179" s="5">
        <v>133.0</v>
      </c>
      <c r="U179" s="5">
        <v>0.255</v>
      </c>
      <c r="V179" s="5">
        <v>0.355</v>
      </c>
      <c r="W179" s="5">
        <v>0.443</v>
      </c>
      <c r="X179" s="5">
        <v>0.798</v>
      </c>
      <c r="Y179" s="5">
        <v>193.0</v>
      </c>
      <c r="Z179" s="5">
        <v>5.0</v>
      </c>
      <c r="AA179" s="5">
        <v>8.0</v>
      </c>
      <c r="AB179" s="5">
        <v>1.0</v>
      </c>
      <c r="AC179" s="5">
        <v>4.0</v>
      </c>
      <c r="AD179" s="5">
        <v>1.0</v>
      </c>
      <c r="AE179" s="5">
        <v>5.0</v>
      </c>
      <c r="AF179" s="5">
        <v>0.319</v>
      </c>
      <c r="AG179" s="5">
        <f t="shared" si="1"/>
        <v>68</v>
      </c>
      <c r="AH179" s="6">
        <f t="shared" si="2"/>
        <v>3</v>
      </c>
      <c r="AI179" s="6" t="str">
        <f>VLOOKUP(C179, 'Batter Rosters'!A:C, 3, FALSE)</f>
        <v>STL</v>
      </c>
    </row>
    <row r="180">
      <c r="A180" s="1">
        <v>64.0</v>
      </c>
      <c r="B180" s="3"/>
      <c r="C180" s="4" t="s">
        <v>631</v>
      </c>
      <c r="D180" s="4" t="s">
        <v>36</v>
      </c>
      <c r="E180" s="5">
        <v>2019.0</v>
      </c>
      <c r="F180" s="5">
        <v>2020.0</v>
      </c>
      <c r="G180" s="5">
        <v>97.0</v>
      </c>
      <c r="H180" s="5">
        <v>16.0</v>
      </c>
      <c r="I180" s="3"/>
      <c r="J180" s="5">
        <v>236.0</v>
      </c>
      <c r="K180" s="5">
        <v>206.0</v>
      </c>
      <c r="L180" s="5">
        <v>34.0</v>
      </c>
      <c r="M180" s="5">
        <v>59.0</v>
      </c>
      <c r="N180" s="5">
        <v>11.0</v>
      </c>
      <c r="O180" s="5">
        <v>2.0</v>
      </c>
      <c r="P180" s="5">
        <v>39.0</v>
      </c>
      <c r="Q180" s="5">
        <v>3.0</v>
      </c>
      <c r="R180" s="5">
        <v>0.0</v>
      </c>
      <c r="S180" s="5">
        <v>27.0</v>
      </c>
      <c r="T180" s="5">
        <v>57.0</v>
      </c>
      <c r="U180" s="5">
        <v>0.286</v>
      </c>
      <c r="V180" s="5">
        <v>0.373</v>
      </c>
      <c r="W180" s="5">
        <v>0.592</v>
      </c>
      <c r="X180" s="5">
        <v>0.965</v>
      </c>
      <c r="Y180" s="5">
        <v>122.0</v>
      </c>
      <c r="Z180" s="5">
        <v>2.0</v>
      </c>
      <c r="AA180" s="5">
        <v>2.0</v>
      </c>
      <c r="AB180" s="5">
        <v>0.0</v>
      </c>
      <c r="AC180" s="5">
        <v>1.0</v>
      </c>
      <c r="AD180" s="5">
        <v>1.0</v>
      </c>
      <c r="AE180" s="5">
        <v>1.0</v>
      </c>
      <c r="AF180" s="5">
        <v>0.321</v>
      </c>
      <c r="AG180" s="5">
        <f t="shared" si="1"/>
        <v>30</v>
      </c>
      <c r="AH180" s="6">
        <f t="shared" si="2"/>
        <v>3</v>
      </c>
      <c r="AI180" s="6" t="str">
        <f>VLOOKUP(C180, 'Batter Rosters'!A:C, 3, FALSE)</f>
        <v>STL</v>
      </c>
    </row>
    <row r="181">
      <c r="A181" s="1">
        <v>72.0</v>
      </c>
      <c r="B181" s="3"/>
      <c r="C181" s="4" t="s">
        <v>571</v>
      </c>
      <c r="D181" s="4" t="s">
        <v>36</v>
      </c>
      <c r="E181" s="5">
        <v>2019.0</v>
      </c>
      <c r="F181" s="5">
        <v>2020.0</v>
      </c>
      <c r="G181" s="5">
        <v>150.0</v>
      </c>
      <c r="H181" s="5">
        <v>15.0</v>
      </c>
      <c r="I181" s="3"/>
      <c r="J181" s="5">
        <v>480.0</v>
      </c>
      <c r="K181" s="5">
        <v>405.0</v>
      </c>
      <c r="L181" s="5">
        <v>66.0</v>
      </c>
      <c r="M181" s="5">
        <v>89.0</v>
      </c>
      <c r="N181" s="5">
        <v>18.0</v>
      </c>
      <c r="O181" s="5">
        <v>2.0</v>
      </c>
      <c r="P181" s="5">
        <v>50.0</v>
      </c>
      <c r="Q181" s="5">
        <v>4.0</v>
      </c>
      <c r="R181" s="5">
        <v>1.0</v>
      </c>
      <c r="S181" s="5">
        <v>62.0</v>
      </c>
      <c r="T181" s="5">
        <v>130.0</v>
      </c>
      <c r="U181" s="5">
        <v>0.22</v>
      </c>
      <c r="V181" s="5">
        <v>0.335</v>
      </c>
      <c r="W181" s="5">
        <v>0.385</v>
      </c>
      <c r="X181" s="5">
        <v>0.721</v>
      </c>
      <c r="Y181" s="5">
        <v>156.0</v>
      </c>
      <c r="Z181" s="5">
        <v>2.0</v>
      </c>
      <c r="AA181" s="5">
        <v>10.0</v>
      </c>
      <c r="AB181" s="5">
        <v>0.0</v>
      </c>
      <c r="AC181" s="5">
        <v>3.0</v>
      </c>
      <c r="AD181" s="5">
        <v>1.0</v>
      </c>
      <c r="AE181" s="5">
        <v>2.0</v>
      </c>
      <c r="AF181" s="5">
        <v>0.281</v>
      </c>
      <c r="AG181" s="5">
        <f t="shared" si="1"/>
        <v>54</v>
      </c>
      <c r="AH181" s="6">
        <f t="shared" si="2"/>
        <v>3</v>
      </c>
      <c r="AI181" s="6" t="str">
        <f>VLOOKUP(C181, 'Batter Rosters'!A:C, 3, FALSE)</f>
        <v>STL</v>
      </c>
    </row>
    <row r="182">
      <c r="A182" s="1">
        <v>130.0</v>
      </c>
      <c r="B182" s="3"/>
      <c r="C182" s="4" t="s">
        <v>570</v>
      </c>
      <c r="D182" s="4" t="s">
        <v>36</v>
      </c>
      <c r="E182" s="5">
        <v>2019.0</v>
      </c>
      <c r="F182" s="5">
        <v>2020.0</v>
      </c>
      <c r="G182" s="5">
        <v>171.0</v>
      </c>
      <c r="H182" s="5">
        <v>8.0</v>
      </c>
      <c r="I182" s="3"/>
      <c r="J182" s="5">
        <v>528.0</v>
      </c>
      <c r="K182" s="5">
        <v>451.0</v>
      </c>
      <c r="L182" s="5">
        <v>67.0</v>
      </c>
      <c r="M182" s="5">
        <v>125.0</v>
      </c>
      <c r="N182" s="5">
        <v>24.0</v>
      </c>
      <c r="O182" s="5">
        <v>5.0</v>
      </c>
      <c r="P182" s="5">
        <v>54.0</v>
      </c>
      <c r="Q182" s="5">
        <v>22.0</v>
      </c>
      <c r="R182" s="5">
        <v>4.0</v>
      </c>
      <c r="S182" s="5">
        <v>54.0</v>
      </c>
      <c r="T182" s="5">
        <v>80.0</v>
      </c>
      <c r="U182" s="5">
        <v>0.277</v>
      </c>
      <c r="V182" s="5">
        <v>0.367</v>
      </c>
      <c r="W182" s="5">
        <v>0.406</v>
      </c>
      <c r="X182" s="5">
        <v>0.773</v>
      </c>
      <c r="Y182" s="5">
        <v>183.0</v>
      </c>
      <c r="Z182" s="5">
        <v>2.0</v>
      </c>
      <c r="AA182" s="5">
        <v>13.0</v>
      </c>
      <c r="AB182" s="5">
        <v>5.0</v>
      </c>
      <c r="AC182" s="5">
        <v>5.0</v>
      </c>
      <c r="AD182" s="5">
        <v>6.0</v>
      </c>
      <c r="AE182" s="5">
        <v>7.0</v>
      </c>
      <c r="AF182" s="5">
        <v>0.318</v>
      </c>
      <c r="AG182" s="5">
        <f t="shared" si="1"/>
        <v>88</v>
      </c>
      <c r="AH182" s="6">
        <f t="shared" si="2"/>
        <v>18</v>
      </c>
      <c r="AI182" s="6" t="str">
        <f>VLOOKUP(C182, 'Batter Rosters'!A:C, 3, FALSE)</f>
        <v>STL</v>
      </c>
    </row>
    <row r="183">
      <c r="A183" s="1">
        <v>131.0</v>
      </c>
      <c r="B183" s="3"/>
      <c r="C183" s="4" t="s">
        <v>299</v>
      </c>
      <c r="D183" s="4" t="s">
        <v>36</v>
      </c>
      <c r="E183" s="5">
        <v>2019.0</v>
      </c>
      <c r="F183" s="5">
        <v>2020.0</v>
      </c>
      <c r="G183" s="5">
        <v>116.0</v>
      </c>
      <c r="H183" s="5">
        <v>8.0</v>
      </c>
      <c r="I183" s="3"/>
      <c r="J183" s="5">
        <v>364.0</v>
      </c>
      <c r="K183" s="5">
        <v>338.0</v>
      </c>
      <c r="L183" s="5">
        <v>53.0</v>
      </c>
      <c r="M183" s="5">
        <v>97.0</v>
      </c>
      <c r="N183" s="5">
        <v>18.0</v>
      </c>
      <c r="O183" s="5">
        <v>4.0</v>
      </c>
      <c r="P183" s="5">
        <v>34.0</v>
      </c>
      <c r="Q183" s="5">
        <v>14.0</v>
      </c>
      <c r="R183" s="5">
        <v>3.0</v>
      </c>
      <c r="S183" s="5">
        <v>17.0</v>
      </c>
      <c r="T183" s="5">
        <v>66.0</v>
      </c>
      <c r="U183" s="5">
        <v>0.287</v>
      </c>
      <c r="V183" s="5">
        <v>0.335</v>
      </c>
      <c r="W183" s="5">
        <v>0.435</v>
      </c>
      <c r="X183" s="5">
        <v>0.77</v>
      </c>
      <c r="Y183" s="5">
        <v>147.0</v>
      </c>
      <c r="Z183" s="5">
        <v>4.0</v>
      </c>
      <c r="AA183" s="5">
        <v>8.0</v>
      </c>
      <c r="AB183" s="5">
        <v>0.0</v>
      </c>
      <c r="AC183" s="5">
        <v>1.0</v>
      </c>
      <c r="AD183" s="5">
        <v>0.0</v>
      </c>
      <c r="AE183" s="5">
        <v>5.0</v>
      </c>
      <c r="AF183" s="5">
        <v>0.336</v>
      </c>
      <c r="AG183" s="5">
        <f t="shared" si="1"/>
        <v>67</v>
      </c>
      <c r="AH183" s="6">
        <f t="shared" si="2"/>
        <v>11</v>
      </c>
      <c r="AI183" s="6" t="str">
        <f>VLOOKUP(C183, 'Batter Rosters'!A:C, 3, FALSE)</f>
        <v>STL</v>
      </c>
    </row>
    <row r="184">
      <c r="A184" s="1">
        <v>141.0</v>
      </c>
      <c r="B184" s="3"/>
      <c r="C184" s="4" t="s">
        <v>300</v>
      </c>
      <c r="D184" s="4" t="s">
        <v>36</v>
      </c>
      <c r="E184" s="5">
        <v>2019.0</v>
      </c>
      <c r="F184" s="5">
        <v>2020.0</v>
      </c>
      <c r="G184" s="5">
        <v>63.0</v>
      </c>
      <c r="H184" s="5">
        <v>7.0</v>
      </c>
      <c r="I184" s="3"/>
      <c r="J184" s="5">
        <v>152.0</v>
      </c>
      <c r="K184" s="5">
        <v>140.0</v>
      </c>
      <c r="L184" s="5">
        <v>11.0</v>
      </c>
      <c r="M184" s="5">
        <v>28.0</v>
      </c>
      <c r="N184" s="5">
        <v>3.0</v>
      </c>
      <c r="O184" s="5">
        <v>0.0</v>
      </c>
      <c r="P184" s="5">
        <v>20.0</v>
      </c>
      <c r="Q184" s="5">
        <v>1.0</v>
      </c>
      <c r="R184" s="5">
        <v>1.0</v>
      </c>
      <c r="S184" s="5">
        <v>10.0</v>
      </c>
      <c r="T184" s="5">
        <v>34.0</v>
      </c>
      <c r="U184" s="5">
        <v>0.2</v>
      </c>
      <c r="V184" s="5">
        <v>0.25</v>
      </c>
      <c r="W184" s="5">
        <v>0.371</v>
      </c>
      <c r="X184" s="5">
        <v>0.621</v>
      </c>
      <c r="Y184" s="5">
        <v>52.0</v>
      </c>
      <c r="Z184" s="5">
        <v>4.0</v>
      </c>
      <c r="AA184" s="5">
        <v>0.0</v>
      </c>
      <c r="AB184" s="5">
        <v>0.0</v>
      </c>
      <c r="AC184" s="5">
        <v>2.0</v>
      </c>
      <c r="AD184" s="5">
        <v>0.0</v>
      </c>
      <c r="AE184" s="5">
        <v>1.0</v>
      </c>
      <c r="AF184" s="5">
        <v>0.208</v>
      </c>
      <c r="AG184" s="5">
        <f t="shared" si="1"/>
        <v>18</v>
      </c>
      <c r="AH184" s="6">
        <f t="shared" si="2"/>
        <v>0</v>
      </c>
      <c r="AI184" s="6" t="str">
        <f>VLOOKUP(C184, 'Batter Rosters'!A:C, 3, FALSE)</f>
        <v>STL</v>
      </c>
    </row>
    <row r="185">
      <c r="A185" s="1">
        <v>214.0</v>
      </c>
      <c r="B185" s="3"/>
      <c r="C185" s="4" t="s">
        <v>303</v>
      </c>
      <c r="D185" s="4" t="s">
        <v>36</v>
      </c>
      <c r="E185" s="5">
        <v>2020.0</v>
      </c>
      <c r="F185" s="5">
        <v>2020.0</v>
      </c>
      <c r="G185" s="5">
        <v>23.0</v>
      </c>
      <c r="H185" s="5">
        <v>1.0</v>
      </c>
      <c r="I185" s="3"/>
      <c r="J185" s="5">
        <v>73.0</v>
      </c>
      <c r="K185" s="5">
        <v>69.0</v>
      </c>
      <c r="L185" s="5">
        <v>6.0</v>
      </c>
      <c r="M185" s="5">
        <v>11.0</v>
      </c>
      <c r="N185" s="5">
        <v>3.0</v>
      </c>
      <c r="O185" s="5">
        <v>0.0</v>
      </c>
      <c r="P185" s="5">
        <v>5.0</v>
      </c>
      <c r="Q185" s="5">
        <v>1.0</v>
      </c>
      <c r="R185" s="5">
        <v>1.0</v>
      </c>
      <c r="S185" s="5">
        <v>4.0</v>
      </c>
      <c r="T185" s="5">
        <v>21.0</v>
      </c>
      <c r="U185" s="5">
        <v>0.159</v>
      </c>
      <c r="V185" s="5">
        <v>0.205</v>
      </c>
      <c r="W185" s="5">
        <v>0.246</v>
      </c>
      <c r="X185" s="5">
        <v>0.452</v>
      </c>
      <c r="Y185" s="5">
        <v>17.0</v>
      </c>
      <c r="Z185" s="5">
        <v>3.0</v>
      </c>
      <c r="AA185" s="5">
        <v>0.0</v>
      </c>
      <c r="AB185" s="5">
        <v>0.0</v>
      </c>
      <c r="AC185" s="5">
        <v>0.0</v>
      </c>
      <c r="AD185" s="5">
        <v>0.0</v>
      </c>
      <c r="AE185" s="5">
        <v>0.0</v>
      </c>
      <c r="AF185" s="5">
        <v>0.213</v>
      </c>
      <c r="AG185" s="5">
        <f t="shared" si="1"/>
        <v>7</v>
      </c>
      <c r="AH185" s="6">
        <f t="shared" si="2"/>
        <v>0</v>
      </c>
      <c r="AI185" s="6" t="str">
        <f>VLOOKUP(C185, 'Batter Rosters'!A:C, 3, FALSE)</f>
        <v>STL</v>
      </c>
    </row>
    <row r="186">
      <c r="A186" s="1">
        <v>21.0</v>
      </c>
      <c r="B186" s="3"/>
      <c r="C186" s="4" t="s">
        <v>572</v>
      </c>
      <c r="D186" s="4" t="s">
        <v>36</v>
      </c>
      <c r="E186" s="5">
        <v>2019.0</v>
      </c>
      <c r="F186" s="5">
        <v>2020.0</v>
      </c>
      <c r="G186" s="5">
        <v>160.0</v>
      </c>
      <c r="H186" s="5">
        <v>27.0</v>
      </c>
      <c r="I186" s="3"/>
      <c r="J186" s="5">
        <v>494.0</v>
      </c>
      <c r="K186" s="5">
        <v>432.0</v>
      </c>
      <c r="L186" s="5">
        <v>82.0</v>
      </c>
      <c r="M186" s="5">
        <v>126.0</v>
      </c>
      <c r="N186" s="5">
        <v>27.0</v>
      </c>
      <c r="O186" s="5">
        <v>5.0</v>
      </c>
      <c r="P186" s="5">
        <v>62.0</v>
      </c>
      <c r="Q186" s="5">
        <v>11.0</v>
      </c>
      <c r="R186" s="5">
        <v>6.0</v>
      </c>
      <c r="S186" s="5">
        <v>55.0</v>
      </c>
      <c r="T186" s="5">
        <v>100.0</v>
      </c>
      <c r="U186" s="5">
        <v>0.292</v>
      </c>
      <c r="V186" s="5">
        <v>0.381</v>
      </c>
      <c r="W186" s="5">
        <v>0.565</v>
      </c>
      <c r="X186" s="5">
        <v>0.945</v>
      </c>
      <c r="Y186" s="5">
        <v>244.0</v>
      </c>
      <c r="Z186" s="5">
        <v>3.0</v>
      </c>
      <c r="AA186" s="5">
        <v>7.0</v>
      </c>
      <c r="AB186" s="5">
        <v>0.0</v>
      </c>
      <c r="AC186" s="5">
        <v>0.0</v>
      </c>
      <c r="AD186" s="5">
        <v>6.0</v>
      </c>
      <c r="AE186" s="5">
        <v>1.0</v>
      </c>
      <c r="AF186" s="5">
        <v>0.325</v>
      </c>
      <c r="AG186" s="5">
        <f t="shared" si="1"/>
        <v>67</v>
      </c>
      <c r="AH186" s="6">
        <f t="shared" si="2"/>
        <v>5</v>
      </c>
      <c r="AI186" s="6" t="str">
        <f>VLOOKUP(C186, 'Batter Rosters'!A:C, 3, FALSE)</f>
        <v>TBR</v>
      </c>
    </row>
    <row r="187">
      <c r="A187" s="1">
        <v>46.0</v>
      </c>
      <c r="B187" s="3"/>
      <c r="C187" s="4" t="s">
        <v>573</v>
      </c>
      <c r="D187" s="4" t="s">
        <v>36</v>
      </c>
      <c r="E187" s="5">
        <v>2019.0</v>
      </c>
      <c r="F187" s="5">
        <v>2020.0</v>
      </c>
      <c r="G187" s="5">
        <v>116.0</v>
      </c>
      <c r="H187" s="5">
        <v>20.0</v>
      </c>
      <c r="I187" s="3"/>
      <c r="J187" s="5">
        <v>363.0</v>
      </c>
      <c r="K187" s="5">
        <v>322.0</v>
      </c>
      <c r="L187" s="5">
        <v>54.0</v>
      </c>
      <c r="M187" s="5">
        <v>86.0</v>
      </c>
      <c r="N187" s="5">
        <v>19.0</v>
      </c>
      <c r="O187" s="5">
        <v>4.0</v>
      </c>
      <c r="P187" s="5">
        <v>63.0</v>
      </c>
      <c r="Q187" s="5">
        <v>5.0</v>
      </c>
      <c r="R187" s="5">
        <v>0.0</v>
      </c>
      <c r="S187" s="5">
        <v>35.0</v>
      </c>
      <c r="T187" s="5">
        <v>105.0</v>
      </c>
      <c r="U187" s="5">
        <v>0.267</v>
      </c>
      <c r="V187" s="5">
        <v>0.347</v>
      </c>
      <c r="W187" s="5">
        <v>0.537</v>
      </c>
      <c r="X187" s="5">
        <v>0.884</v>
      </c>
      <c r="Y187" s="5">
        <v>173.0</v>
      </c>
      <c r="Z187" s="5">
        <v>2.0</v>
      </c>
      <c r="AA187" s="5">
        <v>5.0</v>
      </c>
      <c r="AB187" s="5">
        <v>0.0</v>
      </c>
      <c r="AC187" s="5">
        <v>1.0</v>
      </c>
      <c r="AD187" s="5">
        <v>0.0</v>
      </c>
      <c r="AE187" s="5">
        <v>2.0</v>
      </c>
      <c r="AF187" s="5">
        <v>0.333</v>
      </c>
      <c r="AG187" s="5">
        <f t="shared" si="1"/>
        <v>43</v>
      </c>
      <c r="AH187" s="6">
        <f t="shared" si="2"/>
        <v>5</v>
      </c>
      <c r="AI187" s="6" t="str">
        <f>VLOOKUP(C187, 'Batter Rosters'!A:C, 3, FALSE)</f>
        <v>TBR</v>
      </c>
    </row>
    <row r="188">
      <c r="A188" s="1">
        <v>57.0</v>
      </c>
      <c r="B188" s="3"/>
      <c r="C188" s="4" t="s">
        <v>575</v>
      </c>
      <c r="D188" s="4" t="s">
        <v>36</v>
      </c>
      <c r="E188" s="5">
        <v>2019.0</v>
      </c>
      <c r="F188" s="5">
        <v>2020.0</v>
      </c>
      <c r="G188" s="5">
        <v>158.0</v>
      </c>
      <c r="H188" s="5">
        <v>19.0</v>
      </c>
      <c r="I188" s="3"/>
      <c r="J188" s="5">
        <v>504.0</v>
      </c>
      <c r="K188" s="5">
        <v>421.0</v>
      </c>
      <c r="L188" s="5">
        <v>57.0</v>
      </c>
      <c r="M188" s="5">
        <v>112.0</v>
      </c>
      <c r="N188" s="5">
        <v>27.0</v>
      </c>
      <c r="O188" s="5">
        <v>2.0</v>
      </c>
      <c r="P188" s="5">
        <v>68.0</v>
      </c>
      <c r="Q188" s="5">
        <v>2.0</v>
      </c>
      <c r="R188" s="5">
        <v>2.0</v>
      </c>
      <c r="S188" s="5">
        <v>69.0</v>
      </c>
      <c r="T188" s="5">
        <v>113.0</v>
      </c>
      <c r="U188" s="5">
        <v>0.266</v>
      </c>
      <c r="V188" s="5">
        <v>0.369</v>
      </c>
      <c r="W188" s="5">
        <v>0.475</v>
      </c>
      <c r="X188" s="5">
        <v>0.844</v>
      </c>
      <c r="Y188" s="5">
        <v>200.0</v>
      </c>
      <c r="Z188" s="5">
        <v>8.0</v>
      </c>
      <c r="AA188" s="5">
        <v>5.0</v>
      </c>
      <c r="AB188" s="5">
        <v>0.0</v>
      </c>
      <c r="AC188" s="5">
        <v>9.0</v>
      </c>
      <c r="AD188" s="5">
        <v>4.0</v>
      </c>
      <c r="AE188" s="5">
        <v>2.0</v>
      </c>
      <c r="AF188" s="5">
        <v>0.312</v>
      </c>
      <c r="AG188" s="5">
        <f t="shared" si="1"/>
        <v>64</v>
      </c>
      <c r="AH188" s="6">
        <f t="shared" si="2"/>
        <v>0</v>
      </c>
      <c r="AI188" s="6" t="str">
        <f>VLOOKUP(C188, 'Batter Rosters'!A:C, 3, FALSE)</f>
        <v>TBR</v>
      </c>
    </row>
    <row r="189">
      <c r="A189" s="1">
        <v>81.0</v>
      </c>
      <c r="B189" s="3"/>
      <c r="C189" s="4" t="s">
        <v>574</v>
      </c>
      <c r="D189" s="4" t="s">
        <v>36</v>
      </c>
      <c r="E189" s="5">
        <v>2019.0</v>
      </c>
      <c r="F189" s="5">
        <v>2020.0</v>
      </c>
      <c r="G189" s="5">
        <v>152.0</v>
      </c>
      <c r="H189" s="5">
        <v>14.0</v>
      </c>
      <c r="I189" s="3"/>
      <c r="J189" s="5">
        <v>447.0</v>
      </c>
      <c r="K189" s="5">
        <v>408.0</v>
      </c>
      <c r="L189" s="5">
        <v>55.0</v>
      </c>
      <c r="M189" s="5">
        <v>84.0</v>
      </c>
      <c r="N189" s="5">
        <v>15.0</v>
      </c>
      <c r="O189" s="5">
        <v>9.0</v>
      </c>
      <c r="P189" s="5">
        <v>53.0</v>
      </c>
      <c r="Q189" s="5">
        <v>19.0</v>
      </c>
      <c r="R189" s="5">
        <v>4.0</v>
      </c>
      <c r="S189" s="5">
        <v>34.0</v>
      </c>
      <c r="T189" s="5">
        <v>101.0</v>
      </c>
      <c r="U189" s="5">
        <v>0.206</v>
      </c>
      <c r="V189" s="5">
        <v>0.275</v>
      </c>
      <c r="W189" s="5">
        <v>0.39</v>
      </c>
      <c r="X189" s="5">
        <v>0.665</v>
      </c>
      <c r="Y189" s="5">
        <v>159.0</v>
      </c>
      <c r="Z189" s="5">
        <v>6.0</v>
      </c>
      <c r="AA189" s="5">
        <v>5.0</v>
      </c>
      <c r="AB189" s="5">
        <v>0.0</v>
      </c>
      <c r="AC189" s="5">
        <v>0.0</v>
      </c>
      <c r="AD189" s="5">
        <v>2.0</v>
      </c>
      <c r="AE189" s="5">
        <v>4.0</v>
      </c>
      <c r="AF189" s="5">
        <v>0.239</v>
      </c>
      <c r="AG189" s="5">
        <f t="shared" si="1"/>
        <v>46</v>
      </c>
      <c r="AH189" s="6">
        <f t="shared" si="2"/>
        <v>15</v>
      </c>
      <c r="AI189" s="6" t="str">
        <f>VLOOKUP(C189, 'Batter Rosters'!A:C, 3, FALSE)</f>
        <v>TBR</v>
      </c>
    </row>
    <row r="190">
      <c r="A190" s="1">
        <v>158.0</v>
      </c>
      <c r="B190" s="3"/>
      <c r="C190" s="4" t="s">
        <v>632</v>
      </c>
      <c r="D190" s="4" t="s">
        <v>36</v>
      </c>
      <c r="E190" s="5">
        <v>2020.0</v>
      </c>
      <c r="F190" s="5">
        <v>2020.0</v>
      </c>
      <c r="G190" s="5">
        <v>32.0</v>
      </c>
      <c r="H190" s="5">
        <v>5.0</v>
      </c>
      <c r="I190" s="3"/>
      <c r="J190" s="5">
        <v>88.0</v>
      </c>
      <c r="K190" s="5">
        <v>71.0</v>
      </c>
      <c r="L190" s="5">
        <v>16.0</v>
      </c>
      <c r="M190" s="5">
        <v>13.0</v>
      </c>
      <c r="N190" s="5">
        <v>2.0</v>
      </c>
      <c r="O190" s="5">
        <v>0.0</v>
      </c>
      <c r="P190" s="5">
        <v>15.0</v>
      </c>
      <c r="Q190" s="5">
        <v>0.0</v>
      </c>
      <c r="R190" s="5">
        <v>0.0</v>
      </c>
      <c r="S190" s="5">
        <v>16.0</v>
      </c>
      <c r="T190" s="5">
        <v>17.0</v>
      </c>
      <c r="U190" s="5">
        <v>0.183</v>
      </c>
      <c r="V190" s="5">
        <v>0.33</v>
      </c>
      <c r="W190" s="5">
        <v>0.423</v>
      </c>
      <c r="X190" s="5">
        <v>0.752</v>
      </c>
      <c r="Y190" s="5">
        <v>30.0</v>
      </c>
      <c r="Z190" s="5">
        <v>4.0</v>
      </c>
      <c r="AA190" s="5">
        <v>0.0</v>
      </c>
      <c r="AB190" s="5">
        <v>0.0</v>
      </c>
      <c r="AC190" s="5">
        <v>1.0</v>
      </c>
      <c r="AD190" s="5">
        <v>0.0</v>
      </c>
      <c r="AE190" s="5">
        <v>1.0</v>
      </c>
      <c r="AF190" s="5">
        <v>0.16</v>
      </c>
      <c r="AG190" s="5">
        <f t="shared" si="1"/>
        <v>6</v>
      </c>
      <c r="AH190" s="6">
        <f t="shared" si="2"/>
        <v>0</v>
      </c>
      <c r="AI190" s="6" t="str">
        <f>VLOOKUP(C190, 'Batter Rosters'!A:C, 3, FALSE)</f>
        <v>TBR</v>
      </c>
    </row>
    <row r="191">
      <c r="A191" s="1">
        <v>163.0</v>
      </c>
      <c r="B191" s="3"/>
      <c r="C191" s="4" t="s">
        <v>576</v>
      </c>
      <c r="D191" s="4" t="s">
        <v>36</v>
      </c>
      <c r="E191" s="5">
        <v>2019.0</v>
      </c>
      <c r="F191" s="5">
        <v>2020.0</v>
      </c>
      <c r="G191" s="5">
        <v>96.0</v>
      </c>
      <c r="H191" s="5">
        <v>5.0</v>
      </c>
      <c r="I191" s="3"/>
      <c r="J191" s="5">
        <v>299.0</v>
      </c>
      <c r="K191" s="5">
        <v>272.0</v>
      </c>
      <c r="L191" s="5">
        <v>36.0</v>
      </c>
      <c r="M191" s="5">
        <v>70.0</v>
      </c>
      <c r="N191" s="5">
        <v>17.0</v>
      </c>
      <c r="O191" s="5">
        <v>4.0</v>
      </c>
      <c r="P191" s="5">
        <v>22.0</v>
      </c>
      <c r="Q191" s="5">
        <v>10.0</v>
      </c>
      <c r="R191" s="5">
        <v>3.0</v>
      </c>
      <c r="S191" s="5">
        <v>14.0</v>
      </c>
      <c r="T191" s="5">
        <v>50.0</v>
      </c>
      <c r="U191" s="5">
        <v>0.257</v>
      </c>
      <c r="V191" s="5">
        <v>0.314</v>
      </c>
      <c r="W191" s="5">
        <v>0.404</v>
      </c>
      <c r="X191" s="5">
        <v>0.719</v>
      </c>
      <c r="Y191" s="5">
        <v>110.0</v>
      </c>
      <c r="Z191" s="5">
        <v>4.0</v>
      </c>
      <c r="AA191" s="5">
        <v>10.0</v>
      </c>
      <c r="AB191" s="5">
        <v>0.0</v>
      </c>
      <c r="AC191" s="5">
        <v>3.0</v>
      </c>
      <c r="AD191" s="5">
        <v>0.0</v>
      </c>
      <c r="AE191" s="5">
        <v>2.0</v>
      </c>
      <c r="AF191" s="5">
        <v>0.295</v>
      </c>
      <c r="AG191" s="5">
        <f t="shared" si="1"/>
        <v>44</v>
      </c>
      <c r="AH191" s="6">
        <f t="shared" si="2"/>
        <v>7</v>
      </c>
      <c r="AI191" s="6" t="str">
        <f>VLOOKUP(C191, 'Batter Rosters'!A:C, 3, FALSE)</f>
        <v>TBR</v>
      </c>
    </row>
    <row r="192">
      <c r="A192" s="1">
        <v>179.0</v>
      </c>
      <c r="B192" s="3"/>
      <c r="C192" s="4" t="s">
        <v>633</v>
      </c>
      <c r="D192" s="4" t="s">
        <v>36</v>
      </c>
      <c r="E192" s="5">
        <v>2019.0</v>
      </c>
      <c r="F192" s="5">
        <v>2020.0</v>
      </c>
      <c r="G192" s="5">
        <v>38.0</v>
      </c>
      <c r="H192" s="5">
        <v>3.0</v>
      </c>
      <c r="I192" s="3"/>
      <c r="J192" s="5">
        <v>96.0</v>
      </c>
      <c r="K192" s="5">
        <v>82.0</v>
      </c>
      <c r="L192" s="5">
        <v>14.0</v>
      </c>
      <c r="M192" s="5">
        <v>11.0</v>
      </c>
      <c r="N192" s="5">
        <v>1.0</v>
      </c>
      <c r="O192" s="5">
        <v>1.0</v>
      </c>
      <c r="P192" s="5">
        <v>8.0</v>
      </c>
      <c r="Q192" s="5">
        <v>4.0</v>
      </c>
      <c r="R192" s="5">
        <v>1.0</v>
      </c>
      <c r="S192" s="5">
        <v>11.0</v>
      </c>
      <c r="T192" s="5">
        <v>28.0</v>
      </c>
      <c r="U192" s="5">
        <v>0.134</v>
      </c>
      <c r="V192" s="5">
        <v>0.232</v>
      </c>
      <c r="W192" s="5">
        <v>0.28</v>
      </c>
      <c r="X192" s="5">
        <v>0.512</v>
      </c>
      <c r="Y192" s="5">
        <v>23.0</v>
      </c>
      <c r="Z192" s="5">
        <v>1.0</v>
      </c>
      <c r="AA192" s="5">
        <v>0.0</v>
      </c>
      <c r="AB192" s="5">
        <v>1.0</v>
      </c>
      <c r="AC192" s="5">
        <v>2.0</v>
      </c>
      <c r="AD192" s="5">
        <v>0.0</v>
      </c>
      <c r="AE192" s="5">
        <v>2.0</v>
      </c>
      <c r="AF192" s="5">
        <v>0.151</v>
      </c>
      <c r="AG192" s="5">
        <f t="shared" si="1"/>
        <v>6</v>
      </c>
      <c r="AH192" s="6">
        <f t="shared" si="2"/>
        <v>3</v>
      </c>
      <c r="AI192" s="6" t="str">
        <f>VLOOKUP(C192, 'Batter Rosters'!A:C, 3, FALSE)</f>
        <v>TBR</v>
      </c>
    </row>
    <row r="193">
      <c r="A193" s="1">
        <v>224.0</v>
      </c>
      <c r="B193" s="3"/>
      <c r="C193" s="4" t="s">
        <v>634</v>
      </c>
      <c r="D193" s="4" t="s">
        <v>36</v>
      </c>
      <c r="E193" s="5">
        <v>2019.0</v>
      </c>
      <c r="F193" s="5">
        <v>2020.0</v>
      </c>
      <c r="G193" s="5">
        <v>36.0</v>
      </c>
      <c r="H193" s="5">
        <v>1.0</v>
      </c>
      <c r="I193" s="3"/>
      <c r="J193" s="5">
        <v>98.0</v>
      </c>
      <c r="K193" s="5">
        <v>84.0</v>
      </c>
      <c r="L193" s="5">
        <v>9.0</v>
      </c>
      <c r="M193" s="5">
        <v>16.0</v>
      </c>
      <c r="N193" s="5">
        <v>6.0</v>
      </c>
      <c r="O193" s="5">
        <v>0.0</v>
      </c>
      <c r="P193" s="5">
        <v>12.0</v>
      </c>
      <c r="Q193" s="5">
        <v>0.0</v>
      </c>
      <c r="R193" s="5">
        <v>0.0</v>
      </c>
      <c r="S193" s="5">
        <v>11.0</v>
      </c>
      <c r="T193" s="5">
        <v>28.0</v>
      </c>
      <c r="U193" s="5">
        <v>0.19</v>
      </c>
      <c r="V193" s="5">
        <v>0.296</v>
      </c>
      <c r="W193" s="5">
        <v>0.298</v>
      </c>
      <c r="X193" s="5">
        <v>0.594</v>
      </c>
      <c r="Y193" s="5">
        <v>25.0</v>
      </c>
      <c r="Z193" s="5">
        <v>1.0</v>
      </c>
      <c r="AA193" s="5">
        <v>2.0</v>
      </c>
      <c r="AB193" s="5">
        <v>0.0</v>
      </c>
      <c r="AC193" s="5">
        <v>1.0</v>
      </c>
      <c r="AD193" s="5">
        <v>0.0</v>
      </c>
      <c r="AE193" s="5">
        <v>0.0</v>
      </c>
      <c r="AF193" s="5">
        <v>0.268</v>
      </c>
      <c r="AG193" s="5">
        <f t="shared" si="1"/>
        <v>9</v>
      </c>
      <c r="AH193" s="6">
        <f t="shared" si="2"/>
        <v>0</v>
      </c>
      <c r="AI193" s="6" t="str">
        <f>VLOOKUP(C193, 'Batter Rosters'!A:C, 3, FALSE)</f>
        <v>TBR</v>
      </c>
    </row>
    <row r="194">
      <c r="A194" s="1">
        <v>28.0</v>
      </c>
      <c r="B194" s="3"/>
      <c r="C194" s="4" t="s">
        <v>578</v>
      </c>
      <c r="D194" s="4" t="s">
        <v>36</v>
      </c>
      <c r="E194" s="5">
        <v>2019.0</v>
      </c>
      <c r="F194" s="5">
        <v>2020.0</v>
      </c>
      <c r="G194" s="5">
        <v>152.0</v>
      </c>
      <c r="H194" s="5">
        <v>24.0</v>
      </c>
      <c r="I194" s="3"/>
      <c r="J194" s="5">
        <v>443.0</v>
      </c>
      <c r="K194" s="5">
        <v>404.0</v>
      </c>
      <c r="L194" s="5">
        <v>55.0</v>
      </c>
      <c r="M194" s="5">
        <v>78.0</v>
      </c>
      <c r="N194" s="5">
        <v>18.0</v>
      </c>
      <c r="O194" s="5">
        <v>1.0</v>
      </c>
      <c r="P194" s="5">
        <v>70.0</v>
      </c>
      <c r="Q194" s="5">
        <v>7.0</v>
      </c>
      <c r="R194" s="5">
        <v>8.0</v>
      </c>
      <c r="S194" s="5">
        <v>34.0</v>
      </c>
      <c r="T194" s="5">
        <v>134.0</v>
      </c>
      <c r="U194" s="5">
        <v>0.193</v>
      </c>
      <c r="V194" s="5">
        <v>0.26</v>
      </c>
      <c r="W194" s="5">
        <v>0.421</v>
      </c>
      <c r="X194" s="5">
        <v>0.68</v>
      </c>
      <c r="Y194" s="5">
        <v>170.0</v>
      </c>
      <c r="Z194" s="5">
        <v>3.0</v>
      </c>
      <c r="AA194" s="5">
        <v>3.0</v>
      </c>
      <c r="AB194" s="5">
        <v>0.0</v>
      </c>
      <c r="AC194" s="5">
        <v>2.0</v>
      </c>
      <c r="AD194" s="5">
        <v>2.0</v>
      </c>
      <c r="AE194" s="5">
        <v>5.0</v>
      </c>
      <c r="AF194" s="5">
        <v>0.218</v>
      </c>
      <c r="AG194" s="5">
        <f t="shared" si="1"/>
        <v>35</v>
      </c>
      <c r="AH194" s="6">
        <f t="shared" si="2"/>
        <v>-1</v>
      </c>
      <c r="AI194" s="6" t="str">
        <f>VLOOKUP(C194, 'Batter Rosters'!A:C, 3, FALSE)</f>
        <v>TEX</v>
      </c>
    </row>
    <row r="195">
      <c r="A195" s="1">
        <v>36.0</v>
      </c>
      <c r="B195" s="3"/>
      <c r="C195" s="4" t="s">
        <v>580</v>
      </c>
      <c r="D195" s="4" t="s">
        <v>36</v>
      </c>
      <c r="E195" s="5">
        <v>2019.0</v>
      </c>
      <c r="F195" s="5">
        <v>2020.0</v>
      </c>
      <c r="G195" s="5">
        <v>168.0</v>
      </c>
      <c r="H195" s="5">
        <v>22.0</v>
      </c>
      <c r="I195" s="3"/>
      <c r="J195" s="5">
        <v>555.0</v>
      </c>
      <c r="K195" s="5">
        <v>468.0</v>
      </c>
      <c r="L195" s="5">
        <v>75.0</v>
      </c>
      <c r="M195" s="5">
        <v>128.0</v>
      </c>
      <c r="N195" s="5">
        <v>29.0</v>
      </c>
      <c r="O195" s="5">
        <v>2.0</v>
      </c>
      <c r="P195" s="5">
        <v>53.0</v>
      </c>
      <c r="Q195" s="5">
        <v>15.0</v>
      </c>
      <c r="R195" s="5">
        <v>3.0</v>
      </c>
      <c r="S195" s="5">
        <v>74.0</v>
      </c>
      <c r="T195" s="5">
        <v>138.0</v>
      </c>
      <c r="U195" s="5">
        <v>0.274</v>
      </c>
      <c r="V195" s="5">
        <v>0.384</v>
      </c>
      <c r="W195" s="5">
        <v>0.485</v>
      </c>
      <c r="X195" s="5">
        <v>0.869</v>
      </c>
      <c r="Y195" s="5">
        <v>227.0</v>
      </c>
      <c r="Z195" s="5">
        <v>5.0</v>
      </c>
      <c r="AA195" s="5">
        <v>11.0</v>
      </c>
      <c r="AB195" s="5">
        <v>0.0</v>
      </c>
      <c r="AC195" s="5">
        <v>2.0</v>
      </c>
      <c r="AD195" s="5">
        <v>4.0</v>
      </c>
      <c r="AE195" s="5">
        <v>7.0</v>
      </c>
      <c r="AF195" s="5">
        <v>0.342</v>
      </c>
      <c r="AG195" s="5">
        <f t="shared" si="1"/>
        <v>75</v>
      </c>
      <c r="AH195" s="6">
        <f t="shared" si="2"/>
        <v>12</v>
      </c>
      <c r="AI195" s="6" t="str">
        <f>VLOOKUP(C195, 'Batter Rosters'!A:C, 3, FALSE)</f>
        <v>TEX</v>
      </c>
    </row>
    <row r="196">
      <c r="A196" s="1">
        <v>51.0</v>
      </c>
      <c r="B196" s="3"/>
      <c r="C196" s="4" t="s">
        <v>582</v>
      </c>
      <c r="D196" s="4" t="s">
        <v>36</v>
      </c>
      <c r="E196" s="5">
        <v>2019.0</v>
      </c>
      <c r="F196" s="5">
        <v>2020.0</v>
      </c>
      <c r="G196" s="5">
        <v>125.0</v>
      </c>
      <c r="H196" s="5">
        <v>20.0</v>
      </c>
      <c r="I196" s="3"/>
      <c r="J196" s="5">
        <v>320.0</v>
      </c>
      <c r="K196" s="5">
        <v>260.0</v>
      </c>
      <c r="L196" s="5">
        <v>45.0</v>
      </c>
      <c r="M196" s="5">
        <v>49.0</v>
      </c>
      <c r="N196" s="5">
        <v>8.0</v>
      </c>
      <c r="O196" s="5">
        <v>2.0</v>
      </c>
      <c r="P196" s="5">
        <v>45.0</v>
      </c>
      <c r="Q196" s="5">
        <v>2.0</v>
      </c>
      <c r="R196" s="5">
        <v>1.0</v>
      </c>
      <c r="S196" s="5">
        <v>31.0</v>
      </c>
      <c r="T196" s="5">
        <v>75.0</v>
      </c>
      <c r="U196" s="5">
        <v>0.188</v>
      </c>
      <c r="V196" s="5">
        <v>0.335</v>
      </c>
      <c r="W196" s="5">
        <v>0.465</v>
      </c>
      <c r="X196" s="5">
        <v>0.801</v>
      </c>
      <c r="Y196" s="5">
        <v>121.0</v>
      </c>
      <c r="Z196" s="5">
        <v>6.0</v>
      </c>
      <c r="AA196" s="5">
        <v>27.0</v>
      </c>
      <c r="AB196" s="5">
        <v>0.0</v>
      </c>
      <c r="AC196" s="5">
        <v>1.0</v>
      </c>
      <c r="AD196" s="5">
        <v>2.0</v>
      </c>
      <c r="AE196" s="5">
        <v>4.0</v>
      </c>
      <c r="AF196" s="5">
        <v>0.175</v>
      </c>
      <c r="AG196" s="5">
        <f t="shared" si="1"/>
        <v>19</v>
      </c>
      <c r="AH196" s="6">
        <f t="shared" si="2"/>
        <v>1</v>
      </c>
      <c r="AI196" s="6" t="str">
        <f>VLOOKUP(C196, 'Batter Rosters'!A:C, 3, FALSE)</f>
        <v>TEX</v>
      </c>
    </row>
    <row r="197">
      <c r="A197" s="1">
        <v>52.0</v>
      </c>
      <c r="B197" s="3"/>
      <c r="C197" s="4" t="s">
        <v>311</v>
      </c>
      <c r="D197" s="4" t="s">
        <v>36</v>
      </c>
      <c r="E197" s="5">
        <v>2019.0</v>
      </c>
      <c r="F197" s="5">
        <v>2020.0</v>
      </c>
      <c r="G197" s="5">
        <v>130.0</v>
      </c>
      <c r="H197" s="5">
        <v>19.0</v>
      </c>
      <c r="I197" s="3"/>
      <c r="J197" s="5">
        <v>397.0</v>
      </c>
      <c r="K197" s="5">
        <v>365.0</v>
      </c>
      <c r="L197" s="5">
        <v>59.0</v>
      </c>
      <c r="M197" s="5">
        <v>100.0</v>
      </c>
      <c r="N197" s="5">
        <v>18.0</v>
      </c>
      <c r="O197" s="5">
        <v>5.0</v>
      </c>
      <c r="P197" s="5">
        <v>59.0</v>
      </c>
      <c r="Q197" s="5">
        <v>17.0</v>
      </c>
      <c r="R197" s="5">
        <v>4.0</v>
      </c>
      <c r="S197" s="5">
        <v>22.0</v>
      </c>
      <c r="T197" s="5">
        <v>114.0</v>
      </c>
      <c r="U197" s="5">
        <v>0.274</v>
      </c>
      <c r="V197" s="5">
        <v>0.321</v>
      </c>
      <c r="W197" s="5">
        <v>0.507</v>
      </c>
      <c r="X197" s="5">
        <v>0.828</v>
      </c>
      <c r="Y197" s="5">
        <v>185.0</v>
      </c>
      <c r="Z197" s="5">
        <v>6.0</v>
      </c>
      <c r="AA197" s="5">
        <v>5.0</v>
      </c>
      <c r="AB197" s="5">
        <v>0.0</v>
      </c>
      <c r="AC197" s="5">
        <v>4.0</v>
      </c>
      <c r="AD197" s="5">
        <v>2.0</v>
      </c>
      <c r="AE197" s="5">
        <v>1.0</v>
      </c>
      <c r="AF197" s="5">
        <v>0.343</v>
      </c>
      <c r="AG197" s="5">
        <f t="shared" si="1"/>
        <v>58</v>
      </c>
      <c r="AH197" s="6">
        <f t="shared" si="2"/>
        <v>13</v>
      </c>
      <c r="AI197" s="6" t="str">
        <f>VLOOKUP(C197, 'Batter Rosters'!A:C, 3, FALSE)</f>
        <v>TEX</v>
      </c>
    </row>
    <row r="198">
      <c r="A198" s="1">
        <v>68.0</v>
      </c>
      <c r="B198" s="3"/>
      <c r="C198" s="4" t="s">
        <v>577</v>
      </c>
      <c r="D198" s="4" t="s">
        <v>36</v>
      </c>
      <c r="E198" s="5">
        <v>2019.0</v>
      </c>
      <c r="F198" s="5">
        <v>2020.0</v>
      </c>
      <c r="G198" s="5">
        <v>99.0</v>
      </c>
      <c r="H198" s="5">
        <v>16.0</v>
      </c>
      <c r="I198" s="3"/>
      <c r="J198" s="5">
        <v>297.0</v>
      </c>
      <c r="K198" s="5">
        <v>237.0</v>
      </c>
      <c r="L198" s="5">
        <v>43.0</v>
      </c>
      <c r="M198" s="5">
        <v>50.0</v>
      </c>
      <c r="N198" s="5">
        <v>11.0</v>
      </c>
      <c r="O198" s="5">
        <v>1.0</v>
      </c>
      <c r="P198" s="5">
        <v>35.0</v>
      </c>
      <c r="Q198" s="5">
        <v>4.0</v>
      </c>
      <c r="R198" s="5">
        <v>1.0</v>
      </c>
      <c r="S198" s="5">
        <v>60.0</v>
      </c>
      <c r="T198" s="5">
        <v>107.0</v>
      </c>
      <c r="U198" s="5">
        <v>0.211</v>
      </c>
      <c r="V198" s="5">
        <v>0.37</v>
      </c>
      <c r="W198" s="5">
        <v>0.468</v>
      </c>
      <c r="X198" s="5">
        <v>0.839</v>
      </c>
      <c r="Y198" s="5">
        <v>111.0</v>
      </c>
      <c r="Z198" s="5">
        <v>0.0</v>
      </c>
      <c r="AA198" s="5">
        <v>0.0</v>
      </c>
      <c r="AB198" s="5">
        <v>0.0</v>
      </c>
      <c r="AC198" s="5">
        <v>0.0</v>
      </c>
      <c r="AD198" s="5">
        <v>6.0</v>
      </c>
      <c r="AE198" s="5">
        <v>1.0</v>
      </c>
      <c r="AF198" s="5">
        <v>0.298</v>
      </c>
      <c r="AG198" s="5">
        <f t="shared" si="1"/>
        <v>22</v>
      </c>
      <c r="AH198" s="6">
        <f t="shared" si="2"/>
        <v>3</v>
      </c>
      <c r="AI198" s="6" t="str">
        <f>VLOOKUP(C198, 'Batter Rosters'!A:C, 3, FALSE)</f>
        <v>TEX</v>
      </c>
    </row>
    <row r="199">
      <c r="A199" s="1">
        <v>79.0</v>
      </c>
      <c r="B199" s="3"/>
      <c r="C199" s="4" t="s">
        <v>579</v>
      </c>
      <c r="D199" s="4" t="s">
        <v>36</v>
      </c>
      <c r="E199" s="5">
        <v>2019.0</v>
      </c>
      <c r="F199" s="5">
        <v>2020.0</v>
      </c>
      <c r="G199" s="5">
        <v>96.0</v>
      </c>
      <c r="H199" s="5">
        <v>14.0</v>
      </c>
      <c r="I199" s="3"/>
      <c r="J199" s="5">
        <v>274.0</v>
      </c>
      <c r="K199" s="5">
        <v>252.0</v>
      </c>
      <c r="L199" s="5">
        <v>37.0</v>
      </c>
      <c r="M199" s="5">
        <v>66.0</v>
      </c>
      <c r="N199" s="5">
        <v>10.0</v>
      </c>
      <c r="O199" s="5">
        <v>1.0</v>
      </c>
      <c r="P199" s="5">
        <v>37.0</v>
      </c>
      <c r="Q199" s="5">
        <v>0.0</v>
      </c>
      <c r="R199" s="5">
        <v>0.0</v>
      </c>
      <c r="S199" s="5">
        <v>18.0</v>
      </c>
      <c r="T199" s="5">
        <v>41.0</v>
      </c>
      <c r="U199" s="5">
        <v>0.262</v>
      </c>
      <c r="V199" s="5">
        <v>0.314</v>
      </c>
      <c r="W199" s="5">
        <v>0.476</v>
      </c>
      <c r="X199" s="5">
        <v>0.79</v>
      </c>
      <c r="Y199" s="5">
        <v>120.0</v>
      </c>
      <c r="Z199" s="5">
        <v>5.0</v>
      </c>
      <c r="AA199" s="5">
        <v>2.0</v>
      </c>
      <c r="AB199" s="5">
        <v>0.0</v>
      </c>
      <c r="AC199" s="5">
        <v>2.0</v>
      </c>
      <c r="AD199" s="5">
        <v>0.0</v>
      </c>
      <c r="AE199" s="5">
        <v>2.0</v>
      </c>
      <c r="AF199" s="5">
        <v>0.261</v>
      </c>
      <c r="AG199" s="5">
        <f t="shared" si="1"/>
        <v>41</v>
      </c>
      <c r="AH199" s="6">
        <f t="shared" si="2"/>
        <v>0</v>
      </c>
      <c r="AI199" s="6" t="str">
        <f>VLOOKUP(C199, 'Batter Rosters'!A:C, 3, FALSE)</f>
        <v>TEX</v>
      </c>
    </row>
    <row r="200">
      <c r="A200" s="1">
        <v>121.0</v>
      </c>
      <c r="B200" s="3"/>
      <c r="C200" s="4" t="s">
        <v>581</v>
      </c>
      <c r="D200" s="4" t="s">
        <v>36</v>
      </c>
      <c r="E200" s="5">
        <v>2019.0</v>
      </c>
      <c r="F200" s="5">
        <v>2020.0</v>
      </c>
      <c r="G200" s="5">
        <v>84.0</v>
      </c>
      <c r="H200" s="5">
        <v>9.0</v>
      </c>
      <c r="I200" s="3"/>
      <c r="J200" s="5">
        <v>232.0</v>
      </c>
      <c r="K200" s="5">
        <v>204.0</v>
      </c>
      <c r="L200" s="5">
        <v>28.0</v>
      </c>
      <c r="M200" s="5">
        <v>53.0</v>
      </c>
      <c r="N200" s="5">
        <v>15.0</v>
      </c>
      <c r="O200" s="5">
        <v>0.0</v>
      </c>
      <c r="P200" s="5">
        <v>28.0</v>
      </c>
      <c r="Q200" s="5">
        <v>0.0</v>
      </c>
      <c r="R200" s="5">
        <v>2.0</v>
      </c>
      <c r="S200" s="5">
        <v>24.0</v>
      </c>
      <c r="T200" s="5">
        <v>66.0</v>
      </c>
      <c r="U200" s="5">
        <v>0.26</v>
      </c>
      <c r="V200" s="5">
        <v>0.345</v>
      </c>
      <c r="W200" s="5">
        <v>0.466</v>
      </c>
      <c r="X200" s="5">
        <v>0.811</v>
      </c>
      <c r="Y200" s="5">
        <v>95.0</v>
      </c>
      <c r="Z200" s="5">
        <v>6.0</v>
      </c>
      <c r="AA200" s="5">
        <v>3.0</v>
      </c>
      <c r="AB200" s="5">
        <v>0.0</v>
      </c>
      <c r="AC200" s="5">
        <v>1.0</v>
      </c>
      <c r="AD200" s="5">
        <v>1.0</v>
      </c>
      <c r="AE200" s="5">
        <v>0.0</v>
      </c>
      <c r="AF200" s="5">
        <v>0.338</v>
      </c>
      <c r="AG200" s="5">
        <f t="shared" si="1"/>
        <v>29</v>
      </c>
      <c r="AH200" s="6">
        <f t="shared" si="2"/>
        <v>-2</v>
      </c>
      <c r="AI200" s="6" t="str">
        <f>VLOOKUP(C200, 'Batter Rosters'!A:C, 3, FALSE)</f>
        <v>TEX</v>
      </c>
    </row>
    <row r="201">
      <c r="A201" s="1">
        <v>37.0</v>
      </c>
      <c r="B201" s="3"/>
      <c r="C201" s="4" t="s">
        <v>583</v>
      </c>
      <c r="D201" s="4" t="s">
        <v>36</v>
      </c>
      <c r="E201" s="5">
        <v>2019.0</v>
      </c>
      <c r="F201" s="5">
        <v>2020.0</v>
      </c>
      <c r="G201" s="5">
        <v>136.0</v>
      </c>
      <c r="H201" s="5">
        <v>22.0</v>
      </c>
      <c r="I201" s="3"/>
      <c r="J201" s="5">
        <v>372.0</v>
      </c>
      <c r="K201" s="5">
        <v>333.0</v>
      </c>
      <c r="L201" s="5">
        <v>49.0</v>
      </c>
      <c r="M201" s="5">
        <v>74.0</v>
      </c>
      <c r="N201" s="5">
        <v>11.0</v>
      </c>
      <c r="O201" s="5">
        <v>0.0</v>
      </c>
      <c r="P201" s="5">
        <v>48.0</v>
      </c>
      <c r="Q201" s="5">
        <v>0.0</v>
      </c>
      <c r="R201" s="5">
        <v>1.0</v>
      </c>
      <c r="S201" s="5">
        <v>30.0</v>
      </c>
      <c r="T201" s="5">
        <v>90.0</v>
      </c>
      <c r="U201" s="5">
        <v>0.222</v>
      </c>
      <c r="V201" s="5">
        <v>0.298</v>
      </c>
      <c r="W201" s="5">
        <v>0.453</v>
      </c>
      <c r="X201" s="5">
        <v>0.752</v>
      </c>
      <c r="Y201" s="5">
        <v>151.0</v>
      </c>
      <c r="Z201" s="5">
        <v>6.0</v>
      </c>
      <c r="AA201" s="5">
        <v>7.0</v>
      </c>
      <c r="AB201" s="5">
        <v>0.0</v>
      </c>
      <c r="AC201" s="5">
        <v>2.0</v>
      </c>
      <c r="AD201" s="5">
        <v>4.0</v>
      </c>
      <c r="AE201" s="5">
        <v>1.0</v>
      </c>
      <c r="AF201" s="5">
        <v>0.233</v>
      </c>
      <c r="AG201" s="5">
        <f t="shared" si="1"/>
        <v>41</v>
      </c>
      <c r="AH201" s="6">
        <f t="shared" si="2"/>
        <v>-1</v>
      </c>
      <c r="AI201" s="6" t="str">
        <f>VLOOKUP(C201, 'Batter Rosters'!A:C, 3, FALSE)</f>
        <v>TOR</v>
      </c>
    </row>
    <row r="202">
      <c r="A202" s="1">
        <v>55.0</v>
      </c>
      <c r="B202" s="3"/>
      <c r="C202" s="4" t="s">
        <v>585</v>
      </c>
      <c r="D202" s="4" t="s">
        <v>36</v>
      </c>
      <c r="E202" s="5">
        <v>2019.0</v>
      </c>
      <c r="F202" s="5">
        <v>2020.0</v>
      </c>
      <c r="G202" s="5">
        <v>128.0</v>
      </c>
      <c r="H202" s="5">
        <v>19.0</v>
      </c>
      <c r="I202" s="3"/>
      <c r="J202" s="5">
        <v>397.0</v>
      </c>
      <c r="K202" s="5">
        <v>336.0</v>
      </c>
      <c r="L202" s="5">
        <v>66.0</v>
      </c>
      <c r="M202" s="5">
        <v>78.0</v>
      </c>
      <c r="N202" s="5">
        <v>17.0</v>
      </c>
      <c r="O202" s="5">
        <v>1.0</v>
      </c>
      <c r="P202" s="5">
        <v>53.0</v>
      </c>
      <c r="Q202" s="5">
        <v>16.0</v>
      </c>
      <c r="R202" s="5">
        <v>0.0</v>
      </c>
      <c r="S202" s="5">
        <v>59.0</v>
      </c>
      <c r="T202" s="5">
        <v>101.0</v>
      </c>
      <c r="U202" s="5">
        <v>0.232</v>
      </c>
      <c r="V202" s="5">
        <v>0.348</v>
      </c>
      <c r="W202" s="5">
        <v>0.458</v>
      </c>
      <c r="X202" s="5">
        <v>0.806</v>
      </c>
      <c r="Y202" s="5">
        <v>154.0</v>
      </c>
      <c r="Z202" s="5">
        <v>2.0</v>
      </c>
      <c r="AA202" s="5">
        <v>1.0</v>
      </c>
      <c r="AB202" s="5">
        <v>0.0</v>
      </c>
      <c r="AC202" s="5">
        <v>1.0</v>
      </c>
      <c r="AD202" s="5">
        <v>0.0</v>
      </c>
      <c r="AE202" s="5">
        <v>4.0</v>
      </c>
      <c r="AF202" s="5">
        <v>0.272</v>
      </c>
      <c r="AG202" s="5">
        <f t="shared" si="1"/>
        <v>41</v>
      </c>
      <c r="AH202" s="6">
        <f t="shared" si="2"/>
        <v>16</v>
      </c>
      <c r="AI202" s="6" t="str">
        <f>VLOOKUP(C202, 'Batter Rosters'!A:C, 3, FALSE)</f>
        <v>TOR</v>
      </c>
    </row>
    <row r="203">
      <c r="A203" s="1">
        <v>71.0</v>
      </c>
      <c r="B203" s="3"/>
      <c r="C203" s="4" t="s">
        <v>325</v>
      </c>
      <c r="D203" s="4" t="s">
        <v>36</v>
      </c>
      <c r="E203" s="5">
        <v>2019.0</v>
      </c>
      <c r="F203" s="5">
        <v>2020.0</v>
      </c>
      <c r="G203" s="5">
        <v>185.0</v>
      </c>
      <c r="H203" s="5">
        <v>16.0</v>
      </c>
      <c r="I203" s="3"/>
      <c r="J203" s="5">
        <v>569.0</v>
      </c>
      <c r="K203" s="5">
        <v>504.0</v>
      </c>
      <c r="L203" s="5">
        <v>90.0</v>
      </c>
      <c r="M203" s="5">
        <v>138.0</v>
      </c>
      <c r="N203" s="5">
        <v>26.0</v>
      </c>
      <c r="O203" s="5">
        <v>4.0</v>
      </c>
      <c r="P203" s="5">
        <v>57.0</v>
      </c>
      <c r="Q203" s="5">
        <v>37.0</v>
      </c>
      <c r="R203" s="5">
        <v>6.0</v>
      </c>
      <c r="S203" s="5">
        <v>56.0</v>
      </c>
      <c r="T203" s="5">
        <v>137.0</v>
      </c>
      <c r="U203" s="5">
        <v>0.274</v>
      </c>
      <c r="V203" s="5">
        <v>0.349</v>
      </c>
      <c r="W203" s="5">
        <v>0.437</v>
      </c>
      <c r="X203" s="5">
        <v>0.786</v>
      </c>
      <c r="Y203" s="5">
        <v>220.0</v>
      </c>
      <c r="Z203" s="5">
        <v>3.0</v>
      </c>
      <c r="AA203" s="5">
        <v>4.0</v>
      </c>
      <c r="AB203" s="5">
        <v>2.0</v>
      </c>
      <c r="AC203" s="5">
        <v>3.0</v>
      </c>
      <c r="AD203" s="5">
        <v>1.0</v>
      </c>
      <c r="AE203" s="5">
        <v>4.0</v>
      </c>
      <c r="AF203" s="5">
        <v>0.345</v>
      </c>
      <c r="AG203" s="5">
        <f t="shared" si="1"/>
        <v>92</v>
      </c>
      <c r="AH203" s="6">
        <f t="shared" si="2"/>
        <v>31</v>
      </c>
      <c r="AI203" s="6" t="str">
        <f>VLOOKUP(C203, 'Batter Rosters'!A:C, 3, FALSE)</f>
        <v>TOR</v>
      </c>
    </row>
    <row r="204">
      <c r="A204" s="1">
        <v>106.0</v>
      </c>
      <c r="B204" s="3"/>
      <c r="C204" s="4" t="s">
        <v>588</v>
      </c>
      <c r="D204" s="4" t="s">
        <v>36</v>
      </c>
      <c r="E204" s="5">
        <v>2019.0</v>
      </c>
      <c r="F204" s="5">
        <v>2020.0</v>
      </c>
      <c r="G204" s="5">
        <v>111.0</v>
      </c>
      <c r="H204" s="5">
        <v>11.0</v>
      </c>
      <c r="I204" s="3"/>
      <c r="J204" s="5">
        <v>302.0</v>
      </c>
      <c r="K204" s="5">
        <v>254.0</v>
      </c>
      <c r="L204" s="5">
        <v>30.0</v>
      </c>
      <c r="M204" s="5">
        <v>47.0</v>
      </c>
      <c r="N204" s="5">
        <v>6.0</v>
      </c>
      <c r="O204" s="5">
        <v>0.0</v>
      </c>
      <c r="P204" s="5">
        <v>22.0</v>
      </c>
      <c r="Q204" s="5">
        <v>0.0</v>
      </c>
      <c r="R204" s="5">
        <v>0.0</v>
      </c>
      <c r="S204" s="5">
        <v>46.0</v>
      </c>
      <c r="T204" s="5">
        <v>99.0</v>
      </c>
      <c r="U204" s="5">
        <v>0.185</v>
      </c>
      <c r="V204" s="5">
        <v>0.315</v>
      </c>
      <c r="W204" s="5">
        <v>0.339</v>
      </c>
      <c r="X204" s="5">
        <v>0.653</v>
      </c>
      <c r="Y204" s="5">
        <v>86.0</v>
      </c>
      <c r="Z204" s="5">
        <v>6.0</v>
      </c>
      <c r="AA204" s="5">
        <v>2.0</v>
      </c>
      <c r="AB204" s="5">
        <v>0.0</v>
      </c>
      <c r="AC204" s="5">
        <v>0.0</v>
      </c>
      <c r="AD204" s="5">
        <v>3.0</v>
      </c>
      <c r="AE204" s="5">
        <v>0.0</v>
      </c>
      <c r="AF204" s="5">
        <v>0.25</v>
      </c>
      <c r="AG204" s="5">
        <f t="shared" si="1"/>
        <v>30</v>
      </c>
      <c r="AH204" s="6">
        <f t="shared" si="2"/>
        <v>0</v>
      </c>
      <c r="AI204" s="6" t="str">
        <f>VLOOKUP(C204, 'Batter Rosters'!A:C, 3, FALSE)</f>
        <v>TOR</v>
      </c>
    </row>
    <row r="205">
      <c r="A205" s="1">
        <v>159.0</v>
      </c>
      <c r="B205" s="3"/>
      <c r="C205" s="4" t="s">
        <v>586</v>
      </c>
      <c r="D205" s="4" t="s">
        <v>36</v>
      </c>
      <c r="E205" s="5">
        <v>2019.0</v>
      </c>
      <c r="F205" s="5">
        <v>2020.0</v>
      </c>
      <c r="G205" s="5">
        <v>41.0</v>
      </c>
      <c r="H205" s="5">
        <v>5.0</v>
      </c>
      <c r="I205" s="3"/>
      <c r="J205" s="5">
        <v>108.0</v>
      </c>
      <c r="K205" s="5">
        <v>100.0</v>
      </c>
      <c r="L205" s="5">
        <v>15.0</v>
      </c>
      <c r="M205" s="5">
        <v>27.0</v>
      </c>
      <c r="N205" s="5">
        <v>7.0</v>
      </c>
      <c r="O205" s="5">
        <v>0.0</v>
      </c>
      <c r="P205" s="5">
        <v>9.0</v>
      </c>
      <c r="Q205" s="5">
        <v>0.0</v>
      </c>
      <c r="R205" s="5">
        <v>0.0</v>
      </c>
      <c r="S205" s="5">
        <v>5.0</v>
      </c>
      <c r="T205" s="5">
        <v>19.0</v>
      </c>
      <c r="U205" s="5">
        <v>0.27</v>
      </c>
      <c r="V205" s="5">
        <v>0.305</v>
      </c>
      <c r="W205" s="5">
        <v>0.49</v>
      </c>
      <c r="X205" s="5">
        <v>0.795</v>
      </c>
      <c r="Y205" s="5">
        <v>49.0</v>
      </c>
      <c r="Z205" s="5">
        <v>1.0</v>
      </c>
      <c r="AA205" s="5">
        <v>0.0</v>
      </c>
      <c r="AB205" s="5">
        <v>3.0</v>
      </c>
      <c r="AC205" s="5">
        <v>0.0</v>
      </c>
      <c r="AD205" s="5">
        <v>0.0</v>
      </c>
      <c r="AE205" s="5">
        <v>1.0</v>
      </c>
      <c r="AF205" s="5">
        <v>0.289</v>
      </c>
      <c r="AG205" s="5">
        <f t="shared" si="1"/>
        <v>15</v>
      </c>
      <c r="AH205" s="6">
        <f t="shared" si="2"/>
        <v>0</v>
      </c>
      <c r="AI205" s="6" t="str">
        <f>VLOOKUP(C205, 'Batter Rosters'!A:C, 3, FALSE)</f>
        <v>TOR</v>
      </c>
    </row>
    <row r="206">
      <c r="A206" s="1">
        <v>172.0</v>
      </c>
      <c r="B206" s="3"/>
      <c r="C206" s="4" t="s">
        <v>587</v>
      </c>
      <c r="D206" s="4" t="s">
        <v>36</v>
      </c>
      <c r="E206" s="5">
        <v>2019.0</v>
      </c>
      <c r="F206" s="5">
        <v>2020.0</v>
      </c>
      <c r="G206" s="5">
        <v>152.0</v>
      </c>
      <c r="H206" s="5">
        <v>4.0</v>
      </c>
      <c r="I206" s="3"/>
      <c r="J206" s="5">
        <v>429.0</v>
      </c>
      <c r="K206" s="5">
        <v>388.0</v>
      </c>
      <c r="L206" s="5">
        <v>48.0</v>
      </c>
      <c r="M206" s="5">
        <v>89.0</v>
      </c>
      <c r="N206" s="5">
        <v>17.0</v>
      </c>
      <c r="O206" s="5">
        <v>2.0</v>
      </c>
      <c r="P206" s="5">
        <v>31.0</v>
      </c>
      <c r="Q206" s="5">
        <v>3.0</v>
      </c>
      <c r="R206" s="5">
        <v>1.0</v>
      </c>
      <c r="S206" s="5">
        <v>38.0</v>
      </c>
      <c r="T206" s="5">
        <v>49.0</v>
      </c>
      <c r="U206" s="5">
        <v>0.229</v>
      </c>
      <c r="V206" s="5">
        <v>0.298</v>
      </c>
      <c r="W206" s="5">
        <v>0.314</v>
      </c>
      <c r="X206" s="5">
        <v>0.613</v>
      </c>
      <c r="Y206" s="5">
        <v>122.0</v>
      </c>
      <c r="Z206" s="5">
        <v>9.0</v>
      </c>
      <c r="AA206" s="5">
        <v>1.0</v>
      </c>
      <c r="AB206" s="5">
        <v>0.0</v>
      </c>
      <c r="AC206" s="5">
        <v>2.0</v>
      </c>
      <c r="AD206" s="5">
        <v>1.0</v>
      </c>
      <c r="AE206" s="5">
        <v>4.0</v>
      </c>
      <c r="AF206" s="5">
        <v>0.252</v>
      </c>
      <c r="AG206" s="5">
        <f t="shared" si="1"/>
        <v>66</v>
      </c>
      <c r="AH206" s="6">
        <f t="shared" si="2"/>
        <v>2</v>
      </c>
      <c r="AI206" s="6" t="str">
        <f>VLOOKUP(C206, 'Batter Rosters'!A:C, 3, FALSE)</f>
        <v>TOR</v>
      </c>
    </row>
    <row r="207">
      <c r="A207" s="1">
        <v>175.0</v>
      </c>
      <c r="B207" s="3"/>
      <c r="C207" s="4" t="s">
        <v>584</v>
      </c>
      <c r="D207" s="4" t="s">
        <v>36</v>
      </c>
      <c r="E207" s="5">
        <v>2019.0</v>
      </c>
      <c r="F207" s="5">
        <v>2020.0</v>
      </c>
      <c r="G207" s="5">
        <v>55.0</v>
      </c>
      <c r="H207" s="5">
        <v>4.0</v>
      </c>
      <c r="I207" s="3"/>
      <c r="J207" s="5">
        <v>134.0</v>
      </c>
      <c r="K207" s="5">
        <v>114.0</v>
      </c>
      <c r="L207" s="5">
        <v>19.0</v>
      </c>
      <c r="M207" s="5">
        <v>19.0</v>
      </c>
      <c r="N207" s="5">
        <v>6.0</v>
      </c>
      <c r="O207" s="5">
        <v>1.0</v>
      </c>
      <c r="P207" s="5">
        <v>10.0</v>
      </c>
      <c r="Q207" s="5">
        <v>3.0</v>
      </c>
      <c r="R207" s="5">
        <v>2.0</v>
      </c>
      <c r="S207" s="5">
        <v>19.0</v>
      </c>
      <c r="T207" s="5">
        <v>49.0</v>
      </c>
      <c r="U207" s="5">
        <v>0.167</v>
      </c>
      <c r="V207" s="5">
        <v>0.284</v>
      </c>
      <c r="W207" s="5">
        <v>0.342</v>
      </c>
      <c r="X207" s="5">
        <v>0.626</v>
      </c>
      <c r="Y207" s="5">
        <v>39.0</v>
      </c>
      <c r="Z207" s="5">
        <v>3.0</v>
      </c>
      <c r="AA207" s="5">
        <v>0.0</v>
      </c>
      <c r="AB207" s="5">
        <v>0.0</v>
      </c>
      <c r="AC207" s="5">
        <v>1.0</v>
      </c>
      <c r="AD207" s="5">
        <v>0.0</v>
      </c>
      <c r="AE207" s="5">
        <v>1.0</v>
      </c>
      <c r="AF207" s="5">
        <v>0.242</v>
      </c>
      <c r="AG207" s="5">
        <f t="shared" si="1"/>
        <v>8</v>
      </c>
      <c r="AH207" s="6">
        <f t="shared" si="2"/>
        <v>1</v>
      </c>
      <c r="AI207" s="6" t="str">
        <f>VLOOKUP(C207, 'Batter Rosters'!A:C, 3, FALSE)</f>
        <v>TOR</v>
      </c>
    </row>
    <row r="208">
      <c r="A208" s="1">
        <v>185.0</v>
      </c>
      <c r="B208" s="3"/>
      <c r="C208" s="4" t="s">
        <v>589</v>
      </c>
      <c r="D208" s="4" t="s">
        <v>36</v>
      </c>
      <c r="E208" s="5">
        <v>2019.0</v>
      </c>
      <c r="F208" s="5">
        <v>2020.0</v>
      </c>
      <c r="G208" s="5">
        <v>103.0</v>
      </c>
      <c r="H208" s="5">
        <v>3.0</v>
      </c>
      <c r="I208" s="3"/>
      <c r="J208" s="5">
        <v>280.0</v>
      </c>
      <c r="K208" s="5">
        <v>242.0</v>
      </c>
      <c r="L208" s="5">
        <v>34.0</v>
      </c>
      <c r="M208" s="5">
        <v>69.0</v>
      </c>
      <c r="N208" s="5">
        <v>11.0</v>
      </c>
      <c r="O208" s="5">
        <v>2.0</v>
      </c>
      <c r="P208" s="5">
        <v>28.0</v>
      </c>
      <c r="Q208" s="5">
        <v>1.0</v>
      </c>
      <c r="R208" s="5">
        <v>0.0</v>
      </c>
      <c r="S208" s="5">
        <v>29.0</v>
      </c>
      <c r="T208" s="5">
        <v>58.0</v>
      </c>
      <c r="U208" s="5">
        <v>0.285</v>
      </c>
      <c r="V208" s="5">
        <v>0.368</v>
      </c>
      <c r="W208" s="5">
        <v>0.384</v>
      </c>
      <c r="X208" s="5">
        <v>0.752</v>
      </c>
      <c r="Y208" s="5">
        <v>93.0</v>
      </c>
      <c r="Z208" s="5">
        <v>6.0</v>
      </c>
      <c r="AA208" s="5">
        <v>5.0</v>
      </c>
      <c r="AB208" s="5">
        <v>0.0</v>
      </c>
      <c r="AC208" s="5">
        <v>4.0</v>
      </c>
      <c r="AD208" s="5">
        <v>1.0</v>
      </c>
      <c r="AE208" s="5">
        <v>1.0</v>
      </c>
      <c r="AF208" s="5">
        <v>0.357</v>
      </c>
      <c r="AG208" s="5">
        <f t="shared" si="1"/>
        <v>53</v>
      </c>
      <c r="AH208" s="6">
        <f t="shared" si="2"/>
        <v>1</v>
      </c>
      <c r="AI208" s="6" t="str">
        <f>VLOOKUP(C208, 'Batter Rosters'!A:C, 3, FALSE)</f>
        <v>WAS</v>
      </c>
    </row>
    <row r="209">
      <c r="A209" s="1">
        <v>7.0</v>
      </c>
      <c r="B209" s="3"/>
      <c r="C209" s="4" t="s">
        <v>590</v>
      </c>
      <c r="D209" s="4" t="s">
        <v>36</v>
      </c>
      <c r="E209" s="5">
        <v>2019.0</v>
      </c>
      <c r="F209" s="5">
        <v>2020.0</v>
      </c>
      <c r="G209" s="5">
        <v>173.0</v>
      </c>
      <c r="H209" s="5">
        <v>35.0</v>
      </c>
      <c r="I209" s="3"/>
      <c r="J209" s="5">
        <v>522.0</v>
      </c>
      <c r="K209" s="5">
        <v>424.0</v>
      </c>
      <c r="L209" s="5">
        <v>95.0</v>
      </c>
      <c r="M209" s="5">
        <v>124.0</v>
      </c>
      <c r="N209" s="5">
        <v>24.0</v>
      </c>
      <c r="O209" s="5">
        <v>2.0</v>
      </c>
      <c r="P209" s="5">
        <v>93.0</v>
      </c>
      <c r="Q209" s="5">
        <v>9.0</v>
      </c>
      <c r="R209" s="5">
        <v>2.0</v>
      </c>
      <c r="S209" s="5">
        <v>96.0</v>
      </c>
      <c r="T209" s="5">
        <v>100.0</v>
      </c>
      <c r="U209" s="5">
        <v>0.292</v>
      </c>
      <c r="V209" s="5">
        <v>0.425</v>
      </c>
      <c r="W209" s="5">
        <v>0.606</v>
      </c>
      <c r="X209" s="5">
        <v>1.031</v>
      </c>
      <c r="Y209" s="5">
        <v>257.0</v>
      </c>
      <c r="Z209" s="5">
        <v>6.0</v>
      </c>
      <c r="AA209" s="5">
        <v>2.0</v>
      </c>
      <c r="AB209" s="5">
        <v>0.0</v>
      </c>
      <c r="AC209" s="5">
        <v>0.0</v>
      </c>
      <c r="AD209" s="5">
        <v>5.0</v>
      </c>
      <c r="AE209" s="5">
        <v>3.0</v>
      </c>
      <c r="AF209" s="5">
        <v>0.308</v>
      </c>
      <c r="AG209" s="5">
        <f t="shared" si="1"/>
        <v>63</v>
      </c>
      <c r="AH209" s="6">
        <f t="shared" si="2"/>
        <v>7</v>
      </c>
      <c r="AI209" s="6" t="str">
        <f>VLOOKUP(C209, 'Batter Rosters'!A:C, 3, FALSE)</f>
        <v>WSN</v>
      </c>
    </row>
    <row r="210">
      <c r="A210" s="1">
        <v>26.0</v>
      </c>
      <c r="B210" s="3"/>
      <c r="C210" s="4" t="s">
        <v>591</v>
      </c>
      <c r="D210" s="4" t="s">
        <v>36</v>
      </c>
      <c r="E210" s="5">
        <v>2019.0</v>
      </c>
      <c r="F210" s="5">
        <v>2020.0</v>
      </c>
      <c r="G210" s="5">
        <v>164.0</v>
      </c>
      <c r="H210" s="5">
        <v>25.0</v>
      </c>
      <c r="I210" s="3"/>
      <c r="J210" s="5">
        <v>480.0</v>
      </c>
      <c r="K210" s="5">
        <v>420.0</v>
      </c>
      <c r="L210" s="5">
        <v>70.0</v>
      </c>
      <c r="M210" s="5">
        <v>104.0</v>
      </c>
      <c r="N210" s="5">
        <v>26.0</v>
      </c>
      <c r="O210" s="5">
        <v>2.0</v>
      </c>
      <c r="P210" s="5">
        <v>63.0</v>
      </c>
      <c r="Q210" s="5">
        <v>3.0</v>
      </c>
      <c r="R210" s="5">
        <v>0.0</v>
      </c>
      <c r="S210" s="5">
        <v>49.0</v>
      </c>
      <c r="T210" s="5">
        <v>144.0</v>
      </c>
      <c r="U210" s="5">
        <v>0.248</v>
      </c>
      <c r="V210" s="5">
        <v>0.34</v>
      </c>
      <c r="W210" s="5">
        <v>0.498</v>
      </c>
      <c r="X210" s="5">
        <v>0.837</v>
      </c>
      <c r="Y210" s="5">
        <v>209.0</v>
      </c>
      <c r="Z210" s="5">
        <v>2.0</v>
      </c>
      <c r="AA210" s="5">
        <v>10.0</v>
      </c>
      <c r="AB210" s="5">
        <v>0.0</v>
      </c>
      <c r="AC210" s="5">
        <v>1.0</v>
      </c>
      <c r="AD210" s="5">
        <v>4.0</v>
      </c>
      <c r="AE210" s="5">
        <v>2.0</v>
      </c>
      <c r="AF210" s="5">
        <v>0.313</v>
      </c>
      <c r="AG210" s="5">
        <f t="shared" si="1"/>
        <v>51</v>
      </c>
      <c r="AH210" s="6">
        <f t="shared" si="2"/>
        <v>3</v>
      </c>
      <c r="AI210" s="6" t="str">
        <f>VLOOKUP(C210, 'Batter Rosters'!A:C, 3, FALSE)</f>
        <v>WSN</v>
      </c>
    </row>
    <row r="211">
      <c r="A211" s="1">
        <v>67.0</v>
      </c>
      <c r="B211" s="3"/>
      <c r="C211" s="4" t="s">
        <v>592</v>
      </c>
      <c r="D211" s="4" t="s">
        <v>36</v>
      </c>
      <c r="E211" s="5">
        <v>2019.0</v>
      </c>
      <c r="F211" s="5">
        <v>2020.0</v>
      </c>
      <c r="G211" s="5">
        <v>174.0</v>
      </c>
      <c r="H211" s="5">
        <v>16.0</v>
      </c>
      <c r="I211" s="3"/>
      <c r="J211" s="5">
        <v>603.0</v>
      </c>
      <c r="K211" s="5">
        <v>524.0</v>
      </c>
      <c r="L211" s="5">
        <v>89.0</v>
      </c>
      <c r="M211" s="5">
        <v>144.0</v>
      </c>
      <c r="N211" s="5">
        <v>26.0</v>
      </c>
      <c r="O211" s="5">
        <v>5.0</v>
      </c>
      <c r="P211" s="5">
        <v>53.0</v>
      </c>
      <c r="Q211" s="5">
        <v>12.0</v>
      </c>
      <c r="R211" s="5">
        <v>1.0</v>
      </c>
      <c r="S211" s="5">
        <v>59.0</v>
      </c>
      <c r="T211" s="5">
        <v>98.0</v>
      </c>
      <c r="U211" s="5">
        <v>0.275</v>
      </c>
      <c r="V211" s="5">
        <v>0.358</v>
      </c>
      <c r="W211" s="5">
        <v>0.435</v>
      </c>
      <c r="X211" s="5">
        <v>0.794</v>
      </c>
      <c r="Y211" s="5">
        <v>228.0</v>
      </c>
      <c r="Z211" s="5">
        <v>12.0</v>
      </c>
      <c r="AA211" s="5">
        <v>11.0</v>
      </c>
      <c r="AB211" s="5">
        <v>6.0</v>
      </c>
      <c r="AC211" s="5">
        <v>3.0</v>
      </c>
      <c r="AD211" s="5">
        <v>0.0</v>
      </c>
      <c r="AE211" s="5">
        <v>2.0</v>
      </c>
      <c r="AF211" s="5">
        <v>0.31</v>
      </c>
      <c r="AG211" s="5">
        <f t="shared" si="1"/>
        <v>97</v>
      </c>
      <c r="AH211" s="6">
        <f t="shared" si="2"/>
        <v>11</v>
      </c>
      <c r="AI211" s="6" t="str">
        <f>VLOOKUP(C211, 'Batter Rosters'!A:C, 3, FALSE)</f>
        <v>WSN</v>
      </c>
    </row>
    <row r="212">
      <c r="A212" s="1">
        <v>70.0</v>
      </c>
      <c r="B212" s="3"/>
      <c r="C212" s="4" t="s">
        <v>327</v>
      </c>
      <c r="D212" s="4" t="s">
        <v>36</v>
      </c>
      <c r="E212" s="5">
        <v>2019.0</v>
      </c>
      <c r="F212" s="5">
        <v>2020.0</v>
      </c>
      <c r="G212" s="5">
        <v>160.0</v>
      </c>
      <c r="H212" s="5">
        <v>16.0</v>
      </c>
      <c r="I212" s="3"/>
      <c r="J212" s="5">
        <v>487.0</v>
      </c>
      <c r="K212" s="5">
        <v>427.0</v>
      </c>
      <c r="L212" s="5">
        <v>62.0</v>
      </c>
      <c r="M212" s="5">
        <v>100.0</v>
      </c>
      <c r="N212" s="5">
        <v>19.0</v>
      </c>
      <c r="O212" s="5">
        <v>2.0</v>
      </c>
      <c r="P212" s="5">
        <v>78.0</v>
      </c>
      <c r="Q212" s="5">
        <v>3.0</v>
      </c>
      <c r="R212" s="5">
        <v>0.0</v>
      </c>
      <c r="S212" s="5">
        <v>52.0</v>
      </c>
      <c r="T212" s="5">
        <v>110.0</v>
      </c>
      <c r="U212" s="5">
        <v>0.234</v>
      </c>
      <c r="V212" s="5">
        <v>0.318</v>
      </c>
      <c r="W212" s="5">
        <v>0.4</v>
      </c>
      <c r="X212" s="5">
        <v>0.719</v>
      </c>
      <c r="Y212" s="5">
        <v>171.0</v>
      </c>
      <c r="Z212" s="5">
        <v>11.0</v>
      </c>
      <c r="AA212" s="5">
        <v>3.0</v>
      </c>
      <c r="AB212" s="5">
        <v>0.0</v>
      </c>
      <c r="AC212" s="5">
        <v>5.0</v>
      </c>
      <c r="AD212" s="5">
        <v>2.0</v>
      </c>
      <c r="AE212" s="5">
        <v>3.0</v>
      </c>
      <c r="AF212" s="5">
        <v>0.275</v>
      </c>
      <c r="AG212" s="5">
        <f t="shared" si="1"/>
        <v>63</v>
      </c>
      <c r="AH212" s="6">
        <f t="shared" si="2"/>
        <v>3</v>
      </c>
      <c r="AI212" s="6" t="str">
        <f>VLOOKUP(C212, 'Batter Rosters'!A:C, 3, FALSE)</f>
        <v>WSN</v>
      </c>
    </row>
    <row r="213">
      <c r="A213" s="1">
        <v>215.0</v>
      </c>
      <c r="B213" s="3"/>
      <c r="C213" s="4" t="s">
        <v>635</v>
      </c>
      <c r="D213" s="4" t="s">
        <v>36</v>
      </c>
      <c r="E213" s="5">
        <v>2020.0</v>
      </c>
      <c r="F213" s="5">
        <v>2020.0</v>
      </c>
      <c r="G213" s="5">
        <v>19.0</v>
      </c>
      <c r="H213" s="5">
        <v>1.0</v>
      </c>
      <c r="I213" s="3"/>
      <c r="J213" s="5">
        <v>55.0</v>
      </c>
      <c r="K213" s="5">
        <v>52.0</v>
      </c>
      <c r="L213" s="5">
        <v>8.0</v>
      </c>
      <c r="M213" s="5">
        <v>19.0</v>
      </c>
      <c r="N213" s="5">
        <v>4.0</v>
      </c>
      <c r="O213" s="5">
        <v>0.0</v>
      </c>
      <c r="P213" s="5">
        <v>7.0</v>
      </c>
      <c r="Q213" s="5">
        <v>1.0</v>
      </c>
      <c r="R213" s="5">
        <v>1.0</v>
      </c>
      <c r="S213" s="5">
        <v>3.0</v>
      </c>
      <c r="T213" s="5">
        <v>7.0</v>
      </c>
      <c r="U213" s="5">
        <v>0.365</v>
      </c>
      <c r="V213" s="5">
        <v>0.4</v>
      </c>
      <c r="W213" s="5">
        <v>0.5</v>
      </c>
      <c r="X213" s="5">
        <v>0.9</v>
      </c>
      <c r="Y213" s="5">
        <v>26.0</v>
      </c>
      <c r="Z213" s="5">
        <v>2.0</v>
      </c>
      <c r="AA213" s="5">
        <v>0.0</v>
      </c>
      <c r="AB213" s="5">
        <v>0.0</v>
      </c>
      <c r="AC213" s="5">
        <v>0.0</v>
      </c>
      <c r="AD213" s="5">
        <v>0.0</v>
      </c>
      <c r="AE213" s="5">
        <v>0.0</v>
      </c>
      <c r="AF213" s="5">
        <v>0.409</v>
      </c>
      <c r="AG213" s="5">
        <f t="shared" si="1"/>
        <v>14</v>
      </c>
      <c r="AH213" s="6">
        <f t="shared" si="2"/>
        <v>0</v>
      </c>
      <c r="AI213" s="6" t="str">
        <f>VLOOKUP(C213, 'Batter Rosters'!A:C, 3, FALSE)</f>
        <v>WSN</v>
      </c>
    </row>
    <row r="214">
      <c r="A214" s="1">
        <v>234.0</v>
      </c>
      <c r="B214" s="3"/>
      <c r="C214" s="4" t="s">
        <v>336</v>
      </c>
      <c r="D214" s="4" t="s">
        <v>36</v>
      </c>
      <c r="E214" s="5">
        <v>2019.0</v>
      </c>
      <c r="F214" s="5">
        <v>2020.0</v>
      </c>
      <c r="G214" s="5">
        <v>47.0</v>
      </c>
      <c r="H214" s="5">
        <v>1.0</v>
      </c>
      <c r="I214" s="3"/>
      <c r="J214" s="5">
        <v>127.0</v>
      </c>
      <c r="K214" s="5">
        <v>112.0</v>
      </c>
      <c r="L214" s="5">
        <v>11.0</v>
      </c>
      <c r="M214" s="5">
        <v>25.0</v>
      </c>
      <c r="N214" s="5">
        <v>2.0</v>
      </c>
      <c r="O214" s="5">
        <v>0.0</v>
      </c>
      <c r="P214" s="5">
        <v>7.0</v>
      </c>
      <c r="Q214" s="5">
        <v>0.0</v>
      </c>
      <c r="R214" s="5">
        <v>1.0</v>
      </c>
      <c r="S214" s="5">
        <v>13.0</v>
      </c>
      <c r="T214" s="5">
        <v>23.0</v>
      </c>
      <c r="U214" s="5">
        <v>0.223</v>
      </c>
      <c r="V214" s="5">
        <v>0.302</v>
      </c>
      <c r="W214" s="5">
        <v>0.268</v>
      </c>
      <c r="X214" s="5">
        <v>0.569</v>
      </c>
      <c r="Y214" s="5">
        <v>30.0</v>
      </c>
      <c r="Z214" s="5">
        <v>1.0</v>
      </c>
      <c r="AA214" s="5">
        <v>0.0</v>
      </c>
      <c r="AB214" s="5">
        <v>1.0</v>
      </c>
      <c r="AC214" s="5">
        <v>1.0</v>
      </c>
      <c r="AD214" s="5">
        <v>3.0</v>
      </c>
      <c r="AE214" s="5">
        <v>0.0</v>
      </c>
      <c r="AF214" s="5">
        <v>0.27</v>
      </c>
      <c r="AG214" s="5">
        <f t="shared" si="1"/>
        <v>22</v>
      </c>
      <c r="AH214" s="6">
        <f t="shared" si="2"/>
        <v>-1</v>
      </c>
      <c r="AI214" s="6" t="str">
        <f>VLOOKUP(C214, 'Batter Rosters'!A:C, 3, FALSE)</f>
        <v>WSN</v>
      </c>
    </row>
    <row r="215">
      <c r="A215" s="1">
        <v>59.0</v>
      </c>
      <c r="B215" s="3"/>
      <c r="C215" s="4" t="s">
        <v>593</v>
      </c>
      <c r="D215" s="4" t="s">
        <v>36</v>
      </c>
      <c r="E215" s="5">
        <v>2019.0</v>
      </c>
      <c r="F215" s="5">
        <v>2020.0</v>
      </c>
      <c r="G215" s="5">
        <v>83.0</v>
      </c>
      <c r="H215" s="5">
        <v>18.0</v>
      </c>
      <c r="I215" s="3"/>
      <c r="J215" s="5">
        <v>242.0</v>
      </c>
      <c r="K215" s="5">
        <v>202.0</v>
      </c>
      <c r="L215" s="5">
        <v>44.0</v>
      </c>
      <c r="M215" s="5">
        <v>63.0</v>
      </c>
      <c r="N215" s="5">
        <v>14.0</v>
      </c>
      <c r="O215" s="5">
        <v>0.0</v>
      </c>
      <c r="P215" s="5">
        <v>54.0</v>
      </c>
      <c r="Q215" s="5">
        <v>0.0</v>
      </c>
      <c r="R215" s="5">
        <v>0.0</v>
      </c>
      <c r="S215" s="5">
        <v>38.0</v>
      </c>
      <c r="T215" s="5">
        <v>65.0</v>
      </c>
      <c r="U215" s="5">
        <v>0.312</v>
      </c>
      <c r="V215" s="5">
        <v>0.421</v>
      </c>
      <c r="W215" s="5">
        <v>0.649</v>
      </c>
      <c r="X215" s="5">
        <v>1.07</v>
      </c>
      <c r="Y215" s="5">
        <v>131.0</v>
      </c>
      <c r="Z215" s="5">
        <v>7.0</v>
      </c>
      <c r="AA215" s="5">
        <v>1.0</v>
      </c>
      <c r="AB215" s="5">
        <v>0.0</v>
      </c>
      <c r="AC215" s="5">
        <v>1.0</v>
      </c>
      <c r="AD215" s="5">
        <v>4.0</v>
      </c>
      <c r="AE215" s="5">
        <v>0.0</v>
      </c>
      <c r="AF215" s="5">
        <v>0.375</v>
      </c>
      <c r="AG215" s="5">
        <f t="shared" si="1"/>
        <v>31</v>
      </c>
      <c r="AH215" s="6">
        <f t="shared" si="2"/>
        <v>0</v>
      </c>
      <c r="AI215" s="6" t="str">
        <f>VLOOKUP(C215, 'Batter Rosters'!A:C, 3, FALSE)</f>
        <v>#N/A</v>
      </c>
    </row>
    <row r="216">
      <c r="A216" s="1">
        <v>103.0</v>
      </c>
      <c r="B216" s="3"/>
      <c r="C216" s="4" t="s">
        <v>603</v>
      </c>
      <c r="D216" s="4" t="s">
        <v>36</v>
      </c>
      <c r="E216" s="5">
        <v>2019.0</v>
      </c>
      <c r="F216" s="5">
        <v>2019.0</v>
      </c>
      <c r="G216" s="5">
        <v>81.0</v>
      </c>
      <c r="H216" s="5">
        <v>12.0</v>
      </c>
      <c r="I216" s="3"/>
      <c r="J216" s="5">
        <v>275.0</v>
      </c>
      <c r="K216" s="5">
        <v>242.0</v>
      </c>
      <c r="L216" s="5">
        <v>25.0</v>
      </c>
      <c r="M216" s="5">
        <v>63.0</v>
      </c>
      <c r="N216" s="5">
        <v>7.0</v>
      </c>
      <c r="O216" s="5">
        <v>0.0</v>
      </c>
      <c r="P216" s="5">
        <v>41.0</v>
      </c>
      <c r="Q216" s="5">
        <v>0.0</v>
      </c>
      <c r="R216" s="5">
        <v>0.0</v>
      </c>
      <c r="S216" s="5">
        <v>26.0</v>
      </c>
      <c r="T216" s="5">
        <v>46.0</v>
      </c>
      <c r="U216" s="5">
        <v>0.26</v>
      </c>
      <c r="V216" s="5">
        <v>0.331</v>
      </c>
      <c r="W216" s="5">
        <v>0.438</v>
      </c>
      <c r="X216" s="5">
        <v>0.769</v>
      </c>
      <c r="Y216" s="5">
        <v>106.0</v>
      </c>
      <c r="Z216" s="5">
        <v>8.0</v>
      </c>
      <c r="AA216" s="5">
        <v>2.0</v>
      </c>
      <c r="AB216" s="5">
        <v>0.0</v>
      </c>
      <c r="AC216" s="5">
        <v>5.0</v>
      </c>
      <c r="AD216" s="5">
        <v>1.0</v>
      </c>
      <c r="AE216" s="5">
        <v>1.0</v>
      </c>
      <c r="AF216" s="5">
        <v>0.27</v>
      </c>
      <c r="AG216" s="5">
        <f t="shared" si="1"/>
        <v>44</v>
      </c>
      <c r="AH216" s="6">
        <f t="shared" si="2"/>
        <v>0</v>
      </c>
      <c r="AI216" s="6" t="str">
        <f>VLOOKUP(C216, 'Batter Rosters'!A:C, 3, FALSE)</f>
        <v>#N/A</v>
      </c>
    </row>
    <row r="217">
      <c r="A217" s="1">
        <v>104.0</v>
      </c>
      <c r="B217" s="3"/>
      <c r="C217" s="4" t="s">
        <v>599</v>
      </c>
      <c r="D217" s="4" t="s">
        <v>36</v>
      </c>
      <c r="E217" s="5">
        <v>2019.0</v>
      </c>
      <c r="F217" s="5">
        <v>2019.0</v>
      </c>
      <c r="G217" s="5">
        <v>130.0</v>
      </c>
      <c r="H217" s="5">
        <v>11.0</v>
      </c>
      <c r="I217" s="3"/>
      <c r="J217" s="5">
        <v>303.0</v>
      </c>
      <c r="K217" s="5">
        <v>268.0</v>
      </c>
      <c r="L217" s="5">
        <v>36.0</v>
      </c>
      <c r="M217" s="5">
        <v>46.0</v>
      </c>
      <c r="N217" s="5">
        <v>11.0</v>
      </c>
      <c r="O217" s="5">
        <v>0.0</v>
      </c>
      <c r="P217" s="5">
        <v>22.0</v>
      </c>
      <c r="Q217" s="5">
        <v>0.0</v>
      </c>
      <c r="R217" s="5">
        <v>3.0</v>
      </c>
      <c r="S217" s="5">
        <v>33.0</v>
      </c>
      <c r="T217" s="5">
        <v>87.0</v>
      </c>
      <c r="U217" s="5">
        <v>0.172</v>
      </c>
      <c r="V217" s="5">
        <v>0.267</v>
      </c>
      <c r="W217" s="5">
        <v>0.336</v>
      </c>
      <c r="X217" s="5">
        <v>0.603</v>
      </c>
      <c r="Y217" s="5">
        <v>90.0</v>
      </c>
      <c r="Z217" s="5">
        <v>1.0</v>
      </c>
      <c r="AA217" s="5">
        <v>2.0</v>
      </c>
      <c r="AB217" s="5">
        <v>0.0</v>
      </c>
      <c r="AC217" s="5">
        <v>0.0</v>
      </c>
      <c r="AD217" s="5">
        <v>1.0</v>
      </c>
      <c r="AE217" s="5">
        <v>5.0</v>
      </c>
      <c r="AF217" s="5">
        <v>0.206</v>
      </c>
      <c r="AG217" s="5">
        <f t="shared" si="1"/>
        <v>24</v>
      </c>
      <c r="AH217" s="6">
        <f t="shared" si="2"/>
        <v>-3</v>
      </c>
      <c r="AI217" s="6" t="str">
        <f>VLOOKUP(C217, 'Batter Rosters'!A:C, 3, FALSE)</f>
        <v>#N/A</v>
      </c>
    </row>
    <row r="218">
      <c r="A218" s="1">
        <v>115.0</v>
      </c>
      <c r="B218" s="3"/>
      <c r="C218" s="4" t="s">
        <v>346</v>
      </c>
      <c r="D218" s="4" t="s">
        <v>36</v>
      </c>
      <c r="E218" s="5">
        <v>2019.0</v>
      </c>
      <c r="F218" s="5">
        <v>2019.0</v>
      </c>
      <c r="G218" s="5">
        <v>91.0</v>
      </c>
      <c r="H218" s="5">
        <v>9.0</v>
      </c>
      <c r="I218" s="3"/>
      <c r="J218" s="5">
        <v>229.0</v>
      </c>
      <c r="K218" s="5">
        <v>212.0</v>
      </c>
      <c r="L218" s="5">
        <v>30.0</v>
      </c>
      <c r="M218" s="5">
        <v>56.0</v>
      </c>
      <c r="N218" s="5">
        <v>13.0</v>
      </c>
      <c r="O218" s="5">
        <v>2.0</v>
      </c>
      <c r="P218" s="5">
        <v>26.0</v>
      </c>
      <c r="Q218" s="5">
        <v>3.0</v>
      </c>
      <c r="R218" s="5">
        <v>2.0</v>
      </c>
      <c r="S218" s="5">
        <v>13.0</v>
      </c>
      <c r="T218" s="5">
        <v>61.0</v>
      </c>
      <c r="U218" s="5">
        <v>0.264</v>
      </c>
      <c r="V218" s="5">
        <v>0.311</v>
      </c>
      <c r="W218" s="5">
        <v>0.472</v>
      </c>
      <c r="X218" s="5">
        <v>0.783</v>
      </c>
      <c r="Y218" s="5">
        <v>100.0</v>
      </c>
      <c r="Z218" s="5">
        <v>3.0</v>
      </c>
      <c r="AA218" s="5">
        <v>2.0</v>
      </c>
      <c r="AB218" s="5">
        <v>1.0</v>
      </c>
      <c r="AC218" s="5">
        <v>1.0</v>
      </c>
      <c r="AD218" s="5">
        <v>0.0</v>
      </c>
      <c r="AE218" s="5">
        <v>0.0</v>
      </c>
      <c r="AF218" s="5">
        <v>0.329</v>
      </c>
      <c r="AG218" s="5">
        <f t="shared" si="1"/>
        <v>32</v>
      </c>
      <c r="AH218" s="6">
        <f t="shared" si="2"/>
        <v>1</v>
      </c>
      <c r="AI218" s="6" t="str">
        <f>VLOOKUP(C218, 'Batter Rosters'!A:C, 3, FALSE)</f>
        <v>#N/A</v>
      </c>
    </row>
    <row r="219">
      <c r="A219" s="1">
        <v>117.0</v>
      </c>
      <c r="B219" s="3"/>
      <c r="C219" s="4" t="s">
        <v>596</v>
      </c>
      <c r="D219" s="4" t="s">
        <v>36</v>
      </c>
      <c r="E219" s="5">
        <v>2019.0</v>
      </c>
      <c r="F219" s="5">
        <v>2020.0</v>
      </c>
      <c r="G219" s="5">
        <v>81.0</v>
      </c>
      <c r="H219" s="5">
        <v>9.0</v>
      </c>
      <c r="I219" s="3"/>
      <c r="J219" s="5">
        <v>225.0</v>
      </c>
      <c r="K219" s="5">
        <v>203.0</v>
      </c>
      <c r="L219" s="5">
        <v>28.0</v>
      </c>
      <c r="M219" s="5">
        <v>46.0</v>
      </c>
      <c r="N219" s="5">
        <v>13.0</v>
      </c>
      <c r="O219" s="5">
        <v>1.0</v>
      </c>
      <c r="P219" s="5">
        <v>22.0</v>
      </c>
      <c r="Q219" s="5">
        <v>0.0</v>
      </c>
      <c r="R219" s="5">
        <v>1.0</v>
      </c>
      <c r="S219" s="5">
        <v>18.0</v>
      </c>
      <c r="T219" s="5">
        <v>55.0</v>
      </c>
      <c r="U219" s="5">
        <v>0.227</v>
      </c>
      <c r="V219" s="5">
        <v>0.29</v>
      </c>
      <c r="W219" s="5">
        <v>0.433</v>
      </c>
      <c r="X219" s="5">
        <v>0.724</v>
      </c>
      <c r="Y219" s="5">
        <v>88.0</v>
      </c>
      <c r="Z219" s="5">
        <v>0.0</v>
      </c>
      <c r="AA219" s="5">
        <v>1.0</v>
      </c>
      <c r="AB219" s="5">
        <v>1.0</v>
      </c>
      <c r="AC219" s="5">
        <v>2.0</v>
      </c>
      <c r="AD219" s="5">
        <v>0.0</v>
      </c>
      <c r="AE219" s="5">
        <v>3.0</v>
      </c>
      <c r="AF219" s="5">
        <v>0.262</v>
      </c>
      <c r="AG219" s="5">
        <f t="shared" si="1"/>
        <v>23</v>
      </c>
      <c r="AH219" s="6">
        <f t="shared" si="2"/>
        <v>-1</v>
      </c>
      <c r="AI219" s="6" t="str">
        <f>VLOOKUP(C219, 'Batter Rosters'!A:C, 3, FALSE)</f>
        <v>#N/A</v>
      </c>
    </row>
    <row r="220">
      <c r="A220" s="1">
        <v>128.0</v>
      </c>
      <c r="B220" s="3"/>
      <c r="C220" s="4" t="s">
        <v>600</v>
      </c>
      <c r="D220" s="4" t="s">
        <v>36</v>
      </c>
      <c r="E220" s="5">
        <v>2019.0</v>
      </c>
      <c r="F220" s="5">
        <v>2019.0</v>
      </c>
      <c r="G220" s="5">
        <v>107.0</v>
      </c>
      <c r="H220" s="5">
        <v>8.0</v>
      </c>
      <c r="I220" s="3"/>
      <c r="J220" s="5">
        <v>232.0</v>
      </c>
      <c r="K220" s="5">
        <v>212.0</v>
      </c>
      <c r="L220" s="5">
        <v>30.0</v>
      </c>
      <c r="M220" s="5">
        <v>50.0</v>
      </c>
      <c r="N220" s="5">
        <v>10.0</v>
      </c>
      <c r="O220" s="5">
        <v>0.0</v>
      </c>
      <c r="P220" s="5">
        <v>42.0</v>
      </c>
      <c r="Q220" s="5">
        <v>6.0</v>
      </c>
      <c r="R220" s="5">
        <v>3.0</v>
      </c>
      <c r="S220" s="5">
        <v>16.0</v>
      </c>
      <c r="T220" s="5">
        <v>46.0</v>
      </c>
      <c r="U220" s="5">
        <v>0.236</v>
      </c>
      <c r="V220" s="5">
        <v>0.297</v>
      </c>
      <c r="W220" s="5">
        <v>0.396</v>
      </c>
      <c r="X220" s="5">
        <v>0.694</v>
      </c>
      <c r="Y220" s="5">
        <v>84.0</v>
      </c>
      <c r="Z220" s="5">
        <v>6.0</v>
      </c>
      <c r="AA220" s="5">
        <v>3.0</v>
      </c>
      <c r="AB220" s="5">
        <v>0.0</v>
      </c>
      <c r="AC220" s="5">
        <v>1.0</v>
      </c>
      <c r="AD220" s="5">
        <v>3.0</v>
      </c>
      <c r="AE220" s="5">
        <v>5.0</v>
      </c>
      <c r="AF220" s="5">
        <v>0.264</v>
      </c>
      <c r="AG220" s="5">
        <f t="shared" si="1"/>
        <v>32</v>
      </c>
      <c r="AH220" s="6">
        <f t="shared" si="2"/>
        <v>3</v>
      </c>
      <c r="AI220" s="6" t="str">
        <f>VLOOKUP(C220, 'Batter Rosters'!A:C, 3, FALSE)</f>
        <v>#N/A</v>
      </c>
    </row>
    <row r="221">
      <c r="A221" s="1">
        <v>133.0</v>
      </c>
      <c r="B221" s="3"/>
      <c r="C221" s="4" t="s">
        <v>602</v>
      </c>
      <c r="D221" s="4" t="s">
        <v>36</v>
      </c>
      <c r="E221" s="5">
        <v>2019.0</v>
      </c>
      <c r="F221" s="5">
        <v>2019.0</v>
      </c>
      <c r="G221" s="5">
        <v>58.0</v>
      </c>
      <c r="H221" s="5">
        <v>8.0</v>
      </c>
      <c r="I221" s="3"/>
      <c r="J221" s="5">
        <v>186.0</v>
      </c>
      <c r="K221" s="5">
        <v>165.0</v>
      </c>
      <c r="L221" s="5">
        <v>25.0</v>
      </c>
      <c r="M221" s="5">
        <v>36.0</v>
      </c>
      <c r="N221" s="5">
        <v>4.0</v>
      </c>
      <c r="O221" s="5">
        <v>0.0</v>
      </c>
      <c r="P221" s="5">
        <v>15.0</v>
      </c>
      <c r="Q221" s="5">
        <v>4.0</v>
      </c>
      <c r="R221" s="5">
        <v>4.0</v>
      </c>
      <c r="S221" s="5">
        <v>16.0</v>
      </c>
      <c r="T221" s="5">
        <v>53.0</v>
      </c>
      <c r="U221" s="5">
        <v>0.218</v>
      </c>
      <c r="V221" s="5">
        <v>0.299</v>
      </c>
      <c r="W221" s="5">
        <v>0.388</v>
      </c>
      <c r="X221" s="5">
        <v>0.687</v>
      </c>
      <c r="Y221" s="5">
        <v>64.0</v>
      </c>
      <c r="Z221" s="5">
        <v>1.0</v>
      </c>
      <c r="AA221" s="5">
        <v>3.0</v>
      </c>
      <c r="AB221" s="5">
        <v>2.0</v>
      </c>
      <c r="AC221" s="5">
        <v>0.0</v>
      </c>
      <c r="AD221" s="5">
        <v>0.0</v>
      </c>
      <c r="AE221" s="5">
        <v>1.0</v>
      </c>
      <c r="AF221" s="5">
        <v>0.269</v>
      </c>
      <c r="AG221" s="5">
        <f t="shared" si="1"/>
        <v>24</v>
      </c>
      <c r="AH221" s="6">
        <f t="shared" si="2"/>
        <v>0</v>
      </c>
      <c r="AI221" s="6" t="str">
        <f>VLOOKUP(C221, 'Batter Rosters'!A:C, 3, FALSE)</f>
        <v>#N/A</v>
      </c>
    </row>
    <row r="222">
      <c r="A222" s="1">
        <v>135.0</v>
      </c>
      <c r="B222" s="3"/>
      <c r="C222" s="4" t="s">
        <v>636</v>
      </c>
      <c r="D222" s="4" t="s">
        <v>36</v>
      </c>
      <c r="E222" s="5">
        <v>2019.0</v>
      </c>
      <c r="F222" s="5">
        <v>2019.0</v>
      </c>
      <c r="G222" s="5">
        <v>50.0</v>
      </c>
      <c r="H222" s="5">
        <v>8.0</v>
      </c>
      <c r="I222" s="3"/>
      <c r="J222" s="5">
        <v>141.0</v>
      </c>
      <c r="K222" s="5">
        <v>127.0</v>
      </c>
      <c r="L222" s="5">
        <v>17.0</v>
      </c>
      <c r="M222" s="5">
        <v>22.0</v>
      </c>
      <c r="N222" s="5">
        <v>4.0</v>
      </c>
      <c r="O222" s="5">
        <v>0.0</v>
      </c>
      <c r="P222" s="5">
        <v>25.0</v>
      </c>
      <c r="Q222" s="5">
        <v>0.0</v>
      </c>
      <c r="R222" s="5">
        <v>0.0</v>
      </c>
      <c r="S222" s="5">
        <v>13.0</v>
      </c>
      <c r="T222" s="5">
        <v>43.0</v>
      </c>
      <c r="U222" s="5">
        <v>0.173</v>
      </c>
      <c r="V222" s="5">
        <v>0.248</v>
      </c>
      <c r="W222" s="5">
        <v>0.394</v>
      </c>
      <c r="X222" s="5">
        <v>0.642</v>
      </c>
      <c r="Y222" s="5">
        <v>50.0</v>
      </c>
      <c r="Z222" s="5">
        <v>6.0</v>
      </c>
      <c r="AA222" s="5">
        <v>0.0</v>
      </c>
      <c r="AB222" s="5">
        <v>0.0</v>
      </c>
      <c r="AC222" s="5">
        <v>1.0</v>
      </c>
      <c r="AD222" s="5">
        <v>0.0</v>
      </c>
      <c r="AE222" s="5">
        <v>2.0</v>
      </c>
      <c r="AF222" s="5">
        <v>0.182</v>
      </c>
      <c r="AG222" s="5">
        <f t="shared" si="1"/>
        <v>10</v>
      </c>
      <c r="AH222" s="6">
        <f t="shared" si="2"/>
        <v>0</v>
      </c>
      <c r="AI222" s="6" t="str">
        <f>VLOOKUP(C222, 'Batter Rosters'!A:C, 3, FALSE)</f>
        <v>#N/A</v>
      </c>
    </row>
    <row r="223">
      <c r="A223" s="1">
        <v>139.0</v>
      </c>
      <c r="B223" s="3"/>
      <c r="C223" s="4" t="s">
        <v>594</v>
      </c>
      <c r="D223" s="4" t="s">
        <v>36</v>
      </c>
      <c r="E223" s="5">
        <v>2019.0</v>
      </c>
      <c r="F223" s="5">
        <v>2019.0</v>
      </c>
      <c r="G223" s="5">
        <v>101.0</v>
      </c>
      <c r="H223" s="5">
        <v>7.0</v>
      </c>
      <c r="I223" s="3"/>
      <c r="J223" s="5">
        <v>295.0</v>
      </c>
      <c r="K223" s="5">
        <v>255.0</v>
      </c>
      <c r="L223" s="5">
        <v>33.0</v>
      </c>
      <c r="M223" s="5">
        <v>57.0</v>
      </c>
      <c r="N223" s="5">
        <v>12.0</v>
      </c>
      <c r="O223" s="5">
        <v>1.0</v>
      </c>
      <c r="P223" s="5">
        <v>29.0</v>
      </c>
      <c r="Q223" s="5">
        <v>3.0</v>
      </c>
      <c r="R223" s="5">
        <v>1.0</v>
      </c>
      <c r="S223" s="5">
        <v>36.0</v>
      </c>
      <c r="T223" s="5">
        <v>79.0</v>
      </c>
      <c r="U223" s="5">
        <v>0.224</v>
      </c>
      <c r="V223" s="5">
        <v>0.322</v>
      </c>
      <c r="W223" s="5">
        <v>0.361</v>
      </c>
      <c r="X223" s="5">
        <v>0.683</v>
      </c>
      <c r="Y223" s="5">
        <v>92.0</v>
      </c>
      <c r="Z223" s="5">
        <v>3.0</v>
      </c>
      <c r="AA223" s="5">
        <v>2.0</v>
      </c>
      <c r="AB223" s="5">
        <v>0.0</v>
      </c>
      <c r="AC223" s="5">
        <v>2.0</v>
      </c>
      <c r="AD223" s="5">
        <v>0.0</v>
      </c>
      <c r="AE223" s="5">
        <v>1.0</v>
      </c>
      <c r="AF223" s="5">
        <v>0.292</v>
      </c>
      <c r="AG223" s="5">
        <f t="shared" si="1"/>
        <v>37</v>
      </c>
      <c r="AH223" s="6">
        <f t="shared" si="2"/>
        <v>2</v>
      </c>
      <c r="AI223" s="6" t="str">
        <f>VLOOKUP(C223, 'Batter Rosters'!A:C, 3, FALSE)</f>
        <v>#N/A</v>
      </c>
    </row>
    <row r="224">
      <c r="A224" s="1">
        <v>150.0</v>
      </c>
      <c r="B224" s="3"/>
      <c r="C224" s="4" t="s">
        <v>595</v>
      </c>
      <c r="D224" s="4" t="s">
        <v>36</v>
      </c>
      <c r="E224" s="5">
        <v>2019.0</v>
      </c>
      <c r="F224" s="5">
        <v>2019.0</v>
      </c>
      <c r="G224" s="5">
        <v>110.0</v>
      </c>
      <c r="H224" s="5">
        <v>6.0</v>
      </c>
      <c r="I224" s="3"/>
      <c r="J224" s="5">
        <v>264.0</v>
      </c>
      <c r="K224" s="5">
        <v>229.0</v>
      </c>
      <c r="L224" s="5">
        <v>26.0</v>
      </c>
      <c r="M224" s="5">
        <v>42.0</v>
      </c>
      <c r="N224" s="5">
        <v>8.0</v>
      </c>
      <c r="O224" s="5">
        <v>0.0</v>
      </c>
      <c r="P224" s="5">
        <v>23.0</v>
      </c>
      <c r="Q224" s="5">
        <v>0.0</v>
      </c>
      <c r="R224" s="5">
        <v>1.0</v>
      </c>
      <c r="S224" s="5">
        <v>32.0</v>
      </c>
      <c r="T224" s="5">
        <v>56.0</v>
      </c>
      <c r="U224" s="5">
        <v>0.183</v>
      </c>
      <c r="V224" s="5">
        <v>0.284</v>
      </c>
      <c r="W224" s="5">
        <v>0.297</v>
      </c>
      <c r="X224" s="5">
        <v>0.581</v>
      </c>
      <c r="Y224" s="5">
        <v>68.0</v>
      </c>
      <c r="Z224" s="5">
        <v>11.0</v>
      </c>
      <c r="AA224" s="5">
        <v>1.0</v>
      </c>
      <c r="AB224" s="5">
        <v>0.0</v>
      </c>
      <c r="AC224" s="5">
        <v>2.0</v>
      </c>
      <c r="AD224" s="5">
        <v>3.0</v>
      </c>
      <c r="AE224" s="5">
        <v>6.0</v>
      </c>
      <c r="AF224" s="5">
        <v>0.213</v>
      </c>
      <c r="AG224" s="5">
        <f t="shared" si="1"/>
        <v>28</v>
      </c>
      <c r="AH224" s="6">
        <f t="shared" si="2"/>
        <v>-1</v>
      </c>
      <c r="AI224" s="6" t="str">
        <f>VLOOKUP(C224, 'Batter Rosters'!A:C, 3, FALSE)</f>
        <v>#N/A</v>
      </c>
    </row>
    <row r="225">
      <c r="A225" s="1">
        <v>157.0</v>
      </c>
      <c r="B225" s="3"/>
      <c r="C225" s="4" t="s">
        <v>597</v>
      </c>
      <c r="D225" s="4" t="s">
        <v>36</v>
      </c>
      <c r="E225" s="5">
        <v>2019.0</v>
      </c>
      <c r="F225" s="5">
        <v>2020.0</v>
      </c>
      <c r="G225" s="5">
        <v>48.0</v>
      </c>
      <c r="H225" s="5">
        <v>5.0</v>
      </c>
      <c r="I225" s="3"/>
      <c r="J225" s="5">
        <v>147.0</v>
      </c>
      <c r="K225" s="5">
        <v>133.0</v>
      </c>
      <c r="L225" s="5">
        <v>19.0</v>
      </c>
      <c r="M225" s="5">
        <v>33.0</v>
      </c>
      <c r="N225" s="5">
        <v>6.0</v>
      </c>
      <c r="O225" s="5">
        <v>0.0</v>
      </c>
      <c r="P225" s="5">
        <v>14.0</v>
      </c>
      <c r="Q225" s="5">
        <v>0.0</v>
      </c>
      <c r="R225" s="5">
        <v>0.0</v>
      </c>
      <c r="S225" s="5">
        <v>11.0</v>
      </c>
      <c r="T225" s="5">
        <v>43.0</v>
      </c>
      <c r="U225" s="5">
        <v>0.248</v>
      </c>
      <c r="V225" s="5">
        <v>0.306</v>
      </c>
      <c r="W225" s="5">
        <v>0.406</v>
      </c>
      <c r="X225" s="5">
        <v>0.712</v>
      </c>
      <c r="Y225" s="5">
        <v>54.0</v>
      </c>
      <c r="Z225" s="5">
        <v>3.0</v>
      </c>
      <c r="AA225" s="5">
        <v>1.0</v>
      </c>
      <c r="AB225" s="5">
        <v>0.0</v>
      </c>
      <c r="AC225" s="5">
        <v>2.0</v>
      </c>
      <c r="AD225" s="5">
        <v>0.0</v>
      </c>
      <c r="AE225" s="5">
        <v>1.0</v>
      </c>
      <c r="AF225" s="5">
        <v>0.322</v>
      </c>
      <c r="AG225" s="5">
        <f t="shared" si="1"/>
        <v>22</v>
      </c>
      <c r="AH225" s="6">
        <f t="shared" si="2"/>
        <v>0</v>
      </c>
      <c r="AI225" s="6" t="str">
        <f>VLOOKUP(C225, 'Batter Rosters'!A:C, 3, FALSE)</f>
        <v>#N/A</v>
      </c>
    </row>
    <row r="226">
      <c r="A226" s="1">
        <v>167.0</v>
      </c>
      <c r="B226" s="3"/>
      <c r="C226" s="4" t="s">
        <v>637</v>
      </c>
      <c r="D226" s="4" t="s">
        <v>36</v>
      </c>
      <c r="E226" s="5">
        <v>2019.0</v>
      </c>
      <c r="F226" s="5">
        <v>2019.0</v>
      </c>
      <c r="G226" s="5">
        <v>35.0</v>
      </c>
      <c r="H226" s="5">
        <v>4.0</v>
      </c>
      <c r="I226" s="3"/>
      <c r="J226" s="5">
        <v>96.0</v>
      </c>
      <c r="K226" s="5">
        <v>84.0</v>
      </c>
      <c r="L226" s="5">
        <v>7.0</v>
      </c>
      <c r="M226" s="5">
        <v>16.0</v>
      </c>
      <c r="N226" s="5">
        <v>3.0</v>
      </c>
      <c r="O226" s="5">
        <v>0.0</v>
      </c>
      <c r="P226" s="5">
        <v>14.0</v>
      </c>
      <c r="Q226" s="5">
        <v>0.0</v>
      </c>
      <c r="R226" s="5">
        <v>0.0</v>
      </c>
      <c r="S226" s="5">
        <v>9.0</v>
      </c>
      <c r="T226" s="5">
        <v>28.0</v>
      </c>
      <c r="U226" s="5">
        <v>0.19</v>
      </c>
      <c r="V226" s="5">
        <v>0.271</v>
      </c>
      <c r="W226" s="5">
        <v>0.369</v>
      </c>
      <c r="X226" s="5">
        <v>0.64</v>
      </c>
      <c r="Y226" s="5">
        <v>31.0</v>
      </c>
      <c r="Z226" s="5">
        <v>2.0</v>
      </c>
      <c r="AA226" s="5">
        <v>1.0</v>
      </c>
      <c r="AB226" s="5">
        <v>0.0</v>
      </c>
      <c r="AC226" s="5">
        <v>2.0</v>
      </c>
      <c r="AD226" s="5">
        <v>1.0</v>
      </c>
      <c r="AE226" s="5">
        <v>1.0</v>
      </c>
      <c r="AF226" s="5">
        <v>0.222</v>
      </c>
      <c r="AG226" s="5">
        <f t="shared" si="1"/>
        <v>9</v>
      </c>
      <c r="AH226" s="6">
        <f t="shared" si="2"/>
        <v>0</v>
      </c>
      <c r="AI226" s="6" t="str">
        <f>VLOOKUP(C226, 'Batter Rosters'!A:C, 3, FALSE)</f>
        <v>#N/A</v>
      </c>
    </row>
    <row r="227">
      <c r="A227" s="1">
        <v>168.0</v>
      </c>
      <c r="B227" s="3"/>
      <c r="C227" s="4" t="s">
        <v>601</v>
      </c>
      <c r="D227" s="4" t="s">
        <v>36</v>
      </c>
      <c r="E227" s="5">
        <v>2019.0</v>
      </c>
      <c r="F227" s="5">
        <v>2020.0</v>
      </c>
      <c r="G227" s="5">
        <v>49.0</v>
      </c>
      <c r="H227" s="5">
        <v>4.0</v>
      </c>
      <c r="I227" s="3"/>
      <c r="J227" s="5">
        <v>165.0</v>
      </c>
      <c r="K227" s="5">
        <v>147.0</v>
      </c>
      <c r="L227" s="5">
        <v>15.0</v>
      </c>
      <c r="M227" s="5">
        <v>28.0</v>
      </c>
      <c r="N227" s="5">
        <v>5.0</v>
      </c>
      <c r="O227" s="5">
        <v>1.0</v>
      </c>
      <c r="P227" s="5">
        <v>19.0</v>
      </c>
      <c r="Q227" s="5">
        <v>0.0</v>
      </c>
      <c r="R227" s="5">
        <v>3.0</v>
      </c>
      <c r="S227" s="5">
        <v>15.0</v>
      </c>
      <c r="T227" s="5">
        <v>48.0</v>
      </c>
      <c r="U227" s="5">
        <v>0.19</v>
      </c>
      <c r="V227" s="5">
        <v>0.273</v>
      </c>
      <c r="W227" s="5">
        <v>0.32</v>
      </c>
      <c r="X227" s="5">
        <v>0.592</v>
      </c>
      <c r="Y227" s="5">
        <v>47.0</v>
      </c>
      <c r="Z227" s="5">
        <v>0.0</v>
      </c>
      <c r="AA227" s="5">
        <v>2.0</v>
      </c>
      <c r="AB227" s="5">
        <v>0.0</v>
      </c>
      <c r="AC227" s="5">
        <v>1.0</v>
      </c>
      <c r="AD227" s="5">
        <v>0.0</v>
      </c>
      <c r="AE227" s="5">
        <v>2.0</v>
      </c>
      <c r="AF227" s="5">
        <v>0.25</v>
      </c>
      <c r="AG227" s="5">
        <f t="shared" si="1"/>
        <v>18</v>
      </c>
      <c r="AH227" s="6">
        <f t="shared" si="2"/>
        <v>-3</v>
      </c>
      <c r="AI227" s="6" t="str">
        <f>VLOOKUP(C227, 'Batter Rosters'!A:C, 3, FALSE)</f>
        <v>#N/A</v>
      </c>
    </row>
    <row r="228">
      <c r="A228" s="1">
        <v>169.0</v>
      </c>
      <c r="B228" s="3"/>
      <c r="C228" s="4" t="s">
        <v>367</v>
      </c>
      <c r="D228" s="4" t="s">
        <v>36</v>
      </c>
      <c r="E228" s="5">
        <v>2019.0</v>
      </c>
      <c r="F228" s="5">
        <v>2019.0</v>
      </c>
      <c r="G228" s="5">
        <v>116.0</v>
      </c>
      <c r="H228" s="5">
        <v>4.0</v>
      </c>
      <c r="I228" s="3"/>
      <c r="J228" s="5">
        <v>270.0</v>
      </c>
      <c r="K228" s="5">
        <v>252.0</v>
      </c>
      <c r="L228" s="5">
        <v>29.0</v>
      </c>
      <c r="M228" s="5">
        <v>72.0</v>
      </c>
      <c r="N228" s="5">
        <v>16.0</v>
      </c>
      <c r="O228" s="5">
        <v>1.0</v>
      </c>
      <c r="P228" s="5">
        <v>31.0</v>
      </c>
      <c r="Q228" s="5">
        <v>2.0</v>
      </c>
      <c r="R228" s="5">
        <v>0.0</v>
      </c>
      <c r="S228" s="5">
        <v>16.0</v>
      </c>
      <c r="T228" s="5">
        <v>27.0</v>
      </c>
      <c r="U228" s="5">
        <v>0.286</v>
      </c>
      <c r="V228" s="5">
        <v>0.331</v>
      </c>
      <c r="W228" s="5">
        <v>0.405</v>
      </c>
      <c r="X228" s="5">
        <v>0.736</v>
      </c>
      <c r="Y228" s="5">
        <v>102.0</v>
      </c>
      <c r="Z228" s="5">
        <v>9.0</v>
      </c>
      <c r="AA228" s="5">
        <v>1.0</v>
      </c>
      <c r="AB228" s="5">
        <v>1.0</v>
      </c>
      <c r="AC228" s="5">
        <v>0.0</v>
      </c>
      <c r="AD228" s="5">
        <v>3.0</v>
      </c>
      <c r="AE228" s="5">
        <v>3.0</v>
      </c>
      <c r="AF228" s="5">
        <v>0.308</v>
      </c>
      <c r="AG228" s="5">
        <f t="shared" si="1"/>
        <v>51</v>
      </c>
      <c r="AH228" s="6">
        <f t="shared" si="2"/>
        <v>2</v>
      </c>
      <c r="AI228" s="6" t="str">
        <f>VLOOKUP(C228, 'Batter Rosters'!A:C, 3, FALSE)</f>
        <v>#N/A</v>
      </c>
    </row>
    <row r="229">
      <c r="A229" s="1">
        <v>170.0</v>
      </c>
      <c r="B229" s="3"/>
      <c r="C229" s="4" t="s">
        <v>363</v>
      </c>
      <c r="D229" s="4" t="s">
        <v>36</v>
      </c>
      <c r="E229" s="5">
        <v>2019.0</v>
      </c>
      <c r="F229" s="5">
        <v>2019.0</v>
      </c>
      <c r="G229" s="5">
        <v>38.0</v>
      </c>
      <c r="H229" s="5">
        <v>4.0</v>
      </c>
      <c r="I229" s="3"/>
      <c r="J229" s="5">
        <v>79.0</v>
      </c>
      <c r="K229" s="5">
        <v>74.0</v>
      </c>
      <c r="L229" s="5">
        <v>11.0</v>
      </c>
      <c r="M229" s="5">
        <v>13.0</v>
      </c>
      <c r="N229" s="5">
        <v>1.0</v>
      </c>
      <c r="O229" s="5">
        <v>0.0</v>
      </c>
      <c r="P229" s="5">
        <v>13.0</v>
      </c>
      <c r="Q229" s="5">
        <v>0.0</v>
      </c>
      <c r="R229" s="5">
        <v>0.0</v>
      </c>
      <c r="S229" s="5">
        <v>4.0</v>
      </c>
      <c r="T229" s="5">
        <v>29.0</v>
      </c>
      <c r="U229" s="5">
        <v>0.176</v>
      </c>
      <c r="V229" s="5">
        <v>0.228</v>
      </c>
      <c r="W229" s="5">
        <v>0.351</v>
      </c>
      <c r="X229" s="5">
        <v>0.579</v>
      </c>
      <c r="Y229" s="5">
        <v>26.0</v>
      </c>
      <c r="Z229" s="5">
        <v>2.0</v>
      </c>
      <c r="AA229" s="5">
        <v>1.0</v>
      </c>
      <c r="AB229" s="5">
        <v>0.0</v>
      </c>
      <c r="AC229" s="5">
        <v>0.0</v>
      </c>
      <c r="AD229" s="5">
        <v>0.0</v>
      </c>
      <c r="AE229" s="5">
        <v>0.0</v>
      </c>
      <c r="AF229" s="5">
        <v>0.22</v>
      </c>
      <c r="AG229" s="5">
        <f t="shared" si="1"/>
        <v>8</v>
      </c>
      <c r="AH229" s="6">
        <f t="shared" si="2"/>
        <v>0</v>
      </c>
      <c r="AI229" s="6" t="str">
        <f>VLOOKUP(C229, 'Batter Rosters'!A:C, 3, FALSE)</f>
        <v>#N/A</v>
      </c>
    </row>
    <row r="230">
      <c r="A230" s="1">
        <v>174.0</v>
      </c>
      <c r="B230" s="3"/>
      <c r="C230" s="4" t="s">
        <v>359</v>
      </c>
      <c r="D230" s="4" t="s">
        <v>36</v>
      </c>
      <c r="E230" s="5">
        <v>2019.0</v>
      </c>
      <c r="F230" s="5">
        <v>2019.0</v>
      </c>
      <c r="G230" s="5">
        <v>24.0</v>
      </c>
      <c r="H230" s="5">
        <v>4.0</v>
      </c>
      <c r="I230" s="3"/>
      <c r="J230" s="5">
        <v>60.0</v>
      </c>
      <c r="K230" s="5">
        <v>54.0</v>
      </c>
      <c r="L230" s="5">
        <v>6.0</v>
      </c>
      <c r="M230" s="5">
        <v>13.0</v>
      </c>
      <c r="N230" s="5">
        <v>2.0</v>
      </c>
      <c r="O230" s="5">
        <v>1.0</v>
      </c>
      <c r="P230" s="5">
        <v>9.0</v>
      </c>
      <c r="Q230" s="5">
        <v>0.0</v>
      </c>
      <c r="R230" s="5">
        <v>0.0</v>
      </c>
      <c r="S230" s="5">
        <v>5.0</v>
      </c>
      <c r="T230" s="5">
        <v>24.0</v>
      </c>
      <c r="U230" s="5">
        <v>0.241</v>
      </c>
      <c r="V230" s="5">
        <v>0.3</v>
      </c>
      <c r="W230" s="5">
        <v>0.537</v>
      </c>
      <c r="X230" s="5">
        <v>0.837</v>
      </c>
      <c r="Y230" s="5">
        <v>29.0</v>
      </c>
      <c r="Z230" s="5">
        <v>0.0</v>
      </c>
      <c r="AA230" s="5">
        <v>0.0</v>
      </c>
      <c r="AB230" s="5">
        <v>0.0</v>
      </c>
      <c r="AC230" s="5">
        <v>1.0</v>
      </c>
      <c r="AD230" s="5">
        <v>0.0</v>
      </c>
      <c r="AE230" s="5">
        <v>0.0</v>
      </c>
      <c r="AF230" s="5">
        <v>0.333</v>
      </c>
      <c r="AG230" s="5">
        <f t="shared" si="1"/>
        <v>6</v>
      </c>
      <c r="AH230" s="6">
        <f t="shared" si="2"/>
        <v>0</v>
      </c>
      <c r="AI230" s="6" t="str">
        <f>VLOOKUP(C230, 'Batter Rosters'!A:C, 3, FALSE)</f>
        <v>#N/A</v>
      </c>
    </row>
    <row r="231">
      <c r="A231" s="1">
        <v>183.0</v>
      </c>
      <c r="B231" s="3"/>
      <c r="C231" s="4" t="s">
        <v>605</v>
      </c>
      <c r="D231" s="4" t="s">
        <v>36</v>
      </c>
      <c r="E231" s="5">
        <v>2019.0</v>
      </c>
      <c r="F231" s="5">
        <v>2019.0</v>
      </c>
      <c r="G231" s="5">
        <v>39.0</v>
      </c>
      <c r="H231" s="5">
        <v>3.0</v>
      </c>
      <c r="I231" s="3"/>
      <c r="J231" s="5">
        <v>126.0</v>
      </c>
      <c r="K231" s="5">
        <v>110.0</v>
      </c>
      <c r="L231" s="5">
        <v>13.0</v>
      </c>
      <c r="M231" s="5">
        <v>25.0</v>
      </c>
      <c r="N231" s="5">
        <v>3.0</v>
      </c>
      <c r="O231" s="5">
        <v>0.0</v>
      </c>
      <c r="P231" s="5">
        <v>10.0</v>
      </c>
      <c r="Q231" s="5">
        <v>0.0</v>
      </c>
      <c r="R231" s="5">
        <v>3.0</v>
      </c>
      <c r="S231" s="5">
        <v>13.0</v>
      </c>
      <c r="T231" s="5">
        <v>36.0</v>
      </c>
      <c r="U231" s="5">
        <v>0.227</v>
      </c>
      <c r="V231" s="5">
        <v>0.31</v>
      </c>
      <c r="W231" s="5">
        <v>0.336</v>
      </c>
      <c r="X231" s="5">
        <v>0.646</v>
      </c>
      <c r="Y231" s="5">
        <v>37.0</v>
      </c>
      <c r="Z231" s="5">
        <v>2.0</v>
      </c>
      <c r="AA231" s="5">
        <v>1.0</v>
      </c>
      <c r="AB231" s="5">
        <v>0.0</v>
      </c>
      <c r="AC231" s="5">
        <v>2.0</v>
      </c>
      <c r="AD231" s="5">
        <v>1.0</v>
      </c>
      <c r="AE231" s="5">
        <v>0.0</v>
      </c>
      <c r="AF231" s="5">
        <v>0.301</v>
      </c>
      <c r="AG231" s="5">
        <f t="shared" si="1"/>
        <v>19</v>
      </c>
      <c r="AH231" s="6">
        <f t="shared" si="2"/>
        <v>-3</v>
      </c>
      <c r="AI231" s="6" t="str">
        <f>VLOOKUP(C231, 'Batter Rosters'!A:C, 3, FALSE)</f>
        <v>#N/A</v>
      </c>
    </row>
    <row r="232">
      <c r="A232" s="1">
        <v>187.0</v>
      </c>
      <c r="B232" s="3"/>
      <c r="C232" s="4" t="s">
        <v>638</v>
      </c>
      <c r="D232" s="4" t="s">
        <v>36</v>
      </c>
      <c r="E232" s="5">
        <v>2019.0</v>
      </c>
      <c r="F232" s="5">
        <v>2020.0</v>
      </c>
      <c r="G232" s="5">
        <v>27.0</v>
      </c>
      <c r="H232" s="5">
        <v>2.0</v>
      </c>
      <c r="I232" s="3"/>
      <c r="J232" s="5">
        <v>47.0</v>
      </c>
      <c r="K232" s="5">
        <v>41.0</v>
      </c>
      <c r="L232" s="5">
        <v>6.0</v>
      </c>
      <c r="M232" s="5">
        <v>8.0</v>
      </c>
      <c r="N232" s="5">
        <v>2.0</v>
      </c>
      <c r="O232" s="5">
        <v>1.0</v>
      </c>
      <c r="P232" s="5">
        <v>3.0</v>
      </c>
      <c r="Q232" s="5">
        <v>1.0</v>
      </c>
      <c r="R232" s="5">
        <v>0.0</v>
      </c>
      <c r="S232" s="5">
        <v>4.0</v>
      </c>
      <c r="T232" s="5">
        <v>16.0</v>
      </c>
      <c r="U232" s="5">
        <v>0.195</v>
      </c>
      <c r="V232" s="5">
        <v>0.298</v>
      </c>
      <c r="W232" s="5">
        <v>0.439</v>
      </c>
      <c r="X232" s="5">
        <v>0.737</v>
      </c>
      <c r="Y232" s="5">
        <v>18.0</v>
      </c>
      <c r="Z232" s="5">
        <v>0.0</v>
      </c>
      <c r="AA232" s="5">
        <v>2.0</v>
      </c>
      <c r="AB232" s="5">
        <v>0.0</v>
      </c>
      <c r="AC232" s="5">
        <v>0.0</v>
      </c>
      <c r="AD232" s="5">
        <v>0.0</v>
      </c>
      <c r="AE232" s="5">
        <v>1.0</v>
      </c>
      <c r="AF232" s="5">
        <v>0.261</v>
      </c>
      <c r="AG232" s="5">
        <f t="shared" si="1"/>
        <v>3</v>
      </c>
      <c r="AH232" s="6">
        <f t="shared" si="2"/>
        <v>1</v>
      </c>
      <c r="AI232" s="6" t="str">
        <f>VLOOKUP(C232, 'Batter Rosters'!A:C, 3, FALSE)</f>
        <v>#N/A</v>
      </c>
    </row>
    <row r="233">
      <c r="A233" s="1">
        <v>191.0</v>
      </c>
      <c r="B233" s="3"/>
      <c r="C233" s="4" t="s">
        <v>639</v>
      </c>
      <c r="D233" s="4" t="s">
        <v>36</v>
      </c>
      <c r="E233" s="5">
        <v>2019.0</v>
      </c>
      <c r="F233" s="5">
        <v>2019.0</v>
      </c>
      <c r="G233" s="5">
        <v>27.0</v>
      </c>
      <c r="H233" s="5">
        <v>2.0</v>
      </c>
      <c r="I233" s="3"/>
      <c r="J233" s="5">
        <v>57.0</v>
      </c>
      <c r="K233" s="5">
        <v>53.0</v>
      </c>
      <c r="L233" s="5">
        <v>4.0</v>
      </c>
      <c r="M233" s="5">
        <v>10.0</v>
      </c>
      <c r="N233" s="5">
        <v>2.0</v>
      </c>
      <c r="O233" s="5">
        <v>0.0</v>
      </c>
      <c r="P233" s="5">
        <v>5.0</v>
      </c>
      <c r="Q233" s="5">
        <v>0.0</v>
      </c>
      <c r="R233" s="5">
        <v>0.0</v>
      </c>
      <c r="S233" s="5">
        <v>4.0</v>
      </c>
      <c r="T233" s="5">
        <v>15.0</v>
      </c>
      <c r="U233" s="5">
        <v>0.189</v>
      </c>
      <c r="V233" s="5">
        <v>0.246</v>
      </c>
      <c r="W233" s="5">
        <v>0.34</v>
      </c>
      <c r="X233" s="5">
        <v>0.585</v>
      </c>
      <c r="Y233" s="5">
        <v>18.0</v>
      </c>
      <c r="Z233" s="5">
        <v>0.0</v>
      </c>
      <c r="AA233" s="5">
        <v>0.0</v>
      </c>
      <c r="AB233" s="5">
        <v>0.0</v>
      </c>
      <c r="AC233" s="5">
        <v>0.0</v>
      </c>
      <c r="AD233" s="5">
        <v>0.0</v>
      </c>
      <c r="AE233" s="5">
        <v>0.0</v>
      </c>
      <c r="AF233" s="5">
        <v>0.222</v>
      </c>
      <c r="AG233" s="5">
        <f t="shared" si="1"/>
        <v>6</v>
      </c>
      <c r="AH233" s="6">
        <f t="shared" si="2"/>
        <v>0</v>
      </c>
      <c r="AI233" s="6" t="str">
        <f>VLOOKUP(C233, 'Batter Rosters'!A:C, 3, FALSE)</f>
        <v>#N/A</v>
      </c>
    </row>
    <row r="234">
      <c r="A234" s="1">
        <v>193.0</v>
      </c>
      <c r="B234" s="3"/>
      <c r="C234" s="4" t="s">
        <v>604</v>
      </c>
      <c r="D234" s="4" t="s">
        <v>36</v>
      </c>
      <c r="E234" s="5">
        <v>2019.0</v>
      </c>
      <c r="F234" s="5">
        <v>2019.0</v>
      </c>
      <c r="G234" s="5">
        <v>49.0</v>
      </c>
      <c r="H234" s="5">
        <v>2.0</v>
      </c>
      <c r="I234" s="3"/>
      <c r="J234" s="5">
        <v>103.0</v>
      </c>
      <c r="K234" s="5">
        <v>98.0</v>
      </c>
      <c r="L234" s="5">
        <v>14.0</v>
      </c>
      <c r="M234" s="5">
        <v>21.0</v>
      </c>
      <c r="N234" s="5">
        <v>4.0</v>
      </c>
      <c r="O234" s="5">
        <v>0.0</v>
      </c>
      <c r="P234" s="5">
        <v>8.0</v>
      </c>
      <c r="Q234" s="5">
        <v>0.0</v>
      </c>
      <c r="R234" s="5">
        <v>0.0</v>
      </c>
      <c r="S234" s="5">
        <v>2.0</v>
      </c>
      <c r="T234" s="5">
        <v>29.0</v>
      </c>
      <c r="U234" s="5">
        <v>0.214</v>
      </c>
      <c r="V234" s="5">
        <v>0.245</v>
      </c>
      <c r="W234" s="5">
        <v>0.316</v>
      </c>
      <c r="X234" s="5">
        <v>0.561</v>
      </c>
      <c r="Y234" s="5">
        <v>31.0</v>
      </c>
      <c r="Z234" s="5">
        <v>1.0</v>
      </c>
      <c r="AA234" s="5">
        <v>2.0</v>
      </c>
      <c r="AB234" s="5">
        <v>1.0</v>
      </c>
      <c r="AC234" s="5">
        <v>0.0</v>
      </c>
      <c r="AD234" s="5">
        <v>0.0</v>
      </c>
      <c r="AE234" s="5">
        <v>2.0</v>
      </c>
      <c r="AF234" s="5">
        <v>0.284</v>
      </c>
      <c r="AG234" s="5">
        <f t="shared" si="1"/>
        <v>15</v>
      </c>
      <c r="AH234" s="6">
        <f t="shared" si="2"/>
        <v>0</v>
      </c>
      <c r="AI234" s="6" t="str">
        <f>VLOOKUP(C234, 'Batter Rosters'!A:C, 3, FALSE)</f>
        <v>#N/A</v>
      </c>
    </row>
    <row r="235">
      <c r="A235" s="1">
        <v>194.0</v>
      </c>
      <c r="B235" s="3"/>
      <c r="C235" s="4" t="s">
        <v>640</v>
      </c>
      <c r="D235" s="4" t="s">
        <v>36</v>
      </c>
      <c r="E235" s="5">
        <v>2019.0</v>
      </c>
      <c r="F235" s="5">
        <v>2019.0</v>
      </c>
      <c r="G235" s="5">
        <v>33.0</v>
      </c>
      <c r="H235" s="5">
        <v>2.0</v>
      </c>
      <c r="I235" s="3"/>
      <c r="J235" s="5">
        <v>84.0</v>
      </c>
      <c r="K235" s="5">
        <v>76.0</v>
      </c>
      <c r="L235" s="5">
        <v>7.0</v>
      </c>
      <c r="M235" s="5">
        <v>17.0</v>
      </c>
      <c r="N235" s="5">
        <v>3.0</v>
      </c>
      <c r="O235" s="5">
        <v>0.0</v>
      </c>
      <c r="P235" s="5">
        <v>10.0</v>
      </c>
      <c r="Q235" s="5">
        <v>3.0</v>
      </c>
      <c r="R235" s="5">
        <v>0.0</v>
      </c>
      <c r="S235" s="5">
        <v>8.0</v>
      </c>
      <c r="T235" s="5">
        <v>19.0</v>
      </c>
      <c r="U235" s="5">
        <v>0.224</v>
      </c>
      <c r="V235" s="5">
        <v>0.298</v>
      </c>
      <c r="W235" s="5">
        <v>0.342</v>
      </c>
      <c r="X235" s="5">
        <v>0.64</v>
      </c>
      <c r="Y235" s="5">
        <v>26.0</v>
      </c>
      <c r="Z235" s="5">
        <v>2.0</v>
      </c>
      <c r="AA235" s="5">
        <v>0.0</v>
      </c>
      <c r="AB235" s="5">
        <v>0.0</v>
      </c>
      <c r="AC235" s="5">
        <v>0.0</v>
      </c>
      <c r="AD235" s="5">
        <v>0.0</v>
      </c>
      <c r="AE235" s="5">
        <v>0.0</v>
      </c>
      <c r="AF235" s="5">
        <v>0.273</v>
      </c>
      <c r="AG235" s="5">
        <f t="shared" si="1"/>
        <v>12</v>
      </c>
      <c r="AH235" s="6">
        <f t="shared" si="2"/>
        <v>3</v>
      </c>
      <c r="AI235" s="6" t="str">
        <f>VLOOKUP(C235, 'Batter Rosters'!A:C, 3, FALSE)</f>
        <v>#N/A</v>
      </c>
    </row>
    <row r="236">
      <c r="A236" s="1">
        <v>196.0</v>
      </c>
      <c r="B236" s="3"/>
      <c r="C236" s="4" t="s">
        <v>376</v>
      </c>
      <c r="D236" s="4" t="s">
        <v>36</v>
      </c>
      <c r="E236" s="5">
        <v>2019.0</v>
      </c>
      <c r="F236" s="5">
        <v>2019.0</v>
      </c>
      <c r="G236" s="5">
        <v>51.0</v>
      </c>
      <c r="H236" s="5">
        <v>2.0</v>
      </c>
      <c r="I236" s="3"/>
      <c r="J236" s="5">
        <v>168.0</v>
      </c>
      <c r="K236" s="5">
        <v>145.0</v>
      </c>
      <c r="L236" s="5">
        <v>15.0</v>
      </c>
      <c r="M236" s="5">
        <v>28.0</v>
      </c>
      <c r="N236" s="5">
        <v>2.0</v>
      </c>
      <c r="O236" s="5">
        <v>1.0</v>
      </c>
      <c r="P236" s="5">
        <v>10.0</v>
      </c>
      <c r="Q236" s="5">
        <v>0.0</v>
      </c>
      <c r="R236" s="5">
        <v>0.0</v>
      </c>
      <c r="S236" s="5">
        <v>20.0</v>
      </c>
      <c r="T236" s="5">
        <v>21.0</v>
      </c>
      <c r="U236" s="5">
        <v>0.193</v>
      </c>
      <c r="V236" s="5">
        <v>0.304</v>
      </c>
      <c r="W236" s="5">
        <v>0.262</v>
      </c>
      <c r="X236" s="5">
        <v>0.566</v>
      </c>
      <c r="Y236" s="5">
        <v>38.0</v>
      </c>
      <c r="Z236" s="5">
        <v>5.0</v>
      </c>
      <c r="AA236" s="5">
        <v>3.0</v>
      </c>
      <c r="AB236" s="5">
        <v>0.0</v>
      </c>
      <c r="AC236" s="5">
        <v>0.0</v>
      </c>
      <c r="AD236" s="5">
        <v>0.0</v>
      </c>
      <c r="AE236" s="5">
        <v>1.0</v>
      </c>
      <c r="AF236" s="5">
        <v>0.213</v>
      </c>
      <c r="AG236" s="5">
        <f t="shared" si="1"/>
        <v>23</v>
      </c>
      <c r="AH236" s="6">
        <f t="shared" si="2"/>
        <v>0</v>
      </c>
      <c r="AI236" s="6" t="str">
        <f>VLOOKUP(C236, 'Batter Rosters'!A:C, 3, FALSE)</f>
        <v>#N/A</v>
      </c>
    </row>
    <row r="237">
      <c r="A237" s="1">
        <v>197.0</v>
      </c>
      <c r="B237" s="3"/>
      <c r="C237" s="4" t="s">
        <v>641</v>
      </c>
      <c r="D237" s="4" t="s">
        <v>36</v>
      </c>
      <c r="E237" s="5">
        <v>2019.0</v>
      </c>
      <c r="F237" s="5">
        <v>2019.0</v>
      </c>
      <c r="G237" s="5">
        <v>14.0</v>
      </c>
      <c r="H237" s="5">
        <v>2.0</v>
      </c>
      <c r="I237" s="3"/>
      <c r="J237" s="5">
        <v>41.0</v>
      </c>
      <c r="K237" s="5">
        <v>37.0</v>
      </c>
      <c r="L237" s="5">
        <v>4.0</v>
      </c>
      <c r="M237" s="5">
        <v>7.0</v>
      </c>
      <c r="N237" s="5">
        <v>3.0</v>
      </c>
      <c r="O237" s="5">
        <v>0.0</v>
      </c>
      <c r="P237" s="5">
        <v>4.0</v>
      </c>
      <c r="Q237" s="5">
        <v>0.0</v>
      </c>
      <c r="R237" s="5">
        <v>0.0</v>
      </c>
      <c r="S237" s="5">
        <v>3.0</v>
      </c>
      <c r="T237" s="5">
        <v>16.0</v>
      </c>
      <c r="U237" s="5">
        <v>0.189</v>
      </c>
      <c r="V237" s="5">
        <v>0.244</v>
      </c>
      <c r="W237" s="5">
        <v>0.432</v>
      </c>
      <c r="X237" s="5">
        <v>0.676</v>
      </c>
      <c r="Y237" s="5">
        <v>16.0</v>
      </c>
      <c r="Z237" s="5">
        <v>0.0</v>
      </c>
      <c r="AA237" s="5">
        <v>0.0</v>
      </c>
      <c r="AB237" s="5">
        <v>0.0</v>
      </c>
      <c r="AC237" s="5">
        <v>1.0</v>
      </c>
      <c r="AD237" s="5">
        <v>0.0</v>
      </c>
      <c r="AE237" s="5">
        <v>0.0</v>
      </c>
      <c r="AF237" s="5">
        <v>0.25</v>
      </c>
      <c r="AG237" s="5">
        <f t="shared" si="1"/>
        <v>2</v>
      </c>
      <c r="AH237" s="6">
        <f t="shared" si="2"/>
        <v>0</v>
      </c>
      <c r="AI237" s="6" t="str">
        <f>VLOOKUP(C237, 'Batter Rosters'!A:C, 3, FALSE)</f>
        <v>#N/A</v>
      </c>
    </row>
    <row r="238">
      <c r="A238" s="1">
        <v>199.0</v>
      </c>
      <c r="B238" s="3"/>
      <c r="C238" s="4" t="s">
        <v>642</v>
      </c>
      <c r="D238" s="4" t="s">
        <v>36</v>
      </c>
      <c r="E238" s="5">
        <v>2019.0</v>
      </c>
      <c r="F238" s="5">
        <v>2019.0</v>
      </c>
      <c r="G238" s="5">
        <v>24.0</v>
      </c>
      <c r="H238" s="5">
        <v>2.0</v>
      </c>
      <c r="I238" s="3"/>
      <c r="J238" s="5">
        <v>52.0</v>
      </c>
      <c r="K238" s="5">
        <v>49.0</v>
      </c>
      <c r="L238" s="5">
        <v>5.0</v>
      </c>
      <c r="M238" s="5">
        <v>6.0</v>
      </c>
      <c r="N238" s="5">
        <v>1.0</v>
      </c>
      <c r="O238" s="5">
        <v>0.0</v>
      </c>
      <c r="P238" s="5">
        <v>2.0</v>
      </c>
      <c r="Q238" s="5">
        <v>0.0</v>
      </c>
      <c r="R238" s="5">
        <v>0.0</v>
      </c>
      <c r="S238" s="5">
        <v>2.0</v>
      </c>
      <c r="T238" s="5">
        <v>32.0</v>
      </c>
      <c r="U238" s="5">
        <v>0.122</v>
      </c>
      <c r="V238" s="5">
        <v>0.157</v>
      </c>
      <c r="W238" s="5">
        <v>0.265</v>
      </c>
      <c r="X238" s="5">
        <v>0.422</v>
      </c>
      <c r="Y238" s="5">
        <v>13.0</v>
      </c>
      <c r="Z238" s="5">
        <v>1.0</v>
      </c>
      <c r="AA238" s="5">
        <v>0.0</v>
      </c>
      <c r="AB238" s="5">
        <v>1.0</v>
      </c>
      <c r="AC238" s="5">
        <v>0.0</v>
      </c>
      <c r="AD238" s="5">
        <v>0.0</v>
      </c>
      <c r="AE238" s="5">
        <v>0.0</v>
      </c>
      <c r="AF238" s="5">
        <v>0.267</v>
      </c>
      <c r="AG238" s="5">
        <f t="shared" si="1"/>
        <v>3</v>
      </c>
      <c r="AH238" s="6">
        <f t="shared" si="2"/>
        <v>0</v>
      </c>
      <c r="AI238" s="6" t="str">
        <f>VLOOKUP(C238, 'Batter Rosters'!A:C, 3, FALSE)</f>
        <v>#N/A</v>
      </c>
    </row>
    <row r="239">
      <c r="A239" s="1">
        <v>201.0</v>
      </c>
      <c r="B239" s="3"/>
      <c r="C239" s="4" t="s">
        <v>643</v>
      </c>
      <c r="D239" s="4" t="s">
        <v>36</v>
      </c>
      <c r="E239" s="5">
        <v>2019.0</v>
      </c>
      <c r="F239" s="5">
        <v>2019.0</v>
      </c>
      <c r="G239" s="5">
        <v>58.0</v>
      </c>
      <c r="H239" s="5">
        <v>2.0</v>
      </c>
      <c r="I239" s="3"/>
      <c r="J239" s="5">
        <v>95.0</v>
      </c>
      <c r="K239" s="5">
        <v>89.0</v>
      </c>
      <c r="L239" s="5">
        <v>8.0</v>
      </c>
      <c r="M239" s="5">
        <v>14.0</v>
      </c>
      <c r="N239" s="5">
        <v>3.0</v>
      </c>
      <c r="O239" s="5">
        <v>0.0</v>
      </c>
      <c r="P239" s="5">
        <v>3.0</v>
      </c>
      <c r="Q239" s="5">
        <v>0.0</v>
      </c>
      <c r="R239" s="5">
        <v>0.0</v>
      </c>
      <c r="S239" s="5">
        <v>4.0</v>
      </c>
      <c r="T239" s="5">
        <v>34.0</v>
      </c>
      <c r="U239" s="5">
        <v>0.157</v>
      </c>
      <c r="V239" s="5">
        <v>0.211</v>
      </c>
      <c r="W239" s="5">
        <v>0.258</v>
      </c>
      <c r="X239" s="5">
        <v>0.469</v>
      </c>
      <c r="Y239" s="5">
        <v>23.0</v>
      </c>
      <c r="Z239" s="5">
        <v>1.0</v>
      </c>
      <c r="AA239" s="5">
        <v>2.0</v>
      </c>
      <c r="AB239" s="5">
        <v>0.0</v>
      </c>
      <c r="AC239" s="5">
        <v>0.0</v>
      </c>
      <c r="AD239" s="5">
        <v>0.0</v>
      </c>
      <c r="AE239" s="5">
        <v>1.0</v>
      </c>
      <c r="AF239" s="5">
        <v>0.226</v>
      </c>
      <c r="AG239" s="5">
        <f t="shared" si="1"/>
        <v>9</v>
      </c>
      <c r="AH239" s="6">
        <f t="shared" si="2"/>
        <v>0</v>
      </c>
      <c r="AI239" s="6" t="str">
        <f>VLOOKUP(C239, 'Batter Rosters'!A:C, 3, FALSE)</f>
        <v>#N/A</v>
      </c>
    </row>
    <row r="240">
      <c r="A240" s="1">
        <v>202.0</v>
      </c>
      <c r="B240" s="3"/>
      <c r="C240" s="4" t="s">
        <v>644</v>
      </c>
      <c r="D240" s="4" t="s">
        <v>36</v>
      </c>
      <c r="E240" s="5">
        <v>2019.0</v>
      </c>
      <c r="F240" s="5">
        <v>2019.0</v>
      </c>
      <c r="G240" s="5">
        <v>70.0</v>
      </c>
      <c r="H240" s="5">
        <v>2.0</v>
      </c>
      <c r="I240" s="3"/>
      <c r="J240" s="5">
        <v>172.0</v>
      </c>
      <c r="K240" s="5">
        <v>150.0</v>
      </c>
      <c r="L240" s="5">
        <v>18.0</v>
      </c>
      <c r="M240" s="5">
        <v>26.0</v>
      </c>
      <c r="N240" s="5">
        <v>4.0</v>
      </c>
      <c r="O240" s="5">
        <v>1.0</v>
      </c>
      <c r="P240" s="5">
        <v>14.0</v>
      </c>
      <c r="Q240" s="5">
        <v>2.0</v>
      </c>
      <c r="R240" s="5">
        <v>1.0</v>
      </c>
      <c r="S240" s="5">
        <v>21.0</v>
      </c>
      <c r="T240" s="5">
        <v>53.0</v>
      </c>
      <c r="U240" s="5">
        <v>0.173</v>
      </c>
      <c r="V240" s="5">
        <v>0.275</v>
      </c>
      <c r="W240" s="5">
        <v>0.253</v>
      </c>
      <c r="X240" s="5">
        <v>0.528</v>
      </c>
      <c r="Y240" s="5">
        <v>38.0</v>
      </c>
      <c r="Z240" s="5">
        <v>3.0</v>
      </c>
      <c r="AA240" s="5">
        <v>0.0</v>
      </c>
      <c r="AB240" s="5">
        <v>0.0</v>
      </c>
      <c r="AC240" s="5">
        <v>0.0</v>
      </c>
      <c r="AD240" s="5">
        <v>0.0</v>
      </c>
      <c r="AE240" s="5">
        <v>1.0</v>
      </c>
      <c r="AF240" s="5">
        <v>0.253</v>
      </c>
      <c r="AG240" s="5">
        <f t="shared" si="1"/>
        <v>19</v>
      </c>
      <c r="AH240" s="6">
        <f t="shared" si="2"/>
        <v>1</v>
      </c>
      <c r="AI240" s="6" t="str">
        <f>VLOOKUP(C240, 'Batter Rosters'!A:C, 3, FALSE)</f>
        <v>#N/A</v>
      </c>
    </row>
    <row r="241">
      <c r="A241" s="1">
        <v>205.0</v>
      </c>
      <c r="B241" s="3"/>
      <c r="C241" s="4" t="s">
        <v>645</v>
      </c>
      <c r="D241" s="4" t="s">
        <v>36</v>
      </c>
      <c r="E241" s="5">
        <v>2019.0</v>
      </c>
      <c r="F241" s="5">
        <v>2019.0</v>
      </c>
      <c r="G241" s="5">
        <v>29.0</v>
      </c>
      <c r="H241" s="5">
        <v>2.0</v>
      </c>
      <c r="I241" s="3"/>
      <c r="J241" s="5">
        <v>82.0</v>
      </c>
      <c r="K241" s="5">
        <v>73.0</v>
      </c>
      <c r="L241" s="5">
        <v>4.0</v>
      </c>
      <c r="M241" s="5">
        <v>8.0</v>
      </c>
      <c r="N241" s="5">
        <v>0.0</v>
      </c>
      <c r="O241" s="5">
        <v>0.0</v>
      </c>
      <c r="P241" s="5">
        <v>3.0</v>
      </c>
      <c r="Q241" s="5">
        <v>0.0</v>
      </c>
      <c r="R241" s="5">
        <v>1.0</v>
      </c>
      <c r="S241" s="5">
        <v>8.0</v>
      </c>
      <c r="T241" s="5">
        <v>32.0</v>
      </c>
      <c r="U241" s="5">
        <v>0.11</v>
      </c>
      <c r="V241" s="5">
        <v>0.207</v>
      </c>
      <c r="W241" s="5">
        <v>0.192</v>
      </c>
      <c r="X241" s="5">
        <v>0.399</v>
      </c>
      <c r="Y241" s="5">
        <v>14.0</v>
      </c>
      <c r="Z241" s="5">
        <v>2.0</v>
      </c>
      <c r="AA241" s="5">
        <v>1.0</v>
      </c>
      <c r="AB241" s="5">
        <v>0.0</v>
      </c>
      <c r="AC241" s="5">
        <v>0.0</v>
      </c>
      <c r="AD241" s="5">
        <v>0.0</v>
      </c>
      <c r="AE241" s="5">
        <v>0.0</v>
      </c>
      <c r="AF241" s="5">
        <v>0.154</v>
      </c>
      <c r="AG241" s="5">
        <f t="shared" si="1"/>
        <v>6</v>
      </c>
      <c r="AH241" s="6">
        <f t="shared" si="2"/>
        <v>-1</v>
      </c>
      <c r="AI241" s="6" t="str">
        <f>VLOOKUP(C241, 'Batter Rosters'!A:C, 3, FALSE)</f>
        <v>#N/A</v>
      </c>
    </row>
    <row r="242">
      <c r="A242" s="1">
        <v>210.0</v>
      </c>
      <c r="B242" s="3"/>
      <c r="C242" s="4" t="s">
        <v>385</v>
      </c>
      <c r="D242" s="4" t="s">
        <v>36</v>
      </c>
      <c r="E242" s="5">
        <v>2019.0</v>
      </c>
      <c r="F242" s="5">
        <v>2019.0</v>
      </c>
      <c r="G242" s="5">
        <v>14.0</v>
      </c>
      <c r="H242" s="5">
        <v>1.0</v>
      </c>
      <c r="I242" s="3"/>
      <c r="J242" s="5">
        <v>36.0</v>
      </c>
      <c r="K242" s="5">
        <v>32.0</v>
      </c>
      <c r="L242" s="5">
        <v>4.0</v>
      </c>
      <c r="M242" s="5">
        <v>7.0</v>
      </c>
      <c r="N242" s="5">
        <v>1.0</v>
      </c>
      <c r="O242" s="5">
        <v>1.0</v>
      </c>
      <c r="P242" s="5">
        <v>4.0</v>
      </c>
      <c r="Q242" s="5">
        <v>0.0</v>
      </c>
      <c r="R242" s="5">
        <v>0.0</v>
      </c>
      <c r="S242" s="5">
        <v>4.0</v>
      </c>
      <c r="T242" s="5">
        <v>3.0</v>
      </c>
      <c r="U242" s="5">
        <v>0.219</v>
      </c>
      <c r="V242" s="5">
        <v>0.306</v>
      </c>
      <c r="W242" s="5">
        <v>0.406</v>
      </c>
      <c r="X242" s="5">
        <v>0.712</v>
      </c>
      <c r="Y242" s="5">
        <v>13.0</v>
      </c>
      <c r="Z242" s="5">
        <v>1.0</v>
      </c>
      <c r="AA242" s="5">
        <v>0.0</v>
      </c>
      <c r="AB242" s="5">
        <v>0.0</v>
      </c>
      <c r="AC242" s="5">
        <v>0.0</v>
      </c>
      <c r="AD242" s="5">
        <v>0.0</v>
      </c>
      <c r="AE242" s="5">
        <v>0.0</v>
      </c>
      <c r="AF242" s="5">
        <v>0.214</v>
      </c>
      <c r="AG242" s="5">
        <f t="shared" si="1"/>
        <v>4</v>
      </c>
      <c r="AH242" s="6">
        <f t="shared" si="2"/>
        <v>0</v>
      </c>
      <c r="AI242" s="6" t="str">
        <f>VLOOKUP(C242, 'Batter Rosters'!A:C, 3, FALSE)</f>
        <v>#N/A</v>
      </c>
    </row>
    <row r="243">
      <c r="A243" s="1">
        <v>211.0</v>
      </c>
      <c r="B243" s="3"/>
      <c r="C243" s="4" t="s">
        <v>646</v>
      </c>
      <c r="D243" s="4" t="s">
        <v>36</v>
      </c>
      <c r="E243" s="5">
        <v>2019.0</v>
      </c>
      <c r="F243" s="5">
        <v>2019.0</v>
      </c>
      <c r="G243" s="5">
        <v>38.0</v>
      </c>
      <c r="H243" s="5">
        <v>1.0</v>
      </c>
      <c r="I243" s="3"/>
      <c r="J243" s="5">
        <v>113.0</v>
      </c>
      <c r="K243" s="5">
        <v>101.0</v>
      </c>
      <c r="L243" s="5">
        <v>11.0</v>
      </c>
      <c r="M243" s="5">
        <v>21.0</v>
      </c>
      <c r="N243" s="5">
        <v>9.0</v>
      </c>
      <c r="O243" s="5">
        <v>1.0</v>
      </c>
      <c r="P243" s="5">
        <v>11.0</v>
      </c>
      <c r="Q243" s="5">
        <v>2.0</v>
      </c>
      <c r="R243" s="5">
        <v>2.0</v>
      </c>
      <c r="S243" s="5">
        <v>11.0</v>
      </c>
      <c r="T243" s="5">
        <v>29.0</v>
      </c>
      <c r="U243" s="5">
        <v>0.208</v>
      </c>
      <c r="V243" s="5">
        <v>0.292</v>
      </c>
      <c r="W243" s="5">
        <v>0.347</v>
      </c>
      <c r="X243" s="5">
        <v>0.639</v>
      </c>
      <c r="Y243" s="5">
        <v>35.0</v>
      </c>
      <c r="Z243" s="5">
        <v>0.0</v>
      </c>
      <c r="AA243" s="5">
        <v>1.0</v>
      </c>
      <c r="AB243" s="5">
        <v>0.0</v>
      </c>
      <c r="AC243" s="5">
        <v>0.0</v>
      </c>
      <c r="AD243" s="5">
        <v>0.0</v>
      </c>
      <c r="AE243" s="5">
        <v>0.0</v>
      </c>
      <c r="AF243" s="5">
        <v>0.282</v>
      </c>
      <c r="AG243" s="5">
        <f t="shared" si="1"/>
        <v>10</v>
      </c>
      <c r="AH243" s="6">
        <f t="shared" si="2"/>
        <v>0</v>
      </c>
      <c r="AI243" s="6" t="str">
        <f>VLOOKUP(C243, 'Batter Rosters'!A:C, 3, FALSE)</f>
        <v>#N/A</v>
      </c>
    </row>
    <row r="244">
      <c r="A244" s="1">
        <v>213.0</v>
      </c>
      <c r="B244" s="3"/>
      <c r="C244" s="4" t="s">
        <v>647</v>
      </c>
      <c r="D244" s="4" t="s">
        <v>36</v>
      </c>
      <c r="E244" s="5">
        <v>2019.0</v>
      </c>
      <c r="F244" s="5">
        <v>2019.0</v>
      </c>
      <c r="G244" s="5">
        <v>42.0</v>
      </c>
      <c r="H244" s="5">
        <v>1.0</v>
      </c>
      <c r="I244" s="3"/>
      <c r="J244" s="5">
        <v>132.0</v>
      </c>
      <c r="K244" s="5">
        <v>121.0</v>
      </c>
      <c r="L244" s="5">
        <v>15.0</v>
      </c>
      <c r="M244" s="5">
        <v>30.0</v>
      </c>
      <c r="N244" s="5">
        <v>5.0</v>
      </c>
      <c r="O244" s="5">
        <v>0.0</v>
      </c>
      <c r="P244" s="5">
        <v>11.0</v>
      </c>
      <c r="Q244" s="5">
        <v>4.0</v>
      </c>
      <c r="R244" s="5">
        <v>0.0</v>
      </c>
      <c r="S244" s="5">
        <v>8.0</v>
      </c>
      <c r="T244" s="5">
        <v>31.0</v>
      </c>
      <c r="U244" s="5">
        <v>0.248</v>
      </c>
      <c r="V244" s="5">
        <v>0.311</v>
      </c>
      <c r="W244" s="5">
        <v>0.314</v>
      </c>
      <c r="X244" s="5">
        <v>0.625</v>
      </c>
      <c r="Y244" s="5">
        <v>38.0</v>
      </c>
      <c r="Z244" s="5">
        <v>1.0</v>
      </c>
      <c r="AA244" s="5">
        <v>3.0</v>
      </c>
      <c r="AB244" s="5">
        <v>0.0</v>
      </c>
      <c r="AC244" s="5">
        <v>0.0</v>
      </c>
      <c r="AD244" s="5">
        <v>1.0</v>
      </c>
      <c r="AE244" s="5">
        <v>1.0</v>
      </c>
      <c r="AF244" s="5">
        <v>0.326</v>
      </c>
      <c r="AG244" s="5">
        <f t="shared" si="1"/>
        <v>24</v>
      </c>
      <c r="AH244" s="6">
        <f t="shared" si="2"/>
        <v>4</v>
      </c>
      <c r="AI244" s="6" t="str">
        <f>VLOOKUP(C244, 'Batter Rosters'!A:C, 3, FALSE)</f>
        <v>#N/A</v>
      </c>
    </row>
    <row r="245">
      <c r="A245" s="1">
        <v>218.0</v>
      </c>
      <c r="B245" s="3"/>
      <c r="C245" s="4" t="s">
        <v>409</v>
      </c>
      <c r="D245" s="4" t="s">
        <v>36</v>
      </c>
      <c r="E245" s="5">
        <v>2019.0</v>
      </c>
      <c r="F245" s="5">
        <v>2019.0</v>
      </c>
      <c r="G245" s="5">
        <v>23.0</v>
      </c>
      <c r="H245" s="5">
        <v>1.0</v>
      </c>
      <c r="I245" s="3"/>
      <c r="J245" s="5">
        <v>41.0</v>
      </c>
      <c r="K245" s="5">
        <v>39.0</v>
      </c>
      <c r="L245" s="5">
        <v>7.0</v>
      </c>
      <c r="M245" s="5">
        <v>9.0</v>
      </c>
      <c r="N245" s="5">
        <v>4.0</v>
      </c>
      <c r="O245" s="5">
        <v>0.0</v>
      </c>
      <c r="P245" s="5">
        <v>5.0</v>
      </c>
      <c r="Q245" s="5">
        <v>0.0</v>
      </c>
      <c r="R245" s="5">
        <v>0.0</v>
      </c>
      <c r="S245" s="5">
        <v>2.0</v>
      </c>
      <c r="T245" s="5">
        <v>12.0</v>
      </c>
      <c r="U245" s="5">
        <v>0.231</v>
      </c>
      <c r="V245" s="5">
        <v>0.268</v>
      </c>
      <c r="W245" s="5">
        <v>0.41</v>
      </c>
      <c r="X245" s="5">
        <v>0.679</v>
      </c>
      <c r="Y245" s="5">
        <v>16.0</v>
      </c>
      <c r="Z245" s="5">
        <v>1.0</v>
      </c>
      <c r="AA245" s="5">
        <v>0.0</v>
      </c>
      <c r="AB245" s="5">
        <v>0.0</v>
      </c>
      <c r="AC245" s="5">
        <v>0.0</v>
      </c>
      <c r="AD245" s="5">
        <v>0.0</v>
      </c>
      <c r="AE245" s="5">
        <v>0.0</v>
      </c>
      <c r="AF245" s="5">
        <v>0.308</v>
      </c>
      <c r="AG245" s="5">
        <f t="shared" si="1"/>
        <v>4</v>
      </c>
      <c r="AH245" s="6">
        <f t="shared" si="2"/>
        <v>0</v>
      </c>
      <c r="AI245" s="6" t="str">
        <f>VLOOKUP(C245, 'Batter Rosters'!A:C, 3, FALSE)</f>
        <v>#N/A</v>
      </c>
    </row>
    <row r="246">
      <c r="A246" s="1">
        <v>219.0</v>
      </c>
      <c r="B246" s="3"/>
      <c r="C246" s="4" t="s">
        <v>598</v>
      </c>
      <c r="D246" s="4" t="s">
        <v>36</v>
      </c>
      <c r="E246" s="5">
        <v>2019.0</v>
      </c>
      <c r="F246" s="5">
        <v>2019.0</v>
      </c>
      <c r="G246" s="5">
        <v>39.0</v>
      </c>
      <c r="H246" s="5">
        <v>1.0</v>
      </c>
      <c r="I246" s="3"/>
      <c r="J246" s="5">
        <v>109.0</v>
      </c>
      <c r="K246" s="5">
        <v>104.0</v>
      </c>
      <c r="L246" s="5">
        <v>13.0</v>
      </c>
      <c r="M246" s="5">
        <v>25.0</v>
      </c>
      <c r="N246" s="5">
        <v>7.0</v>
      </c>
      <c r="O246" s="5">
        <v>0.0</v>
      </c>
      <c r="P246" s="5">
        <v>9.0</v>
      </c>
      <c r="Q246" s="5">
        <v>0.0</v>
      </c>
      <c r="R246" s="5">
        <v>0.0</v>
      </c>
      <c r="S246" s="5">
        <v>2.0</v>
      </c>
      <c r="T246" s="5">
        <v>33.0</v>
      </c>
      <c r="U246" s="5">
        <v>0.24</v>
      </c>
      <c r="V246" s="5">
        <v>0.266</v>
      </c>
      <c r="W246" s="5">
        <v>0.337</v>
      </c>
      <c r="X246" s="5">
        <v>0.603</v>
      </c>
      <c r="Y246" s="5">
        <v>35.0</v>
      </c>
      <c r="Z246" s="5">
        <v>1.0</v>
      </c>
      <c r="AA246" s="5">
        <v>2.0</v>
      </c>
      <c r="AB246" s="5">
        <v>0.0</v>
      </c>
      <c r="AC246" s="5">
        <v>1.0</v>
      </c>
      <c r="AD246" s="5">
        <v>0.0</v>
      </c>
      <c r="AE246" s="5">
        <v>1.0</v>
      </c>
      <c r="AF246" s="5">
        <v>0.338</v>
      </c>
      <c r="AG246" s="5">
        <f t="shared" si="1"/>
        <v>17</v>
      </c>
      <c r="AH246" s="6">
        <f t="shared" si="2"/>
        <v>0</v>
      </c>
      <c r="AI246" s="6" t="str">
        <f>VLOOKUP(C246, 'Batter Rosters'!A:C, 3, FALSE)</f>
        <v>#N/A</v>
      </c>
    </row>
    <row r="247">
      <c r="A247" s="1">
        <v>220.0</v>
      </c>
      <c r="B247" s="3"/>
      <c r="C247" s="4" t="s">
        <v>648</v>
      </c>
      <c r="D247" s="4" t="s">
        <v>36</v>
      </c>
      <c r="E247" s="5">
        <v>2019.0</v>
      </c>
      <c r="F247" s="5">
        <v>2019.0</v>
      </c>
      <c r="G247" s="5">
        <v>28.0</v>
      </c>
      <c r="H247" s="5">
        <v>1.0</v>
      </c>
      <c r="I247" s="3"/>
      <c r="J247" s="5">
        <v>66.0</v>
      </c>
      <c r="K247" s="5">
        <v>62.0</v>
      </c>
      <c r="L247" s="5">
        <v>5.0</v>
      </c>
      <c r="M247" s="5">
        <v>9.0</v>
      </c>
      <c r="N247" s="5">
        <v>3.0</v>
      </c>
      <c r="O247" s="5">
        <v>0.0</v>
      </c>
      <c r="P247" s="5">
        <v>7.0</v>
      </c>
      <c r="Q247" s="5">
        <v>0.0</v>
      </c>
      <c r="R247" s="5">
        <v>0.0</v>
      </c>
      <c r="S247" s="5">
        <v>3.0</v>
      </c>
      <c r="T247" s="5">
        <v>11.0</v>
      </c>
      <c r="U247" s="5">
        <v>0.145</v>
      </c>
      <c r="V247" s="5">
        <v>0.182</v>
      </c>
      <c r="W247" s="5">
        <v>0.242</v>
      </c>
      <c r="X247" s="5">
        <v>0.424</v>
      </c>
      <c r="Y247" s="5">
        <v>15.0</v>
      </c>
      <c r="Z247" s="5">
        <v>2.0</v>
      </c>
      <c r="AA247" s="5">
        <v>0.0</v>
      </c>
      <c r="AB247" s="5">
        <v>0.0</v>
      </c>
      <c r="AC247" s="5">
        <v>1.0</v>
      </c>
      <c r="AD247" s="5">
        <v>0.0</v>
      </c>
      <c r="AE247" s="5">
        <v>1.0</v>
      </c>
      <c r="AF247" s="5">
        <v>0.157</v>
      </c>
      <c r="AG247" s="5">
        <f t="shared" si="1"/>
        <v>5</v>
      </c>
      <c r="AH247" s="6">
        <f t="shared" si="2"/>
        <v>0</v>
      </c>
      <c r="AI247" s="6" t="str">
        <f>VLOOKUP(C247, 'Batter Rosters'!A:C, 3, FALSE)</f>
        <v>#N/A</v>
      </c>
    </row>
    <row r="248">
      <c r="A248" s="1">
        <v>221.0</v>
      </c>
      <c r="B248" s="3"/>
      <c r="C248" s="4" t="s">
        <v>396</v>
      </c>
      <c r="D248" s="4" t="s">
        <v>36</v>
      </c>
      <c r="E248" s="5">
        <v>2019.0</v>
      </c>
      <c r="F248" s="5">
        <v>2019.0</v>
      </c>
      <c r="G248" s="5">
        <v>47.0</v>
      </c>
      <c r="H248" s="5">
        <v>1.0</v>
      </c>
      <c r="I248" s="3"/>
      <c r="J248" s="5">
        <v>148.0</v>
      </c>
      <c r="K248" s="5">
        <v>129.0</v>
      </c>
      <c r="L248" s="5">
        <v>17.0</v>
      </c>
      <c r="M248" s="5">
        <v>35.0</v>
      </c>
      <c r="N248" s="5">
        <v>5.0</v>
      </c>
      <c r="O248" s="5">
        <v>0.0</v>
      </c>
      <c r="P248" s="5">
        <v>16.0</v>
      </c>
      <c r="Q248" s="5">
        <v>0.0</v>
      </c>
      <c r="R248" s="5">
        <v>0.0</v>
      </c>
      <c r="S248" s="5">
        <v>16.0</v>
      </c>
      <c r="T248" s="5">
        <v>20.0</v>
      </c>
      <c r="U248" s="5">
        <v>0.271</v>
      </c>
      <c r="V248" s="5">
        <v>0.351</v>
      </c>
      <c r="W248" s="5">
        <v>0.333</v>
      </c>
      <c r="X248" s="5">
        <v>0.685</v>
      </c>
      <c r="Y248" s="5">
        <v>43.0</v>
      </c>
      <c r="Z248" s="5">
        <v>3.0</v>
      </c>
      <c r="AA248" s="5">
        <v>1.0</v>
      </c>
      <c r="AB248" s="5">
        <v>0.0</v>
      </c>
      <c r="AC248" s="5">
        <v>2.0</v>
      </c>
      <c r="AD248" s="5">
        <v>0.0</v>
      </c>
      <c r="AE248" s="5">
        <v>0.0</v>
      </c>
      <c r="AF248" s="5">
        <v>0.309</v>
      </c>
      <c r="AG248" s="5">
        <f t="shared" si="1"/>
        <v>29</v>
      </c>
      <c r="AH248" s="6">
        <f t="shared" si="2"/>
        <v>0</v>
      </c>
      <c r="AI248" s="6" t="str">
        <f>VLOOKUP(C248, 'Batter Rosters'!A:C, 3, FALSE)</f>
        <v>#N/A</v>
      </c>
    </row>
    <row r="249">
      <c r="A249" s="1">
        <v>222.0</v>
      </c>
      <c r="B249" s="3"/>
      <c r="C249" s="4" t="s">
        <v>649</v>
      </c>
      <c r="D249" s="4" t="s">
        <v>36</v>
      </c>
      <c r="E249" s="5">
        <v>2019.0</v>
      </c>
      <c r="F249" s="5">
        <v>2019.0</v>
      </c>
      <c r="G249" s="5">
        <v>23.0</v>
      </c>
      <c r="H249" s="5">
        <v>1.0</v>
      </c>
      <c r="I249" s="3"/>
      <c r="J249" s="5">
        <v>40.0</v>
      </c>
      <c r="K249" s="5">
        <v>37.0</v>
      </c>
      <c r="L249" s="5">
        <v>5.0</v>
      </c>
      <c r="M249" s="5">
        <v>9.0</v>
      </c>
      <c r="N249" s="5">
        <v>2.0</v>
      </c>
      <c r="O249" s="5">
        <v>0.0</v>
      </c>
      <c r="P249" s="5">
        <v>6.0</v>
      </c>
      <c r="Q249" s="5">
        <v>0.0</v>
      </c>
      <c r="R249" s="5">
        <v>0.0</v>
      </c>
      <c r="S249" s="5">
        <v>3.0</v>
      </c>
      <c r="T249" s="5">
        <v>17.0</v>
      </c>
      <c r="U249" s="5">
        <v>0.243</v>
      </c>
      <c r="V249" s="5">
        <v>0.3</v>
      </c>
      <c r="W249" s="5">
        <v>0.378</v>
      </c>
      <c r="X249" s="5">
        <v>0.678</v>
      </c>
      <c r="Y249" s="5">
        <v>14.0</v>
      </c>
      <c r="Z249" s="5">
        <v>0.0</v>
      </c>
      <c r="AA249" s="5">
        <v>0.0</v>
      </c>
      <c r="AB249" s="5">
        <v>0.0</v>
      </c>
      <c r="AC249" s="5">
        <v>0.0</v>
      </c>
      <c r="AD249" s="5">
        <v>0.0</v>
      </c>
      <c r="AE249" s="5">
        <v>0.0</v>
      </c>
      <c r="AF249" s="5">
        <v>0.421</v>
      </c>
      <c r="AG249" s="5">
        <f t="shared" si="1"/>
        <v>6</v>
      </c>
      <c r="AH249" s="6">
        <f t="shared" si="2"/>
        <v>0</v>
      </c>
      <c r="AI249" s="6" t="str">
        <f>VLOOKUP(C249, 'Batter Rosters'!A:C, 3, FALSE)</f>
        <v>#N/A</v>
      </c>
    </row>
    <row r="250">
      <c r="A250" s="1">
        <v>223.0</v>
      </c>
      <c r="B250" s="3"/>
      <c r="C250" s="4" t="s">
        <v>650</v>
      </c>
      <c r="D250" s="4" t="s">
        <v>36</v>
      </c>
      <c r="E250" s="5">
        <v>2019.0</v>
      </c>
      <c r="F250" s="5">
        <v>2019.0</v>
      </c>
      <c r="G250" s="5">
        <v>32.0</v>
      </c>
      <c r="H250" s="5">
        <v>1.0</v>
      </c>
      <c r="I250" s="3"/>
      <c r="J250" s="5">
        <v>88.0</v>
      </c>
      <c r="K250" s="5">
        <v>75.0</v>
      </c>
      <c r="L250" s="5">
        <v>7.0</v>
      </c>
      <c r="M250" s="5">
        <v>21.0</v>
      </c>
      <c r="N250" s="5">
        <v>4.0</v>
      </c>
      <c r="O250" s="5">
        <v>1.0</v>
      </c>
      <c r="P250" s="5">
        <v>6.0</v>
      </c>
      <c r="Q250" s="5">
        <v>0.0</v>
      </c>
      <c r="R250" s="5">
        <v>0.0</v>
      </c>
      <c r="S250" s="5">
        <v>12.0</v>
      </c>
      <c r="T250" s="5">
        <v>18.0</v>
      </c>
      <c r="U250" s="5">
        <v>0.28</v>
      </c>
      <c r="V250" s="5">
        <v>0.386</v>
      </c>
      <c r="W250" s="5">
        <v>0.4</v>
      </c>
      <c r="X250" s="5">
        <v>0.786</v>
      </c>
      <c r="Y250" s="5">
        <v>30.0</v>
      </c>
      <c r="Z250" s="5">
        <v>0.0</v>
      </c>
      <c r="AA250" s="5">
        <v>1.0</v>
      </c>
      <c r="AB250" s="5">
        <v>0.0</v>
      </c>
      <c r="AC250" s="5">
        <v>0.0</v>
      </c>
      <c r="AD250" s="5">
        <v>0.0</v>
      </c>
      <c r="AE250" s="5">
        <v>2.0</v>
      </c>
      <c r="AF250" s="5">
        <v>0.357</v>
      </c>
      <c r="AG250" s="5">
        <f t="shared" si="1"/>
        <v>15</v>
      </c>
      <c r="AH250" s="6">
        <f t="shared" si="2"/>
        <v>0</v>
      </c>
      <c r="AI250" s="6" t="str">
        <f>VLOOKUP(C250, 'Batter Rosters'!A:C, 3, FALSE)</f>
        <v>#N/A</v>
      </c>
    </row>
    <row r="251">
      <c r="A251" s="1">
        <v>226.0</v>
      </c>
      <c r="B251" s="3"/>
      <c r="C251" s="4" t="s">
        <v>651</v>
      </c>
      <c r="D251" s="4" t="s">
        <v>36</v>
      </c>
      <c r="E251" s="5">
        <v>2019.0</v>
      </c>
      <c r="F251" s="5">
        <v>2019.0</v>
      </c>
      <c r="G251" s="5">
        <v>15.0</v>
      </c>
      <c r="H251" s="5">
        <v>1.0</v>
      </c>
      <c r="I251" s="3"/>
      <c r="J251" s="5">
        <v>36.0</v>
      </c>
      <c r="K251" s="5">
        <v>33.0</v>
      </c>
      <c r="L251" s="5">
        <v>3.0</v>
      </c>
      <c r="M251" s="5">
        <v>6.0</v>
      </c>
      <c r="N251" s="5">
        <v>3.0</v>
      </c>
      <c r="O251" s="5">
        <v>0.0</v>
      </c>
      <c r="P251" s="5">
        <v>2.0</v>
      </c>
      <c r="Q251" s="5">
        <v>0.0</v>
      </c>
      <c r="R251" s="5">
        <v>0.0</v>
      </c>
      <c r="S251" s="5">
        <v>3.0</v>
      </c>
      <c r="T251" s="5">
        <v>15.0</v>
      </c>
      <c r="U251" s="5">
        <v>0.182</v>
      </c>
      <c r="V251" s="5">
        <v>0.25</v>
      </c>
      <c r="W251" s="5">
        <v>0.364</v>
      </c>
      <c r="X251" s="5">
        <v>0.614</v>
      </c>
      <c r="Y251" s="5">
        <v>12.0</v>
      </c>
      <c r="Z251" s="5">
        <v>2.0</v>
      </c>
      <c r="AA251" s="5">
        <v>0.0</v>
      </c>
      <c r="AB251" s="5">
        <v>0.0</v>
      </c>
      <c r="AC251" s="5">
        <v>0.0</v>
      </c>
      <c r="AD251" s="5">
        <v>0.0</v>
      </c>
      <c r="AE251" s="5">
        <v>0.0</v>
      </c>
      <c r="AF251" s="5">
        <v>0.294</v>
      </c>
      <c r="AG251" s="5">
        <f t="shared" si="1"/>
        <v>2</v>
      </c>
      <c r="AH251" s="6">
        <f t="shared" si="2"/>
        <v>0</v>
      </c>
      <c r="AI251" s="6" t="str">
        <f>VLOOKUP(C251, 'Batter Rosters'!A:C, 3, FALSE)</f>
        <v>#N/A</v>
      </c>
    </row>
    <row r="252">
      <c r="A252" s="1">
        <v>228.0</v>
      </c>
      <c r="B252" s="3"/>
      <c r="C252" s="4" t="s">
        <v>652</v>
      </c>
      <c r="D252" s="4" t="s">
        <v>36</v>
      </c>
      <c r="E252" s="5">
        <v>2019.0</v>
      </c>
      <c r="F252" s="5">
        <v>2019.0</v>
      </c>
      <c r="G252" s="5">
        <v>23.0</v>
      </c>
      <c r="H252" s="5">
        <v>1.0</v>
      </c>
      <c r="I252" s="3"/>
      <c r="J252" s="5">
        <v>49.0</v>
      </c>
      <c r="K252" s="5">
        <v>44.0</v>
      </c>
      <c r="L252" s="5">
        <v>4.0</v>
      </c>
      <c r="M252" s="5">
        <v>10.0</v>
      </c>
      <c r="N252" s="5">
        <v>2.0</v>
      </c>
      <c r="O252" s="5">
        <v>0.0</v>
      </c>
      <c r="P252" s="5">
        <v>5.0</v>
      </c>
      <c r="Q252" s="5">
        <v>0.0</v>
      </c>
      <c r="R252" s="5">
        <v>0.0</v>
      </c>
      <c r="S252" s="5">
        <v>2.0</v>
      </c>
      <c r="T252" s="5">
        <v>15.0</v>
      </c>
      <c r="U252" s="5">
        <v>0.227</v>
      </c>
      <c r="V252" s="5">
        <v>0.277</v>
      </c>
      <c r="W252" s="5">
        <v>0.341</v>
      </c>
      <c r="X252" s="5">
        <v>0.618</v>
      </c>
      <c r="Y252" s="5">
        <v>15.0</v>
      </c>
      <c r="Z252" s="5">
        <v>0.0</v>
      </c>
      <c r="AA252" s="5">
        <v>1.0</v>
      </c>
      <c r="AB252" s="5">
        <v>2.0</v>
      </c>
      <c r="AC252" s="5">
        <v>0.0</v>
      </c>
      <c r="AD252" s="5">
        <v>0.0</v>
      </c>
      <c r="AE252" s="5">
        <v>1.0</v>
      </c>
      <c r="AF252" s="5">
        <v>0.321</v>
      </c>
      <c r="AG252" s="5">
        <f t="shared" si="1"/>
        <v>7</v>
      </c>
      <c r="AH252" s="6">
        <f t="shared" si="2"/>
        <v>0</v>
      </c>
      <c r="AI252" s="6" t="str">
        <f>VLOOKUP(C252, 'Batter Rosters'!A:C, 3, FALSE)</f>
        <v>#N/A</v>
      </c>
    </row>
    <row r="253">
      <c r="A253" s="1">
        <v>232.0</v>
      </c>
      <c r="B253" s="3"/>
      <c r="C253" s="4" t="s">
        <v>653</v>
      </c>
      <c r="D253" s="4" t="s">
        <v>36</v>
      </c>
      <c r="E253" s="5">
        <v>2019.0</v>
      </c>
      <c r="F253" s="5">
        <v>2019.0</v>
      </c>
      <c r="G253" s="5">
        <v>28.0</v>
      </c>
      <c r="H253" s="5">
        <v>1.0</v>
      </c>
      <c r="I253" s="3"/>
      <c r="J253" s="5">
        <v>84.0</v>
      </c>
      <c r="K253" s="5">
        <v>74.0</v>
      </c>
      <c r="L253" s="5">
        <v>6.0</v>
      </c>
      <c r="M253" s="5">
        <v>15.0</v>
      </c>
      <c r="N253" s="5">
        <v>3.0</v>
      </c>
      <c r="O253" s="5">
        <v>0.0</v>
      </c>
      <c r="P253" s="5">
        <v>7.0</v>
      </c>
      <c r="Q253" s="5">
        <v>0.0</v>
      </c>
      <c r="R253" s="5">
        <v>0.0</v>
      </c>
      <c r="S253" s="5">
        <v>9.0</v>
      </c>
      <c r="T253" s="5">
        <v>27.0</v>
      </c>
      <c r="U253" s="5">
        <v>0.203</v>
      </c>
      <c r="V253" s="5">
        <v>0.289</v>
      </c>
      <c r="W253" s="5">
        <v>0.284</v>
      </c>
      <c r="X253" s="5">
        <v>0.573</v>
      </c>
      <c r="Y253" s="5">
        <v>21.0</v>
      </c>
      <c r="Z253" s="5">
        <v>2.0</v>
      </c>
      <c r="AA253" s="5">
        <v>0.0</v>
      </c>
      <c r="AB253" s="5">
        <v>1.0</v>
      </c>
      <c r="AC253" s="5">
        <v>0.0</v>
      </c>
      <c r="AD253" s="5">
        <v>0.0</v>
      </c>
      <c r="AE253" s="5">
        <v>1.0</v>
      </c>
      <c r="AF253" s="5">
        <v>0.304</v>
      </c>
      <c r="AG253" s="5">
        <f t="shared" si="1"/>
        <v>11</v>
      </c>
      <c r="AH253" s="6">
        <f t="shared" si="2"/>
        <v>0</v>
      </c>
      <c r="AI253" s="6" t="str">
        <f>VLOOKUP(C253, 'Batter Rosters'!A:C, 3, FALSE)</f>
        <v>#N/A</v>
      </c>
    </row>
    <row r="254">
      <c r="A254" s="1">
        <v>233.0</v>
      </c>
      <c r="B254" s="3"/>
      <c r="C254" s="4" t="s">
        <v>654</v>
      </c>
      <c r="D254" s="4" t="s">
        <v>36</v>
      </c>
      <c r="E254" s="5">
        <v>2019.0</v>
      </c>
      <c r="F254" s="5">
        <v>2019.0</v>
      </c>
      <c r="G254" s="5">
        <v>29.0</v>
      </c>
      <c r="H254" s="5">
        <v>1.0</v>
      </c>
      <c r="I254" s="3"/>
      <c r="J254" s="5">
        <v>84.0</v>
      </c>
      <c r="K254" s="5">
        <v>78.0</v>
      </c>
      <c r="L254" s="5">
        <v>8.0</v>
      </c>
      <c r="M254" s="5">
        <v>19.0</v>
      </c>
      <c r="N254" s="5">
        <v>2.0</v>
      </c>
      <c r="O254" s="5">
        <v>1.0</v>
      </c>
      <c r="P254" s="5">
        <v>8.0</v>
      </c>
      <c r="Q254" s="5">
        <v>2.0</v>
      </c>
      <c r="R254" s="5">
        <v>0.0</v>
      </c>
      <c r="S254" s="5">
        <v>6.0</v>
      </c>
      <c r="T254" s="5">
        <v>27.0</v>
      </c>
      <c r="U254" s="5">
        <v>0.244</v>
      </c>
      <c r="V254" s="5">
        <v>0.298</v>
      </c>
      <c r="W254" s="5">
        <v>0.333</v>
      </c>
      <c r="X254" s="5">
        <v>0.631</v>
      </c>
      <c r="Y254" s="5">
        <v>26.0</v>
      </c>
      <c r="Z254" s="5">
        <v>1.0</v>
      </c>
      <c r="AA254" s="5">
        <v>0.0</v>
      </c>
      <c r="AB254" s="5">
        <v>0.0</v>
      </c>
      <c r="AC254" s="5">
        <v>0.0</v>
      </c>
      <c r="AD254" s="5">
        <v>1.0</v>
      </c>
      <c r="AE254" s="5">
        <v>2.0</v>
      </c>
      <c r="AF254" s="5">
        <v>0.36</v>
      </c>
      <c r="AG254" s="5">
        <f t="shared" si="1"/>
        <v>15</v>
      </c>
      <c r="AH254" s="6">
        <f t="shared" si="2"/>
        <v>2</v>
      </c>
      <c r="AI254" s="6" t="str">
        <f>VLOOKUP(C254, 'Batter Rosters'!A:C, 3, FALSE)</f>
        <v>#N/A</v>
      </c>
    </row>
    <row r="255">
      <c r="A255" s="1">
        <v>239.0</v>
      </c>
      <c r="B255" s="3"/>
      <c r="C255" s="4" t="s">
        <v>410</v>
      </c>
      <c r="D255" s="4" t="s">
        <v>36</v>
      </c>
      <c r="E255" s="5">
        <v>2019.0</v>
      </c>
      <c r="F255" s="5">
        <v>2020.0</v>
      </c>
      <c r="G255" s="5">
        <v>19.0</v>
      </c>
      <c r="H255" s="5">
        <v>1.0</v>
      </c>
      <c r="I255" s="3"/>
      <c r="J255" s="5">
        <v>41.0</v>
      </c>
      <c r="K255" s="5">
        <v>35.0</v>
      </c>
      <c r="L255" s="5">
        <v>9.0</v>
      </c>
      <c r="M255" s="5">
        <v>8.0</v>
      </c>
      <c r="N255" s="5">
        <v>3.0</v>
      </c>
      <c r="O255" s="5">
        <v>1.0</v>
      </c>
      <c r="P255" s="5">
        <v>4.0</v>
      </c>
      <c r="Q255" s="5">
        <v>0.0</v>
      </c>
      <c r="R255" s="5">
        <v>1.0</v>
      </c>
      <c r="S255" s="5">
        <v>6.0</v>
      </c>
      <c r="T255" s="5">
        <v>10.0</v>
      </c>
      <c r="U255" s="5">
        <v>0.229</v>
      </c>
      <c r="V255" s="5">
        <v>0.341</v>
      </c>
      <c r="W255" s="5">
        <v>0.457</v>
      </c>
      <c r="X255" s="5">
        <v>0.799</v>
      </c>
      <c r="Y255" s="5">
        <v>16.0</v>
      </c>
      <c r="Z255" s="5">
        <v>1.0</v>
      </c>
      <c r="AA255" s="5">
        <v>0.0</v>
      </c>
      <c r="AB255" s="5">
        <v>0.0</v>
      </c>
      <c r="AC255" s="5">
        <v>0.0</v>
      </c>
      <c r="AD255" s="5">
        <v>0.0</v>
      </c>
      <c r="AE255" s="5">
        <v>0.0</v>
      </c>
      <c r="AF255" s="5">
        <v>0.292</v>
      </c>
      <c r="AG255" s="5">
        <f t="shared" si="1"/>
        <v>3</v>
      </c>
      <c r="AH255" s="6">
        <f t="shared" si="2"/>
        <v>-1</v>
      </c>
      <c r="AI255" s="6" t="str">
        <f>VLOOKUP(C255, 'Batter Rosters'!A:C, 3, FALSE)</f>
        <v>#N/A</v>
      </c>
    </row>
    <row r="256">
      <c r="A256" s="1">
        <v>240.0</v>
      </c>
      <c r="B256" s="3"/>
      <c r="C256" s="4" t="s">
        <v>655</v>
      </c>
      <c r="D256" s="4" t="s">
        <v>36</v>
      </c>
      <c r="E256" s="5">
        <v>2019.0</v>
      </c>
      <c r="F256" s="5">
        <v>2020.0</v>
      </c>
      <c r="G256" s="5">
        <v>31.0</v>
      </c>
      <c r="H256" s="5">
        <v>1.0</v>
      </c>
      <c r="I256" s="3"/>
      <c r="J256" s="5">
        <v>83.0</v>
      </c>
      <c r="K256" s="5">
        <v>69.0</v>
      </c>
      <c r="L256" s="5">
        <v>9.0</v>
      </c>
      <c r="M256" s="5">
        <v>8.0</v>
      </c>
      <c r="N256" s="5">
        <v>2.0</v>
      </c>
      <c r="O256" s="5">
        <v>0.0</v>
      </c>
      <c r="P256" s="5">
        <v>5.0</v>
      </c>
      <c r="Q256" s="5">
        <v>0.0</v>
      </c>
      <c r="R256" s="5">
        <v>1.0</v>
      </c>
      <c r="S256" s="5">
        <v>14.0</v>
      </c>
      <c r="T256" s="5">
        <v>25.0</v>
      </c>
      <c r="U256" s="5">
        <v>0.116</v>
      </c>
      <c r="V256" s="5">
        <v>0.265</v>
      </c>
      <c r="W256" s="5">
        <v>0.188</v>
      </c>
      <c r="X256" s="5">
        <v>0.453</v>
      </c>
      <c r="Y256" s="5">
        <v>13.0</v>
      </c>
      <c r="Z256" s="5">
        <v>2.0</v>
      </c>
      <c r="AA256" s="5">
        <v>0.0</v>
      </c>
      <c r="AB256" s="5">
        <v>0.0</v>
      </c>
      <c r="AC256" s="5">
        <v>0.0</v>
      </c>
      <c r="AD256" s="5">
        <v>0.0</v>
      </c>
      <c r="AE256" s="5">
        <v>2.0</v>
      </c>
      <c r="AF256" s="5">
        <v>0.163</v>
      </c>
      <c r="AG256" s="5">
        <f t="shared" si="1"/>
        <v>5</v>
      </c>
      <c r="AH256" s="6">
        <f t="shared" si="2"/>
        <v>-1</v>
      </c>
      <c r="AI256" s="6" t="str">
        <f>VLOOKUP(C256, 'Batter Rosters'!A:C, 3, FALSE)</f>
        <v>#N/A</v>
      </c>
    </row>
    <row r="257">
      <c r="A257" s="1">
        <v>241.0</v>
      </c>
      <c r="B257" s="3"/>
      <c r="C257" s="4" t="s">
        <v>402</v>
      </c>
      <c r="D257" s="4" t="s">
        <v>36</v>
      </c>
      <c r="E257" s="5">
        <v>2019.0</v>
      </c>
      <c r="F257" s="5">
        <v>2019.0</v>
      </c>
      <c r="G257" s="5">
        <v>44.0</v>
      </c>
      <c r="H257" s="5">
        <v>1.0</v>
      </c>
      <c r="I257" s="3"/>
      <c r="J257" s="5">
        <v>84.0</v>
      </c>
      <c r="K257" s="5">
        <v>73.0</v>
      </c>
      <c r="L257" s="5">
        <v>7.0</v>
      </c>
      <c r="M257" s="5">
        <v>17.0</v>
      </c>
      <c r="N257" s="5">
        <v>6.0</v>
      </c>
      <c r="O257" s="5">
        <v>0.0</v>
      </c>
      <c r="P257" s="5">
        <v>9.0</v>
      </c>
      <c r="Q257" s="5">
        <v>3.0</v>
      </c>
      <c r="R257" s="5">
        <v>1.0</v>
      </c>
      <c r="S257" s="5">
        <v>9.0</v>
      </c>
      <c r="T257" s="5">
        <v>18.0</v>
      </c>
      <c r="U257" s="5">
        <v>0.233</v>
      </c>
      <c r="V257" s="5">
        <v>0.333</v>
      </c>
      <c r="W257" s="5">
        <v>0.356</v>
      </c>
      <c r="X257" s="5">
        <v>0.689</v>
      </c>
      <c r="Y257" s="5">
        <v>26.0</v>
      </c>
      <c r="Z257" s="5">
        <v>2.0</v>
      </c>
      <c r="AA257" s="5">
        <v>2.0</v>
      </c>
      <c r="AB257" s="5">
        <v>0.0</v>
      </c>
      <c r="AC257" s="5">
        <v>0.0</v>
      </c>
      <c r="AD257" s="5">
        <v>1.0</v>
      </c>
      <c r="AE257" s="5">
        <v>0.0</v>
      </c>
      <c r="AF257" s="5">
        <v>0.296</v>
      </c>
      <c r="AG257" s="5">
        <f t="shared" si="1"/>
        <v>10</v>
      </c>
      <c r="AH257" s="6">
        <f t="shared" si="2"/>
        <v>2</v>
      </c>
      <c r="AI257" s="6" t="str">
        <f>VLOOKUP(C257, 'Batter Rosters'!A:C, 3, FALSE)</f>
        <v>#N/A</v>
      </c>
    </row>
    <row r="258">
      <c r="A258" s="1">
        <v>243.0</v>
      </c>
      <c r="B258" s="3"/>
      <c r="C258" s="4" t="s">
        <v>656</v>
      </c>
      <c r="D258" s="4" t="s">
        <v>36</v>
      </c>
      <c r="E258" s="5">
        <v>2019.0</v>
      </c>
      <c r="F258" s="5">
        <v>2019.0</v>
      </c>
      <c r="G258" s="5">
        <v>13.0</v>
      </c>
      <c r="H258" s="5">
        <v>1.0</v>
      </c>
      <c r="I258" s="3"/>
      <c r="J258" s="5">
        <v>45.0</v>
      </c>
      <c r="K258" s="5">
        <v>40.0</v>
      </c>
      <c r="L258" s="5">
        <v>1.0</v>
      </c>
      <c r="M258" s="5">
        <v>5.0</v>
      </c>
      <c r="N258" s="5">
        <v>0.0</v>
      </c>
      <c r="O258" s="5">
        <v>0.0</v>
      </c>
      <c r="P258" s="5">
        <v>4.0</v>
      </c>
      <c r="Q258" s="5">
        <v>0.0</v>
      </c>
      <c r="R258" s="5">
        <v>0.0</v>
      </c>
      <c r="S258" s="5">
        <v>4.0</v>
      </c>
      <c r="T258" s="5">
        <v>19.0</v>
      </c>
      <c r="U258" s="5">
        <v>0.125</v>
      </c>
      <c r="V258" s="5">
        <v>0.2</v>
      </c>
      <c r="W258" s="5">
        <v>0.2</v>
      </c>
      <c r="X258" s="5">
        <v>0.4</v>
      </c>
      <c r="Y258" s="5">
        <v>8.0</v>
      </c>
      <c r="Z258" s="5">
        <v>0.0</v>
      </c>
      <c r="AA258" s="5">
        <v>0.0</v>
      </c>
      <c r="AB258" s="5">
        <v>0.0</v>
      </c>
      <c r="AC258" s="5">
        <v>1.0</v>
      </c>
      <c r="AD258" s="5">
        <v>0.0</v>
      </c>
      <c r="AE258" s="5">
        <v>0.0</v>
      </c>
      <c r="AF258" s="5">
        <v>0.19</v>
      </c>
      <c r="AG258" s="5">
        <f t="shared" si="1"/>
        <v>4</v>
      </c>
      <c r="AH258" s="6">
        <f t="shared" si="2"/>
        <v>0</v>
      </c>
      <c r="AI258" s="6" t="str">
        <f>VLOOKUP(C258, 'Batter Rosters'!A:C, 3, FALSE)</f>
        <v>#N/A</v>
      </c>
    </row>
    <row r="259">
      <c r="A259" s="1">
        <v>245.0</v>
      </c>
      <c r="B259" s="3"/>
      <c r="C259" s="4" t="s">
        <v>657</v>
      </c>
      <c r="D259" s="4" t="s">
        <v>36</v>
      </c>
      <c r="E259" s="5">
        <v>2019.0</v>
      </c>
      <c r="F259" s="5">
        <v>2019.0</v>
      </c>
      <c r="G259" s="5">
        <v>24.0</v>
      </c>
      <c r="H259" s="5">
        <v>1.0</v>
      </c>
      <c r="I259" s="3"/>
      <c r="J259" s="5">
        <v>39.0</v>
      </c>
      <c r="K259" s="5">
        <v>34.0</v>
      </c>
      <c r="L259" s="5">
        <v>5.0</v>
      </c>
      <c r="M259" s="5">
        <v>10.0</v>
      </c>
      <c r="N259" s="5">
        <v>1.0</v>
      </c>
      <c r="O259" s="5">
        <v>0.0</v>
      </c>
      <c r="P259" s="5">
        <v>1.0</v>
      </c>
      <c r="Q259" s="5">
        <v>0.0</v>
      </c>
      <c r="R259" s="5">
        <v>0.0</v>
      </c>
      <c r="S259" s="5">
        <v>0.0</v>
      </c>
      <c r="T259" s="5">
        <v>7.0</v>
      </c>
      <c r="U259" s="5">
        <v>0.294</v>
      </c>
      <c r="V259" s="5">
        <v>0.294</v>
      </c>
      <c r="W259" s="5">
        <v>0.412</v>
      </c>
      <c r="X259" s="5">
        <v>0.706</v>
      </c>
      <c r="Y259" s="5">
        <v>14.0</v>
      </c>
      <c r="Z259" s="5">
        <v>1.0</v>
      </c>
      <c r="AA259" s="5">
        <v>0.0</v>
      </c>
      <c r="AB259" s="5">
        <v>5.0</v>
      </c>
      <c r="AC259" s="5">
        <v>0.0</v>
      </c>
      <c r="AD259" s="5">
        <v>0.0</v>
      </c>
      <c r="AE259" s="5">
        <v>0.0</v>
      </c>
      <c r="AF259" s="5">
        <v>0.346</v>
      </c>
      <c r="AG259" s="5">
        <f t="shared" si="1"/>
        <v>8</v>
      </c>
      <c r="AH259" s="6">
        <f t="shared" si="2"/>
        <v>0</v>
      </c>
      <c r="AI259" s="6" t="str">
        <f>VLOOKUP(C259, 'Batter Rosters'!A:C, 3, FALSE)</f>
        <v>#N/A</v>
      </c>
    </row>
    <row r="260">
      <c r="A260" s="1">
        <v>247.0</v>
      </c>
      <c r="B260" s="3"/>
      <c r="C260" s="4" t="s">
        <v>658</v>
      </c>
      <c r="D260" s="4" t="s">
        <v>36</v>
      </c>
      <c r="E260" s="5">
        <v>2019.0</v>
      </c>
      <c r="F260" s="5">
        <v>2019.0</v>
      </c>
      <c r="G260" s="5">
        <v>20.0</v>
      </c>
      <c r="H260" s="5">
        <v>0.0</v>
      </c>
      <c r="I260" s="3"/>
      <c r="J260" s="5">
        <v>39.0</v>
      </c>
      <c r="K260" s="5">
        <v>35.0</v>
      </c>
      <c r="L260" s="5">
        <v>1.0</v>
      </c>
      <c r="M260" s="5">
        <v>5.0</v>
      </c>
      <c r="N260" s="5">
        <v>1.0</v>
      </c>
      <c r="O260" s="5">
        <v>0.0</v>
      </c>
      <c r="P260" s="5">
        <v>2.0</v>
      </c>
      <c r="Q260" s="5">
        <v>0.0</v>
      </c>
      <c r="R260" s="5">
        <v>0.0</v>
      </c>
      <c r="S260" s="5">
        <v>1.0</v>
      </c>
      <c r="T260" s="5">
        <v>12.0</v>
      </c>
      <c r="U260" s="5">
        <v>0.143</v>
      </c>
      <c r="V260" s="5">
        <v>0.184</v>
      </c>
      <c r="W260" s="5">
        <v>0.171</v>
      </c>
      <c r="X260" s="5">
        <v>0.356</v>
      </c>
      <c r="Y260" s="5">
        <v>6.0</v>
      </c>
      <c r="Z260" s="5">
        <v>1.0</v>
      </c>
      <c r="AA260" s="5">
        <v>1.0</v>
      </c>
      <c r="AB260" s="5">
        <v>1.0</v>
      </c>
      <c r="AC260" s="5">
        <v>1.0</v>
      </c>
      <c r="AD260" s="5">
        <v>0.0</v>
      </c>
      <c r="AE260" s="5">
        <v>0.0</v>
      </c>
      <c r="AF260" s="5">
        <v>0.208</v>
      </c>
      <c r="AG260" s="5">
        <f t="shared" si="1"/>
        <v>4</v>
      </c>
      <c r="AH260" s="6">
        <f t="shared" si="2"/>
        <v>0</v>
      </c>
      <c r="AI260" s="6" t="str">
        <f>VLOOKUP(C260, 'Batter Rosters'!A:C, 3, FALSE)</f>
        <v>#N/A</v>
      </c>
    </row>
    <row r="261">
      <c r="A261" s="1">
        <v>249.0</v>
      </c>
      <c r="B261" s="3"/>
      <c r="C261" s="4" t="s">
        <v>659</v>
      </c>
      <c r="D261" s="4" t="s">
        <v>36</v>
      </c>
      <c r="E261" s="5">
        <v>2019.0</v>
      </c>
      <c r="F261" s="5">
        <v>2019.0</v>
      </c>
      <c r="G261" s="5">
        <v>17.0</v>
      </c>
      <c r="H261" s="5">
        <v>0.0</v>
      </c>
      <c r="I261" s="3"/>
      <c r="J261" s="5">
        <v>34.0</v>
      </c>
      <c r="K261" s="5">
        <v>31.0</v>
      </c>
      <c r="L261" s="10"/>
      <c r="M261" s="5">
        <v>8.0</v>
      </c>
      <c r="N261" s="5">
        <v>3.0</v>
      </c>
      <c r="O261" s="5">
        <v>0.0</v>
      </c>
      <c r="P261" s="5">
        <v>4.0</v>
      </c>
      <c r="Q261" s="5">
        <v>0.0</v>
      </c>
      <c r="R261" s="5">
        <v>0.0</v>
      </c>
      <c r="S261" s="5">
        <v>0.0</v>
      </c>
      <c r="T261" s="5">
        <v>13.0</v>
      </c>
      <c r="U261" s="5">
        <v>0.258</v>
      </c>
      <c r="V261" s="5">
        <v>0.258</v>
      </c>
      <c r="W261" s="5">
        <v>0.355</v>
      </c>
      <c r="X261" s="5">
        <v>0.613</v>
      </c>
      <c r="Y261" s="5">
        <v>11.0</v>
      </c>
      <c r="Z261" s="5">
        <v>0.0</v>
      </c>
      <c r="AA261" s="5">
        <v>0.0</v>
      </c>
      <c r="AB261" s="5">
        <v>3.0</v>
      </c>
      <c r="AC261" s="5">
        <v>0.0</v>
      </c>
      <c r="AD261" s="5">
        <v>0.0</v>
      </c>
      <c r="AE261" s="5">
        <v>0.0</v>
      </c>
      <c r="AF261" s="5">
        <v>0.444</v>
      </c>
      <c r="AG261" s="5">
        <f t="shared" si="1"/>
        <v>5</v>
      </c>
      <c r="AH261" s="6">
        <f t="shared" si="2"/>
        <v>0</v>
      </c>
      <c r="AI261" s="6" t="str">
        <f>VLOOKUP(C261, 'Batter Rosters'!A:C, 3, FALSE)</f>
        <v>#N/A</v>
      </c>
    </row>
    <row r="262">
      <c r="A262" s="1">
        <v>250.0</v>
      </c>
      <c r="B262" s="3"/>
      <c r="C262" s="4" t="s">
        <v>660</v>
      </c>
      <c r="D262" s="4" t="s">
        <v>36</v>
      </c>
      <c r="E262" s="5">
        <v>2019.0</v>
      </c>
      <c r="F262" s="5">
        <v>2019.0</v>
      </c>
      <c r="G262" s="5">
        <v>21.0</v>
      </c>
      <c r="H262" s="5">
        <v>0.0</v>
      </c>
      <c r="I262" s="3"/>
      <c r="J262" s="5">
        <v>40.0</v>
      </c>
      <c r="K262" s="5">
        <v>32.0</v>
      </c>
      <c r="L262" s="5">
        <v>5.0</v>
      </c>
      <c r="M262" s="5">
        <v>6.0</v>
      </c>
      <c r="N262" s="5">
        <v>1.0</v>
      </c>
      <c r="O262" s="5">
        <v>0.0</v>
      </c>
      <c r="P262" s="5">
        <v>5.0</v>
      </c>
      <c r="Q262" s="5">
        <v>0.0</v>
      </c>
      <c r="R262" s="5">
        <v>1.0</v>
      </c>
      <c r="S262" s="5">
        <v>6.0</v>
      </c>
      <c r="T262" s="5">
        <v>13.0</v>
      </c>
      <c r="U262" s="5">
        <v>0.188</v>
      </c>
      <c r="V262" s="5">
        <v>0.3</v>
      </c>
      <c r="W262" s="5">
        <v>0.219</v>
      </c>
      <c r="X262" s="5">
        <v>0.519</v>
      </c>
      <c r="Y262" s="5">
        <v>7.0</v>
      </c>
      <c r="Z262" s="5">
        <v>0.0</v>
      </c>
      <c r="AA262" s="5">
        <v>0.0</v>
      </c>
      <c r="AB262" s="5">
        <v>0.0</v>
      </c>
      <c r="AC262" s="5">
        <v>2.0</v>
      </c>
      <c r="AD262" s="5">
        <v>0.0</v>
      </c>
      <c r="AE262" s="5">
        <v>1.0</v>
      </c>
      <c r="AF262" s="5">
        <v>0.286</v>
      </c>
      <c r="AG262" s="5">
        <f t="shared" si="1"/>
        <v>5</v>
      </c>
      <c r="AH262" s="6">
        <f t="shared" si="2"/>
        <v>-1</v>
      </c>
      <c r="AI262" s="6" t="str">
        <f>VLOOKUP(C262, 'Batter Rosters'!A:C, 3, FALSE)</f>
        <v>#N/A</v>
      </c>
    </row>
    <row r="263">
      <c r="A263" s="1">
        <v>252.0</v>
      </c>
      <c r="B263" s="3"/>
      <c r="C263" s="4" t="s">
        <v>661</v>
      </c>
      <c r="D263" s="4" t="s">
        <v>36</v>
      </c>
      <c r="E263" s="5">
        <v>2019.0</v>
      </c>
      <c r="F263" s="5">
        <v>2019.0</v>
      </c>
      <c r="G263" s="5">
        <v>24.0</v>
      </c>
      <c r="H263" s="5">
        <v>0.0</v>
      </c>
      <c r="I263" s="3"/>
      <c r="J263" s="5">
        <v>44.0</v>
      </c>
      <c r="K263" s="5">
        <v>40.0</v>
      </c>
      <c r="L263" s="5">
        <v>1.0</v>
      </c>
      <c r="M263" s="5">
        <v>3.0</v>
      </c>
      <c r="N263" s="5">
        <v>0.0</v>
      </c>
      <c r="O263" s="5">
        <v>0.0</v>
      </c>
      <c r="P263" s="5">
        <v>1.0</v>
      </c>
      <c r="Q263" s="5">
        <v>0.0</v>
      </c>
      <c r="R263" s="5">
        <v>0.0</v>
      </c>
      <c r="S263" s="5">
        <v>0.0</v>
      </c>
      <c r="T263" s="5">
        <v>19.0</v>
      </c>
      <c r="U263" s="5">
        <v>0.075</v>
      </c>
      <c r="V263" s="5">
        <v>0.075</v>
      </c>
      <c r="W263" s="5">
        <v>0.075</v>
      </c>
      <c r="X263" s="5">
        <v>0.15</v>
      </c>
      <c r="Y263" s="5">
        <v>3.0</v>
      </c>
      <c r="Z263" s="5">
        <v>1.0</v>
      </c>
      <c r="AA263" s="5">
        <v>0.0</v>
      </c>
      <c r="AB263" s="5">
        <v>4.0</v>
      </c>
      <c r="AC263" s="5">
        <v>0.0</v>
      </c>
      <c r="AD263" s="5">
        <v>0.0</v>
      </c>
      <c r="AE263" s="5">
        <v>0.0</v>
      </c>
      <c r="AF263" s="5">
        <v>0.143</v>
      </c>
      <c r="AG263" s="5">
        <f t="shared" si="1"/>
        <v>3</v>
      </c>
      <c r="AH263" s="6">
        <f t="shared" si="2"/>
        <v>0</v>
      </c>
      <c r="AI263" s="6" t="str">
        <f>VLOOKUP(C263, 'Batter Rosters'!A:C, 3, FALSE)</f>
        <v>#N/A</v>
      </c>
    </row>
    <row r="264">
      <c r="A264" s="1">
        <v>253.0</v>
      </c>
      <c r="B264" s="3"/>
      <c r="C264" s="4" t="s">
        <v>662</v>
      </c>
      <c r="D264" s="4" t="s">
        <v>36</v>
      </c>
      <c r="E264" s="5">
        <v>2019.0</v>
      </c>
      <c r="F264" s="5">
        <v>2019.0</v>
      </c>
      <c r="G264" s="5">
        <v>14.0</v>
      </c>
      <c r="H264" s="5">
        <v>0.0</v>
      </c>
      <c r="I264" s="3"/>
      <c r="J264" s="5">
        <v>30.0</v>
      </c>
      <c r="K264" s="5">
        <v>27.0</v>
      </c>
      <c r="L264" s="10"/>
      <c r="M264" s="5">
        <v>4.0</v>
      </c>
      <c r="N264" s="5">
        <v>0.0</v>
      </c>
      <c r="O264" s="5">
        <v>0.0</v>
      </c>
      <c r="P264" s="5">
        <v>2.0</v>
      </c>
      <c r="Q264" s="5">
        <v>0.0</v>
      </c>
      <c r="R264" s="5">
        <v>0.0</v>
      </c>
      <c r="S264" s="5">
        <v>1.0</v>
      </c>
      <c r="T264" s="5">
        <v>20.0</v>
      </c>
      <c r="U264" s="5">
        <v>0.148</v>
      </c>
      <c r="V264" s="5">
        <v>0.179</v>
      </c>
      <c r="W264" s="5">
        <v>0.148</v>
      </c>
      <c r="X264" s="5">
        <v>0.327</v>
      </c>
      <c r="Y264" s="5">
        <v>4.0</v>
      </c>
      <c r="Z264" s="5">
        <v>0.0</v>
      </c>
      <c r="AA264" s="5">
        <v>0.0</v>
      </c>
      <c r="AB264" s="5">
        <v>2.0</v>
      </c>
      <c r="AC264" s="5">
        <v>0.0</v>
      </c>
      <c r="AD264" s="5">
        <v>0.0</v>
      </c>
      <c r="AE264" s="5">
        <v>0.0</v>
      </c>
      <c r="AF264" s="5">
        <v>0.571</v>
      </c>
      <c r="AG264" s="5">
        <f t="shared" si="1"/>
        <v>4</v>
      </c>
      <c r="AH264" s="6">
        <f t="shared" si="2"/>
        <v>0</v>
      </c>
      <c r="AI264" s="6" t="str">
        <f>VLOOKUP(C264, 'Batter Rosters'!A:C, 3, FALSE)</f>
        <v>#N/A</v>
      </c>
    </row>
    <row r="265">
      <c r="A265" s="1">
        <v>255.0</v>
      </c>
      <c r="B265" s="3"/>
      <c r="C265" s="4" t="s">
        <v>663</v>
      </c>
      <c r="D265" s="4" t="s">
        <v>36</v>
      </c>
      <c r="E265" s="5">
        <v>2019.0</v>
      </c>
      <c r="F265" s="5">
        <v>2019.0</v>
      </c>
      <c r="G265" s="5">
        <v>21.0</v>
      </c>
      <c r="H265" s="5">
        <v>0.0</v>
      </c>
      <c r="I265" s="3"/>
      <c r="J265" s="5">
        <v>41.0</v>
      </c>
      <c r="K265" s="5">
        <v>32.0</v>
      </c>
      <c r="L265" s="5">
        <v>2.0</v>
      </c>
      <c r="M265" s="5">
        <v>6.0</v>
      </c>
      <c r="N265" s="5">
        <v>0.0</v>
      </c>
      <c r="O265" s="5">
        <v>0.0</v>
      </c>
      <c r="P265" s="5">
        <v>1.0</v>
      </c>
      <c r="Q265" s="5">
        <v>0.0</v>
      </c>
      <c r="R265" s="5">
        <v>0.0</v>
      </c>
      <c r="S265" s="5">
        <v>8.0</v>
      </c>
      <c r="T265" s="5">
        <v>6.0</v>
      </c>
      <c r="U265" s="5">
        <v>0.188</v>
      </c>
      <c r="V265" s="5">
        <v>0.366</v>
      </c>
      <c r="W265" s="5">
        <v>0.188</v>
      </c>
      <c r="X265" s="5">
        <v>0.553</v>
      </c>
      <c r="Y265" s="5">
        <v>6.0</v>
      </c>
      <c r="Z265" s="5">
        <v>0.0</v>
      </c>
      <c r="AA265" s="5">
        <v>1.0</v>
      </c>
      <c r="AB265" s="5">
        <v>0.0</v>
      </c>
      <c r="AC265" s="5">
        <v>0.0</v>
      </c>
      <c r="AD265" s="5">
        <v>0.0</v>
      </c>
      <c r="AE265" s="5">
        <v>1.0</v>
      </c>
      <c r="AF265" s="5">
        <v>0.231</v>
      </c>
      <c r="AG265" s="5">
        <f t="shared" si="1"/>
        <v>6</v>
      </c>
      <c r="AH265" s="6">
        <f t="shared" si="2"/>
        <v>0</v>
      </c>
      <c r="AI265" s="6" t="str">
        <f>VLOOKUP(C265, 'Batter Rosters'!A:C, 3, FALSE)</f>
        <v>#N/A</v>
      </c>
    </row>
    <row r="266">
      <c r="A266" s="1">
        <v>256.0</v>
      </c>
      <c r="B266" s="3"/>
      <c r="C266" s="4" t="s">
        <v>456</v>
      </c>
      <c r="D266" s="4" t="s">
        <v>36</v>
      </c>
      <c r="E266" s="5">
        <v>2019.0</v>
      </c>
      <c r="F266" s="5">
        <v>2019.0</v>
      </c>
      <c r="G266" s="5">
        <v>28.0</v>
      </c>
      <c r="H266" s="5">
        <v>0.0</v>
      </c>
      <c r="I266" s="3"/>
      <c r="J266" s="5">
        <v>50.0</v>
      </c>
      <c r="K266" s="5">
        <v>48.0</v>
      </c>
      <c r="L266" s="5">
        <v>3.0</v>
      </c>
      <c r="M266" s="5">
        <v>12.0</v>
      </c>
      <c r="N266" s="5">
        <v>3.0</v>
      </c>
      <c r="O266" s="5">
        <v>0.0</v>
      </c>
      <c r="P266" s="5">
        <v>3.0</v>
      </c>
      <c r="Q266" s="5">
        <v>0.0</v>
      </c>
      <c r="R266" s="5">
        <v>0.0</v>
      </c>
      <c r="S266" s="5">
        <v>0.0</v>
      </c>
      <c r="T266" s="5">
        <v>17.0</v>
      </c>
      <c r="U266" s="5">
        <v>0.25</v>
      </c>
      <c r="V266" s="5">
        <v>0.265</v>
      </c>
      <c r="W266" s="5">
        <v>0.313</v>
      </c>
      <c r="X266" s="5">
        <v>0.578</v>
      </c>
      <c r="Y266" s="5">
        <v>15.0</v>
      </c>
      <c r="Z266" s="5">
        <v>0.0</v>
      </c>
      <c r="AA266" s="5">
        <v>1.0</v>
      </c>
      <c r="AB266" s="5">
        <v>1.0</v>
      </c>
      <c r="AC266" s="5">
        <v>0.0</v>
      </c>
      <c r="AD266" s="5">
        <v>0.0</v>
      </c>
      <c r="AE266" s="5">
        <v>1.0</v>
      </c>
      <c r="AF266" s="5">
        <v>0.387</v>
      </c>
      <c r="AG266" s="5">
        <f t="shared" si="1"/>
        <v>9</v>
      </c>
      <c r="AH266" s="6">
        <f t="shared" si="2"/>
        <v>0</v>
      </c>
      <c r="AI266" s="6" t="str">
        <f>VLOOKUP(C266, 'Batter Rosters'!A:C, 3, FALSE)</f>
        <v>#N/A</v>
      </c>
    </row>
    <row r="267">
      <c r="A267" s="1">
        <v>257.0</v>
      </c>
      <c r="B267" s="3"/>
      <c r="C267" s="4" t="s">
        <v>664</v>
      </c>
      <c r="D267" s="4" t="s">
        <v>36</v>
      </c>
      <c r="E267" s="5">
        <v>2019.0</v>
      </c>
      <c r="F267" s="5">
        <v>2020.0</v>
      </c>
      <c r="G267" s="5">
        <v>28.0</v>
      </c>
      <c r="H267" s="5">
        <v>0.0</v>
      </c>
      <c r="I267" s="3"/>
      <c r="J267" s="5">
        <v>73.0</v>
      </c>
      <c r="K267" s="5">
        <v>65.0</v>
      </c>
      <c r="L267" s="5">
        <v>10.0</v>
      </c>
      <c r="M267" s="5">
        <v>19.0</v>
      </c>
      <c r="N267" s="5">
        <v>8.0</v>
      </c>
      <c r="O267" s="5">
        <v>2.0</v>
      </c>
      <c r="P267" s="5">
        <v>12.0</v>
      </c>
      <c r="Q267" s="5">
        <v>1.0</v>
      </c>
      <c r="R267" s="5">
        <v>0.0</v>
      </c>
      <c r="S267" s="5">
        <v>7.0</v>
      </c>
      <c r="T267" s="5">
        <v>20.0</v>
      </c>
      <c r="U267" s="5">
        <v>0.292</v>
      </c>
      <c r="V267" s="5">
        <v>0.37</v>
      </c>
      <c r="W267" s="5">
        <v>0.477</v>
      </c>
      <c r="X267" s="5">
        <v>0.847</v>
      </c>
      <c r="Y267" s="5">
        <v>31.0</v>
      </c>
      <c r="Z267" s="5">
        <v>1.0</v>
      </c>
      <c r="AA267" s="5">
        <v>1.0</v>
      </c>
      <c r="AB267" s="5">
        <v>0.0</v>
      </c>
      <c r="AC267" s="5">
        <v>0.0</v>
      </c>
      <c r="AD267" s="5">
        <v>0.0</v>
      </c>
      <c r="AE267" s="5">
        <v>0.0</v>
      </c>
      <c r="AF267" s="5">
        <v>0.422</v>
      </c>
      <c r="AG267" s="5">
        <f t="shared" si="1"/>
        <v>9</v>
      </c>
      <c r="AH267" s="6">
        <f t="shared" si="2"/>
        <v>1</v>
      </c>
      <c r="AI267" s="6" t="str">
        <f>VLOOKUP(C267, 'Batter Rosters'!A:C, 3, FALSE)</f>
        <v>#N/A</v>
      </c>
    </row>
    <row r="268">
      <c r="A268" s="1">
        <v>258.0</v>
      </c>
      <c r="B268" s="3"/>
      <c r="C268" s="4" t="s">
        <v>665</v>
      </c>
      <c r="D268" s="4" t="s">
        <v>36</v>
      </c>
      <c r="E268" s="5">
        <v>2019.0</v>
      </c>
      <c r="F268" s="5">
        <v>2019.0</v>
      </c>
      <c r="G268" s="5">
        <v>10.0</v>
      </c>
      <c r="H268" s="5">
        <v>0.0</v>
      </c>
      <c r="I268" s="3"/>
      <c r="J268" s="5">
        <v>32.0</v>
      </c>
      <c r="K268" s="5">
        <v>27.0</v>
      </c>
      <c r="L268" s="5">
        <v>4.0</v>
      </c>
      <c r="M268" s="5">
        <v>4.0</v>
      </c>
      <c r="N268" s="5">
        <v>0.0</v>
      </c>
      <c r="O268" s="5">
        <v>0.0</v>
      </c>
      <c r="P268" s="5">
        <v>0.0</v>
      </c>
      <c r="Q268" s="5">
        <v>0.0</v>
      </c>
      <c r="R268" s="5">
        <v>0.0</v>
      </c>
      <c r="S268" s="5">
        <v>5.0</v>
      </c>
      <c r="T268" s="5">
        <v>13.0</v>
      </c>
      <c r="U268" s="5">
        <v>0.148</v>
      </c>
      <c r="V268" s="5">
        <v>0.281</v>
      </c>
      <c r="W268" s="5">
        <v>0.148</v>
      </c>
      <c r="X268" s="5">
        <v>0.429</v>
      </c>
      <c r="Y268" s="5">
        <v>4.0</v>
      </c>
      <c r="Z268" s="5">
        <v>1.0</v>
      </c>
      <c r="AA268" s="5">
        <v>0.0</v>
      </c>
      <c r="AB268" s="5">
        <v>0.0</v>
      </c>
      <c r="AC268" s="5">
        <v>0.0</v>
      </c>
      <c r="AD268" s="5">
        <v>0.0</v>
      </c>
      <c r="AE268" s="5">
        <v>0.0</v>
      </c>
      <c r="AF268" s="5">
        <v>0.286</v>
      </c>
      <c r="AG268" s="5">
        <f t="shared" si="1"/>
        <v>4</v>
      </c>
      <c r="AH268" s="6">
        <f t="shared" si="2"/>
        <v>0</v>
      </c>
      <c r="AI268" s="6" t="str">
        <f>VLOOKUP(C268, 'Batter Rosters'!A:C, 3, FALSE)</f>
        <v>#N/A</v>
      </c>
    </row>
    <row r="269">
      <c r="A269" s="1">
        <v>259.0</v>
      </c>
      <c r="B269" s="3"/>
      <c r="C269" s="4" t="s">
        <v>666</v>
      </c>
      <c r="D269" s="4" t="s">
        <v>36</v>
      </c>
      <c r="E269" s="5">
        <v>2019.0</v>
      </c>
      <c r="F269" s="5">
        <v>2019.0</v>
      </c>
      <c r="G269" s="5">
        <v>17.0</v>
      </c>
      <c r="H269" s="5">
        <v>0.0</v>
      </c>
      <c r="I269" s="3"/>
      <c r="J269" s="5">
        <v>33.0</v>
      </c>
      <c r="K269" s="5">
        <v>29.0</v>
      </c>
      <c r="L269" s="3"/>
      <c r="M269" s="5">
        <v>3.0</v>
      </c>
      <c r="N269" s="5">
        <v>0.0</v>
      </c>
      <c r="O269" s="5">
        <v>0.0</v>
      </c>
      <c r="P269" s="5">
        <v>0.0</v>
      </c>
      <c r="Q269" s="5">
        <v>0.0</v>
      </c>
      <c r="R269" s="5">
        <v>0.0</v>
      </c>
      <c r="S269" s="5">
        <v>0.0</v>
      </c>
      <c r="T269" s="5">
        <v>18.0</v>
      </c>
      <c r="U269" s="5">
        <v>0.103</v>
      </c>
      <c r="V269" s="5">
        <v>0.103</v>
      </c>
      <c r="W269" s="5">
        <v>0.103</v>
      </c>
      <c r="X269" s="5">
        <v>0.207</v>
      </c>
      <c r="Y269" s="5">
        <v>3.0</v>
      </c>
      <c r="Z269" s="5">
        <v>0.0</v>
      </c>
      <c r="AA269" s="5">
        <v>0.0</v>
      </c>
      <c r="AB269" s="5">
        <v>4.0</v>
      </c>
      <c r="AC269" s="5">
        <v>0.0</v>
      </c>
      <c r="AD269" s="5">
        <v>0.0</v>
      </c>
      <c r="AE269" s="5">
        <v>0.0</v>
      </c>
      <c r="AF269" s="5">
        <v>0.273</v>
      </c>
      <c r="AG269" s="5">
        <f t="shared" si="1"/>
        <v>3</v>
      </c>
      <c r="AH269" s="6">
        <f t="shared" si="2"/>
        <v>0</v>
      </c>
      <c r="AI269" s="6" t="str">
        <f>VLOOKUP(C269, 'Batter Rosters'!A:C, 3, FALSE)</f>
        <v>#N/A</v>
      </c>
    </row>
    <row r="270">
      <c r="A270" s="1">
        <v>260.0</v>
      </c>
      <c r="B270" s="3"/>
      <c r="C270" s="4" t="s">
        <v>667</v>
      </c>
      <c r="D270" s="4" t="s">
        <v>36</v>
      </c>
      <c r="E270" s="5">
        <v>2019.0</v>
      </c>
      <c r="F270" s="5">
        <v>2020.0</v>
      </c>
      <c r="G270" s="5">
        <v>30.0</v>
      </c>
      <c r="H270" s="5">
        <v>0.0</v>
      </c>
      <c r="I270" s="3"/>
      <c r="J270" s="5">
        <v>42.0</v>
      </c>
      <c r="K270" s="5">
        <v>34.0</v>
      </c>
      <c r="L270" s="5">
        <v>5.0</v>
      </c>
      <c r="M270" s="5">
        <v>10.0</v>
      </c>
      <c r="N270" s="5">
        <v>1.0</v>
      </c>
      <c r="O270" s="5">
        <v>1.0</v>
      </c>
      <c r="P270" s="5">
        <v>0.0</v>
      </c>
      <c r="Q270" s="5">
        <v>1.0</v>
      </c>
      <c r="R270" s="5">
        <v>1.0</v>
      </c>
      <c r="S270" s="5">
        <v>7.0</v>
      </c>
      <c r="T270" s="5">
        <v>14.0</v>
      </c>
      <c r="U270" s="5">
        <v>0.294</v>
      </c>
      <c r="V270" s="5">
        <v>0.429</v>
      </c>
      <c r="W270" s="5">
        <v>0.382</v>
      </c>
      <c r="X270" s="5">
        <v>0.811</v>
      </c>
      <c r="Y270" s="5">
        <v>13.0</v>
      </c>
      <c r="Z270" s="5">
        <v>1.0</v>
      </c>
      <c r="AA270" s="5">
        <v>1.0</v>
      </c>
      <c r="AB270" s="5">
        <v>0.0</v>
      </c>
      <c r="AC270" s="5">
        <v>0.0</v>
      </c>
      <c r="AD270" s="5">
        <v>0.0</v>
      </c>
      <c r="AE270" s="5">
        <v>0.0</v>
      </c>
      <c r="AF270" s="5">
        <v>0.5</v>
      </c>
      <c r="AG270" s="5">
        <f t="shared" si="1"/>
        <v>8</v>
      </c>
      <c r="AH270" s="6">
        <f t="shared" si="2"/>
        <v>0</v>
      </c>
      <c r="AI270" s="6" t="str">
        <f>VLOOKUP(C270, 'Batter Rosters'!A:C, 3, FALSE)</f>
        <v>#N/A</v>
      </c>
    </row>
    <row r="271">
      <c r="A271" s="1">
        <v>261.0</v>
      </c>
      <c r="B271" s="3"/>
      <c r="C271" s="4" t="s">
        <v>668</v>
      </c>
      <c r="D271" s="4" t="s">
        <v>36</v>
      </c>
      <c r="E271" s="5">
        <v>2019.0</v>
      </c>
      <c r="F271" s="5">
        <v>2019.0</v>
      </c>
      <c r="G271" s="5">
        <v>19.0</v>
      </c>
      <c r="H271" s="5">
        <v>0.0</v>
      </c>
      <c r="I271" s="3"/>
      <c r="J271" s="5">
        <v>47.0</v>
      </c>
      <c r="K271" s="5">
        <v>36.0</v>
      </c>
      <c r="L271" s="5">
        <v>1.0</v>
      </c>
      <c r="M271" s="5">
        <v>4.0</v>
      </c>
      <c r="N271" s="5">
        <v>1.0</v>
      </c>
      <c r="O271" s="5">
        <v>0.0</v>
      </c>
      <c r="P271" s="5">
        <v>1.0</v>
      </c>
      <c r="Q271" s="5">
        <v>0.0</v>
      </c>
      <c r="R271" s="5">
        <v>0.0</v>
      </c>
      <c r="S271" s="5">
        <v>1.0</v>
      </c>
      <c r="T271" s="5">
        <v>12.0</v>
      </c>
      <c r="U271" s="5">
        <v>0.111</v>
      </c>
      <c r="V271" s="5">
        <v>0.135</v>
      </c>
      <c r="W271" s="5">
        <v>0.139</v>
      </c>
      <c r="X271" s="5">
        <v>0.274</v>
      </c>
      <c r="Y271" s="5">
        <v>5.0</v>
      </c>
      <c r="Z271" s="5">
        <v>0.0</v>
      </c>
      <c r="AA271" s="5">
        <v>0.0</v>
      </c>
      <c r="AB271" s="5">
        <v>10.0</v>
      </c>
      <c r="AC271" s="5">
        <v>0.0</v>
      </c>
      <c r="AD271" s="5">
        <v>0.0</v>
      </c>
      <c r="AE271" s="5">
        <v>2.0</v>
      </c>
      <c r="AF271" s="5">
        <v>0.167</v>
      </c>
      <c r="AG271" s="5">
        <f t="shared" si="1"/>
        <v>3</v>
      </c>
      <c r="AH271" s="6">
        <f t="shared" si="2"/>
        <v>0</v>
      </c>
      <c r="AI271" s="6" t="str">
        <f>VLOOKUP(C271, 'Batter Rosters'!A:C, 3, FALSE)</f>
        <v>#N/A</v>
      </c>
    </row>
    <row r="272">
      <c r="A272" s="1">
        <v>262.0</v>
      </c>
      <c r="B272" s="3"/>
      <c r="C272" s="4" t="s">
        <v>669</v>
      </c>
      <c r="D272" s="4" t="s">
        <v>36</v>
      </c>
      <c r="E272" s="5">
        <v>2019.0</v>
      </c>
      <c r="F272" s="5">
        <v>2019.0</v>
      </c>
      <c r="G272" s="5">
        <v>14.0</v>
      </c>
      <c r="H272" s="5">
        <v>0.0</v>
      </c>
      <c r="I272" s="3"/>
      <c r="J272" s="5">
        <v>41.0</v>
      </c>
      <c r="K272" s="5">
        <v>37.0</v>
      </c>
      <c r="L272" s="5">
        <v>4.0</v>
      </c>
      <c r="M272" s="5">
        <v>3.0</v>
      </c>
      <c r="N272" s="5">
        <v>0.0</v>
      </c>
      <c r="O272" s="5">
        <v>1.0</v>
      </c>
      <c r="P272" s="5">
        <v>2.0</v>
      </c>
      <c r="Q272" s="5">
        <v>0.0</v>
      </c>
      <c r="R272" s="5">
        <v>0.0</v>
      </c>
      <c r="S272" s="5">
        <v>4.0</v>
      </c>
      <c r="T272" s="5">
        <v>17.0</v>
      </c>
      <c r="U272" s="5">
        <v>0.081</v>
      </c>
      <c r="V272" s="5">
        <v>0.171</v>
      </c>
      <c r="W272" s="5">
        <v>0.135</v>
      </c>
      <c r="X272" s="5">
        <v>0.306</v>
      </c>
      <c r="Y272" s="5">
        <v>5.0</v>
      </c>
      <c r="Z272" s="5">
        <v>2.0</v>
      </c>
      <c r="AA272" s="5">
        <v>0.0</v>
      </c>
      <c r="AB272" s="5">
        <v>0.0</v>
      </c>
      <c r="AC272" s="5">
        <v>0.0</v>
      </c>
      <c r="AD272" s="5">
        <v>0.0</v>
      </c>
      <c r="AE272" s="5">
        <v>0.0</v>
      </c>
      <c r="AF272" s="5">
        <v>0.15</v>
      </c>
      <c r="AG272" s="5">
        <f t="shared" si="1"/>
        <v>2</v>
      </c>
      <c r="AH272" s="6">
        <f t="shared" si="2"/>
        <v>0</v>
      </c>
      <c r="AI272" s="6" t="str">
        <f>VLOOKUP(C272, 'Batter Rosters'!A:C, 3, FALSE)</f>
        <v>#N/A</v>
      </c>
    </row>
    <row r="273">
      <c r="A273" s="1">
        <v>263.0</v>
      </c>
      <c r="B273" s="3"/>
      <c r="C273" s="4" t="s">
        <v>670</v>
      </c>
      <c r="D273" s="4" t="s">
        <v>36</v>
      </c>
      <c r="E273" s="5">
        <v>2019.0</v>
      </c>
      <c r="F273" s="5">
        <v>2019.0</v>
      </c>
      <c r="G273" s="5">
        <v>25.0</v>
      </c>
      <c r="H273" s="5">
        <v>0.0</v>
      </c>
      <c r="I273" s="3"/>
      <c r="J273" s="5">
        <v>72.0</v>
      </c>
      <c r="K273" s="5">
        <v>64.0</v>
      </c>
      <c r="L273" s="5">
        <v>6.0</v>
      </c>
      <c r="M273" s="5">
        <v>13.0</v>
      </c>
      <c r="N273" s="5">
        <v>2.0</v>
      </c>
      <c r="O273" s="5">
        <v>0.0</v>
      </c>
      <c r="P273" s="5">
        <v>5.0</v>
      </c>
      <c r="Q273" s="5">
        <v>0.0</v>
      </c>
      <c r="R273" s="5">
        <v>0.0</v>
      </c>
      <c r="S273" s="5">
        <v>7.0</v>
      </c>
      <c r="T273" s="5">
        <v>27.0</v>
      </c>
      <c r="U273" s="5">
        <v>0.203</v>
      </c>
      <c r="V273" s="5">
        <v>0.278</v>
      </c>
      <c r="W273" s="5">
        <v>0.234</v>
      </c>
      <c r="X273" s="5">
        <v>0.512</v>
      </c>
      <c r="Y273" s="5">
        <v>15.0</v>
      </c>
      <c r="Z273" s="5">
        <v>0.0</v>
      </c>
      <c r="AA273" s="5">
        <v>0.0</v>
      </c>
      <c r="AB273" s="5">
        <v>0.0</v>
      </c>
      <c r="AC273" s="5">
        <v>1.0</v>
      </c>
      <c r="AD273" s="5">
        <v>0.0</v>
      </c>
      <c r="AE273" s="5">
        <v>0.0</v>
      </c>
      <c r="AF273" s="5">
        <v>0.342</v>
      </c>
      <c r="AG273" s="5">
        <f t="shared" si="1"/>
        <v>11</v>
      </c>
      <c r="AH273" s="6">
        <f t="shared" si="2"/>
        <v>0</v>
      </c>
      <c r="AI273" s="6" t="str">
        <f>VLOOKUP(C273, 'Batter Rosters'!A:C, 3, FALSE)</f>
        <v>#N/A</v>
      </c>
    </row>
    <row r="274">
      <c r="A274" s="1">
        <v>266.0</v>
      </c>
      <c r="B274" s="3"/>
      <c r="C274" s="4" t="s">
        <v>671</v>
      </c>
      <c r="D274" s="4" t="s">
        <v>36</v>
      </c>
      <c r="E274" s="5">
        <v>2019.0</v>
      </c>
      <c r="F274" s="5">
        <v>2020.0</v>
      </c>
      <c r="G274" s="5">
        <v>16.0</v>
      </c>
      <c r="H274" s="5">
        <v>0.0</v>
      </c>
      <c r="I274" s="3"/>
      <c r="J274" s="5">
        <v>41.0</v>
      </c>
      <c r="K274" s="5">
        <v>36.0</v>
      </c>
      <c r="L274" s="5">
        <v>4.0</v>
      </c>
      <c r="M274" s="5">
        <v>7.0</v>
      </c>
      <c r="N274" s="5">
        <v>2.0</v>
      </c>
      <c r="O274" s="5">
        <v>0.0</v>
      </c>
      <c r="P274" s="5">
        <v>2.0</v>
      </c>
      <c r="Q274" s="5">
        <v>2.0</v>
      </c>
      <c r="R274" s="5">
        <v>0.0</v>
      </c>
      <c r="S274" s="5">
        <v>5.0</v>
      </c>
      <c r="T274" s="5">
        <v>11.0</v>
      </c>
      <c r="U274" s="5">
        <v>0.194</v>
      </c>
      <c r="V274" s="5">
        <v>0.293</v>
      </c>
      <c r="W274" s="5">
        <v>0.25</v>
      </c>
      <c r="X274" s="5">
        <v>0.543</v>
      </c>
      <c r="Y274" s="5">
        <v>9.0</v>
      </c>
      <c r="Z274" s="5">
        <v>0.0</v>
      </c>
      <c r="AA274" s="5">
        <v>0.0</v>
      </c>
      <c r="AB274" s="5">
        <v>0.0</v>
      </c>
      <c r="AC274" s="5">
        <v>0.0</v>
      </c>
      <c r="AD274" s="5">
        <v>0.0</v>
      </c>
      <c r="AE274" s="5">
        <v>0.0</v>
      </c>
      <c r="AF274" s="5">
        <v>0.28</v>
      </c>
      <c r="AG274" s="5">
        <f t="shared" si="1"/>
        <v>5</v>
      </c>
      <c r="AH274" s="6">
        <f t="shared" si="2"/>
        <v>2</v>
      </c>
      <c r="AI274" s="6" t="str">
        <f>VLOOKUP(C274, 'Batter Rosters'!A:C, 3, FALSE)</f>
        <v>#N/A</v>
      </c>
    </row>
    <row r="275">
      <c r="A275" s="1">
        <v>270.0</v>
      </c>
      <c r="B275" s="3"/>
      <c r="C275" s="4" t="s">
        <v>672</v>
      </c>
      <c r="D275" s="4" t="s">
        <v>36</v>
      </c>
      <c r="E275" s="5">
        <v>2019.0</v>
      </c>
      <c r="F275" s="5">
        <v>2019.0</v>
      </c>
      <c r="G275" s="5">
        <v>17.0</v>
      </c>
      <c r="H275" s="5">
        <v>0.0</v>
      </c>
      <c r="I275" s="3"/>
      <c r="J275" s="5">
        <v>33.0</v>
      </c>
      <c r="K275" s="5">
        <v>31.0</v>
      </c>
      <c r="L275" s="10"/>
      <c r="M275" s="5">
        <v>3.0</v>
      </c>
      <c r="N275" s="5">
        <v>0.0</v>
      </c>
      <c r="O275" s="5">
        <v>0.0</v>
      </c>
      <c r="P275" s="5">
        <v>1.0</v>
      </c>
      <c r="Q275" s="5">
        <v>0.0</v>
      </c>
      <c r="R275" s="5">
        <v>0.0</v>
      </c>
      <c r="S275" s="5">
        <v>0.0</v>
      </c>
      <c r="T275" s="5">
        <v>22.0</v>
      </c>
      <c r="U275" s="5">
        <v>0.097</v>
      </c>
      <c r="V275" s="5">
        <v>0.097</v>
      </c>
      <c r="W275" s="5">
        <v>0.097</v>
      </c>
      <c r="X275" s="5">
        <v>0.194</v>
      </c>
      <c r="Y275" s="5">
        <v>3.0</v>
      </c>
      <c r="Z275" s="5">
        <v>0.0</v>
      </c>
      <c r="AA275" s="5">
        <v>0.0</v>
      </c>
      <c r="AB275" s="5">
        <v>2.0</v>
      </c>
      <c r="AC275" s="5">
        <v>0.0</v>
      </c>
      <c r="AD275" s="5">
        <v>0.0</v>
      </c>
      <c r="AE275" s="5">
        <v>0.0</v>
      </c>
      <c r="AF275" s="5">
        <v>0.333</v>
      </c>
      <c r="AG275" s="5">
        <f t="shared" si="1"/>
        <v>3</v>
      </c>
      <c r="AH275" s="6">
        <f t="shared" si="2"/>
        <v>0</v>
      </c>
      <c r="AI275" s="6" t="str">
        <f>VLOOKUP(C275, 'Batter Rosters'!A:C, 3, FALSE)</f>
        <v>#N/A</v>
      </c>
    </row>
    <row r="276">
      <c r="A276" s="1">
        <v>273.0</v>
      </c>
      <c r="B276" s="3"/>
      <c r="C276" s="4" t="s">
        <v>673</v>
      </c>
      <c r="D276" s="4" t="s">
        <v>36</v>
      </c>
      <c r="E276" s="5">
        <v>2019.0</v>
      </c>
      <c r="F276" s="5">
        <v>2019.0</v>
      </c>
      <c r="G276" s="5">
        <v>25.0</v>
      </c>
      <c r="H276" s="5">
        <v>0.0</v>
      </c>
      <c r="I276" s="3"/>
      <c r="J276" s="5">
        <v>53.0</v>
      </c>
      <c r="K276" s="5">
        <v>49.0</v>
      </c>
      <c r="L276" s="5">
        <v>3.0</v>
      </c>
      <c r="M276" s="5">
        <v>6.0</v>
      </c>
      <c r="N276" s="5">
        <v>1.0</v>
      </c>
      <c r="O276" s="5">
        <v>0.0</v>
      </c>
      <c r="P276" s="5">
        <v>4.0</v>
      </c>
      <c r="Q276" s="5">
        <v>0.0</v>
      </c>
      <c r="R276" s="5">
        <v>0.0</v>
      </c>
      <c r="S276" s="5">
        <v>3.0</v>
      </c>
      <c r="T276" s="5">
        <v>21.0</v>
      </c>
      <c r="U276" s="5">
        <v>0.122</v>
      </c>
      <c r="V276" s="5">
        <v>0.173</v>
      </c>
      <c r="W276" s="5">
        <v>0.143</v>
      </c>
      <c r="X276" s="5">
        <v>0.316</v>
      </c>
      <c r="Y276" s="5">
        <v>7.0</v>
      </c>
      <c r="Z276" s="5">
        <v>0.0</v>
      </c>
      <c r="AA276" s="5">
        <v>0.0</v>
      </c>
      <c r="AB276" s="5">
        <v>1.0</v>
      </c>
      <c r="AC276" s="5">
        <v>0.0</v>
      </c>
      <c r="AD276" s="5">
        <v>0.0</v>
      </c>
      <c r="AE276" s="5">
        <v>0.0</v>
      </c>
      <c r="AF276" s="5">
        <v>0.214</v>
      </c>
      <c r="AG276" s="5">
        <f t="shared" si="1"/>
        <v>5</v>
      </c>
      <c r="AH276" s="6">
        <f t="shared" si="2"/>
        <v>0</v>
      </c>
      <c r="AI276" s="6" t="str">
        <f>VLOOKUP(C276, 'Batter Rosters'!A:C, 3, FALSE)</f>
        <v>#N/A</v>
      </c>
    </row>
    <row r="277">
      <c r="A277" s="1">
        <v>275.0</v>
      </c>
      <c r="B277" s="3"/>
      <c r="C277" s="4" t="s">
        <v>674</v>
      </c>
      <c r="D277" s="4" t="s">
        <v>36</v>
      </c>
      <c r="E277" s="5">
        <v>2019.0</v>
      </c>
      <c r="F277" s="5">
        <v>2019.0</v>
      </c>
      <c r="G277" s="5">
        <v>26.0</v>
      </c>
      <c r="H277" s="5">
        <v>0.0</v>
      </c>
      <c r="I277" s="3"/>
      <c r="J277" s="5">
        <v>51.0</v>
      </c>
      <c r="K277" s="5">
        <v>43.0</v>
      </c>
      <c r="L277" s="5">
        <v>9.0</v>
      </c>
      <c r="M277" s="5">
        <v>7.0</v>
      </c>
      <c r="N277" s="5">
        <v>4.0</v>
      </c>
      <c r="O277" s="5">
        <v>0.0</v>
      </c>
      <c r="P277" s="5">
        <v>4.0</v>
      </c>
      <c r="Q277" s="5">
        <v>0.0</v>
      </c>
      <c r="R277" s="5">
        <v>0.0</v>
      </c>
      <c r="S277" s="5">
        <v>5.0</v>
      </c>
      <c r="T277" s="5">
        <v>13.0</v>
      </c>
      <c r="U277" s="5">
        <v>0.163</v>
      </c>
      <c r="V277" s="5">
        <v>0.25</v>
      </c>
      <c r="W277" s="5">
        <v>0.256</v>
      </c>
      <c r="X277" s="5">
        <v>0.506</v>
      </c>
      <c r="Y277" s="5">
        <v>11.0</v>
      </c>
      <c r="Z277" s="5">
        <v>0.0</v>
      </c>
      <c r="AA277" s="5">
        <v>0.0</v>
      </c>
      <c r="AB277" s="5">
        <v>3.0</v>
      </c>
      <c r="AC277" s="5">
        <v>0.0</v>
      </c>
      <c r="AD277" s="5">
        <v>0.0</v>
      </c>
      <c r="AE277" s="5">
        <v>0.0</v>
      </c>
      <c r="AF277" s="5">
        <v>0.233</v>
      </c>
      <c r="AG277" s="5">
        <f t="shared" si="1"/>
        <v>3</v>
      </c>
      <c r="AH277" s="6">
        <f t="shared" si="2"/>
        <v>0</v>
      </c>
      <c r="AI277" s="6" t="str">
        <f>VLOOKUP(C277, 'Batter Rosters'!A:C, 3, FALSE)</f>
        <v>#N/A</v>
      </c>
    </row>
    <row r="278">
      <c r="AG278" s="5">
        <f t="shared" si="1"/>
        <v>0</v>
      </c>
      <c r="AH278" s="6">
        <f t="shared" si="2"/>
        <v>0</v>
      </c>
      <c r="AI278" s="6" t="str">
        <f>VLOOKUP(C278, 'Batter Rosters'!A:C, 3, FALSE)</f>
        <v>#N/A</v>
      </c>
    </row>
    <row r="279">
      <c r="AG279" s="5">
        <f t="shared" si="1"/>
        <v>0</v>
      </c>
      <c r="AH279" s="6">
        <f t="shared" si="2"/>
        <v>0</v>
      </c>
      <c r="AI279" s="6" t="str">
        <f>VLOOKUP(C279, 'Batter Rosters'!A:C, 3, FALSE)</f>
        <v>#N/A</v>
      </c>
    </row>
    <row r="280">
      <c r="AG280" s="5">
        <f t="shared" si="1"/>
        <v>0</v>
      </c>
      <c r="AH280" s="6">
        <f t="shared" si="2"/>
        <v>0</v>
      </c>
      <c r="AI280" s="6" t="str">
        <f>VLOOKUP(C280, 'Batter Rosters'!A:C, 3, FALSE)</f>
        <v>#N/A</v>
      </c>
    </row>
    <row r="281">
      <c r="AG281" s="5">
        <f t="shared" si="1"/>
        <v>0</v>
      </c>
      <c r="AH281" s="6">
        <f t="shared" si="2"/>
        <v>0</v>
      </c>
      <c r="AI281" s="6" t="str">
        <f>VLOOKUP(C281, 'Batter Rosters'!A:C, 3, FALSE)</f>
        <v>#N/A</v>
      </c>
    </row>
    <row r="282">
      <c r="AG282" s="5">
        <f t="shared" si="1"/>
        <v>0</v>
      </c>
      <c r="AH282" s="6">
        <f t="shared" si="2"/>
        <v>0</v>
      </c>
      <c r="AI282" s="6" t="str">
        <f>VLOOKUP(C282, 'Batter Rosters'!A:C, 3, FALSE)</f>
        <v>#N/A</v>
      </c>
    </row>
    <row r="283">
      <c r="AG283" s="5">
        <f t="shared" si="1"/>
        <v>0</v>
      </c>
      <c r="AH283" s="6">
        <f t="shared" si="2"/>
        <v>0</v>
      </c>
      <c r="AI283" s="6" t="str">
        <f>VLOOKUP(C283, 'Batter Rosters'!A:C, 3, FALSE)</f>
        <v>#N/A</v>
      </c>
    </row>
    <row r="284">
      <c r="AG284" s="5">
        <f t="shared" si="1"/>
        <v>0</v>
      </c>
      <c r="AH284" s="6">
        <f t="shared" si="2"/>
        <v>0</v>
      </c>
      <c r="AI284" s="6" t="str">
        <f>VLOOKUP(C284, 'Batter Rosters'!A:C, 3, FALSE)</f>
        <v>#N/A</v>
      </c>
    </row>
    <row r="285">
      <c r="AG285" s="5">
        <f t="shared" si="1"/>
        <v>0</v>
      </c>
      <c r="AH285" s="6">
        <f t="shared" si="2"/>
        <v>0</v>
      </c>
      <c r="AI285" s="6" t="str">
        <f>VLOOKUP(C285, 'Batter Rosters'!A:C, 3, FALSE)</f>
        <v>#N/A</v>
      </c>
    </row>
    <row r="286">
      <c r="AG286" s="5">
        <f t="shared" si="1"/>
        <v>0</v>
      </c>
      <c r="AH286" s="6">
        <f t="shared" si="2"/>
        <v>0</v>
      </c>
      <c r="AI286" s="6" t="str">
        <f>VLOOKUP(C286, 'Batter Rosters'!A:C, 3, FALSE)</f>
        <v>#N/A</v>
      </c>
    </row>
    <row r="287">
      <c r="AG287" s="5">
        <f t="shared" si="1"/>
        <v>0</v>
      </c>
      <c r="AH287" s="6">
        <f t="shared" si="2"/>
        <v>0</v>
      </c>
      <c r="AI287" s="6" t="str">
        <f>VLOOKUP(C287, 'Batter Rosters'!A:C, 3, FALSE)</f>
        <v>#N/A</v>
      </c>
    </row>
    <row r="288">
      <c r="AG288" s="5">
        <f t="shared" si="1"/>
        <v>0</v>
      </c>
      <c r="AH288" s="6">
        <f t="shared" si="2"/>
        <v>0</v>
      </c>
      <c r="AI288" s="6" t="str">
        <f>VLOOKUP(C288, 'Batter Rosters'!A:C, 3, FALSE)</f>
        <v>#N/A</v>
      </c>
    </row>
    <row r="289">
      <c r="AG289" s="5">
        <f t="shared" si="1"/>
        <v>0</v>
      </c>
      <c r="AH289" s="6">
        <f t="shared" si="2"/>
        <v>0</v>
      </c>
      <c r="AI289" s="6" t="str">
        <f>VLOOKUP(C289, 'Batter Rosters'!A:C, 3, FALSE)</f>
        <v>#N/A</v>
      </c>
    </row>
    <row r="290">
      <c r="AG290" s="5">
        <f t="shared" si="1"/>
        <v>0</v>
      </c>
      <c r="AH290" s="6">
        <f t="shared" si="2"/>
        <v>0</v>
      </c>
      <c r="AI290" s="6" t="str">
        <f>VLOOKUP(C290, 'Batter Rosters'!A:C, 3, FALSE)</f>
        <v>#N/A</v>
      </c>
    </row>
    <row r="291">
      <c r="AG291" s="5">
        <f t="shared" si="1"/>
        <v>0</v>
      </c>
      <c r="AH291" s="6">
        <f t="shared" si="2"/>
        <v>0</v>
      </c>
      <c r="AI291" s="6" t="str">
        <f>VLOOKUP(C291, 'Batter Rosters'!A:C, 3, FALSE)</f>
        <v>#N/A</v>
      </c>
    </row>
    <row r="292">
      <c r="AG292" s="5">
        <f t="shared" si="1"/>
        <v>0</v>
      </c>
      <c r="AH292" s="6">
        <f t="shared" si="2"/>
        <v>0</v>
      </c>
      <c r="AI292" s="6" t="str">
        <f>VLOOKUP(C292, 'Batter Rosters'!A:C, 3, FALSE)</f>
        <v>#N/A</v>
      </c>
    </row>
    <row r="293">
      <c r="AG293" s="5">
        <f t="shared" si="1"/>
        <v>0</v>
      </c>
      <c r="AH293" s="6">
        <f t="shared" si="2"/>
        <v>0</v>
      </c>
      <c r="AI293" s="6" t="str">
        <f>VLOOKUP(C293, 'Batter Rosters'!A:C, 3, FALSE)</f>
        <v>#N/A</v>
      </c>
    </row>
    <row r="294">
      <c r="AG294" s="5">
        <f t="shared" si="1"/>
        <v>0</v>
      </c>
      <c r="AH294" s="6">
        <f t="shared" si="2"/>
        <v>0</v>
      </c>
      <c r="AI294" s="6" t="str">
        <f>VLOOKUP(C294, 'Batter Rosters'!A:C, 3, FALSE)</f>
        <v>#N/A</v>
      </c>
    </row>
    <row r="295">
      <c r="AG295" s="5">
        <f t="shared" si="1"/>
        <v>0</v>
      </c>
      <c r="AH295" s="6">
        <f t="shared" si="2"/>
        <v>0</v>
      </c>
      <c r="AI295" s="6" t="str">
        <f>VLOOKUP(C295, 'Batter Rosters'!A:C, 3, FALSE)</f>
        <v>#N/A</v>
      </c>
    </row>
    <row r="296">
      <c r="AG296" s="5">
        <f t="shared" si="1"/>
        <v>0</v>
      </c>
      <c r="AH296" s="6">
        <f t="shared" si="2"/>
        <v>0</v>
      </c>
      <c r="AI296" s="6" t="str">
        <f>VLOOKUP(C296, 'Batter Rosters'!A:C, 3, FALSE)</f>
        <v>#N/A</v>
      </c>
    </row>
    <row r="297">
      <c r="AG297" s="5">
        <f t="shared" si="1"/>
        <v>0</v>
      </c>
      <c r="AH297" s="6">
        <f t="shared" si="2"/>
        <v>0</v>
      </c>
      <c r="AI297" s="6" t="str">
        <f>VLOOKUP(C297, 'Batter Rosters'!A:C, 3, FALSE)</f>
        <v>#N/A</v>
      </c>
    </row>
    <row r="298">
      <c r="AG298" s="5">
        <f t="shared" si="1"/>
        <v>0</v>
      </c>
      <c r="AH298" s="6">
        <f t="shared" si="2"/>
        <v>0</v>
      </c>
      <c r="AI298" s="6" t="str">
        <f>VLOOKUP(C298, 'Batter Rosters'!A:C, 3, FALSE)</f>
        <v>#N/A</v>
      </c>
    </row>
    <row r="299">
      <c r="AG299" s="5">
        <f t="shared" si="1"/>
        <v>0</v>
      </c>
      <c r="AH299" s="6">
        <f t="shared" si="2"/>
        <v>0</v>
      </c>
      <c r="AI299" s="6" t="str">
        <f>VLOOKUP(C299, 'Batter Rosters'!A:C, 3, FALSE)</f>
        <v>#N/A</v>
      </c>
    </row>
    <row r="300">
      <c r="AG300" s="5">
        <f t="shared" si="1"/>
        <v>0</v>
      </c>
      <c r="AH300" s="6">
        <f t="shared" si="2"/>
        <v>0</v>
      </c>
      <c r="AI300" s="6" t="str">
        <f>VLOOKUP(C300, 'Batter Rosters'!A:C, 3, FALSE)</f>
        <v>#N/A</v>
      </c>
    </row>
    <row r="301">
      <c r="AG301" s="5">
        <f t="shared" si="1"/>
        <v>0</v>
      </c>
      <c r="AH301" s="6">
        <f t="shared" si="2"/>
        <v>0</v>
      </c>
      <c r="AI301" s="6" t="str">
        <f>VLOOKUP(C301, 'Batter Rosters'!A:C, 3, FALSE)</f>
        <v>#N/A</v>
      </c>
    </row>
    <row r="302">
      <c r="AG302" s="5">
        <f t="shared" si="1"/>
        <v>0</v>
      </c>
      <c r="AH302" s="6">
        <f t="shared" si="2"/>
        <v>0</v>
      </c>
      <c r="AI302" s="6" t="str">
        <f>VLOOKUP(C302, 'Batter Rosters'!A:C, 3, FALSE)</f>
        <v>#N/A</v>
      </c>
    </row>
    <row r="303">
      <c r="AG303" s="5">
        <f t="shared" si="1"/>
        <v>0</v>
      </c>
      <c r="AH303" s="6">
        <f t="shared" si="2"/>
        <v>0</v>
      </c>
      <c r="AI303" s="6" t="str">
        <f>VLOOKUP(C303, 'Batter Rosters'!A:C, 3, FALSE)</f>
        <v>#N/A</v>
      </c>
    </row>
    <row r="304">
      <c r="AG304" s="5">
        <f t="shared" si="1"/>
        <v>0</v>
      </c>
      <c r="AH304" s="6">
        <f t="shared" si="2"/>
        <v>0</v>
      </c>
      <c r="AI304" s="6" t="str">
        <f>VLOOKUP(C304, 'Batter Rosters'!A:C, 3, FALSE)</f>
        <v>#N/A</v>
      </c>
    </row>
    <row r="305">
      <c r="AG305" s="5">
        <f t="shared" si="1"/>
        <v>0</v>
      </c>
      <c r="AH305" s="6">
        <f t="shared" si="2"/>
        <v>0</v>
      </c>
      <c r="AI305" s="6" t="str">
        <f>VLOOKUP(C305, 'Batter Rosters'!A:C, 3, FALSE)</f>
        <v>#N/A</v>
      </c>
    </row>
    <row r="306">
      <c r="AG306" s="5">
        <f t="shared" si="1"/>
        <v>0</v>
      </c>
      <c r="AH306" s="6">
        <f t="shared" si="2"/>
        <v>0</v>
      </c>
      <c r="AI306" s="6" t="str">
        <f>VLOOKUP(C306, 'Batter Rosters'!A:C, 3, FALSE)</f>
        <v>#N/A</v>
      </c>
    </row>
    <row r="307">
      <c r="AG307" s="5">
        <f t="shared" si="1"/>
        <v>0</v>
      </c>
      <c r="AH307" s="6">
        <f t="shared" si="2"/>
        <v>0</v>
      </c>
      <c r="AI307" s="6" t="str">
        <f>VLOOKUP(C307, 'Batter Rosters'!A:C, 3, FALSE)</f>
        <v>#N/A</v>
      </c>
    </row>
    <row r="308">
      <c r="AG308" s="5">
        <f t="shared" si="1"/>
        <v>0</v>
      </c>
      <c r="AH308" s="6">
        <f t="shared" si="2"/>
        <v>0</v>
      </c>
      <c r="AI308" s="6" t="str">
        <f>VLOOKUP(C308, 'Batter Rosters'!A:C, 3, FALSE)</f>
        <v>#N/A</v>
      </c>
    </row>
    <row r="309">
      <c r="AG309" s="5">
        <f t="shared" si="1"/>
        <v>0</v>
      </c>
      <c r="AH309" s="6">
        <f t="shared" si="2"/>
        <v>0</v>
      </c>
      <c r="AI309" s="6" t="str">
        <f>VLOOKUP(C309, 'Batter Rosters'!A:C, 3, FALSE)</f>
        <v>#N/A</v>
      </c>
    </row>
    <row r="310">
      <c r="AG310" s="5">
        <f t="shared" si="1"/>
        <v>0</v>
      </c>
      <c r="AH310" s="6">
        <f t="shared" si="2"/>
        <v>0</v>
      </c>
      <c r="AI310" s="6" t="str">
        <f>VLOOKUP(C310, 'Batter Rosters'!A:C, 3, FALSE)</f>
        <v>#N/A</v>
      </c>
    </row>
    <row r="311">
      <c r="AG311" s="5">
        <f t="shared" si="1"/>
        <v>0</v>
      </c>
      <c r="AH311" s="6">
        <f t="shared" si="2"/>
        <v>0</v>
      </c>
      <c r="AI311" s="6" t="str">
        <f>VLOOKUP(C311, 'Batter Rosters'!A:C, 3, FALSE)</f>
        <v>#N/A</v>
      </c>
    </row>
    <row r="312">
      <c r="AG312" s="5">
        <f t="shared" si="1"/>
        <v>0</v>
      </c>
      <c r="AH312" s="6">
        <f t="shared" si="2"/>
        <v>0</v>
      </c>
      <c r="AI312" s="6" t="str">
        <f>VLOOKUP(C312, 'Batter Rosters'!A:C, 3, FALSE)</f>
        <v>#N/A</v>
      </c>
    </row>
    <row r="313">
      <c r="AG313" s="5">
        <f t="shared" si="1"/>
        <v>0</v>
      </c>
      <c r="AH313" s="6">
        <f t="shared" si="2"/>
        <v>0</v>
      </c>
      <c r="AI313" s="6" t="str">
        <f>VLOOKUP(C313, 'Batter Rosters'!A:C, 3, FALSE)</f>
        <v>#N/A</v>
      </c>
    </row>
    <row r="314">
      <c r="AG314" s="5">
        <f t="shared" si="1"/>
        <v>0</v>
      </c>
      <c r="AH314" s="6">
        <f t="shared" si="2"/>
        <v>0</v>
      </c>
      <c r="AI314" s="6" t="str">
        <f>VLOOKUP(C314, 'Batter Rosters'!A:C, 3, FALSE)</f>
        <v>#N/A</v>
      </c>
    </row>
    <row r="315">
      <c r="AG315" s="5">
        <f t="shared" si="1"/>
        <v>0</v>
      </c>
      <c r="AH315" s="6">
        <f t="shared" si="2"/>
        <v>0</v>
      </c>
      <c r="AI315" s="6" t="str">
        <f>VLOOKUP(C315, 'Batter Rosters'!A:C, 3, FALSE)</f>
        <v>#N/A</v>
      </c>
    </row>
    <row r="316">
      <c r="AG316" s="5">
        <f t="shared" si="1"/>
        <v>0</v>
      </c>
      <c r="AH316" s="6">
        <f t="shared" si="2"/>
        <v>0</v>
      </c>
      <c r="AI316" s="6" t="str">
        <f>VLOOKUP(C316, 'Batter Rosters'!A:C, 3, FALSE)</f>
        <v>#N/A</v>
      </c>
    </row>
    <row r="317">
      <c r="AG317" s="5">
        <f t="shared" si="1"/>
        <v>0</v>
      </c>
      <c r="AH317" s="6">
        <f t="shared" si="2"/>
        <v>0</v>
      </c>
      <c r="AI317" s="6" t="str">
        <f>VLOOKUP(C317, 'Batter Rosters'!A:C, 3, FALSE)</f>
        <v>#N/A</v>
      </c>
    </row>
    <row r="318">
      <c r="AG318" s="5">
        <f t="shared" si="1"/>
        <v>0</v>
      </c>
      <c r="AH318" s="6">
        <f t="shared" si="2"/>
        <v>0</v>
      </c>
      <c r="AI318" s="6" t="str">
        <f>VLOOKUP(C318, 'Batter Rosters'!A:C, 3, FALSE)</f>
        <v>#N/A</v>
      </c>
    </row>
    <row r="319">
      <c r="AG319" s="5">
        <f t="shared" si="1"/>
        <v>0</v>
      </c>
      <c r="AH319" s="6">
        <f t="shared" si="2"/>
        <v>0</v>
      </c>
      <c r="AI319" s="6" t="str">
        <f>VLOOKUP(C319, 'Batter Rosters'!A:C, 3, FALSE)</f>
        <v>#N/A</v>
      </c>
    </row>
    <row r="320">
      <c r="AG320" s="5">
        <f t="shared" si="1"/>
        <v>0</v>
      </c>
      <c r="AH320" s="6">
        <f t="shared" si="2"/>
        <v>0</v>
      </c>
      <c r="AI320" s="6" t="str">
        <f>VLOOKUP(C320, 'Batter Rosters'!A:C, 3, FALSE)</f>
        <v>#N/A</v>
      </c>
    </row>
    <row r="321">
      <c r="AG321" s="5">
        <f t="shared" si="1"/>
        <v>0</v>
      </c>
      <c r="AH321" s="6">
        <f t="shared" si="2"/>
        <v>0</v>
      </c>
      <c r="AI321" s="6" t="str">
        <f>VLOOKUP(C321, 'Batter Rosters'!A:C, 3, FALSE)</f>
        <v>#N/A</v>
      </c>
    </row>
    <row r="322">
      <c r="AG322" s="5">
        <f t="shared" si="1"/>
        <v>0</v>
      </c>
      <c r="AH322" s="6">
        <f t="shared" si="2"/>
        <v>0</v>
      </c>
      <c r="AI322" s="6" t="str">
        <f>VLOOKUP(C322, 'Batter Rosters'!A:C, 3, FALSE)</f>
        <v>#N/A</v>
      </c>
    </row>
    <row r="323">
      <c r="AG323" s="5">
        <f t="shared" si="1"/>
        <v>0</v>
      </c>
      <c r="AH323" s="6">
        <f t="shared" si="2"/>
        <v>0</v>
      </c>
      <c r="AI323" s="6" t="str">
        <f>VLOOKUP(C323, 'Batter Rosters'!A:C, 3, FALSE)</f>
        <v>#N/A</v>
      </c>
    </row>
    <row r="324">
      <c r="AG324" s="5">
        <f t="shared" si="1"/>
        <v>0</v>
      </c>
      <c r="AH324" s="6">
        <f t="shared" si="2"/>
        <v>0</v>
      </c>
      <c r="AI324" s="6" t="str">
        <f>VLOOKUP(C324, 'Batter Rosters'!A:C, 3, FALSE)</f>
        <v>#N/A</v>
      </c>
    </row>
    <row r="325">
      <c r="AG325" s="5">
        <f t="shared" si="1"/>
        <v>0</v>
      </c>
      <c r="AH325" s="6">
        <f t="shared" si="2"/>
        <v>0</v>
      </c>
      <c r="AI325" s="6" t="str">
        <f>VLOOKUP(C325, 'Batter Rosters'!A:C, 3, FALSE)</f>
        <v>#N/A</v>
      </c>
    </row>
    <row r="326">
      <c r="AG326" s="5">
        <f t="shared" si="1"/>
        <v>0</v>
      </c>
      <c r="AH326" s="6">
        <f t="shared" si="2"/>
        <v>0</v>
      </c>
      <c r="AI326" s="6" t="str">
        <f>VLOOKUP(C326, 'Batter Rosters'!A:C, 3, FALSE)</f>
        <v>#N/A</v>
      </c>
    </row>
    <row r="327">
      <c r="AG327" s="5">
        <f t="shared" si="1"/>
        <v>0</v>
      </c>
      <c r="AH327" s="6">
        <f t="shared" si="2"/>
        <v>0</v>
      </c>
      <c r="AI327" s="6" t="str">
        <f>VLOOKUP(C327, 'Batter Rosters'!A:C, 3, FALSE)</f>
        <v>#N/A</v>
      </c>
    </row>
    <row r="328">
      <c r="AG328" s="5">
        <f t="shared" si="1"/>
        <v>0</v>
      </c>
      <c r="AH328" s="6">
        <f t="shared" si="2"/>
        <v>0</v>
      </c>
      <c r="AI328" s="6" t="str">
        <f>VLOOKUP(C328, 'Batter Rosters'!A:C, 3, FALSE)</f>
        <v>#N/A</v>
      </c>
    </row>
    <row r="329">
      <c r="AG329" s="5">
        <f t="shared" si="1"/>
        <v>0</v>
      </c>
      <c r="AH329" s="6">
        <f t="shared" si="2"/>
        <v>0</v>
      </c>
      <c r="AI329" s="6" t="str">
        <f>VLOOKUP(C329, 'Batter Rosters'!A:C, 3, FALSE)</f>
        <v>#N/A</v>
      </c>
    </row>
    <row r="330">
      <c r="AG330" s="5">
        <f t="shared" si="1"/>
        <v>0</v>
      </c>
      <c r="AH330" s="6">
        <f t="shared" si="2"/>
        <v>0</v>
      </c>
      <c r="AI330" s="6" t="str">
        <f>VLOOKUP(C330, 'Batter Rosters'!A:C, 3, FALSE)</f>
        <v>#N/A</v>
      </c>
    </row>
    <row r="331">
      <c r="AG331" s="5">
        <f t="shared" si="1"/>
        <v>0</v>
      </c>
      <c r="AH331" s="6">
        <f t="shared" si="2"/>
        <v>0</v>
      </c>
      <c r="AI331" s="6" t="str">
        <f>VLOOKUP(C331, 'Batter Rosters'!A:C, 3, FALSE)</f>
        <v>#N/A</v>
      </c>
    </row>
    <row r="332">
      <c r="AG332" s="5">
        <f t="shared" si="1"/>
        <v>0</v>
      </c>
      <c r="AH332" s="6">
        <f t="shared" si="2"/>
        <v>0</v>
      </c>
      <c r="AI332" s="6" t="str">
        <f>VLOOKUP(C332, 'Batter Rosters'!A:C, 3, FALSE)</f>
        <v>#N/A</v>
      </c>
    </row>
    <row r="333">
      <c r="AG333" s="5">
        <f t="shared" si="1"/>
        <v>0</v>
      </c>
      <c r="AH333" s="6">
        <f t="shared" si="2"/>
        <v>0</v>
      </c>
      <c r="AI333" s="6" t="str">
        <f>VLOOKUP(C333, 'Batter Rosters'!A:C, 3, FALSE)</f>
        <v>#N/A</v>
      </c>
    </row>
    <row r="334">
      <c r="AG334" s="5">
        <f t="shared" si="1"/>
        <v>0</v>
      </c>
      <c r="AH334" s="6">
        <f t="shared" si="2"/>
        <v>0</v>
      </c>
      <c r="AI334" s="6" t="str">
        <f>VLOOKUP(C334, 'Batter Rosters'!A:C, 3, FALSE)</f>
        <v>#N/A</v>
      </c>
    </row>
    <row r="335">
      <c r="AG335" s="5">
        <f t="shared" si="1"/>
        <v>0</v>
      </c>
      <c r="AH335" s="6">
        <f t="shared" si="2"/>
        <v>0</v>
      </c>
      <c r="AI335" s="6" t="str">
        <f>VLOOKUP(C335, 'Batter Rosters'!A:C, 3, FALSE)</f>
        <v>#N/A</v>
      </c>
    </row>
    <row r="336">
      <c r="AG336" s="5">
        <f t="shared" si="1"/>
        <v>0</v>
      </c>
      <c r="AH336" s="6">
        <f t="shared" si="2"/>
        <v>0</v>
      </c>
      <c r="AI336" s="6" t="str">
        <f>VLOOKUP(C336, 'Batter Rosters'!A:C, 3, FALSE)</f>
        <v>#N/A</v>
      </c>
    </row>
    <row r="337">
      <c r="AG337" s="5">
        <f t="shared" si="1"/>
        <v>0</v>
      </c>
      <c r="AH337" s="6">
        <f t="shared" si="2"/>
        <v>0</v>
      </c>
      <c r="AI337" s="6" t="str">
        <f>VLOOKUP(C337, 'Batter Rosters'!A:C, 3, FALSE)</f>
        <v>#N/A</v>
      </c>
    </row>
    <row r="338">
      <c r="AG338" s="5">
        <f t="shared" si="1"/>
        <v>0</v>
      </c>
      <c r="AH338" s="6">
        <f t="shared" si="2"/>
        <v>0</v>
      </c>
      <c r="AI338" s="6" t="str">
        <f>VLOOKUP(C338, 'Batter Rosters'!A:C, 3, FALSE)</f>
        <v>#N/A</v>
      </c>
    </row>
    <row r="339">
      <c r="AG339" s="5">
        <f t="shared" si="1"/>
        <v>0</v>
      </c>
      <c r="AH339" s="6">
        <f t="shared" si="2"/>
        <v>0</v>
      </c>
      <c r="AI339" s="6" t="str">
        <f>VLOOKUP(C339, 'Batter Rosters'!A:C, 3, FALSE)</f>
        <v>#N/A</v>
      </c>
    </row>
    <row r="340">
      <c r="AG340" s="5">
        <f t="shared" si="1"/>
        <v>0</v>
      </c>
      <c r="AH340" s="6">
        <f t="shared" si="2"/>
        <v>0</v>
      </c>
      <c r="AI340" s="6" t="str">
        <f>VLOOKUP(C340, 'Batter Rosters'!A:C, 3, FALSE)</f>
        <v>#N/A</v>
      </c>
    </row>
    <row r="341">
      <c r="AG341" s="5">
        <f t="shared" si="1"/>
        <v>0</v>
      </c>
      <c r="AH341" s="6">
        <f t="shared" si="2"/>
        <v>0</v>
      </c>
      <c r="AI341" s="6" t="str">
        <f>VLOOKUP(C341, 'Batter Rosters'!A:C, 3, FALSE)</f>
        <v>#N/A</v>
      </c>
    </row>
    <row r="342">
      <c r="AG342" s="5">
        <f t="shared" si="1"/>
        <v>0</v>
      </c>
      <c r="AH342" s="6">
        <f t="shared" si="2"/>
        <v>0</v>
      </c>
      <c r="AI342" s="6" t="str">
        <f>VLOOKUP(C342, 'Batter Rosters'!A:C, 3, FALSE)</f>
        <v>#N/A</v>
      </c>
    </row>
    <row r="343">
      <c r="AG343" s="5">
        <f t="shared" si="1"/>
        <v>0</v>
      </c>
      <c r="AH343" s="6">
        <f t="shared" si="2"/>
        <v>0</v>
      </c>
      <c r="AI343" s="6" t="str">
        <f>VLOOKUP(C343, 'Batter Rosters'!A:C, 3, FALSE)</f>
        <v>#N/A</v>
      </c>
    </row>
    <row r="344">
      <c r="AG344" s="5">
        <f t="shared" si="1"/>
        <v>0</v>
      </c>
      <c r="AH344" s="6">
        <f t="shared" si="2"/>
        <v>0</v>
      </c>
      <c r="AI344" s="6" t="str">
        <f>VLOOKUP(C344, 'Batter Rosters'!A:C, 3, FALSE)</f>
        <v>#N/A</v>
      </c>
    </row>
    <row r="345">
      <c r="AG345" s="5">
        <f t="shared" si="1"/>
        <v>0</v>
      </c>
      <c r="AH345" s="6">
        <f t="shared" si="2"/>
        <v>0</v>
      </c>
      <c r="AI345" s="6" t="str">
        <f>VLOOKUP(C345, 'Batter Rosters'!A:C, 3, FALSE)</f>
        <v>#N/A</v>
      </c>
    </row>
    <row r="346">
      <c r="AG346" s="5">
        <f t="shared" si="1"/>
        <v>0</v>
      </c>
      <c r="AH346" s="6">
        <f t="shared" si="2"/>
        <v>0</v>
      </c>
      <c r="AI346" s="6" t="str">
        <f>VLOOKUP(C346, 'Batter Rosters'!A:C, 3, FALSE)</f>
        <v>#N/A</v>
      </c>
    </row>
    <row r="347">
      <c r="AG347" s="5">
        <f t="shared" si="1"/>
        <v>0</v>
      </c>
      <c r="AH347" s="6">
        <f t="shared" si="2"/>
        <v>0</v>
      </c>
      <c r="AI347" s="6" t="str">
        <f>VLOOKUP(C347, 'Batter Rosters'!A:C, 3, FALSE)</f>
        <v>#N/A</v>
      </c>
    </row>
    <row r="348">
      <c r="AG348" s="5">
        <f t="shared" si="1"/>
        <v>0</v>
      </c>
      <c r="AH348" s="6">
        <f t="shared" si="2"/>
        <v>0</v>
      </c>
      <c r="AI348" s="6" t="str">
        <f>VLOOKUP(C348, 'Batter Rosters'!A:C, 3, FALSE)</f>
        <v>#N/A</v>
      </c>
    </row>
    <row r="349">
      <c r="AG349" s="5">
        <f t="shared" si="1"/>
        <v>0</v>
      </c>
      <c r="AH349" s="6">
        <f t="shared" si="2"/>
        <v>0</v>
      </c>
      <c r="AI349" s="6" t="str">
        <f>VLOOKUP(C349, 'Batter Rosters'!A:C, 3, FALSE)</f>
        <v>#N/A</v>
      </c>
    </row>
    <row r="350">
      <c r="AG350" s="5">
        <f t="shared" si="1"/>
        <v>0</v>
      </c>
      <c r="AH350" s="6">
        <f t="shared" si="2"/>
        <v>0</v>
      </c>
      <c r="AI350" s="6" t="str">
        <f>VLOOKUP(C350, 'Batter Rosters'!A:C, 3, FALSE)</f>
        <v>#N/A</v>
      </c>
    </row>
    <row r="351">
      <c r="AG351" s="5">
        <f t="shared" si="1"/>
        <v>0</v>
      </c>
      <c r="AH351" s="6">
        <f t="shared" si="2"/>
        <v>0</v>
      </c>
      <c r="AI351" s="6" t="str">
        <f>VLOOKUP(C351, 'Batter Rosters'!A:C, 3, FALSE)</f>
        <v>#N/A</v>
      </c>
    </row>
    <row r="352">
      <c r="AG352" s="5">
        <f t="shared" si="1"/>
        <v>0</v>
      </c>
      <c r="AH352" s="6">
        <f t="shared" si="2"/>
        <v>0</v>
      </c>
      <c r="AI352" s="6" t="str">
        <f>VLOOKUP(C352, 'Batter Rosters'!A:C, 3, FALSE)</f>
        <v>#N/A</v>
      </c>
    </row>
    <row r="353">
      <c r="AG353" s="5">
        <f t="shared" si="1"/>
        <v>0</v>
      </c>
      <c r="AH353" s="6">
        <f t="shared" si="2"/>
        <v>0</v>
      </c>
      <c r="AI353" s="6" t="str">
        <f>VLOOKUP(C353, 'Batter Rosters'!A:C, 3, FALSE)</f>
        <v>#N/A</v>
      </c>
    </row>
    <row r="354">
      <c r="AG354" s="5">
        <f t="shared" si="1"/>
        <v>0</v>
      </c>
      <c r="AH354" s="6">
        <f t="shared" si="2"/>
        <v>0</v>
      </c>
      <c r="AI354" s="6" t="str">
        <f>VLOOKUP(C354, 'Batter Rosters'!A:C, 3, FALSE)</f>
        <v>#N/A</v>
      </c>
    </row>
    <row r="355">
      <c r="AG355" s="5">
        <f t="shared" si="1"/>
        <v>0</v>
      </c>
      <c r="AH355" s="6">
        <f t="shared" si="2"/>
        <v>0</v>
      </c>
      <c r="AI355" s="6" t="str">
        <f>VLOOKUP(C355, 'Batter Rosters'!A:C, 3, FALSE)</f>
        <v>#N/A</v>
      </c>
    </row>
    <row r="356">
      <c r="AG356" s="5">
        <f t="shared" si="1"/>
        <v>0</v>
      </c>
      <c r="AH356" s="6">
        <f t="shared" si="2"/>
        <v>0</v>
      </c>
      <c r="AI356" s="6" t="str">
        <f>VLOOKUP(C356, 'Batter Rosters'!A:C, 3, FALSE)</f>
        <v>#N/A</v>
      </c>
    </row>
    <row r="357">
      <c r="AG357" s="5">
        <f t="shared" si="1"/>
        <v>0</v>
      </c>
      <c r="AH357" s="6">
        <f t="shared" si="2"/>
        <v>0</v>
      </c>
      <c r="AI357" s="6" t="str">
        <f>VLOOKUP(C357, 'Batter Rosters'!A:C, 3, FALSE)</f>
        <v>#N/A</v>
      </c>
    </row>
    <row r="358">
      <c r="AG358" s="5">
        <f t="shared" si="1"/>
        <v>0</v>
      </c>
      <c r="AH358" s="6">
        <f t="shared" si="2"/>
        <v>0</v>
      </c>
      <c r="AI358" s="6" t="str">
        <f>VLOOKUP(C358, 'Batter Rosters'!A:C, 3, FALSE)</f>
        <v>#N/A</v>
      </c>
    </row>
    <row r="359">
      <c r="AG359" s="5">
        <f t="shared" si="1"/>
        <v>0</v>
      </c>
      <c r="AH359" s="6">
        <f t="shared" si="2"/>
        <v>0</v>
      </c>
      <c r="AI359" s="6" t="str">
        <f>VLOOKUP(C359, 'Batter Rosters'!A:C, 3, FALSE)</f>
        <v>#N/A</v>
      </c>
    </row>
    <row r="360">
      <c r="AG360" s="5">
        <f t="shared" si="1"/>
        <v>0</v>
      </c>
      <c r="AH360" s="6">
        <f t="shared" si="2"/>
        <v>0</v>
      </c>
      <c r="AI360" s="6" t="str">
        <f>VLOOKUP(C360, 'Batter Rosters'!A:C, 3, FALSE)</f>
        <v>#N/A</v>
      </c>
    </row>
    <row r="361">
      <c r="AG361" s="5">
        <f t="shared" si="1"/>
        <v>0</v>
      </c>
      <c r="AH361" s="6">
        <f t="shared" si="2"/>
        <v>0</v>
      </c>
      <c r="AI361" s="6" t="str">
        <f>VLOOKUP(C361, 'Batter Rosters'!A:C, 3, FALSE)</f>
        <v>#N/A</v>
      </c>
    </row>
    <row r="362">
      <c r="AG362" s="5">
        <f t="shared" si="1"/>
        <v>0</v>
      </c>
      <c r="AH362" s="6">
        <f t="shared" si="2"/>
        <v>0</v>
      </c>
      <c r="AI362" s="6" t="str">
        <f>VLOOKUP(C362, 'Batter Rosters'!A:C, 3, FALSE)</f>
        <v>#N/A</v>
      </c>
    </row>
    <row r="363">
      <c r="AG363" s="5">
        <f t="shared" si="1"/>
        <v>0</v>
      </c>
      <c r="AH363" s="6">
        <f t="shared" si="2"/>
        <v>0</v>
      </c>
      <c r="AI363" s="6" t="str">
        <f>VLOOKUP(C363, 'Batter Rosters'!A:C, 3, FALSE)</f>
        <v>#N/A</v>
      </c>
    </row>
    <row r="364">
      <c r="AG364" s="5">
        <f t="shared" si="1"/>
        <v>0</v>
      </c>
      <c r="AH364" s="6">
        <f t="shared" si="2"/>
        <v>0</v>
      </c>
      <c r="AI364" s="6" t="str">
        <f>VLOOKUP(C364, 'Batter Rosters'!A:C, 3, FALSE)</f>
        <v>#N/A</v>
      </c>
    </row>
    <row r="365">
      <c r="AG365" s="5">
        <f t="shared" si="1"/>
        <v>0</v>
      </c>
      <c r="AH365" s="6">
        <f t="shared" si="2"/>
        <v>0</v>
      </c>
      <c r="AI365" s="6" t="str">
        <f>VLOOKUP(C365, 'Batter Rosters'!A:C, 3, FALSE)</f>
        <v>#N/A</v>
      </c>
    </row>
    <row r="366">
      <c r="AG366" s="5">
        <f t="shared" si="1"/>
        <v>0</v>
      </c>
      <c r="AH366" s="6">
        <f t="shared" si="2"/>
        <v>0</v>
      </c>
      <c r="AI366" s="6" t="str">
        <f>VLOOKUP(C366, 'Batter Rosters'!A:C, 3, FALSE)</f>
        <v>#N/A</v>
      </c>
    </row>
    <row r="367">
      <c r="AG367" s="5">
        <f t="shared" si="1"/>
        <v>0</v>
      </c>
      <c r="AH367" s="6">
        <f t="shared" si="2"/>
        <v>0</v>
      </c>
      <c r="AI367" s="6" t="str">
        <f>VLOOKUP(C367, 'Batter Rosters'!A:C, 3, FALSE)</f>
        <v>#N/A</v>
      </c>
    </row>
    <row r="368">
      <c r="AG368" s="5">
        <f t="shared" si="1"/>
        <v>0</v>
      </c>
      <c r="AH368" s="6">
        <f t="shared" si="2"/>
        <v>0</v>
      </c>
      <c r="AI368" s="6" t="str">
        <f>VLOOKUP(C368, 'Batter Rosters'!A:C, 3, FALSE)</f>
        <v>#N/A</v>
      </c>
    </row>
    <row r="369">
      <c r="AG369" s="5">
        <f t="shared" si="1"/>
        <v>0</v>
      </c>
      <c r="AH369" s="6">
        <f t="shared" si="2"/>
        <v>0</v>
      </c>
      <c r="AI369" s="6" t="str">
        <f>VLOOKUP(C369, 'Batter Rosters'!A:C, 3, FALSE)</f>
        <v>#N/A</v>
      </c>
    </row>
    <row r="370">
      <c r="AG370" s="5">
        <f t="shared" si="1"/>
        <v>0</v>
      </c>
      <c r="AH370" s="6">
        <f t="shared" si="2"/>
        <v>0</v>
      </c>
      <c r="AI370" s="6" t="str">
        <f>VLOOKUP(C370, 'Batter Rosters'!A:C, 3, FALSE)</f>
        <v>#N/A</v>
      </c>
    </row>
    <row r="371">
      <c r="AG371" s="5">
        <f t="shared" si="1"/>
        <v>0</v>
      </c>
      <c r="AH371" s="6">
        <f t="shared" si="2"/>
        <v>0</v>
      </c>
      <c r="AI371" s="6" t="str">
        <f>VLOOKUP(C371, 'Batter Rosters'!A:C, 3, FALSE)</f>
        <v>#N/A</v>
      </c>
    </row>
    <row r="372">
      <c r="AG372" s="5">
        <f t="shared" si="1"/>
        <v>0</v>
      </c>
      <c r="AH372" s="6">
        <f t="shared" si="2"/>
        <v>0</v>
      </c>
      <c r="AI372" s="6" t="str">
        <f>VLOOKUP(C372, 'Batter Rosters'!A:C, 3, FALSE)</f>
        <v>#N/A</v>
      </c>
    </row>
    <row r="373">
      <c r="AG373" s="5">
        <f t="shared" si="1"/>
        <v>0</v>
      </c>
      <c r="AH373" s="6">
        <f t="shared" si="2"/>
        <v>0</v>
      </c>
      <c r="AI373" s="6" t="str">
        <f>VLOOKUP(C373, 'Batter Rosters'!A:C, 3, FALSE)</f>
        <v>#N/A</v>
      </c>
    </row>
    <row r="374">
      <c r="AG374" s="5">
        <f t="shared" si="1"/>
        <v>0</v>
      </c>
      <c r="AH374" s="6">
        <f t="shared" si="2"/>
        <v>0</v>
      </c>
      <c r="AI374" s="6" t="str">
        <f>VLOOKUP(C374, 'Batter Rosters'!A:C, 3, FALSE)</f>
        <v>#N/A</v>
      </c>
    </row>
    <row r="375">
      <c r="AG375" s="5">
        <f t="shared" si="1"/>
        <v>0</v>
      </c>
      <c r="AH375" s="6">
        <f t="shared" si="2"/>
        <v>0</v>
      </c>
      <c r="AI375" s="6" t="str">
        <f>VLOOKUP(C375, 'Batter Rosters'!A:C, 3, FALSE)</f>
        <v>#N/A</v>
      </c>
    </row>
    <row r="376">
      <c r="AG376" s="5">
        <f t="shared" si="1"/>
        <v>0</v>
      </c>
      <c r="AH376" s="6">
        <f t="shared" si="2"/>
        <v>0</v>
      </c>
      <c r="AI376" s="6" t="str">
        <f>VLOOKUP(C376, 'Batter Rosters'!A:C, 3, FALSE)</f>
        <v>#N/A</v>
      </c>
    </row>
    <row r="377">
      <c r="AG377" s="5">
        <f t="shared" si="1"/>
        <v>0</v>
      </c>
      <c r="AH377" s="6">
        <f t="shared" si="2"/>
        <v>0</v>
      </c>
      <c r="AI377" s="6" t="str">
        <f>VLOOKUP(C377, 'Batter Rosters'!A:C, 3, FALSE)</f>
        <v>#N/A</v>
      </c>
    </row>
    <row r="378">
      <c r="AG378" s="5">
        <f t="shared" si="1"/>
        <v>0</v>
      </c>
      <c r="AH378" s="6">
        <f t="shared" si="2"/>
        <v>0</v>
      </c>
      <c r="AI378" s="6" t="str">
        <f>VLOOKUP(C378, 'Batter Rosters'!A:C, 3, FALSE)</f>
        <v>#N/A</v>
      </c>
    </row>
    <row r="379">
      <c r="AG379" s="5">
        <f t="shared" si="1"/>
        <v>0</v>
      </c>
      <c r="AH379" s="6">
        <f t="shared" si="2"/>
        <v>0</v>
      </c>
      <c r="AI379" s="6" t="str">
        <f>VLOOKUP(C379, 'Batter Rosters'!A:C, 3, FALSE)</f>
        <v>#N/A</v>
      </c>
    </row>
    <row r="380">
      <c r="AG380" s="5">
        <f t="shared" si="1"/>
        <v>0</v>
      </c>
      <c r="AH380" s="6">
        <f t="shared" si="2"/>
        <v>0</v>
      </c>
      <c r="AI380" s="6" t="str">
        <f>VLOOKUP(C380, 'Batter Rosters'!A:C, 3, FALSE)</f>
        <v>#N/A</v>
      </c>
    </row>
    <row r="381">
      <c r="AG381" s="5">
        <f t="shared" si="1"/>
        <v>0</v>
      </c>
      <c r="AH381" s="6">
        <f t="shared" si="2"/>
        <v>0</v>
      </c>
      <c r="AI381" s="6" t="str">
        <f>VLOOKUP(C381, 'Batter Rosters'!A:C, 3, FALSE)</f>
        <v>#N/A</v>
      </c>
    </row>
    <row r="382">
      <c r="AG382" s="5">
        <f t="shared" si="1"/>
        <v>0</v>
      </c>
      <c r="AH382" s="6">
        <f t="shared" si="2"/>
        <v>0</v>
      </c>
      <c r="AI382" s="6" t="str">
        <f>VLOOKUP(C382, 'Batter Rosters'!A:C, 3, FALSE)</f>
        <v>#N/A</v>
      </c>
    </row>
    <row r="383">
      <c r="AG383" s="5">
        <f t="shared" si="1"/>
        <v>0</v>
      </c>
      <c r="AH383" s="6">
        <f t="shared" si="2"/>
        <v>0</v>
      </c>
      <c r="AI383" s="6" t="str">
        <f>VLOOKUP(C383, 'Batter Rosters'!A:C, 3, FALSE)</f>
        <v>#N/A</v>
      </c>
    </row>
    <row r="384">
      <c r="AG384" s="5">
        <f t="shared" si="1"/>
        <v>0</v>
      </c>
      <c r="AH384" s="6">
        <f t="shared" si="2"/>
        <v>0</v>
      </c>
      <c r="AI384" s="6" t="str">
        <f>VLOOKUP(C384, 'Batter Rosters'!A:C, 3, FALSE)</f>
        <v>#N/A</v>
      </c>
    </row>
    <row r="385">
      <c r="AG385" s="5">
        <f t="shared" si="1"/>
        <v>0</v>
      </c>
      <c r="AH385" s="6">
        <f t="shared" si="2"/>
        <v>0</v>
      </c>
      <c r="AI385" s="6" t="str">
        <f>VLOOKUP(C385, 'Batter Rosters'!A:C, 3, FALSE)</f>
        <v>#N/A</v>
      </c>
    </row>
    <row r="386">
      <c r="AG386" s="5">
        <f t="shared" si="1"/>
        <v>0</v>
      </c>
      <c r="AH386" s="6">
        <f t="shared" si="2"/>
        <v>0</v>
      </c>
      <c r="AI386" s="6" t="str">
        <f>VLOOKUP(C386, 'Batter Rosters'!A:C, 3, FALSE)</f>
        <v>#N/A</v>
      </c>
    </row>
    <row r="387">
      <c r="AG387" s="5">
        <f t="shared" si="1"/>
        <v>0</v>
      </c>
      <c r="AH387" s="6">
        <f t="shared" si="2"/>
        <v>0</v>
      </c>
      <c r="AI387" s="6" t="str">
        <f>VLOOKUP(C387, 'Batter Rosters'!A:C, 3, FALSE)</f>
        <v>#N/A</v>
      </c>
    </row>
    <row r="388">
      <c r="AG388" s="5">
        <f t="shared" si="1"/>
        <v>0</v>
      </c>
      <c r="AH388" s="6">
        <f t="shared" si="2"/>
        <v>0</v>
      </c>
      <c r="AI388" s="6" t="str">
        <f>VLOOKUP(C388, 'Batter Rosters'!A:C, 3, FALSE)</f>
        <v>#N/A</v>
      </c>
    </row>
    <row r="389">
      <c r="AG389" s="5">
        <f t="shared" si="1"/>
        <v>0</v>
      </c>
      <c r="AH389" s="6">
        <f t="shared" si="2"/>
        <v>0</v>
      </c>
      <c r="AI389" s="6" t="str">
        <f>VLOOKUP(C389, 'Batter Rosters'!A:C, 3, FALSE)</f>
        <v>#N/A</v>
      </c>
    </row>
    <row r="390">
      <c r="AG390" s="5">
        <f t="shared" si="1"/>
        <v>0</v>
      </c>
      <c r="AH390" s="6">
        <f t="shared" si="2"/>
        <v>0</v>
      </c>
      <c r="AI390" s="6" t="str">
        <f>VLOOKUP(C390, 'Batter Rosters'!A:C, 3, FALSE)</f>
        <v>#N/A</v>
      </c>
    </row>
    <row r="391">
      <c r="AG391" s="5">
        <f t="shared" si="1"/>
        <v>0</v>
      </c>
      <c r="AH391" s="6">
        <f t="shared" si="2"/>
        <v>0</v>
      </c>
      <c r="AI391" s="6" t="str">
        <f>VLOOKUP(C391, 'Batter Rosters'!A:C, 3, FALSE)</f>
        <v>#N/A</v>
      </c>
    </row>
    <row r="392">
      <c r="AG392" s="5">
        <f t="shared" si="1"/>
        <v>0</v>
      </c>
      <c r="AH392" s="6">
        <f t="shared" si="2"/>
        <v>0</v>
      </c>
      <c r="AI392" s="6" t="str">
        <f>VLOOKUP(C392, 'Batter Rosters'!A:C, 3, FALSE)</f>
        <v>#N/A</v>
      </c>
    </row>
    <row r="393">
      <c r="AG393" s="5">
        <f t="shared" si="1"/>
        <v>0</v>
      </c>
      <c r="AH393" s="6">
        <f t="shared" si="2"/>
        <v>0</v>
      </c>
      <c r="AI393" s="6" t="str">
        <f>VLOOKUP(C393, 'Batter Rosters'!A:C, 3, FALSE)</f>
        <v>#N/A</v>
      </c>
    </row>
    <row r="394">
      <c r="AG394" s="5">
        <f t="shared" si="1"/>
        <v>0</v>
      </c>
      <c r="AH394" s="6">
        <f t="shared" si="2"/>
        <v>0</v>
      </c>
      <c r="AI394" s="6" t="str">
        <f>VLOOKUP(C394, 'Batter Rosters'!A:C, 3, FALSE)</f>
        <v>#N/A</v>
      </c>
    </row>
    <row r="395">
      <c r="AG395" s="5">
        <f t="shared" si="1"/>
        <v>0</v>
      </c>
      <c r="AH395" s="6">
        <f t="shared" si="2"/>
        <v>0</v>
      </c>
      <c r="AI395" s="6" t="str">
        <f>VLOOKUP(C395, 'Batter Rosters'!A:C, 3, FALSE)</f>
        <v>#N/A</v>
      </c>
    </row>
    <row r="396">
      <c r="AG396" s="5">
        <f t="shared" si="1"/>
        <v>0</v>
      </c>
      <c r="AH396" s="6">
        <f t="shared" si="2"/>
        <v>0</v>
      </c>
      <c r="AI396" s="6" t="str">
        <f>VLOOKUP(C396, 'Batter Rosters'!A:C, 3, FALSE)</f>
        <v>#N/A</v>
      </c>
    </row>
    <row r="397">
      <c r="AG397" s="5">
        <f t="shared" si="1"/>
        <v>0</v>
      </c>
      <c r="AH397" s="6">
        <f t="shared" si="2"/>
        <v>0</v>
      </c>
      <c r="AI397" s="6" t="str">
        <f>VLOOKUP(C397, 'Batter Rosters'!A:C, 3, FALSE)</f>
        <v>#N/A</v>
      </c>
    </row>
    <row r="398">
      <c r="AG398" s="5">
        <f t="shared" si="1"/>
        <v>0</v>
      </c>
      <c r="AH398" s="6">
        <f t="shared" si="2"/>
        <v>0</v>
      </c>
      <c r="AI398" s="6" t="str">
        <f>VLOOKUP(C398, 'Batter Rosters'!A:C, 3, FALSE)</f>
        <v>#N/A</v>
      </c>
    </row>
    <row r="399">
      <c r="AG399" s="5">
        <f t="shared" si="1"/>
        <v>0</v>
      </c>
      <c r="AH399" s="6">
        <f t="shared" si="2"/>
        <v>0</v>
      </c>
      <c r="AI399" s="6" t="str">
        <f>VLOOKUP(C399, 'Batter Rosters'!A:C, 3, FALSE)</f>
        <v>#N/A</v>
      </c>
    </row>
    <row r="400">
      <c r="AG400" s="5">
        <f t="shared" si="1"/>
        <v>0</v>
      </c>
      <c r="AH400" s="6">
        <f t="shared" si="2"/>
        <v>0</v>
      </c>
      <c r="AI400" s="6" t="str">
        <f>VLOOKUP(C400, 'Batter Rosters'!A:C, 3, FALSE)</f>
        <v>#N/A</v>
      </c>
    </row>
    <row r="401">
      <c r="AG401" s="5">
        <f t="shared" si="1"/>
        <v>0</v>
      </c>
      <c r="AH401" s="6">
        <f t="shared" si="2"/>
        <v>0</v>
      </c>
      <c r="AI401" s="6" t="str">
        <f>VLOOKUP(C401, 'Batter Rosters'!A:C, 3, FALSE)</f>
        <v>#N/A</v>
      </c>
    </row>
    <row r="402">
      <c r="AG402" s="5">
        <f t="shared" si="1"/>
        <v>0</v>
      </c>
      <c r="AH402" s="6">
        <f t="shared" si="2"/>
        <v>0</v>
      </c>
      <c r="AI402" s="6" t="str">
        <f>VLOOKUP(C402, 'Batter Rosters'!A:C, 3, FALSE)</f>
        <v>#N/A</v>
      </c>
    </row>
    <row r="403">
      <c r="AG403" s="5">
        <f t="shared" si="1"/>
        <v>0</v>
      </c>
      <c r="AH403" s="6">
        <f t="shared" si="2"/>
        <v>0</v>
      </c>
      <c r="AI403" s="6" t="str">
        <f>VLOOKUP(C403, 'Batter Rosters'!A:C, 3, FALSE)</f>
        <v>#N/A</v>
      </c>
    </row>
    <row r="404">
      <c r="AG404" s="5">
        <f t="shared" si="1"/>
        <v>0</v>
      </c>
      <c r="AH404" s="6">
        <f t="shared" si="2"/>
        <v>0</v>
      </c>
      <c r="AI404" s="6" t="str">
        <f>VLOOKUP(C404, 'Batter Rosters'!A:C, 3, FALSE)</f>
        <v>#N/A</v>
      </c>
    </row>
    <row r="405">
      <c r="AG405" s="5">
        <f t="shared" si="1"/>
        <v>0</v>
      </c>
      <c r="AH405" s="6">
        <f t="shared" si="2"/>
        <v>0</v>
      </c>
      <c r="AI405" s="6" t="str">
        <f>VLOOKUP(C405, 'Batter Rosters'!A:C, 3, FALSE)</f>
        <v>#N/A</v>
      </c>
    </row>
    <row r="406">
      <c r="AG406" s="5">
        <f t="shared" si="1"/>
        <v>0</v>
      </c>
      <c r="AH406" s="6">
        <f t="shared" si="2"/>
        <v>0</v>
      </c>
      <c r="AI406" s="6" t="str">
        <f>VLOOKUP(C406, 'Batter Rosters'!A:C, 3, FALSE)</f>
        <v>#N/A</v>
      </c>
    </row>
    <row r="407">
      <c r="AG407" s="5">
        <f t="shared" si="1"/>
        <v>0</v>
      </c>
      <c r="AH407" s="6">
        <f t="shared" si="2"/>
        <v>0</v>
      </c>
      <c r="AI407" s="6" t="str">
        <f>VLOOKUP(C407, 'Batter Rosters'!A:C, 3, FALSE)</f>
        <v>#N/A</v>
      </c>
    </row>
    <row r="408">
      <c r="AG408" s="5">
        <f t="shared" si="1"/>
        <v>0</v>
      </c>
      <c r="AH408" s="6">
        <f t="shared" si="2"/>
        <v>0</v>
      </c>
      <c r="AI408" s="6" t="str">
        <f>VLOOKUP(C408, 'Batter Rosters'!A:C, 3, FALSE)</f>
        <v>#N/A</v>
      </c>
    </row>
    <row r="409">
      <c r="AG409" s="5">
        <f t="shared" si="1"/>
        <v>0</v>
      </c>
      <c r="AH409" s="6">
        <f t="shared" si="2"/>
        <v>0</v>
      </c>
      <c r="AI409" s="6" t="str">
        <f>VLOOKUP(C409, 'Batter Rosters'!A:C, 3, FALSE)</f>
        <v>#N/A</v>
      </c>
    </row>
    <row r="410">
      <c r="AG410" s="5">
        <f t="shared" si="1"/>
        <v>0</v>
      </c>
      <c r="AH410" s="6">
        <f t="shared" si="2"/>
        <v>0</v>
      </c>
      <c r="AI410" s="6" t="str">
        <f>VLOOKUP(C410, 'Batter Rosters'!A:C, 3, FALSE)</f>
        <v>#N/A</v>
      </c>
    </row>
    <row r="411">
      <c r="AG411" s="5">
        <f t="shared" si="1"/>
        <v>0</v>
      </c>
      <c r="AH411" s="6">
        <f t="shared" si="2"/>
        <v>0</v>
      </c>
      <c r="AI411" s="6" t="str">
        <f>VLOOKUP(C411, 'Batter Rosters'!A:C, 3, FALSE)</f>
        <v>#N/A</v>
      </c>
    </row>
    <row r="412">
      <c r="AG412" s="5">
        <f t="shared" si="1"/>
        <v>0</v>
      </c>
      <c r="AH412" s="6">
        <f t="shared" si="2"/>
        <v>0</v>
      </c>
      <c r="AI412" s="6" t="str">
        <f>VLOOKUP(C412, 'Batter Rosters'!A:C, 3, FALSE)</f>
        <v>#N/A</v>
      </c>
    </row>
    <row r="413">
      <c r="AG413" s="5">
        <f t="shared" si="1"/>
        <v>0</v>
      </c>
      <c r="AH413" s="6">
        <f t="shared" si="2"/>
        <v>0</v>
      </c>
      <c r="AI413" s="6" t="str">
        <f>VLOOKUP(C413, 'Batter Rosters'!A:C, 3, FALSE)</f>
        <v>#N/A</v>
      </c>
    </row>
    <row r="414">
      <c r="AG414" s="5">
        <f t="shared" si="1"/>
        <v>0</v>
      </c>
      <c r="AH414" s="6">
        <f t="shared" si="2"/>
        <v>0</v>
      </c>
      <c r="AI414" s="6" t="str">
        <f>VLOOKUP(C414, 'Batter Rosters'!A:C, 3, FALSE)</f>
        <v>#N/A</v>
      </c>
    </row>
    <row r="415">
      <c r="AG415" s="5">
        <f t="shared" si="1"/>
        <v>0</v>
      </c>
      <c r="AH415" s="6">
        <f t="shared" si="2"/>
        <v>0</v>
      </c>
      <c r="AI415" s="6" t="str">
        <f>VLOOKUP(C415, 'Batter Rosters'!A:C, 3, FALSE)</f>
        <v>#N/A</v>
      </c>
    </row>
    <row r="416">
      <c r="AG416" s="5">
        <f t="shared" si="1"/>
        <v>0</v>
      </c>
      <c r="AH416" s="6">
        <f t="shared" si="2"/>
        <v>0</v>
      </c>
      <c r="AI416" s="6" t="str">
        <f>VLOOKUP(C416, 'Batter Rosters'!A:C, 3, FALSE)</f>
        <v>#N/A</v>
      </c>
    </row>
    <row r="417">
      <c r="AG417" s="5">
        <f t="shared" si="1"/>
        <v>0</v>
      </c>
      <c r="AH417" s="6">
        <f t="shared" si="2"/>
        <v>0</v>
      </c>
      <c r="AI417" s="6" t="str">
        <f>VLOOKUP(C417, 'Batter Rosters'!A:C, 3, FALSE)</f>
        <v>#N/A</v>
      </c>
    </row>
    <row r="418">
      <c r="AG418" s="5">
        <f t="shared" si="1"/>
        <v>0</v>
      </c>
      <c r="AH418" s="6">
        <f t="shared" si="2"/>
        <v>0</v>
      </c>
      <c r="AI418" s="6" t="str">
        <f>VLOOKUP(C418, 'Batter Rosters'!A:C, 3, FALSE)</f>
        <v>#N/A</v>
      </c>
    </row>
    <row r="419">
      <c r="AG419" s="5">
        <f t="shared" si="1"/>
        <v>0</v>
      </c>
      <c r="AH419" s="6">
        <f t="shared" si="2"/>
        <v>0</v>
      </c>
      <c r="AI419" s="6" t="str">
        <f>VLOOKUP(C419, 'Batter Rosters'!A:C, 3, FALSE)</f>
        <v>#N/A</v>
      </c>
    </row>
    <row r="420">
      <c r="AG420" s="5">
        <f t="shared" si="1"/>
        <v>0</v>
      </c>
      <c r="AH420" s="6">
        <f t="shared" si="2"/>
        <v>0</v>
      </c>
      <c r="AI420" s="6" t="str">
        <f>VLOOKUP(C420, 'Batter Rosters'!A:C, 3, FALSE)</f>
        <v>#N/A</v>
      </c>
    </row>
    <row r="421">
      <c r="AG421" s="5">
        <f t="shared" si="1"/>
        <v>0</v>
      </c>
      <c r="AH421" s="6">
        <f t="shared" si="2"/>
        <v>0</v>
      </c>
      <c r="AI421" s="6" t="str">
        <f>VLOOKUP(C421, 'Batter Rosters'!A:C, 3, FALSE)</f>
        <v>#N/A</v>
      </c>
    </row>
    <row r="422">
      <c r="AG422" s="5">
        <f t="shared" si="1"/>
        <v>0</v>
      </c>
      <c r="AH422" s="6">
        <f t="shared" si="2"/>
        <v>0</v>
      </c>
      <c r="AI422" s="6" t="str">
        <f>VLOOKUP(C422, 'Batter Rosters'!A:C, 3, FALSE)</f>
        <v>#N/A</v>
      </c>
    </row>
    <row r="423">
      <c r="AG423" s="5">
        <f t="shared" si="1"/>
        <v>0</v>
      </c>
      <c r="AH423" s="6">
        <f t="shared" si="2"/>
        <v>0</v>
      </c>
      <c r="AI423" s="6" t="str">
        <f>VLOOKUP(C423, 'Batter Rosters'!A:C, 3, FALSE)</f>
        <v>#N/A</v>
      </c>
    </row>
    <row r="424">
      <c r="AG424" s="5">
        <f t="shared" si="1"/>
        <v>0</v>
      </c>
      <c r="AH424" s="6">
        <f t="shared" si="2"/>
        <v>0</v>
      </c>
      <c r="AI424" s="6" t="str">
        <f>VLOOKUP(C424, 'Batter Rosters'!A:C, 3, FALSE)</f>
        <v>#N/A</v>
      </c>
    </row>
    <row r="425">
      <c r="AG425" s="5">
        <f t="shared" si="1"/>
        <v>0</v>
      </c>
      <c r="AH425" s="6">
        <f t="shared" si="2"/>
        <v>0</v>
      </c>
      <c r="AI425" s="6" t="str">
        <f>VLOOKUP(C425, 'Batter Rosters'!A:C, 3, FALSE)</f>
        <v>#N/A</v>
      </c>
    </row>
    <row r="426">
      <c r="AG426" s="5">
        <f t="shared" si="1"/>
        <v>0</v>
      </c>
      <c r="AH426" s="6">
        <f t="shared" si="2"/>
        <v>0</v>
      </c>
      <c r="AI426" s="6" t="str">
        <f>VLOOKUP(C426, 'Batter Rosters'!A:C, 3, FALSE)</f>
        <v>#N/A</v>
      </c>
    </row>
    <row r="427">
      <c r="AG427" s="5">
        <f t="shared" si="1"/>
        <v>0</v>
      </c>
      <c r="AH427" s="6">
        <f t="shared" si="2"/>
        <v>0</v>
      </c>
      <c r="AI427" s="6" t="str">
        <f>VLOOKUP(C427, 'Batter Rosters'!A:C, 3, FALSE)</f>
        <v>#N/A</v>
      </c>
    </row>
    <row r="428">
      <c r="AG428" s="5">
        <f t="shared" si="1"/>
        <v>0</v>
      </c>
      <c r="AH428" s="6">
        <f t="shared" si="2"/>
        <v>0</v>
      </c>
      <c r="AI428" s="6" t="str">
        <f>VLOOKUP(C428, 'Batter Rosters'!A:C, 3, FALSE)</f>
        <v>#N/A</v>
      </c>
    </row>
    <row r="429">
      <c r="AG429" s="5">
        <f t="shared" si="1"/>
        <v>0</v>
      </c>
      <c r="AH429" s="6">
        <f t="shared" si="2"/>
        <v>0</v>
      </c>
      <c r="AI429" s="6" t="str">
        <f>VLOOKUP(C429, 'Batter Rosters'!A:C, 3, FALSE)</f>
        <v>#N/A</v>
      </c>
    </row>
    <row r="430">
      <c r="AG430" s="5">
        <f t="shared" si="1"/>
        <v>0</v>
      </c>
      <c r="AH430" s="6">
        <f t="shared" si="2"/>
        <v>0</v>
      </c>
      <c r="AI430" s="6" t="str">
        <f>VLOOKUP(C430, 'Batter Rosters'!A:C, 3, FALSE)</f>
        <v>#N/A</v>
      </c>
    </row>
    <row r="431">
      <c r="AG431" s="5">
        <f t="shared" si="1"/>
        <v>0</v>
      </c>
      <c r="AH431" s="6">
        <f t="shared" si="2"/>
        <v>0</v>
      </c>
      <c r="AI431" s="6" t="str">
        <f>VLOOKUP(C431, 'Batter Rosters'!A:C, 3, FALSE)</f>
        <v>#N/A</v>
      </c>
    </row>
    <row r="432">
      <c r="AG432" s="5">
        <f t="shared" si="1"/>
        <v>0</v>
      </c>
      <c r="AH432" s="6">
        <f t="shared" si="2"/>
        <v>0</v>
      </c>
      <c r="AI432" s="6" t="str">
        <f>VLOOKUP(C432, 'Batter Rosters'!A:C, 3, FALSE)</f>
        <v>#N/A</v>
      </c>
    </row>
    <row r="433">
      <c r="AG433" s="5">
        <f t="shared" si="1"/>
        <v>0</v>
      </c>
      <c r="AH433" s="6">
        <f t="shared" si="2"/>
        <v>0</v>
      </c>
      <c r="AI433" s="6" t="str">
        <f>VLOOKUP(C433, 'Batter Rosters'!A:C, 3, FALSE)</f>
        <v>#N/A</v>
      </c>
    </row>
    <row r="434">
      <c r="AG434" s="5">
        <f t="shared" si="1"/>
        <v>0</v>
      </c>
      <c r="AH434" s="6">
        <f t="shared" si="2"/>
        <v>0</v>
      </c>
      <c r="AI434" s="6" t="str">
        <f>VLOOKUP(C434, 'Batter Rosters'!A:C, 3, FALSE)</f>
        <v>#N/A</v>
      </c>
    </row>
    <row r="435">
      <c r="AG435" s="5">
        <f t="shared" si="1"/>
        <v>0</v>
      </c>
      <c r="AH435" s="6">
        <f t="shared" si="2"/>
        <v>0</v>
      </c>
      <c r="AI435" s="6" t="str">
        <f>VLOOKUP(C435, 'Batter Rosters'!A:C, 3, FALSE)</f>
        <v>#N/A</v>
      </c>
    </row>
    <row r="436">
      <c r="AG436" s="5">
        <f t="shared" si="1"/>
        <v>0</v>
      </c>
      <c r="AH436" s="6">
        <f t="shared" si="2"/>
        <v>0</v>
      </c>
      <c r="AI436" s="6" t="str">
        <f>VLOOKUP(C436, 'Batter Rosters'!A:C, 3, FALSE)</f>
        <v>#N/A</v>
      </c>
    </row>
    <row r="437">
      <c r="AG437" s="5">
        <f t="shared" si="1"/>
        <v>0</v>
      </c>
      <c r="AH437" s="6">
        <f t="shared" si="2"/>
        <v>0</v>
      </c>
      <c r="AI437" s="6" t="str">
        <f>VLOOKUP(C437, 'Batter Rosters'!A:C, 3, FALSE)</f>
        <v>#N/A</v>
      </c>
    </row>
    <row r="438">
      <c r="AG438" s="5">
        <f t="shared" si="1"/>
        <v>0</v>
      </c>
      <c r="AH438" s="6">
        <f t="shared" si="2"/>
        <v>0</v>
      </c>
      <c r="AI438" s="6" t="str">
        <f>VLOOKUP(C438, 'Batter Rosters'!A:C, 3, FALSE)</f>
        <v>#N/A</v>
      </c>
    </row>
    <row r="439">
      <c r="AG439" s="5">
        <f t="shared" si="1"/>
        <v>0</v>
      </c>
      <c r="AH439" s="6">
        <f t="shared" si="2"/>
        <v>0</v>
      </c>
      <c r="AI439" s="6" t="str">
        <f>VLOOKUP(C439, 'Batter Rosters'!A:C, 3, FALSE)</f>
        <v>#N/A</v>
      </c>
    </row>
    <row r="440">
      <c r="AG440" s="5">
        <f t="shared" si="1"/>
        <v>0</v>
      </c>
      <c r="AH440" s="6">
        <f t="shared" si="2"/>
        <v>0</v>
      </c>
      <c r="AI440" s="6" t="str">
        <f>VLOOKUP(C440, 'Batter Rosters'!A:C, 3, FALSE)</f>
        <v>#N/A</v>
      </c>
    </row>
    <row r="441">
      <c r="AG441" s="5">
        <f t="shared" si="1"/>
        <v>0</v>
      </c>
      <c r="AH441" s="6">
        <f t="shared" si="2"/>
        <v>0</v>
      </c>
      <c r="AI441" s="6" t="str">
        <f>VLOOKUP(C441, 'Batter Rosters'!A:C, 3, FALSE)</f>
        <v>#N/A</v>
      </c>
    </row>
    <row r="442">
      <c r="AG442" s="5">
        <f t="shared" si="1"/>
        <v>0</v>
      </c>
      <c r="AH442" s="6">
        <f t="shared" si="2"/>
        <v>0</v>
      </c>
      <c r="AI442" s="6" t="str">
        <f>VLOOKUP(C442, 'Batter Rosters'!A:C, 3, FALSE)</f>
        <v>#N/A</v>
      </c>
    </row>
    <row r="443">
      <c r="AG443" s="5">
        <f t="shared" si="1"/>
        <v>0</v>
      </c>
      <c r="AH443" s="6">
        <f t="shared" si="2"/>
        <v>0</v>
      </c>
      <c r="AI443" s="6" t="str">
        <f>VLOOKUP(C443, 'Batter Rosters'!A:C, 3, FALSE)</f>
        <v>#N/A</v>
      </c>
    </row>
    <row r="444">
      <c r="AG444" s="5">
        <f t="shared" si="1"/>
        <v>0</v>
      </c>
      <c r="AH444" s="6">
        <f t="shared" si="2"/>
        <v>0</v>
      </c>
      <c r="AI444" s="6" t="str">
        <f>VLOOKUP(C444, 'Batter Rosters'!A:C, 3, FALSE)</f>
        <v>#N/A</v>
      </c>
    </row>
    <row r="445">
      <c r="AG445" s="5">
        <f t="shared" si="1"/>
        <v>0</v>
      </c>
      <c r="AH445" s="6">
        <f t="shared" si="2"/>
        <v>0</v>
      </c>
      <c r="AI445" s="6" t="str">
        <f>VLOOKUP(C445, 'Batter Rosters'!A:C, 3, FALSE)</f>
        <v>#N/A</v>
      </c>
    </row>
    <row r="446">
      <c r="AG446" s="5">
        <f t="shared" si="1"/>
        <v>0</v>
      </c>
      <c r="AH446" s="6">
        <f t="shared" si="2"/>
        <v>0</v>
      </c>
      <c r="AI446" s="6" t="str">
        <f>VLOOKUP(C446, 'Batter Rosters'!A:C, 3, FALSE)</f>
        <v>#N/A</v>
      </c>
    </row>
    <row r="447">
      <c r="AG447" s="5">
        <f t="shared" si="1"/>
        <v>0</v>
      </c>
      <c r="AH447" s="6">
        <f t="shared" si="2"/>
        <v>0</v>
      </c>
      <c r="AI447" s="6" t="str">
        <f>VLOOKUP(C447, 'Batter Rosters'!A:C, 3, FALSE)</f>
        <v>#N/A</v>
      </c>
    </row>
    <row r="448">
      <c r="AG448" s="5">
        <f t="shared" si="1"/>
        <v>0</v>
      </c>
      <c r="AH448" s="6">
        <f t="shared" si="2"/>
        <v>0</v>
      </c>
      <c r="AI448" s="6" t="str">
        <f>VLOOKUP(C448, 'Batter Rosters'!A:C, 3, FALSE)</f>
        <v>#N/A</v>
      </c>
    </row>
    <row r="449">
      <c r="AG449" s="5">
        <f t="shared" si="1"/>
        <v>0</v>
      </c>
      <c r="AH449" s="6">
        <f t="shared" si="2"/>
        <v>0</v>
      </c>
      <c r="AI449" s="6" t="str">
        <f>VLOOKUP(C449, 'Batter Rosters'!A:B, 3, FALSE)</f>
        <v>#REF!</v>
      </c>
    </row>
    <row r="450">
      <c r="AG450" s="5">
        <f t="shared" si="1"/>
        <v>0</v>
      </c>
      <c r="AH450" s="6">
        <f t="shared" si="2"/>
        <v>0</v>
      </c>
      <c r="AI450" s="6" t="str">
        <f>VLOOKUP(C450, 'Batter Rosters'!A:B, 3, FALSE)</f>
        <v>#REF!</v>
      </c>
    </row>
    <row r="451">
      <c r="AG451" s="5">
        <f t="shared" si="1"/>
        <v>0</v>
      </c>
      <c r="AH451" s="6">
        <f t="shared" si="2"/>
        <v>0</v>
      </c>
      <c r="AI451" s="6" t="str">
        <f>VLOOKUP(C451, 'Batter Rosters'!A:B, 3, FALSE)</f>
        <v>#REF!</v>
      </c>
    </row>
    <row r="452">
      <c r="AG452" s="5">
        <f t="shared" si="1"/>
        <v>0</v>
      </c>
      <c r="AH452" s="6">
        <f t="shared" si="2"/>
        <v>0</v>
      </c>
      <c r="AI452" s="6" t="str">
        <f>VLOOKUP(C452, 'Batter Rosters'!A:B, 3, FALSE)</f>
        <v>#REF!</v>
      </c>
    </row>
    <row r="453">
      <c r="AG453" s="5">
        <f t="shared" si="1"/>
        <v>0</v>
      </c>
      <c r="AH453" s="6">
        <f t="shared" si="2"/>
        <v>0</v>
      </c>
      <c r="AI453" s="6" t="str">
        <f>VLOOKUP(C453, 'Batter Rosters'!A:B, 3, FALSE)</f>
        <v>#REF!</v>
      </c>
    </row>
    <row r="454">
      <c r="AG454" s="5">
        <f t="shared" si="1"/>
        <v>0</v>
      </c>
      <c r="AH454" s="6">
        <f t="shared" si="2"/>
        <v>0</v>
      </c>
      <c r="AI454" s="6" t="str">
        <f>VLOOKUP(C454, 'Batter Rosters'!A:B, 3, FALSE)</f>
        <v>#REF!</v>
      </c>
    </row>
    <row r="455">
      <c r="AG455" s="5">
        <f t="shared" si="1"/>
        <v>0</v>
      </c>
      <c r="AH455" s="6">
        <f t="shared" si="2"/>
        <v>0</v>
      </c>
      <c r="AI455" s="6" t="str">
        <f>VLOOKUP(C455, 'Batter Rosters'!A:B, 3, FALSE)</f>
        <v>#REF!</v>
      </c>
    </row>
    <row r="456">
      <c r="AG456" s="5">
        <f t="shared" si="1"/>
        <v>0</v>
      </c>
      <c r="AH456" s="6">
        <f t="shared" si="2"/>
        <v>0</v>
      </c>
      <c r="AI456" s="6" t="str">
        <f>VLOOKUP(C456, 'Batter Rosters'!A:B, 3, FALSE)</f>
        <v>#REF!</v>
      </c>
    </row>
    <row r="457">
      <c r="AG457" s="5">
        <f t="shared" si="1"/>
        <v>0</v>
      </c>
      <c r="AH457" s="6">
        <f t="shared" si="2"/>
        <v>0</v>
      </c>
      <c r="AI457" s="6" t="str">
        <f>VLOOKUP(C457, 'Batter Rosters'!A:B, 3, FALSE)</f>
        <v>#REF!</v>
      </c>
    </row>
    <row r="458">
      <c r="AG458" s="5">
        <f t="shared" si="1"/>
        <v>0</v>
      </c>
      <c r="AH458" s="6">
        <f t="shared" si="2"/>
        <v>0</v>
      </c>
      <c r="AI458" s="6" t="str">
        <f>VLOOKUP(C458, 'Batter Rosters'!A:B, 3, FALSE)</f>
        <v>#REF!</v>
      </c>
    </row>
    <row r="459">
      <c r="AG459" s="5">
        <f t="shared" si="1"/>
        <v>0</v>
      </c>
      <c r="AH459" s="6">
        <f t="shared" si="2"/>
        <v>0</v>
      </c>
      <c r="AI459" s="6" t="str">
        <f>VLOOKUP(C459, 'Batter Rosters'!A:B, 3, FALSE)</f>
        <v>#REF!</v>
      </c>
    </row>
    <row r="460">
      <c r="AG460" s="5">
        <f t="shared" si="1"/>
        <v>0</v>
      </c>
      <c r="AH460" s="6">
        <f t="shared" si="2"/>
        <v>0</v>
      </c>
      <c r="AI460" s="6" t="str">
        <f>VLOOKUP(C460, 'Batter Rosters'!A:B, 3, FALSE)</f>
        <v>#REF!</v>
      </c>
    </row>
    <row r="461">
      <c r="AG461" s="5">
        <f t="shared" si="1"/>
        <v>0</v>
      </c>
      <c r="AH461" s="6">
        <f t="shared" si="2"/>
        <v>0</v>
      </c>
      <c r="AI461" s="6" t="str">
        <f>VLOOKUP(C461, 'Batter Rosters'!A:B, 3, FALSE)</f>
        <v>#REF!</v>
      </c>
    </row>
    <row r="462">
      <c r="AG462" s="5">
        <f t="shared" si="1"/>
        <v>0</v>
      </c>
      <c r="AH462" s="6">
        <f t="shared" si="2"/>
        <v>0</v>
      </c>
      <c r="AI462" s="6" t="str">
        <f>VLOOKUP(C462, 'Batter Rosters'!A:B, 3, FALSE)</f>
        <v>#REF!</v>
      </c>
    </row>
    <row r="463">
      <c r="AG463" s="5">
        <f t="shared" si="1"/>
        <v>0</v>
      </c>
      <c r="AH463" s="6">
        <f t="shared" si="2"/>
        <v>0</v>
      </c>
      <c r="AI463" s="6" t="str">
        <f>VLOOKUP(C463, 'Batter Rosters'!A:B, 3, FALSE)</f>
        <v>#REF!</v>
      </c>
    </row>
    <row r="464">
      <c r="AG464" s="5">
        <f t="shared" si="1"/>
        <v>0</v>
      </c>
      <c r="AH464" s="6">
        <f t="shared" si="2"/>
        <v>0</v>
      </c>
      <c r="AI464" s="6" t="str">
        <f>VLOOKUP(C464, 'Batter Rosters'!A:B, 3, FALSE)</f>
        <v>#REF!</v>
      </c>
    </row>
    <row r="465">
      <c r="AG465" s="5">
        <f t="shared" si="1"/>
        <v>0</v>
      </c>
      <c r="AH465" s="6">
        <f t="shared" si="2"/>
        <v>0</v>
      </c>
      <c r="AI465" s="6" t="str">
        <f>VLOOKUP(C465, 'Batter Rosters'!A:B, 3, FALSE)</f>
        <v>#REF!</v>
      </c>
    </row>
    <row r="466">
      <c r="AG466" s="5">
        <f t="shared" si="1"/>
        <v>0</v>
      </c>
      <c r="AH466" s="6">
        <f t="shared" si="2"/>
        <v>0</v>
      </c>
      <c r="AI466" s="6" t="str">
        <f>VLOOKUP(C466, 'Batter Rosters'!A:B, 3, FALSE)</f>
        <v>#REF!</v>
      </c>
    </row>
    <row r="467">
      <c r="AG467" s="5">
        <f t="shared" si="1"/>
        <v>0</v>
      </c>
      <c r="AH467" s="6">
        <f t="shared" si="2"/>
        <v>0</v>
      </c>
      <c r="AI467" s="6" t="str">
        <f>VLOOKUP(C467, 'Batter Rosters'!A:B, 3, FALSE)</f>
        <v>#REF!</v>
      </c>
    </row>
    <row r="468">
      <c r="AG468" s="5">
        <f t="shared" si="1"/>
        <v>0</v>
      </c>
      <c r="AH468" s="6">
        <f t="shared" si="2"/>
        <v>0</v>
      </c>
      <c r="AI468" s="6" t="str">
        <f>VLOOKUP(C468, 'Batter Rosters'!A:B, 3, FALSE)</f>
        <v>#REF!</v>
      </c>
    </row>
    <row r="469">
      <c r="AG469" s="5">
        <f t="shared" si="1"/>
        <v>0</v>
      </c>
      <c r="AH469" s="6">
        <f t="shared" si="2"/>
        <v>0</v>
      </c>
      <c r="AI469" s="6" t="str">
        <f>VLOOKUP(C469, 'Batter Rosters'!A:B, 3, FALSE)</f>
        <v>#REF!</v>
      </c>
    </row>
    <row r="470">
      <c r="AG470" s="5">
        <f t="shared" si="1"/>
        <v>0</v>
      </c>
      <c r="AH470" s="6">
        <f t="shared" si="2"/>
        <v>0</v>
      </c>
      <c r="AI470" s="6" t="str">
        <f>VLOOKUP(C470, 'Batter Rosters'!A:B, 3, FALSE)</f>
        <v>#REF!</v>
      </c>
    </row>
    <row r="471">
      <c r="AG471" s="5">
        <f t="shared" si="1"/>
        <v>0</v>
      </c>
      <c r="AH471" s="6">
        <f t="shared" si="2"/>
        <v>0</v>
      </c>
      <c r="AI471" s="6" t="str">
        <f>VLOOKUP(C471, 'Batter Rosters'!A:B, 3, FALSE)</f>
        <v>#REF!</v>
      </c>
    </row>
    <row r="472">
      <c r="AG472" s="5">
        <f t="shared" si="1"/>
        <v>0</v>
      </c>
      <c r="AH472" s="6">
        <f t="shared" si="2"/>
        <v>0</v>
      </c>
      <c r="AI472" s="6" t="str">
        <f>VLOOKUP(C472, 'Batter Rosters'!A:B, 3, FALSE)</f>
        <v>#REF!</v>
      </c>
    </row>
    <row r="473">
      <c r="AG473" s="5">
        <f t="shared" si="1"/>
        <v>0</v>
      </c>
      <c r="AH473" s="6">
        <f t="shared" si="2"/>
        <v>0</v>
      </c>
      <c r="AI473" s="6" t="str">
        <f>VLOOKUP(C473, 'Batter Rosters'!A:B, 3, FALSE)</f>
        <v>#REF!</v>
      </c>
    </row>
    <row r="474">
      <c r="AG474" s="5">
        <f t="shared" si="1"/>
        <v>0</v>
      </c>
      <c r="AH474" s="6">
        <f t="shared" si="2"/>
        <v>0</v>
      </c>
      <c r="AI474" s="6" t="str">
        <f>VLOOKUP(C474, 'Batter Rosters'!A:B, 3, FALSE)</f>
        <v>#REF!</v>
      </c>
    </row>
    <row r="475">
      <c r="AG475" s="5">
        <f t="shared" si="1"/>
        <v>0</v>
      </c>
      <c r="AH475" s="6">
        <f t="shared" si="2"/>
        <v>0</v>
      </c>
      <c r="AI475" s="6" t="str">
        <f>VLOOKUP(C475, 'Batter Rosters'!A:B, 3, FALSE)</f>
        <v>#REF!</v>
      </c>
    </row>
    <row r="476">
      <c r="AG476" s="5">
        <f t="shared" si="1"/>
        <v>0</v>
      </c>
      <c r="AH476" s="6">
        <f t="shared" si="2"/>
        <v>0</v>
      </c>
      <c r="AI476" s="6" t="str">
        <f>VLOOKUP(C476, 'Batter Rosters'!A:B, 3, FALSE)</f>
        <v>#REF!</v>
      </c>
    </row>
    <row r="477">
      <c r="AG477" s="5">
        <f t="shared" si="1"/>
        <v>0</v>
      </c>
      <c r="AH477" s="6">
        <f t="shared" si="2"/>
        <v>0</v>
      </c>
      <c r="AI477" s="6" t="str">
        <f>VLOOKUP(C477, 'Batter Rosters'!A:B, 3, FALSE)</f>
        <v>#REF!</v>
      </c>
    </row>
    <row r="478">
      <c r="AG478" s="5">
        <f t="shared" si="1"/>
        <v>0</v>
      </c>
      <c r="AH478" s="6">
        <f t="shared" si="2"/>
        <v>0</v>
      </c>
      <c r="AI478" s="6" t="str">
        <f>VLOOKUP(C478, 'Batter Rosters'!A:B, 3, FALSE)</f>
        <v>#REF!</v>
      </c>
    </row>
    <row r="479">
      <c r="AG479" s="5">
        <f t="shared" si="1"/>
        <v>0</v>
      </c>
      <c r="AH479" s="6">
        <f t="shared" si="2"/>
        <v>0</v>
      </c>
      <c r="AI479" s="6" t="str">
        <f>VLOOKUP(C479, 'Batter Rosters'!A:B, 3, FALSE)</f>
        <v>#REF!</v>
      </c>
    </row>
    <row r="480">
      <c r="AG480" s="5">
        <f t="shared" si="1"/>
        <v>0</v>
      </c>
      <c r="AH480" s="6">
        <f t="shared" si="2"/>
        <v>0</v>
      </c>
      <c r="AI480" s="6" t="str">
        <f>VLOOKUP(C480, 'Batter Rosters'!A:B, 3, FALSE)</f>
        <v>#REF!</v>
      </c>
    </row>
    <row r="481">
      <c r="AG481" s="5">
        <f t="shared" si="1"/>
        <v>0</v>
      </c>
      <c r="AH481" s="6">
        <f t="shared" si="2"/>
        <v>0</v>
      </c>
      <c r="AI481" s="6" t="str">
        <f>VLOOKUP(C481, 'Batter Rosters'!A:B, 3, FALSE)</f>
        <v>#REF!</v>
      </c>
    </row>
    <row r="482">
      <c r="AG482" s="5">
        <f t="shared" si="1"/>
        <v>0</v>
      </c>
      <c r="AH482" s="6">
        <f t="shared" si="2"/>
        <v>0</v>
      </c>
      <c r="AI482" s="6" t="str">
        <f>VLOOKUP(C482, 'Batter Rosters'!A:B, 3, FALSE)</f>
        <v>#REF!</v>
      </c>
    </row>
    <row r="483">
      <c r="AG483" s="5">
        <f t="shared" si="1"/>
        <v>0</v>
      </c>
      <c r="AH483" s="6">
        <f t="shared" si="2"/>
        <v>0</v>
      </c>
      <c r="AI483" s="6" t="str">
        <f>VLOOKUP(C483, 'Batter Rosters'!A:B, 3, FALSE)</f>
        <v>#REF!</v>
      </c>
    </row>
    <row r="484">
      <c r="AG484" s="5">
        <f t="shared" si="1"/>
        <v>0</v>
      </c>
      <c r="AH484" s="6">
        <f t="shared" si="2"/>
        <v>0</v>
      </c>
      <c r="AI484" s="6" t="str">
        <f>VLOOKUP(C484, 'Batter Rosters'!A:B, 3, FALSE)</f>
        <v>#REF!</v>
      </c>
    </row>
    <row r="485">
      <c r="AG485" s="5">
        <f t="shared" si="1"/>
        <v>0</v>
      </c>
      <c r="AH485" s="6">
        <f t="shared" si="2"/>
        <v>0</v>
      </c>
      <c r="AI485" s="6" t="str">
        <f>VLOOKUP(C485, 'Batter Rosters'!A:B, 3, FALSE)</f>
        <v>#REF!</v>
      </c>
    </row>
    <row r="486">
      <c r="AG486" s="5">
        <f t="shared" si="1"/>
        <v>0</v>
      </c>
      <c r="AH486" s="6">
        <f t="shared" si="2"/>
        <v>0</v>
      </c>
      <c r="AI486" s="6" t="str">
        <f>VLOOKUP(C486, 'Batter Rosters'!A:B, 3, FALSE)</f>
        <v>#REF!</v>
      </c>
    </row>
    <row r="487">
      <c r="AG487" s="5">
        <f t="shared" si="1"/>
        <v>0</v>
      </c>
      <c r="AH487" s="6">
        <f t="shared" si="2"/>
        <v>0</v>
      </c>
      <c r="AI487" s="6" t="str">
        <f>VLOOKUP(C487, 'Batter Rosters'!A:B, 3, FALSE)</f>
        <v>#REF!</v>
      </c>
    </row>
    <row r="488">
      <c r="AG488" s="5">
        <f t="shared" si="1"/>
        <v>0</v>
      </c>
      <c r="AH488" s="6">
        <f t="shared" si="2"/>
        <v>0</v>
      </c>
      <c r="AI488" s="6" t="str">
        <f>VLOOKUP(C488, 'Batter Rosters'!A:B, 3, FALSE)</f>
        <v>#REF!</v>
      </c>
    </row>
    <row r="489">
      <c r="AG489" s="5">
        <f t="shared" si="1"/>
        <v>0</v>
      </c>
      <c r="AH489" s="6">
        <f t="shared" si="2"/>
        <v>0</v>
      </c>
      <c r="AI489" s="6" t="str">
        <f>VLOOKUP(C489, 'Batter Rosters'!A:B, 3, FALSE)</f>
        <v>#REF!</v>
      </c>
    </row>
    <row r="490">
      <c r="AG490" s="5">
        <f t="shared" si="1"/>
        <v>0</v>
      </c>
      <c r="AH490" s="6">
        <f t="shared" si="2"/>
        <v>0</v>
      </c>
      <c r="AI490" s="6" t="str">
        <f>VLOOKUP(C490, 'Batter Rosters'!A:B, 3, FALSE)</f>
        <v>#REF!</v>
      </c>
    </row>
    <row r="491">
      <c r="AG491" s="5">
        <f t="shared" si="1"/>
        <v>0</v>
      </c>
      <c r="AH491" s="6">
        <f t="shared" si="2"/>
        <v>0</v>
      </c>
      <c r="AI491" s="6" t="str">
        <f>VLOOKUP(C491, 'Batter Rosters'!A:B, 3, FALSE)</f>
        <v>#REF!</v>
      </c>
    </row>
    <row r="492">
      <c r="AG492" s="5">
        <f t="shared" si="1"/>
        <v>0</v>
      </c>
      <c r="AH492" s="6">
        <f t="shared" si="2"/>
        <v>0</v>
      </c>
      <c r="AI492" s="6" t="str">
        <f>VLOOKUP(C492, 'Batter Rosters'!A:B, 3, FALSE)</f>
        <v>#REF!</v>
      </c>
    </row>
    <row r="493">
      <c r="AG493" s="5">
        <f t="shared" si="1"/>
        <v>0</v>
      </c>
      <c r="AH493" s="6">
        <f t="shared" si="2"/>
        <v>0</v>
      </c>
      <c r="AI493" s="6" t="str">
        <f>VLOOKUP(C493, 'Batter Rosters'!A:B, 3, FALSE)</f>
        <v>#REF!</v>
      </c>
    </row>
    <row r="494">
      <c r="AG494" s="5">
        <f t="shared" si="1"/>
        <v>0</v>
      </c>
      <c r="AH494" s="6">
        <f t="shared" si="2"/>
        <v>0</v>
      </c>
      <c r="AI494" s="6" t="str">
        <f>VLOOKUP(C494, 'Batter Rosters'!A:B, 3, FALSE)</f>
        <v>#REF!</v>
      </c>
    </row>
    <row r="495">
      <c r="AG495" s="5">
        <f t="shared" si="1"/>
        <v>0</v>
      </c>
      <c r="AH495" s="6">
        <f t="shared" si="2"/>
        <v>0</v>
      </c>
      <c r="AI495" s="6" t="str">
        <f>VLOOKUP(C495, 'Batter Rosters'!A:B, 3, FALSE)</f>
        <v>#REF!</v>
      </c>
    </row>
    <row r="496">
      <c r="AG496" s="5">
        <f t="shared" si="1"/>
        <v>0</v>
      </c>
      <c r="AH496" s="6">
        <f t="shared" si="2"/>
        <v>0</v>
      </c>
      <c r="AI496" s="6" t="str">
        <f>VLOOKUP(C496, 'Batter Rosters'!A:B, 3, FALSE)</f>
        <v>#REF!</v>
      </c>
    </row>
    <row r="497">
      <c r="AG497" s="5">
        <f t="shared" si="1"/>
        <v>0</v>
      </c>
      <c r="AH497" s="6">
        <f t="shared" si="2"/>
        <v>0</v>
      </c>
      <c r="AI497" s="6" t="str">
        <f>VLOOKUP(C497, 'Batter Rosters'!A:B, 3, FALSE)</f>
        <v>#REF!</v>
      </c>
    </row>
    <row r="498">
      <c r="AG498" s="5">
        <f t="shared" si="1"/>
        <v>0</v>
      </c>
      <c r="AH498" s="6">
        <f t="shared" si="2"/>
        <v>0</v>
      </c>
      <c r="AI498" s="6" t="str">
        <f>VLOOKUP(C498, 'Batter Rosters'!A:B, 3, FALSE)</f>
        <v>#REF!</v>
      </c>
    </row>
    <row r="499">
      <c r="AG499" s="5">
        <f t="shared" si="1"/>
        <v>0</v>
      </c>
      <c r="AH499" s="6">
        <f t="shared" si="2"/>
        <v>0</v>
      </c>
      <c r="AI499" s="6" t="str">
        <f>VLOOKUP(C499, 'Batter Rosters'!A:B, 3, FALSE)</f>
        <v>#REF!</v>
      </c>
    </row>
    <row r="500">
      <c r="AG500" s="5">
        <f t="shared" si="1"/>
        <v>0</v>
      </c>
      <c r="AH500" s="6">
        <f t="shared" si="2"/>
        <v>0</v>
      </c>
      <c r="AI500" s="6" t="str">
        <f>VLOOKUP(C500, 'Batter Rosters'!A:B, 3, FALSE)</f>
        <v>#REF!</v>
      </c>
    </row>
    <row r="501">
      <c r="AG501" s="5">
        <f t="shared" si="1"/>
        <v>0</v>
      </c>
      <c r="AH501" s="6">
        <f t="shared" si="2"/>
        <v>0</v>
      </c>
      <c r="AI501" s="6" t="str">
        <f>VLOOKUP(C501, 'Batter Rosters'!A:B, 3, FALSE)</f>
        <v>#REF!</v>
      </c>
    </row>
    <row r="502">
      <c r="AG502" s="5">
        <f t="shared" si="1"/>
        <v>0</v>
      </c>
      <c r="AH502" s="6">
        <f t="shared" si="2"/>
        <v>0</v>
      </c>
      <c r="AI502" s="6" t="str">
        <f>VLOOKUP(C502, 'Batter Rosters'!A:B, 3, FALSE)</f>
        <v>#REF!</v>
      </c>
    </row>
    <row r="503">
      <c r="AG503" s="5">
        <f t="shared" si="1"/>
        <v>0</v>
      </c>
      <c r="AH503" s="6">
        <f t="shared" si="2"/>
        <v>0</v>
      </c>
      <c r="AI503" s="6" t="str">
        <f>VLOOKUP(C503, 'Batter Rosters'!A:B, 3, FALSE)</f>
        <v>#REF!</v>
      </c>
    </row>
    <row r="504">
      <c r="AG504" s="5">
        <f t="shared" si="1"/>
        <v>0</v>
      </c>
      <c r="AH504" s="6">
        <f t="shared" si="2"/>
        <v>0</v>
      </c>
      <c r="AI504" s="6" t="str">
        <f>VLOOKUP(C504, 'Batter Rosters'!A:B, 3, FALSE)</f>
        <v>#REF!</v>
      </c>
    </row>
    <row r="505">
      <c r="AG505" s="5">
        <f t="shared" si="1"/>
        <v>0</v>
      </c>
      <c r="AH505" s="6">
        <f t="shared" si="2"/>
        <v>0</v>
      </c>
      <c r="AI505" s="6" t="str">
        <f>VLOOKUP(C505, 'Batter Rosters'!A:B, 3, FALSE)</f>
        <v>#REF!</v>
      </c>
    </row>
    <row r="506">
      <c r="AG506" s="5">
        <f t="shared" si="1"/>
        <v>0</v>
      </c>
      <c r="AH506" s="6">
        <f t="shared" si="2"/>
        <v>0</v>
      </c>
      <c r="AI506" s="6" t="str">
        <f>VLOOKUP(C506, 'Batter Rosters'!A:B, 3, FALSE)</f>
        <v>#REF!</v>
      </c>
    </row>
    <row r="507">
      <c r="AG507" s="5">
        <f t="shared" si="1"/>
        <v>0</v>
      </c>
      <c r="AH507" s="6">
        <f t="shared" si="2"/>
        <v>0</v>
      </c>
      <c r="AI507" s="6" t="str">
        <f>VLOOKUP(C507, 'Batter Rosters'!A:B, 3, FALSE)</f>
        <v>#REF!</v>
      </c>
    </row>
    <row r="508">
      <c r="AG508" s="5">
        <f t="shared" si="1"/>
        <v>0</v>
      </c>
      <c r="AH508" s="6">
        <f t="shared" si="2"/>
        <v>0</v>
      </c>
      <c r="AI508" s="6" t="str">
        <f>VLOOKUP(C508, 'Batter Rosters'!A:B, 3, FALSE)</f>
        <v>#REF!</v>
      </c>
    </row>
    <row r="509">
      <c r="AG509" s="5">
        <f t="shared" si="1"/>
        <v>0</v>
      </c>
      <c r="AH509" s="6">
        <f t="shared" si="2"/>
        <v>0</v>
      </c>
      <c r="AI509" s="6" t="str">
        <f>VLOOKUP(C509, 'Batter Rosters'!A:B, 3, FALSE)</f>
        <v>#REF!</v>
      </c>
    </row>
    <row r="510">
      <c r="AG510" s="5">
        <f t="shared" si="1"/>
        <v>0</v>
      </c>
      <c r="AH510" s="6">
        <f t="shared" si="2"/>
        <v>0</v>
      </c>
      <c r="AI510" s="6" t="str">
        <f>VLOOKUP(C510, 'Batter Rosters'!A:B, 3, FALSE)</f>
        <v>#REF!</v>
      </c>
    </row>
    <row r="511">
      <c r="AG511" s="5">
        <f t="shared" si="1"/>
        <v>0</v>
      </c>
      <c r="AH511" s="6">
        <f t="shared" si="2"/>
        <v>0</v>
      </c>
      <c r="AI511" s="6" t="str">
        <f>VLOOKUP(C511, 'Batter Rosters'!A:B, 3, FALSE)</f>
        <v>#REF!</v>
      </c>
    </row>
    <row r="512">
      <c r="AG512" s="5">
        <f t="shared" si="1"/>
        <v>0</v>
      </c>
      <c r="AH512" s="6">
        <f t="shared" si="2"/>
        <v>0</v>
      </c>
      <c r="AI512" s="6" t="str">
        <f>VLOOKUP(C512, 'Batter Rosters'!A:B, 3, FALSE)</f>
        <v>#REF!</v>
      </c>
    </row>
    <row r="513">
      <c r="AG513" s="5">
        <f t="shared" si="1"/>
        <v>0</v>
      </c>
      <c r="AH513" s="6">
        <f t="shared" si="2"/>
        <v>0</v>
      </c>
      <c r="AI513" s="6" t="str">
        <f>VLOOKUP(C513, 'Batter Rosters'!A:B, 3, FALSE)</f>
        <v>#REF!</v>
      </c>
    </row>
    <row r="514">
      <c r="AG514" s="5">
        <f t="shared" si="1"/>
        <v>0</v>
      </c>
      <c r="AH514" s="6">
        <f t="shared" si="2"/>
        <v>0</v>
      </c>
      <c r="AI514" s="6" t="str">
        <f>VLOOKUP(C514, 'Batter Rosters'!A:B, 3, FALSE)</f>
        <v>#REF!</v>
      </c>
    </row>
    <row r="515">
      <c r="AG515" s="5">
        <f t="shared" si="1"/>
        <v>0</v>
      </c>
      <c r="AH515" s="6">
        <f t="shared" si="2"/>
        <v>0</v>
      </c>
      <c r="AI515" s="6" t="str">
        <f>VLOOKUP(C515, 'Batter Rosters'!A:B, 3, FALSE)</f>
        <v>#REF!</v>
      </c>
    </row>
    <row r="516">
      <c r="AG516" s="5">
        <f t="shared" si="1"/>
        <v>0</v>
      </c>
      <c r="AH516" s="6">
        <f t="shared" si="2"/>
        <v>0</v>
      </c>
      <c r="AI516" s="6" t="str">
        <f>VLOOKUP(C516, 'Batter Rosters'!A:B, 3, FALSE)</f>
        <v>#REF!</v>
      </c>
    </row>
    <row r="517">
      <c r="AG517" s="5">
        <f t="shared" si="1"/>
        <v>0</v>
      </c>
      <c r="AH517" s="6">
        <f t="shared" si="2"/>
        <v>0</v>
      </c>
      <c r="AI517" s="6" t="str">
        <f>VLOOKUP(C517, 'Batter Rosters'!A:B, 3, FALSE)</f>
        <v>#REF!</v>
      </c>
    </row>
    <row r="518">
      <c r="AG518" s="5">
        <f t="shared" si="1"/>
        <v>0</v>
      </c>
      <c r="AH518" s="6">
        <f t="shared" si="2"/>
        <v>0</v>
      </c>
      <c r="AI518" s="6" t="str">
        <f>VLOOKUP(C518, 'Batter Rosters'!A:B, 3, FALSE)</f>
        <v>#REF!</v>
      </c>
    </row>
    <row r="519">
      <c r="AG519" s="5">
        <f t="shared" si="1"/>
        <v>0</v>
      </c>
      <c r="AH519" s="6">
        <f t="shared" si="2"/>
        <v>0</v>
      </c>
      <c r="AI519" s="6" t="str">
        <f>VLOOKUP(C519, 'Batter Rosters'!A:B, 3, FALSE)</f>
        <v>#REF!</v>
      </c>
    </row>
    <row r="520">
      <c r="AG520" s="5">
        <f t="shared" si="1"/>
        <v>0</v>
      </c>
      <c r="AH520" s="6">
        <f t="shared" si="2"/>
        <v>0</v>
      </c>
      <c r="AI520" s="6" t="str">
        <f>VLOOKUP(C520, 'Batter Rosters'!A:B, 3, FALSE)</f>
        <v>#REF!</v>
      </c>
    </row>
    <row r="521">
      <c r="AG521" s="5">
        <f t="shared" si="1"/>
        <v>0</v>
      </c>
      <c r="AH521" s="6">
        <f t="shared" si="2"/>
        <v>0</v>
      </c>
      <c r="AI521" s="6" t="str">
        <f>VLOOKUP(C521, 'Batter Rosters'!A:B, 3, FALSE)</f>
        <v>#REF!</v>
      </c>
    </row>
    <row r="522">
      <c r="AG522" s="5">
        <f t="shared" si="1"/>
        <v>0</v>
      </c>
      <c r="AH522" s="6">
        <f t="shared" si="2"/>
        <v>0</v>
      </c>
      <c r="AI522" s="6" t="str">
        <f>VLOOKUP(C522, 'Batter Rosters'!A:B, 3, FALSE)</f>
        <v>#REF!</v>
      </c>
    </row>
    <row r="523">
      <c r="AG523" s="5">
        <f t="shared" si="1"/>
        <v>0</v>
      </c>
      <c r="AH523" s="6">
        <f t="shared" si="2"/>
        <v>0</v>
      </c>
      <c r="AI523" s="6" t="str">
        <f>VLOOKUP(C523, 'Batter Rosters'!A:B, 3, FALSE)</f>
        <v>#REF!</v>
      </c>
    </row>
    <row r="524">
      <c r="AG524" s="5">
        <f t="shared" si="1"/>
        <v>0</v>
      </c>
      <c r="AH524" s="6">
        <f t="shared" si="2"/>
        <v>0</v>
      </c>
      <c r="AI524" s="6" t="str">
        <f>VLOOKUP(C524, 'Batter Rosters'!A:B, 3, FALSE)</f>
        <v>#REF!</v>
      </c>
    </row>
    <row r="525">
      <c r="AG525" s="5">
        <f t="shared" si="1"/>
        <v>0</v>
      </c>
      <c r="AH525" s="6">
        <f t="shared" si="2"/>
        <v>0</v>
      </c>
      <c r="AI525" s="6" t="str">
        <f>VLOOKUP(C525, 'Batter Rosters'!A:B, 3, FALSE)</f>
        <v>#REF!</v>
      </c>
    </row>
    <row r="526">
      <c r="AG526" s="5">
        <f t="shared" si="1"/>
        <v>0</v>
      </c>
      <c r="AH526" s="6">
        <f t="shared" si="2"/>
        <v>0</v>
      </c>
      <c r="AI526" s="6" t="str">
        <f>VLOOKUP(C526, 'Batter Rosters'!A:B, 3, FALSE)</f>
        <v>#REF!</v>
      </c>
    </row>
    <row r="527">
      <c r="AG527" s="5">
        <f t="shared" si="1"/>
        <v>0</v>
      </c>
      <c r="AH527" s="6">
        <f t="shared" si="2"/>
        <v>0</v>
      </c>
      <c r="AI527" s="6" t="str">
        <f>VLOOKUP(C527, 'Batter Rosters'!A:B, 3, FALSE)</f>
        <v>#REF!</v>
      </c>
    </row>
    <row r="528">
      <c r="AG528" s="5">
        <f t="shared" si="1"/>
        <v>0</v>
      </c>
      <c r="AH528" s="6">
        <f t="shared" si="2"/>
        <v>0</v>
      </c>
      <c r="AI528" s="6" t="str">
        <f>VLOOKUP(C528, 'Batter Rosters'!A:B, 3, FALSE)</f>
        <v>#REF!</v>
      </c>
    </row>
    <row r="529">
      <c r="AG529" s="5">
        <f t="shared" si="1"/>
        <v>0</v>
      </c>
      <c r="AH529" s="6">
        <f t="shared" si="2"/>
        <v>0</v>
      </c>
      <c r="AI529" s="6" t="str">
        <f>VLOOKUP(C529, 'Batter Rosters'!A:B, 3, FALSE)</f>
        <v>#REF!</v>
      </c>
    </row>
    <row r="530">
      <c r="AG530" s="5">
        <f t="shared" si="1"/>
        <v>0</v>
      </c>
      <c r="AH530" s="6">
        <f t="shared" si="2"/>
        <v>0</v>
      </c>
      <c r="AI530" s="6" t="str">
        <f>VLOOKUP(C530, 'Batter Rosters'!A:B, 3, FALSE)</f>
        <v>#REF!</v>
      </c>
    </row>
    <row r="531">
      <c r="AG531" s="5">
        <f t="shared" si="1"/>
        <v>0</v>
      </c>
      <c r="AH531" s="6">
        <f t="shared" si="2"/>
        <v>0</v>
      </c>
      <c r="AI531" s="6" t="str">
        <f>VLOOKUP(C531, 'Batter Rosters'!A:B, 3, FALSE)</f>
        <v>#REF!</v>
      </c>
    </row>
    <row r="532">
      <c r="AG532" s="5">
        <f t="shared" si="1"/>
        <v>0</v>
      </c>
      <c r="AH532" s="6">
        <f t="shared" si="2"/>
        <v>0</v>
      </c>
      <c r="AI532" s="6" t="str">
        <f>VLOOKUP(C532, 'Batter Rosters'!A:B, 3, FALSE)</f>
        <v>#REF!</v>
      </c>
    </row>
    <row r="533">
      <c r="AG533" s="5">
        <f t="shared" si="1"/>
        <v>0</v>
      </c>
      <c r="AH533" s="6">
        <f t="shared" si="2"/>
        <v>0</v>
      </c>
      <c r="AI533" s="6" t="str">
        <f>VLOOKUP(C533, 'Batter Rosters'!A:B, 3, FALSE)</f>
        <v>#REF!</v>
      </c>
    </row>
    <row r="534">
      <c r="AG534" s="5">
        <f t="shared" si="1"/>
        <v>0</v>
      </c>
      <c r="AH534" s="6">
        <f t="shared" si="2"/>
        <v>0</v>
      </c>
      <c r="AI534" s="6" t="str">
        <f>VLOOKUP(C534, 'Batter Rosters'!A:B, 3, FALSE)</f>
        <v>#REF!</v>
      </c>
    </row>
    <row r="535">
      <c r="AG535" s="5">
        <f t="shared" si="1"/>
        <v>0</v>
      </c>
      <c r="AH535" s="6">
        <f t="shared" si="2"/>
        <v>0</v>
      </c>
      <c r="AI535" s="6" t="str">
        <f>VLOOKUP(C535, 'Batter Rosters'!A:B, 3, FALSE)</f>
        <v>#REF!</v>
      </c>
    </row>
    <row r="536">
      <c r="AG536" s="5">
        <f t="shared" si="1"/>
        <v>0</v>
      </c>
      <c r="AH536" s="6">
        <f t="shared" si="2"/>
        <v>0</v>
      </c>
      <c r="AI536" s="6" t="str">
        <f>VLOOKUP(C536, 'Batter Rosters'!A:B, 3, FALSE)</f>
        <v>#REF!</v>
      </c>
    </row>
    <row r="537">
      <c r="AG537" s="5">
        <f t="shared" si="1"/>
        <v>0</v>
      </c>
      <c r="AH537" s="6">
        <f t="shared" si="2"/>
        <v>0</v>
      </c>
      <c r="AI537" s="6" t="str">
        <f>VLOOKUP(C537, 'Batter Rosters'!A:B, 3, FALSE)</f>
        <v>#REF!</v>
      </c>
    </row>
    <row r="538">
      <c r="AG538" s="5">
        <f t="shared" si="1"/>
        <v>0</v>
      </c>
      <c r="AH538" s="6">
        <f t="shared" si="2"/>
        <v>0</v>
      </c>
      <c r="AI538" s="6" t="str">
        <f>VLOOKUP(C538, 'Batter Rosters'!A:B, 3, FALSE)</f>
        <v>#REF!</v>
      </c>
    </row>
    <row r="539">
      <c r="AG539" s="5">
        <f t="shared" si="1"/>
        <v>0</v>
      </c>
      <c r="AH539" s="6">
        <f t="shared" si="2"/>
        <v>0</v>
      </c>
      <c r="AI539" s="6" t="str">
        <f>VLOOKUP(C539, 'Batter Rosters'!A:B, 3, FALSE)</f>
        <v>#REF!</v>
      </c>
    </row>
    <row r="540">
      <c r="AG540" s="5">
        <f t="shared" si="1"/>
        <v>0</v>
      </c>
      <c r="AH540" s="6">
        <f t="shared" si="2"/>
        <v>0</v>
      </c>
      <c r="AI540" s="6" t="str">
        <f>VLOOKUP(C540, 'Batter Rosters'!A:B, 3, FALSE)</f>
        <v>#REF!</v>
      </c>
    </row>
    <row r="541">
      <c r="AG541" s="5">
        <f t="shared" si="1"/>
        <v>0</v>
      </c>
      <c r="AH541" s="6">
        <f t="shared" si="2"/>
        <v>0</v>
      </c>
      <c r="AI541" s="6" t="str">
        <f>VLOOKUP(C541, 'Batter Rosters'!A:B, 3, FALSE)</f>
        <v>#REF!</v>
      </c>
    </row>
    <row r="542">
      <c r="AG542" s="5">
        <f t="shared" si="1"/>
        <v>0</v>
      </c>
      <c r="AH542" s="6">
        <f t="shared" si="2"/>
        <v>0</v>
      </c>
      <c r="AI542" s="6" t="str">
        <f>VLOOKUP(C542, 'Batter Rosters'!A:B, 3, FALSE)</f>
        <v>#REF!</v>
      </c>
    </row>
    <row r="543">
      <c r="AG543" s="5">
        <f t="shared" si="1"/>
        <v>0</v>
      </c>
      <c r="AH543" s="6">
        <f t="shared" si="2"/>
        <v>0</v>
      </c>
      <c r="AI543" s="6" t="str">
        <f>VLOOKUP(C543, 'Batter Rosters'!A:B, 3, FALSE)</f>
        <v>#REF!</v>
      </c>
    </row>
    <row r="544">
      <c r="AG544" s="5">
        <f t="shared" si="1"/>
        <v>0</v>
      </c>
      <c r="AH544" s="6">
        <f t="shared" si="2"/>
        <v>0</v>
      </c>
      <c r="AI544" s="6" t="str">
        <f>VLOOKUP(C544, 'Batter Rosters'!A:B, 3, FALSE)</f>
        <v>#REF!</v>
      </c>
    </row>
    <row r="545">
      <c r="AG545" s="5">
        <f t="shared" si="1"/>
        <v>0</v>
      </c>
      <c r="AH545" s="6">
        <f t="shared" si="2"/>
        <v>0</v>
      </c>
      <c r="AI545" s="6" t="str">
        <f>VLOOKUP(C545, 'Batter Rosters'!A:B, 3, FALSE)</f>
        <v>#REF!</v>
      </c>
    </row>
    <row r="546">
      <c r="AG546" s="5">
        <f t="shared" si="1"/>
        <v>0</v>
      </c>
      <c r="AH546" s="6">
        <f t="shared" si="2"/>
        <v>0</v>
      </c>
      <c r="AI546" s="6" t="str">
        <f>VLOOKUP(C546, 'Batter Rosters'!A:B, 3, FALSE)</f>
        <v>#REF!</v>
      </c>
    </row>
    <row r="547">
      <c r="AG547" s="5">
        <f t="shared" si="1"/>
        <v>0</v>
      </c>
      <c r="AH547" s="6">
        <f t="shared" si="2"/>
        <v>0</v>
      </c>
      <c r="AI547" s="6" t="str">
        <f>VLOOKUP(C547, 'Batter Rosters'!A:B, 3, FALSE)</f>
        <v>#REF!</v>
      </c>
    </row>
    <row r="548">
      <c r="AG548" s="5">
        <f t="shared" si="1"/>
        <v>0</v>
      </c>
      <c r="AH548" s="6">
        <f t="shared" si="2"/>
        <v>0</v>
      </c>
      <c r="AI548" s="6" t="str">
        <f>VLOOKUP(C548, 'Batter Rosters'!A:B, 3, FALSE)</f>
        <v>#REF!</v>
      </c>
    </row>
    <row r="549">
      <c r="AG549" s="5">
        <f t="shared" si="1"/>
        <v>0</v>
      </c>
      <c r="AH549" s="6">
        <f t="shared" si="2"/>
        <v>0</v>
      </c>
      <c r="AI549" s="6" t="str">
        <f>VLOOKUP(C549, 'Batter Rosters'!A:B, 3, FALSE)</f>
        <v>#REF!</v>
      </c>
    </row>
    <row r="550">
      <c r="AG550" s="5">
        <f t="shared" si="1"/>
        <v>0</v>
      </c>
      <c r="AH550" s="6">
        <f t="shared" si="2"/>
        <v>0</v>
      </c>
      <c r="AI550" s="6" t="str">
        <f>VLOOKUP(C550, 'Batter Rosters'!A:B, 3, FALSE)</f>
        <v>#REF!</v>
      </c>
    </row>
    <row r="551">
      <c r="AG551" s="5">
        <f t="shared" si="1"/>
        <v>0</v>
      </c>
      <c r="AH551" s="6">
        <f t="shared" si="2"/>
        <v>0</v>
      </c>
      <c r="AI551" s="6" t="str">
        <f>VLOOKUP(C551, 'Batter Rosters'!A:B, 3, FALSE)</f>
        <v>#REF!</v>
      </c>
    </row>
    <row r="552">
      <c r="AG552" s="5">
        <f t="shared" si="1"/>
        <v>0</v>
      </c>
      <c r="AH552" s="6">
        <f t="shared" si="2"/>
        <v>0</v>
      </c>
      <c r="AI552" s="6" t="str">
        <f>VLOOKUP(C552, 'Batter Rosters'!A:B, 3, FALSE)</f>
        <v>#REF!</v>
      </c>
    </row>
    <row r="553">
      <c r="AG553" s="5">
        <f t="shared" si="1"/>
        <v>0</v>
      </c>
      <c r="AH553" s="6">
        <f t="shared" si="2"/>
        <v>0</v>
      </c>
      <c r="AI553" s="6" t="str">
        <f>VLOOKUP(C553, 'Batter Rosters'!A:B, 3, FALSE)</f>
        <v>#REF!</v>
      </c>
    </row>
    <row r="554">
      <c r="AG554" s="5">
        <f t="shared" si="1"/>
        <v>0</v>
      </c>
      <c r="AH554" s="6">
        <f t="shared" si="2"/>
        <v>0</v>
      </c>
      <c r="AI554" s="6" t="str">
        <f>VLOOKUP(C554, 'Batter Rosters'!A:B, 3, FALSE)</f>
        <v>#REF!</v>
      </c>
    </row>
    <row r="555">
      <c r="AG555" s="5">
        <f t="shared" si="1"/>
        <v>0</v>
      </c>
      <c r="AH555" s="6">
        <f t="shared" si="2"/>
        <v>0</v>
      </c>
      <c r="AI555" s="6" t="str">
        <f>VLOOKUP(C555, 'Batter Rosters'!A:B, 3, FALSE)</f>
        <v>#REF!</v>
      </c>
    </row>
    <row r="556">
      <c r="AG556" s="5">
        <f t="shared" si="1"/>
        <v>0</v>
      </c>
      <c r="AH556" s="6">
        <f t="shared" si="2"/>
        <v>0</v>
      </c>
      <c r="AI556" s="6" t="str">
        <f>VLOOKUP(C556, 'Batter Rosters'!A:B, 3, FALSE)</f>
        <v>#REF!</v>
      </c>
    </row>
    <row r="557">
      <c r="AG557" s="5">
        <f t="shared" si="1"/>
        <v>0</v>
      </c>
      <c r="AH557" s="6">
        <f t="shared" si="2"/>
        <v>0</v>
      </c>
      <c r="AI557" s="6" t="str">
        <f>VLOOKUP(C557, 'Batter Rosters'!A:B, 3, FALSE)</f>
        <v>#REF!</v>
      </c>
    </row>
    <row r="558">
      <c r="AG558" s="5">
        <f t="shared" si="1"/>
        <v>0</v>
      </c>
      <c r="AH558" s="6">
        <f t="shared" si="2"/>
        <v>0</v>
      </c>
      <c r="AI558" s="6" t="str">
        <f>VLOOKUP(C558, 'Batter Rosters'!A:B, 3, FALSE)</f>
        <v>#REF!</v>
      </c>
    </row>
    <row r="559">
      <c r="AG559" s="5">
        <f t="shared" si="1"/>
        <v>0</v>
      </c>
      <c r="AH559" s="6">
        <f t="shared" si="2"/>
        <v>0</v>
      </c>
      <c r="AI559" s="6" t="str">
        <f>VLOOKUP(C559, 'Batter Rosters'!A:B, 3, FALSE)</f>
        <v>#REF!</v>
      </c>
    </row>
    <row r="560">
      <c r="AG560" s="5">
        <f t="shared" si="1"/>
        <v>0</v>
      </c>
      <c r="AH560" s="6">
        <f t="shared" si="2"/>
        <v>0</v>
      </c>
      <c r="AI560" s="6" t="str">
        <f>VLOOKUP(C560, 'Batter Rosters'!A:B, 3, FALSE)</f>
        <v>#REF!</v>
      </c>
    </row>
    <row r="561">
      <c r="AG561" s="5">
        <f t="shared" si="1"/>
        <v>0</v>
      </c>
      <c r="AH561" s="6">
        <f t="shared" si="2"/>
        <v>0</v>
      </c>
      <c r="AI561" s="6" t="str">
        <f>VLOOKUP(C561, 'Batter Rosters'!A:B, 3, FALSE)</f>
        <v>#REF!</v>
      </c>
    </row>
    <row r="562">
      <c r="AG562" s="5">
        <f t="shared" si="1"/>
        <v>0</v>
      </c>
      <c r="AH562" s="6">
        <f t="shared" si="2"/>
        <v>0</v>
      </c>
      <c r="AI562" s="6" t="str">
        <f>VLOOKUP(C562, 'Batter Rosters'!A:B, 3, FALSE)</f>
        <v>#REF!</v>
      </c>
    </row>
    <row r="563">
      <c r="AG563" s="5">
        <f t="shared" si="1"/>
        <v>0</v>
      </c>
      <c r="AH563" s="6">
        <f t="shared" si="2"/>
        <v>0</v>
      </c>
      <c r="AI563" s="6" t="str">
        <f>VLOOKUP(C563, 'Batter Rosters'!A:B, 3, FALSE)</f>
        <v>#REF!</v>
      </c>
    </row>
    <row r="564">
      <c r="AG564" s="5">
        <f t="shared" si="1"/>
        <v>0</v>
      </c>
      <c r="AH564" s="6">
        <f t="shared" si="2"/>
        <v>0</v>
      </c>
      <c r="AI564" s="6" t="str">
        <f>VLOOKUP(C564, 'Batter Rosters'!A:B, 3, FALSE)</f>
        <v>#REF!</v>
      </c>
    </row>
    <row r="565">
      <c r="AG565" s="5">
        <f t="shared" si="1"/>
        <v>0</v>
      </c>
      <c r="AH565" s="6">
        <f t="shared" si="2"/>
        <v>0</v>
      </c>
      <c r="AI565" s="6" t="str">
        <f>VLOOKUP(C565, 'Batter Rosters'!A:B, 3, FALSE)</f>
        <v>#REF!</v>
      </c>
    </row>
    <row r="566">
      <c r="AG566" s="5">
        <f t="shared" si="1"/>
        <v>0</v>
      </c>
      <c r="AH566" s="6">
        <f t="shared" si="2"/>
        <v>0</v>
      </c>
      <c r="AI566" s="6" t="str">
        <f>VLOOKUP(C566, 'Batter Rosters'!A:B, 3, FALSE)</f>
        <v>#REF!</v>
      </c>
    </row>
    <row r="567">
      <c r="AG567" s="5">
        <f t="shared" si="1"/>
        <v>0</v>
      </c>
      <c r="AH567" s="6">
        <f t="shared" si="2"/>
        <v>0</v>
      </c>
      <c r="AI567" s="6" t="str">
        <f>VLOOKUP(C567, 'Batter Rosters'!A:B, 3, FALSE)</f>
        <v>#REF!</v>
      </c>
    </row>
    <row r="568">
      <c r="AG568" s="5">
        <f t="shared" si="1"/>
        <v>0</v>
      </c>
      <c r="AH568" s="6">
        <f t="shared" si="2"/>
        <v>0</v>
      </c>
      <c r="AI568" s="6" t="str">
        <f>VLOOKUP(C568, 'Batter Rosters'!A:B, 3, FALSE)</f>
        <v>#REF!</v>
      </c>
    </row>
    <row r="569">
      <c r="AG569" s="5">
        <f t="shared" si="1"/>
        <v>0</v>
      </c>
      <c r="AH569" s="6">
        <f t="shared" si="2"/>
        <v>0</v>
      </c>
      <c r="AI569" s="6" t="str">
        <f>VLOOKUP(C569, 'Batter Rosters'!A:B, 3, FALSE)</f>
        <v>#REF!</v>
      </c>
    </row>
    <row r="570">
      <c r="AG570" s="5">
        <f t="shared" si="1"/>
        <v>0</v>
      </c>
      <c r="AH570" s="6">
        <f t="shared" si="2"/>
        <v>0</v>
      </c>
      <c r="AI570" s="6" t="str">
        <f>VLOOKUP(C570, 'Batter Rosters'!A:B, 3, FALSE)</f>
        <v>#REF!</v>
      </c>
    </row>
    <row r="571">
      <c r="AG571" s="5">
        <f t="shared" si="1"/>
        <v>0</v>
      </c>
      <c r="AH571" s="6">
        <f t="shared" si="2"/>
        <v>0</v>
      </c>
      <c r="AI571" s="6" t="str">
        <f>VLOOKUP(C571, 'Batter Rosters'!A:B, 3, FALSE)</f>
        <v>#REF!</v>
      </c>
    </row>
    <row r="572">
      <c r="AG572" s="5">
        <f t="shared" si="1"/>
        <v>0</v>
      </c>
      <c r="AH572" s="6">
        <f t="shared" si="2"/>
        <v>0</v>
      </c>
      <c r="AI572" s="6" t="str">
        <f>VLOOKUP(C572, 'Batter Rosters'!A:B, 3, FALSE)</f>
        <v>#REF!</v>
      </c>
    </row>
    <row r="573">
      <c r="AG573" s="5">
        <f t="shared" si="1"/>
        <v>0</v>
      </c>
      <c r="AH573" s="6">
        <f t="shared" si="2"/>
        <v>0</v>
      </c>
      <c r="AI573" s="6" t="str">
        <f>VLOOKUP(C573, 'Batter Rosters'!A:B, 3, FALSE)</f>
        <v>#REF!</v>
      </c>
    </row>
    <row r="574">
      <c r="AG574" s="5">
        <f t="shared" si="1"/>
        <v>0</v>
      </c>
      <c r="AH574" s="6">
        <f t="shared" si="2"/>
        <v>0</v>
      </c>
      <c r="AI574" s="6" t="str">
        <f>VLOOKUP(C574, 'Batter Rosters'!A:B, 3, FALSE)</f>
        <v>#REF!</v>
      </c>
    </row>
    <row r="575">
      <c r="AG575" s="5">
        <f t="shared" si="1"/>
        <v>0</v>
      </c>
      <c r="AH575" s="6">
        <f t="shared" si="2"/>
        <v>0</v>
      </c>
      <c r="AI575" s="6" t="str">
        <f>VLOOKUP(C575, 'Batter Rosters'!A:B, 3, FALSE)</f>
        <v>#REF!</v>
      </c>
    </row>
    <row r="576">
      <c r="AG576" s="5">
        <f t="shared" si="1"/>
        <v>0</v>
      </c>
      <c r="AH576" s="6">
        <f t="shared" si="2"/>
        <v>0</v>
      </c>
      <c r="AI576" s="6" t="str">
        <f>VLOOKUP(C576, 'Batter Rosters'!A:B, 3, FALSE)</f>
        <v>#REF!</v>
      </c>
    </row>
    <row r="577">
      <c r="AG577" s="5">
        <f t="shared" si="1"/>
        <v>0</v>
      </c>
      <c r="AH577" s="6">
        <f t="shared" si="2"/>
        <v>0</v>
      </c>
      <c r="AI577" s="6" t="str">
        <f>VLOOKUP(C577, 'Batter Rosters'!A:B, 3, FALSE)</f>
        <v>#REF!</v>
      </c>
    </row>
    <row r="578">
      <c r="AG578" s="5">
        <f t="shared" si="1"/>
        <v>0</v>
      </c>
      <c r="AH578" s="6">
        <f t="shared" si="2"/>
        <v>0</v>
      </c>
      <c r="AI578" s="6" t="str">
        <f>VLOOKUP(C578, 'Batter Rosters'!A:B, 3, FALSE)</f>
        <v>#REF!</v>
      </c>
    </row>
    <row r="579">
      <c r="AG579" s="5">
        <f t="shared" si="1"/>
        <v>0</v>
      </c>
      <c r="AH579" s="6">
        <f t="shared" si="2"/>
        <v>0</v>
      </c>
      <c r="AI579" s="6" t="str">
        <f>VLOOKUP(C579, 'Batter Rosters'!A:B, 3, FALSE)</f>
        <v>#REF!</v>
      </c>
    </row>
    <row r="580">
      <c r="AG580" s="5">
        <f t="shared" si="1"/>
        <v>0</v>
      </c>
      <c r="AH580" s="6">
        <f t="shared" si="2"/>
        <v>0</v>
      </c>
      <c r="AI580" s="6" t="str">
        <f>VLOOKUP(C580, 'Batter Rosters'!A:B, 3, FALSE)</f>
        <v>#REF!</v>
      </c>
    </row>
    <row r="581">
      <c r="AG581" s="5">
        <f t="shared" si="1"/>
        <v>0</v>
      </c>
      <c r="AH581" s="6">
        <f t="shared" si="2"/>
        <v>0</v>
      </c>
      <c r="AI581" s="6" t="str">
        <f>VLOOKUP(C581, 'Batter Rosters'!A:B, 3, FALSE)</f>
        <v>#REF!</v>
      </c>
    </row>
    <row r="582">
      <c r="AG582" s="5">
        <f t="shared" si="1"/>
        <v>0</v>
      </c>
      <c r="AH582" s="6">
        <f t="shared" si="2"/>
        <v>0</v>
      </c>
      <c r="AI582" s="6" t="str">
        <f>VLOOKUP(C582, 'Batter Rosters'!A:B, 3, FALSE)</f>
        <v>#REF!</v>
      </c>
    </row>
    <row r="583">
      <c r="AG583" s="5">
        <f t="shared" si="1"/>
        <v>0</v>
      </c>
      <c r="AH583" s="6">
        <f t="shared" si="2"/>
        <v>0</v>
      </c>
      <c r="AI583" s="6" t="str">
        <f>VLOOKUP(C583, 'Batter Rosters'!A:B, 3, FALSE)</f>
        <v>#REF!</v>
      </c>
    </row>
    <row r="584">
      <c r="AG584" s="5">
        <f t="shared" si="1"/>
        <v>0</v>
      </c>
      <c r="AH584" s="6">
        <f t="shared" si="2"/>
        <v>0</v>
      </c>
      <c r="AI584" s="6" t="str">
        <f>VLOOKUP(C584, 'Batter Rosters'!A:B, 3, FALSE)</f>
        <v>#REF!</v>
      </c>
    </row>
    <row r="585">
      <c r="AH585" s="11"/>
      <c r="AI585" s="11"/>
    </row>
    <row r="586">
      <c r="AH586" s="11"/>
      <c r="AI586" s="11"/>
    </row>
    <row r="587">
      <c r="AH587" s="11"/>
      <c r="AI587" s="11"/>
    </row>
    <row r="588">
      <c r="AH588" s="11"/>
      <c r="AI588" s="11"/>
    </row>
    <row r="589">
      <c r="AH589" s="11"/>
      <c r="AI589" s="11"/>
    </row>
    <row r="590">
      <c r="AH590" s="11"/>
      <c r="AI590" s="11"/>
    </row>
    <row r="591">
      <c r="AH591" s="11"/>
      <c r="AI591" s="11"/>
    </row>
    <row r="592">
      <c r="AH592" s="11"/>
      <c r="AI592" s="11"/>
    </row>
    <row r="593">
      <c r="AH593" s="11"/>
      <c r="AI593" s="11"/>
    </row>
    <row r="594">
      <c r="AH594" s="11"/>
      <c r="AI594" s="11"/>
    </row>
    <row r="595">
      <c r="AH595" s="11"/>
      <c r="AI595" s="11"/>
    </row>
    <row r="596">
      <c r="AH596" s="11"/>
      <c r="AI596" s="11"/>
    </row>
    <row r="597">
      <c r="AH597" s="11"/>
      <c r="AI597" s="11"/>
    </row>
    <row r="598">
      <c r="AH598" s="11"/>
      <c r="AI598" s="11"/>
    </row>
    <row r="599">
      <c r="AH599" s="11"/>
      <c r="AI599" s="11"/>
    </row>
    <row r="600">
      <c r="AH600" s="11"/>
      <c r="AI600" s="11"/>
    </row>
    <row r="601">
      <c r="AH601" s="11"/>
      <c r="AI601" s="11"/>
    </row>
    <row r="602">
      <c r="AH602" s="11"/>
      <c r="AI602" s="11"/>
    </row>
    <row r="603">
      <c r="AH603" s="11"/>
      <c r="AI603" s="11"/>
    </row>
    <row r="604">
      <c r="AH604" s="11"/>
      <c r="AI604" s="11"/>
    </row>
    <row r="605">
      <c r="AH605" s="11"/>
      <c r="AI605" s="11"/>
    </row>
    <row r="606">
      <c r="AH606" s="11"/>
      <c r="AI606" s="11"/>
    </row>
    <row r="607">
      <c r="AH607" s="11"/>
      <c r="AI607" s="11"/>
    </row>
    <row r="608">
      <c r="AH608" s="11"/>
      <c r="AI608" s="11"/>
    </row>
    <row r="609">
      <c r="AH609" s="11"/>
      <c r="AI609" s="11"/>
    </row>
    <row r="610">
      <c r="AH610" s="11"/>
      <c r="AI610" s="11"/>
    </row>
    <row r="611">
      <c r="AH611" s="11"/>
      <c r="AI611" s="11"/>
    </row>
    <row r="612">
      <c r="AH612" s="11"/>
      <c r="AI612" s="11"/>
    </row>
    <row r="613">
      <c r="AH613" s="11"/>
      <c r="AI613" s="11"/>
    </row>
    <row r="614">
      <c r="AH614" s="11"/>
      <c r="AI614" s="11"/>
    </row>
    <row r="615">
      <c r="AH615" s="11"/>
      <c r="AI615" s="11"/>
    </row>
    <row r="616">
      <c r="AH616" s="11"/>
      <c r="AI616" s="11"/>
    </row>
    <row r="617">
      <c r="AH617" s="11"/>
      <c r="AI617" s="11"/>
    </row>
    <row r="618">
      <c r="AH618" s="11"/>
      <c r="AI618" s="11"/>
    </row>
    <row r="619">
      <c r="AH619" s="11"/>
      <c r="AI619" s="11"/>
    </row>
    <row r="620">
      <c r="AH620" s="11"/>
      <c r="AI620" s="11"/>
    </row>
    <row r="621">
      <c r="AH621" s="11"/>
      <c r="AI621" s="11"/>
    </row>
    <row r="622">
      <c r="AH622" s="11"/>
      <c r="AI622" s="11"/>
    </row>
    <row r="623">
      <c r="AH623" s="11"/>
      <c r="AI623" s="11"/>
    </row>
    <row r="624">
      <c r="AH624" s="11"/>
      <c r="AI624" s="11"/>
    </row>
    <row r="625">
      <c r="AH625" s="11"/>
      <c r="AI625" s="11"/>
    </row>
    <row r="626">
      <c r="AH626" s="11"/>
      <c r="AI626" s="11"/>
    </row>
    <row r="627">
      <c r="AH627" s="11"/>
      <c r="AI627" s="11"/>
    </row>
    <row r="628">
      <c r="AH628" s="11"/>
      <c r="AI628" s="11"/>
    </row>
    <row r="629">
      <c r="AH629" s="11"/>
      <c r="AI629" s="11"/>
    </row>
    <row r="630">
      <c r="AH630" s="11"/>
      <c r="AI630" s="11"/>
    </row>
    <row r="631">
      <c r="AH631" s="11"/>
      <c r="AI631" s="11"/>
    </row>
    <row r="632">
      <c r="AH632" s="11"/>
      <c r="AI632" s="11"/>
    </row>
    <row r="633">
      <c r="AH633" s="11"/>
      <c r="AI633" s="11"/>
    </row>
    <row r="634">
      <c r="AH634" s="11"/>
      <c r="AI634" s="11"/>
    </row>
    <row r="635">
      <c r="AH635" s="11"/>
      <c r="AI635" s="11"/>
    </row>
    <row r="636">
      <c r="AH636" s="11"/>
      <c r="AI636" s="11"/>
    </row>
    <row r="637">
      <c r="AH637" s="11"/>
      <c r="AI637" s="11"/>
    </row>
    <row r="638">
      <c r="AH638" s="11"/>
      <c r="AI638" s="11"/>
    </row>
    <row r="639">
      <c r="AH639" s="11"/>
      <c r="AI639" s="11"/>
    </row>
    <row r="640">
      <c r="AH640" s="11"/>
      <c r="AI640" s="11"/>
    </row>
    <row r="641">
      <c r="AH641" s="11"/>
      <c r="AI641" s="11"/>
    </row>
    <row r="642">
      <c r="AH642" s="11"/>
      <c r="AI642" s="11"/>
    </row>
    <row r="643">
      <c r="AH643" s="11"/>
      <c r="AI643" s="11"/>
    </row>
    <row r="644">
      <c r="AH644" s="11"/>
      <c r="AI644" s="11"/>
    </row>
    <row r="645">
      <c r="AH645" s="11"/>
      <c r="AI645" s="11"/>
    </row>
    <row r="646">
      <c r="AH646" s="11"/>
      <c r="AI646" s="11"/>
    </row>
    <row r="647">
      <c r="AH647" s="11"/>
      <c r="AI647" s="11"/>
    </row>
    <row r="648">
      <c r="AH648" s="11"/>
      <c r="AI648" s="11"/>
    </row>
    <row r="649">
      <c r="AH649" s="11"/>
      <c r="AI649" s="11"/>
    </row>
    <row r="650">
      <c r="AH650" s="11"/>
      <c r="AI650" s="11"/>
    </row>
    <row r="651">
      <c r="AH651" s="11"/>
      <c r="AI651" s="11"/>
    </row>
    <row r="652">
      <c r="AH652" s="11"/>
      <c r="AI652" s="11"/>
    </row>
    <row r="653">
      <c r="AH653" s="11"/>
      <c r="AI653" s="11"/>
    </row>
    <row r="654">
      <c r="AH654" s="11"/>
      <c r="AI654" s="11"/>
    </row>
    <row r="655">
      <c r="AH655" s="11"/>
      <c r="AI655" s="11"/>
    </row>
    <row r="656">
      <c r="AH656" s="11"/>
      <c r="AI656" s="11"/>
    </row>
    <row r="657">
      <c r="AH657" s="11"/>
      <c r="AI657" s="11"/>
    </row>
    <row r="658">
      <c r="AH658" s="11"/>
      <c r="AI658" s="11"/>
    </row>
    <row r="659">
      <c r="AH659" s="11"/>
      <c r="AI659" s="11"/>
    </row>
    <row r="660">
      <c r="AH660" s="11"/>
      <c r="AI660" s="11"/>
    </row>
    <row r="661">
      <c r="AH661" s="11"/>
      <c r="AI661" s="11"/>
    </row>
    <row r="662">
      <c r="AH662" s="11"/>
      <c r="AI662" s="11"/>
    </row>
    <row r="663">
      <c r="AH663" s="11"/>
      <c r="AI663" s="11"/>
    </row>
    <row r="664">
      <c r="AH664" s="11"/>
      <c r="AI664" s="11"/>
    </row>
    <row r="665">
      <c r="AH665" s="11"/>
      <c r="AI665" s="11"/>
    </row>
    <row r="666">
      <c r="AH666" s="11"/>
      <c r="AI666" s="11"/>
    </row>
    <row r="667">
      <c r="AH667" s="11"/>
      <c r="AI667" s="11"/>
    </row>
    <row r="668">
      <c r="AH668" s="11"/>
      <c r="AI668" s="11"/>
    </row>
    <row r="669">
      <c r="AH669" s="11"/>
      <c r="AI669" s="11"/>
    </row>
    <row r="670">
      <c r="AH670" s="11"/>
      <c r="AI670" s="11"/>
    </row>
    <row r="671">
      <c r="AH671" s="11"/>
      <c r="AI671" s="11"/>
    </row>
    <row r="672">
      <c r="AH672" s="11"/>
      <c r="AI672" s="11"/>
    </row>
    <row r="673">
      <c r="AH673" s="11"/>
      <c r="AI673" s="11"/>
    </row>
    <row r="674">
      <c r="AH674" s="11"/>
      <c r="AI674" s="11"/>
    </row>
    <row r="675">
      <c r="AH675" s="11"/>
      <c r="AI675" s="11"/>
    </row>
    <row r="676">
      <c r="AH676" s="11"/>
      <c r="AI676" s="11"/>
    </row>
    <row r="677">
      <c r="AH677" s="11"/>
      <c r="AI677" s="11"/>
    </row>
    <row r="678">
      <c r="AH678" s="11"/>
      <c r="AI678" s="11"/>
    </row>
    <row r="679">
      <c r="AH679" s="11"/>
      <c r="AI679" s="11"/>
    </row>
    <row r="680">
      <c r="AH680" s="11"/>
      <c r="AI680" s="11"/>
    </row>
    <row r="681">
      <c r="AH681" s="11"/>
      <c r="AI681" s="11"/>
    </row>
    <row r="682">
      <c r="AH682" s="11"/>
      <c r="AI682" s="11"/>
    </row>
    <row r="683">
      <c r="AH683" s="11"/>
      <c r="AI683" s="11"/>
    </row>
    <row r="684">
      <c r="AH684" s="11"/>
      <c r="AI684" s="11"/>
    </row>
    <row r="685">
      <c r="AH685" s="11"/>
      <c r="AI685" s="11"/>
    </row>
    <row r="686">
      <c r="AH686" s="11"/>
      <c r="AI686" s="11"/>
    </row>
    <row r="687">
      <c r="AH687" s="11"/>
      <c r="AI687" s="11"/>
    </row>
    <row r="688">
      <c r="AH688" s="11"/>
      <c r="AI688" s="11"/>
    </row>
    <row r="689">
      <c r="AH689" s="11"/>
      <c r="AI689" s="11"/>
    </row>
    <row r="690">
      <c r="AH690" s="11"/>
      <c r="AI690" s="11"/>
    </row>
    <row r="691">
      <c r="AH691" s="11"/>
      <c r="AI691" s="11"/>
    </row>
    <row r="692">
      <c r="AH692" s="11"/>
      <c r="AI692" s="11"/>
    </row>
    <row r="693">
      <c r="AH693" s="11"/>
      <c r="AI693" s="11"/>
    </row>
    <row r="694">
      <c r="AH694" s="11"/>
      <c r="AI694" s="11"/>
    </row>
    <row r="695">
      <c r="AH695" s="11"/>
      <c r="AI695" s="11"/>
    </row>
    <row r="696">
      <c r="AH696" s="11"/>
      <c r="AI696" s="11"/>
    </row>
    <row r="697">
      <c r="AH697" s="11"/>
      <c r="AI697" s="11"/>
    </row>
    <row r="698">
      <c r="AH698" s="11"/>
      <c r="AI698" s="11"/>
    </row>
    <row r="699">
      <c r="AH699" s="11"/>
      <c r="AI699" s="11"/>
    </row>
    <row r="700">
      <c r="AH700" s="11"/>
      <c r="AI700" s="11"/>
    </row>
    <row r="701">
      <c r="AH701" s="11"/>
      <c r="AI701" s="11"/>
    </row>
    <row r="702">
      <c r="AH702" s="11"/>
      <c r="AI702" s="11"/>
    </row>
    <row r="703">
      <c r="AH703" s="11"/>
      <c r="AI703" s="11"/>
    </row>
    <row r="704">
      <c r="AH704" s="11"/>
      <c r="AI704" s="11"/>
    </row>
    <row r="705">
      <c r="AH705" s="11"/>
      <c r="AI705" s="11"/>
    </row>
    <row r="706">
      <c r="AH706" s="11"/>
      <c r="AI706" s="11"/>
    </row>
    <row r="707">
      <c r="AH707" s="11"/>
      <c r="AI707" s="11"/>
    </row>
    <row r="708">
      <c r="AH708" s="11"/>
      <c r="AI708" s="11"/>
    </row>
    <row r="709">
      <c r="AH709" s="11"/>
      <c r="AI709" s="11"/>
    </row>
    <row r="710">
      <c r="AH710" s="11"/>
      <c r="AI710" s="11"/>
    </row>
    <row r="711">
      <c r="AH711" s="11"/>
      <c r="AI711" s="11"/>
    </row>
    <row r="712">
      <c r="AH712" s="11"/>
      <c r="AI712" s="11"/>
    </row>
    <row r="713">
      <c r="AH713" s="11"/>
      <c r="AI713" s="11"/>
    </row>
    <row r="714">
      <c r="AH714" s="11"/>
      <c r="AI714" s="11"/>
    </row>
    <row r="715">
      <c r="AH715" s="11"/>
      <c r="AI715" s="11"/>
    </row>
    <row r="716">
      <c r="AH716" s="11"/>
      <c r="AI716" s="11"/>
    </row>
    <row r="717">
      <c r="AH717" s="11"/>
      <c r="AI717" s="11"/>
    </row>
    <row r="718">
      <c r="AH718" s="11"/>
      <c r="AI718" s="11"/>
    </row>
    <row r="719">
      <c r="AH719" s="11"/>
      <c r="AI719" s="11"/>
    </row>
    <row r="720">
      <c r="AH720" s="11"/>
      <c r="AI720" s="11"/>
    </row>
    <row r="721">
      <c r="AH721" s="11"/>
      <c r="AI721" s="11"/>
    </row>
    <row r="722">
      <c r="AH722" s="11"/>
      <c r="AI722" s="11"/>
    </row>
    <row r="723">
      <c r="AH723" s="11"/>
      <c r="AI723" s="11"/>
    </row>
    <row r="724">
      <c r="AH724" s="11"/>
      <c r="AI724" s="11"/>
    </row>
    <row r="725">
      <c r="AH725" s="11"/>
      <c r="AI725" s="11"/>
    </row>
    <row r="726">
      <c r="AH726" s="11"/>
      <c r="AI726" s="11"/>
    </row>
    <row r="727">
      <c r="AH727" s="11"/>
      <c r="AI727" s="11"/>
    </row>
    <row r="728">
      <c r="AH728" s="11"/>
      <c r="AI728" s="11"/>
    </row>
    <row r="729">
      <c r="AH729" s="11"/>
      <c r="AI729" s="11"/>
    </row>
    <row r="730">
      <c r="AH730" s="11"/>
      <c r="AI730" s="11"/>
    </row>
    <row r="731">
      <c r="AH731" s="11"/>
      <c r="AI731" s="11"/>
    </row>
    <row r="732">
      <c r="AH732" s="11"/>
      <c r="AI732" s="11"/>
    </row>
    <row r="733">
      <c r="AH733" s="11"/>
      <c r="AI733" s="11"/>
    </row>
    <row r="734">
      <c r="AH734" s="11"/>
      <c r="AI734" s="11"/>
    </row>
    <row r="735">
      <c r="AH735" s="11"/>
      <c r="AI735" s="11"/>
    </row>
    <row r="736">
      <c r="AH736" s="11"/>
      <c r="AI736" s="11"/>
    </row>
    <row r="737">
      <c r="AH737" s="11"/>
      <c r="AI737" s="11"/>
    </row>
    <row r="738">
      <c r="AH738" s="11"/>
      <c r="AI738" s="11"/>
    </row>
    <row r="739">
      <c r="AH739" s="11"/>
      <c r="AI739" s="11"/>
    </row>
    <row r="740">
      <c r="AH740" s="11"/>
      <c r="AI740" s="11"/>
    </row>
    <row r="741">
      <c r="AH741" s="11"/>
      <c r="AI741" s="11"/>
    </row>
    <row r="742">
      <c r="AH742" s="11"/>
      <c r="AI742" s="11"/>
    </row>
    <row r="743">
      <c r="AH743" s="11"/>
      <c r="AI743" s="11"/>
    </row>
    <row r="744">
      <c r="AH744" s="11"/>
      <c r="AI744" s="11"/>
    </row>
    <row r="745">
      <c r="AH745" s="11"/>
      <c r="AI745" s="11"/>
    </row>
    <row r="746">
      <c r="AH746" s="11"/>
      <c r="AI746" s="11"/>
    </row>
    <row r="747">
      <c r="AH747" s="11"/>
      <c r="AI747" s="11"/>
    </row>
    <row r="748">
      <c r="AH748" s="11"/>
      <c r="AI748" s="11"/>
    </row>
    <row r="749">
      <c r="AH749" s="11"/>
      <c r="AI749" s="11"/>
    </row>
    <row r="750">
      <c r="AH750" s="11"/>
      <c r="AI750" s="11"/>
    </row>
    <row r="751">
      <c r="AH751" s="11"/>
      <c r="AI751" s="11"/>
    </row>
    <row r="752">
      <c r="AH752" s="11"/>
      <c r="AI752" s="11"/>
    </row>
    <row r="753">
      <c r="AH753" s="11"/>
      <c r="AI753" s="11"/>
    </row>
    <row r="754">
      <c r="AH754" s="11"/>
      <c r="AI754" s="11"/>
    </row>
    <row r="755">
      <c r="AH755" s="11"/>
      <c r="AI755" s="11"/>
    </row>
    <row r="756">
      <c r="AH756" s="11"/>
      <c r="AI756" s="11"/>
    </row>
    <row r="757">
      <c r="AH757" s="11"/>
      <c r="AI757" s="11"/>
    </row>
    <row r="758">
      <c r="AH758" s="11"/>
      <c r="AI758" s="11"/>
    </row>
    <row r="759">
      <c r="AH759" s="11"/>
      <c r="AI759" s="11"/>
    </row>
    <row r="760">
      <c r="AH760" s="11"/>
      <c r="AI760" s="11"/>
    </row>
    <row r="761">
      <c r="AH761" s="11"/>
      <c r="AI761" s="11"/>
    </row>
    <row r="762">
      <c r="AH762" s="11"/>
      <c r="AI762" s="11"/>
    </row>
    <row r="763">
      <c r="AH763" s="11"/>
      <c r="AI763" s="11"/>
    </row>
    <row r="764">
      <c r="AH764" s="11"/>
      <c r="AI764" s="11"/>
    </row>
    <row r="765">
      <c r="AH765" s="11"/>
      <c r="AI765" s="11"/>
    </row>
    <row r="766">
      <c r="AH766" s="11"/>
      <c r="AI766" s="11"/>
    </row>
    <row r="767">
      <c r="AH767" s="11"/>
      <c r="AI767" s="11"/>
    </row>
    <row r="768">
      <c r="AH768" s="11"/>
      <c r="AI768" s="11"/>
    </row>
    <row r="769">
      <c r="AH769" s="11"/>
      <c r="AI769" s="11"/>
    </row>
    <row r="770">
      <c r="AH770" s="11"/>
      <c r="AI770" s="11"/>
    </row>
    <row r="771">
      <c r="AH771" s="11"/>
      <c r="AI771" s="11"/>
    </row>
    <row r="772">
      <c r="AH772" s="11"/>
      <c r="AI772" s="11"/>
    </row>
    <row r="773">
      <c r="AH773" s="11"/>
      <c r="AI773" s="11"/>
    </row>
    <row r="774">
      <c r="AH774" s="11"/>
      <c r="AI774" s="11"/>
    </row>
    <row r="775">
      <c r="AH775" s="11"/>
      <c r="AI775" s="11"/>
    </row>
    <row r="776">
      <c r="AH776" s="11"/>
      <c r="AI776" s="11"/>
    </row>
    <row r="777">
      <c r="AH777" s="11"/>
      <c r="AI777" s="11"/>
    </row>
    <row r="778">
      <c r="AH778" s="11"/>
      <c r="AI778" s="11"/>
    </row>
    <row r="779">
      <c r="AH779" s="11"/>
      <c r="AI779" s="11"/>
    </row>
    <row r="780">
      <c r="AH780" s="11"/>
      <c r="AI780" s="11"/>
    </row>
    <row r="781">
      <c r="AH781" s="11"/>
      <c r="AI781" s="11"/>
    </row>
    <row r="782">
      <c r="AH782" s="11"/>
      <c r="AI782" s="11"/>
    </row>
    <row r="783">
      <c r="AH783" s="11"/>
      <c r="AI783" s="11"/>
    </row>
    <row r="784">
      <c r="AH784" s="11"/>
      <c r="AI784" s="11"/>
    </row>
    <row r="785">
      <c r="AH785" s="11"/>
      <c r="AI785" s="11"/>
    </row>
    <row r="786">
      <c r="AH786" s="11"/>
      <c r="AI786" s="11"/>
    </row>
    <row r="787">
      <c r="AH787" s="11"/>
      <c r="AI787" s="11"/>
    </row>
    <row r="788">
      <c r="AH788" s="11"/>
      <c r="AI788" s="11"/>
    </row>
    <row r="789">
      <c r="AH789" s="11"/>
      <c r="AI789" s="11"/>
    </row>
    <row r="790">
      <c r="AH790" s="11"/>
      <c r="AI790" s="11"/>
    </row>
    <row r="791">
      <c r="AH791" s="11"/>
      <c r="AI791" s="11"/>
    </row>
    <row r="792">
      <c r="AH792" s="11"/>
      <c r="AI792" s="11"/>
    </row>
    <row r="793">
      <c r="AH793" s="11"/>
      <c r="AI793" s="11"/>
    </row>
    <row r="794">
      <c r="AH794" s="11"/>
      <c r="AI794" s="11"/>
    </row>
    <row r="795">
      <c r="AH795" s="11"/>
      <c r="AI795" s="11"/>
    </row>
    <row r="796">
      <c r="AH796" s="11"/>
      <c r="AI796" s="11"/>
    </row>
    <row r="797">
      <c r="AH797" s="11"/>
      <c r="AI797" s="11"/>
    </row>
    <row r="798">
      <c r="AH798" s="11"/>
      <c r="AI798" s="11"/>
    </row>
    <row r="799">
      <c r="AH799" s="11"/>
      <c r="AI799" s="11"/>
    </row>
    <row r="800">
      <c r="AH800" s="11"/>
      <c r="AI800" s="11"/>
    </row>
    <row r="801">
      <c r="AH801" s="11"/>
      <c r="AI801" s="11"/>
    </row>
    <row r="802">
      <c r="AH802" s="11"/>
      <c r="AI802" s="11"/>
    </row>
    <row r="803">
      <c r="AH803" s="11"/>
      <c r="AI803" s="11"/>
    </row>
    <row r="804">
      <c r="AH804" s="11"/>
      <c r="AI804" s="11"/>
    </row>
    <row r="805">
      <c r="AH805" s="11"/>
      <c r="AI805" s="11"/>
    </row>
    <row r="806">
      <c r="AH806" s="11"/>
      <c r="AI806" s="11"/>
    </row>
    <row r="807">
      <c r="AH807" s="11"/>
      <c r="AI807" s="11"/>
    </row>
    <row r="808">
      <c r="AH808" s="11"/>
      <c r="AI808" s="11"/>
    </row>
    <row r="809">
      <c r="AH809" s="11"/>
      <c r="AI809" s="11"/>
    </row>
    <row r="810">
      <c r="AH810" s="11"/>
      <c r="AI810" s="11"/>
    </row>
    <row r="811">
      <c r="AH811" s="11"/>
      <c r="AI811" s="11"/>
    </row>
    <row r="812">
      <c r="AH812" s="11"/>
      <c r="AI812" s="11"/>
    </row>
    <row r="813">
      <c r="AH813" s="11"/>
      <c r="AI813" s="11"/>
    </row>
    <row r="814">
      <c r="AH814" s="11"/>
      <c r="AI814" s="11"/>
    </row>
    <row r="815">
      <c r="AH815" s="11"/>
      <c r="AI815" s="11"/>
    </row>
    <row r="816">
      <c r="AH816" s="11"/>
      <c r="AI816" s="11"/>
    </row>
    <row r="817">
      <c r="AH817" s="11"/>
      <c r="AI817" s="11"/>
    </row>
    <row r="818">
      <c r="AH818" s="11"/>
      <c r="AI818" s="11"/>
    </row>
    <row r="819">
      <c r="AH819" s="11"/>
      <c r="AI819" s="11"/>
    </row>
    <row r="820">
      <c r="AH820" s="11"/>
      <c r="AI820" s="11"/>
    </row>
    <row r="821">
      <c r="AH821" s="11"/>
      <c r="AI821" s="11"/>
    </row>
    <row r="822">
      <c r="AH822" s="11"/>
      <c r="AI822" s="11"/>
    </row>
    <row r="823">
      <c r="AH823" s="11"/>
      <c r="AI823" s="11"/>
    </row>
    <row r="824">
      <c r="AH824" s="11"/>
      <c r="AI824" s="11"/>
    </row>
    <row r="825">
      <c r="AH825" s="11"/>
      <c r="AI825" s="11"/>
    </row>
    <row r="826">
      <c r="AH826" s="11"/>
      <c r="AI826" s="11"/>
    </row>
    <row r="827">
      <c r="AH827" s="11"/>
      <c r="AI827" s="11"/>
    </row>
    <row r="828">
      <c r="AH828" s="11"/>
      <c r="AI828" s="11"/>
    </row>
    <row r="829">
      <c r="AH829" s="11"/>
      <c r="AI829" s="11"/>
    </row>
    <row r="830">
      <c r="AH830" s="11"/>
      <c r="AI830" s="11"/>
    </row>
    <row r="831">
      <c r="AH831" s="11"/>
      <c r="AI831" s="11"/>
    </row>
    <row r="832">
      <c r="AH832" s="11"/>
      <c r="AI832" s="11"/>
    </row>
    <row r="833">
      <c r="AH833" s="11"/>
      <c r="AI833" s="11"/>
    </row>
    <row r="834">
      <c r="AH834" s="11"/>
      <c r="AI834" s="11"/>
    </row>
    <row r="835">
      <c r="AH835" s="11"/>
      <c r="AI835" s="11"/>
    </row>
    <row r="836">
      <c r="AH836" s="11"/>
      <c r="AI836" s="11"/>
    </row>
    <row r="837">
      <c r="AH837" s="11"/>
      <c r="AI837" s="11"/>
    </row>
    <row r="838">
      <c r="AH838" s="11"/>
      <c r="AI838" s="11"/>
    </row>
    <row r="839">
      <c r="AH839" s="11"/>
      <c r="AI839" s="11"/>
    </row>
    <row r="840">
      <c r="AH840" s="11"/>
      <c r="AI840" s="11"/>
    </row>
    <row r="841">
      <c r="AH841" s="11"/>
      <c r="AI841" s="11"/>
    </row>
    <row r="842">
      <c r="AH842" s="11"/>
      <c r="AI842" s="11"/>
    </row>
    <row r="843">
      <c r="AH843" s="11"/>
      <c r="AI843" s="11"/>
    </row>
    <row r="844">
      <c r="AH844" s="11"/>
      <c r="AI844" s="11"/>
    </row>
    <row r="845">
      <c r="AH845" s="11"/>
      <c r="AI845" s="11"/>
    </row>
    <row r="846">
      <c r="AH846" s="11"/>
      <c r="AI846" s="11"/>
    </row>
    <row r="847">
      <c r="AH847" s="11"/>
      <c r="AI847" s="11"/>
    </row>
    <row r="848">
      <c r="AH848" s="11"/>
      <c r="AI848" s="11"/>
    </row>
    <row r="849">
      <c r="AH849" s="11"/>
      <c r="AI849" s="11"/>
    </row>
    <row r="850">
      <c r="AH850" s="11"/>
      <c r="AI850" s="11"/>
    </row>
    <row r="851">
      <c r="AH851" s="11"/>
      <c r="AI851" s="11"/>
    </row>
    <row r="852">
      <c r="AH852" s="11"/>
      <c r="AI852" s="11"/>
    </row>
    <row r="853">
      <c r="AH853" s="11"/>
      <c r="AI853" s="11"/>
    </row>
    <row r="854">
      <c r="AH854" s="11"/>
      <c r="AI854" s="11"/>
    </row>
    <row r="855">
      <c r="AH855" s="11"/>
      <c r="AI855" s="11"/>
    </row>
    <row r="856">
      <c r="AH856" s="11"/>
      <c r="AI856" s="11"/>
    </row>
    <row r="857">
      <c r="AH857" s="11"/>
      <c r="AI857" s="11"/>
    </row>
    <row r="858">
      <c r="AH858" s="11"/>
      <c r="AI858" s="11"/>
    </row>
    <row r="859">
      <c r="AH859" s="11"/>
      <c r="AI859" s="11"/>
    </row>
    <row r="860">
      <c r="AH860" s="11"/>
      <c r="AI860" s="11"/>
    </row>
    <row r="861">
      <c r="AH861" s="11"/>
      <c r="AI861" s="11"/>
    </row>
    <row r="862">
      <c r="AH862" s="11"/>
      <c r="AI862" s="11"/>
    </row>
    <row r="863">
      <c r="AH863" s="11"/>
      <c r="AI863" s="11"/>
    </row>
    <row r="864">
      <c r="AH864" s="11"/>
      <c r="AI864" s="11"/>
    </row>
    <row r="865">
      <c r="AH865" s="11"/>
      <c r="AI865" s="11"/>
    </row>
    <row r="866">
      <c r="AH866" s="11"/>
      <c r="AI866" s="11"/>
    </row>
    <row r="867">
      <c r="AH867" s="11"/>
      <c r="AI867" s="11"/>
    </row>
    <row r="868">
      <c r="AH868" s="11"/>
      <c r="AI868" s="11"/>
    </row>
    <row r="869">
      <c r="AH869" s="11"/>
      <c r="AI869" s="11"/>
    </row>
    <row r="870">
      <c r="AH870" s="11"/>
      <c r="AI870" s="11"/>
    </row>
    <row r="871">
      <c r="AH871" s="11"/>
      <c r="AI871" s="11"/>
    </row>
    <row r="872">
      <c r="AH872" s="11"/>
      <c r="AI872" s="11"/>
    </row>
    <row r="873">
      <c r="AH873" s="11"/>
      <c r="AI873" s="11"/>
    </row>
    <row r="874">
      <c r="AH874" s="11"/>
      <c r="AI874" s="11"/>
    </row>
    <row r="875">
      <c r="AH875" s="11"/>
      <c r="AI875" s="11"/>
    </row>
    <row r="876">
      <c r="AH876" s="11"/>
      <c r="AI876" s="11"/>
    </row>
    <row r="877">
      <c r="AH877" s="11"/>
      <c r="AI877" s="11"/>
    </row>
    <row r="878">
      <c r="AH878" s="11"/>
      <c r="AI878" s="11"/>
    </row>
    <row r="879">
      <c r="AH879" s="11"/>
      <c r="AI879" s="11"/>
    </row>
    <row r="880">
      <c r="AH880" s="11"/>
      <c r="AI880" s="11"/>
    </row>
    <row r="881">
      <c r="AH881" s="11"/>
      <c r="AI881" s="11"/>
    </row>
    <row r="882">
      <c r="AH882" s="11"/>
      <c r="AI882" s="11"/>
    </row>
    <row r="883">
      <c r="AH883" s="11"/>
      <c r="AI883" s="11"/>
    </row>
    <row r="884">
      <c r="AH884" s="11"/>
      <c r="AI884" s="11"/>
    </row>
    <row r="885">
      <c r="AH885" s="11"/>
      <c r="AI885" s="11"/>
    </row>
    <row r="886">
      <c r="AH886" s="11"/>
      <c r="AI886" s="11"/>
    </row>
    <row r="887">
      <c r="AH887" s="11"/>
      <c r="AI887" s="11"/>
    </row>
    <row r="888">
      <c r="AH888" s="11"/>
      <c r="AI888" s="11"/>
    </row>
    <row r="889">
      <c r="AH889" s="11"/>
      <c r="AI889" s="11"/>
    </row>
    <row r="890">
      <c r="AH890" s="11"/>
      <c r="AI890" s="11"/>
    </row>
    <row r="891">
      <c r="AH891" s="11"/>
      <c r="AI891" s="11"/>
    </row>
    <row r="892">
      <c r="AH892" s="11"/>
      <c r="AI892" s="11"/>
    </row>
    <row r="893">
      <c r="AH893" s="11"/>
      <c r="AI893" s="11"/>
    </row>
    <row r="894">
      <c r="AH894" s="11"/>
      <c r="AI894" s="11"/>
    </row>
    <row r="895">
      <c r="AH895" s="11"/>
      <c r="AI895" s="11"/>
    </row>
    <row r="896">
      <c r="AH896" s="11"/>
      <c r="AI896" s="11"/>
    </row>
    <row r="897">
      <c r="AH897" s="11"/>
      <c r="AI897" s="11"/>
    </row>
    <row r="898">
      <c r="AH898" s="11"/>
      <c r="AI898" s="11"/>
    </row>
    <row r="899">
      <c r="AH899" s="11"/>
      <c r="AI899" s="11"/>
    </row>
    <row r="900">
      <c r="AH900" s="11"/>
      <c r="AI900" s="11"/>
    </row>
    <row r="901">
      <c r="AH901" s="11"/>
      <c r="AI901" s="11"/>
    </row>
    <row r="902">
      <c r="AH902" s="11"/>
      <c r="AI902" s="11"/>
    </row>
    <row r="903">
      <c r="AH903" s="11"/>
      <c r="AI903" s="11"/>
    </row>
    <row r="904">
      <c r="AH904" s="11"/>
      <c r="AI904" s="11"/>
    </row>
    <row r="905">
      <c r="AH905" s="11"/>
      <c r="AI905" s="11"/>
    </row>
    <row r="906">
      <c r="AH906" s="11"/>
      <c r="AI906" s="11"/>
    </row>
    <row r="907">
      <c r="AH907" s="11"/>
      <c r="AI907" s="11"/>
    </row>
    <row r="908">
      <c r="AH908" s="11"/>
      <c r="AI908" s="11"/>
    </row>
    <row r="909">
      <c r="AH909" s="11"/>
      <c r="AI909" s="11"/>
    </row>
    <row r="910">
      <c r="AH910" s="11"/>
      <c r="AI910" s="11"/>
    </row>
    <row r="911">
      <c r="AH911" s="11"/>
      <c r="AI911" s="11"/>
    </row>
    <row r="912">
      <c r="AH912" s="11"/>
      <c r="AI912" s="11"/>
    </row>
    <row r="913">
      <c r="AH913" s="11"/>
      <c r="AI913" s="11"/>
    </row>
    <row r="914">
      <c r="AH914" s="11"/>
      <c r="AI914" s="11"/>
    </row>
    <row r="915">
      <c r="AH915" s="11"/>
      <c r="AI915" s="11"/>
    </row>
    <row r="916">
      <c r="AH916" s="11"/>
      <c r="AI916" s="11"/>
    </row>
    <row r="917">
      <c r="AH917" s="11"/>
      <c r="AI917" s="11"/>
    </row>
    <row r="918">
      <c r="AH918" s="11"/>
      <c r="AI918" s="11"/>
    </row>
    <row r="919">
      <c r="AH919" s="11"/>
      <c r="AI919" s="11"/>
    </row>
    <row r="920">
      <c r="AH920" s="11"/>
      <c r="AI920" s="11"/>
    </row>
    <row r="921">
      <c r="AH921" s="11"/>
      <c r="AI921" s="11"/>
    </row>
    <row r="922">
      <c r="AH922" s="11"/>
      <c r="AI922" s="11"/>
    </row>
    <row r="923">
      <c r="AH923" s="11"/>
      <c r="AI923" s="11"/>
    </row>
    <row r="924">
      <c r="AH924" s="11"/>
      <c r="AI924" s="11"/>
    </row>
    <row r="925">
      <c r="AH925" s="11"/>
      <c r="AI925" s="11"/>
    </row>
    <row r="926">
      <c r="AH926" s="11"/>
      <c r="AI926" s="11"/>
    </row>
    <row r="927">
      <c r="AH927" s="11"/>
      <c r="AI927" s="11"/>
    </row>
    <row r="928">
      <c r="AH928" s="11"/>
      <c r="AI928" s="11"/>
    </row>
    <row r="929">
      <c r="AH929" s="11"/>
      <c r="AI929" s="11"/>
    </row>
    <row r="930">
      <c r="AH930" s="11"/>
      <c r="AI930" s="11"/>
    </row>
    <row r="931">
      <c r="AH931" s="11"/>
      <c r="AI931" s="11"/>
    </row>
    <row r="932">
      <c r="AH932" s="11"/>
      <c r="AI932" s="11"/>
    </row>
    <row r="933">
      <c r="AH933" s="11"/>
      <c r="AI933" s="11"/>
    </row>
    <row r="934">
      <c r="AH934" s="11"/>
      <c r="AI934" s="11"/>
    </row>
    <row r="935">
      <c r="AH935" s="11"/>
      <c r="AI935" s="11"/>
    </row>
    <row r="936">
      <c r="AH936" s="11"/>
      <c r="AI936" s="11"/>
    </row>
    <row r="937">
      <c r="AH937" s="11"/>
      <c r="AI937" s="11"/>
    </row>
    <row r="938">
      <c r="AH938" s="11"/>
      <c r="AI938" s="11"/>
    </row>
    <row r="939">
      <c r="AH939" s="11"/>
      <c r="AI939" s="11"/>
    </row>
    <row r="940">
      <c r="AH940" s="11"/>
      <c r="AI940" s="11"/>
    </row>
    <row r="941">
      <c r="AH941" s="11"/>
      <c r="AI941" s="11"/>
    </row>
    <row r="942">
      <c r="AH942" s="11"/>
      <c r="AI942" s="11"/>
    </row>
    <row r="943">
      <c r="AH943" s="11"/>
      <c r="AI943" s="11"/>
    </row>
    <row r="944">
      <c r="AH944" s="11"/>
      <c r="AI944" s="11"/>
    </row>
    <row r="945">
      <c r="AH945" s="11"/>
      <c r="AI945" s="11"/>
    </row>
    <row r="946">
      <c r="AH946" s="11"/>
      <c r="AI946" s="11"/>
    </row>
    <row r="947">
      <c r="AH947" s="11"/>
      <c r="AI947" s="11"/>
    </row>
    <row r="948">
      <c r="AH948" s="11"/>
      <c r="AI948" s="11"/>
    </row>
    <row r="949">
      <c r="AH949" s="11"/>
      <c r="AI949" s="11"/>
    </row>
    <row r="950">
      <c r="AH950" s="11"/>
      <c r="AI950" s="11"/>
    </row>
    <row r="951">
      <c r="AH951" s="11"/>
      <c r="AI951" s="11"/>
    </row>
    <row r="952">
      <c r="AH952" s="11"/>
      <c r="AI952" s="11"/>
    </row>
    <row r="953">
      <c r="AH953" s="11"/>
      <c r="AI953" s="11"/>
    </row>
    <row r="954">
      <c r="AH954" s="11"/>
      <c r="AI954" s="11"/>
    </row>
    <row r="955">
      <c r="AH955" s="11"/>
      <c r="AI955" s="11"/>
    </row>
    <row r="956">
      <c r="AH956" s="11"/>
      <c r="AI956" s="11"/>
    </row>
    <row r="957">
      <c r="AH957" s="11"/>
      <c r="AI957" s="11"/>
    </row>
    <row r="958">
      <c r="AH958" s="11"/>
      <c r="AI958" s="11"/>
    </row>
    <row r="959">
      <c r="AH959" s="11"/>
      <c r="AI959" s="11"/>
    </row>
    <row r="960">
      <c r="AH960" s="11"/>
      <c r="AI960" s="11"/>
    </row>
    <row r="961">
      <c r="AH961" s="11"/>
      <c r="AI961" s="11"/>
    </row>
    <row r="962">
      <c r="AH962" s="11"/>
      <c r="AI962" s="11"/>
    </row>
    <row r="963">
      <c r="AH963" s="11"/>
      <c r="AI963" s="11"/>
    </row>
    <row r="964">
      <c r="AH964" s="11"/>
      <c r="AI964" s="11"/>
    </row>
    <row r="965">
      <c r="AH965" s="11"/>
      <c r="AI965" s="11"/>
    </row>
    <row r="966">
      <c r="AH966" s="11"/>
      <c r="AI966" s="11"/>
    </row>
    <row r="967">
      <c r="AH967" s="11"/>
      <c r="AI967" s="11"/>
    </row>
    <row r="968">
      <c r="AH968" s="11"/>
      <c r="AI968" s="11"/>
    </row>
    <row r="969">
      <c r="AH969" s="11"/>
      <c r="AI969" s="11"/>
    </row>
    <row r="970">
      <c r="AH970" s="11"/>
      <c r="AI970" s="11"/>
    </row>
    <row r="971">
      <c r="AH971" s="11"/>
      <c r="AI971" s="11"/>
    </row>
    <row r="972">
      <c r="AH972" s="11"/>
      <c r="AI972" s="11"/>
    </row>
    <row r="973">
      <c r="AH973" s="11"/>
      <c r="AI973" s="11"/>
    </row>
    <row r="974">
      <c r="AH974" s="11"/>
      <c r="AI974" s="11"/>
    </row>
    <row r="975">
      <c r="AH975" s="11"/>
      <c r="AI975" s="11"/>
    </row>
    <row r="976">
      <c r="AH976" s="11"/>
      <c r="AI976" s="11"/>
    </row>
    <row r="977">
      <c r="AH977" s="11"/>
      <c r="AI977" s="11"/>
    </row>
    <row r="978">
      <c r="AH978" s="11"/>
      <c r="AI978" s="11"/>
    </row>
    <row r="979">
      <c r="AH979" s="11"/>
      <c r="AI979" s="11"/>
    </row>
    <row r="980">
      <c r="AH980" s="11"/>
      <c r="AI980" s="11"/>
    </row>
    <row r="981">
      <c r="AH981" s="11"/>
      <c r="AI981" s="11"/>
    </row>
    <row r="982">
      <c r="AH982" s="11"/>
      <c r="AI982" s="11"/>
    </row>
    <row r="983">
      <c r="AH983" s="11"/>
      <c r="AI983" s="11"/>
    </row>
    <row r="984">
      <c r="AH984" s="11"/>
      <c r="AI984" s="11"/>
    </row>
    <row r="985">
      <c r="AH985" s="11"/>
      <c r="AI985" s="11"/>
    </row>
    <row r="986">
      <c r="AH986" s="11"/>
      <c r="AI986" s="11"/>
    </row>
    <row r="987">
      <c r="AH987" s="11"/>
      <c r="AI987" s="11"/>
    </row>
    <row r="988">
      <c r="AH988" s="11"/>
      <c r="AI988" s="11"/>
    </row>
    <row r="989">
      <c r="AH989" s="11"/>
      <c r="AI989" s="11"/>
    </row>
    <row r="990">
      <c r="AH990" s="11"/>
      <c r="AI990" s="11"/>
    </row>
    <row r="991">
      <c r="AH991" s="11"/>
      <c r="AI991" s="11"/>
    </row>
    <row r="992">
      <c r="AH992" s="11"/>
      <c r="AI992" s="11"/>
    </row>
    <row r="993">
      <c r="AH993" s="11"/>
      <c r="AI993" s="11"/>
    </row>
    <row r="994">
      <c r="AH994" s="11"/>
      <c r="AI994" s="11"/>
    </row>
    <row r="995">
      <c r="AH995" s="11"/>
      <c r="AI995" s="11"/>
    </row>
    <row r="996">
      <c r="AH996" s="11"/>
      <c r="AI996" s="11"/>
    </row>
    <row r="997">
      <c r="AH997" s="11"/>
      <c r="AI997" s="11"/>
    </row>
    <row r="998">
      <c r="AH998" s="11"/>
      <c r="AI998" s="11"/>
    </row>
    <row r="999">
      <c r="AH999" s="11"/>
      <c r="AI999" s="11"/>
    </row>
    <row r="1000">
      <c r="AH1000" s="11"/>
      <c r="AI1000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0"/>
    <col customWidth="1" min="2" max="2" width="1.71"/>
    <col customWidth="1" min="3" max="3" width="17.71"/>
    <col customWidth="1" min="4" max="4" width="6.43"/>
    <col customWidth="1" min="5" max="5" width="5.29"/>
    <col customWidth="1" min="6" max="6" width="5.0"/>
    <col customWidth="1" min="7" max="7" width="3.14"/>
    <col customWidth="1" min="8" max="8" width="4.0"/>
    <col customWidth="1" min="9" max="9" width="2.86"/>
    <col customWidth="1" min="10" max="10" width="2.0"/>
    <col customWidth="1" min="11" max="11" width="5.57"/>
    <col customWidth="1" min="12" max="12" width="4.57"/>
    <col customWidth="1" min="13" max="15" width="3.29"/>
    <col customWidth="1" min="16" max="16" width="4.57"/>
    <col customWidth="1" min="17" max="17" width="3.14"/>
    <col customWidth="1" min="18" max="18" width="5.43"/>
    <col customWidth="1" min="19" max="19" width="4.0"/>
    <col customWidth="1" min="20" max="21" width="3.14"/>
    <col customWidth="1" min="22" max="22" width="3.43"/>
    <col customWidth="1" min="23" max="23" width="3.29"/>
    <col customWidth="1" min="24" max="24" width="3.71"/>
    <col customWidth="1" min="25" max="26" width="4.43"/>
    <col customWidth="1" min="27" max="27" width="3.29"/>
    <col customWidth="1" min="28" max="28" width="3.86"/>
    <col customWidth="1" min="29" max="29" width="4.0"/>
    <col customWidth="1" min="30" max="30" width="5.57"/>
    <col customWidth="1" min="31" max="31" width="4.57"/>
    <col customWidth="1" min="32" max="32" width="5.86"/>
    <col customWidth="1" min="33" max="34" width="4.0"/>
    <col customWidth="1" min="35" max="35" width="3.14"/>
    <col customWidth="1" min="36" max="36" width="4.0"/>
    <col customWidth="1" min="37" max="38" width="3.14"/>
    <col customWidth="1" min="39" max="39" width="3.43"/>
    <col customWidth="1" min="40" max="40" width="3.14"/>
    <col customWidth="1" min="41" max="41" width="3.0"/>
    <col customWidth="1" min="42" max="42" width="3.29"/>
    <col customWidth="1" min="43" max="46" width="5.43"/>
    <col customWidth="1" min="47" max="47" width="4.0"/>
    <col customWidth="1" min="48" max="48" width="4.57"/>
    <col customWidth="1" min="49" max="49" width="4.43"/>
    <col customWidth="1" min="50" max="50" width="3.29"/>
    <col customWidth="1" min="51" max="51" width="2.86"/>
    <col customWidth="1" min="52" max="52" width="3.71"/>
    <col customWidth="1" min="53" max="53" width="4.43"/>
    <col customWidth="1" min="54" max="56" width="5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</v>
      </c>
      <c r="I1" s="1" t="s">
        <v>675</v>
      </c>
      <c r="J1" s="1" t="s">
        <v>676</v>
      </c>
      <c r="K1" s="1" t="s">
        <v>677</v>
      </c>
      <c r="L1" s="1" t="s">
        <v>678</v>
      </c>
      <c r="M1" s="1" t="s">
        <v>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12</v>
      </c>
      <c r="T1" s="1" t="s">
        <v>11</v>
      </c>
      <c r="U1" s="1" t="s">
        <v>684</v>
      </c>
      <c r="V1" s="1" t="s">
        <v>7</v>
      </c>
      <c r="W1" s="1" t="s">
        <v>18</v>
      </c>
      <c r="X1" s="1" t="s">
        <v>29</v>
      </c>
      <c r="Y1" s="1" t="s">
        <v>30</v>
      </c>
      <c r="Z1" s="1" t="s">
        <v>26</v>
      </c>
      <c r="AA1" s="1" t="s">
        <v>685</v>
      </c>
      <c r="AB1" s="1" t="s">
        <v>686</v>
      </c>
      <c r="AC1" s="1" t="s">
        <v>687</v>
      </c>
      <c r="AD1" s="1" t="s">
        <v>688</v>
      </c>
      <c r="AE1" s="1" t="s">
        <v>689</v>
      </c>
      <c r="AF1" s="1" t="s">
        <v>690</v>
      </c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7</v>
      </c>
      <c r="AN1" s="1" t="s">
        <v>16</v>
      </c>
      <c r="AO1" s="1" t="s">
        <v>17</v>
      </c>
      <c r="AP1" s="1" t="s">
        <v>18</v>
      </c>
      <c r="AQ1" s="1" t="s">
        <v>20</v>
      </c>
      <c r="AR1" s="1" t="s">
        <v>21</v>
      </c>
      <c r="AS1" s="1" t="s">
        <v>22</v>
      </c>
      <c r="AT1" s="1" t="s">
        <v>23</v>
      </c>
      <c r="AU1" s="1" t="s">
        <v>24</v>
      </c>
      <c r="AV1" s="1" t="s">
        <v>25</v>
      </c>
      <c r="AW1" s="1" t="s">
        <v>26</v>
      </c>
      <c r="AX1" s="1" t="s">
        <v>27</v>
      </c>
      <c r="AY1" s="1" t="s">
        <v>28</v>
      </c>
      <c r="AZ1" s="1" t="s">
        <v>29</v>
      </c>
      <c r="BA1" s="1" t="s">
        <v>30</v>
      </c>
      <c r="BB1" s="1" t="s">
        <v>31</v>
      </c>
      <c r="BC1" s="1" t="s">
        <v>32</v>
      </c>
      <c r="BD1" s="1" t="s">
        <v>33</v>
      </c>
    </row>
    <row r="2">
      <c r="A2" s="1">
        <v>1.0</v>
      </c>
      <c r="B2" s="3"/>
      <c r="C2" s="4" t="s">
        <v>691</v>
      </c>
      <c r="D2" s="4" t="s">
        <v>692</v>
      </c>
      <c r="E2" s="5">
        <v>2019.0</v>
      </c>
      <c r="F2" s="5">
        <v>2020.0</v>
      </c>
      <c r="G2" s="5">
        <v>42.0</v>
      </c>
      <c r="H2" s="5">
        <v>186.0</v>
      </c>
      <c r="I2" s="3"/>
      <c r="J2" s="3"/>
      <c r="K2" s="3"/>
      <c r="L2" s="5">
        <v>2.11</v>
      </c>
      <c r="M2" s="5">
        <v>42.0</v>
      </c>
      <c r="N2" s="3"/>
      <c r="O2" s="3"/>
      <c r="P2" s="3"/>
      <c r="Q2" s="3"/>
      <c r="R2" s="5">
        <v>132.0</v>
      </c>
      <c r="S2" s="5">
        <v>99.0</v>
      </c>
      <c r="T2" s="5">
        <v>36.0</v>
      </c>
      <c r="U2" s="5">
        <v>31.0</v>
      </c>
      <c r="V2" s="5">
        <v>17.0</v>
      </c>
      <c r="W2" s="5">
        <v>24.0</v>
      </c>
      <c r="X2" s="5">
        <v>0.0</v>
      </c>
      <c r="Y2" s="5">
        <v>6.0</v>
      </c>
      <c r="Z2" s="5">
        <v>2.0</v>
      </c>
      <c r="AA2" s="5">
        <v>3.0</v>
      </c>
      <c r="AB2" s="5">
        <v>2.0</v>
      </c>
      <c r="AC2" s="5">
        <v>518.0</v>
      </c>
      <c r="AD2" s="5">
        <v>0.932</v>
      </c>
      <c r="AE2" s="5">
        <v>12.7</v>
      </c>
      <c r="AF2" s="5">
        <v>7.75</v>
      </c>
      <c r="AG2" s="5">
        <v>518.0</v>
      </c>
      <c r="AH2" s="5">
        <v>491.0</v>
      </c>
      <c r="AI2" s="5">
        <v>36.0</v>
      </c>
      <c r="AJ2" s="5">
        <v>99.0</v>
      </c>
      <c r="AK2" s="5">
        <v>22.0</v>
      </c>
      <c r="AL2" s="5">
        <v>0.0</v>
      </c>
      <c r="AM2" s="5">
        <v>17.0</v>
      </c>
      <c r="AN2" s="5">
        <v>6.0</v>
      </c>
      <c r="AO2" s="5">
        <v>1.0</v>
      </c>
      <c r="AP2" s="5">
        <v>24.0</v>
      </c>
      <c r="AQ2" s="5">
        <v>0.202</v>
      </c>
      <c r="AR2" s="5">
        <v>0.242</v>
      </c>
      <c r="AS2" s="5">
        <v>0.35</v>
      </c>
      <c r="AT2" s="5">
        <v>0.592</v>
      </c>
      <c r="AU2" s="5">
        <v>172.0</v>
      </c>
      <c r="AV2" s="5">
        <v>5.0</v>
      </c>
      <c r="AW2" s="5">
        <v>2.0</v>
      </c>
      <c r="AX2" s="5">
        <v>1.0</v>
      </c>
      <c r="AY2" s="5">
        <v>0.0</v>
      </c>
      <c r="AZ2" s="5">
        <v>0.0</v>
      </c>
      <c r="BA2" s="5">
        <v>6.0</v>
      </c>
      <c r="BB2" s="5">
        <v>0.285</v>
      </c>
      <c r="BC2" s="5">
        <f t="shared" ref="BC2:BC475" si="1">AJ2-AK2-AL2-AM2</f>
        <v>60</v>
      </c>
      <c r="BD2" s="5">
        <f t="shared" ref="BD2:BD475" si="2">AN2-AO2</f>
        <v>5</v>
      </c>
    </row>
    <row r="3">
      <c r="A3" s="1">
        <v>2.0</v>
      </c>
      <c r="B3" s="3"/>
      <c r="C3" s="4" t="s">
        <v>639</v>
      </c>
      <c r="D3" s="4" t="s">
        <v>692</v>
      </c>
      <c r="E3" s="5">
        <v>2019.0</v>
      </c>
      <c r="F3" s="5">
        <v>2020.0</v>
      </c>
      <c r="G3" s="5">
        <v>39.0</v>
      </c>
      <c r="H3" s="5">
        <v>186.0</v>
      </c>
      <c r="I3" s="3"/>
      <c r="J3" s="3"/>
      <c r="K3" s="3"/>
      <c r="L3" s="5">
        <v>2.11</v>
      </c>
      <c r="M3" s="5">
        <v>39.0</v>
      </c>
      <c r="N3" s="3"/>
      <c r="O3" s="3"/>
      <c r="P3" s="3"/>
      <c r="Q3" s="3"/>
      <c r="R3" s="5">
        <v>140.2</v>
      </c>
      <c r="S3" s="5">
        <v>105.0</v>
      </c>
      <c r="T3" s="5">
        <v>37.0</v>
      </c>
      <c r="U3" s="5">
        <v>33.0</v>
      </c>
      <c r="V3" s="5">
        <v>13.0</v>
      </c>
      <c r="W3" s="5">
        <v>17.0</v>
      </c>
      <c r="X3" s="5">
        <v>0.0</v>
      </c>
      <c r="Y3" s="5">
        <v>4.0</v>
      </c>
      <c r="Z3" s="5">
        <v>3.0</v>
      </c>
      <c r="AA3" s="5">
        <v>0.0</v>
      </c>
      <c r="AB3" s="5">
        <v>2.0</v>
      </c>
      <c r="AC3" s="5">
        <v>537.0</v>
      </c>
      <c r="AD3" s="5">
        <v>0.867</v>
      </c>
      <c r="AE3" s="5">
        <v>11.9</v>
      </c>
      <c r="AF3" s="5">
        <v>10.94</v>
      </c>
      <c r="AG3" s="5">
        <v>537.0</v>
      </c>
      <c r="AH3" s="5">
        <v>510.0</v>
      </c>
      <c r="AI3" s="5">
        <v>37.0</v>
      </c>
      <c r="AJ3" s="5">
        <v>105.0</v>
      </c>
      <c r="AK3" s="5">
        <v>22.0</v>
      </c>
      <c r="AL3" s="5">
        <v>0.0</v>
      </c>
      <c r="AM3" s="5">
        <v>13.0</v>
      </c>
      <c r="AN3" s="5">
        <v>15.0</v>
      </c>
      <c r="AO3" s="5">
        <v>3.0</v>
      </c>
      <c r="AP3" s="5">
        <v>17.0</v>
      </c>
      <c r="AQ3" s="5">
        <v>0.206</v>
      </c>
      <c r="AR3" s="5">
        <v>0.235</v>
      </c>
      <c r="AS3" s="5">
        <v>0.325</v>
      </c>
      <c r="AT3" s="5">
        <v>0.56</v>
      </c>
      <c r="AU3" s="5">
        <v>166.0</v>
      </c>
      <c r="AV3" s="5">
        <v>8.0</v>
      </c>
      <c r="AW3" s="5">
        <v>3.0</v>
      </c>
      <c r="AX3" s="5">
        <v>4.0</v>
      </c>
      <c r="AY3" s="5">
        <v>3.0</v>
      </c>
      <c r="AZ3" s="5">
        <v>0.0</v>
      </c>
      <c r="BA3" s="5">
        <v>4.0</v>
      </c>
      <c r="BB3" s="5">
        <v>0.293</v>
      </c>
      <c r="BC3" s="5">
        <f t="shared" si="1"/>
        <v>70</v>
      </c>
      <c r="BD3" s="5">
        <f t="shared" si="2"/>
        <v>12</v>
      </c>
    </row>
    <row r="4">
      <c r="A4" s="1">
        <v>3.0</v>
      </c>
      <c r="B4" s="3"/>
      <c r="C4" s="4" t="s">
        <v>693</v>
      </c>
      <c r="D4" s="4" t="s">
        <v>692</v>
      </c>
      <c r="E4" s="5">
        <v>2019.0</v>
      </c>
      <c r="F4" s="5">
        <v>2020.0</v>
      </c>
      <c r="G4" s="5">
        <v>41.0</v>
      </c>
      <c r="H4" s="5">
        <v>181.0</v>
      </c>
      <c r="I4" s="3"/>
      <c r="J4" s="3"/>
      <c r="K4" s="3"/>
      <c r="L4" s="5">
        <v>3.45</v>
      </c>
      <c r="M4" s="5">
        <v>41.0</v>
      </c>
      <c r="N4" s="3"/>
      <c r="O4" s="3"/>
      <c r="P4" s="3"/>
      <c r="Q4" s="3"/>
      <c r="R4" s="5">
        <v>141.0</v>
      </c>
      <c r="S4" s="5">
        <v>103.0</v>
      </c>
      <c r="T4" s="5">
        <v>57.0</v>
      </c>
      <c r="U4" s="5">
        <v>54.0</v>
      </c>
      <c r="V4" s="5">
        <v>14.0</v>
      </c>
      <c r="W4" s="5">
        <v>47.0</v>
      </c>
      <c r="X4" s="5">
        <v>0.0</v>
      </c>
      <c r="Y4" s="5">
        <v>5.0</v>
      </c>
      <c r="Z4" s="5">
        <v>9.0</v>
      </c>
      <c r="AA4" s="5">
        <v>0.0</v>
      </c>
      <c r="AB4" s="5">
        <v>7.0</v>
      </c>
      <c r="AC4" s="5">
        <v>570.0</v>
      </c>
      <c r="AD4" s="5">
        <v>1.064</v>
      </c>
      <c r="AE4" s="5">
        <v>11.6</v>
      </c>
      <c r="AF4" s="5">
        <v>3.85</v>
      </c>
      <c r="AG4" s="5">
        <v>570.0</v>
      </c>
      <c r="AH4" s="5">
        <v>508.0</v>
      </c>
      <c r="AI4" s="5">
        <v>57.0</v>
      </c>
      <c r="AJ4" s="5">
        <v>103.0</v>
      </c>
      <c r="AK4" s="5">
        <v>28.0</v>
      </c>
      <c r="AL4" s="5">
        <v>5.0</v>
      </c>
      <c r="AM4" s="5">
        <v>14.0</v>
      </c>
      <c r="AN4" s="5">
        <v>11.0</v>
      </c>
      <c r="AO4" s="5">
        <v>4.0</v>
      </c>
      <c r="AP4" s="5">
        <v>47.0</v>
      </c>
      <c r="AQ4" s="5">
        <v>0.203</v>
      </c>
      <c r="AR4" s="5">
        <v>0.281</v>
      </c>
      <c r="AS4" s="5">
        <v>0.36</v>
      </c>
      <c r="AT4" s="5">
        <v>0.641</v>
      </c>
      <c r="AU4" s="5">
        <v>183.0</v>
      </c>
      <c r="AV4" s="5">
        <v>8.0</v>
      </c>
      <c r="AW4" s="5">
        <v>9.0</v>
      </c>
      <c r="AX4" s="5">
        <v>4.0</v>
      </c>
      <c r="AY4" s="5">
        <v>2.0</v>
      </c>
      <c r="AZ4" s="5">
        <v>0.0</v>
      </c>
      <c r="BA4" s="5">
        <v>5.0</v>
      </c>
      <c r="BB4" s="5">
        <v>0.283</v>
      </c>
      <c r="BC4" s="5">
        <f t="shared" si="1"/>
        <v>56</v>
      </c>
      <c r="BD4" s="5">
        <f t="shared" si="2"/>
        <v>7</v>
      </c>
    </row>
    <row r="5">
      <c r="A5" s="1">
        <v>4.0</v>
      </c>
      <c r="B5" s="3"/>
      <c r="C5" s="4" t="s">
        <v>694</v>
      </c>
      <c r="D5" s="4" t="s">
        <v>692</v>
      </c>
      <c r="E5" s="5">
        <v>2019.0</v>
      </c>
      <c r="F5" s="5">
        <v>2020.0</v>
      </c>
      <c r="G5" s="5">
        <v>42.0</v>
      </c>
      <c r="H5" s="5">
        <v>176.0</v>
      </c>
      <c r="I5" s="3"/>
      <c r="J5" s="3"/>
      <c r="K5" s="3"/>
      <c r="L5" s="5">
        <v>3.78</v>
      </c>
      <c r="M5" s="5">
        <v>42.0</v>
      </c>
      <c r="N5" s="3"/>
      <c r="O5" s="3"/>
      <c r="P5" s="3"/>
      <c r="Q5" s="3"/>
      <c r="R5" s="5">
        <v>128.2</v>
      </c>
      <c r="S5" s="5">
        <v>104.0</v>
      </c>
      <c r="T5" s="5">
        <v>56.0</v>
      </c>
      <c r="U5" s="5">
        <v>54.0</v>
      </c>
      <c r="V5" s="5">
        <v>20.0</v>
      </c>
      <c r="W5" s="5">
        <v>29.0</v>
      </c>
      <c r="X5" s="5">
        <v>0.0</v>
      </c>
      <c r="Y5" s="5">
        <v>3.0</v>
      </c>
      <c r="Z5" s="5">
        <v>9.0</v>
      </c>
      <c r="AA5" s="5">
        <v>0.0</v>
      </c>
      <c r="AB5" s="5">
        <v>7.0</v>
      </c>
      <c r="AC5" s="5">
        <v>522.0</v>
      </c>
      <c r="AD5" s="5">
        <v>1.034</v>
      </c>
      <c r="AE5" s="5">
        <v>12.3</v>
      </c>
      <c r="AF5" s="5">
        <v>6.07</v>
      </c>
      <c r="AG5" s="5">
        <v>522.0</v>
      </c>
      <c r="AH5" s="5">
        <v>480.0</v>
      </c>
      <c r="AI5" s="5">
        <v>56.0</v>
      </c>
      <c r="AJ5" s="5">
        <v>104.0</v>
      </c>
      <c r="AK5" s="5">
        <v>21.0</v>
      </c>
      <c r="AL5" s="5">
        <v>3.0</v>
      </c>
      <c r="AM5" s="5">
        <v>20.0</v>
      </c>
      <c r="AN5" s="5">
        <v>9.0</v>
      </c>
      <c r="AO5" s="5">
        <v>2.0</v>
      </c>
      <c r="AP5" s="5">
        <v>29.0</v>
      </c>
      <c r="AQ5" s="5">
        <v>0.217</v>
      </c>
      <c r="AR5" s="5">
        <v>0.273</v>
      </c>
      <c r="AS5" s="5">
        <v>0.398</v>
      </c>
      <c r="AT5" s="5">
        <v>0.671</v>
      </c>
      <c r="AU5" s="5">
        <v>191.0</v>
      </c>
      <c r="AV5" s="5">
        <v>8.0</v>
      </c>
      <c r="AW5" s="5">
        <v>9.0</v>
      </c>
      <c r="AX5" s="5">
        <v>2.0</v>
      </c>
      <c r="AY5" s="5">
        <v>2.0</v>
      </c>
      <c r="AZ5" s="5">
        <v>0.0</v>
      </c>
      <c r="BA5" s="5">
        <v>3.0</v>
      </c>
      <c r="BB5" s="5">
        <v>0.294</v>
      </c>
      <c r="BC5" s="5">
        <f t="shared" si="1"/>
        <v>60</v>
      </c>
      <c r="BD5" s="5">
        <f t="shared" si="2"/>
        <v>7</v>
      </c>
    </row>
    <row r="6">
      <c r="A6" s="1">
        <v>5.0</v>
      </c>
      <c r="B6" s="3"/>
      <c r="C6" s="4" t="s">
        <v>695</v>
      </c>
      <c r="D6" s="4" t="s">
        <v>692</v>
      </c>
      <c r="E6" s="5">
        <v>2019.0</v>
      </c>
      <c r="F6" s="5">
        <v>2020.0</v>
      </c>
      <c r="G6" s="5">
        <v>42.0</v>
      </c>
      <c r="H6" s="5">
        <v>173.0</v>
      </c>
      <c r="I6" s="3"/>
      <c r="J6" s="3"/>
      <c r="K6" s="3"/>
      <c r="L6" s="5">
        <v>3.08</v>
      </c>
      <c r="M6" s="5">
        <v>41.0</v>
      </c>
      <c r="N6" s="3"/>
      <c r="O6" s="3"/>
      <c r="P6" s="3"/>
      <c r="Q6" s="3"/>
      <c r="R6" s="5">
        <v>137.1</v>
      </c>
      <c r="S6" s="5">
        <v>115.0</v>
      </c>
      <c r="T6" s="5">
        <v>43.0</v>
      </c>
      <c r="U6" s="5">
        <v>47.0</v>
      </c>
      <c r="V6" s="5">
        <v>17.0</v>
      </c>
      <c r="W6" s="5">
        <v>27.0</v>
      </c>
      <c r="X6" s="5">
        <v>1.0</v>
      </c>
      <c r="Y6" s="5">
        <v>8.0</v>
      </c>
      <c r="Z6" s="5">
        <v>4.0</v>
      </c>
      <c r="AA6" s="5">
        <v>1.0</v>
      </c>
      <c r="AB6" s="5">
        <v>2.0</v>
      </c>
      <c r="AC6" s="5">
        <v>546.0</v>
      </c>
      <c r="AD6" s="5">
        <v>1.034</v>
      </c>
      <c r="AE6" s="5">
        <v>11.3</v>
      </c>
      <c r="AF6" s="5">
        <v>6.41</v>
      </c>
      <c r="AG6" s="5">
        <v>546.0</v>
      </c>
      <c r="AH6" s="5">
        <v>515.0</v>
      </c>
      <c r="AI6" s="5">
        <v>43.0</v>
      </c>
      <c r="AJ6" s="5">
        <v>115.0</v>
      </c>
      <c r="AK6" s="5">
        <v>21.0</v>
      </c>
      <c r="AL6" s="5">
        <v>1.0</v>
      </c>
      <c r="AM6" s="5">
        <v>17.0</v>
      </c>
      <c r="AN6" s="5">
        <v>4.0</v>
      </c>
      <c r="AO6" s="5">
        <v>3.0</v>
      </c>
      <c r="AP6" s="5">
        <v>27.0</v>
      </c>
      <c r="AQ6" s="5">
        <v>0.223</v>
      </c>
      <c r="AR6" s="5">
        <v>0.267</v>
      </c>
      <c r="AS6" s="5">
        <v>0.367</v>
      </c>
      <c r="AT6" s="5">
        <v>0.634</v>
      </c>
      <c r="AU6" s="5">
        <v>189.0</v>
      </c>
      <c r="AV6" s="5">
        <v>10.0</v>
      </c>
      <c r="AW6" s="5">
        <v>4.0</v>
      </c>
      <c r="AX6" s="5">
        <v>0.0</v>
      </c>
      <c r="AY6" s="5">
        <v>0.0</v>
      </c>
      <c r="AZ6" s="5">
        <v>1.0</v>
      </c>
      <c r="BA6" s="5">
        <v>8.0</v>
      </c>
      <c r="BB6" s="5">
        <v>0.302</v>
      </c>
      <c r="BC6" s="5">
        <f t="shared" si="1"/>
        <v>76</v>
      </c>
      <c r="BD6" s="5">
        <f t="shared" si="2"/>
        <v>1</v>
      </c>
    </row>
    <row r="7">
      <c r="A7" s="1">
        <v>6.0</v>
      </c>
      <c r="B7" s="3"/>
      <c r="C7" s="4" t="s">
        <v>448</v>
      </c>
      <c r="D7" s="4" t="s">
        <v>692</v>
      </c>
      <c r="E7" s="5">
        <v>2019.0</v>
      </c>
      <c r="F7" s="5">
        <v>2020.0</v>
      </c>
      <c r="G7" s="5">
        <v>35.0</v>
      </c>
      <c r="H7" s="5">
        <v>171.0</v>
      </c>
      <c r="I7" s="3"/>
      <c r="J7" s="3"/>
      <c r="K7" s="3"/>
      <c r="L7" s="5">
        <v>2.28</v>
      </c>
      <c r="M7" s="5">
        <v>35.0</v>
      </c>
      <c r="N7" s="3"/>
      <c r="O7" s="3"/>
      <c r="P7" s="3"/>
      <c r="Q7" s="3"/>
      <c r="R7" s="5">
        <v>118.1</v>
      </c>
      <c r="S7" s="5">
        <v>85.0</v>
      </c>
      <c r="T7" s="5">
        <v>30.0</v>
      </c>
      <c r="U7" s="5">
        <v>30.0</v>
      </c>
      <c r="V7" s="5">
        <v>9.0</v>
      </c>
      <c r="W7" s="5">
        <v>17.0</v>
      </c>
      <c r="X7" s="5">
        <v>1.0</v>
      </c>
      <c r="Y7" s="5">
        <v>1.0</v>
      </c>
      <c r="Z7" s="5">
        <v>3.0</v>
      </c>
      <c r="AA7" s="5">
        <v>0.0</v>
      </c>
      <c r="AB7" s="5">
        <v>2.0</v>
      </c>
      <c r="AC7" s="5">
        <v>452.0</v>
      </c>
      <c r="AD7" s="5">
        <v>0.862</v>
      </c>
      <c r="AE7" s="5">
        <v>13.0</v>
      </c>
      <c r="AF7" s="5">
        <v>10.06</v>
      </c>
      <c r="AG7" s="5">
        <v>452.0</v>
      </c>
      <c r="AH7" s="5">
        <v>431.0</v>
      </c>
      <c r="AI7" s="5">
        <v>30.0</v>
      </c>
      <c r="AJ7" s="5">
        <v>85.0</v>
      </c>
      <c r="AK7" s="5">
        <v>21.0</v>
      </c>
      <c r="AL7" s="5">
        <v>0.0</v>
      </c>
      <c r="AM7" s="5">
        <v>9.0</v>
      </c>
      <c r="AN7" s="5">
        <v>4.0</v>
      </c>
      <c r="AO7" s="5">
        <v>0.0</v>
      </c>
      <c r="AP7" s="5">
        <v>17.0</v>
      </c>
      <c r="AQ7" s="5">
        <v>0.197</v>
      </c>
      <c r="AR7" s="5">
        <v>0.233</v>
      </c>
      <c r="AS7" s="5">
        <v>0.309</v>
      </c>
      <c r="AT7" s="5">
        <v>0.541</v>
      </c>
      <c r="AU7" s="5">
        <v>133.0</v>
      </c>
      <c r="AV7" s="5">
        <v>6.0</v>
      </c>
      <c r="AW7" s="5">
        <v>3.0</v>
      </c>
      <c r="AX7" s="5">
        <v>0.0</v>
      </c>
      <c r="AY7" s="5">
        <v>0.0</v>
      </c>
      <c r="AZ7" s="5">
        <v>1.0</v>
      </c>
      <c r="BA7" s="5">
        <v>1.0</v>
      </c>
      <c r="BB7" s="5">
        <v>0.303</v>
      </c>
      <c r="BC7" s="5">
        <f t="shared" si="1"/>
        <v>55</v>
      </c>
      <c r="BD7" s="5">
        <f t="shared" si="2"/>
        <v>4</v>
      </c>
    </row>
    <row r="8">
      <c r="A8" s="1">
        <v>7.0</v>
      </c>
      <c r="B8" s="3"/>
      <c r="C8" s="4" t="s">
        <v>450</v>
      </c>
      <c r="D8" s="4" t="s">
        <v>692</v>
      </c>
      <c r="E8" s="5">
        <v>2019.0</v>
      </c>
      <c r="F8" s="5">
        <v>2020.0</v>
      </c>
      <c r="G8" s="5">
        <v>41.0</v>
      </c>
      <c r="H8" s="5">
        <v>162.0</v>
      </c>
      <c r="I8" s="3"/>
      <c r="J8" s="3"/>
      <c r="K8" s="3"/>
      <c r="L8" s="5">
        <v>3.43</v>
      </c>
      <c r="M8" s="5">
        <v>41.0</v>
      </c>
      <c r="N8" s="3"/>
      <c r="O8" s="3"/>
      <c r="P8" s="3"/>
      <c r="Q8" s="3"/>
      <c r="R8" s="5">
        <v>139.0</v>
      </c>
      <c r="S8" s="5">
        <v>116.0</v>
      </c>
      <c r="T8" s="5">
        <v>52.0</v>
      </c>
      <c r="U8" s="5">
        <v>53.0</v>
      </c>
      <c r="V8" s="5">
        <v>21.0</v>
      </c>
      <c r="W8" s="5">
        <v>46.0</v>
      </c>
      <c r="X8" s="5">
        <v>2.0</v>
      </c>
      <c r="Y8" s="5">
        <v>3.0</v>
      </c>
      <c r="Z8" s="5">
        <v>8.0</v>
      </c>
      <c r="AA8" s="5">
        <v>0.0</v>
      </c>
      <c r="AB8" s="5">
        <v>0.0</v>
      </c>
      <c r="AC8" s="5">
        <v>574.0</v>
      </c>
      <c r="AD8" s="5">
        <v>1.165</v>
      </c>
      <c r="AE8" s="5">
        <v>10.5</v>
      </c>
      <c r="AF8" s="5">
        <v>3.52</v>
      </c>
      <c r="AG8" s="5">
        <v>574.0</v>
      </c>
      <c r="AH8" s="5">
        <v>515.0</v>
      </c>
      <c r="AI8" s="5">
        <v>52.0</v>
      </c>
      <c r="AJ8" s="5">
        <v>116.0</v>
      </c>
      <c r="AK8" s="5">
        <v>19.0</v>
      </c>
      <c r="AL8" s="5">
        <v>0.0</v>
      </c>
      <c r="AM8" s="5">
        <v>21.0</v>
      </c>
      <c r="AN8" s="5">
        <v>4.0</v>
      </c>
      <c r="AO8" s="5">
        <v>6.0</v>
      </c>
      <c r="AP8" s="5">
        <v>46.0</v>
      </c>
      <c r="AQ8" s="5">
        <v>0.225</v>
      </c>
      <c r="AR8" s="5">
        <v>0.298</v>
      </c>
      <c r="AS8" s="5">
        <v>0.384</v>
      </c>
      <c r="AT8" s="5">
        <v>0.682</v>
      </c>
      <c r="AU8" s="5">
        <v>198.0</v>
      </c>
      <c r="AV8" s="5">
        <v>8.0</v>
      </c>
      <c r="AW8" s="5">
        <v>8.0</v>
      </c>
      <c r="AX8" s="5">
        <v>3.0</v>
      </c>
      <c r="AY8" s="5">
        <v>2.0</v>
      </c>
      <c r="AZ8" s="5">
        <v>2.0</v>
      </c>
      <c r="BA8" s="5">
        <v>3.0</v>
      </c>
      <c r="BB8" s="5">
        <v>0.284</v>
      </c>
      <c r="BC8" s="5">
        <f t="shared" si="1"/>
        <v>76</v>
      </c>
      <c r="BD8" s="5">
        <f t="shared" si="2"/>
        <v>-2</v>
      </c>
    </row>
    <row r="9">
      <c r="A9" s="1">
        <v>8.0</v>
      </c>
      <c r="B9" s="3"/>
      <c r="C9" s="4" t="s">
        <v>445</v>
      </c>
      <c r="D9" s="4" t="s">
        <v>692</v>
      </c>
      <c r="E9" s="5">
        <v>2019.0</v>
      </c>
      <c r="F9" s="5">
        <v>2020.0</v>
      </c>
      <c r="G9" s="5">
        <v>39.0</v>
      </c>
      <c r="H9" s="5">
        <v>158.0</v>
      </c>
      <c r="I9" s="3"/>
      <c r="J9" s="3"/>
      <c r="K9" s="3"/>
      <c r="L9" s="5">
        <v>3.14</v>
      </c>
      <c r="M9" s="5">
        <v>39.0</v>
      </c>
      <c r="N9" s="3"/>
      <c r="O9" s="3"/>
      <c r="P9" s="3"/>
      <c r="Q9" s="3"/>
      <c r="R9" s="5">
        <v>109.0</v>
      </c>
      <c r="S9" s="5">
        <v>72.0</v>
      </c>
      <c r="T9" s="5">
        <v>36.0</v>
      </c>
      <c r="U9" s="5">
        <v>38.0</v>
      </c>
      <c r="V9" s="5">
        <v>15.0</v>
      </c>
      <c r="W9" s="5">
        <v>35.0</v>
      </c>
      <c r="X9" s="5">
        <v>1.0</v>
      </c>
      <c r="Y9" s="5">
        <v>1.0</v>
      </c>
      <c r="Z9" s="5">
        <v>4.0</v>
      </c>
      <c r="AA9" s="5">
        <v>0.0</v>
      </c>
      <c r="AB9" s="5">
        <v>8.0</v>
      </c>
      <c r="AC9" s="5">
        <v>429.0</v>
      </c>
      <c r="AD9" s="5">
        <v>0.982</v>
      </c>
      <c r="AE9" s="5">
        <v>13.0</v>
      </c>
      <c r="AF9" s="5">
        <v>4.51</v>
      </c>
      <c r="AG9" s="5">
        <v>429.0</v>
      </c>
      <c r="AH9" s="5">
        <v>386.0</v>
      </c>
      <c r="AI9" s="5">
        <v>36.0</v>
      </c>
      <c r="AJ9" s="5">
        <v>72.0</v>
      </c>
      <c r="AK9" s="5">
        <v>12.0</v>
      </c>
      <c r="AL9" s="5">
        <v>1.0</v>
      </c>
      <c r="AM9" s="5">
        <v>15.0</v>
      </c>
      <c r="AN9" s="5">
        <v>15.0</v>
      </c>
      <c r="AO9" s="5">
        <v>2.0</v>
      </c>
      <c r="AP9" s="5">
        <v>35.0</v>
      </c>
      <c r="AQ9" s="5">
        <v>0.187</v>
      </c>
      <c r="AR9" s="5">
        <v>0.261</v>
      </c>
      <c r="AS9" s="5">
        <v>0.339</v>
      </c>
      <c r="AT9" s="5">
        <v>0.6</v>
      </c>
      <c r="AU9" s="5">
        <v>131.0</v>
      </c>
      <c r="AV9" s="5">
        <v>6.0</v>
      </c>
      <c r="AW9" s="5">
        <v>4.0</v>
      </c>
      <c r="AX9" s="5">
        <v>3.0</v>
      </c>
      <c r="AY9" s="5">
        <v>1.0</v>
      </c>
      <c r="AZ9" s="5">
        <v>1.0</v>
      </c>
      <c r="BA9" s="5">
        <v>1.0</v>
      </c>
      <c r="BB9" s="5">
        <v>0.266</v>
      </c>
      <c r="BC9" s="5">
        <f t="shared" si="1"/>
        <v>44</v>
      </c>
      <c r="BD9" s="5">
        <f t="shared" si="2"/>
        <v>13</v>
      </c>
    </row>
    <row r="10">
      <c r="A10" s="1">
        <v>9.0</v>
      </c>
      <c r="B10" s="3"/>
      <c r="C10" s="4" t="s">
        <v>696</v>
      </c>
      <c r="D10" s="4" t="s">
        <v>692</v>
      </c>
      <c r="E10" s="5">
        <v>2019.0</v>
      </c>
      <c r="F10" s="5">
        <v>2020.0</v>
      </c>
      <c r="G10" s="5">
        <v>38.0</v>
      </c>
      <c r="H10" s="5">
        <v>149.0</v>
      </c>
      <c r="I10" s="3"/>
      <c r="J10" s="3"/>
      <c r="K10" s="3"/>
      <c r="L10" s="5">
        <v>3.73</v>
      </c>
      <c r="M10" s="5">
        <v>38.0</v>
      </c>
      <c r="N10" s="3"/>
      <c r="O10" s="3"/>
      <c r="P10" s="3"/>
      <c r="Q10" s="3"/>
      <c r="R10" s="5">
        <v>108.2</v>
      </c>
      <c r="S10" s="5">
        <v>92.0</v>
      </c>
      <c r="T10" s="5">
        <v>43.0</v>
      </c>
      <c r="U10" s="5">
        <v>45.0</v>
      </c>
      <c r="V10" s="5">
        <v>15.0</v>
      </c>
      <c r="W10" s="5">
        <v>37.0</v>
      </c>
      <c r="X10" s="5">
        <v>0.0</v>
      </c>
      <c r="Y10" s="5">
        <v>2.0</v>
      </c>
      <c r="Z10" s="5">
        <v>4.0</v>
      </c>
      <c r="AA10" s="5">
        <v>0.0</v>
      </c>
      <c r="AB10" s="5">
        <v>2.0</v>
      </c>
      <c r="AC10" s="5">
        <v>449.0</v>
      </c>
      <c r="AD10" s="5">
        <v>1.187</v>
      </c>
      <c r="AE10" s="5">
        <v>12.3</v>
      </c>
      <c r="AF10" s="5">
        <v>4.03</v>
      </c>
      <c r="AG10" s="5">
        <v>449.0</v>
      </c>
      <c r="AH10" s="5">
        <v>405.0</v>
      </c>
      <c r="AI10" s="5">
        <v>43.0</v>
      </c>
      <c r="AJ10" s="5">
        <v>92.0</v>
      </c>
      <c r="AK10" s="5">
        <v>16.0</v>
      </c>
      <c r="AL10" s="5">
        <v>3.0</v>
      </c>
      <c r="AM10" s="5">
        <v>15.0</v>
      </c>
      <c r="AN10" s="5">
        <v>1.0</v>
      </c>
      <c r="AO10" s="5">
        <v>1.0</v>
      </c>
      <c r="AP10" s="5">
        <v>37.0</v>
      </c>
      <c r="AQ10" s="5">
        <v>0.227</v>
      </c>
      <c r="AR10" s="5">
        <v>0.297</v>
      </c>
      <c r="AS10" s="5">
        <v>0.393</v>
      </c>
      <c r="AT10" s="5">
        <v>0.689</v>
      </c>
      <c r="AU10" s="5">
        <v>159.0</v>
      </c>
      <c r="AV10" s="5">
        <v>9.0</v>
      </c>
      <c r="AW10" s="5">
        <v>4.0</v>
      </c>
      <c r="AX10" s="5">
        <v>1.0</v>
      </c>
      <c r="AY10" s="5">
        <v>2.0</v>
      </c>
      <c r="AZ10" s="5">
        <v>0.0</v>
      </c>
      <c r="BA10" s="5">
        <v>2.0</v>
      </c>
      <c r="BB10" s="5">
        <v>0.317</v>
      </c>
      <c r="BC10" s="5">
        <f t="shared" si="1"/>
        <v>58</v>
      </c>
      <c r="BD10" s="5">
        <f t="shared" si="2"/>
        <v>0</v>
      </c>
    </row>
    <row r="11">
      <c r="A11" s="1">
        <v>10.0</v>
      </c>
      <c r="B11" s="3"/>
      <c r="C11" s="4" t="s">
        <v>425</v>
      </c>
      <c r="D11" s="4" t="s">
        <v>692</v>
      </c>
      <c r="E11" s="5">
        <v>2019.0</v>
      </c>
      <c r="F11" s="5">
        <v>2020.0</v>
      </c>
      <c r="G11" s="5">
        <v>38.0</v>
      </c>
      <c r="H11" s="5">
        <v>145.0</v>
      </c>
      <c r="I11" s="3"/>
      <c r="J11" s="3"/>
      <c r="K11" s="3"/>
      <c r="L11" s="5">
        <v>2.53</v>
      </c>
      <c r="M11" s="5">
        <v>38.0</v>
      </c>
      <c r="N11" s="3"/>
      <c r="O11" s="3"/>
      <c r="P11" s="3"/>
      <c r="Q11" s="3"/>
      <c r="R11" s="5">
        <v>106.2</v>
      </c>
      <c r="S11" s="5">
        <v>69.0</v>
      </c>
      <c r="T11" s="5">
        <v>34.0</v>
      </c>
      <c r="U11" s="5">
        <v>30.0</v>
      </c>
      <c r="V11" s="5">
        <v>11.0</v>
      </c>
      <c r="W11" s="5">
        <v>27.0</v>
      </c>
      <c r="X11" s="5">
        <v>1.0</v>
      </c>
      <c r="Y11" s="5">
        <v>2.0</v>
      </c>
      <c r="Z11" s="5">
        <v>8.0</v>
      </c>
      <c r="AA11" s="5">
        <v>0.0</v>
      </c>
      <c r="AB11" s="5">
        <v>4.0</v>
      </c>
      <c r="AC11" s="5">
        <v>418.0</v>
      </c>
      <c r="AD11" s="5">
        <v>0.9</v>
      </c>
      <c r="AE11" s="5">
        <v>12.2</v>
      </c>
      <c r="AF11" s="5">
        <v>5.37</v>
      </c>
      <c r="AG11" s="5">
        <v>418.0</v>
      </c>
      <c r="AH11" s="5">
        <v>378.0</v>
      </c>
      <c r="AI11" s="5">
        <v>34.0</v>
      </c>
      <c r="AJ11" s="5">
        <v>69.0</v>
      </c>
      <c r="AK11" s="5">
        <v>13.0</v>
      </c>
      <c r="AL11" s="5">
        <v>1.0</v>
      </c>
      <c r="AM11" s="5">
        <v>11.0</v>
      </c>
      <c r="AN11" s="5">
        <v>1.0</v>
      </c>
      <c r="AO11" s="5">
        <v>1.0</v>
      </c>
      <c r="AP11" s="5">
        <v>27.0</v>
      </c>
      <c r="AQ11" s="5">
        <v>0.183</v>
      </c>
      <c r="AR11" s="5">
        <v>0.251</v>
      </c>
      <c r="AS11" s="5">
        <v>0.31</v>
      </c>
      <c r="AT11" s="5">
        <v>0.56</v>
      </c>
      <c r="AU11" s="5">
        <v>117.0</v>
      </c>
      <c r="AV11" s="5">
        <v>5.0</v>
      </c>
      <c r="AW11" s="5">
        <v>8.0</v>
      </c>
      <c r="AX11" s="5">
        <v>3.0</v>
      </c>
      <c r="AY11" s="5">
        <v>2.0</v>
      </c>
      <c r="AZ11" s="5">
        <v>1.0</v>
      </c>
      <c r="BA11" s="5">
        <v>2.0</v>
      </c>
      <c r="BB11" s="5">
        <v>0.259</v>
      </c>
      <c r="BC11" s="5">
        <f t="shared" si="1"/>
        <v>44</v>
      </c>
      <c r="BD11" s="5">
        <f t="shared" si="2"/>
        <v>0</v>
      </c>
    </row>
    <row r="12">
      <c r="A12" s="1">
        <v>11.0</v>
      </c>
      <c r="B12" s="3"/>
      <c r="C12" s="4" t="s">
        <v>393</v>
      </c>
      <c r="D12" s="4" t="s">
        <v>692</v>
      </c>
      <c r="E12" s="5">
        <v>2019.0</v>
      </c>
      <c r="F12" s="5">
        <v>2020.0</v>
      </c>
      <c r="G12" s="5">
        <v>35.0</v>
      </c>
      <c r="H12" s="5">
        <v>139.0</v>
      </c>
      <c r="I12" s="3"/>
      <c r="J12" s="3"/>
      <c r="K12" s="3"/>
      <c r="L12" s="5">
        <v>3.79</v>
      </c>
      <c r="M12" s="5">
        <v>35.0</v>
      </c>
      <c r="N12" s="3"/>
      <c r="O12" s="3"/>
      <c r="P12" s="3"/>
      <c r="Q12" s="3"/>
      <c r="R12" s="5">
        <v>116.1</v>
      </c>
      <c r="S12" s="5">
        <v>99.0</v>
      </c>
      <c r="T12" s="5">
        <v>45.0</v>
      </c>
      <c r="U12" s="5">
        <v>49.0</v>
      </c>
      <c r="V12" s="5">
        <v>13.0</v>
      </c>
      <c r="W12" s="5">
        <v>28.0</v>
      </c>
      <c r="X12" s="5">
        <v>1.0</v>
      </c>
      <c r="Y12" s="5">
        <v>3.0</v>
      </c>
      <c r="Z12" s="5">
        <v>7.0</v>
      </c>
      <c r="AA12" s="5">
        <v>0.0</v>
      </c>
      <c r="AB12" s="5">
        <v>5.0</v>
      </c>
      <c r="AC12" s="5">
        <v>475.0</v>
      </c>
      <c r="AD12" s="5">
        <v>1.092</v>
      </c>
      <c r="AE12" s="5">
        <v>10.8</v>
      </c>
      <c r="AF12" s="5">
        <v>4.96</v>
      </c>
      <c r="AG12" s="5">
        <v>475.0</v>
      </c>
      <c r="AH12" s="5">
        <v>436.0</v>
      </c>
      <c r="AI12" s="5">
        <v>45.0</v>
      </c>
      <c r="AJ12" s="5">
        <v>99.0</v>
      </c>
      <c r="AK12" s="5">
        <v>18.0</v>
      </c>
      <c r="AL12" s="5">
        <v>2.0</v>
      </c>
      <c r="AM12" s="5">
        <v>13.0</v>
      </c>
      <c r="AN12" s="5">
        <v>9.0</v>
      </c>
      <c r="AO12" s="5">
        <v>1.0</v>
      </c>
      <c r="AP12" s="5">
        <v>28.0</v>
      </c>
      <c r="AQ12" s="5">
        <v>0.227</v>
      </c>
      <c r="AR12" s="5">
        <v>0.283</v>
      </c>
      <c r="AS12" s="5">
        <v>0.367</v>
      </c>
      <c r="AT12" s="5">
        <v>0.65</v>
      </c>
      <c r="AU12" s="5">
        <v>160.0</v>
      </c>
      <c r="AV12" s="5">
        <v>9.0</v>
      </c>
      <c r="AW12" s="5">
        <v>7.0</v>
      </c>
      <c r="AX12" s="5">
        <v>2.0</v>
      </c>
      <c r="AY12" s="5">
        <v>2.0</v>
      </c>
      <c r="AZ12" s="5">
        <v>1.0</v>
      </c>
      <c r="BA12" s="5">
        <v>3.0</v>
      </c>
      <c r="BB12" s="5">
        <v>0.301</v>
      </c>
      <c r="BC12" s="5">
        <f t="shared" si="1"/>
        <v>66</v>
      </c>
      <c r="BD12" s="5">
        <f t="shared" si="2"/>
        <v>8</v>
      </c>
    </row>
    <row r="13">
      <c r="A13" s="1">
        <v>12.0</v>
      </c>
      <c r="B13" s="3"/>
      <c r="C13" s="4" t="s">
        <v>430</v>
      </c>
      <c r="D13" s="4" t="s">
        <v>692</v>
      </c>
      <c r="E13" s="5">
        <v>2019.0</v>
      </c>
      <c r="F13" s="5">
        <v>2020.0</v>
      </c>
      <c r="G13" s="5">
        <v>39.0</v>
      </c>
      <c r="H13" s="5">
        <v>137.0</v>
      </c>
      <c r="I13" s="3"/>
      <c r="J13" s="3"/>
      <c r="K13" s="3"/>
      <c r="L13" s="5">
        <v>2.88</v>
      </c>
      <c r="M13" s="5">
        <v>39.0</v>
      </c>
      <c r="N13" s="3"/>
      <c r="O13" s="3"/>
      <c r="P13" s="3"/>
      <c r="Q13" s="3"/>
      <c r="R13" s="5">
        <v>112.2</v>
      </c>
      <c r="S13" s="5">
        <v>80.0</v>
      </c>
      <c r="T13" s="5">
        <v>33.0</v>
      </c>
      <c r="U13" s="5">
        <v>36.0</v>
      </c>
      <c r="V13" s="5">
        <v>10.0</v>
      </c>
      <c r="W13" s="5">
        <v>41.0</v>
      </c>
      <c r="X13" s="5">
        <v>0.0</v>
      </c>
      <c r="Y13" s="5">
        <v>5.0</v>
      </c>
      <c r="Z13" s="5">
        <v>4.0</v>
      </c>
      <c r="AA13" s="5">
        <v>1.0</v>
      </c>
      <c r="AB13" s="5">
        <v>3.0</v>
      </c>
      <c r="AC13" s="5">
        <v>458.0</v>
      </c>
      <c r="AD13" s="5">
        <v>1.074</v>
      </c>
      <c r="AE13" s="5">
        <v>10.9</v>
      </c>
      <c r="AF13" s="5">
        <v>3.34</v>
      </c>
      <c r="AG13" s="5">
        <v>458.0</v>
      </c>
      <c r="AH13" s="5">
        <v>405.0</v>
      </c>
      <c r="AI13" s="5">
        <v>33.0</v>
      </c>
      <c r="AJ13" s="5">
        <v>80.0</v>
      </c>
      <c r="AK13" s="5">
        <v>14.0</v>
      </c>
      <c r="AL13" s="5">
        <v>2.0</v>
      </c>
      <c r="AM13" s="5">
        <v>10.0</v>
      </c>
      <c r="AN13" s="5">
        <v>8.0</v>
      </c>
      <c r="AO13" s="5">
        <v>3.0</v>
      </c>
      <c r="AP13" s="5">
        <v>41.0</v>
      </c>
      <c r="AQ13" s="5">
        <v>0.198</v>
      </c>
      <c r="AR13" s="5">
        <v>0.276</v>
      </c>
      <c r="AS13" s="5">
        <v>0.316</v>
      </c>
      <c r="AT13" s="5">
        <v>0.592</v>
      </c>
      <c r="AU13" s="5">
        <v>128.0</v>
      </c>
      <c r="AV13" s="5">
        <v>5.0</v>
      </c>
      <c r="AW13" s="5">
        <v>4.0</v>
      </c>
      <c r="AX13" s="5">
        <v>5.0</v>
      </c>
      <c r="AY13" s="5">
        <v>3.0</v>
      </c>
      <c r="AZ13" s="5">
        <v>0.0</v>
      </c>
      <c r="BA13" s="5">
        <v>5.0</v>
      </c>
      <c r="BB13" s="5">
        <v>0.268</v>
      </c>
      <c r="BC13" s="5">
        <f t="shared" si="1"/>
        <v>54</v>
      </c>
      <c r="BD13" s="5">
        <f t="shared" si="2"/>
        <v>5</v>
      </c>
    </row>
    <row r="14">
      <c r="A14" s="1">
        <v>13.0</v>
      </c>
      <c r="B14" s="3"/>
      <c r="C14" s="4" t="s">
        <v>697</v>
      </c>
      <c r="D14" s="4" t="s">
        <v>692</v>
      </c>
      <c r="E14" s="5">
        <v>2019.0</v>
      </c>
      <c r="F14" s="5">
        <v>2020.0</v>
      </c>
      <c r="G14" s="5">
        <v>38.0</v>
      </c>
      <c r="H14" s="5">
        <v>135.0</v>
      </c>
      <c r="I14" s="3"/>
      <c r="J14" s="3"/>
      <c r="K14" s="3"/>
      <c r="L14" s="5">
        <v>4.57</v>
      </c>
      <c r="M14" s="5">
        <v>38.0</v>
      </c>
      <c r="N14" s="3"/>
      <c r="O14" s="3"/>
      <c r="P14" s="3"/>
      <c r="Q14" s="3"/>
      <c r="R14" s="5">
        <v>108.1</v>
      </c>
      <c r="S14" s="5">
        <v>90.0</v>
      </c>
      <c r="T14" s="5">
        <v>53.0</v>
      </c>
      <c r="U14" s="5">
        <v>55.0</v>
      </c>
      <c r="V14" s="5">
        <v>17.0</v>
      </c>
      <c r="W14" s="5">
        <v>38.0</v>
      </c>
      <c r="X14" s="5">
        <v>0.0</v>
      </c>
      <c r="Y14" s="5">
        <v>5.0</v>
      </c>
      <c r="Z14" s="5">
        <v>5.0</v>
      </c>
      <c r="AA14" s="5">
        <v>1.0</v>
      </c>
      <c r="AB14" s="5">
        <v>5.0</v>
      </c>
      <c r="AC14" s="5">
        <v>453.0</v>
      </c>
      <c r="AD14" s="5">
        <v>1.182</v>
      </c>
      <c r="AE14" s="5">
        <v>11.2</v>
      </c>
      <c r="AF14" s="5">
        <v>3.55</v>
      </c>
      <c r="AG14" s="5">
        <v>453.0</v>
      </c>
      <c r="AH14" s="5">
        <v>405.0</v>
      </c>
      <c r="AI14" s="5">
        <v>53.0</v>
      </c>
      <c r="AJ14" s="5">
        <v>90.0</v>
      </c>
      <c r="AK14" s="5">
        <v>27.0</v>
      </c>
      <c r="AL14" s="5">
        <v>1.0</v>
      </c>
      <c r="AM14" s="5">
        <v>17.0</v>
      </c>
      <c r="AN14" s="5">
        <v>10.0</v>
      </c>
      <c r="AO14" s="5">
        <v>1.0</v>
      </c>
      <c r="AP14" s="5">
        <v>38.0</v>
      </c>
      <c r="AQ14" s="5">
        <v>0.222</v>
      </c>
      <c r="AR14" s="5">
        <v>0.294</v>
      </c>
      <c r="AS14" s="5">
        <v>0.42</v>
      </c>
      <c r="AT14" s="5">
        <v>0.714</v>
      </c>
      <c r="AU14" s="5">
        <v>170.0</v>
      </c>
      <c r="AV14" s="5">
        <v>9.0</v>
      </c>
      <c r="AW14" s="5">
        <v>5.0</v>
      </c>
      <c r="AX14" s="5">
        <v>0.0</v>
      </c>
      <c r="AY14" s="5">
        <v>4.0</v>
      </c>
      <c r="AZ14" s="5">
        <v>0.0</v>
      </c>
      <c r="BA14" s="5">
        <v>5.0</v>
      </c>
      <c r="BB14" s="5">
        <v>0.284</v>
      </c>
      <c r="BC14" s="5">
        <f t="shared" si="1"/>
        <v>45</v>
      </c>
      <c r="BD14" s="5">
        <f t="shared" si="2"/>
        <v>9</v>
      </c>
    </row>
    <row r="15">
      <c r="A15" s="1">
        <v>14.0</v>
      </c>
      <c r="B15" s="3"/>
      <c r="C15" s="4" t="s">
        <v>422</v>
      </c>
      <c r="D15" s="4" t="s">
        <v>692</v>
      </c>
      <c r="E15" s="5">
        <v>2019.0</v>
      </c>
      <c r="F15" s="5">
        <v>2020.0</v>
      </c>
      <c r="G15" s="5">
        <v>40.0</v>
      </c>
      <c r="H15" s="5">
        <v>133.0</v>
      </c>
      <c r="I15" s="3"/>
      <c r="J15" s="3"/>
      <c r="K15" s="3"/>
      <c r="L15" s="5">
        <v>2.64</v>
      </c>
      <c r="M15" s="5">
        <v>40.0</v>
      </c>
      <c r="N15" s="3"/>
      <c r="O15" s="3"/>
      <c r="P15" s="3"/>
      <c r="Q15" s="3"/>
      <c r="R15" s="5">
        <v>116.0</v>
      </c>
      <c r="S15" s="5">
        <v>87.0</v>
      </c>
      <c r="T15" s="5">
        <v>44.0</v>
      </c>
      <c r="U15" s="5">
        <v>34.0</v>
      </c>
      <c r="V15" s="5">
        <v>9.0</v>
      </c>
      <c r="W15" s="5">
        <v>39.0</v>
      </c>
      <c r="X15" s="5">
        <v>0.0</v>
      </c>
      <c r="Y15" s="5">
        <v>9.0</v>
      </c>
      <c r="Z15" s="5">
        <v>2.0</v>
      </c>
      <c r="AA15" s="5">
        <v>1.0</v>
      </c>
      <c r="AB15" s="5">
        <v>2.0</v>
      </c>
      <c r="AC15" s="5">
        <v>462.0</v>
      </c>
      <c r="AD15" s="5">
        <v>1.086</v>
      </c>
      <c r="AE15" s="5">
        <v>10.3</v>
      </c>
      <c r="AF15" s="5">
        <v>3.41</v>
      </c>
      <c r="AG15" s="5">
        <v>462.0</v>
      </c>
      <c r="AH15" s="5">
        <v>417.0</v>
      </c>
      <c r="AI15" s="5">
        <v>44.0</v>
      </c>
      <c r="AJ15" s="5">
        <v>87.0</v>
      </c>
      <c r="AK15" s="5">
        <v>17.0</v>
      </c>
      <c r="AL15" s="5">
        <v>0.0</v>
      </c>
      <c r="AM15" s="5">
        <v>9.0</v>
      </c>
      <c r="AN15" s="5">
        <v>7.0</v>
      </c>
      <c r="AO15" s="5">
        <v>4.0</v>
      </c>
      <c r="AP15" s="5">
        <v>39.0</v>
      </c>
      <c r="AQ15" s="5">
        <v>0.209</v>
      </c>
      <c r="AR15" s="5">
        <v>0.279</v>
      </c>
      <c r="AS15" s="5">
        <v>0.314</v>
      </c>
      <c r="AT15" s="5">
        <v>0.593</v>
      </c>
      <c r="AU15" s="5">
        <v>131.0</v>
      </c>
      <c r="AV15" s="5">
        <v>15.0</v>
      </c>
      <c r="AW15" s="5">
        <v>2.0</v>
      </c>
      <c r="AX15" s="5">
        <v>3.0</v>
      </c>
      <c r="AY15" s="5">
        <v>1.0</v>
      </c>
      <c r="AZ15" s="5">
        <v>0.0</v>
      </c>
      <c r="BA15" s="5">
        <v>9.0</v>
      </c>
      <c r="BB15" s="5">
        <v>0.283</v>
      </c>
      <c r="BC15" s="5">
        <f t="shared" si="1"/>
        <v>61</v>
      </c>
      <c r="BD15" s="5">
        <f t="shared" si="2"/>
        <v>3</v>
      </c>
    </row>
    <row r="16">
      <c r="A16" s="1">
        <v>15.0</v>
      </c>
      <c r="B16" s="3"/>
      <c r="C16" s="4" t="s">
        <v>698</v>
      </c>
      <c r="D16" s="4" t="s">
        <v>692</v>
      </c>
      <c r="E16" s="5">
        <v>2019.0</v>
      </c>
      <c r="F16" s="5">
        <v>2020.0</v>
      </c>
      <c r="G16" s="5">
        <v>35.0</v>
      </c>
      <c r="H16" s="5">
        <v>133.0</v>
      </c>
      <c r="I16" s="3"/>
      <c r="J16" s="3"/>
      <c r="K16" s="3"/>
      <c r="L16" s="5">
        <v>2.54</v>
      </c>
      <c r="M16" s="5">
        <v>35.0</v>
      </c>
      <c r="N16" s="3"/>
      <c r="O16" s="3"/>
      <c r="P16" s="3"/>
      <c r="Q16" s="3"/>
      <c r="R16" s="5">
        <v>110.0</v>
      </c>
      <c r="S16" s="5">
        <v>72.0</v>
      </c>
      <c r="T16" s="5">
        <v>32.0</v>
      </c>
      <c r="U16" s="5">
        <v>31.0</v>
      </c>
      <c r="V16" s="5">
        <v>20.0</v>
      </c>
      <c r="W16" s="5">
        <v>17.0</v>
      </c>
      <c r="X16" s="5">
        <v>0.0</v>
      </c>
      <c r="Y16" s="5">
        <v>3.0</v>
      </c>
      <c r="Z16" s="5">
        <v>0.0</v>
      </c>
      <c r="AA16" s="5">
        <v>0.0</v>
      </c>
      <c r="AB16" s="5">
        <v>0.0</v>
      </c>
      <c r="AC16" s="5">
        <v>415.0</v>
      </c>
      <c r="AD16" s="5">
        <v>0.809</v>
      </c>
      <c r="AE16" s="5">
        <v>10.9</v>
      </c>
      <c r="AF16" s="5">
        <v>7.82</v>
      </c>
      <c r="AG16" s="5">
        <v>415.0</v>
      </c>
      <c r="AH16" s="5">
        <v>397.0</v>
      </c>
      <c r="AI16" s="5">
        <v>32.0</v>
      </c>
      <c r="AJ16" s="5">
        <v>72.0</v>
      </c>
      <c r="AK16" s="5">
        <v>14.0</v>
      </c>
      <c r="AL16" s="5">
        <v>3.0</v>
      </c>
      <c r="AM16" s="5">
        <v>20.0</v>
      </c>
      <c r="AN16" s="5">
        <v>7.0</v>
      </c>
      <c r="AO16" s="5">
        <v>1.0</v>
      </c>
      <c r="AP16" s="5">
        <v>17.0</v>
      </c>
      <c r="AQ16" s="5">
        <v>0.181</v>
      </c>
      <c r="AR16" s="5">
        <v>0.214</v>
      </c>
      <c r="AS16" s="5">
        <v>0.383</v>
      </c>
      <c r="AT16" s="5">
        <v>0.597</v>
      </c>
      <c r="AU16" s="5">
        <v>152.0</v>
      </c>
      <c r="AV16" s="5">
        <v>5.0</v>
      </c>
      <c r="AW16" s="5">
        <v>0.0</v>
      </c>
      <c r="AX16" s="5">
        <v>0.0</v>
      </c>
      <c r="AY16" s="5">
        <v>1.0</v>
      </c>
      <c r="AZ16" s="5">
        <v>0.0</v>
      </c>
      <c r="BA16" s="5">
        <v>3.0</v>
      </c>
      <c r="BB16" s="5">
        <v>0.212</v>
      </c>
      <c r="BC16" s="5">
        <f t="shared" si="1"/>
        <v>35</v>
      </c>
      <c r="BD16" s="5">
        <f t="shared" si="2"/>
        <v>6</v>
      </c>
    </row>
    <row r="17">
      <c r="A17" s="1">
        <v>16.0</v>
      </c>
      <c r="B17" s="3"/>
      <c r="C17" s="4" t="s">
        <v>454</v>
      </c>
      <c r="D17" s="4" t="s">
        <v>692</v>
      </c>
      <c r="E17" s="5">
        <v>2019.0</v>
      </c>
      <c r="F17" s="5">
        <v>2020.0</v>
      </c>
      <c r="G17" s="5">
        <v>37.0</v>
      </c>
      <c r="H17" s="5">
        <v>131.0</v>
      </c>
      <c r="I17" s="3"/>
      <c r="J17" s="3"/>
      <c r="K17" s="3"/>
      <c r="L17" s="5">
        <v>4.59</v>
      </c>
      <c r="M17" s="5">
        <v>37.0</v>
      </c>
      <c r="N17" s="3"/>
      <c r="O17" s="3"/>
      <c r="P17" s="3"/>
      <c r="Q17" s="3"/>
      <c r="R17" s="5">
        <v>115.2</v>
      </c>
      <c r="S17" s="5">
        <v>113.0</v>
      </c>
      <c r="T17" s="5">
        <v>61.0</v>
      </c>
      <c r="U17" s="5">
        <v>59.0</v>
      </c>
      <c r="V17" s="5">
        <v>18.0</v>
      </c>
      <c r="W17" s="5">
        <v>23.0</v>
      </c>
      <c r="X17" s="5">
        <v>0.0</v>
      </c>
      <c r="Y17" s="5">
        <v>1.0</v>
      </c>
      <c r="Z17" s="5">
        <v>4.0</v>
      </c>
      <c r="AA17" s="5">
        <v>0.0</v>
      </c>
      <c r="AB17" s="5">
        <v>9.0</v>
      </c>
      <c r="AC17" s="5">
        <v>477.0</v>
      </c>
      <c r="AD17" s="5">
        <v>1.176</v>
      </c>
      <c r="AE17" s="5">
        <v>10.2</v>
      </c>
      <c r="AF17" s="5">
        <v>5.7</v>
      </c>
      <c r="AG17" s="5">
        <v>477.0</v>
      </c>
      <c r="AH17" s="5">
        <v>441.0</v>
      </c>
      <c r="AI17" s="5">
        <v>61.0</v>
      </c>
      <c r="AJ17" s="5">
        <v>113.0</v>
      </c>
      <c r="AK17" s="5">
        <v>12.0</v>
      </c>
      <c r="AL17" s="5">
        <v>1.0</v>
      </c>
      <c r="AM17" s="5">
        <v>18.0</v>
      </c>
      <c r="AN17" s="5">
        <v>2.0</v>
      </c>
      <c r="AO17" s="5">
        <v>3.0</v>
      </c>
      <c r="AP17" s="5">
        <v>23.0</v>
      </c>
      <c r="AQ17" s="5">
        <v>0.256</v>
      </c>
      <c r="AR17" s="5">
        <v>0.296</v>
      </c>
      <c r="AS17" s="5">
        <v>0.41</v>
      </c>
      <c r="AT17" s="5">
        <v>0.706</v>
      </c>
      <c r="AU17" s="5">
        <v>181.0</v>
      </c>
      <c r="AV17" s="5">
        <v>9.0</v>
      </c>
      <c r="AW17" s="5">
        <v>4.0</v>
      </c>
      <c r="AX17" s="5">
        <v>4.0</v>
      </c>
      <c r="AY17" s="5">
        <v>5.0</v>
      </c>
      <c r="AZ17" s="5">
        <v>0.0</v>
      </c>
      <c r="BA17" s="5">
        <v>1.0</v>
      </c>
      <c r="BB17" s="5">
        <v>0.32</v>
      </c>
      <c r="BC17" s="5">
        <f t="shared" si="1"/>
        <v>82</v>
      </c>
      <c r="BD17" s="5">
        <f t="shared" si="2"/>
        <v>-1</v>
      </c>
    </row>
    <row r="18">
      <c r="A18" s="1">
        <v>17.0</v>
      </c>
      <c r="B18" s="3"/>
      <c r="C18" s="4" t="s">
        <v>436</v>
      </c>
      <c r="D18" s="4" t="s">
        <v>692</v>
      </c>
      <c r="E18" s="5">
        <v>2019.0</v>
      </c>
      <c r="F18" s="5">
        <v>2020.0</v>
      </c>
      <c r="G18" s="5">
        <v>45.0</v>
      </c>
      <c r="H18" s="5">
        <v>130.0</v>
      </c>
      <c r="I18" s="3"/>
      <c r="J18" s="3"/>
      <c r="K18" s="3"/>
      <c r="L18" s="5">
        <v>3.77</v>
      </c>
      <c r="M18" s="5">
        <v>34.0</v>
      </c>
      <c r="N18" s="3"/>
      <c r="O18" s="3"/>
      <c r="P18" s="3"/>
      <c r="Q18" s="3"/>
      <c r="R18" s="5">
        <v>102.2</v>
      </c>
      <c r="S18" s="5">
        <v>55.0</v>
      </c>
      <c r="T18" s="5">
        <v>33.0</v>
      </c>
      <c r="U18" s="5">
        <v>43.0</v>
      </c>
      <c r="V18" s="5">
        <v>13.0</v>
      </c>
      <c r="W18" s="5">
        <v>22.0</v>
      </c>
      <c r="X18" s="5">
        <v>0.0</v>
      </c>
      <c r="Y18" s="5">
        <v>4.0</v>
      </c>
      <c r="Z18" s="5">
        <v>2.0</v>
      </c>
      <c r="AA18" s="5">
        <v>0.0</v>
      </c>
      <c r="AB18" s="5">
        <v>1.0</v>
      </c>
      <c r="AC18" s="5">
        <v>385.0</v>
      </c>
      <c r="AD18" s="5">
        <v>0.75</v>
      </c>
      <c r="AE18" s="5">
        <v>11.4</v>
      </c>
      <c r="AF18" s="5">
        <v>5.91</v>
      </c>
      <c r="AG18" s="5">
        <v>385.0</v>
      </c>
      <c r="AH18" s="5">
        <v>357.0</v>
      </c>
      <c r="AI18" s="5">
        <v>33.0</v>
      </c>
      <c r="AJ18" s="5">
        <v>55.0</v>
      </c>
      <c r="AK18" s="5">
        <v>11.0</v>
      </c>
      <c r="AL18" s="5">
        <v>2.0</v>
      </c>
      <c r="AM18" s="5">
        <v>13.0</v>
      </c>
      <c r="AN18" s="5">
        <v>5.0</v>
      </c>
      <c r="AO18" s="5">
        <v>1.0</v>
      </c>
      <c r="AP18" s="5">
        <v>22.0</v>
      </c>
      <c r="AQ18" s="5">
        <v>0.154</v>
      </c>
      <c r="AR18" s="5">
        <v>0.206</v>
      </c>
      <c r="AS18" s="5">
        <v>0.305</v>
      </c>
      <c r="AT18" s="5">
        <v>0.512</v>
      </c>
      <c r="AU18" s="5">
        <v>109.0</v>
      </c>
      <c r="AV18" s="5">
        <v>3.0</v>
      </c>
      <c r="AW18" s="5">
        <v>2.0</v>
      </c>
      <c r="AX18" s="5">
        <v>2.0</v>
      </c>
      <c r="AY18" s="5">
        <v>2.0</v>
      </c>
      <c r="AZ18" s="5">
        <v>0.0</v>
      </c>
      <c r="BA18" s="5">
        <v>4.0</v>
      </c>
      <c r="BB18" s="5">
        <v>0.194</v>
      </c>
      <c r="BC18" s="5">
        <f t="shared" si="1"/>
        <v>29</v>
      </c>
      <c r="BD18" s="5">
        <f t="shared" si="2"/>
        <v>4</v>
      </c>
    </row>
    <row r="19">
      <c r="A19" s="1">
        <v>18.0</v>
      </c>
      <c r="B19" s="3"/>
      <c r="C19" s="4" t="s">
        <v>652</v>
      </c>
      <c r="D19" s="4" t="s">
        <v>692</v>
      </c>
      <c r="E19" s="5">
        <v>2019.0</v>
      </c>
      <c r="F19" s="5">
        <v>2020.0</v>
      </c>
      <c r="G19" s="5">
        <v>38.0</v>
      </c>
      <c r="H19" s="5">
        <v>124.0</v>
      </c>
      <c r="I19" s="3"/>
      <c r="J19" s="3"/>
      <c r="K19" s="3"/>
      <c r="L19" s="5">
        <v>3.14</v>
      </c>
      <c r="M19" s="5">
        <v>38.0</v>
      </c>
      <c r="N19" s="3"/>
      <c r="O19" s="3"/>
      <c r="P19" s="3"/>
      <c r="Q19" s="3"/>
      <c r="R19" s="5">
        <v>140.2</v>
      </c>
      <c r="S19" s="5">
        <v>131.0</v>
      </c>
      <c r="T19" s="5">
        <v>56.0</v>
      </c>
      <c r="U19" s="5">
        <v>49.0</v>
      </c>
      <c r="V19" s="5">
        <v>11.0</v>
      </c>
      <c r="W19" s="5">
        <v>23.0</v>
      </c>
      <c r="X19" s="5">
        <v>1.0</v>
      </c>
      <c r="Y19" s="5">
        <v>9.0</v>
      </c>
      <c r="Z19" s="5">
        <v>4.0</v>
      </c>
      <c r="AA19" s="5">
        <v>0.0</v>
      </c>
      <c r="AB19" s="5">
        <v>1.0</v>
      </c>
      <c r="AC19" s="5">
        <v>570.0</v>
      </c>
      <c r="AD19" s="5">
        <v>1.095</v>
      </c>
      <c r="AE19" s="5">
        <v>7.9</v>
      </c>
      <c r="AF19" s="5">
        <v>5.39</v>
      </c>
      <c r="AG19" s="5">
        <v>570.0</v>
      </c>
      <c r="AH19" s="5">
        <v>531.0</v>
      </c>
      <c r="AI19" s="5">
        <v>56.0</v>
      </c>
      <c r="AJ19" s="5">
        <v>131.0</v>
      </c>
      <c r="AK19" s="5">
        <v>25.0</v>
      </c>
      <c r="AL19" s="5">
        <v>0.0</v>
      </c>
      <c r="AM19" s="5">
        <v>11.0</v>
      </c>
      <c r="AN19" s="5">
        <v>3.0</v>
      </c>
      <c r="AO19" s="5">
        <v>1.0</v>
      </c>
      <c r="AP19" s="5">
        <v>23.0</v>
      </c>
      <c r="AQ19" s="5">
        <v>0.247</v>
      </c>
      <c r="AR19" s="5">
        <v>0.28</v>
      </c>
      <c r="AS19" s="5">
        <v>0.356</v>
      </c>
      <c r="AT19" s="5">
        <v>0.636</v>
      </c>
      <c r="AU19" s="5">
        <v>189.0</v>
      </c>
      <c r="AV19" s="5">
        <v>17.0</v>
      </c>
      <c r="AW19" s="5">
        <v>4.0</v>
      </c>
      <c r="AX19" s="5">
        <v>5.0</v>
      </c>
      <c r="AY19" s="5">
        <v>6.0</v>
      </c>
      <c r="AZ19" s="5">
        <v>1.0</v>
      </c>
      <c r="BA19" s="5">
        <v>9.0</v>
      </c>
      <c r="BB19" s="5">
        <v>0.299</v>
      </c>
      <c r="BC19" s="5">
        <f t="shared" si="1"/>
        <v>95</v>
      </c>
      <c r="BD19" s="5">
        <f t="shared" si="2"/>
        <v>2</v>
      </c>
    </row>
    <row r="20">
      <c r="A20" s="1">
        <v>19.0</v>
      </c>
      <c r="B20" s="3"/>
      <c r="C20" s="4" t="s">
        <v>642</v>
      </c>
      <c r="D20" s="4" t="s">
        <v>692</v>
      </c>
      <c r="E20" s="5">
        <v>2019.0</v>
      </c>
      <c r="F20" s="5">
        <v>2019.0</v>
      </c>
      <c r="G20" s="5">
        <v>32.0</v>
      </c>
      <c r="H20" s="5">
        <v>124.0</v>
      </c>
      <c r="I20" s="3"/>
      <c r="J20" s="3"/>
      <c r="K20" s="3"/>
      <c r="L20" s="5">
        <v>4.05</v>
      </c>
      <c r="M20" s="5">
        <v>32.0</v>
      </c>
      <c r="N20" s="3"/>
      <c r="O20" s="3"/>
      <c r="P20" s="3"/>
      <c r="Q20" s="3"/>
      <c r="R20" s="5">
        <v>106.2</v>
      </c>
      <c r="S20" s="5">
        <v>101.0</v>
      </c>
      <c r="T20" s="5">
        <v>49.0</v>
      </c>
      <c r="U20" s="5">
        <v>48.0</v>
      </c>
      <c r="V20" s="5">
        <v>11.0</v>
      </c>
      <c r="W20" s="5">
        <v>29.0</v>
      </c>
      <c r="X20" s="5">
        <v>0.0</v>
      </c>
      <c r="Y20" s="5">
        <v>4.0</v>
      </c>
      <c r="Z20" s="5">
        <v>3.0</v>
      </c>
      <c r="AA20" s="5">
        <v>0.0</v>
      </c>
      <c r="AB20" s="5">
        <v>1.0</v>
      </c>
      <c r="AC20" s="5">
        <v>447.0</v>
      </c>
      <c r="AD20" s="5">
        <v>1.219</v>
      </c>
      <c r="AE20" s="5">
        <v>10.5</v>
      </c>
      <c r="AF20" s="5">
        <v>4.28</v>
      </c>
      <c r="AG20" s="5">
        <v>447.0</v>
      </c>
      <c r="AH20" s="5">
        <v>408.0</v>
      </c>
      <c r="AI20" s="5">
        <v>49.0</v>
      </c>
      <c r="AJ20" s="5">
        <v>101.0</v>
      </c>
      <c r="AK20" s="5">
        <v>19.0</v>
      </c>
      <c r="AL20" s="5">
        <v>2.0</v>
      </c>
      <c r="AM20" s="5">
        <v>11.0</v>
      </c>
      <c r="AN20" s="5">
        <v>20.0</v>
      </c>
      <c r="AO20" s="5">
        <v>1.0</v>
      </c>
      <c r="AP20" s="5">
        <v>29.0</v>
      </c>
      <c r="AQ20" s="5">
        <v>0.248</v>
      </c>
      <c r="AR20" s="5">
        <v>0.299</v>
      </c>
      <c r="AS20" s="5">
        <v>0.385</v>
      </c>
      <c r="AT20" s="5">
        <v>0.684</v>
      </c>
      <c r="AU20" s="5">
        <v>157.0</v>
      </c>
      <c r="AV20" s="5">
        <v>9.0</v>
      </c>
      <c r="AW20" s="5">
        <v>3.0</v>
      </c>
      <c r="AX20" s="5">
        <v>2.0</v>
      </c>
      <c r="AY20" s="5">
        <v>5.0</v>
      </c>
      <c r="AZ20" s="5">
        <v>0.0</v>
      </c>
      <c r="BA20" s="5">
        <v>4.0</v>
      </c>
      <c r="BB20" s="5">
        <v>0.324</v>
      </c>
      <c r="BC20" s="5">
        <f t="shared" si="1"/>
        <v>69</v>
      </c>
      <c r="BD20" s="5">
        <f t="shared" si="2"/>
        <v>19</v>
      </c>
    </row>
    <row r="21">
      <c r="A21" s="1">
        <v>20.0</v>
      </c>
      <c r="B21" s="3"/>
      <c r="C21" s="4" t="s">
        <v>391</v>
      </c>
      <c r="D21" s="4" t="s">
        <v>692</v>
      </c>
      <c r="E21" s="5">
        <v>2019.0</v>
      </c>
      <c r="F21" s="5">
        <v>2020.0</v>
      </c>
      <c r="G21" s="5">
        <v>36.0</v>
      </c>
      <c r="H21" s="5">
        <v>120.0</v>
      </c>
      <c r="I21" s="3"/>
      <c r="J21" s="3"/>
      <c r="K21" s="3"/>
      <c r="L21" s="5">
        <v>3.51</v>
      </c>
      <c r="M21" s="5">
        <v>36.0</v>
      </c>
      <c r="N21" s="3"/>
      <c r="O21" s="3"/>
      <c r="P21" s="3"/>
      <c r="Q21" s="3"/>
      <c r="R21" s="5">
        <v>102.2</v>
      </c>
      <c r="S21" s="5">
        <v>87.0</v>
      </c>
      <c r="T21" s="5">
        <v>47.0</v>
      </c>
      <c r="U21" s="5">
        <v>40.0</v>
      </c>
      <c r="V21" s="5">
        <v>16.0</v>
      </c>
      <c r="W21" s="5">
        <v>19.0</v>
      </c>
      <c r="X21" s="5">
        <v>0.0</v>
      </c>
      <c r="Y21" s="5">
        <v>6.0</v>
      </c>
      <c r="Z21" s="5">
        <v>5.0</v>
      </c>
      <c r="AA21" s="5">
        <v>0.0</v>
      </c>
      <c r="AB21" s="5">
        <v>0.0</v>
      </c>
      <c r="AC21" s="5">
        <v>414.0</v>
      </c>
      <c r="AD21" s="5">
        <v>1.032</v>
      </c>
      <c r="AE21" s="5">
        <v>10.5</v>
      </c>
      <c r="AF21" s="5">
        <v>6.32</v>
      </c>
      <c r="AG21" s="5">
        <v>414.0</v>
      </c>
      <c r="AH21" s="5">
        <v>386.0</v>
      </c>
      <c r="AI21" s="5">
        <v>47.0</v>
      </c>
      <c r="AJ21" s="5">
        <v>87.0</v>
      </c>
      <c r="AK21" s="5">
        <v>13.0</v>
      </c>
      <c r="AL21" s="5">
        <v>2.0</v>
      </c>
      <c r="AM21" s="5">
        <v>16.0</v>
      </c>
      <c r="AN21" s="5">
        <v>2.0</v>
      </c>
      <c r="AO21" s="5">
        <v>2.0</v>
      </c>
      <c r="AP21" s="5">
        <v>19.0</v>
      </c>
      <c r="AQ21" s="5">
        <v>0.225</v>
      </c>
      <c r="AR21" s="5">
        <v>0.269</v>
      </c>
      <c r="AS21" s="5">
        <v>0.394</v>
      </c>
      <c r="AT21" s="5">
        <v>0.663</v>
      </c>
      <c r="AU21" s="5">
        <v>152.0</v>
      </c>
      <c r="AV21" s="5">
        <v>5.0</v>
      </c>
      <c r="AW21" s="5">
        <v>5.0</v>
      </c>
      <c r="AX21" s="5">
        <v>2.0</v>
      </c>
      <c r="AY21" s="5">
        <v>2.0</v>
      </c>
      <c r="AZ21" s="5">
        <v>0.0</v>
      </c>
      <c r="BA21" s="5">
        <v>6.0</v>
      </c>
      <c r="BB21" s="5">
        <v>0.282</v>
      </c>
      <c r="BC21" s="5">
        <f t="shared" si="1"/>
        <v>56</v>
      </c>
      <c r="BD21" s="5">
        <f t="shared" si="2"/>
        <v>0</v>
      </c>
    </row>
    <row r="22">
      <c r="A22" s="1">
        <v>21.0</v>
      </c>
      <c r="B22" s="3"/>
      <c r="C22" s="4" t="s">
        <v>699</v>
      </c>
      <c r="D22" s="4" t="s">
        <v>692</v>
      </c>
      <c r="E22" s="5">
        <v>2019.0</v>
      </c>
      <c r="F22" s="5">
        <v>2020.0</v>
      </c>
      <c r="G22" s="5">
        <v>40.0</v>
      </c>
      <c r="H22" s="5">
        <v>119.0</v>
      </c>
      <c r="I22" s="3"/>
      <c r="J22" s="3"/>
      <c r="K22" s="3"/>
      <c r="L22" s="5">
        <v>4.28</v>
      </c>
      <c r="M22" s="5">
        <v>40.0</v>
      </c>
      <c r="N22" s="3"/>
      <c r="O22" s="3"/>
      <c r="P22" s="3"/>
      <c r="Q22" s="3"/>
      <c r="R22" s="5">
        <v>117.2</v>
      </c>
      <c r="S22" s="5">
        <v>123.0</v>
      </c>
      <c r="T22" s="5">
        <v>53.0</v>
      </c>
      <c r="U22" s="5">
        <v>56.0</v>
      </c>
      <c r="V22" s="5">
        <v>16.0</v>
      </c>
      <c r="W22" s="5">
        <v>29.0</v>
      </c>
      <c r="X22" s="5">
        <v>0.0</v>
      </c>
      <c r="Y22" s="5">
        <v>8.0</v>
      </c>
      <c r="Z22" s="5">
        <v>5.0</v>
      </c>
      <c r="AA22" s="5">
        <v>1.0</v>
      </c>
      <c r="AB22" s="5">
        <v>2.0</v>
      </c>
      <c r="AC22" s="5">
        <v>507.0</v>
      </c>
      <c r="AD22" s="5">
        <v>1.292</v>
      </c>
      <c r="AE22" s="5">
        <v>9.1</v>
      </c>
      <c r="AF22" s="5">
        <v>4.1</v>
      </c>
      <c r="AG22" s="5">
        <v>507.0</v>
      </c>
      <c r="AH22" s="5">
        <v>469.0</v>
      </c>
      <c r="AI22" s="5">
        <v>53.0</v>
      </c>
      <c r="AJ22" s="5">
        <v>123.0</v>
      </c>
      <c r="AK22" s="5">
        <v>17.0</v>
      </c>
      <c r="AL22" s="5">
        <v>2.0</v>
      </c>
      <c r="AM22" s="5">
        <v>16.0</v>
      </c>
      <c r="AN22" s="5">
        <v>8.0</v>
      </c>
      <c r="AO22" s="5">
        <v>0.0</v>
      </c>
      <c r="AP22" s="5">
        <v>29.0</v>
      </c>
      <c r="AQ22" s="5">
        <v>0.262</v>
      </c>
      <c r="AR22" s="5">
        <v>0.31</v>
      </c>
      <c r="AS22" s="5">
        <v>0.409</v>
      </c>
      <c r="AT22" s="5">
        <v>0.719</v>
      </c>
      <c r="AU22" s="5">
        <v>192.0</v>
      </c>
      <c r="AV22" s="5">
        <v>6.0</v>
      </c>
      <c r="AW22" s="5">
        <v>5.0</v>
      </c>
      <c r="AX22" s="5">
        <v>0.0</v>
      </c>
      <c r="AY22" s="5">
        <v>4.0</v>
      </c>
      <c r="AZ22" s="5">
        <v>0.0</v>
      </c>
      <c r="BA22" s="5">
        <v>8.0</v>
      </c>
      <c r="BB22" s="5">
        <v>0.317</v>
      </c>
      <c r="BC22" s="5">
        <f t="shared" si="1"/>
        <v>88</v>
      </c>
      <c r="BD22" s="5">
        <f t="shared" si="2"/>
        <v>8</v>
      </c>
    </row>
    <row r="23">
      <c r="A23" s="1">
        <v>22.0</v>
      </c>
      <c r="B23" s="3"/>
      <c r="C23" s="4" t="s">
        <v>406</v>
      </c>
      <c r="D23" s="4" t="s">
        <v>692</v>
      </c>
      <c r="E23" s="5">
        <v>2019.0</v>
      </c>
      <c r="F23" s="5">
        <v>2020.0</v>
      </c>
      <c r="G23" s="5">
        <v>41.0</v>
      </c>
      <c r="H23" s="5">
        <v>115.0</v>
      </c>
      <c r="I23" s="3"/>
      <c r="J23" s="3"/>
      <c r="K23" s="3"/>
      <c r="L23" s="5">
        <v>3.2</v>
      </c>
      <c r="M23" s="5">
        <v>41.0</v>
      </c>
      <c r="N23" s="3"/>
      <c r="O23" s="3"/>
      <c r="P23" s="3"/>
      <c r="Q23" s="3"/>
      <c r="R23" s="5">
        <v>129.1</v>
      </c>
      <c r="S23" s="5">
        <v>114.0</v>
      </c>
      <c r="T23" s="5">
        <v>47.0</v>
      </c>
      <c r="U23" s="5">
        <v>46.0</v>
      </c>
      <c r="V23" s="5">
        <v>13.0</v>
      </c>
      <c r="W23" s="5">
        <v>15.0</v>
      </c>
      <c r="X23" s="5">
        <v>0.0</v>
      </c>
      <c r="Y23" s="5">
        <v>1.0</v>
      </c>
      <c r="Z23" s="5">
        <v>2.0</v>
      </c>
      <c r="AA23" s="5">
        <v>1.0</v>
      </c>
      <c r="AB23" s="5">
        <v>4.0</v>
      </c>
      <c r="AC23" s="5">
        <v>501.0</v>
      </c>
      <c r="AD23" s="5">
        <v>0.997</v>
      </c>
      <c r="AE23" s="5">
        <v>8.0</v>
      </c>
      <c r="AF23" s="5">
        <v>7.67</v>
      </c>
      <c r="AG23" s="5">
        <v>501.0</v>
      </c>
      <c r="AH23" s="5">
        <v>477.0</v>
      </c>
      <c r="AI23" s="5">
        <v>47.0</v>
      </c>
      <c r="AJ23" s="5">
        <v>114.0</v>
      </c>
      <c r="AK23" s="5">
        <v>26.0</v>
      </c>
      <c r="AL23" s="5">
        <v>3.0</v>
      </c>
      <c r="AM23" s="5">
        <v>13.0</v>
      </c>
      <c r="AN23" s="5">
        <v>2.0</v>
      </c>
      <c r="AO23" s="5">
        <v>1.0</v>
      </c>
      <c r="AP23" s="5">
        <v>15.0</v>
      </c>
      <c r="AQ23" s="5">
        <v>0.239</v>
      </c>
      <c r="AR23" s="5">
        <v>0.264</v>
      </c>
      <c r="AS23" s="5">
        <v>0.388</v>
      </c>
      <c r="AT23" s="5">
        <v>0.652</v>
      </c>
      <c r="AU23" s="5">
        <v>185.0</v>
      </c>
      <c r="AV23" s="5">
        <v>12.0</v>
      </c>
      <c r="AW23" s="5">
        <v>2.0</v>
      </c>
      <c r="AX23" s="5">
        <v>5.0</v>
      </c>
      <c r="AY23" s="5">
        <v>2.0</v>
      </c>
      <c r="AZ23" s="5">
        <v>0.0</v>
      </c>
      <c r="BA23" s="5">
        <v>1.0</v>
      </c>
      <c r="BB23" s="5">
        <v>0.288</v>
      </c>
      <c r="BC23" s="5">
        <f t="shared" si="1"/>
        <v>72</v>
      </c>
      <c r="BD23" s="5">
        <f t="shared" si="2"/>
        <v>1</v>
      </c>
    </row>
    <row r="24">
      <c r="A24" s="1">
        <v>23.0</v>
      </c>
      <c r="B24" s="3"/>
      <c r="C24" s="4" t="s">
        <v>700</v>
      </c>
      <c r="D24" s="4" t="s">
        <v>692</v>
      </c>
      <c r="E24" s="5">
        <v>2019.0</v>
      </c>
      <c r="F24" s="5">
        <v>2020.0</v>
      </c>
      <c r="G24" s="5">
        <v>41.0</v>
      </c>
      <c r="H24" s="5">
        <v>113.0</v>
      </c>
      <c r="I24" s="3"/>
      <c r="J24" s="3"/>
      <c r="K24" s="3"/>
      <c r="L24" s="5">
        <v>4.92</v>
      </c>
      <c r="M24" s="5">
        <v>37.0</v>
      </c>
      <c r="N24" s="3"/>
      <c r="O24" s="3"/>
      <c r="P24" s="3"/>
      <c r="Q24" s="3"/>
      <c r="R24" s="5">
        <v>104.1</v>
      </c>
      <c r="S24" s="5">
        <v>109.0</v>
      </c>
      <c r="T24" s="5">
        <v>61.0</v>
      </c>
      <c r="U24" s="5">
        <v>57.0</v>
      </c>
      <c r="V24" s="5">
        <v>16.0</v>
      </c>
      <c r="W24" s="5">
        <v>37.0</v>
      </c>
      <c r="X24" s="5">
        <v>0.0</v>
      </c>
      <c r="Y24" s="5">
        <v>6.0</v>
      </c>
      <c r="Z24" s="5">
        <v>2.0</v>
      </c>
      <c r="AA24" s="5">
        <v>0.0</v>
      </c>
      <c r="AB24" s="5">
        <v>5.0</v>
      </c>
      <c r="AC24" s="5">
        <v>449.0</v>
      </c>
      <c r="AD24" s="5">
        <v>1.399</v>
      </c>
      <c r="AE24" s="5">
        <v>9.7</v>
      </c>
      <c r="AF24" s="5">
        <v>3.05</v>
      </c>
      <c r="AG24" s="5">
        <v>449.0</v>
      </c>
      <c r="AH24" s="5">
        <v>408.0</v>
      </c>
      <c r="AI24" s="5">
        <v>61.0</v>
      </c>
      <c r="AJ24" s="5">
        <v>109.0</v>
      </c>
      <c r="AK24" s="5">
        <v>20.0</v>
      </c>
      <c r="AL24" s="5">
        <v>2.0</v>
      </c>
      <c r="AM24" s="5">
        <v>16.0</v>
      </c>
      <c r="AN24" s="5">
        <v>5.0</v>
      </c>
      <c r="AO24" s="5">
        <v>1.0</v>
      </c>
      <c r="AP24" s="5">
        <v>37.0</v>
      </c>
      <c r="AQ24" s="5">
        <v>0.267</v>
      </c>
      <c r="AR24" s="5">
        <v>0.33</v>
      </c>
      <c r="AS24" s="5">
        <v>0.444</v>
      </c>
      <c r="AT24" s="5">
        <v>0.774</v>
      </c>
      <c r="AU24" s="5">
        <v>181.0</v>
      </c>
      <c r="AV24" s="5">
        <v>14.0</v>
      </c>
      <c r="AW24" s="5">
        <v>2.0</v>
      </c>
      <c r="AX24" s="5">
        <v>0.0</v>
      </c>
      <c r="AY24" s="5">
        <v>1.0</v>
      </c>
      <c r="AZ24" s="5">
        <v>0.0</v>
      </c>
      <c r="BA24" s="5">
        <v>6.0</v>
      </c>
      <c r="BB24" s="5">
        <v>0.332</v>
      </c>
      <c r="BC24" s="5">
        <f t="shared" si="1"/>
        <v>71</v>
      </c>
      <c r="BD24" s="5">
        <f t="shared" si="2"/>
        <v>4</v>
      </c>
    </row>
    <row r="25">
      <c r="A25" s="1">
        <v>24.0</v>
      </c>
      <c r="B25" s="3"/>
      <c r="C25" s="4" t="s">
        <v>701</v>
      </c>
      <c r="D25" s="4" t="s">
        <v>692</v>
      </c>
      <c r="E25" s="5">
        <v>2019.0</v>
      </c>
      <c r="F25" s="5">
        <v>2020.0</v>
      </c>
      <c r="G25" s="5">
        <v>38.0</v>
      </c>
      <c r="H25" s="5">
        <v>113.0</v>
      </c>
      <c r="I25" s="3"/>
      <c r="J25" s="3"/>
      <c r="K25" s="3"/>
      <c r="L25" s="5">
        <v>2.73</v>
      </c>
      <c r="M25" s="5">
        <v>38.0</v>
      </c>
      <c r="N25" s="3"/>
      <c r="O25" s="3"/>
      <c r="P25" s="3"/>
      <c r="Q25" s="3"/>
      <c r="R25" s="5">
        <v>108.2</v>
      </c>
      <c r="S25" s="5">
        <v>83.0</v>
      </c>
      <c r="T25" s="5">
        <v>20.0</v>
      </c>
      <c r="U25" s="5">
        <v>33.0</v>
      </c>
      <c r="V25" s="5">
        <v>4.0</v>
      </c>
      <c r="W25" s="5">
        <v>30.0</v>
      </c>
      <c r="X25" s="5">
        <v>0.0</v>
      </c>
      <c r="Y25" s="5">
        <v>3.0</v>
      </c>
      <c r="Z25" s="5">
        <v>4.0</v>
      </c>
      <c r="AA25" s="5">
        <v>0.0</v>
      </c>
      <c r="AB25" s="5">
        <v>3.0</v>
      </c>
      <c r="AC25" s="5">
        <v>431.0</v>
      </c>
      <c r="AD25" s="5">
        <v>1.04</v>
      </c>
      <c r="AE25" s="5">
        <v>9.4</v>
      </c>
      <c r="AF25" s="5">
        <v>3.77</v>
      </c>
      <c r="AG25" s="5">
        <v>431.0</v>
      </c>
      <c r="AH25" s="5">
        <v>393.0</v>
      </c>
      <c r="AI25" s="5">
        <v>20.0</v>
      </c>
      <c r="AJ25" s="5">
        <v>83.0</v>
      </c>
      <c r="AK25" s="5">
        <v>17.0</v>
      </c>
      <c r="AL25" s="5">
        <v>3.0</v>
      </c>
      <c r="AM25" s="5">
        <v>4.0</v>
      </c>
      <c r="AN25" s="5">
        <v>2.0</v>
      </c>
      <c r="AO25" s="5">
        <v>2.0</v>
      </c>
      <c r="AP25" s="5">
        <v>30.0</v>
      </c>
      <c r="AQ25" s="5">
        <v>0.211</v>
      </c>
      <c r="AR25" s="5">
        <v>0.272</v>
      </c>
      <c r="AS25" s="5">
        <v>0.3</v>
      </c>
      <c r="AT25" s="5">
        <v>0.572</v>
      </c>
      <c r="AU25" s="5">
        <v>118.0</v>
      </c>
      <c r="AV25" s="5">
        <v>11.0</v>
      </c>
      <c r="AW25" s="5">
        <v>4.0</v>
      </c>
      <c r="AX25" s="5">
        <v>1.0</v>
      </c>
      <c r="AY25" s="5">
        <v>3.0</v>
      </c>
      <c r="AZ25" s="5">
        <v>0.0</v>
      </c>
      <c r="BA25" s="5">
        <v>3.0</v>
      </c>
      <c r="BB25" s="5">
        <v>0.283</v>
      </c>
      <c r="BC25" s="5">
        <f t="shared" si="1"/>
        <v>59</v>
      </c>
      <c r="BD25" s="5">
        <f t="shared" si="2"/>
        <v>0</v>
      </c>
    </row>
    <row r="26">
      <c r="A26" s="1">
        <v>25.0</v>
      </c>
      <c r="B26" s="3"/>
      <c r="C26" s="4" t="s">
        <v>439</v>
      </c>
      <c r="D26" s="4" t="s">
        <v>692</v>
      </c>
      <c r="E26" s="5">
        <v>2019.0</v>
      </c>
      <c r="F26" s="5">
        <v>2020.0</v>
      </c>
      <c r="G26" s="5">
        <v>37.0</v>
      </c>
      <c r="H26" s="5">
        <v>112.0</v>
      </c>
      <c r="I26" s="3"/>
      <c r="J26" s="3"/>
      <c r="K26" s="3"/>
      <c r="L26" s="5">
        <v>4.1</v>
      </c>
      <c r="M26" s="5">
        <v>37.0</v>
      </c>
      <c r="N26" s="3"/>
      <c r="O26" s="3"/>
      <c r="P26" s="3"/>
      <c r="Q26" s="3"/>
      <c r="R26" s="5">
        <v>118.2</v>
      </c>
      <c r="S26" s="5">
        <v>112.0</v>
      </c>
      <c r="T26" s="5">
        <v>65.0</v>
      </c>
      <c r="U26" s="5">
        <v>54.0</v>
      </c>
      <c r="V26" s="5">
        <v>23.0</v>
      </c>
      <c r="W26" s="5">
        <v>29.0</v>
      </c>
      <c r="X26" s="5">
        <v>2.0</v>
      </c>
      <c r="Y26" s="5">
        <v>4.0</v>
      </c>
      <c r="Z26" s="5">
        <v>3.0</v>
      </c>
      <c r="AA26" s="5">
        <v>0.0</v>
      </c>
      <c r="AB26" s="5">
        <v>3.0</v>
      </c>
      <c r="AC26" s="5">
        <v>490.0</v>
      </c>
      <c r="AD26" s="5">
        <v>1.188</v>
      </c>
      <c r="AE26" s="5">
        <v>8.5</v>
      </c>
      <c r="AF26" s="5">
        <v>3.86</v>
      </c>
      <c r="AG26" s="5">
        <v>490.0</v>
      </c>
      <c r="AH26" s="5">
        <v>450.0</v>
      </c>
      <c r="AI26" s="5">
        <v>65.0</v>
      </c>
      <c r="AJ26" s="5">
        <v>112.0</v>
      </c>
      <c r="AK26" s="5">
        <v>24.0</v>
      </c>
      <c r="AL26" s="5">
        <v>1.0</v>
      </c>
      <c r="AM26" s="5">
        <v>23.0</v>
      </c>
      <c r="AN26" s="5">
        <v>5.0</v>
      </c>
      <c r="AO26" s="5">
        <v>1.0</v>
      </c>
      <c r="AP26" s="5">
        <v>29.0</v>
      </c>
      <c r="AQ26" s="5">
        <v>0.249</v>
      </c>
      <c r="AR26" s="5">
        <v>0.296</v>
      </c>
      <c r="AS26" s="5">
        <v>0.46</v>
      </c>
      <c r="AT26" s="5">
        <v>0.756</v>
      </c>
      <c r="AU26" s="5">
        <v>207.0</v>
      </c>
      <c r="AV26" s="5">
        <v>10.0</v>
      </c>
      <c r="AW26" s="5">
        <v>3.0</v>
      </c>
      <c r="AX26" s="5">
        <v>2.0</v>
      </c>
      <c r="AY26" s="5">
        <v>5.0</v>
      </c>
      <c r="AZ26" s="5">
        <v>2.0</v>
      </c>
      <c r="BA26" s="5">
        <v>4.0</v>
      </c>
      <c r="BB26" s="5">
        <v>0.278</v>
      </c>
      <c r="BC26" s="5">
        <f t="shared" si="1"/>
        <v>64</v>
      </c>
      <c r="BD26" s="5">
        <f t="shared" si="2"/>
        <v>4</v>
      </c>
    </row>
    <row r="27">
      <c r="A27" s="1">
        <v>26.0</v>
      </c>
      <c r="B27" s="3"/>
      <c r="C27" s="4" t="s">
        <v>438</v>
      </c>
      <c r="D27" s="4" t="s">
        <v>692</v>
      </c>
      <c r="E27" s="5">
        <v>2019.0</v>
      </c>
      <c r="F27" s="5">
        <v>2020.0</v>
      </c>
      <c r="G27" s="5">
        <v>37.0</v>
      </c>
      <c r="H27" s="5">
        <v>111.0</v>
      </c>
      <c r="I27" s="3"/>
      <c r="J27" s="3"/>
      <c r="K27" s="3"/>
      <c r="L27" s="5">
        <v>3.36</v>
      </c>
      <c r="M27" s="5">
        <v>37.0</v>
      </c>
      <c r="N27" s="3"/>
      <c r="O27" s="3"/>
      <c r="P27" s="3"/>
      <c r="Q27" s="3"/>
      <c r="R27" s="5">
        <v>118.0</v>
      </c>
      <c r="S27" s="5">
        <v>108.0</v>
      </c>
      <c r="T27" s="5">
        <v>40.0</v>
      </c>
      <c r="U27" s="5">
        <v>44.0</v>
      </c>
      <c r="V27" s="5">
        <v>8.0</v>
      </c>
      <c r="W27" s="5">
        <v>25.0</v>
      </c>
      <c r="X27" s="5">
        <v>3.0</v>
      </c>
      <c r="Y27" s="5">
        <v>5.0</v>
      </c>
      <c r="Z27" s="5">
        <v>9.0</v>
      </c>
      <c r="AA27" s="5">
        <v>0.0</v>
      </c>
      <c r="AB27" s="5">
        <v>1.0</v>
      </c>
      <c r="AC27" s="5">
        <v>477.0</v>
      </c>
      <c r="AD27" s="5">
        <v>1.127</v>
      </c>
      <c r="AE27" s="5">
        <v>8.5</v>
      </c>
      <c r="AF27" s="5">
        <v>4.44</v>
      </c>
      <c r="AG27" s="5">
        <v>477.0</v>
      </c>
      <c r="AH27" s="5">
        <v>437.0</v>
      </c>
      <c r="AI27" s="5">
        <v>40.0</v>
      </c>
      <c r="AJ27" s="5">
        <v>108.0</v>
      </c>
      <c r="AK27" s="5">
        <v>24.0</v>
      </c>
      <c r="AL27" s="5">
        <v>1.0</v>
      </c>
      <c r="AM27" s="5">
        <v>8.0</v>
      </c>
      <c r="AN27" s="5">
        <v>0.0</v>
      </c>
      <c r="AO27" s="5">
        <v>2.0</v>
      </c>
      <c r="AP27" s="5">
        <v>25.0</v>
      </c>
      <c r="AQ27" s="5">
        <v>0.247</v>
      </c>
      <c r="AR27" s="5">
        <v>0.301</v>
      </c>
      <c r="AS27" s="5">
        <v>0.362</v>
      </c>
      <c r="AT27" s="5">
        <v>0.662</v>
      </c>
      <c r="AU27" s="5">
        <v>158.0</v>
      </c>
      <c r="AV27" s="5">
        <v>15.0</v>
      </c>
      <c r="AW27" s="5">
        <v>9.0</v>
      </c>
      <c r="AX27" s="5">
        <v>5.0</v>
      </c>
      <c r="AY27" s="5">
        <v>1.0</v>
      </c>
      <c r="AZ27" s="5">
        <v>3.0</v>
      </c>
      <c r="BA27" s="5">
        <v>5.0</v>
      </c>
      <c r="BB27" s="5">
        <v>0.313</v>
      </c>
      <c r="BC27" s="5">
        <f t="shared" si="1"/>
        <v>75</v>
      </c>
      <c r="BD27" s="5">
        <f t="shared" si="2"/>
        <v>-2</v>
      </c>
    </row>
    <row r="28">
      <c r="A28" s="1">
        <v>27.0</v>
      </c>
      <c r="B28" s="3"/>
      <c r="C28" s="4" t="s">
        <v>411</v>
      </c>
      <c r="D28" s="4" t="s">
        <v>692</v>
      </c>
      <c r="E28" s="5">
        <v>2019.0</v>
      </c>
      <c r="F28" s="5">
        <v>2020.0</v>
      </c>
      <c r="G28" s="5">
        <v>35.0</v>
      </c>
      <c r="H28" s="5">
        <v>110.0</v>
      </c>
      <c r="I28" s="3"/>
      <c r="J28" s="3"/>
      <c r="K28" s="3"/>
      <c r="L28" s="5">
        <v>3.39</v>
      </c>
      <c r="M28" s="5">
        <v>35.0</v>
      </c>
      <c r="N28" s="3"/>
      <c r="O28" s="3"/>
      <c r="P28" s="3"/>
      <c r="Q28" s="3"/>
      <c r="R28" s="5">
        <v>90.1</v>
      </c>
      <c r="S28" s="5">
        <v>72.0</v>
      </c>
      <c r="T28" s="5">
        <v>35.0</v>
      </c>
      <c r="U28" s="5">
        <v>34.0</v>
      </c>
      <c r="V28" s="5">
        <v>15.0</v>
      </c>
      <c r="W28" s="5">
        <v>14.0</v>
      </c>
      <c r="X28" s="5">
        <v>1.0</v>
      </c>
      <c r="Y28" s="5">
        <v>5.0</v>
      </c>
      <c r="Z28" s="5">
        <v>6.0</v>
      </c>
      <c r="AA28" s="5">
        <v>0.0</v>
      </c>
      <c r="AB28" s="5">
        <v>0.0</v>
      </c>
      <c r="AC28" s="5">
        <v>364.0</v>
      </c>
      <c r="AD28" s="5">
        <v>0.952</v>
      </c>
      <c r="AE28" s="5">
        <v>11.0</v>
      </c>
      <c r="AF28" s="5">
        <v>7.86</v>
      </c>
      <c r="AG28" s="5">
        <v>364.0</v>
      </c>
      <c r="AH28" s="5">
        <v>341.0</v>
      </c>
      <c r="AI28" s="5">
        <v>35.0</v>
      </c>
      <c r="AJ28" s="5">
        <v>72.0</v>
      </c>
      <c r="AK28" s="5">
        <v>15.0</v>
      </c>
      <c r="AL28" s="5">
        <v>0.0</v>
      </c>
      <c r="AM28" s="5">
        <v>15.0</v>
      </c>
      <c r="AN28" s="5">
        <v>0.0</v>
      </c>
      <c r="AO28" s="5">
        <v>1.0</v>
      </c>
      <c r="AP28" s="5">
        <v>14.0</v>
      </c>
      <c r="AQ28" s="5">
        <v>0.211</v>
      </c>
      <c r="AR28" s="5">
        <v>0.254</v>
      </c>
      <c r="AS28" s="5">
        <v>0.387</v>
      </c>
      <c r="AT28" s="5">
        <v>0.641</v>
      </c>
      <c r="AU28" s="5">
        <v>132.0</v>
      </c>
      <c r="AV28" s="5">
        <v>5.0</v>
      </c>
      <c r="AW28" s="5">
        <v>6.0</v>
      </c>
      <c r="AX28" s="5">
        <v>2.0</v>
      </c>
      <c r="AY28" s="5">
        <v>1.0</v>
      </c>
      <c r="AZ28" s="5">
        <v>1.0</v>
      </c>
      <c r="BA28" s="5">
        <v>5.0</v>
      </c>
      <c r="BB28" s="5">
        <v>0.263</v>
      </c>
      <c r="BC28" s="5">
        <f t="shared" si="1"/>
        <v>42</v>
      </c>
      <c r="BD28" s="5">
        <f t="shared" si="2"/>
        <v>-1</v>
      </c>
    </row>
    <row r="29">
      <c r="A29" s="1">
        <v>28.0</v>
      </c>
      <c r="B29" s="3"/>
      <c r="C29" s="4" t="s">
        <v>702</v>
      </c>
      <c r="D29" s="4" t="s">
        <v>692</v>
      </c>
      <c r="E29" s="5">
        <v>2019.0</v>
      </c>
      <c r="F29" s="5">
        <v>2020.0</v>
      </c>
      <c r="G29" s="5">
        <v>26.0</v>
      </c>
      <c r="H29" s="5">
        <v>104.0</v>
      </c>
      <c r="I29" s="3"/>
      <c r="J29" s="3"/>
      <c r="K29" s="3"/>
      <c r="L29" s="5">
        <v>2.74</v>
      </c>
      <c r="M29" s="5">
        <v>26.0</v>
      </c>
      <c r="N29" s="3"/>
      <c r="O29" s="3"/>
      <c r="P29" s="3"/>
      <c r="Q29" s="3"/>
      <c r="R29" s="5">
        <v>75.2</v>
      </c>
      <c r="S29" s="5">
        <v>55.0</v>
      </c>
      <c r="T29" s="5">
        <v>17.0</v>
      </c>
      <c r="U29" s="5">
        <v>23.0</v>
      </c>
      <c r="V29" s="5">
        <v>7.0</v>
      </c>
      <c r="W29" s="5">
        <v>14.0</v>
      </c>
      <c r="X29" s="5">
        <v>0.0</v>
      </c>
      <c r="Y29" s="5">
        <v>1.0</v>
      </c>
      <c r="Z29" s="5">
        <v>2.0</v>
      </c>
      <c r="AA29" s="5">
        <v>0.0</v>
      </c>
      <c r="AB29" s="5">
        <v>0.0</v>
      </c>
      <c r="AC29" s="5">
        <v>283.0</v>
      </c>
      <c r="AD29" s="5">
        <v>0.912</v>
      </c>
      <c r="AE29" s="5">
        <v>12.4</v>
      </c>
      <c r="AF29" s="5">
        <v>7.43</v>
      </c>
      <c r="AG29" s="5">
        <v>283.0</v>
      </c>
      <c r="AH29" s="5">
        <v>266.0</v>
      </c>
      <c r="AI29" s="5">
        <v>17.0</v>
      </c>
      <c r="AJ29" s="5">
        <v>55.0</v>
      </c>
      <c r="AK29" s="5">
        <v>11.0</v>
      </c>
      <c r="AL29" s="5">
        <v>2.0</v>
      </c>
      <c r="AM29" s="5">
        <v>7.0</v>
      </c>
      <c r="AN29" s="5">
        <v>5.0</v>
      </c>
      <c r="AO29" s="5">
        <v>5.0</v>
      </c>
      <c r="AP29" s="5">
        <v>14.0</v>
      </c>
      <c r="AQ29" s="5">
        <v>0.207</v>
      </c>
      <c r="AR29" s="5">
        <v>0.252</v>
      </c>
      <c r="AS29" s="5">
        <v>0.342</v>
      </c>
      <c r="AT29" s="5">
        <v>0.594</v>
      </c>
      <c r="AU29" s="5">
        <v>91.0</v>
      </c>
      <c r="AV29" s="5">
        <v>5.0</v>
      </c>
      <c r="AW29" s="5">
        <v>2.0</v>
      </c>
      <c r="AX29" s="5">
        <v>0.0</v>
      </c>
      <c r="AY29" s="5">
        <v>0.0</v>
      </c>
      <c r="AZ29" s="5">
        <v>0.0</v>
      </c>
      <c r="BA29" s="5">
        <v>1.0</v>
      </c>
      <c r="BB29" s="5">
        <v>0.31</v>
      </c>
      <c r="BC29" s="5">
        <f t="shared" si="1"/>
        <v>35</v>
      </c>
      <c r="BD29" s="5">
        <f t="shared" si="2"/>
        <v>0</v>
      </c>
    </row>
    <row r="30">
      <c r="A30" s="1">
        <v>29.0</v>
      </c>
      <c r="B30" s="3"/>
      <c r="C30" s="4" t="s">
        <v>433</v>
      </c>
      <c r="D30" s="4" t="s">
        <v>692</v>
      </c>
      <c r="E30" s="5">
        <v>2019.0</v>
      </c>
      <c r="F30" s="5">
        <v>2020.0</v>
      </c>
      <c r="G30" s="5">
        <v>32.0</v>
      </c>
      <c r="H30" s="5">
        <v>103.0</v>
      </c>
      <c r="I30" s="3"/>
      <c r="J30" s="3"/>
      <c r="K30" s="3"/>
      <c r="L30" s="5">
        <v>2.26</v>
      </c>
      <c r="M30" s="5">
        <v>32.0</v>
      </c>
      <c r="N30" s="3"/>
      <c r="O30" s="3"/>
      <c r="P30" s="3"/>
      <c r="Q30" s="3"/>
      <c r="R30" s="5">
        <v>111.1</v>
      </c>
      <c r="S30" s="5">
        <v>78.0</v>
      </c>
      <c r="T30" s="5">
        <v>25.0</v>
      </c>
      <c r="U30" s="5">
        <v>28.0</v>
      </c>
      <c r="V30" s="5">
        <v>5.0</v>
      </c>
      <c r="W30" s="5">
        <v>27.0</v>
      </c>
      <c r="X30" s="5">
        <v>1.0</v>
      </c>
      <c r="Y30" s="5">
        <v>3.0</v>
      </c>
      <c r="Z30" s="5">
        <v>5.0</v>
      </c>
      <c r="AA30" s="5">
        <v>0.0</v>
      </c>
      <c r="AB30" s="5">
        <v>2.0</v>
      </c>
      <c r="AC30" s="5">
        <v>429.0</v>
      </c>
      <c r="AD30" s="5">
        <v>0.943</v>
      </c>
      <c r="AE30" s="5">
        <v>8.3</v>
      </c>
      <c r="AF30" s="5">
        <v>3.81</v>
      </c>
      <c r="AG30" s="5">
        <v>429.0</v>
      </c>
      <c r="AH30" s="5">
        <v>393.0</v>
      </c>
      <c r="AI30" s="5">
        <v>25.0</v>
      </c>
      <c r="AJ30" s="5">
        <v>78.0</v>
      </c>
      <c r="AK30" s="5">
        <v>10.0</v>
      </c>
      <c r="AL30" s="5">
        <v>2.0</v>
      </c>
      <c r="AM30" s="5">
        <v>5.0</v>
      </c>
      <c r="AN30" s="5">
        <v>4.0</v>
      </c>
      <c r="AO30" s="5">
        <v>2.0</v>
      </c>
      <c r="AP30" s="5">
        <v>27.0</v>
      </c>
      <c r="AQ30" s="5">
        <v>0.198</v>
      </c>
      <c r="AR30" s="5">
        <v>0.258</v>
      </c>
      <c r="AS30" s="5">
        <v>0.272</v>
      </c>
      <c r="AT30" s="5">
        <v>0.53</v>
      </c>
      <c r="AU30" s="5">
        <v>107.0</v>
      </c>
      <c r="AV30" s="5">
        <v>15.0</v>
      </c>
      <c r="AW30" s="5">
        <v>5.0</v>
      </c>
      <c r="AX30" s="5">
        <v>2.0</v>
      </c>
      <c r="AY30" s="5">
        <v>1.0</v>
      </c>
      <c r="AZ30" s="5">
        <v>1.0</v>
      </c>
      <c r="BA30" s="5">
        <v>3.0</v>
      </c>
      <c r="BB30" s="5">
        <v>0.255</v>
      </c>
      <c r="BC30" s="5">
        <f t="shared" si="1"/>
        <v>61</v>
      </c>
      <c r="BD30" s="5">
        <f t="shared" si="2"/>
        <v>2</v>
      </c>
    </row>
    <row r="31">
      <c r="A31" s="1">
        <v>30.0</v>
      </c>
      <c r="B31" s="3"/>
      <c r="C31" s="4" t="s">
        <v>424</v>
      </c>
      <c r="D31" s="4" t="s">
        <v>692</v>
      </c>
      <c r="E31" s="5">
        <v>2019.0</v>
      </c>
      <c r="F31" s="5">
        <v>2020.0</v>
      </c>
      <c r="G31" s="5">
        <v>39.0</v>
      </c>
      <c r="H31" s="5">
        <v>103.0</v>
      </c>
      <c r="I31" s="3"/>
      <c r="J31" s="3"/>
      <c r="K31" s="3"/>
      <c r="L31" s="5">
        <v>3.85</v>
      </c>
      <c r="M31" s="5">
        <v>38.0</v>
      </c>
      <c r="N31" s="3"/>
      <c r="O31" s="3"/>
      <c r="P31" s="3"/>
      <c r="Q31" s="3"/>
      <c r="R31" s="5">
        <v>114.2</v>
      </c>
      <c r="S31" s="5">
        <v>103.0</v>
      </c>
      <c r="T31" s="5">
        <v>56.0</v>
      </c>
      <c r="U31" s="5">
        <v>49.0</v>
      </c>
      <c r="V31" s="5">
        <v>15.0</v>
      </c>
      <c r="W31" s="5">
        <v>42.0</v>
      </c>
      <c r="X31" s="5">
        <v>1.0</v>
      </c>
      <c r="Y31" s="5">
        <v>1.0</v>
      </c>
      <c r="Z31" s="5">
        <v>8.0</v>
      </c>
      <c r="AA31" s="5">
        <v>1.0</v>
      </c>
      <c r="AB31" s="5">
        <v>4.0</v>
      </c>
      <c r="AC31" s="5">
        <v>485.0</v>
      </c>
      <c r="AD31" s="5">
        <v>1.265</v>
      </c>
      <c r="AE31" s="5">
        <v>8.1</v>
      </c>
      <c r="AF31" s="5">
        <v>2.45</v>
      </c>
      <c r="AG31" s="5">
        <v>485.0</v>
      </c>
      <c r="AH31" s="5">
        <v>425.0</v>
      </c>
      <c r="AI31" s="5">
        <v>56.0</v>
      </c>
      <c r="AJ31" s="5">
        <v>103.0</v>
      </c>
      <c r="AK31" s="5">
        <v>25.0</v>
      </c>
      <c r="AL31" s="5">
        <v>1.0</v>
      </c>
      <c r="AM31" s="5">
        <v>15.0</v>
      </c>
      <c r="AN31" s="5">
        <v>10.0</v>
      </c>
      <c r="AO31" s="5">
        <v>1.0</v>
      </c>
      <c r="AP31" s="5">
        <v>42.0</v>
      </c>
      <c r="AQ31" s="5">
        <v>0.242</v>
      </c>
      <c r="AR31" s="5">
        <v>0.32</v>
      </c>
      <c r="AS31" s="5">
        <v>0.412</v>
      </c>
      <c r="AT31" s="5">
        <v>0.732</v>
      </c>
      <c r="AU31" s="5">
        <v>175.0</v>
      </c>
      <c r="AV31" s="5">
        <v>9.0</v>
      </c>
      <c r="AW31" s="5">
        <v>8.0</v>
      </c>
      <c r="AX31" s="5">
        <v>6.0</v>
      </c>
      <c r="AY31" s="5">
        <v>3.0</v>
      </c>
      <c r="AZ31" s="5">
        <v>1.0</v>
      </c>
      <c r="BA31" s="5">
        <v>1.0</v>
      </c>
      <c r="BB31" s="5">
        <v>0.284</v>
      </c>
      <c r="BC31" s="5">
        <f t="shared" si="1"/>
        <v>62</v>
      </c>
      <c r="BD31" s="5">
        <f t="shared" si="2"/>
        <v>9</v>
      </c>
    </row>
    <row r="32">
      <c r="A32" s="1">
        <v>31.0</v>
      </c>
      <c r="B32" s="3"/>
      <c r="C32" s="4" t="s">
        <v>444</v>
      </c>
      <c r="D32" s="4" t="s">
        <v>692</v>
      </c>
      <c r="E32" s="5">
        <v>2019.0</v>
      </c>
      <c r="F32" s="5">
        <v>2020.0</v>
      </c>
      <c r="G32" s="5">
        <v>36.0</v>
      </c>
      <c r="H32" s="5">
        <v>101.0</v>
      </c>
      <c r="I32" s="3"/>
      <c r="J32" s="3"/>
      <c r="K32" s="3"/>
      <c r="L32" s="5">
        <v>4.04</v>
      </c>
      <c r="M32" s="5">
        <v>35.0</v>
      </c>
      <c r="N32" s="3"/>
      <c r="O32" s="3"/>
      <c r="P32" s="3"/>
      <c r="Q32" s="3"/>
      <c r="R32" s="5">
        <v>98.0</v>
      </c>
      <c r="S32" s="5">
        <v>93.0</v>
      </c>
      <c r="T32" s="5">
        <v>47.0</v>
      </c>
      <c r="U32" s="5">
        <v>44.0</v>
      </c>
      <c r="V32" s="5">
        <v>12.0</v>
      </c>
      <c r="W32" s="5">
        <v>26.0</v>
      </c>
      <c r="X32" s="5">
        <v>1.0</v>
      </c>
      <c r="Y32" s="5">
        <v>3.0</v>
      </c>
      <c r="Z32" s="5">
        <v>3.0</v>
      </c>
      <c r="AA32" s="5">
        <v>0.0</v>
      </c>
      <c r="AB32" s="5">
        <v>2.0</v>
      </c>
      <c r="AC32" s="5">
        <v>407.0</v>
      </c>
      <c r="AD32" s="5">
        <v>1.214</v>
      </c>
      <c r="AE32" s="5">
        <v>9.3</v>
      </c>
      <c r="AF32" s="5">
        <v>3.88</v>
      </c>
      <c r="AG32" s="5">
        <v>407.0</v>
      </c>
      <c r="AH32" s="5">
        <v>373.0</v>
      </c>
      <c r="AI32" s="5">
        <v>47.0</v>
      </c>
      <c r="AJ32" s="5">
        <v>93.0</v>
      </c>
      <c r="AK32" s="5">
        <v>23.0</v>
      </c>
      <c r="AL32" s="5">
        <v>0.0</v>
      </c>
      <c r="AM32" s="5">
        <v>12.0</v>
      </c>
      <c r="AN32" s="5">
        <v>0.0</v>
      </c>
      <c r="AO32" s="5">
        <v>2.0</v>
      </c>
      <c r="AP32" s="5">
        <v>26.0</v>
      </c>
      <c r="AQ32" s="5">
        <v>0.249</v>
      </c>
      <c r="AR32" s="5">
        <v>0.3</v>
      </c>
      <c r="AS32" s="5">
        <v>0.408</v>
      </c>
      <c r="AT32" s="5">
        <v>0.707</v>
      </c>
      <c r="AU32" s="5">
        <v>152.0</v>
      </c>
      <c r="AV32" s="5">
        <v>4.0</v>
      </c>
      <c r="AW32" s="5">
        <v>3.0</v>
      </c>
      <c r="AX32" s="5">
        <v>0.0</v>
      </c>
      <c r="AY32" s="5">
        <v>5.0</v>
      </c>
      <c r="AZ32" s="5">
        <v>1.0</v>
      </c>
      <c r="BA32" s="5">
        <v>3.0</v>
      </c>
      <c r="BB32" s="5">
        <v>0.306</v>
      </c>
      <c r="BC32" s="5">
        <f t="shared" si="1"/>
        <v>58</v>
      </c>
      <c r="BD32" s="5">
        <f t="shared" si="2"/>
        <v>-2</v>
      </c>
    </row>
    <row r="33">
      <c r="A33" s="1">
        <v>32.0</v>
      </c>
      <c r="B33" s="3"/>
      <c r="C33" s="4" t="s">
        <v>703</v>
      </c>
      <c r="D33" s="4" t="s">
        <v>692</v>
      </c>
      <c r="E33" s="5">
        <v>2019.0</v>
      </c>
      <c r="F33" s="5">
        <v>2020.0</v>
      </c>
      <c r="G33" s="5">
        <v>37.0</v>
      </c>
      <c r="H33" s="5">
        <v>99.0</v>
      </c>
      <c r="I33" s="3"/>
      <c r="J33" s="3"/>
      <c r="K33" s="3"/>
      <c r="L33" s="5">
        <v>4.54</v>
      </c>
      <c r="M33" s="5">
        <v>37.0</v>
      </c>
      <c r="N33" s="3"/>
      <c r="O33" s="3"/>
      <c r="P33" s="3"/>
      <c r="Q33" s="3"/>
      <c r="R33" s="5">
        <v>101.0</v>
      </c>
      <c r="S33" s="5">
        <v>107.0</v>
      </c>
      <c r="T33" s="5">
        <v>66.0</v>
      </c>
      <c r="U33" s="5">
        <v>51.0</v>
      </c>
      <c r="V33" s="5">
        <v>20.0</v>
      </c>
      <c r="W33" s="5">
        <v>22.0</v>
      </c>
      <c r="X33" s="5">
        <v>0.0</v>
      </c>
      <c r="Y33" s="5">
        <v>4.0</v>
      </c>
      <c r="Z33" s="5">
        <v>7.0</v>
      </c>
      <c r="AA33" s="5">
        <v>0.0</v>
      </c>
      <c r="AB33" s="5">
        <v>5.0</v>
      </c>
      <c r="AC33" s="5">
        <v>427.0</v>
      </c>
      <c r="AD33" s="5">
        <v>1.277</v>
      </c>
      <c r="AE33" s="5">
        <v>8.8</v>
      </c>
      <c r="AF33" s="5">
        <v>4.5</v>
      </c>
      <c r="AG33" s="5">
        <v>427.0</v>
      </c>
      <c r="AH33" s="5">
        <v>394.0</v>
      </c>
      <c r="AI33" s="5">
        <v>66.0</v>
      </c>
      <c r="AJ33" s="5">
        <v>107.0</v>
      </c>
      <c r="AK33" s="5">
        <v>29.0</v>
      </c>
      <c r="AL33" s="5">
        <v>0.0</v>
      </c>
      <c r="AM33" s="5">
        <v>20.0</v>
      </c>
      <c r="AN33" s="5">
        <v>5.0</v>
      </c>
      <c r="AO33" s="5">
        <v>3.0</v>
      </c>
      <c r="AP33" s="5">
        <v>22.0</v>
      </c>
      <c r="AQ33" s="5">
        <v>0.272</v>
      </c>
      <c r="AR33" s="5">
        <v>0.32</v>
      </c>
      <c r="AS33" s="5">
        <v>0.497</v>
      </c>
      <c r="AT33" s="5">
        <v>0.817</v>
      </c>
      <c r="AU33" s="5">
        <v>196.0</v>
      </c>
      <c r="AV33" s="5">
        <v>11.0</v>
      </c>
      <c r="AW33" s="5">
        <v>7.0</v>
      </c>
      <c r="AX33" s="5">
        <v>2.0</v>
      </c>
      <c r="AY33" s="5">
        <v>2.0</v>
      </c>
      <c r="AZ33" s="5">
        <v>0.0</v>
      </c>
      <c r="BA33" s="5">
        <v>4.0</v>
      </c>
      <c r="BB33" s="5">
        <v>0.314</v>
      </c>
      <c r="BC33" s="5">
        <f t="shared" si="1"/>
        <v>58</v>
      </c>
      <c r="BD33" s="5">
        <f t="shared" si="2"/>
        <v>2</v>
      </c>
    </row>
    <row r="34">
      <c r="A34" s="1">
        <v>33.0</v>
      </c>
      <c r="B34" s="3"/>
      <c r="C34" s="4" t="s">
        <v>457</v>
      </c>
      <c r="D34" s="4" t="s">
        <v>692</v>
      </c>
      <c r="E34" s="5">
        <v>2019.0</v>
      </c>
      <c r="F34" s="5">
        <v>2020.0</v>
      </c>
      <c r="G34" s="5">
        <v>35.0</v>
      </c>
      <c r="H34" s="5">
        <v>96.0</v>
      </c>
      <c r="I34" s="3"/>
      <c r="J34" s="3"/>
      <c r="K34" s="3"/>
      <c r="L34" s="5">
        <v>4.39</v>
      </c>
      <c r="M34" s="5">
        <v>33.0</v>
      </c>
      <c r="N34" s="3"/>
      <c r="O34" s="3"/>
      <c r="P34" s="3"/>
      <c r="Q34" s="3"/>
      <c r="R34" s="5">
        <v>98.1</v>
      </c>
      <c r="S34" s="5">
        <v>92.0</v>
      </c>
      <c r="T34" s="5">
        <v>47.0</v>
      </c>
      <c r="U34" s="5">
        <v>48.0</v>
      </c>
      <c r="V34" s="5">
        <v>16.0</v>
      </c>
      <c r="W34" s="5">
        <v>28.0</v>
      </c>
      <c r="X34" s="5">
        <v>2.0</v>
      </c>
      <c r="Y34" s="5">
        <v>4.0</v>
      </c>
      <c r="Z34" s="5">
        <v>2.0</v>
      </c>
      <c r="AA34" s="5">
        <v>0.0</v>
      </c>
      <c r="AB34" s="5">
        <v>5.0</v>
      </c>
      <c r="AC34" s="5">
        <v>411.0</v>
      </c>
      <c r="AD34" s="5">
        <v>1.22</v>
      </c>
      <c r="AE34" s="5">
        <v>8.8</v>
      </c>
      <c r="AF34" s="5">
        <v>3.43</v>
      </c>
      <c r="AG34" s="5">
        <v>411.0</v>
      </c>
      <c r="AH34" s="5">
        <v>375.0</v>
      </c>
      <c r="AI34" s="5">
        <v>47.0</v>
      </c>
      <c r="AJ34" s="5">
        <v>92.0</v>
      </c>
      <c r="AK34" s="5">
        <v>19.0</v>
      </c>
      <c r="AL34" s="5">
        <v>1.0</v>
      </c>
      <c r="AM34" s="5">
        <v>16.0</v>
      </c>
      <c r="AN34" s="5">
        <v>2.0</v>
      </c>
      <c r="AO34" s="5">
        <v>1.0</v>
      </c>
      <c r="AP34" s="5">
        <v>28.0</v>
      </c>
      <c r="AQ34" s="5">
        <v>0.245</v>
      </c>
      <c r="AR34" s="5">
        <v>0.298</v>
      </c>
      <c r="AS34" s="5">
        <v>0.429</v>
      </c>
      <c r="AT34" s="5">
        <v>0.728</v>
      </c>
      <c r="AU34" s="5">
        <v>161.0</v>
      </c>
      <c r="AV34" s="5">
        <v>4.0</v>
      </c>
      <c r="AW34" s="5">
        <v>2.0</v>
      </c>
      <c r="AX34" s="5">
        <v>2.0</v>
      </c>
      <c r="AY34" s="5">
        <v>4.0</v>
      </c>
      <c r="AZ34" s="5">
        <v>2.0</v>
      </c>
      <c r="BA34" s="5">
        <v>4.0</v>
      </c>
      <c r="BB34" s="5">
        <v>0.285</v>
      </c>
      <c r="BC34" s="5">
        <f t="shared" si="1"/>
        <v>56</v>
      </c>
      <c r="BD34" s="5">
        <f t="shared" si="2"/>
        <v>1</v>
      </c>
    </row>
    <row r="35">
      <c r="A35" s="1">
        <v>34.0</v>
      </c>
      <c r="B35" s="3"/>
      <c r="C35" s="4" t="s">
        <v>704</v>
      </c>
      <c r="D35" s="4" t="s">
        <v>692</v>
      </c>
      <c r="E35" s="5">
        <v>2019.0</v>
      </c>
      <c r="F35" s="5">
        <v>2020.0</v>
      </c>
      <c r="G35" s="5">
        <v>38.0</v>
      </c>
      <c r="H35" s="5">
        <v>96.0</v>
      </c>
      <c r="I35" s="3"/>
      <c r="J35" s="3"/>
      <c r="K35" s="3"/>
      <c r="L35" s="5">
        <v>3.57</v>
      </c>
      <c r="M35" s="5">
        <v>34.0</v>
      </c>
      <c r="N35" s="3"/>
      <c r="O35" s="3"/>
      <c r="P35" s="3"/>
      <c r="Q35" s="3"/>
      <c r="R35" s="5">
        <v>111.0</v>
      </c>
      <c r="S35" s="5">
        <v>110.0</v>
      </c>
      <c r="T35" s="5">
        <v>45.0</v>
      </c>
      <c r="U35" s="5">
        <v>44.0</v>
      </c>
      <c r="V35" s="5">
        <v>12.0</v>
      </c>
      <c r="W35" s="5">
        <v>15.0</v>
      </c>
      <c r="X35" s="5">
        <v>2.0</v>
      </c>
      <c r="Y35" s="5">
        <v>6.0</v>
      </c>
      <c r="Z35" s="5">
        <v>5.0</v>
      </c>
      <c r="AA35" s="5">
        <v>0.0</v>
      </c>
      <c r="AB35" s="5">
        <v>1.0</v>
      </c>
      <c r="AC35" s="5">
        <v>454.0</v>
      </c>
      <c r="AD35" s="5">
        <v>1.126</v>
      </c>
      <c r="AE35" s="5">
        <v>7.8</v>
      </c>
      <c r="AF35" s="5">
        <v>6.4</v>
      </c>
      <c r="AG35" s="5">
        <v>454.0</v>
      </c>
      <c r="AH35" s="5">
        <v>429.0</v>
      </c>
      <c r="AI35" s="5">
        <v>45.0</v>
      </c>
      <c r="AJ35" s="5">
        <v>110.0</v>
      </c>
      <c r="AK35" s="5">
        <v>23.0</v>
      </c>
      <c r="AL35" s="5">
        <v>0.0</v>
      </c>
      <c r="AM35" s="5">
        <v>12.0</v>
      </c>
      <c r="AN35" s="5">
        <v>3.0</v>
      </c>
      <c r="AO35" s="5">
        <v>4.0</v>
      </c>
      <c r="AP35" s="5">
        <v>15.0</v>
      </c>
      <c r="AQ35" s="5">
        <v>0.256</v>
      </c>
      <c r="AR35" s="5">
        <v>0.288</v>
      </c>
      <c r="AS35" s="5">
        <v>0.394</v>
      </c>
      <c r="AT35" s="5">
        <v>0.682</v>
      </c>
      <c r="AU35" s="5">
        <v>169.0</v>
      </c>
      <c r="AV35" s="5">
        <v>9.0</v>
      </c>
      <c r="AW35" s="5">
        <v>5.0</v>
      </c>
      <c r="AX35" s="5">
        <v>3.0</v>
      </c>
      <c r="AY35" s="5">
        <v>2.0</v>
      </c>
      <c r="AZ35" s="5">
        <v>2.0</v>
      </c>
      <c r="BA35" s="5">
        <v>6.0</v>
      </c>
      <c r="BB35" s="5">
        <v>0.303</v>
      </c>
      <c r="BC35" s="5">
        <f t="shared" si="1"/>
        <v>75</v>
      </c>
      <c r="BD35" s="5">
        <f t="shared" si="2"/>
        <v>-1</v>
      </c>
    </row>
    <row r="36">
      <c r="A36" s="1">
        <v>35.0</v>
      </c>
      <c r="B36" s="3"/>
      <c r="C36" s="4" t="s">
        <v>659</v>
      </c>
      <c r="D36" s="4" t="s">
        <v>692</v>
      </c>
      <c r="E36" s="5">
        <v>2019.0</v>
      </c>
      <c r="F36" s="5">
        <v>2020.0</v>
      </c>
      <c r="G36" s="5">
        <v>31.0</v>
      </c>
      <c r="H36" s="5">
        <v>96.0</v>
      </c>
      <c r="I36" s="3"/>
      <c r="J36" s="3"/>
      <c r="K36" s="3"/>
      <c r="L36" s="5">
        <v>2.89</v>
      </c>
      <c r="M36" s="5">
        <v>31.0</v>
      </c>
      <c r="N36" s="3"/>
      <c r="O36" s="3"/>
      <c r="P36" s="3"/>
      <c r="Q36" s="3"/>
      <c r="R36" s="5">
        <v>84.0</v>
      </c>
      <c r="S36" s="5">
        <v>68.0</v>
      </c>
      <c r="T36" s="5">
        <v>23.0</v>
      </c>
      <c r="U36" s="5">
        <v>27.0</v>
      </c>
      <c r="V36" s="5">
        <v>5.0</v>
      </c>
      <c r="W36" s="5">
        <v>20.0</v>
      </c>
      <c r="X36" s="5">
        <v>0.0</v>
      </c>
      <c r="Y36" s="5">
        <v>1.0</v>
      </c>
      <c r="Z36" s="5">
        <v>3.0</v>
      </c>
      <c r="AA36" s="5">
        <v>1.0</v>
      </c>
      <c r="AB36" s="5">
        <v>0.0</v>
      </c>
      <c r="AC36" s="5">
        <v>330.0</v>
      </c>
      <c r="AD36" s="5">
        <v>1.048</v>
      </c>
      <c r="AE36" s="5">
        <v>10.3</v>
      </c>
      <c r="AF36" s="5">
        <v>4.8</v>
      </c>
      <c r="AG36" s="5">
        <v>330.0</v>
      </c>
      <c r="AH36" s="5">
        <v>303.0</v>
      </c>
      <c r="AI36" s="5">
        <v>23.0</v>
      </c>
      <c r="AJ36" s="5">
        <v>68.0</v>
      </c>
      <c r="AK36" s="5">
        <v>7.0</v>
      </c>
      <c r="AL36" s="5">
        <v>0.0</v>
      </c>
      <c r="AM36" s="5">
        <v>5.0</v>
      </c>
      <c r="AN36" s="5">
        <v>4.0</v>
      </c>
      <c r="AO36" s="5">
        <v>2.0</v>
      </c>
      <c r="AP36" s="5">
        <v>20.0</v>
      </c>
      <c r="AQ36" s="5">
        <v>0.224</v>
      </c>
      <c r="AR36" s="5">
        <v>0.277</v>
      </c>
      <c r="AS36" s="5">
        <v>0.297</v>
      </c>
      <c r="AT36" s="5">
        <v>0.574</v>
      </c>
      <c r="AU36" s="5">
        <v>90.0</v>
      </c>
      <c r="AV36" s="5">
        <v>9.0</v>
      </c>
      <c r="AW36" s="5">
        <v>3.0</v>
      </c>
      <c r="AX36" s="5">
        <v>2.0</v>
      </c>
      <c r="AY36" s="5">
        <v>2.0</v>
      </c>
      <c r="AZ36" s="5">
        <v>0.0</v>
      </c>
      <c r="BA36" s="5">
        <v>1.0</v>
      </c>
      <c r="BB36" s="5">
        <v>0.309</v>
      </c>
      <c r="BC36" s="5">
        <f t="shared" si="1"/>
        <v>56</v>
      </c>
      <c r="BD36" s="5">
        <f t="shared" si="2"/>
        <v>2</v>
      </c>
    </row>
    <row r="37">
      <c r="A37" s="1">
        <v>36.0</v>
      </c>
      <c r="B37" s="3"/>
      <c r="C37" s="4" t="s">
        <v>426</v>
      </c>
      <c r="D37" s="4" t="s">
        <v>692</v>
      </c>
      <c r="E37" s="5">
        <v>2019.0</v>
      </c>
      <c r="F37" s="5">
        <v>2020.0</v>
      </c>
      <c r="G37" s="5">
        <v>31.0</v>
      </c>
      <c r="H37" s="5">
        <v>94.0</v>
      </c>
      <c r="I37" s="3"/>
      <c r="J37" s="3"/>
      <c r="K37" s="3"/>
      <c r="L37" s="5">
        <v>4.48</v>
      </c>
      <c r="M37" s="5">
        <v>30.0</v>
      </c>
      <c r="N37" s="3"/>
      <c r="O37" s="3"/>
      <c r="P37" s="3"/>
      <c r="Q37" s="3"/>
      <c r="R37" s="5">
        <v>86.1</v>
      </c>
      <c r="S37" s="5">
        <v>81.0</v>
      </c>
      <c r="T37" s="5">
        <v>35.0</v>
      </c>
      <c r="U37" s="5">
        <v>43.0</v>
      </c>
      <c r="V37" s="5">
        <v>13.0</v>
      </c>
      <c r="W37" s="5">
        <v>18.0</v>
      </c>
      <c r="X37" s="5">
        <v>0.0</v>
      </c>
      <c r="Y37" s="5">
        <v>4.0</v>
      </c>
      <c r="Z37" s="5">
        <v>4.0</v>
      </c>
      <c r="AA37" s="5">
        <v>1.0</v>
      </c>
      <c r="AB37" s="5">
        <v>3.0</v>
      </c>
      <c r="AC37" s="5">
        <v>353.0</v>
      </c>
      <c r="AD37" s="5">
        <v>1.147</v>
      </c>
      <c r="AE37" s="5">
        <v>9.8</v>
      </c>
      <c r="AF37" s="5">
        <v>5.22</v>
      </c>
      <c r="AG37" s="5">
        <v>353.0</v>
      </c>
      <c r="AH37" s="5">
        <v>327.0</v>
      </c>
      <c r="AI37" s="5">
        <v>35.0</v>
      </c>
      <c r="AJ37" s="5">
        <v>81.0</v>
      </c>
      <c r="AK37" s="5">
        <v>12.0</v>
      </c>
      <c r="AL37" s="5">
        <v>0.0</v>
      </c>
      <c r="AM37" s="5">
        <v>13.0</v>
      </c>
      <c r="AN37" s="5">
        <v>1.0</v>
      </c>
      <c r="AO37" s="5">
        <v>2.0</v>
      </c>
      <c r="AP37" s="5">
        <v>18.0</v>
      </c>
      <c r="AQ37" s="5">
        <v>0.248</v>
      </c>
      <c r="AR37" s="5">
        <v>0.293</v>
      </c>
      <c r="AS37" s="5">
        <v>0.404</v>
      </c>
      <c r="AT37" s="5">
        <v>0.697</v>
      </c>
      <c r="AU37" s="5">
        <v>132.0</v>
      </c>
      <c r="AV37" s="5">
        <v>10.0</v>
      </c>
      <c r="AW37" s="5">
        <v>4.0</v>
      </c>
      <c r="AX37" s="5">
        <v>2.0</v>
      </c>
      <c r="AY37" s="5">
        <v>2.0</v>
      </c>
      <c r="AZ37" s="5">
        <v>0.0</v>
      </c>
      <c r="BA37" s="5">
        <v>4.0</v>
      </c>
      <c r="BB37" s="5">
        <v>0.306</v>
      </c>
      <c r="BC37" s="5">
        <f t="shared" si="1"/>
        <v>56</v>
      </c>
      <c r="BD37" s="5">
        <f t="shared" si="2"/>
        <v>-1</v>
      </c>
    </row>
    <row r="38">
      <c r="A38" s="1">
        <v>37.0</v>
      </c>
      <c r="B38" s="3"/>
      <c r="C38" s="4" t="s">
        <v>705</v>
      </c>
      <c r="D38" s="4" t="s">
        <v>692</v>
      </c>
      <c r="E38" s="5">
        <v>2019.0</v>
      </c>
      <c r="F38" s="5">
        <v>2020.0</v>
      </c>
      <c r="G38" s="5">
        <v>40.0</v>
      </c>
      <c r="H38" s="5">
        <v>94.0</v>
      </c>
      <c r="I38" s="3"/>
      <c r="J38" s="3"/>
      <c r="K38" s="3"/>
      <c r="L38" s="5">
        <v>5.71</v>
      </c>
      <c r="M38" s="5">
        <v>40.0</v>
      </c>
      <c r="N38" s="3"/>
      <c r="O38" s="3"/>
      <c r="P38" s="3"/>
      <c r="Q38" s="3"/>
      <c r="R38" s="5">
        <v>110.1</v>
      </c>
      <c r="S38" s="5">
        <v>129.0</v>
      </c>
      <c r="T38" s="5">
        <v>69.0</v>
      </c>
      <c r="U38" s="5">
        <v>70.0</v>
      </c>
      <c r="V38" s="5">
        <v>20.0</v>
      </c>
      <c r="W38" s="5">
        <v>25.0</v>
      </c>
      <c r="X38" s="5">
        <v>0.0</v>
      </c>
      <c r="Y38" s="5">
        <v>3.0</v>
      </c>
      <c r="Z38" s="5">
        <v>2.0</v>
      </c>
      <c r="AA38" s="5">
        <v>1.0</v>
      </c>
      <c r="AB38" s="5">
        <v>2.0</v>
      </c>
      <c r="AC38" s="5">
        <v>480.0</v>
      </c>
      <c r="AD38" s="5">
        <v>1.396</v>
      </c>
      <c r="AE38" s="5">
        <v>7.7</v>
      </c>
      <c r="AF38" s="5">
        <v>3.76</v>
      </c>
      <c r="AG38" s="5">
        <v>480.0</v>
      </c>
      <c r="AH38" s="5">
        <v>452.0</v>
      </c>
      <c r="AI38" s="5">
        <v>69.0</v>
      </c>
      <c r="AJ38" s="5">
        <v>129.0</v>
      </c>
      <c r="AK38" s="5">
        <v>29.0</v>
      </c>
      <c r="AL38" s="5">
        <v>1.0</v>
      </c>
      <c r="AM38" s="5">
        <v>20.0</v>
      </c>
      <c r="AN38" s="5">
        <v>4.0</v>
      </c>
      <c r="AO38" s="5">
        <v>1.0</v>
      </c>
      <c r="AP38" s="5">
        <v>25.0</v>
      </c>
      <c r="AQ38" s="5">
        <v>0.285</v>
      </c>
      <c r="AR38" s="5">
        <v>0.326</v>
      </c>
      <c r="AS38" s="5">
        <v>0.487</v>
      </c>
      <c r="AT38" s="5">
        <v>0.812</v>
      </c>
      <c r="AU38" s="5">
        <v>220.0</v>
      </c>
      <c r="AV38" s="5">
        <v>8.0</v>
      </c>
      <c r="AW38" s="5">
        <v>2.0</v>
      </c>
      <c r="AX38" s="5">
        <v>0.0</v>
      </c>
      <c r="AY38" s="5">
        <v>0.0</v>
      </c>
      <c r="AZ38" s="5">
        <v>0.0</v>
      </c>
      <c r="BA38" s="5">
        <v>3.0</v>
      </c>
      <c r="BB38" s="5">
        <v>0.322</v>
      </c>
      <c r="BC38" s="5">
        <f t="shared" si="1"/>
        <v>79</v>
      </c>
      <c r="BD38" s="5">
        <f t="shared" si="2"/>
        <v>3</v>
      </c>
    </row>
    <row r="39">
      <c r="A39" s="1">
        <v>38.0</v>
      </c>
      <c r="B39" s="3"/>
      <c r="C39" s="4" t="s">
        <v>706</v>
      </c>
      <c r="D39" s="4" t="s">
        <v>692</v>
      </c>
      <c r="E39" s="5">
        <v>2019.0</v>
      </c>
      <c r="F39" s="5">
        <v>2020.0</v>
      </c>
      <c r="G39" s="5">
        <v>33.0</v>
      </c>
      <c r="H39" s="5">
        <v>93.0</v>
      </c>
      <c r="I39" s="3"/>
      <c r="J39" s="3"/>
      <c r="K39" s="3"/>
      <c r="L39" s="5">
        <v>4.09</v>
      </c>
      <c r="M39" s="5">
        <v>33.0</v>
      </c>
      <c r="N39" s="3"/>
      <c r="O39" s="3"/>
      <c r="P39" s="3"/>
      <c r="Q39" s="3"/>
      <c r="R39" s="5">
        <v>92.1</v>
      </c>
      <c r="S39" s="5">
        <v>69.0</v>
      </c>
      <c r="T39" s="5">
        <v>29.0</v>
      </c>
      <c r="U39" s="5">
        <v>42.0</v>
      </c>
      <c r="V39" s="5">
        <v>11.0</v>
      </c>
      <c r="W39" s="5">
        <v>27.0</v>
      </c>
      <c r="X39" s="5">
        <v>0.0</v>
      </c>
      <c r="Y39" s="5">
        <v>2.0</v>
      </c>
      <c r="Z39" s="5">
        <v>4.0</v>
      </c>
      <c r="AA39" s="5">
        <v>0.0</v>
      </c>
      <c r="AB39" s="5">
        <v>1.0</v>
      </c>
      <c r="AC39" s="5">
        <v>366.0</v>
      </c>
      <c r="AD39" s="5">
        <v>1.04</v>
      </c>
      <c r="AE39" s="5">
        <v>9.1</v>
      </c>
      <c r="AF39" s="5">
        <v>3.44</v>
      </c>
      <c r="AG39" s="5">
        <v>366.0</v>
      </c>
      <c r="AH39" s="5">
        <v>331.0</v>
      </c>
      <c r="AI39" s="5">
        <v>29.0</v>
      </c>
      <c r="AJ39" s="5">
        <v>69.0</v>
      </c>
      <c r="AK39" s="5">
        <v>17.0</v>
      </c>
      <c r="AL39" s="5">
        <v>0.0</v>
      </c>
      <c r="AM39" s="5">
        <v>11.0</v>
      </c>
      <c r="AN39" s="5">
        <v>1.0</v>
      </c>
      <c r="AO39" s="5">
        <v>2.0</v>
      </c>
      <c r="AP39" s="5">
        <v>27.0</v>
      </c>
      <c r="AQ39" s="5">
        <v>0.208</v>
      </c>
      <c r="AR39" s="5">
        <v>0.275</v>
      </c>
      <c r="AS39" s="5">
        <v>0.36</v>
      </c>
      <c r="AT39" s="5">
        <v>0.635</v>
      </c>
      <c r="AU39" s="5">
        <v>119.0</v>
      </c>
      <c r="AV39" s="5">
        <v>7.0</v>
      </c>
      <c r="AW39" s="5">
        <v>4.0</v>
      </c>
      <c r="AX39" s="5">
        <v>3.0</v>
      </c>
      <c r="AY39" s="5">
        <v>1.0</v>
      </c>
      <c r="AZ39" s="5">
        <v>0.0</v>
      </c>
      <c r="BA39" s="5">
        <v>2.0</v>
      </c>
      <c r="BB39" s="5">
        <v>0.254</v>
      </c>
      <c r="BC39" s="5">
        <f t="shared" si="1"/>
        <v>41</v>
      </c>
      <c r="BD39" s="5">
        <f t="shared" si="2"/>
        <v>-1</v>
      </c>
    </row>
    <row r="40">
      <c r="A40" s="1">
        <v>39.0</v>
      </c>
      <c r="B40" s="3"/>
      <c r="C40" s="4" t="s">
        <v>707</v>
      </c>
      <c r="D40" s="4" t="s">
        <v>692</v>
      </c>
      <c r="E40" s="5">
        <v>2019.0</v>
      </c>
      <c r="F40" s="5">
        <v>2020.0</v>
      </c>
      <c r="G40" s="5">
        <v>37.0</v>
      </c>
      <c r="H40" s="5">
        <v>93.0</v>
      </c>
      <c r="I40" s="3"/>
      <c r="J40" s="3"/>
      <c r="K40" s="3"/>
      <c r="L40" s="5">
        <v>4.59</v>
      </c>
      <c r="M40" s="5">
        <v>37.0</v>
      </c>
      <c r="N40" s="3"/>
      <c r="O40" s="3"/>
      <c r="P40" s="3"/>
      <c r="Q40" s="3"/>
      <c r="R40" s="5">
        <v>86.1</v>
      </c>
      <c r="S40" s="5">
        <v>75.0</v>
      </c>
      <c r="T40" s="5">
        <v>51.0</v>
      </c>
      <c r="U40" s="5">
        <v>44.0</v>
      </c>
      <c r="V40" s="5">
        <v>8.0</v>
      </c>
      <c r="W40" s="5">
        <v>39.0</v>
      </c>
      <c r="X40" s="5">
        <v>0.0</v>
      </c>
      <c r="Y40" s="5">
        <v>4.0</v>
      </c>
      <c r="Z40" s="5">
        <v>9.0</v>
      </c>
      <c r="AA40" s="5">
        <v>0.0</v>
      </c>
      <c r="AB40" s="5">
        <v>4.0</v>
      </c>
      <c r="AC40" s="5">
        <v>372.0</v>
      </c>
      <c r="AD40" s="5">
        <v>1.32</v>
      </c>
      <c r="AE40" s="5">
        <v>9.7</v>
      </c>
      <c r="AF40" s="5">
        <v>2.38</v>
      </c>
      <c r="AG40" s="5">
        <v>372.0</v>
      </c>
      <c r="AH40" s="5">
        <v>322.0</v>
      </c>
      <c r="AI40" s="5">
        <v>51.0</v>
      </c>
      <c r="AJ40" s="5">
        <v>75.0</v>
      </c>
      <c r="AK40" s="5">
        <v>21.0</v>
      </c>
      <c r="AL40" s="5">
        <v>1.0</v>
      </c>
      <c r="AM40" s="5">
        <v>8.0</v>
      </c>
      <c r="AN40" s="5">
        <v>6.0</v>
      </c>
      <c r="AO40" s="5">
        <v>2.0</v>
      </c>
      <c r="AP40" s="5">
        <v>39.0</v>
      </c>
      <c r="AQ40" s="5">
        <v>0.233</v>
      </c>
      <c r="AR40" s="5">
        <v>0.332</v>
      </c>
      <c r="AS40" s="5">
        <v>0.379</v>
      </c>
      <c r="AT40" s="5">
        <v>0.71</v>
      </c>
      <c r="AU40" s="5">
        <v>122.0</v>
      </c>
      <c r="AV40" s="5">
        <v>9.0</v>
      </c>
      <c r="AW40" s="5">
        <v>9.0</v>
      </c>
      <c r="AX40" s="5">
        <v>1.0</v>
      </c>
      <c r="AY40" s="5">
        <v>1.0</v>
      </c>
      <c r="AZ40" s="5">
        <v>0.0</v>
      </c>
      <c r="BA40" s="5">
        <v>4.0</v>
      </c>
      <c r="BB40" s="5">
        <v>0.302</v>
      </c>
      <c r="BC40" s="5">
        <f t="shared" si="1"/>
        <v>45</v>
      </c>
      <c r="BD40" s="5">
        <f t="shared" si="2"/>
        <v>4</v>
      </c>
    </row>
    <row r="41">
      <c r="A41" s="1">
        <v>40.0</v>
      </c>
      <c r="B41" s="3"/>
      <c r="C41" s="4" t="s">
        <v>708</v>
      </c>
      <c r="D41" s="4" t="s">
        <v>692</v>
      </c>
      <c r="E41" s="5">
        <v>2019.0</v>
      </c>
      <c r="F41" s="5">
        <v>2020.0</v>
      </c>
      <c r="G41" s="5">
        <v>34.0</v>
      </c>
      <c r="H41" s="5">
        <v>93.0</v>
      </c>
      <c r="I41" s="3"/>
      <c r="J41" s="3"/>
      <c r="K41" s="3"/>
      <c r="L41" s="5">
        <v>5.26</v>
      </c>
      <c r="M41" s="5">
        <v>34.0</v>
      </c>
      <c r="N41" s="3"/>
      <c r="O41" s="3"/>
      <c r="P41" s="3"/>
      <c r="Q41" s="3"/>
      <c r="R41" s="5">
        <v>102.2</v>
      </c>
      <c r="S41" s="5">
        <v>102.0</v>
      </c>
      <c r="T41" s="5">
        <v>67.0</v>
      </c>
      <c r="U41" s="5">
        <v>60.0</v>
      </c>
      <c r="V41" s="5">
        <v>25.0</v>
      </c>
      <c r="W41" s="5">
        <v>27.0</v>
      </c>
      <c r="X41" s="5">
        <v>3.0</v>
      </c>
      <c r="Y41" s="5">
        <v>2.0</v>
      </c>
      <c r="Z41" s="5">
        <v>6.0</v>
      </c>
      <c r="AA41" s="5">
        <v>0.0</v>
      </c>
      <c r="AB41" s="5">
        <v>1.0</v>
      </c>
      <c r="AC41" s="5">
        <v>434.0</v>
      </c>
      <c r="AD41" s="5">
        <v>1.256</v>
      </c>
      <c r="AE41" s="5">
        <v>8.2</v>
      </c>
      <c r="AF41" s="5">
        <v>3.44</v>
      </c>
      <c r="AG41" s="5">
        <v>434.0</v>
      </c>
      <c r="AH41" s="5">
        <v>393.0</v>
      </c>
      <c r="AI41" s="5">
        <v>67.0</v>
      </c>
      <c r="AJ41" s="5">
        <v>102.0</v>
      </c>
      <c r="AK41" s="5">
        <v>22.0</v>
      </c>
      <c r="AL41" s="5">
        <v>3.0</v>
      </c>
      <c r="AM41" s="5">
        <v>25.0</v>
      </c>
      <c r="AN41" s="5">
        <v>5.0</v>
      </c>
      <c r="AO41" s="5">
        <v>1.0</v>
      </c>
      <c r="AP41" s="5">
        <v>27.0</v>
      </c>
      <c r="AQ41" s="5">
        <v>0.26</v>
      </c>
      <c r="AR41" s="5">
        <v>0.315</v>
      </c>
      <c r="AS41" s="5">
        <v>0.522</v>
      </c>
      <c r="AT41" s="5">
        <v>0.836</v>
      </c>
      <c r="AU41" s="5">
        <v>205.0</v>
      </c>
      <c r="AV41" s="5">
        <v>9.0</v>
      </c>
      <c r="AW41" s="5">
        <v>6.0</v>
      </c>
      <c r="AX41" s="5">
        <v>5.0</v>
      </c>
      <c r="AY41" s="5">
        <v>3.0</v>
      </c>
      <c r="AZ41" s="5">
        <v>3.0</v>
      </c>
      <c r="BA41" s="5">
        <v>2.0</v>
      </c>
      <c r="BB41" s="5">
        <v>0.277</v>
      </c>
      <c r="BC41" s="5">
        <f t="shared" si="1"/>
        <v>52</v>
      </c>
      <c r="BD41" s="5">
        <f t="shared" si="2"/>
        <v>4</v>
      </c>
    </row>
    <row r="42">
      <c r="A42" s="1">
        <v>41.0</v>
      </c>
      <c r="B42" s="3"/>
      <c r="C42" s="4" t="s">
        <v>709</v>
      </c>
      <c r="D42" s="4" t="s">
        <v>692</v>
      </c>
      <c r="E42" s="5">
        <v>2019.0</v>
      </c>
      <c r="F42" s="5">
        <v>2020.0</v>
      </c>
      <c r="G42" s="5">
        <v>38.0</v>
      </c>
      <c r="H42" s="5">
        <v>92.0</v>
      </c>
      <c r="I42" s="3"/>
      <c r="J42" s="3"/>
      <c r="K42" s="3"/>
      <c r="L42" s="5">
        <v>3.36</v>
      </c>
      <c r="M42" s="5">
        <v>37.0</v>
      </c>
      <c r="N42" s="3"/>
      <c r="O42" s="3"/>
      <c r="P42" s="3"/>
      <c r="Q42" s="3"/>
      <c r="R42" s="5">
        <v>104.1</v>
      </c>
      <c r="S42" s="5">
        <v>99.0</v>
      </c>
      <c r="T42" s="5">
        <v>46.0</v>
      </c>
      <c r="U42" s="5">
        <v>39.0</v>
      </c>
      <c r="V42" s="5">
        <v>13.0</v>
      </c>
      <c r="W42" s="5">
        <v>16.0</v>
      </c>
      <c r="X42" s="5">
        <v>0.0</v>
      </c>
      <c r="Y42" s="5">
        <v>5.0</v>
      </c>
      <c r="Z42" s="5">
        <v>2.0</v>
      </c>
      <c r="AA42" s="5">
        <v>0.0</v>
      </c>
      <c r="AB42" s="5">
        <v>2.0</v>
      </c>
      <c r="AC42" s="5">
        <v>419.0</v>
      </c>
      <c r="AD42" s="5">
        <v>1.102</v>
      </c>
      <c r="AE42" s="5">
        <v>7.9</v>
      </c>
      <c r="AF42" s="5">
        <v>5.75</v>
      </c>
      <c r="AG42" s="5">
        <v>419.0</v>
      </c>
      <c r="AH42" s="5">
        <v>399.0</v>
      </c>
      <c r="AI42" s="5">
        <v>46.0</v>
      </c>
      <c r="AJ42" s="5">
        <v>99.0</v>
      </c>
      <c r="AK42" s="5">
        <v>19.0</v>
      </c>
      <c r="AL42" s="5">
        <v>0.0</v>
      </c>
      <c r="AM42" s="5">
        <v>13.0</v>
      </c>
      <c r="AN42" s="5">
        <v>0.0</v>
      </c>
      <c r="AO42" s="5">
        <v>1.0</v>
      </c>
      <c r="AP42" s="5">
        <v>16.0</v>
      </c>
      <c r="AQ42" s="5">
        <v>0.248</v>
      </c>
      <c r="AR42" s="5">
        <v>0.279</v>
      </c>
      <c r="AS42" s="5">
        <v>0.393</v>
      </c>
      <c r="AT42" s="5">
        <v>0.673</v>
      </c>
      <c r="AU42" s="5">
        <v>157.0</v>
      </c>
      <c r="AV42" s="5">
        <v>12.0</v>
      </c>
      <c r="AW42" s="5">
        <v>2.0</v>
      </c>
      <c r="AX42" s="5">
        <v>0.0</v>
      </c>
      <c r="AY42" s="5">
        <v>2.0</v>
      </c>
      <c r="AZ42" s="5">
        <v>0.0</v>
      </c>
      <c r="BA42" s="5">
        <v>5.0</v>
      </c>
      <c r="BB42" s="5">
        <v>0.291</v>
      </c>
      <c r="BC42" s="5">
        <f t="shared" si="1"/>
        <v>67</v>
      </c>
      <c r="BD42" s="5">
        <f t="shared" si="2"/>
        <v>-1</v>
      </c>
    </row>
    <row r="43">
      <c r="A43" s="1">
        <v>42.0</v>
      </c>
      <c r="B43" s="3"/>
      <c r="C43" s="4" t="s">
        <v>710</v>
      </c>
      <c r="D43" s="4" t="s">
        <v>692</v>
      </c>
      <c r="E43" s="5">
        <v>2019.0</v>
      </c>
      <c r="F43" s="5">
        <v>2020.0</v>
      </c>
      <c r="G43" s="5">
        <v>37.0</v>
      </c>
      <c r="H43" s="5">
        <v>92.0</v>
      </c>
      <c r="I43" s="3"/>
      <c r="J43" s="3"/>
      <c r="K43" s="3"/>
      <c r="L43" s="5">
        <v>4.55</v>
      </c>
      <c r="M43" s="5">
        <v>26.0</v>
      </c>
      <c r="N43" s="3"/>
      <c r="O43" s="3"/>
      <c r="P43" s="3"/>
      <c r="Q43" s="3"/>
      <c r="R43" s="5">
        <v>93.0</v>
      </c>
      <c r="S43" s="5">
        <v>96.0</v>
      </c>
      <c r="T43" s="5">
        <v>46.0</v>
      </c>
      <c r="U43" s="5">
        <v>47.0</v>
      </c>
      <c r="V43" s="5">
        <v>13.0</v>
      </c>
      <c r="W43" s="5">
        <v>30.0</v>
      </c>
      <c r="X43" s="5">
        <v>4.0</v>
      </c>
      <c r="Y43" s="5">
        <v>4.0</v>
      </c>
      <c r="Z43" s="5">
        <v>4.0</v>
      </c>
      <c r="AA43" s="5">
        <v>0.0</v>
      </c>
      <c r="AB43" s="5">
        <v>4.0</v>
      </c>
      <c r="AC43" s="5">
        <v>401.0</v>
      </c>
      <c r="AD43" s="5">
        <v>1.355</v>
      </c>
      <c r="AE43" s="5">
        <v>8.9</v>
      </c>
      <c r="AF43" s="5">
        <v>3.07</v>
      </c>
      <c r="AG43" s="5">
        <v>401.0</v>
      </c>
      <c r="AH43" s="5">
        <v>359.0</v>
      </c>
      <c r="AI43" s="5">
        <v>46.0</v>
      </c>
      <c r="AJ43" s="5">
        <v>96.0</v>
      </c>
      <c r="AK43" s="5">
        <v>19.0</v>
      </c>
      <c r="AL43" s="5">
        <v>2.0</v>
      </c>
      <c r="AM43" s="5">
        <v>13.0</v>
      </c>
      <c r="AN43" s="5">
        <v>1.0</v>
      </c>
      <c r="AO43" s="5">
        <v>3.0</v>
      </c>
      <c r="AP43" s="5">
        <v>30.0</v>
      </c>
      <c r="AQ43" s="5">
        <v>0.267</v>
      </c>
      <c r="AR43" s="5">
        <v>0.327</v>
      </c>
      <c r="AS43" s="5">
        <v>0.44</v>
      </c>
      <c r="AT43" s="5">
        <v>0.768</v>
      </c>
      <c r="AU43" s="5">
        <v>158.0</v>
      </c>
      <c r="AV43" s="5">
        <v>8.0</v>
      </c>
      <c r="AW43" s="5">
        <v>4.0</v>
      </c>
      <c r="AX43" s="5">
        <v>4.0</v>
      </c>
      <c r="AY43" s="5">
        <v>4.0</v>
      </c>
      <c r="AZ43" s="5">
        <v>4.0</v>
      </c>
      <c r="BA43" s="5">
        <v>4.0</v>
      </c>
      <c r="BB43" s="5">
        <v>0.322</v>
      </c>
      <c r="BC43" s="5">
        <f t="shared" si="1"/>
        <v>62</v>
      </c>
      <c r="BD43" s="5">
        <f t="shared" si="2"/>
        <v>-2</v>
      </c>
    </row>
    <row r="44">
      <c r="A44" s="1">
        <v>43.0</v>
      </c>
      <c r="B44" s="3"/>
      <c r="C44" s="4" t="s">
        <v>711</v>
      </c>
      <c r="D44" s="4" t="s">
        <v>692</v>
      </c>
      <c r="E44" s="5">
        <v>2019.0</v>
      </c>
      <c r="F44" s="5">
        <v>2020.0</v>
      </c>
      <c r="G44" s="5">
        <v>27.0</v>
      </c>
      <c r="H44" s="5">
        <v>91.0</v>
      </c>
      <c r="I44" s="3"/>
      <c r="J44" s="3"/>
      <c r="K44" s="3"/>
      <c r="L44" s="5">
        <v>4.48</v>
      </c>
      <c r="M44" s="5">
        <v>27.0</v>
      </c>
      <c r="N44" s="3"/>
      <c r="O44" s="3"/>
      <c r="P44" s="3"/>
      <c r="Q44" s="3"/>
      <c r="R44" s="5">
        <v>86.1</v>
      </c>
      <c r="S44" s="5">
        <v>83.0</v>
      </c>
      <c r="T44" s="5">
        <v>45.0</v>
      </c>
      <c r="U44" s="5">
        <v>43.0</v>
      </c>
      <c r="V44" s="5">
        <v>16.0</v>
      </c>
      <c r="W44" s="5">
        <v>21.0</v>
      </c>
      <c r="X44" s="5">
        <v>1.0</v>
      </c>
      <c r="Y44" s="5">
        <v>3.0</v>
      </c>
      <c r="Z44" s="5">
        <v>5.0</v>
      </c>
      <c r="AA44" s="5">
        <v>0.0</v>
      </c>
      <c r="AB44" s="5">
        <v>3.0</v>
      </c>
      <c r="AC44" s="5">
        <v>360.0</v>
      </c>
      <c r="AD44" s="5">
        <v>1.205</v>
      </c>
      <c r="AE44" s="5">
        <v>9.5</v>
      </c>
      <c r="AF44" s="5">
        <v>4.33</v>
      </c>
      <c r="AG44" s="5">
        <v>360.0</v>
      </c>
      <c r="AH44" s="5">
        <v>329.0</v>
      </c>
      <c r="AI44" s="5">
        <v>45.0</v>
      </c>
      <c r="AJ44" s="5">
        <v>83.0</v>
      </c>
      <c r="AK44" s="5">
        <v>18.0</v>
      </c>
      <c r="AL44" s="5">
        <v>1.0</v>
      </c>
      <c r="AM44" s="5">
        <v>16.0</v>
      </c>
      <c r="AN44" s="5">
        <v>4.0</v>
      </c>
      <c r="AO44" s="5">
        <v>1.0</v>
      </c>
      <c r="AP44" s="5">
        <v>21.0</v>
      </c>
      <c r="AQ44" s="5">
        <v>0.252</v>
      </c>
      <c r="AR44" s="5">
        <v>0.304</v>
      </c>
      <c r="AS44" s="5">
        <v>0.459</v>
      </c>
      <c r="AT44" s="5">
        <v>0.763</v>
      </c>
      <c r="AU44" s="5">
        <v>151.0</v>
      </c>
      <c r="AV44" s="5">
        <v>8.0</v>
      </c>
      <c r="AW44" s="5">
        <v>5.0</v>
      </c>
      <c r="AX44" s="5">
        <v>1.0</v>
      </c>
      <c r="AY44" s="5">
        <v>4.0</v>
      </c>
      <c r="AZ44" s="5">
        <v>1.0</v>
      </c>
      <c r="BA44" s="5">
        <v>3.0</v>
      </c>
      <c r="BB44" s="5">
        <v>0.296</v>
      </c>
      <c r="BC44" s="5">
        <f t="shared" si="1"/>
        <v>48</v>
      </c>
      <c r="BD44" s="5">
        <f t="shared" si="2"/>
        <v>3</v>
      </c>
    </row>
    <row r="45">
      <c r="A45" s="1">
        <v>44.0</v>
      </c>
      <c r="B45" s="3"/>
      <c r="C45" s="4" t="s">
        <v>712</v>
      </c>
      <c r="D45" s="4" t="s">
        <v>692</v>
      </c>
      <c r="E45" s="5">
        <v>2019.0</v>
      </c>
      <c r="F45" s="5">
        <v>2020.0</v>
      </c>
      <c r="G45" s="5">
        <v>38.0</v>
      </c>
      <c r="H45" s="5">
        <v>91.0</v>
      </c>
      <c r="I45" s="3"/>
      <c r="J45" s="3"/>
      <c r="K45" s="3"/>
      <c r="L45" s="5">
        <v>4.69</v>
      </c>
      <c r="M45" s="5">
        <v>38.0</v>
      </c>
      <c r="N45" s="3"/>
      <c r="O45" s="3"/>
      <c r="P45" s="3"/>
      <c r="Q45" s="3"/>
      <c r="R45" s="5">
        <v>101.2</v>
      </c>
      <c r="S45" s="5">
        <v>114.0</v>
      </c>
      <c r="T45" s="5">
        <v>49.0</v>
      </c>
      <c r="U45" s="5">
        <v>53.0</v>
      </c>
      <c r="V45" s="5">
        <v>17.0</v>
      </c>
      <c r="W45" s="5">
        <v>22.0</v>
      </c>
      <c r="X45" s="5">
        <v>1.0</v>
      </c>
      <c r="Y45" s="5">
        <v>2.0</v>
      </c>
      <c r="Z45" s="5">
        <v>3.0</v>
      </c>
      <c r="AA45" s="5">
        <v>0.0</v>
      </c>
      <c r="AB45" s="5">
        <v>0.0</v>
      </c>
      <c r="AC45" s="5">
        <v>427.0</v>
      </c>
      <c r="AD45" s="5">
        <v>1.338</v>
      </c>
      <c r="AE45" s="5">
        <v>8.1</v>
      </c>
      <c r="AF45" s="5">
        <v>4.14</v>
      </c>
      <c r="AG45" s="5">
        <v>427.0</v>
      </c>
      <c r="AH45" s="5">
        <v>400.0</v>
      </c>
      <c r="AI45" s="5">
        <v>49.0</v>
      </c>
      <c r="AJ45" s="5">
        <v>114.0</v>
      </c>
      <c r="AK45" s="5">
        <v>28.0</v>
      </c>
      <c r="AL45" s="5">
        <v>1.0</v>
      </c>
      <c r="AM45" s="5">
        <v>17.0</v>
      </c>
      <c r="AN45" s="5">
        <v>4.0</v>
      </c>
      <c r="AO45" s="5">
        <v>1.0</v>
      </c>
      <c r="AP45" s="5">
        <v>22.0</v>
      </c>
      <c r="AQ45" s="5">
        <v>0.285</v>
      </c>
      <c r="AR45" s="5">
        <v>0.326</v>
      </c>
      <c r="AS45" s="5">
        <v>0.488</v>
      </c>
      <c r="AT45" s="5">
        <v>0.813</v>
      </c>
      <c r="AU45" s="5">
        <v>195.0</v>
      </c>
      <c r="AV45" s="5">
        <v>14.0</v>
      </c>
      <c r="AW45" s="5">
        <v>3.0</v>
      </c>
      <c r="AX45" s="5">
        <v>0.0</v>
      </c>
      <c r="AY45" s="5">
        <v>2.0</v>
      </c>
      <c r="AZ45" s="5">
        <v>1.0</v>
      </c>
      <c r="BA45" s="5">
        <v>2.0</v>
      </c>
      <c r="BB45" s="5">
        <v>0.33</v>
      </c>
      <c r="BC45" s="5">
        <f t="shared" si="1"/>
        <v>68</v>
      </c>
      <c r="BD45" s="5">
        <f t="shared" si="2"/>
        <v>3</v>
      </c>
    </row>
    <row r="46">
      <c r="A46" s="1">
        <v>45.0</v>
      </c>
      <c r="B46" s="3"/>
      <c r="C46" s="4" t="s">
        <v>453</v>
      </c>
      <c r="D46" s="4" t="s">
        <v>692</v>
      </c>
      <c r="E46" s="5">
        <v>2019.0</v>
      </c>
      <c r="F46" s="5">
        <v>2020.0</v>
      </c>
      <c r="G46" s="5">
        <v>37.0</v>
      </c>
      <c r="H46" s="5">
        <v>90.0</v>
      </c>
      <c r="I46" s="3"/>
      <c r="J46" s="3"/>
      <c r="K46" s="3"/>
      <c r="L46" s="5">
        <v>3.73</v>
      </c>
      <c r="M46" s="5">
        <v>37.0</v>
      </c>
      <c r="N46" s="3"/>
      <c r="O46" s="3"/>
      <c r="P46" s="3"/>
      <c r="Q46" s="3"/>
      <c r="R46" s="5">
        <v>94.0</v>
      </c>
      <c r="S46" s="5">
        <v>85.0</v>
      </c>
      <c r="T46" s="5">
        <v>39.0</v>
      </c>
      <c r="U46" s="5">
        <v>39.0</v>
      </c>
      <c r="V46" s="5">
        <v>14.0</v>
      </c>
      <c r="W46" s="5">
        <v>15.0</v>
      </c>
      <c r="X46" s="5">
        <v>2.0</v>
      </c>
      <c r="Y46" s="5">
        <v>3.0</v>
      </c>
      <c r="Z46" s="5">
        <v>3.0</v>
      </c>
      <c r="AA46" s="5">
        <v>0.0</v>
      </c>
      <c r="AB46" s="5">
        <v>2.0</v>
      </c>
      <c r="AC46" s="5">
        <v>378.0</v>
      </c>
      <c r="AD46" s="5">
        <v>1.064</v>
      </c>
      <c r="AE46" s="5">
        <v>8.6</v>
      </c>
      <c r="AF46" s="5">
        <v>6.0</v>
      </c>
      <c r="AG46" s="5">
        <v>378.0</v>
      </c>
      <c r="AH46" s="5">
        <v>356.0</v>
      </c>
      <c r="AI46" s="5">
        <v>39.0</v>
      </c>
      <c r="AJ46" s="5">
        <v>85.0</v>
      </c>
      <c r="AK46" s="5">
        <v>15.0</v>
      </c>
      <c r="AL46" s="5">
        <v>0.0</v>
      </c>
      <c r="AM46" s="5">
        <v>14.0</v>
      </c>
      <c r="AN46" s="5">
        <v>8.0</v>
      </c>
      <c r="AO46" s="5">
        <v>0.0</v>
      </c>
      <c r="AP46" s="5">
        <v>15.0</v>
      </c>
      <c r="AQ46" s="5">
        <v>0.239</v>
      </c>
      <c r="AR46" s="5">
        <v>0.274</v>
      </c>
      <c r="AS46" s="5">
        <v>0.399</v>
      </c>
      <c r="AT46" s="5">
        <v>0.673</v>
      </c>
      <c r="AU46" s="5">
        <v>142.0</v>
      </c>
      <c r="AV46" s="5">
        <v>7.0</v>
      </c>
      <c r="AW46" s="5">
        <v>3.0</v>
      </c>
      <c r="AX46" s="5">
        <v>2.0</v>
      </c>
      <c r="AY46" s="5">
        <v>2.0</v>
      </c>
      <c r="AZ46" s="5">
        <v>2.0</v>
      </c>
      <c r="BA46" s="5">
        <v>3.0</v>
      </c>
      <c r="BB46" s="5">
        <v>0.28</v>
      </c>
      <c r="BC46" s="5">
        <f t="shared" si="1"/>
        <v>56</v>
      </c>
      <c r="BD46" s="5">
        <f t="shared" si="2"/>
        <v>8</v>
      </c>
    </row>
    <row r="47">
      <c r="A47" s="1">
        <v>46.0</v>
      </c>
      <c r="B47" s="3"/>
      <c r="C47" s="4" t="s">
        <v>397</v>
      </c>
      <c r="D47" s="4" t="s">
        <v>692</v>
      </c>
      <c r="E47" s="5">
        <v>2019.0</v>
      </c>
      <c r="F47" s="5">
        <v>2020.0</v>
      </c>
      <c r="G47" s="5">
        <v>38.0</v>
      </c>
      <c r="H47" s="5">
        <v>90.0</v>
      </c>
      <c r="I47" s="3"/>
      <c r="J47" s="3"/>
      <c r="K47" s="3"/>
      <c r="L47" s="5">
        <v>5.5</v>
      </c>
      <c r="M47" s="5">
        <v>26.0</v>
      </c>
      <c r="N47" s="3"/>
      <c r="O47" s="3"/>
      <c r="P47" s="3"/>
      <c r="Q47" s="3"/>
      <c r="R47" s="5">
        <v>75.1</v>
      </c>
      <c r="S47" s="5">
        <v>76.0</v>
      </c>
      <c r="T47" s="5">
        <v>46.0</v>
      </c>
      <c r="U47" s="5">
        <v>46.0</v>
      </c>
      <c r="V47" s="5">
        <v>19.0</v>
      </c>
      <c r="W47" s="5">
        <v>27.0</v>
      </c>
      <c r="X47" s="5">
        <v>1.0</v>
      </c>
      <c r="Y47" s="5">
        <v>4.0</v>
      </c>
      <c r="Z47" s="5">
        <v>10.0</v>
      </c>
      <c r="AA47" s="5">
        <v>0.0</v>
      </c>
      <c r="AB47" s="5">
        <v>2.0</v>
      </c>
      <c r="AC47" s="5">
        <v>335.0</v>
      </c>
      <c r="AD47" s="5">
        <v>1.367</v>
      </c>
      <c r="AE47" s="5">
        <v>10.8</v>
      </c>
      <c r="AF47" s="5">
        <v>3.33</v>
      </c>
      <c r="AG47" s="5">
        <v>335.0</v>
      </c>
      <c r="AH47" s="5">
        <v>294.0</v>
      </c>
      <c r="AI47" s="5">
        <v>46.0</v>
      </c>
      <c r="AJ47" s="5">
        <v>76.0</v>
      </c>
      <c r="AK47" s="5">
        <v>15.0</v>
      </c>
      <c r="AL47" s="5">
        <v>1.0</v>
      </c>
      <c r="AM47" s="5">
        <v>19.0</v>
      </c>
      <c r="AN47" s="5">
        <v>2.0</v>
      </c>
      <c r="AO47" s="5">
        <v>2.0</v>
      </c>
      <c r="AP47" s="5">
        <v>27.0</v>
      </c>
      <c r="AQ47" s="5">
        <v>0.259</v>
      </c>
      <c r="AR47" s="5">
        <v>0.34</v>
      </c>
      <c r="AS47" s="5">
        <v>0.51</v>
      </c>
      <c r="AT47" s="5">
        <v>0.851</v>
      </c>
      <c r="AU47" s="5">
        <v>150.0</v>
      </c>
      <c r="AV47" s="5">
        <v>2.0</v>
      </c>
      <c r="AW47" s="5">
        <v>10.0</v>
      </c>
      <c r="AX47" s="5">
        <v>3.0</v>
      </c>
      <c r="AY47" s="5">
        <v>1.0</v>
      </c>
      <c r="AZ47" s="5">
        <v>1.0</v>
      </c>
      <c r="BA47" s="5">
        <v>4.0</v>
      </c>
      <c r="BB47" s="5">
        <v>0.306</v>
      </c>
      <c r="BC47" s="5">
        <f t="shared" si="1"/>
        <v>41</v>
      </c>
      <c r="BD47" s="5">
        <f t="shared" si="2"/>
        <v>0</v>
      </c>
    </row>
    <row r="48">
      <c r="A48" s="1">
        <v>47.0</v>
      </c>
      <c r="B48" s="3"/>
      <c r="C48" s="4" t="s">
        <v>440</v>
      </c>
      <c r="D48" s="4" t="s">
        <v>692</v>
      </c>
      <c r="E48" s="5">
        <v>2019.0</v>
      </c>
      <c r="F48" s="5">
        <v>2020.0</v>
      </c>
      <c r="G48" s="5">
        <v>34.0</v>
      </c>
      <c r="H48" s="5">
        <v>89.0</v>
      </c>
      <c r="I48" s="3"/>
      <c r="J48" s="3"/>
      <c r="K48" s="3"/>
      <c r="L48" s="5">
        <v>3.97</v>
      </c>
      <c r="M48" s="5">
        <v>33.0</v>
      </c>
      <c r="N48" s="3"/>
      <c r="O48" s="3"/>
      <c r="P48" s="3"/>
      <c r="Q48" s="3"/>
      <c r="R48" s="5">
        <v>95.1</v>
      </c>
      <c r="S48" s="5">
        <v>94.0</v>
      </c>
      <c r="T48" s="5">
        <v>40.0</v>
      </c>
      <c r="U48" s="5">
        <v>42.0</v>
      </c>
      <c r="V48" s="5">
        <v>11.0</v>
      </c>
      <c r="W48" s="5">
        <v>23.0</v>
      </c>
      <c r="X48" s="5">
        <v>2.0</v>
      </c>
      <c r="Y48" s="5">
        <v>5.0</v>
      </c>
      <c r="Z48" s="5">
        <v>3.0</v>
      </c>
      <c r="AA48" s="5">
        <v>1.0</v>
      </c>
      <c r="AB48" s="5">
        <v>2.0</v>
      </c>
      <c r="AC48" s="5">
        <v>397.0</v>
      </c>
      <c r="AD48" s="5">
        <v>1.227</v>
      </c>
      <c r="AE48" s="5">
        <v>8.4</v>
      </c>
      <c r="AF48" s="5">
        <v>3.87</v>
      </c>
      <c r="AG48" s="5">
        <v>397.0</v>
      </c>
      <c r="AH48" s="5">
        <v>364.0</v>
      </c>
      <c r="AI48" s="5">
        <v>40.0</v>
      </c>
      <c r="AJ48" s="5">
        <v>94.0</v>
      </c>
      <c r="AK48" s="5">
        <v>21.0</v>
      </c>
      <c r="AL48" s="5">
        <v>2.0</v>
      </c>
      <c r="AM48" s="5">
        <v>11.0</v>
      </c>
      <c r="AN48" s="5">
        <v>5.0</v>
      </c>
      <c r="AO48" s="5">
        <v>4.0</v>
      </c>
      <c r="AP48" s="5">
        <v>23.0</v>
      </c>
      <c r="AQ48" s="5">
        <v>0.258</v>
      </c>
      <c r="AR48" s="5">
        <v>0.306</v>
      </c>
      <c r="AS48" s="5">
        <v>0.418</v>
      </c>
      <c r="AT48" s="5">
        <v>0.724</v>
      </c>
      <c r="AU48" s="5">
        <v>152.0</v>
      </c>
      <c r="AV48" s="5">
        <v>8.0</v>
      </c>
      <c r="AW48" s="5">
        <v>3.0</v>
      </c>
      <c r="AX48" s="5">
        <v>5.0</v>
      </c>
      <c r="AY48" s="5">
        <v>2.0</v>
      </c>
      <c r="AZ48" s="5">
        <v>2.0</v>
      </c>
      <c r="BA48" s="5">
        <v>5.0</v>
      </c>
      <c r="BB48" s="5">
        <v>0.312</v>
      </c>
      <c r="BC48" s="5">
        <f t="shared" si="1"/>
        <v>60</v>
      </c>
      <c r="BD48" s="5">
        <f t="shared" si="2"/>
        <v>1</v>
      </c>
    </row>
    <row r="49">
      <c r="A49" s="1">
        <v>48.0</v>
      </c>
      <c r="B49" s="3"/>
      <c r="C49" s="4" t="s">
        <v>442</v>
      </c>
      <c r="D49" s="4" t="s">
        <v>692</v>
      </c>
      <c r="E49" s="5">
        <v>2019.0</v>
      </c>
      <c r="F49" s="5">
        <v>2020.0</v>
      </c>
      <c r="G49" s="5">
        <v>37.0</v>
      </c>
      <c r="H49" s="5">
        <v>89.0</v>
      </c>
      <c r="I49" s="3"/>
      <c r="J49" s="3"/>
      <c r="K49" s="3"/>
      <c r="L49" s="5">
        <v>4.03</v>
      </c>
      <c r="M49" s="5">
        <v>37.0</v>
      </c>
      <c r="N49" s="3"/>
      <c r="O49" s="3"/>
      <c r="P49" s="3"/>
      <c r="Q49" s="3"/>
      <c r="R49" s="5">
        <v>109.1</v>
      </c>
      <c r="S49" s="5">
        <v>106.0</v>
      </c>
      <c r="T49" s="5">
        <v>50.0</v>
      </c>
      <c r="U49" s="5">
        <v>49.0</v>
      </c>
      <c r="V49" s="5">
        <v>17.0</v>
      </c>
      <c r="W49" s="5">
        <v>33.0</v>
      </c>
      <c r="X49" s="5">
        <v>5.0</v>
      </c>
      <c r="Y49" s="5">
        <v>5.0</v>
      </c>
      <c r="Z49" s="5">
        <v>4.0</v>
      </c>
      <c r="AA49" s="5">
        <v>3.0</v>
      </c>
      <c r="AB49" s="5">
        <v>1.0</v>
      </c>
      <c r="AC49" s="5">
        <v>467.0</v>
      </c>
      <c r="AD49" s="5">
        <v>1.271</v>
      </c>
      <c r="AE49" s="5">
        <v>7.3</v>
      </c>
      <c r="AF49" s="5">
        <v>2.7</v>
      </c>
      <c r="AG49" s="5">
        <v>467.0</v>
      </c>
      <c r="AH49" s="5">
        <v>427.0</v>
      </c>
      <c r="AI49" s="5">
        <v>50.0</v>
      </c>
      <c r="AJ49" s="5">
        <v>106.0</v>
      </c>
      <c r="AK49" s="5">
        <v>25.0</v>
      </c>
      <c r="AL49" s="5">
        <v>3.0</v>
      </c>
      <c r="AM49" s="5">
        <v>17.0</v>
      </c>
      <c r="AN49" s="5">
        <v>9.0</v>
      </c>
      <c r="AO49" s="5">
        <v>0.0</v>
      </c>
      <c r="AP49" s="5">
        <v>33.0</v>
      </c>
      <c r="AQ49" s="5">
        <v>0.248</v>
      </c>
      <c r="AR49" s="5">
        <v>0.307</v>
      </c>
      <c r="AS49" s="5">
        <v>0.44</v>
      </c>
      <c r="AT49" s="5">
        <v>0.747</v>
      </c>
      <c r="AU49" s="5">
        <v>188.0</v>
      </c>
      <c r="AV49" s="5">
        <v>7.0</v>
      </c>
      <c r="AW49" s="5">
        <v>4.0</v>
      </c>
      <c r="AX49" s="5">
        <v>1.0</v>
      </c>
      <c r="AY49" s="5">
        <v>2.0</v>
      </c>
      <c r="AZ49" s="5">
        <v>5.0</v>
      </c>
      <c r="BA49" s="5">
        <v>5.0</v>
      </c>
      <c r="BB49" s="5">
        <v>0.276</v>
      </c>
      <c r="BC49" s="5">
        <f t="shared" si="1"/>
        <v>61</v>
      </c>
      <c r="BD49" s="5">
        <f t="shared" si="2"/>
        <v>9</v>
      </c>
    </row>
    <row r="50">
      <c r="A50" s="1">
        <v>49.0</v>
      </c>
      <c r="B50" s="3"/>
      <c r="C50" s="4" t="s">
        <v>713</v>
      </c>
      <c r="D50" s="4" t="s">
        <v>692</v>
      </c>
      <c r="E50" s="5">
        <v>2019.0</v>
      </c>
      <c r="F50" s="5">
        <v>2020.0</v>
      </c>
      <c r="G50" s="5">
        <v>73.0</v>
      </c>
      <c r="H50" s="5">
        <v>84.0</v>
      </c>
      <c r="I50" s="3"/>
      <c r="J50" s="3"/>
      <c r="K50" s="3"/>
      <c r="L50" s="5">
        <v>1.84</v>
      </c>
      <c r="M50" s="5">
        <v>3.0</v>
      </c>
      <c r="N50" s="3"/>
      <c r="O50" s="3"/>
      <c r="P50" s="3"/>
      <c r="Q50" s="3"/>
      <c r="R50" s="5">
        <v>58.2</v>
      </c>
      <c r="S50" s="5">
        <v>47.0</v>
      </c>
      <c r="T50" s="5">
        <v>25.0</v>
      </c>
      <c r="U50" s="5">
        <v>12.0</v>
      </c>
      <c r="V50" s="5">
        <v>6.0</v>
      </c>
      <c r="W50" s="5">
        <v>11.0</v>
      </c>
      <c r="X50" s="5">
        <v>1.0</v>
      </c>
      <c r="Y50" s="5">
        <v>1.0</v>
      </c>
      <c r="Z50" s="5">
        <v>4.0</v>
      </c>
      <c r="AA50" s="5">
        <v>0.0</v>
      </c>
      <c r="AB50" s="5">
        <v>0.0</v>
      </c>
      <c r="AC50" s="5">
        <v>235.0</v>
      </c>
      <c r="AD50" s="5">
        <v>0.989</v>
      </c>
      <c r="AE50" s="5">
        <v>12.9</v>
      </c>
      <c r="AF50" s="5">
        <v>7.64</v>
      </c>
      <c r="AG50" s="5">
        <v>235.0</v>
      </c>
      <c r="AH50" s="5">
        <v>218.0</v>
      </c>
      <c r="AI50" s="5">
        <v>25.0</v>
      </c>
      <c r="AJ50" s="5">
        <v>47.0</v>
      </c>
      <c r="AK50" s="5">
        <v>8.0</v>
      </c>
      <c r="AL50" s="5">
        <v>0.0</v>
      </c>
      <c r="AM50" s="5">
        <v>6.0</v>
      </c>
      <c r="AN50" s="5">
        <v>2.0</v>
      </c>
      <c r="AO50" s="5">
        <v>0.0</v>
      </c>
      <c r="AP50" s="5">
        <v>11.0</v>
      </c>
      <c r="AQ50" s="5">
        <v>0.216</v>
      </c>
      <c r="AR50" s="5">
        <v>0.265</v>
      </c>
      <c r="AS50" s="5">
        <v>0.335</v>
      </c>
      <c r="AT50" s="5">
        <v>0.6</v>
      </c>
      <c r="AU50" s="5">
        <v>73.0</v>
      </c>
      <c r="AV50" s="5">
        <v>3.0</v>
      </c>
      <c r="AW50" s="5">
        <v>4.0</v>
      </c>
      <c r="AX50" s="5">
        <v>1.0</v>
      </c>
      <c r="AY50" s="5">
        <v>1.0</v>
      </c>
      <c r="AZ50" s="5">
        <v>1.0</v>
      </c>
      <c r="BA50" s="5">
        <v>1.0</v>
      </c>
      <c r="BB50" s="5">
        <v>0.318</v>
      </c>
      <c r="BC50" s="5">
        <f t="shared" si="1"/>
        <v>33</v>
      </c>
      <c r="BD50" s="5">
        <f t="shared" si="2"/>
        <v>2</v>
      </c>
    </row>
    <row r="51">
      <c r="A51" s="1">
        <v>50.0</v>
      </c>
      <c r="B51" s="3"/>
      <c r="C51" s="4" t="s">
        <v>434</v>
      </c>
      <c r="D51" s="4" t="s">
        <v>692</v>
      </c>
      <c r="E51" s="5">
        <v>2019.0</v>
      </c>
      <c r="F51" s="5">
        <v>2020.0</v>
      </c>
      <c r="G51" s="5">
        <v>39.0</v>
      </c>
      <c r="H51" s="5">
        <v>84.0</v>
      </c>
      <c r="I51" s="3"/>
      <c r="J51" s="3"/>
      <c r="K51" s="3"/>
      <c r="L51" s="5">
        <v>3.11</v>
      </c>
      <c r="M51" s="5">
        <v>39.0</v>
      </c>
      <c r="N51" s="3"/>
      <c r="O51" s="3"/>
      <c r="P51" s="3"/>
      <c r="Q51" s="3"/>
      <c r="R51" s="5">
        <v>101.1</v>
      </c>
      <c r="S51" s="5">
        <v>95.0</v>
      </c>
      <c r="T51" s="5">
        <v>37.0</v>
      </c>
      <c r="U51" s="5">
        <v>35.0</v>
      </c>
      <c r="V51" s="5">
        <v>11.0</v>
      </c>
      <c r="W51" s="5">
        <v>32.0</v>
      </c>
      <c r="X51" s="5">
        <v>0.0</v>
      </c>
      <c r="Y51" s="5">
        <v>4.0</v>
      </c>
      <c r="Z51" s="5">
        <v>0.0</v>
      </c>
      <c r="AA51" s="5">
        <v>0.0</v>
      </c>
      <c r="AB51" s="5">
        <v>2.0</v>
      </c>
      <c r="AC51" s="5">
        <v>420.0</v>
      </c>
      <c r="AD51" s="5">
        <v>1.253</v>
      </c>
      <c r="AE51" s="5">
        <v>7.5</v>
      </c>
      <c r="AF51" s="5">
        <v>2.63</v>
      </c>
      <c r="AG51" s="5">
        <v>420.0</v>
      </c>
      <c r="AH51" s="5">
        <v>378.0</v>
      </c>
      <c r="AI51" s="5">
        <v>37.0</v>
      </c>
      <c r="AJ51" s="5">
        <v>95.0</v>
      </c>
      <c r="AK51" s="5">
        <v>16.0</v>
      </c>
      <c r="AL51" s="5">
        <v>2.0</v>
      </c>
      <c r="AM51" s="5">
        <v>11.0</v>
      </c>
      <c r="AN51" s="5">
        <v>5.0</v>
      </c>
      <c r="AO51" s="5">
        <v>2.0</v>
      </c>
      <c r="AP51" s="5">
        <v>32.0</v>
      </c>
      <c r="AQ51" s="5">
        <v>0.251</v>
      </c>
      <c r="AR51" s="5">
        <v>0.307</v>
      </c>
      <c r="AS51" s="5">
        <v>0.392</v>
      </c>
      <c r="AT51" s="5">
        <v>0.698</v>
      </c>
      <c r="AU51" s="5">
        <v>148.0</v>
      </c>
      <c r="AV51" s="5">
        <v>11.0</v>
      </c>
      <c r="AW51" s="5">
        <v>0.0</v>
      </c>
      <c r="AX51" s="5">
        <v>5.0</v>
      </c>
      <c r="AY51" s="5">
        <v>4.0</v>
      </c>
      <c r="AZ51" s="5">
        <v>0.0</v>
      </c>
      <c r="BA51" s="5">
        <v>4.0</v>
      </c>
      <c r="BB51" s="5">
        <v>0.293</v>
      </c>
      <c r="BC51" s="5">
        <f t="shared" si="1"/>
        <v>66</v>
      </c>
      <c r="BD51" s="5">
        <f t="shared" si="2"/>
        <v>3</v>
      </c>
    </row>
    <row r="52">
      <c r="A52" s="1">
        <v>51.0</v>
      </c>
      <c r="B52" s="3"/>
      <c r="C52" s="4" t="s">
        <v>416</v>
      </c>
      <c r="D52" s="4" t="s">
        <v>692</v>
      </c>
      <c r="E52" s="5">
        <v>2019.0</v>
      </c>
      <c r="F52" s="5">
        <v>2020.0</v>
      </c>
      <c r="G52" s="5">
        <v>38.0</v>
      </c>
      <c r="H52" s="5">
        <v>84.0</v>
      </c>
      <c r="I52" s="3"/>
      <c r="J52" s="3"/>
      <c r="K52" s="3"/>
      <c r="L52" s="5">
        <v>2.87</v>
      </c>
      <c r="M52" s="5">
        <v>37.0</v>
      </c>
      <c r="N52" s="3"/>
      <c r="O52" s="3"/>
      <c r="P52" s="3"/>
      <c r="Q52" s="3"/>
      <c r="R52" s="5">
        <v>103.1</v>
      </c>
      <c r="S52" s="5">
        <v>90.0</v>
      </c>
      <c r="T52" s="5">
        <v>49.0</v>
      </c>
      <c r="U52" s="5">
        <v>33.0</v>
      </c>
      <c r="V52" s="5">
        <v>13.0</v>
      </c>
      <c r="W52" s="5">
        <v>35.0</v>
      </c>
      <c r="X52" s="5">
        <v>6.0</v>
      </c>
      <c r="Y52" s="5">
        <v>4.0</v>
      </c>
      <c r="Z52" s="5">
        <v>7.0</v>
      </c>
      <c r="AA52" s="5">
        <v>0.0</v>
      </c>
      <c r="AB52" s="5">
        <v>3.0</v>
      </c>
      <c r="AC52" s="5">
        <v>427.0</v>
      </c>
      <c r="AD52" s="5">
        <v>1.21</v>
      </c>
      <c r="AE52" s="5">
        <v>7.3</v>
      </c>
      <c r="AF52" s="5">
        <v>2.4</v>
      </c>
      <c r="AG52" s="5">
        <v>427.0</v>
      </c>
      <c r="AH52" s="5">
        <v>381.0</v>
      </c>
      <c r="AI52" s="5">
        <v>49.0</v>
      </c>
      <c r="AJ52" s="5">
        <v>90.0</v>
      </c>
      <c r="AK52" s="5">
        <v>12.0</v>
      </c>
      <c r="AL52" s="5">
        <v>0.0</v>
      </c>
      <c r="AM52" s="5">
        <v>13.0</v>
      </c>
      <c r="AN52" s="5">
        <v>3.0</v>
      </c>
      <c r="AO52" s="5">
        <v>1.0</v>
      </c>
      <c r="AP52" s="5">
        <v>35.0</v>
      </c>
      <c r="AQ52" s="5">
        <v>0.236</v>
      </c>
      <c r="AR52" s="5">
        <v>0.311</v>
      </c>
      <c r="AS52" s="5">
        <v>0.37</v>
      </c>
      <c r="AT52" s="5">
        <v>0.681</v>
      </c>
      <c r="AU52" s="5">
        <v>141.0</v>
      </c>
      <c r="AV52" s="5">
        <v>15.0</v>
      </c>
      <c r="AW52" s="5">
        <v>7.0</v>
      </c>
      <c r="AX52" s="5">
        <v>2.0</v>
      </c>
      <c r="AY52" s="5">
        <v>2.0</v>
      </c>
      <c r="AZ52" s="5">
        <v>6.0</v>
      </c>
      <c r="BA52" s="5">
        <v>4.0</v>
      </c>
      <c r="BB52" s="5">
        <v>0.269</v>
      </c>
      <c r="BC52" s="5">
        <f t="shared" si="1"/>
        <v>65</v>
      </c>
      <c r="BD52" s="5">
        <f t="shared" si="2"/>
        <v>2</v>
      </c>
    </row>
    <row r="53">
      <c r="A53" s="1">
        <v>52.0</v>
      </c>
      <c r="B53" s="3"/>
      <c r="C53" s="4" t="s">
        <v>451</v>
      </c>
      <c r="D53" s="4" t="s">
        <v>692</v>
      </c>
      <c r="E53" s="5">
        <v>2019.0</v>
      </c>
      <c r="F53" s="5">
        <v>2020.0</v>
      </c>
      <c r="G53" s="5">
        <v>35.0</v>
      </c>
      <c r="H53" s="5">
        <v>83.0</v>
      </c>
      <c r="I53" s="3"/>
      <c r="J53" s="3"/>
      <c r="K53" s="3"/>
      <c r="L53" s="5">
        <v>3.66</v>
      </c>
      <c r="M53" s="5">
        <v>35.0</v>
      </c>
      <c r="N53" s="3"/>
      <c r="O53" s="3"/>
      <c r="P53" s="3"/>
      <c r="Q53" s="3"/>
      <c r="R53" s="5">
        <v>98.1</v>
      </c>
      <c r="S53" s="5">
        <v>79.0</v>
      </c>
      <c r="T53" s="5">
        <v>35.0</v>
      </c>
      <c r="U53" s="5">
        <v>40.0</v>
      </c>
      <c r="V53" s="5">
        <v>7.0</v>
      </c>
      <c r="W53" s="5">
        <v>33.0</v>
      </c>
      <c r="X53" s="5">
        <v>3.0</v>
      </c>
      <c r="Y53" s="5">
        <v>9.0</v>
      </c>
      <c r="Z53" s="5">
        <v>9.0</v>
      </c>
      <c r="AA53" s="5">
        <v>0.0</v>
      </c>
      <c r="AB53" s="5">
        <v>2.0</v>
      </c>
      <c r="AC53" s="5">
        <v>409.0</v>
      </c>
      <c r="AD53" s="5">
        <v>1.139</v>
      </c>
      <c r="AE53" s="5">
        <v>7.6</v>
      </c>
      <c r="AF53" s="5">
        <v>2.52</v>
      </c>
      <c r="AG53" s="5">
        <v>409.0</v>
      </c>
      <c r="AH53" s="5">
        <v>364.0</v>
      </c>
      <c r="AI53" s="5">
        <v>35.0</v>
      </c>
      <c r="AJ53" s="5">
        <v>79.0</v>
      </c>
      <c r="AK53" s="5">
        <v>26.0</v>
      </c>
      <c r="AL53" s="5">
        <v>0.0</v>
      </c>
      <c r="AM53" s="5">
        <v>7.0</v>
      </c>
      <c r="AN53" s="5">
        <v>2.0</v>
      </c>
      <c r="AO53" s="5">
        <v>0.0</v>
      </c>
      <c r="AP53" s="5">
        <v>33.0</v>
      </c>
      <c r="AQ53" s="5">
        <v>0.217</v>
      </c>
      <c r="AR53" s="5">
        <v>0.298</v>
      </c>
      <c r="AS53" s="5">
        <v>0.346</v>
      </c>
      <c r="AT53" s="5">
        <v>0.644</v>
      </c>
      <c r="AU53" s="5">
        <v>126.0</v>
      </c>
      <c r="AV53" s="5">
        <v>14.0</v>
      </c>
      <c r="AW53" s="5">
        <v>9.0</v>
      </c>
      <c r="AX53" s="5">
        <v>3.0</v>
      </c>
      <c r="AY53" s="5">
        <v>0.0</v>
      </c>
      <c r="AZ53" s="5">
        <v>3.0</v>
      </c>
      <c r="BA53" s="5">
        <v>9.0</v>
      </c>
      <c r="BB53" s="5">
        <v>0.263</v>
      </c>
      <c r="BC53" s="5">
        <f t="shared" si="1"/>
        <v>46</v>
      </c>
      <c r="BD53" s="5">
        <f t="shared" si="2"/>
        <v>2</v>
      </c>
    </row>
    <row r="54">
      <c r="A54" s="1">
        <v>53.0</v>
      </c>
      <c r="B54" s="3"/>
      <c r="C54" s="4" t="s">
        <v>714</v>
      </c>
      <c r="D54" s="4" t="s">
        <v>692</v>
      </c>
      <c r="E54" s="5">
        <v>2019.0</v>
      </c>
      <c r="F54" s="5">
        <v>2020.0</v>
      </c>
      <c r="G54" s="5">
        <v>38.0</v>
      </c>
      <c r="H54" s="5">
        <v>82.0</v>
      </c>
      <c r="I54" s="3"/>
      <c r="J54" s="3"/>
      <c r="K54" s="3"/>
      <c r="L54" s="5">
        <v>4.44</v>
      </c>
      <c r="M54" s="5">
        <v>24.0</v>
      </c>
      <c r="N54" s="3"/>
      <c r="O54" s="3"/>
      <c r="P54" s="3"/>
      <c r="Q54" s="3"/>
      <c r="R54" s="5">
        <v>77.0</v>
      </c>
      <c r="S54" s="5">
        <v>85.0</v>
      </c>
      <c r="T54" s="5">
        <v>48.0</v>
      </c>
      <c r="U54" s="5">
        <v>38.0</v>
      </c>
      <c r="V54" s="5">
        <v>11.0</v>
      </c>
      <c r="W54" s="5">
        <v>16.0</v>
      </c>
      <c r="X54" s="5">
        <v>0.0</v>
      </c>
      <c r="Y54" s="5">
        <v>2.0</v>
      </c>
      <c r="Z54" s="5">
        <v>5.0</v>
      </c>
      <c r="AA54" s="5">
        <v>0.0</v>
      </c>
      <c r="AB54" s="5">
        <v>4.0</v>
      </c>
      <c r="AC54" s="5">
        <v>332.0</v>
      </c>
      <c r="AD54" s="5">
        <v>1.312</v>
      </c>
      <c r="AE54" s="5">
        <v>9.6</v>
      </c>
      <c r="AF54" s="5">
        <v>5.13</v>
      </c>
      <c r="AG54" s="5">
        <v>332.0</v>
      </c>
      <c r="AH54" s="5">
        <v>301.0</v>
      </c>
      <c r="AI54" s="5">
        <v>48.0</v>
      </c>
      <c r="AJ54" s="5">
        <v>85.0</v>
      </c>
      <c r="AK54" s="5">
        <v>14.0</v>
      </c>
      <c r="AL54" s="5">
        <v>1.0</v>
      </c>
      <c r="AM54" s="5">
        <v>11.0</v>
      </c>
      <c r="AN54" s="5">
        <v>9.0</v>
      </c>
      <c r="AO54" s="5">
        <v>3.0</v>
      </c>
      <c r="AP54" s="5">
        <v>16.0</v>
      </c>
      <c r="AQ54" s="5">
        <v>0.282</v>
      </c>
      <c r="AR54" s="5">
        <v>0.325</v>
      </c>
      <c r="AS54" s="5">
        <v>0.445</v>
      </c>
      <c r="AT54" s="5">
        <v>0.77</v>
      </c>
      <c r="AU54" s="5">
        <v>134.0</v>
      </c>
      <c r="AV54" s="5">
        <v>4.0</v>
      </c>
      <c r="AW54" s="5">
        <v>5.0</v>
      </c>
      <c r="AX54" s="5">
        <v>6.0</v>
      </c>
      <c r="AY54" s="5">
        <v>4.0</v>
      </c>
      <c r="AZ54" s="5">
        <v>0.0</v>
      </c>
      <c r="BA54" s="5">
        <v>2.0</v>
      </c>
      <c r="BB54" s="5">
        <v>0.349</v>
      </c>
      <c r="BC54" s="5">
        <f t="shared" si="1"/>
        <v>59</v>
      </c>
      <c r="BD54" s="5">
        <f t="shared" si="2"/>
        <v>6</v>
      </c>
    </row>
    <row r="55">
      <c r="A55" s="1">
        <v>54.0</v>
      </c>
      <c r="B55" s="3"/>
      <c r="C55" s="4" t="s">
        <v>417</v>
      </c>
      <c r="D55" s="4" t="s">
        <v>692</v>
      </c>
      <c r="E55" s="5">
        <v>2019.0</v>
      </c>
      <c r="F55" s="5">
        <v>2020.0</v>
      </c>
      <c r="G55" s="5">
        <v>31.0</v>
      </c>
      <c r="H55" s="5">
        <v>82.0</v>
      </c>
      <c r="I55" s="3"/>
      <c r="J55" s="3"/>
      <c r="K55" s="3"/>
      <c r="L55" s="5">
        <v>4.6</v>
      </c>
      <c r="M55" s="5">
        <v>31.0</v>
      </c>
      <c r="N55" s="3"/>
      <c r="O55" s="3"/>
      <c r="P55" s="3"/>
      <c r="Q55" s="3"/>
      <c r="R55" s="5">
        <v>92.0</v>
      </c>
      <c r="S55" s="5">
        <v>92.0</v>
      </c>
      <c r="T55" s="5">
        <v>38.0</v>
      </c>
      <c r="U55" s="5">
        <v>47.0</v>
      </c>
      <c r="V55" s="5">
        <v>9.0</v>
      </c>
      <c r="W55" s="5">
        <v>26.0</v>
      </c>
      <c r="X55" s="5">
        <v>1.0</v>
      </c>
      <c r="Y55" s="5">
        <v>3.0</v>
      </c>
      <c r="Z55" s="5">
        <v>6.0</v>
      </c>
      <c r="AA55" s="5">
        <v>0.0</v>
      </c>
      <c r="AB55" s="5">
        <v>5.0</v>
      </c>
      <c r="AC55" s="5">
        <v>383.0</v>
      </c>
      <c r="AD55" s="5">
        <v>1.283</v>
      </c>
      <c r="AE55" s="5">
        <v>8.0</v>
      </c>
      <c r="AF55" s="5">
        <v>3.15</v>
      </c>
      <c r="AG55" s="5">
        <v>383.0</v>
      </c>
      <c r="AH55" s="5">
        <v>346.0</v>
      </c>
      <c r="AI55" s="5">
        <v>38.0</v>
      </c>
      <c r="AJ55" s="5">
        <v>92.0</v>
      </c>
      <c r="AK55" s="5">
        <v>14.0</v>
      </c>
      <c r="AL55" s="5">
        <v>0.0</v>
      </c>
      <c r="AM55" s="5">
        <v>9.0</v>
      </c>
      <c r="AN55" s="5">
        <v>7.0</v>
      </c>
      <c r="AO55" s="5">
        <v>2.0</v>
      </c>
      <c r="AP55" s="5">
        <v>26.0</v>
      </c>
      <c r="AQ55" s="5">
        <v>0.266</v>
      </c>
      <c r="AR55" s="5">
        <v>0.327</v>
      </c>
      <c r="AS55" s="5">
        <v>0.384</v>
      </c>
      <c r="AT55" s="5">
        <v>0.712</v>
      </c>
      <c r="AU55" s="5">
        <v>133.0</v>
      </c>
      <c r="AV55" s="5">
        <v>15.0</v>
      </c>
      <c r="AW55" s="5">
        <v>6.0</v>
      </c>
      <c r="AX55" s="5">
        <v>4.0</v>
      </c>
      <c r="AY55" s="5">
        <v>1.0</v>
      </c>
      <c r="AZ55" s="5">
        <v>1.0</v>
      </c>
      <c r="BA55" s="5">
        <v>3.0</v>
      </c>
      <c r="BB55" s="5">
        <v>0.324</v>
      </c>
      <c r="BC55" s="5">
        <f t="shared" si="1"/>
        <v>69</v>
      </c>
      <c r="BD55" s="5">
        <f t="shared" si="2"/>
        <v>5</v>
      </c>
    </row>
    <row r="56">
      <c r="A56" s="1">
        <v>55.0</v>
      </c>
      <c r="B56" s="3"/>
      <c r="C56" s="4" t="s">
        <v>715</v>
      </c>
      <c r="D56" s="4" t="s">
        <v>692</v>
      </c>
      <c r="E56" s="5">
        <v>2019.0</v>
      </c>
      <c r="F56" s="5">
        <v>2020.0</v>
      </c>
      <c r="G56" s="5">
        <v>49.0</v>
      </c>
      <c r="H56" s="5">
        <v>82.0</v>
      </c>
      <c r="I56" s="3"/>
      <c r="J56" s="3"/>
      <c r="K56" s="3"/>
      <c r="L56" s="5">
        <v>5.43</v>
      </c>
      <c r="M56" s="5">
        <v>9.0</v>
      </c>
      <c r="N56" s="3"/>
      <c r="O56" s="3"/>
      <c r="P56" s="3"/>
      <c r="Q56" s="3"/>
      <c r="R56" s="5">
        <v>59.2</v>
      </c>
      <c r="S56" s="5">
        <v>65.0</v>
      </c>
      <c r="T56" s="5">
        <v>49.0</v>
      </c>
      <c r="U56" s="5">
        <v>36.0</v>
      </c>
      <c r="V56" s="5">
        <v>13.0</v>
      </c>
      <c r="W56" s="5">
        <v>16.0</v>
      </c>
      <c r="X56" s="5">
        <v>0.0</v>
      </c>
      <c r="Y56" s="5">
        <v>3.0</v>
      </c>
      <c r="Z56" s="5">
        <v>2.0</v>
      </c>
      <c r="AA56" s="5">
        <v>0.0</v>
      </c>
      <c r="AB56" s="5">
        <v>3.0</v>
      </c>
      <c r="AC56" s="5">
        <v>264.0</v>
      </c>
      <c r="AD56" s="5">
        <v>1.358</v>
      </c>
      <c r="AE56" s="5">
        <v>12.4</v>
      </c>
      <c r="AF56" s="5">
        <v>5.13</v>
      </c>
      <c r="AG56" s="5">
        <v>264.0</v>
      </c>
      <c r="AH56" s="5">
        <v>242.0</v>
      </c>
      <c r="AI56" s="5">
        <v>49.0</v>
      </c>
      <c r="AJ56" s="5">
        <v>65.0</v>
      </c>
      <c r="AK56" s="5">
        <v>18.0</v>
      </c>
      <c r="AL56" s="5">
        <v>1.0</v>
      </c>
      <c r="AM56" s="5">
        <v>13.0</v>
      </c>
      <c r="AN56" s="5">
        <v>2.0</v>
      </c>
      <c r="AO56" s="5">
        <v>1.0</v>
      </c>
      <c r="AP56" s="5">
        <v>16.0</v>
      </c>
      <c r="AQ56" s="5">
        <v>0.269</v>
      </c>
      <c r="AR56" s="5">
        <v>0.318</v>
      </c>
      <c r="AS56" s="5">
        <v>0.512</v>
      </c>
      <c r="AT56" s="5">
        <v>0.83</v>
      </c>
      <c r="AU56" s="5">
        <v>124.0</v>
      </c>
      <c r="AV56" s="5">
        <v>1.0</v>
      </c>
      <c r="AW56" s="5">
        <v>2.0</v>
      </c>
      <c r="AX56" s="5">
        <v>3.0</v>
      </c>
      <c r="AY56" s="5">
        <v>1.0</v>
      </c>
      <c r="AZ56" s="5">
        <v>0.0</v>
      </c>
      <c r="BA56" s="5">
        <v>3.0</v>
      </c>
      <c r="BB56" s="5">
        <v>0.351</v>
      </c>
      <c r="BC56" s="5">
        <f t="shared" si="1"/>
        <v>33</v>
      </c>
      <c r="BD56" s="5">
        <f t="shared" si="2"/>
        <v>1</v>
      </c>
    </row>
    <row r="57">
      <c r="A57" s="1">
        <v>56.0</v>
      </c>
      <c r="B57" s="3"/>
      <c r="C57" s="4" t="s">
        <v>716</v>
      </c>
      <c r="D57" s="4" t="s">
        <v>692</v>
      </c>
      <c r="E57" s="5">
        <v>2019.0</v>
      </c>
      <c r="F57" s="5">
        <v>2020.0</v>
      </c>
      <c r="G57" s="5">
        <v>42.0</v>
      </c>
      <c r="H57" s="5">
        <v>79.0</v>
      </c>
      <c r="I57" s="3"/>
      <c r="J57" s="3"/>
      <c r="K57" s="3"/>
      <c r="L57" s="5">
        <v>2.67</v>
      </c>
      <c r="M57" s="5">
        <v>25.0</v>
      </c>
      <c r="N57" s="3"/>
      <c r="O57" s="3"/>
      <c r="P57" s="3"/>
      <c r="Q57" s="3"/>
      <c r="R57" s="5">
        <v>84.1</v>
      </c>
      <c r="S57" s="5">
        <v>63.0</v>
      </c>
      <c r="T57" s="5">
        <v>30.0</v>
      </c>
      <c r="U57" s="5">
        <v>25.0</v>
      </c>
      <c r="V57" s="5">
        <v>9.0</v>
      </c>
      <c r="W57" s="5">
        <v>17.0</v>
      </c>
      <c r="X57" s="5">
        <v>1.0</v>
      </c>
      <c r="Y57" s="5">
        <v>4.0</v>
      </c>
      <c r="Z57" s="5">
        <v>5.0</v>
      </c>
      <c r="AA57" s="5">
        <v>0.0</v>
      </c>
      <c r="AB57" s="5">
        <v>2.0</v>
      </c>
      <c r="AC57" s="5">
        <v>318.0</v>
      </c>
      <c r="AD57" s="5">
        <v>0.949</v>
      </c>
      <c r="AE57" s="5">
        <v>8.4</v>
      </c>
      <c r="AF57" s="5">
        <v>4.65</v>
      </c>
      <c r="AG57" s="5">
        <v>318.0</v>
      </c>
      <c r="AH57" s="5">
        <v>292.0</v>
      </c>
      <c r="AI57" s="5">
        <v>30.0</v>
      </c>
      <c r="AJ57" s="5">
        <v>63.0</v>
      </c>
      <c r="AK57" s="5">
        <v>9.0</v>
      </c>
      <c r="AL57" s="5">
        <v>0.0</v>
      </c>
      <c r="AM57" s="5">
        <v>9.0</v>
      </c>
      <c r="AN57" s="5">
        <v>10.0</v>
      </c>
      <c r="AO57" s="5">
        <v>8.0</v>
      </c>
      <c r="AP57" s="5">
        <v>17.0</v>
      </c>
      <c r="AQ57" s="5">
        <v>0.216</v>
      </c>
      <c r="AR57" s="5">
        <v>0.27</v>
      </c>
      <c r="AS57" s="5">
        <v>0.339</v>
      </c>
      <c r="AT57" s="5">
        <v>0.609</v>
      </c>
      <c r="AU57" s="5">
        <v>99.0</v>
      </c>
      <c r="AV57" s="5">
        <v>14.0</v>
      </c>
      <c r="AW57" s="5">
        <v>5.0</v>
      </c>
      <c r="AX57" s="5">
        <v>3.0</v>
      </c>
      <c r="AY57" s="5">
        <v>1.0</v>
      </c>
      <c r="AZ57" s="5">
        <v>1.0</v>
      </c>
      <c r="BA57" s="5">
        <v>4.0</v>
      </c>
      <c r="BB57" s="5">
        <v>0.263</v>
      </c>
      <c r="BC57" s="5">
        <f t="shared" si="1"/>
        <v>45</v>
      </c>
      <c r="BD57" s="5">
        <f t="shared" si="2"/>
        <v>2</v>
      </c>
    </row>
    <row r="58">
      <c r="A58" s="1">
        <v>57.0</v>
      </c>
      <c r="B58" s="3"/>
      <c r="C58" s="4" t="s">
        <v>717</v>
      </c>
      <c r="D58" s="4" t="s">
        <v>692</v>
      </c>
      <c r="E58" s="5">
        <v>2019.0</v>
      </c>
      <c r="F58" s="5">
        <v>2020.0</v>
      </c>
      <c r="G58" s="5">
        <v>35.0</v>
      </c>
      <c r="H58" s="5">
        <v>79.0</v>
      </c>
      <c r="I58" s="3"/>
      <c r="J58" s="3"/>
      <c r="K58" s="3"/>
      <c r="L58" s="5">
        <v>4.65</v>
      </c>
      <c r="M58" s="5">
        <v>35.0</v>
      </c>
      <c r="N58" s="3"/>
      <c r="O58" s="3"/>
      <c r="P58" s="3"/>
      <c r="Q58" s="3"/>
      <c r="R58" s="5">
        <v>93.0</v>
      </c>
      <c r="S58" s="5">
        <v>89.0</v>
      </c>
      <c r="T58" s="5">
        <v>44.0</v>
      </c>
      <c r="U58" s="5">
        <v>48.0</v>
      </c>
      <c r="V58" s="5">
        <v>19.0</v>
      </c>
      <c r="W58" s="5">
        <v>30.0</v>
      </c>
      <c r="X58" s="5">
        <v>1.0</v>
      </c>
      <c r="Y58" s="5">
        <v>2.0</v>
      </c>
      <c r="Z58" s="5">
        <v>6.0</v>
      </c>
      <c r="AA58" s="5">
        <v>1.0</v>
      </c>
      <c r="AB58" s="5">
        <v>2.0</v>
      </c>
      <c r="AC58" s="5">
        <v>391.0</v>
      </c>
      <c r="AD58" s="5">
        <v>1.28</v>
      </c>
      <c r="AE58" s="5">
        <v>7.6</v>
      </c>
      <c r="AF58" s="5">
        <v>2.63</v>
      </c>
      <c r="AG58" s="5">
        <v>391.0</v>
      </c>
      <c r="AH58" s="5">
        <v>351.0</v>
      </c>
      <c r="AI58" s="5">
        <v>44.0</v>
      </c>
      <c r="AJ58" s="5">
        <v>89.0</v>
      </c>
      <c r="AK58" s="5">
        <v>15.0</v>
      </c>
      <c r="AL58" s="5">
        <v>0.0</v>
      </c>
      <c r="AM58" s="5">
        <v>19.0</v>
      </c>
      <c r="AN58" s="5">
        <v>7.0</v>
      </c>
      <c r="AO58" s="5">
        <v>1.0</v>
      </c>
      <c r="AP58" s="5">
        <v>30.0</v>
      </c>
      <c r="AQ58" s="5">
        <v>0.254</v>
      </c>
      <c r="AR58" s="5">
        <v>0.32</v>
      </c>
      <c r="AS58" s="5">
        <v>0.459</v>
      </c>
      <c r="AT58" s="5">
        <v>0.778</v>
      </c>
      <c r="AU58" s="5">
        <v>161.0</v>
      </c>
      <c r="AV58" s="5">
        <v>10.0</v>
      </c>
      <c r="AW58" s="5">
        <v>6.0</v>
      </c>
      <c r="AX58" s="5">
        <v>0.0</v>
      </c>
      <c r="AY58" s="5">
        <v>4.0</v>
      </c>
      <c r="AZ58" s="5">
        <v>1.0</v>
      </c>
      <c r="BA58" s="5">
        <v>2.0</v>
      </c>
      <c r="BB58" s="5">
        <v>0.272</v>
      </c>
      <c r="BC58" s="5">
        <f t="shared" si="1"/>
        <v>55</v>
      </c>
      <c r="BD58" s="5">
        <f t="shared" si="2"/>
        <v>6</v>
      </c>
    </row>
    <row r="59">
      <c r="A59" s="1">
        <v>58.0</v>
      </c>
      <c r="B59" s="3"/>
      <c r="C59" s="4" t="s">
        <v>429</v>
      </c>
      <c r="D59" s="4" t="s">
        <v>692</v>
      </c>
      <c r="E59" s="5">
        <v>2019.0</v>
      </c>
      <c r="F59" s="5">
        <v>2020.0</v>
      </c>
      <c r="G59" s="5">
        <v>38.0</v>
      </c>
      <c r="H59" s="5">
        <v>79.0</v>
      </c>
      <c r="I59" s="3"/>
      <c r="J59" s="3"/>
      <c r="K59" s="3"/>
      <c r="L59" s="5">
        <v>4.97</v>
      </c>
      <c r="M59" s="5">
        <v>33.0</v>
      </c>
      <c r="N59" s="3"/>
      <c r="O59" s="3"/>
      <c r="P59" s="3"/>
      <c r="Q59" s="3"/>
      <c r="R59" s="5">
        <v>87.0</v>
      </c>
      <c r="S59" s="5">
        <v>97.0</v>
      </c>
      <c r="T59" s="5">
        <v>48.0</v>
      </c>
      <c r="U59" s="5">
        <v>48.0</v>
      </c>
      <c r="V59" s="5">
        <v>19.0</v>
      </c>
      <c r="W59" s="5">
        <v>32.0</v>
      </c>
      <c r="X59" s="5">
        <v>2.0</v>
      </c>
      <c r="Y59" s="5">
        <v>4.0</v>
      </c>
      <c r="Z59" s="5">
        <v>4.0</v>
      </c>
      <c r="AA59" s="5">
        <v>1.0</v>
      </c>
      <c r="AB59" s="5">
        <v>1.0</v>
      </c>
      <c r="AC59" s="5">
        <v>389.0</v>
      </c>
      <c r="AD59" s="5">
        <v>1.483</v>
      </c>
      <c r="AE59" s="5">
        <v>8.2</v>
      </c>
      <c r="AF59" s="5">
        <v>2.47</v>
      </c>
      <c r="AG59" s="5">
        <v>389.0</v>
      </c>
      <c r="AH59" s="5">
        <v>347.0</v>
      </c>
      <c r="AI59" s="5">
        <v>48.0</v>
      </c>
      <c r="AJ59" s="5">
        <v>97.0</v>
      </c>
      <c r="AK59" s="5">
        <v>18.0</v>
      </c>
      <c r="AL59" s="5">
        <v>3.0</v>
      </c>
      <c r="AM59" s="5">
        <v>19.0</v>
      </c>
      <c r="AN59" s="5">
        <v>7.0</v>
      </c>
      <c r="AO59" s="5">
        <v>2.0</v>
      </c>
      <c r="AP59" s="5">
        <v>32.0</v>
      </c>
      <c r="AQ59" s="5">
        <v>0.28</v>
      </c>
      <c r="AR59" s="5">
        <v>0.347</v>
      </c>
      <c r="AS59" s="5">
        <v>0.513</v>
      </c>
      <c r="AT59" s="5">
        <v>0.86</v>
      </c>
      <c r="AU59" s="5">
        <v>178.0</v>
      </c>
      <c r="AV59" s="5">
        <v>4.0</v>
      </c>
      <c r="AW59" s="5">
        <v>4.0</v>
      </c>
      <c r="AX59" s="5">
        <v>6.0</v>
      </c>
      <c r="AY59" s="5">
        <v>0.0</v>
      </c>
      <c r="AZ59" s="5">
        <v>2.0</v>
      </c>
      <c r="BA59" s="5">
        <v>4.0</v>
      </c>
      <c r="BB59" s="5">
        <v>0.313</v>
      </c>
      <c r="BC59" s="5">
        <f t="shared" si="1"/>
        <v>57</v>
      </c>
      <c r="BD59" s="5">
        <f t="shared" si="2"/>
        <v>5</v>
      </c>
    </row>
    <row r="60">
      <c r="A60" s="1">
        <v>59.0</v>
      </c>
      <c r="B60" s="3"/>
      <c r="C60" s="4" t="s">
        <v>718</v>
      </c>
      <c r="D60" s="4" t="s">
        <v>692</v>
      </c>
      <c r="E60" s="5">
        <v>2019.0</v>
      </c>
      <c r="F60" s="5">
        <v>2019.0</v>
      </c>
      <c r="G60" s="5">
        <v>32.0</v>
      </c>
      <c r="H60" s="5">
        <v>79.0</v>
      </c>
      <c r="I60" s="3"/>
      <c r="J60" s="3"/>
      <c r="K60" s="3"/>
      <c r="L60" s="5">
        <v>2.56</v>
      </c>
      <c r="M60" s="5">
        <v>32.0</v>
      </c>
      <c r="N60" s="3"/>
      <c r="O60" s="3"/>
      <c r="P60" s="3"/>
      <c r="Q60" s="3"/>
      <c r="R60" s="5">
        <v>91.1</v>
      </c>
      <c r="S60" s="5">
        <v>74.0</v>
      </c>
      <c r="T60" s="5">
        <v>35.0</v>
      </c>
      <c r="U60" s="5">
        <v>26.0</v>
      </c>
      <c r="V60" s="5">
        <v>7.0</v>
      </c>
      <c r="W60" s="5">
        <v>31.0</v>
      </c>
      <c r="X60" s="5">
        <v>1.0</v>
      </c>
      <c r="Y60" s="5">
        <v>3.0</v>
      </c>
      <c r="Z60" s="5">
        <v>1.0</v>
      </c>
      <c r="AA60" s="5">
        <v>0.0</v>
      </c>
      <c r="AB60" s="5">
        <v>2.0</v>
      </c>
      <c r="AC60" s="5">
        <v>371.0</v>
      </c>
      <c r="AD60" s="5">
        <v>1.15</v>
      </c>
      <c r="AE60" s="5">
        <v>7.8</v>
      </c>
      <c r="AF60" s="5">
        <v>2.55</v>
      </c>
      <c r="AG60" s="5">
        <v>371.0</v>
      </c>
      <c r="AH60" s="5">
        <v>337.0</v>
      </c>
      <c r="AI60" s="5">
        <v>35.0</v>
      </c>
      <c r="AJ60" s="5">
        <v>74.0</v>
      </c>
      <c r="AK60" s="5">
        <v>13.0</v>
      </c>
      <c r="AL60" s="5">
        <v>1.0</v>
      </c>
      <c r="AM60" s="5">
        <v>7.0</v>
      </c>
      <c r="AN60" s="5">
        <v>3.0</v>
      </c>
      <c r="AO60" s="5">
        <v>3.0</v>
      </c>
      <c r="AP60" s="5">
        <v>31.0</v>
      </c>
      <c r="AQ60" s="5">
        <v>0.22</v>
      </c>
      <c r="AR60" s="5">
        <v>0.286</v>
      </c>
      <c r="AS60" s="5">
        <v>0.326</v>
      </c>
      <c r="AT60" s="5">
        <v>0.612</v>
      </c>
      <c r="AU60" s="5">
        <v>110.0</v>
      </c>
      <c r="AV60" s="5">
        <v>7.0</v>
      </c>
      <c r="AW60" s="5">
        <v>1.0</v>
      </c>
      <c r="AX60" s="5">
        <v>0.0</v>
      </c>
      <c r="AY60" s="5">
        <v>2.0</v>
      </c>
      <c r="AZ60" s="5">
        <v>1.0</v>
      </c>
      <c r="BA60" s="5">
        <v>3.0</v>
      </c>
      <c r="BB60" s="5">
        <v>0.265</v>
      </c>
      <c r="BC60" s="5">
        <f t="shared" si="1"/>
        <v>53</v>
      </c>
      <c r="BD60" s="5">
        <f t="shared" si="2"/>
        <v>0</v>
      </c>
    </row>
    <row r="61">
      <c r="A61" s="1">
        <v>60.0</v>
      </c>
      <c r="B61" s="3"/>
      <c r="C61" s="4" t="s">
        <v>719</v>
      </c>
      <c r="D61" s="4" t="s">
        <v>692</v>
      </c>
      <c r="E61" s="5">
        <v>2019.0</v>
      </c>
      <c r="F61" s="5">
        <v>2020.0</v>
      </c>
      <c r="G61" s="5">
        <v>22.0</v>
      </c>
      <c r="H61" s="5">
        <v>79.0</v>
      </c>
      <c r="I61" s="3"/>
      <c r="J61" s="3"/>
      <c r="K61" s="3"/>
      <c r="L61" s="5">
        <v>3.67</v>
      </c>
      <c r="M61" s="5">
        <v>22.0</v>
      </c>
      <c r="N61" s="3"/>
      <c r="O61" s="3"/>
      <c r="P61" s="3"/>
      <c r="Q61" s="3"/>
      <c r="R61" s="5">
        <v>54.0</v>
      </c>
      <c r="S61" s="5">
        <v>40.0</v>
      </c>
      <c r="T61" s="5">
        <v>25.0</v>
      </c>
      <c r="U61" s="5">
        <v>22.0</v>
      </c>
      <c r="V61" s="5">
        <v>8.0</v>
      </c>
      <c r="W61" s="5">
        <v>20.0</v>
      </c>
      <c r="X61" s="5">
        <v>0.0</v>
      </c>
      <c r="Y61" s="5">
        <v>1.0</v>
      </c>
      <c r="Z61" s="5">
        <v>3.0</v>
      </c>
      <c r="AA61" s="5">
        <v>0.0</v>
      </c>
      <c r="AB61" s="5">
        <v>2.0</v>
      </c>
      <c r="AC61" s="5">
        <v>223.0</v>
      </c>
      <c r="AD61" s="5">
        <v>1.111</v>
      </c>
      <c r="AE61" s="5">
        <v>13.2</v>
      </c>
      <c r="AF61" s="5">
        <v>3.95</v>
      </c>
      <c r="AG61" s="5">
        <v>223.0</v>
      </c>
      <c r="AH61" s="5">
        <v>196.0</v>
      </c>
      <c r="AI61" s="5">
        <v>25.0</v>
      </c>
      <c r="AJ61" s="5">
        <v>40.0</v>
      </c>
      <c r="AK61" s="5">
        <v>9.0</v>
      </c>
      <c r="AL61" s="5">
        <v>0.0</v>
      </c>
      <c r="AM61" s="5">
        <v>8.0</v>
      </c>
      <c r="AN61" s="5">
        <v>1.0</v>
      </c>
      <c r="AO61" s="5">
        <v>1.0</v>
      </c>
      <c r="AP61" s="5">
        <v>20.0</v>
      </c>
      <c r="AQ61" s="5">
        <v>0.204</v>
      </c>
      <c r="AR61" s="5">
        <v>0.285</v>
      </c>
      <c r="AS61" s="5">
        <v>0.372</v>
      </c>
      <c r="AT61" s="5">
        <v>0.658</v>
      </c>
      <c r="AU61" s="5">
        <v>73.0</v>
      </c>
      <c r="AV61" s="5">
        <v>3.0</v>
      </c>
      <c r="AW61" s="5">
        <v>3.0</v>
      </c>
      <c r="AX61" s="5">
        <v>2.0</v>
      </c>
      <c r="AY61" s="5">
        <v>2.0</v>
      </c>
      <c r="AZ61" s="5">
        <v>0.0</v>
      </c>
      <c r="BA61" s="5">
        <v>1.0</v>
      </c>
      <c r="BB61" s="5">
        <v>0.288</v>
      </c>
      <c r="BC61" s="5">
        <f t="shared" si="1"/>
        <v>23</v>
      </c>
      <c r="BD61" s="5">
        <f t="shared" si="2"/>
        <v>0</v>
      </c>
    </row>
    <row r="62">
      <c r="A62" s="1">
        <v>61.0</v>
      </c>
      <c r="B62" s="3"/>
      <c r="C62" s="4" t="s">
        <v>720</v>
      </c>
      <c r="D62" s="4" t="s">
        <v>692</v>
      </c>
      <c r="E62" s="5">
        <v>2019.0</v>
      </c>
      <c r="F62" s="5">
        <v>2020.0</v>
      </c>
      <c r="G62" s="5">
        <v>85.0</v>
      </c>
      <c r="H62" s="5">
        <v>79.0</v>
      </c>
      <c r="I62" s="3"/>
      <c r="J62" s="3"/>
      <c r="K62" s="3"/>
      <c r="L62" s="5">
        <v>0.48</v>
      </c>
      <c r="M62" s="5">
        <v>1.0</v>
      </c>
      <c r="N62" s="3"/>
      <c r="O62" s="3"/>
      <c r="P62" s="3"/>
      <c r="Q62" s="3"/>
      <c r="R62" s="5">
        <v>56.0</v>
      </c>
      <c r="S62" s="5">
        <v>26.0</v>
      </c>
      <c r="T62" s="5">
        <v>16.0</v>
      </c>
      <c r="U62" s="5">
        <v>3.0</v>
      </c>
      <c r="V62" s="5">
        <v>1.0</v>
      </c>
      <c r="W62" s="5">
        <v>12.0</v>
      </c>
      <c r="X62" s="5">
        <v>2.0</v>
      </c>
      <c r="Y62" s="5">
        <v>1.0</v>
      </c>
      <c r="Z62" s="5">
        <v>0.0</v>
      </c>
      <c r="AA62" s="5">
        <v>0.0</v>
      </c>
      <c r="AB62" s="5">
        <v>4.0</v>
      </c>
      <c r="AC62" s="5">
        <v>201.0</v>
      </c>
      <c r="AD62" s="5">
        <v>0.679</v>
      </c>
      <c r="AE62" s="5">
        <v>12.7</v>
      </c>
      <c r="AF62" s="5">
        <v>6.58</v>
      </c>
      <c r="AG62" s="5">
        <v>201.0</v>
      </c>
      <c r="AH62" s="5">
        <v>185.0</v>
      </c>
      <c r="AI62" s="5">
        <v>16.0</v>
      </c>
      <c r="AJ62" s="5">
        <v>26.0</v>
      </c>
      <c r="AK62" s="5">
        <v>10.0</v>
      </c>
      <c r="AL62" s="5">
        <v>0.0</v>
      </c>
      <c r="AM62" s="5">
        <v>1.0</v>
      </c>
      <c r="AN62" s="5">
        <v>0.0</v>
      </c>
      <c r="AO62" s="5">
        <v>1.0</v>
      </c>
      <c r="AP62" s="5">
        <v>12.0</v>
      </c>
      <c r="AQ62" s="5">
        <v>0.141</v>
      </c>
      <c r="AR62" s="5">
        <v>0.19</v>
      </c>
      <c r="AS62" s="5">
        <v>0.211</v>
      </c>
      <c r="AT62" s="5">
        <v>0.401</v>
      </c>
      <c r="AU62" s="5">
        <v>39.0</v>
      </c>
      <c r="AV62" s="5">
        <v>4.0</v>
      </c>
      <c r="AW62" s="5">
        <v>0.0</v>
      </c>
      <c r="AX62" s="5">
        <v>1.0</v>
      </c>
      <c r="AY62" s="5">
        <v>3.0</v>
      </c>
      <c r="AZ62" s="5">
        <v>2.0</v>
      </c>
      <c r="BA62" s="5">
        <v>1.0</v>
      </c>
      <c r="BB62" s="5">
        <v>0.231</v>
      </c>
      <c r="BC62" s="5">
        <f t="shared" si="1"/>
        <v>15</v>
      </c>
      <c r="BD62" s="5">
        <f t="shared" si="2"/>
        <v>-1</v>
      </c>
    </row>
    <row r="63">
      <c r="A63" s="1">
        <v>62.0</v>
      </c>
      <c r="B63" s="3"/>
      <c r="C63" s="4" t="s">
        <v>428</v>
      </c>
      <c r="D63" s="4" t="s">
        <v>692</v>
      </c>
      <c r="E63" s="5">
        <v>2019.0</v>
      </c>
      <c r="F63" s="5">
        <v>2020.0</v>
      </c>
      <c r="G63" s="5">
        <v>38.0</v>
      </c>
      <c r="H63" s="5">
        <v>79.0</v>
      </c>
      <c r="I63" s="3"/>
      <c r="J63" s="3"/>
      <c r="K63" s="3"/>
      <c r="L63" s="5">
        <v>3.82</v>
      </c>
      <c r="M63" s="5">
        <v>38.0</v>
      </c>
      <c r="N63" s="3"/>
      <c r="O63" s="3"/>
      <c r="P63" s="3"/>
      <c r="Q63" s="3"/>
      <c r="R63" s="5">
        <v>110.2</v>
      </c>
      <c r="S63" s="5">
        <v>120.0</v>
      </c>
      <c r="T63" s="5">
        <v>51.0</v>
      </c>
      <c r="U63" s="5">
        <v>47.0</v>
      </c>
      <c r="V63" s="5">
        <v>15.0</v>
      </c>
      <c r="W63" s="5">
        <v>17.0</v>
      </c>
      <c r="X63" s="5">
        <v>0.0</v>
      </c>
      <c r="Y63" s="5">
        <v>4.0</v>
      </c>
      <c r="Z63" s="5">
        <v>4.0</v>
      </c>
      <c r="AA63" s="5">
        <v>0.0</v>
      </c>
      <c r="AB63" s="5">
        <v>1.0</v>
      </c>
      <c r="AC63" s="5">
        <v>468.0</v>
      </c>
      <c r="AD63" s="5">
        <v>1.238</v>
      </c>
      <c r="AE63" s="5">
        <v>6.4</v>
      </c>
      <c r="AF63" s="5">
        <v>4.65</v>
      </c>
      <c r="AG63" s="5">
        <v>468.0</v>
      </c>
      <c r="AH63" s="5">
        <v>440.0</v>
      </c>
      <c r="AI63" s="5">
        <v>51.0</v>
      </c>
      <c r="AJ63" s="5">
        <v>120.0</v>
      </c>
      <c r="AK63" s="5">
        <v>20.0</v>
      </c>
      <c r="AL63" s="5">
        <v>1.0</v>
      </c>
      <c r="AM63" s="5">
        <v>15.0</v>
      </c>
      <c r="AN63" s="5">
        <v>2.0</v>
      </c>
      <c r="AO63" s="5">
        <v>4.0</v>
      </c>
      <c r="AP63" s="5">
        <v>17.0</v>
      </c>
      <c r="AQ63" s="5">
        <v>0.273</v>
      </c>
      <c r="AR63" s="5">
        <v>0.305</v>
      </c>
      <c r="AS63" s="5">
        <v>0.425</v>
      </c>
      <c r="AT63" s="5">
        <v>0.73</v>
      </c>
      <c r="AU63" s="5">
        <v>187.0</v>
      </c>
      <c r="AV63" s="5">
        <v>4.0</v>
      </c>
      <c r="AW63" s="5">
        <v>4.0</v>
      </c>
      <c r="AX63" s="5">
        <v>5.0</v>
      </c>
      <c r="AY63" s="5">
        <v>2.0</v>
      </c>
      <c r="AZ63" s="5">
        <v>0.0</v>
      </c>
      <c r="BA63" s="5">
        <v>4.0</v>
      </c>
      <c r="BB63" s="5">
        <v>0.302</v>
      </c>
      <c r="BC63" s="5">
        <f t="shared" si="1"/>
        <v>84</v>
      </c>
      <c r="BD63" s="5">
        <f t="shared" si="2"/>
        <v>-2</v>
      </c>
    </row>
    <row r="64">
      <c r="A64" s="1">
        <v>63.0</v>
      </c>
      <c r="B64" s="3"/>
      <c r="C64" s="4" t="s">
        <v>721</v>
      </c>
      <c r="D64" s="4" t="s">
        <v>692</v>
      </c>
      <c r="E64" s="5">
        <v>2019.0</v>
      </c>
      <c r="F64" s="5">
        <v>2020.0</v>
      </c>
      <c r="G64" s="5">
        <v>31.0</v>
      </c>
      <c r="H64" s="5">
        <v>78.0</v>
      </c>
      <c r="I64" s="3"/>
      <c r="J64" s="3"/>
      <c r="K64" s="3"/>
      <c r="L64" s="5">
        <v>5.12</v>
      </c>
      <c r="M64" s="5">
        <v>20.0</v>
      </c>
      <c r="N64" s="3"/>
      <c r="O64" s="3"/>
      <c r="P64" s="3"/>
      <c r="Q64" s="3"/>
      <c r="R64" s="5">
        <v>63.1</v>
      </c>
      <c r="S64" s="5">
        <v>70.0</v>
      </c>
      <c r="T64" s="5">
        <v>37.0</v>
      </c>
      <c r="U64" s="5">
        <v>36.0</v>
      </c>
      <c r="V64" s="5">
        <v>12.0</v>
      </c>
      <c r="W64" s="5">
        <v>13.0</v>
      </c>
      <c r="X64" s="5">
        <v>0.0</v>
      </c>
      <c r="Y64" s="5">
        <v>2.0</v>
      </c>
      <c r="Z64" s="5">
        <v>2.0</v>
      </c>
      <c r="AA64" s="5">
        <v>0.0</v>
      </c>
      <c r="AB64" s="5">
        <v>2.0</v>
      </c>
      <c r="AC64" s="5">
        <v>268.0</v>
      </c>
      <c r="AD64" s="5">
        <v>1.311</v>
      </c>
      <c r="AE64" s="5">
        <v>11.1</v>
      </c>
      <c r="AF64" s="5">
        <v>6.0</v>
      </c>
      <c r="AG64" s="5">
        <v>268.0</v>
      </c>
      <c r="AH64" s="5">
        <v>250.0</v>
      </c>
      <c r="AI64" s="5">
        <v>37.0</v>
      </c>
      <c r="AJ64" s="5">
        <v>70.0</v>
      </c>
      <c r="AK64" s="5">
        <v>20.0</v>
      </c>
      <c r="AL64" s="5">
        <v>1.0</v>
      </c>
      <c r="AM64" s="5">
        <v>12.0</v>
      </c>
      <c r="AN64" s="5">
        <v>2.0</v>
      </c>
      <c r="AO64" s="5">
        <v>2.0</v>
      </c>
      <c r="AP64" s="5">
        <v>13.0</v>
      </c>
      <c r="AQ64" s="5">
        <v>0.28</v>
      </c>
      <c r="AR64" s="5">
        <v>0.318</v>
      </c>
      <c r="AS64" s="5">
        <v>0.512</v>
      </c>
      <c r="AT64" s="5">
        <v>0.83</v>
      </c>
      <c r="AU64" s="5">
        <v>128.0</v>
      </c>
      <c r="AV64" s="5">
        <v>7.0</v>
      </c>
      <c r="AW64" s="5">
        <v>2.0</v>
      </c>
      <c r="AX64" s="5">
        <v>1.0</v>
      </c>
      <c r="AY64" s="5">
        <v>2.0</v>
      </c>
      <c r="AZ64" s="5">
        <v>0.0</v>
      </c>
      <c r="BA64" s="5">
        <v>2.0</v>
      </c>
      <c r="BB64" s="5">
        <v>0.358</v>
      </c>
      <c r="BC64" s="5">
        <f t="shared" si="1"/>
        <v>37</v>
      </c>
      <c r="BD64" s="5">
        <f t="shared" si="2"/>
        <v>0</v>
      </c>
    </row>
    <row r="65">
      <c r="A65" s="1">
        <v>64.0</v>
      </c>
      <c r="B65" s="3"/>
      <c r="C65" s="4" t="s">
        <v>722</v>
      </c>
      <c r="D65" s="4" t="s">
        <v>692</v>
      </c>
      <c r="E65" s="5">
        <v>2019.0</v>
      </c>
      <c r="F65" s="5">
        <v>2020.0</v>
      </c>
      <c r="G65" s="5">
        <v>23.0</v>
      </c>
      <c r="H65" s="5">
        <v>77.0</v>
      </c>
      <c r="I65" s="3"/>
      <c r="J65" s="3"/>
      <c r="K65" s="3"/>
      <c r="L65" s="5">
        <v>2.34</v>
      </c>
      <c r="M65" s="5">
        <v>23.0</v>
      </c>
      <c r="N65" s="3"/>
      <c r="O65" s="3"/>
      <c r="P65" s="3"/>
      <c r="Q65" s="3"/>
      <c r="R65" s="5">
        <v>61.2</v>
      </c>
      <c r="S65" s="5">
        <v>48.0</v>
      </c>
      <c r="T65" s="5">
        <v>19.0</v>
      </c>
      <c r="U65" s="5">
        <v>16.0</v>
      </c>
      <c r="V65" s="5">
        <v>7.0</v>
      </c>
      <c r="W65" s="5">
        <v>27.0</v>
      </c>
      <c r="X65" s="5">
        <v>0.0</v>
      </c>
      <c r="Y65" s="5">
        <v>2.0</v>
      </c>
      <c r="Z65" s="5">
        <v>2.0</v>
      </c>
      <c r="AA65" s="5">
        <v>0.0</v>
      </c>
      <c r="AB65" s="5">
        <v>3.0</v>
      </c>
      <c r="AC65" s="5">
        <v>261.0</v>
      </c>
      <c r="AD65" s="5">
        <v>1.216</v>
      </c>
      <c r="AE65" s="5">
        <v>11.2</v>
      </c>
      <c r="AF65" s="5">
        <v>2.85</v>
      </c>
      <c r="AG65" s="5">
        <v>261.0</v>
      </c>
      <c r="AH65" s="5">
        <v>230.0</v>
      </c>
      <c r="AI65" s="5">
        <v>19.0</v>
      </c>
      <c r="AJ65" s="5">
        <v>48.0</v>
      </c>
      <c r="AK65" s="5">
        <v>8.0</v>
      </c>
      <c r="AL65" s="5">
        <v>0.0</v>
      </c>
      <c r="AM65" s="5">
        <v>7.0</v>
      </c>
      <c r="AN65" s="5">
        <v>2.0</v>
      </c>
      <c r="AO65" s="5">
        <v>1.0</v>
      </c>
      <c r="AP65" s="5">
        <v>27.0</v>
      </c>
      <c r="AQ65" s="5">
        <v>0.209</v>
      </c>
      <c r="AR65" s="5">
        <v>0.296</v>
      </c>
      <c r="AS65" s="5">
        <v>0.335</v>
      </c>
      <c r="AT65" s="5">
        <v>0.631</v>
      </c>
      <c r="AU65" s="5">
        <v>77.0</v>
      </c>
      <c r="AV65" s="5">
        <v>2.0</v>
      </c>
      <c r="AW65" s="5">
        <v>2.0</v>
      </c>
      <c r="AX65" s="5">
        <v>1.0</v>
      </c>
      <c r="AY65" s="5">
        <v>1.0</v>
      </c>
      <c r="AZ65" s="5">
        <v>0.0</v>
      </c>
      <c r="BA65" s="5">
        <v>2.0</v>
      </c>
      <c r="BB65" s="5">
        <v>0.279</v>
      </c>
      <c r="BC65" s="5">
        <f t="shared" si="1"/>
        <v>33</v>
      </c>
      <c r="BD65" s="5">
        <f t="shared" si="2"/>
        <v>1</v>
      </c>
    </row>
    <row r="66">
      <c r="A66" s="1">
        <v>65.0</v>
      </c>
      <c r="B66" s="3"/>
      <c r="C66" s="4" t="s">
        <v>723</v>
      </c>
      <c r="D66" s="4" t="s">
        <v>692</v>
      </c>
      <c r="E66" s="5">
        <v>2019.0</v>
      </c>
      <c r="F66" s="5">
        <v>2020.0</v>
      </c>
      <c r="G66" s="5">
        <v>88.0</v>
      </c>
      <c r="H66" s="5">
        <v>77.0</v>
      </c>
      <c r="I66" s="3"/>
      <c r="J66" s="3"/>
      <c r="K66" s="3"/>
      <c r="L66" s="5">
        <v>1.5</v>
      </c>
      <c r="M66" s="5">
        <v>0.0</v>
      </c>
      <c r="N66" s="3"/>
      <c r="O66" s="3"/>
      <c r="P66" s="3"/>
      <c r="Q66" s="3"/>
      <c r="R66" s="5">
        <v>54.0</v>
      </c>
      <c r="S66" s="5">
        <v>34.0</v>
      </c>
      <c r="T66" s="5">
        <v>16.0</v>
      </c>
      <c r="U66" s="5">
        <v>9.0</v>
      </c>
      <c r="V66" s="5">
        <v>3.0</v>
      </c>
      <c r="W66" s="5">
        <v>27.0</v>
      </c>
      <c r="X66" s="5">
        <v>0.0</v>
      </c>
      <c r="Y66" s="5">
        <v>2.0</v>
      </c>
      <c r="Z66" s="5">
        <v>2.0</v>
      </c>
      <c r="AA66" s="5">
        <v>1.0</v>
      </c>
      <c r="AB66" s="5">
        <v>1.0</v>
      </c>
      <c r="AC66" s="5">
        <v>222.0</v>
      </c>
      <c r="AD66" s="5">
        <v>1.13</v>
      </c>
      <c r="AE66" s="5">
        <v>12.8</v>
      </c>
      <c r="AF66" s="5">
        <v>2.85</v>
      </c>
      <c r="AG66" s="5">
        <v>222.0</v>
      </c>
      <c r="AH66" s="5">
        <v>191.0</v>
      </c>
      <c r="AI66" s="5">
        <v>16.0</v>
      </c>
      <c r="AJ66" s="5">
        <v>34.0</v>
      </c>
      <c r="AK66" s="5">
        <v>8.0</v>
      </c>
      <c r="AL66" s="5">
        <v>1.0</v>
      </c>
      <c r="AM66" s="5">
        <v>3.0</v>
      </c>
      <c r="AN66" s="5">
        <v>10.0</v>
      </c>
      <c r="AO66" s="5">
        <v>0.0</v>
      </c>
      <c r="AP66" s="5">
        <v>27.0</v>
      </c>
      <c r="AQ66" s="5">
        <v>0.178</v>
      </c>
      <c r="AR66" s="5">
        <v>0.285</v>
      </c>
      <c r="AS66" s="5">
        <v>0.277</v>
      </c>
      <c r="AT66" s="5">
        <v>0.563</v>
      </c>
      <c r="AU66" s="5">
        <v>53.0</v>
      </c>
      <c r="AV66" s="5">
        <v>7.0</v>
      </c>
      <c r="AW66" s="5">
        <v>2.0</v>
      </c>
      <c r="AX66" s="5">
        <v>0.0</v>
      </c>
      <c r="AY66" s="5">
        <v>1.0</v>
      </c>
      <c r="AZ66" s="5">
        <v>0.0</v>
      </c>
      <c r="BA66" s="5">
        <v>2.0</v>
      </c>
      <c r="BB66" s="5">
        <v>0.277</v>
      </c>
      <c r="BC66" s="5">
        <f t="shared" si="1"/>
        <v>22</v>
      </c>
      <c r="BD66" s="5">
        <f t="shared" si="2"/>
        <v>10</v>
      </c>
    </row>
    <row r="67">
      <c r="A67" s="1">
        <v>66.0</v>
      </c>
      <c r="B67" s="3"/>
      <c r="C67" s="4" t="s">
        <v>459</v>
      </c>
      <c r="D67" s="4" t="s">
        <v>692</v>
      </c>
      <c r="E67" s="5">
        <v>2019.0</v>
      </c>
      <c r="F67" s="5">
        <v>2019.0</v>
      </c>
      <c r="G67" s="5">
        <v>23.0</v>
      </c>
      <c r="H67" s="5">
        <v>77.0</v>
      </c>
      <c r="I67" s="3"/>
      <c r="J67" s="3"/>
      <c r="K67" s="3"/>
      <c r="L67" s="5">
        <v>4.95</v>
      </c>
      <c r="M67" s="5">
        <v>23.0</v>
      </c>
      <c r="N67" s="3"/>
      <c r="O67" s="3"/>
      <c r="P67" s="3"/>
      <c r="Q67" s="3"/>
      <c r="R67" s="5">
        <v>67.1</v>
      </c>
      <c r="S67" s="5">
        <v>66.0</v>
      </c>
      <c r="T67" s="5">
        <v>38.0</v>
      </c>
      <c r="U67" s="5">
        <v>37.0</v>
      </c>
      <c r="V67" s="5">
        <v>13.0</v>
      </c>
      <c r="W67" s="5">
        <v>28.0</v>
      </c>
      <c r="X67" s="5">
        <v>1.0</v>
      </c>
      <c r="Y67" s="5">
        <v>3.0</v>
      </c>
      <c r="Z67" s="5">
        <v>1.0</v>
      </c>
      <c r="AA67" s="5">
        <v>0.0</v>
      </c>
      <c r="AB67" s="5">
        <v>2.0</v>
      </c>
      <c r="AC67" s="5">
        <v>292.0</v>
      </c>
      <c r="AD67" s="5">
        <v>1.396</v>
      </c>
      <c r="AE67" s="5">
        <v>10.3</v>
      </c>
      <c r="AF67" s="5">
        <v>2.75</v>
      </c>
      <c r="AG67" s="5">
        <v>292.0</v>
      </c>
      <c r="AH67" s="5">
        <v>254.0</v>
      </c>
      <c r="AI67" s="5">
        <v>38.0</v>
      </c>
      <c r="AJ67" s="5">
        <v>66.0</v>
      </c>
      <c r="AK67" s="5">
        <v>11.0</v>
      </c>
      <c r="AL67" s="5">
        <v>0.0</v>
      </c>
      <c r="AM67" s="5">
        <v>13.0</v>
      </c>
      <c r="AN67" s="5">
        <v>2.0</v>
      </c>
      <c r="AO67" s="5">
        <v>3.0</v>
      </c>
      <c r="AP67" s="5">
        <v>28.0</v>
      </c>
      <c r="AQ67" s="5">
        <v>0.26</v>
      </c>
      <c r="AR67" s="5">
        <v>0.332</v>
      </c>
      <c r="AS67" s="5">
        <v>0.457</v>
      </c>
      <c r="AT67" s="5">
        <v>0.789</v>
      </c>
      <c r="AU67" s="5">
        <v>116.0</v>
      </c>
      <c r="AV67" s="5">
        <v>5.0</v>
      </c>
      <c r="AW67" s="5">
        <v>1.0</v>
      </c>
      <c r="AX67" s="5">
        <v>6.0</v>
      </c>
      <c r="AY67" s="5">
        <v>3.0</v>
      </c>
      <c r="AZ67" s="5">
        <v>1.0</v>
      </c>
      <c r="BA67" s="5">
        <v>3.0</v>
      </c>
      <c r="BB67" s="5">
        <v>0.317</v>
      </c>
      <c r="BC67" s="5">
        <f t="shared" si="1"/>
        <v>42</v>
      </c>
      <c r="BD67" s="5">
        <f t="shared" si="2"/>
        <v>-1</v>
      </c>
    </row>
    <row r="68">
      <c r="A68" s="1">
        <v>67.0</v>
      </c>
      <c r="B68" s="3"/>
      <c r="C68" s="4" t="s">
        <v>458</v>
      </c>
      <c r="D68" s="4" t="s">
        <v>692</v>
      </c>
      <c r="E68" s="5">
        <v>2019.0</v>
      </c>
      <c r="F68" s="5">
        <v>2020.0</v>
      </c>
      <c r="G68" s="5">
        <v>34.0</v>
      </c>
      <c r="H68" s="5">
        <v>76.0</v>
      </c>
      <c r="I68" s="3"/>
      <c r="J68" s="3"/>
      <c r="K68" s="3"/>
      <c r="L68" s="5">
        <v>5.63</v>
      </c>
      <c r="M68" s="5">
        <v>29.0</v>
      </c>
      <c r="N68" s="3"/>
      <c r="O68" s="3"/>
      <c r="P68" s="3"/>
      <c r="Q68" s="3"/>
      <c r="R68" s="5">
        <v>86.1</v>
      </c>
      <c r="S68" s="5">
        <v>111.0</v>
      </c>
      <c r="T68" s="5">
        <v>62.0</v>
      </c>
      <c r="U68" s="5">
        <v>54.0</v>
      </c>
      <c r="V68" s="5">
        <v>21.0</v>
      </c>
      <c r="W68" s="5">
        <v>31.0</v>
      </c>
      <c r="X68" s="5">
        <v>1.0</v>
      </c>
      <c r="Y68" s="5">
        <v>3.0</v>
      </c>
      <c r="Z68" s="5">
        <v>1.0</v>
      </c>
      <c r="AA68" s="5">
        <v>0.0</v>
      </c>
      <c r="AB68" s="5">
        <v>1.0</v>
      </c>
      <c r="AC68" s="5">
        <v>391.0</v>
      </c>
      <c r="AD68" s="5">
        <v>1.645</v>
      </c>
      <c r="AE68" s="5">
        <v>7.9</v>
      </c>
      <c r="AF68" s="5">
        <v>2.45</v>
      </c>
      <c r="AG68" s="5">
        <v>391.0</v>
      </c>
      <c r="AH68" s="5">
        <v>348.0</v>
      </c>
      <c r="AI68" s="5">
        <v>62.0</v>
      </c>
      <c r="AJ68" s="5">
        <v>111.0</v>
      </c>
      <c r="AK68" s="5">
        <v>20.0</v>
      </c>
      <c r="AL68" s="5">
        <v>1.0</v>
      </c>
      <c r="AM68" s="5">
        <v>21.0</v>
      </c>
      <c r="AN68" s="5">
        <v>5.0</v>
      </c>
      <c r="AO68" s="5">
        <v>2.0</v>
      </c>
      <c r="AP68" s="5">
        <v>31.0</v>
      </c>
      <c r="AQ68" s="5">
        <v>0.319</v>
      </c>
      <c r="AR68" s="5">
        <v>0.371</v>
      </c>
      <c r="AS68" s="5">
        <v>0.563</v>
      </c>
      <c r="AT68" s="5">
        <v>0.935</v>
      </c>
      <c r="AU68" s="5">
        <v>196.0</v>
      </c>
      <c r="AV68" s="5">
        <v>9.0</v>
      </c>
      <c r="AW68" s="5">
        <v>1.0</v>
      </c>
      <c r="AX68" s="5">
        <v>6.0</v>
      </c>
      <c r="AY68" s="5">
        <v>5.0</v>
      </c>
      <c r="AZ68" s="5">
        <v>1.0</v>
      </c>
      <c r="BA68" s="5">
        <v>3.0</v>
      </c>
      <c r="BB68" s="5">
        <v>0.352</v>
      </c>
      <c r="BC68" s="5">
        <f t="shared" si="1"/>
        <v>69</v>
      </c>
      <c r="BD68" s="5">
        <f t="shared" si="2"/>
        <v>3</v>
      </c>
    </row>
    <row r="69">
      <c r="A69" s="1">
        <v>68.0</v>
      </c>
      <c r="B69" s="3"/>
      <c r="C69" s="4" t="s">
        <v>724</v>
      </c>
      <c r="D69" s="4" t="s">
        <v>692</v>
      </c>
      <c r="E69" s="5">
        <v>2019.0</v>
      </c>
      <c r="F69" s="5">
        <v>2020.0</v>
      </c>
      <c r="G69" s="5">
        <v>66.0</v>
      </c>
      <c r="H69" s="5">
        <v>75.0</v>
      </c>
      <c r="I69" s="3"/>
      <c r="J69" s="3"/>
      <c r="K69" s="3"/>
      <c r="L69" s="5">
        <v>3.99</v>
      </c>
      <c r="M69" s="5">
        <v>7.0</v>
      </c>
      <c r="N69" s="3"/>
      <c r="O69" s="3"/>
      <c r="P69" s="3"/>
      <c r="Q69" s="3"/>
      <c r="R69" s="5">
        <v>56.1</v>
      </c>
      <c r="S69" s="5">
        <v>47.0</v>
      </c>
      <c r="T69" s="5">
        <v>23.0</v>
      </c>
      <c r="U69" s="5">
        <v>25.0</v>
      </c>
      <c r="V69" s="5">
        <v>7.0</v>
      </c>
      <c r="W69" s="5">
        <v>22.0</v>
      </c>
      <c r="X69" s="5">
        <v>0.0</v>
      </c>
      <c r="Y69" s="5">
        <v>2.0</v>
      </c>
      <c r="Z69" s="5">
        <v>4.0</v>
      </c>
      <c r="AA69" s="5">
        <v>0.0</v>
      </c>
      <c r="AB69" s="5">
        <v>1.0</v>
      </c>
      <c r="AC69" s="5">
        <v>237.0</v>
      </c>
      <c r="AD69" s="5">
        <v>1.225</v>
      </c>
      <c r="AE69" s="5">
        <v>12.0</v>
      </c>
      <c r="AF69" s="5">
        <v>3.41</v>
      </c>
      <c r="AG69" s="5">
        <v>237.0</v>
      </c>
      <c r="AH69" s="5">
        <v>209.0</v>
      </c>
      <c r="AI69" s="5">
        <v>23.0</v>
      </c>
      <c r="AJ69" s="5">
        <v>47.0</v>
      </c>
      <c r="AK69" s="5">
        <v>8.0</v>
      </c>
      <c r="AL69" s="5">
        <v>0.0</v>
      </c>
      <c r="AM69" s="5">
        <v>7.0</v>
      </c>
      <c r="AN69" s="5">
        <v>6.0</v>
      </c>
      <c r="AO69" s="5">
        <v>2.0</v>
      </c>
      <c r="AP69" s="5">
        <v>22.0</v>
      </c>
      <c r="AQ69" s="5">
        <v>0.225</v>
      </c>
      <c r="AR69" s="5">
        <v>0.308</v>
      </c>
      <c r="AS69" s="5">
        <v>0.364</v>
      </c>
      <c r="AT69" s="5">
        <v>0.672</v>
      </c>
      <c r="AU69" s="5">
        <v>76.0</v>
      </c>
      <c r="AV69" s="5">
        <v>4.0</v>
      </c>
      <c r="AW69" s="5">
        <v>4.0</v>
      </c>
      <c r="AX69" s="5">
        <v>0.0</v>
      </c>
      <c r="AY69" s="5">
        <v>2.0</v>
      </c>
      <c r="AZ69" s="5">
        <v>0.0</v>
      </c>
      <c r="BA69" s="5">
        <v>2.0</v>
      </c>
      <c r="BB69" s="5">
        <v>0.31</v>
      </c>
      <c r="BC69" s="5">
        <f t="shared" si="1"/>
        <v>32</v>
      </c>
      <c r="BD69" s="5">
        <f t="shared" si="2"/>
        <v>4</v>
      </c>
    </row>
    <row r="70">
      <c r="A70" s="1">
        <v>69.0</v>
      </c>
      <c r="B70" s="3"/>
      <c r="C70" s="4" t="s">
        <v>725</v>
      </c>
      <c r="D70" s="4" t="s">
        <v>692</v>
      </c>
      <c r="E70" s="5">
        <v>2019.0</v>
      </c>
      <c r="F70" s="5">
        <v>2020.0</v>
      </c>
      <c r="G70" s="5">
        <v>40.0</v>
      </c>
      <c r="H70" s="5">
        <v>74.0</v>
      </c>
      <c r="I70" s="3"/>
      <c r="J70" s="3"/>
      <c r="K70" s="3"/>
      <c r="L70" s="5">
        <v>5.13</v>
      </c>
      <c r="M70" s="5">
        <v>9.0</v>
      </c>
      <c r="N70" s="3"/>
      <c r="O70" s="3"/>
      <c r="P70" s="3"/>
      <c r="Q70" s="3"/>
      <c r="R70" s="5">
        <v>47.1</v>
      </c>
      <c r="S70" s="5">
        <v>43.0</v>
      </c>
      <c r="T70" s="5">
        <v>35.0</v>
      </c>
      <c r="U70" s="5">
        <v>27.0</v>
      </c>
      <c r="V70" s="5">
        <v>10.0</v>
      </c>
      <c r="W70" s="5">
        <v>13.0</v>
      </c>
      <c r="X70" s="5">
        <v>0.0</v>
      </c>
      <c r="Y70" s="5">
        <v>2.0</v>
      </c>
      <c r="Z70" s="5">
        <v>2.0</v>
      </c>
      <c r="AA70" s="5">
        <v>0.0</v>
      </c>
      <c r="AB70" s="5">
        <v>1.0</v>
      </c>
      <c r="AC70" s="5">
        <v>197.0</v>
      </c>
      <c r="AD70" s="5">
        <v>1.183</v>
      </c>
      <c r="AE70" s="5">
        <v>14.1</v>
      </c>
      <c r="AF70" s="5">
        <v>5.69</v>
      </c>
      <c r="AG70" s="5">
        <v>197.0</v>
      </c>
      <c r="AH70" s="5">
        <v>181.0</v>
      </c>
      <c r="AI70" s="5">
        <v>35.0</v>
      </c>
      <c r="AJ70" s="5">
        <v>43.0</v>
      </c>
      <c r="AK70" s="5">
        <v>6.0</v>
      </c>
      <c r="AL70" s="5">
        <v>0.0</v>
      </c>
      <c r="AM70" s="5">
        <v>10.0</v>
      </c>
      <c r="AN70" s="5">
        <v>8.0</v>
      </c>
      <c r="AO70" s="5">
        <v>0.0</v>
      </c>
      <c r="AP70" s="5">
        <v>13.0</v>
      </c>
      <c r="AQ70" s="5">
        <v>0.238</v>
      </c>
      <c r="AR70" s="5">
        <v>0.296</v>
      </c>
      <c r="AS70" s="5">
        <v>0.436</v>
      </c>
      <c r="AT70" s="5">
        <v>0.732</v>
      </c>
      <c r="AU70" s="5">
        <v>79.0</v>
      </c>
      <c r="AV70" s="5">
        <v>4.0</v>
      </c>
      <c r="AW70" s="5">
        <v>2.0</v>
      </c>
      <c r="AX70" s="5">
        <v>1.0</v>
      </c>
      <c r="AY70" s="5">
        <v>0.0</v>
      </c>
      <c r="AZ70" s="5">
        <v>0.0</v>
      </c>
      <c r="BA70" s="5">
        <v>2.0</v>
      </c>
      <c r="BB70" s="5">
        <v>0.34</v>
      </c>
      <c r="BC70" s="5">
        <f t="shared" si="1"/>
        <v>27</v>
      </c>
      <c r="BD70" s="5">
        <f t="shared" si="2"/>
        <v>8</v>
      </c>
    </row>
    <row r="71">
      <c r="A71" s="1">
        <v>70.0</v>
      </c>
      <c r="B71" s="3"/>
      <c r="C71" s="4" t="s">
        <v>726</v>
      </c>
      <c r="D71" s="4" t="s">
        <v>692</v>
      </c>
      <c r="E71" s="5">
        <v>2019.0</v>
      </c>
      <c r="F71" s="5">
        <v>2020.0</v>
      </c>
      <c r="G71" s="5">
        <v>79.0</v>
      </c>
      <c r="H71" s="5">
        <v>73.0</v>
      </c>
      <c r="I71" s="3"/>
      <c r="J71" s="3"/>
      <c r="K71" s="3"/>
      <c r="L71" s="5">
        <v>4.89</v>
      </c>
      <c r="M71" s="5">
        <v>0.0</v>
      </c>
      <c r="N71" s="3"/>
      <c r="O71" s="3"/>
      <c r="P71" s="3"/>
      <c r="Q71" s="3"/>
      <c r="R71" s="5">
        <v>42.1</v>
      </c>
      <c r="S71" s="5">
        <v>49.0</v>
      </c>
      <c r="T71" s="5">
        <v>37.0</v>
      </c>
      <c r="U71" s="5">
        <v>23.0</v>
      </c>
      <c r="V71" s="5">
        <v>11.0</v>
      </c>
      <c r="W71" s="5">
        <v>14.0</v>
      </c>
      <c r="X71" s="5">
        <v>1.0</v>
      </c>
      <c r="Y71" s="5">
        <v>0.0</v>
      </c>
      <c r="Z71" s="5">
        <v>5.0</v>
      </c>
      <c r="AA71" s="5">
        <v>0.0</v>
      </c>
      <c r="AB71" s="5">
        <v>3.0</v>
      </c>
      <c r="AC71" s="5">
        <v>191.0</v>
      </c>
      <c r="AD71" s="5">
        <v>1.488</v>
      </c>
      <c r="AE71" s="5">
        <v>15.5</v>
      </c>
      <c r="AF71" s="5">
        <v>5.21</v>
      </c>
      <c r="AG71" s="5">
        <v>191.0</v>
      </c>
      <c r="AH71" s="5">
        <v>170.0</v>
      </c>
      <c r="AI71" s="5">
        <v>37.0</v>
      </c>
      <c r="AJ71" s="5">
        <v>49.0</v>
      </c>
      <c r="AK71" s="5">
        <v>8.0</v>
      </c>
      <c r="AL71" s="5">
        <v>0.0</v>
      </c>
      <c r="AM71" s="5">
        <v>11.0</v>
      </c>
      <c r="AN71" s="5">
        <v>8.0</v>
      </c>
      <c r="AO71" s="5">
        <v>0.0</v>
      </c>
      <c r="AP71" s="5">
        <v>14.0</v>
      </c>
      <c r="AQ71" s="5">
        <v>0.288</v>
      </c>
      <c r="AR71" s="5">
        <v>0.358</v>
      </c>
      <c r="AS71" s="5">
        <v>0.529</v>
      </c>
      <c r="AT71" s="5">
        <v>0.887</v>
      </c>
      <c r="AU71" s="5">
        <v>90.0</v>
      </c>
      <c r="AV71" s="5">
        <v>1.0</v>
      </c>
      <c r="AW71" s="5">
        <v>5.0</v>
      </c>
      <c r="AX71" s="5">
        <v>1.0</v>
      </c>
      <c r="AY71" s="5">
        <v>1.0</v>
      </c>
      <c r="AZ71" s="5">
        <v>1.0</v>
      </c>
      <c r="BA71" s="5">
        <v>0.0</v>
      </c>
      <c r="BB71" s="5">
        <v>0.437</v>
      </c>
      <c r="BC71" s="5">
        <f t="shared" si="1"/>
        <v>30</v>
      </c>
      <c r="BD71" s="5">
        <f t="shared" si="2"/>
        <v>8</v>
      </c>
    </row>
    <row r="72">
      <c r="A72" s="1">
        <v>71.0</v>
      </c>
      <c r="B72" s="3"/>
      <c r="C72" s="4" t="s">
        <v>727</v>
      </c>
      <c r="D72" s="4" t="s">
        <v>692</v>
      </c>
      <c r="E72" s="5">
        <v>2019.0</v>
      </c>
      <c r="F72" s="5">
        <v>2020.0</v>
      </c>
      <c r="G72" s="5">
        <v>83.0</v>
      </c>
      <c r="H72" s="5">
        <v>73.0</v>
      </c>
      <c r="I72" s="3"/>
      <c r="J72" s="3"/>
      <c r="K72" s="3"/>
      <c r="L72" s="5">
        <v>3.98</v>
      </c>
      <c r="M72" s="5">
        <v>0.0</v>
      </c>
      <c r="N72" s="3"/>
      <c r="O72" s="3"/>
      <c r="P72" s="3"/>
      <c r="Q72" s="3"/>
      <c r="R72" s="5">
        <v>63.1</v>
      </c>
      <c r="S72" s="5">
        <v>52.0</v>
      </c>
      <c r="T72" s="5">
        <v>44.0</v>
      </c>
      <c r="U72" s="5">
        <v>28.0</v>
      </c>
      <c r="V72" s="5">
        <v>8.0</v>
      </c>
      <c r="W72" s="5">
        <v>23.0</v>
      </c>
      <c r="X72" s="5">
        <v>2.0</v>
      </c>
      <c r="Y72" s="5">
        <v>5.0</v>
      </c>
      <c r="Z72" s="5">
        <v>1.0</v>
      </c>
      <c r="AA72" s="5">
        <v>1.0</v>
      </c>
      <c r="AB72" s="5">
        <v>8.0</v>
      </c>
      <c r="AC72" s="5">
        <v>263.0</v>
      </c>
      <c r="AD72" s="5">
        <v>1.184</v>
      </c>
      <c r="AE72" s="5">
        <v>10.4</v>
      </c>
      <c r="AF72" s="5">
        <v>3.17</v>
      </c>
      <c r="AG72" s="5">
        <v>263.0</v>
      </c>
      <c r="AH72" s="5">
        <v>234.0</v>
      </c>
      <c r="AI72" s="5">
        <v>44.0</v>
      </c>
      <c r="AJ72" s="5">
        <v>52.0</v>
      </c>
      <c r="AK72" s="5">
        <v>10.0</v>
      </c>
      <c r="AL72" s="5">
        <v>0.0</v>
      </c>
      <c r="AM72" s="5">
        <v>8.0</v>
      </c>
      <c r="AN72" s="5">
        <v>14.0</v>
      </c>
      <c r="AO72" s="5">
        <v>1.0</v>
      </c>
      <c r="AP72" s="5">
        <v>23.0</v>
      </c>
      <c r="AQ72" s="5">
        <v>0.222</v>
      </c>
      <c r="AR72" s="5">
        <v>0.289</v>
      </c>
      <c r="AS72" s="5">
        <v>0.368</v>
      </c>
      <c r="AT72" s="5">
        <v>0.656</v>
      </c>
      <c r="AU72" s="5">
        <v>86.0</v>
      </c>
      <c r="AV72" s="5">
        <v>6.0</v>
      </c>
      <c r="AW72" s="5">
        <v>1.0</v>
      </c>
      <c r="AX72" s="5">
        <v>0.0</v>
      </c>
      <c r="AY72" s="5">
        <v>5.0</v>
      </c>
      <c r="AZ72" s="5">
        <v>2.0</v>
      </c>
      <c r="BA72" s="5">
        <v>5.0</v>
      </c>
      <c r="BB72" s="5">
        <v>0.278</v>
      </c>
      <c r="BC72" s="5">
        <f t="shared" si="1"/>
        <v>34</v>
      </c>
      <c r="BD72" s="5">
        <f t="shared" si="2"/>
        <v>13</v>
      </c>
    </row>
    <row r="73">
      <c r="A73" s="1">
        <v>72.0</v>
      </c>
      <c r="B73" s="3"/>
      <c r="C73" s="4" t="s">
        <v>728</v>
      </c>
      <c r="D73" s="4" t="s">
        <v>692</v>
      </c>
      <c r="E73" s="5">
        <v>2019.0</v>
      </c>
      <c r="F73" s="5">
        <v>2020.0</v>
      </c>
      <c r="G73" s="5">
        <v>35.0</v>
      </c>
      <c r="H73" s="5">
        <v>73.0</v>
      </c>
      <c r="I73" s="3"/>
      <c r="J73" s="3"/>
      <c r="K73" s="3"/>
      <c r="L73" s="5">
        <v>5.62</v>
      </c>
      <c r="M73" s="5">
        <v>32.0</v>
      </c>
      <c r="N73" s="3"/>
      <c r="O73" s="3"/>
      <c r="P73" s="3"/>
      <c r="Q73" s="3"/>
      <c r="R73" s="5">
        <v>75.1</v>
      </c>
      <c r="S73" s="5">
        <v>89.0</v>
      </c>
      <c r="T73" s="5">
        <v>46.0</v>
      </c>
      <c r="U73" s="5">
        <v>47.0</v>
      </c>
      <c r="V73" s="5">
        <v>11.0</v>
      </c>
      <c r="W73" s="5">
        <v>31.0</v>
      </c>
      <c r="X73" s="5">
        <v>0.0</v>
      </c>
      <c r="Y73" s="5">
        <v>3.0</v>
      </c>
      <c r="Z73" s="5">
        <v>2.0</v>
      </c>
      <c r="AA73" s="5">
        <v>0.0</v>
      </c>
      <c r="AB73" s="5">
        <v>3.0</v>
      </c>
      <c r="AC73" s="5">
        <v>347.0</v>
      </c>
      <c r="AD73" s="5">
        <v>1.593</v>
      </c>
      <c r="AE73" s="5">
        <v>8.7</v>
      </c>
      <c r="AF73" s="5">
        <v>2.35</v>
      </c>
      <c r="AG73" s="5">
        <v>347.0</v>
      </c>
      <c r="AH73" s="5">
        <v>309.0</v>
      </c>
      <c r="AI73" s="5">
        <v>46.0</v>
      </c>
      <c r="AJ73" s="5">
        <v>89.0</v>
      </c>
      <c r="AK73" s="5">
        <v>11.0</v>
      </c>
      <c r="AL73" s="5">
        <v>1.0</v>
      </c>
      <c r="AM73" s="5">
        <v>11.0</v>
      </c>
      <c r="AN73" s="5">
        <v>2.0</v>
      </c>
      <c r="AO73" s="5">
        <v>1.0</v>
      </c>
      <c r="AP73" s="5">
        <v>31.0</v>
      </c>
      <c r="AQ73" s="5">
        <v>0.288</v>
      </c>
      <c r="AR73" s="5">
        <v>0.352</v>
      </c>
      <c r="AS73" s="5">
        <v>0.437</v>
      </c>
      <c r="AT73" s="5">
        <v>0.788</v>
      </c>
      <c r="AU73" s="5">
        <v>135.0</v>
      </c>
      <c r="AV73" s="5">
        <v>4.0</v>
      </c>
      <c r="AW73" s="5">
        <v>2.0</v>
      </c>
      <c r="AX73" s="5">
        <v>0.0</v>
      </c>
      <c r="AY73" s="5">
        <v>5.0</v>
      </c>
      <c r="AZ73" s="5">
        <v>0.0</v>
      </c>
      <c r="BA73" s="5">
        <v>3.0</v>
      </c>
      <c r="BB73" s="5">
        <v>0.339</v>
      </c>
      <c r="BC73" s="5">
        <f t="shared" si="1"/>
        <v>66</v>
      </c>
      <c r="BD73" s="5">
        <f t="shared" si="2"/>
        <v>1</v>
      </c>
    </row>
    <row r="74">
      <c r="A74" s="1">
        <v>73.0</v>
      </c>
      <c r="B74" s="3"/>
      <c r="C74" s="4" t="s">
        <v>729</v>
      </c>
      <c r="D74" s="4" t="s">
        <v>692</v>
      </c>
      <c r="E74" s="5">
        <v>2019.0</v>
      </c>
      <c r="F74" s="5">
        <v>2020.0</v>
      </c>
      <c r="G74" s="5">
        <v>70.0</v>
      </c>
      <c r="H74" s="5">
        <v>73.0</v>
      </c>
      <c r="I74" s="3"/>
      <c r="J74" s="3"/>
      <c r="K74" s="3"/>
      <c r="L74" s="5">
        <v>2.84</v>
      </c>
      <c r="M74" s="5">
        <v>0.0</v>
      </c>
      <c r="N74" s="3"/>
      <c r="O74" s="3"/>
      <c r="P74" s="3"/>
      <c r="Q74" s="3"/>
      <c r="R74" s="5">
        <v>50.2</v>
      </c>
      <c r="S74" s="5">
        <v>31.0</v>
      </c>
      <c r="T74" s="5">
        <v>17.0</v>
      </c>
      <c r="U74" s="5">
        <v>16.0</v>
      </c>
      <c r="V74" s="5">
        <v>7.0</v>
      </c>
      <c r="W74" s="5">
        <v>18.0</v>
      </c>
      <c r="X74" s="5">
        <v>0.0</v>
      </c>
      <c r="Y74" s="5">
        <v>1.0</v>
      </c>
      <c r="Z74" s="5">
        <v>3.0</v>
      </c>
      <c r="AA74" s="5">
        <v>0.0</v>
      </c>
      <c r="AB74" s="5">
        <v>2.0</v>
      </c>
      <c r="AC74" s="5">
        <v>199.0</v>
      </c>
      <c r="AD74" s="5">
        <v>0.967</v>
      </c>
      <c r="AE74" s="5">
        <v>13.0</v>
      </c>
      <c r="AF74" s="5">
        <v>4.06</v>
      </c>
      <c r="AG74" s="5">
        <v>199.0</v>
      </c>
      <c r="AH74" s="5">
        <v>177.0</v>
      </c>
      <c r="AI74" s="5">
        <v>17.0</v>
      </c>
      <c r="AJ74" s="5">
        <v>31.0</v>
      </c>
      <c r="AK74" s="5">
        <v>2.0</v>
      </c>
      <c r="AL74" s="5">
        <v>2.0</v>
      </c>
      <c r="AM74" s="5">
        <v>7.0</v>
      </c>
      <c r="AN74" s="5">
        <v>8.0</v>
      </c>
      <c r="AO74" s="5">
        <v>2.0</v>
      </c>
      <c r="AP74" s="5">
        <v>18.0</v>
      </c>
      <c r="AQ74" s="5">
        <v>0.175</v>
      </c>
      <c r="AR74" s="5">
        <v>0.261</v>
      </c>
      <c r="AS74" s="5">
        <v>0.328</v>
      </c>
      <c r="AT74" s="5">
        <v>0.589</v>
      </c>
      <c r="AU74" s="5">
        <v>58.0</v>
      </c>
      <c r="AV74" s="5">
        <v>2.0</v>
      </c>
      <c r="AW74" s="5">
        <v>3.0</v>
      </c>
      <c r="AX74" s="5">
        <v>0.0</v>
      </c>
      <c r="AY74" s="5">
        <v>1.0</v>
      </c>
      <c r="AZ74" s="5">
        <v>0.0</v>
      </c>
      <c r="BA74" s="5">
        <v>1.0</v>
      </c>
      <c r="BB74" s="5">
        <v>0.245</v>
      </c>
      <c r="BC74" s="5">
        <f t="shared" si="1"/>
        <v>20</v>
      </c>
      <c r="BD74" s="5">
        <f t="shared" si="2"/>
        <v>6</v>
      </c>
    </row>
    <row r="75">
      <c r="A75" s="1">
        <v>74.0</v>
      </c>
      <c r="B75" s="3"/>
      <c r="C75" s="4" t="s">
        <v>730</v>
      </c>
      <c r="D75" s="4" t="s">
        <v>692</v>
      </c>
      <c r="E75" s="5">
        <v>2019.0</v>
      </c>
      <c r="F75" s="5">
        <v>2020.0</v>
      </c>
      <c r="G75" s="5">
        <v>27.0</v>
      </c>
      <c r="H75" s="5">
        <v>73.0</v>
      </c>
      <c r="I75" s="3"/>
      <c r="J75" s="3"/>
      <c r="K75" s="3"/>
      <c r="L75" s="5">
        <v>5.16</v>
      </c>
      <c r="M75" s="5">
        <v>24.0</v>
      </c>
      <c r="N75" s="3"/>
      <c r="O75" s="3"/>
      <c r="P75" s="3"/>
      <c r="Q75" s="3"/>
      <c r="R75" s="5">
        <v>61.0</v>
      </c>
      <c r="S75" s="5">
        <v>67.0</v>
      </c>
      <c r="T75" s="5">
        <v>38.0</v>
      </c>
      <c r="U75" s="5">
        <v>35.0</v>
      </c>
      <c r="V75" s="5">
        <v>15.0</v>
      </c>
      <c r="W75" s="5">
        <v>20.0</v>
      </c>
      <c r="X75" s="5">
        <v>1.0</v>
      </c>
      <c r="Y75" s="5">
        <v>2.0</v>
      </c>
      <c r="Z75" s="5">
        <v>3.0</v>
      </c>
      <c r="AA75" s="5">
        <v>0.0</v>
      </c>
      <c r="AB75" s="5">
        <v>3.0</v>
      </c>
      <c r="AC75" s="5">
        <v>267.0</v>
      </c>
      <c r="AD75" s="5">
        <v>1.426</v>
      </c>
      <c r="AE75" s="5">
        <v>10.8</v>
      </c>
      <c r="AF75" s="5">
        <v>3.65</v>
      </c>
      <c r="AG75" s="5">
        <v>267.0</v>
      </c>
      <c r="AH75" s="5">
        <v>240.0</v>
      </c>
      <c r="AI75" s="5">
        <v>38.0</v>
      </c>
      <c r="AJ75" s="5">
        <v>67.0</v>
      </c>
      <c r="AK75" s="5">
        <v>10.0</v>
      </c>
      <c r="AL75" s="5">
        <v>0.0</v>
      </c>
      <c r="AM75" s="5">
        <v>15.0</v>
      </c>
      <c r="AN75" s="5">
        <v>3.0</v>
      </c>
      <c r="AO75" s="5">
        <v>1.0</v>
      </c>
      <c r="AP75" s="5">
        <v>20.0</v>
      </c>
      <c r="AQ75" s="5">
        <v>0.279</v>
      </c>
      <c r="AR75" s="5">
        <v>0.34</v>
      </c>
      <c r="AS75" s="5">
        <v>0.508</v>
      </c>
      <c r="AT75" s="5">
        <v>0.848</v>
      </c>
      <c r="AU75" s="5">
        <v>122.0</v>
      </c>
      <c r="AV75" s="5">
        <v>4.0</v>
      </c>
      <c r="AW75" s="5">
        <v>3.0</v>
      </c>
      <c r="AX75" s="5">
        <v>2.0</v>
      </c>
      <c r="AY75" s="5">
        <v>2.0</v>
      </c>
      <c r="AZ75" s="5">
        <v>1.0</v>
      </c>
      <c r="BA75" s="5">
        <v>2.0</v>
      </c>
      <c r="BB75" s="5">
        <v>0.338</v>
      </c>
      <c r="BC75" s="5">
        <f t="shared" si="1"/>
        <v>42</v>
      </c>
      <c r="BD75" s="5">
        <f t="shared" si="2"/>
        <v>2</v>
      </c>
    </row>
    <row r="76">
      <c r="A76" s="1">
        <v>75.0</v>
      </c>
      <c r="B76" s="3"/>
      <c r="C76" s="4" t="s">
        <v>443</v>
      </c>
      <c r="D76" s="4" t="s">
        <v>692</v>
      </c>
      <c r="E76" s="5">
        <v>2019.0</v>
      </c>
      <c r="F76" s="5">
        <v>2019.0</v>
      </c>
      <c r="G76" s="5">
        <v>32.0</v>
      </c>
      <c r="H76" s="5">
        <v>72.0</v>
      </c>
      <c r="I76" s="3"/>
      <c r="J76" s="3"/>
      <c r="K76" s="3"/>
      <c r="L76" s="5">
        <v>3.77</v>
      </c>
      <c r="M76" s="5">
        <v>32.0</v>
      </c>
      <c r="N76" s="3"/>
      <c r="O76" s="3"/>
      <c r="P76" s="3"/>
      <c r="Q76" s="3"/>
      <c r="R76" s="5">
        <v>100.1</v>
      </c>
      <c r="S76" s="5">
        <v>98.0</v>
      </c>
      <c r="T76" s="5">
        <v>49.0</v>
      </c>
      <c r="U76" s="5">
        <v>42.0</v>
      </c>
      <c r="V76" s="5">
        <v>16.0</v>
      </c>
      <c r="W76" s="5">
        <v>9.0</v>
      </c>
      <c r="X76" s="5">
        <v>1.0</v>
      </c>
      <c r="Y76" s="5">
        <v>3.0</v>
      </c>
      <c r="Z76" s="5">
        <v>6.0</v>
      </c>
      <c r="AA76" s="5">
        <v>2.0</v>
      </c>
      <c r="AB76" s="5">
        <v>0.0</v>
      </c>
      <c r="AC76" s="5">
        <v>395.0</v>
      </c>
      <c r="AD76" s="5">
        <v>1.066</v>
      </c>
      <c r="AE76" s="5">
        <v>6.5</v>
      </c>
      <c r="AF76" s="5">
        <v>8.0</v>
      </c>
      <c r="AG76" s="5">
        <v>395.0</v>
      </c>
      <c r="AH76" s="5">
        <v>375.0</v>
      </c>
      <c r="AI76" s="5">
        <v>49.0</v>
      </c>
      <c r="AJ76" s="5">
        <v>98.0</v>
      </c>
      <c r="AK76" s="5">
        <v>13.0</v>
      </c>
      <c r="AL76" s="5">
        <v>5.0</v>
      </c>
      <c r="AM76" s="5">
        <v>16.0</v>
      </c>
      <c r="AN76" s="5">
        <v>1.0</v>
      </c>
      <c r="AO76" s="5">
        <v>1.0</v>
      </c>
      <c r="AP76" s="5">
        <v>9.0</v>
      </c>
      <c r="AQ76" s="5">
        <v>0.261</v>
      </c>
      <c r="AR76" s="5">
        <v>0.288</v>
      </c>
      <c r="AS76" s="5">
        <v>0.451</v>
      </c>
      <c r="AT76" s="5">
        <v>0.739</v>
      </c>
      <c r="AU76" s="5">
        <v>169.0</v>
      </c>
      <c r="AV76" s="5">
        <v>16.0</v>
      </c>
      <c r="AW76" s="5">
        <v>6.0</v>
      </c>
      <c r="AX76" s="5">
        <v>3.0</v>
      </c>
      <c r="AY76" s="5">
        <v>2.0</v>
      </c>
      <c r="AZ76" s="5">
        <v>1.0</v>
      </c>
      <c r="BA76" s="5">
        <v>3.0</v>
      </c>
      <c r="BB76" s="5">
        <v>0.284</v>
      </c>
      <c r="BC76" s="5">
        <f t="shared" si="1"/>
        <v>64</v>
      </c>
      <c r="BD76" s="5">
        <f t="shared" si="2"/>
        <v>0</v>
      </c>
    </row>
    <row r="77">
      <c r="A77" s="1">
        <v>76.0</v>
      </c>
      <c r="B77" s="3"/>
      <c r="C77" s="4" t="s">
        <v>731</v>
      </c>
      <c r="D77" s="4" t="s">
        <v>692</v>
      </c>
      <c r="E77" s="5">
        <v>2019.0</v>
      </c>
      <c r="F77" s="5">
        <v>2020.0</v>
      </c>
      <c r="G77" s="5">
        <v>35.0</v>
      </c>
      <c r="H77" s="5">
        <v>72.0</v>
      </c>
      <c r="I77" s="3"/>
      <c r="J77" s="3"/>
      <c r="K77" s="3"/>
      <c r="L77" s="5">
        <v>3.63</v>
      </c>
      <c r="M77" s="5">
        <v>32.0</v>
      </c>
      <c r="N77" s="3"/>
      <c r="O77" s="3"/>
      <c r="P77" s="3"/>
      <c r="Q77" s="3"/>
      <c r="R77" s="5">
        <v>86.2</v>
      </c>
      <c r="S77" s="5">
        <v>86.0</v>
      </c>
      <c r="T77" s="5">
        <v>32.0</v>
      </c>
      <c r="U77" s="5">
        <v>35.0</v>
      </c>
      <c r="V77" s="5">
        <v>9.0</v>
      </c>
      <c r="W77" s="5">
        <v>26.0</v>
      </c>
      <c r="X77" s="5">
        <v>0.0</v>
      </c>
      <c r="Y77" s="5">
        <v>8.0</v>
      </c>
      <c r="Z77" s="5">
        <v>9.0</v>
      </c>
      <c r="AA77" s="5">
        <v>0.0</v>
      </c>
      <c r="AB77" s="5">
        <v>1.0</v>
      </c>
      <c r="AC77" s="5">
        <v>384.0</v>
      </c>
      <c r="AD77" s="5">
        <v>1.292</v>
      </c>
      <c r="AE77" s="5">
        <v>7.5</v>
      </c>
      <c r="AF77" s="5">
        <v>2.77</v>
      </c>
      <c r="AG77" s="5">
        <v>384.0</v>
      </c>
      <c r="AH77" s="5">
        <v>345.0</v>
      </c>
      <c r="AI77" s="5">
        <v>32.0</v>
      </c>
      <c r="AJ77" s="5">
        <v>86.0</v>
      </c>
      <c r="AK77" s="5">
        <v>17.0</v>
      </c>
      <c r="AL77" s="5">
        <v>1.0</v>
      </c>
      <c r="AM77" s="5">
        <v>9.0</v>
      </c>
      <c r="AN77" s="5">
        <v>5.0</v>
      </c>
      <c r="AO77" s="5">
        <v>1.0</v>
      </c>
      <c r="AP77" s="5">
        <v>26.0</v>
      </c>
      <c r="AQ77" s="5">
        <v>0.249</v>
      </c>
      <c r="AR77" s="5">
        <v>0.317</v>
      </c>
      <c r="AS77" s="5">
        <v>0.383</v>
      </c>
      <c r="AT77" s="5">
        <v>0.699</v>
      </c>
      <c r="AU77" s="5">
        <v>132.0</v>
      </c>
      <c r="AV77" s="5">
        <v>5.0</v>
      </c>
      <c r="AW77" s="5">
        <v>9.0</v>
      </c>
      <c r="AX77" s="5">
        <v>2.0</v>
      </c>
      <c r="AY77" s="5">
        <v>2.0</v>
      </c>
      <c r="AZ77" s="5">
        <v>0.0</v>
      </c>
      <c r="BA77" s="5">
        <v>8.0</v>
      </c>
      <c r="BB77" s="5">
        <v>0.289</v>
      </c>
      <c r="BC77" s="5">
        <f t="shared" si="1"/>
        <v>59</v>
      </c>
      <c r="BD77" s="5">
        <f t="shared" si="2"/>
        <v>4</v>
      </c>
    </row>
    <row r="78">
      <c r="A78" s="1">
        <v>77.0</v>
      </c>
      <c r="B78" s="3"/>
      <c r="C78" s="4" t="s">
        <v>732</v>
      </c>
      <c r="D78" s="4" t="s">
        <v>692</v>
      </c>
      <c r="E78" s="5">
        <v>2019.0</v>
      </c>
      <c r="F78" s="5">
        <v>2020.0</v>
      </c>
      <c r="G78" s="5">
        <v>39.0</v>
      </c>
      <c r="H78" s="5">
        <v>72.0</v>
      </c>
      <c r="I78" s="3"/>
      <c r="J78" s="3"/>
      <c r="K78" s="3"/>
      <c r="L78" s="5">
        <v>4.18</v>
      </c>
      <c r="M78" s="5">
        <v>7.0</v>
      </c>
      <c r="N78" s="3"/>
      <c r="O78" s="3"/>
      <c r="P78" s="3"/>
      <c r="Q78" s="3"/>
      <c r="R78" s="5">
        <v>64.2</v>
      </c>
      <c r="S78" s="5">
        <v>49.0</v>
      </c>
      <c r="T78" s="5">
        <v>36.0</v>
      </c>
      <c r="U78" s="5">
        <v>30.0</v>
      </c>
      <c r="V78" s="5">
        <v>7.0</v>
      </c>
      <c r="W78" s="5">
        <v>16.0</v>
      </c>
      <c r="X78" s="5">
        <v>0.0</v>
      </c>
      <c r="Y78" s="5">
        <v>4.0</v>
      </c>
      <c r="Z78" s="5">
        <v>2.0</v>
      </c>
      <c r="AA78" s="5">
        <v>0.0</v>
      </c>
      <c r="AB78" s="5">
        <v>7.0</v>
      </c>
      <c r="AC78" s="5">
        <v>262.0</v>
      </c>
      <c r="AD78" s="5">
        <v>1.005</v>
      </c>
      <c r="AE78" s="5">
        <v>10.0</v>
      </c>
      <c r="AF78" s="5">
        <v>4.5</v>
      </c>
      <c r="AG78" s="5">
        <v>262.0</v>
      </c>
      <c r="AH78" s="5">
        <v>244.0</v>
      </c>
      <c r="AI78" s="5">
        <v>36.0</v>
      </c>
      <c r="AJ78" s="5">
        <v>49.0</v>
      </c>
      <c r="AK78" s="5">
        <v>10.0</v>
      </c>
      <c r="AL78" s="5">
        <v>0.0</v>
      </c>
      <c r="AM78" s="5">
        <v>7.0</v>
      </c>
      <c r="AN78" s="5">
        <v>5.0</v>
      </c>
      <c r="AO78" s="5">
        <v>1.0</v>
      </c>
      <c r="AP78" s="5">
        <v>16.0</v>
      </c>
      <c r="AQ78" s="5">
        <v>0.201</v>
      </c>
      <c r="AR78" s="5">
        <v>0.256</v>
      </c>
      <c r="AS78" s="5">
        <v>0.328</v>
      </c>
      <c r="AT78" s="5">
        <v>0.584</v>
      </c>
      <c r="AU78" s="5">
        <v>80.0</v>
      </c>
      <c r="AV78" s="5">
        <v>3.0</v>
      </c>
      <c r="AW78" s="5">
        <v>2.0</v>
      </c>
      <c r="AX78" s="5">
        <v>0.0</v>
      </c>
      <c r="AY78" s="5">
        <v>0.0</v>
      </c>
      <c r="AZ78" s="5">
        <v>0.0</v>
      </c>
      <c r="BA78" s="5">
        <v>4.0</v>
      </c>
      <c r="BB78" s="5">
        <v>0.255</v>
      </c>
      <c r="BC78" s="5">
        <f t="shared" si="1"/>
        <v>32</v>
      </c>
      <c r="BD78" s="5">
        <f t="shared" si="2"/>
        <v>4</v>
      </c>
    </row>
    <row r="79">
      <c r="A79" s="1">
        <v>78.0</v>
      </c>
      <c r="B79" s="3"/>
      <c r="C79" s="4" t="s">
        <v>733</v>
      </c>
      <c r="D79" s="4" t="s">
        <v>692</v>
      </c>
      <c r="E79" s="5">
        <v>2019.0</v>
      </c>
      <c r="F79" s="5">
        <v>2020.0</v>
      </c>
      <c r="G79" s="5">
        <v>28.0</v>
      </c>
      <c r="H79" s="5">
        <v>72.0</v>
      </c>
      <c r="I79" s="3"/>
      <c r="J79" s="3"/>
      <c r="K79" s="3"/>
      <c r="L79" s="5">
        <v>3.77</v>
      </c>
      <c r="M79" s="5">
        <v>28.0</v>
      </c>
      <c r="N79" s="3"/>
      <c r="O79" s="3"/>
      <c r="P79" s="3"/>
      <c r="Q79" s="3"/>
      <c r="R79" s="5">
        <v>76.1</v>
      </c>
      <c r="S79" s="5">
        <v>57.0</v>
      </c>
      <c r="T79" s="5">
        <v>34.0</v>
      </c>
      <c r="U79" s="5">
        <v>32.0</v>
      </c>
      <c r="V79" s="5">
        <v>7.0</v>
      </c>
      <c r="W79" s="5">
        <v>14.0</v>
      </c>
      <c r="X79" s="5">
        <v>3.0</v>
      </c>
      <c r="Y79" s="5">
        <v>2.0</v>
      </c>
      <c r="Z79" s="5">
        <v>6.0</v>
      </c>
      <c r="AA79" s="5">
        <v>0.0</v>
      </c>
      <c r="AB79" s="5">
        <v>4.0</v>
      </c>
      <c r="AC79" s="5">
        <v>294.0</v>
      </c>
      <c r="AD79" s="5">
        <v>0.93</v>
      </c>
      <c r="AE79" s="5">
        <v>8.5</v>
      </c>
      <c r="AF79" s="5">
        <v>5.14</v>
      </c>
      <c r="AG79" s="5">
        <v>294.0</v>
      </c>
      <c r="AH79" s="5">
        <v>267.0</v>
      </c>
      <c r="AI79" s="5">
        <v>34.0</v>
      </c>
      <c r="AJ79" s="5">
        <v>57.0</v>
      </c>
      <c r="AK79" s="5">
        <v>9.0</v>
      </c>
      <c r="AL79" s="5">
        <v>1.0</v>
      </c>
      <c r="AM79" s="5">
        <v>7.0</v>
      </c>
      <c r="AN79" s="5">
        <v>2.0</v>
      </c>
      <c r="AO79" s="5">
        <v>1.0</v>
      </c>
      <c r="AP79" s="5">
        <v>14.0</v>
      </c>
      <c r="AQ79" s="5">
        <v>0.213</v>
      </c>
      <c r="AR79" s="5">
        <v>0.266</v>
      </c>
      <c r="AS79" s="5">
        <v>0.333</v>
      </c>
      <c r="AT79" s="5">
        <v>0.599</v>
      </c>
      <c r="AU79" s="5">
        <v>89.0</v>
      </c>
      <c r="AV79" s="5">
        <v>9.0</v>
      </c>
      <c r="AW79" s="5">
        <v>6.0</v>
      </c>
      <c r="AX79" s="5">
        <v>4.0</v>
      </c>
      <c r="AY79" s="5">
        <v>3.0</v>
      </c>
      <c r="AZ79" s="5">
        <v>3.0</v>
      </c>
      <c r="BA79" s="5">
        <v>2.0</v>
      </c>
      <c r="BB79" s="5">
        <v>0.262</v>
      </c>
      <c r="BC79" s="5">
        <f t="shared" si="1"/>
        <v>40</v>
      </c>
      <c r="BD79" s="5">
        <f t="shared" si="2"/>
        <v>1</v>
      </c>
    </row>
    <row r="80">
      <c r="A80" s="1">
        <v>79.0</v>
      </c>
      <c r="B80" s="3"/>
      <c r="C80" s="4" t="s">
        <v>734</v>
      </c>
      <c r="D80" s="4" t="s">
        <v>692</v>
      </c>
      <c r="E80" s="5">
        <v>2019.0</v>
      </c>
      <c r="F80" s="5">
        <v>2020.0</v>
      </c>
      <c r="G80" s="5">
        <v>71.0</v>
      </c>
      <c r="H80" s="5">
        <v>71.0</v>
      </c>
      <c r="I80" s="3"/>
      <c r="J80" s="3"/>
      <c r="K80" s="3"/>
      <c r="L80" s="5">
        <v>2.38</v>
      </c>
      <c r="M80" s="5">
        <v>0.0</v>
      </c>
      <c r="N80" s="3"/>
      <c r="O80" s="3"/>
      <c r="P80" s="3"/>
      <c r="Q80" s="3"/>
      <c r="R80" s="5">
        <v>41.2</v>
      </c>
      <c r="S80" s="5">
        <v>25.0</v>
      </c>
      <c r="T80" s="5">
        <v>8.0</v>
      </c>
      <c r="U80" s="5">
        <v>11.0</v>
      </c>
      <c r="V80" s="5">
        <v>4.0</v>
      </c>
      <c r="W80" s="5">
        <v>9.0</v>
      </c>
      <c r="X80" s="5">
        <v>0.0</v>
      </c>
      <c r="Y80" s="5">
        <v>1.0</v>
      </c>
      <c r="Z80" s="5">
        <v>2.0</v>
      </c>
      <c r="AA80" s="5">
        <v>0.0</v>
      </c>
      <c r="AB80" s="5">
        <v>2.0</v>
      </c>
      <c r="AC80" s="5">
        <v>162.0</v>
      </c>
      <c r="AD80" s="5">
        <v>0.816</v>
      </c>
      <c r="AE80" s="5">
        <v>15.3</v>
      </c>
      <c r="AF80" s="5">
        <v>7.89</v>
      </c>
      <c r="AG80" s="5">
        <v>162.0</v>
      </c>
      <c r="AH80" s="5">
        <v>150.0</v>
      </c>
      <c r="AI80" s="5">
        <v>8.0</v>
      </c>
      <c r="AJ80" s="5">
        <v>25.0</v>
      </c>
      <c r="AK80" s="5">
        <v>2.0</v>
      </c>
      <c r="AL80" s="5">
        <v>2.0</v>
      </c>
      <c r="AM80" s="5">
        <v>4.0</v>
      </c>
      <c r="AN80" s="5">
        <v>1.0</v>
      </c>
      <c r="AO80" s="5">
        <v>0.0</v>
      </c>
      <c r="AP80" s="5">
        <v>9.0</v>
      </c>
      <c r="AQ80" s="5">
        <v>0.167</v>
      </c>
      <c r="AR80" s="5">
        <v>0.222</v>
      </c>
      <c r="AS80" s="5">
        <v>0.287</v>
      </c>
      <c r="AT80" s="5">
        <v>0.509</v>
      </c>
      <c r="AU80" s="5">
        <v>43.0</v>
      </c>
      <c r="AV80" s="5">
        <v>1.0</v>
      </c>
      <c r="AW80" s="5">
        <v>2.0</v>
      </c>
      <c r="AX80" s="5">
        <v>0.0</v>
      </c>
      <c r="AY80" s="5">
        <v>1.0</v>
      </c>
      <c r="AZ80" s="5">
        <v>0.0</v>
      </c>
      <c r="BA80" s="5">
        <v>1.0</v>
      </c>
      <c r="BB80" s="5">
        <v>0.276</v>
      </c>
      <c r="BC80" s="5">
        <f t="shared" si="1"/>
        <v>17</v>
      </c>
      <c r="BD80" s="5">
        <f t="shared" si="2"/>
        <v>1</v>
      </c>
    </row>
    <row r="81">
      <c r="A81" s="1">
        <v>80.0</v>
      </c>
      <c r="B81" s="3"/>
      <c r="C81" s="4" t="s">
        <v>735</v>
      </c>
      <c r="D81" s="4" t="s">
        <v>692</v>
      </c>
      <c r="E81" s="5">
        <v>2019.0</v>
      </c>
      <c r="F81" s="5">
        <v>2020.0</v>
      </c>
      <c r="G81" s="5">
        <v>19.0</v>
      </c>
      <c r="H81" s="5">
        <v>71.0</v>
      </c>
      <c r="I81" s="3"/>
      <c r="J81" s="3"/>
      <c r="K81" s="3"/>
      <c r="L81" s="5">
        <v>3.71</v>
      </c>
      <c r="M81" s="5">
        <v>19.0</v>
      </c>
      <c r="N81" s="3"/>
      <c r="O81" s="3"/>
      <c r="P81" s="3"/>
      <c r="Q81" s="3"/>
      <c r="R81" s="5">
        <v>51.0</v>
      </c>
      <c r="S81" s="5">
        <v>39.0</v>
      </c>
      <c r="T81" s="5">
        <v>18.0</v>
      </c>
      <c r="U81" s="5">
        <v>21.0</v>
      </c>
      <c r="V81" s="5">
        <v>7.0</v>
      </c>
      <c r="W81" s="5">
        <v>17.0</v>
      </c>
      <c r="X81" s="5">
        <v>0.0</v>
      </c>
      <c r="Y81" s="5">
        <v>2.0</v>
      </c>
      <c r="Z81" s="5">
        <v>0.0</v>
      </c>
      <c r="AA81" s="5">
        <v>0.0</v>
      </c>
      <c r="AB81" s="5">
        <v>1.0</v>
      </c>
      <c r="AC81" s="5">
        <v>205.0</v>
      </c>
      <c r="AD81" s="5">
        <v>1.098</v>
      </c>
      <c r="AE81" s="5">
        <v>12.5</v>
      </c>
      <c r="AF81" s="5">
        <v>4.18</v>
      </c>
      <c r="AG81" s="5">
        <v>205.0</v>
      </c>
      <c r="AH81" s="5">
        <v>187.0</v>
      </c>
      <c r="AI81" s="5">
        <v>18.0</v>
      </c>
      <c r="AJ81" s="5">
        <v>39.0</v>
      </c>
      <c r="AK81" s="5">
        <v>8.0</v>
      </c>
      <c r="AL81" s="5">
        <v>0.0</v>
      </c>
      <c r="AM81" s="5">
        <v>7.0</v>
      </c>
      <c r="AN81" s="5">
        <v>7.0</v>
      </c>
      <c r="AO81" s="5">
        <v>2.0</v>
      </c>
      <c r="AP81" s="5">
        <v>17.0</v>
      </c>
      <c r="AQ81" s="5">
        <v>0.209</v>
      </c>
      <c r="AR81" s="5">
        <v>0.273</v>
      </c>
      <c r="AS81" s="5">
        <v>0.364</v>
      </c>
      <c r="AT81" s="5">
        <v>0.637</v>
      </c>
      <c r="AU81" s="5">
        <v>68.0</v>
      </c>
      <c r="AV81" s="5">
        <v>3.0</v>
      </c>
      <c r="AW81" s="5">
        <v>0.0</v>
      </c>
      <c r="AX81" s="5">
        <v>0.0</v>
      </c>
      <c r="AY81" s="5">
        <v>1.0</v>
      </c>
      <c r="AZ81" s="5">
        <v>0.0</v>
      </c>
      <c r="BA81" s="5">
        <v>2.0</v>
      </c>
      <c r="BB81" s="5">
        <v>0.291</v>
      </c>
      <c r="BC81" s="5">
        <f t="shared" si="1"/>
        <v>24</v>
      </c>
      <c r="BD81" s="5">
        <f t="shared" si="2"/>
        <v>5</v>
      </c>
    </row>
    <row r="82">
      <c r="A82" s="1">
        <v>81.0</v>
      </c>
      <c r="B82" s="3"/>
      <c r="C82" s="4" t="s">
        <v>736</v>
      </c>
      <c r="D82" s="4" t="s">
        <v>692</v>
      </c>
      <c r="E82" s="5">
        <v>2019.0</v>
      </c>
      <c r="F82" s="5">
        <v>2020.0</v>
      </c>
      <c r="G82" s="5">
        <v>40.0</v>
      </c>
      <c r="H82" s="5">
        <v>71.0</v>
      </c>
      <c r="I82" s="3"/>
      <c r="J82" s="3"/>
      <c r="K82" s="3"/>
      <c r="L82" s="5">
        <v>4.51</v>
      </c>
      <c r="M82" s="5">
        <v>40.0</v>
      </c>
      <c r="N82" s="3"/>
      <c r="O82" s="3"/>
      <c r="P82" s="3"/>
      <c r="Q82" s="3"/>
      <c r="R82" s="5">
        <v>113.2</v>
      </c>
      <c r="S82" s="5">
        <v>108.0</v>
      </c>
      <c r="T82" s="5">
        <v>54.0</v>
      </c>
      <c r="U82" s="5">
        <v>57.0</v>
      </c>
      <c r="V82" s="5">
        <v>22.0</v>
      </c>
      <c r="W82" s="5">
        <v>33.0</v>
      </c>
      <c r="X82" s="5">
        <v>0.0</v>
      </c>
      <c r="Y82" s="5">
        <v>2.0</v>
      </c>
      <c r="Z82" s="5">
        <v>9.0</v>
      </c>
      <c r="AA82" s="5">
        <v>0.0</v>
      </c>
      <c r="AB82" s="5">
        <v>7.0</v>
      </c>
      <c r="AC82" s="5">
        <v>472.0</v>
      </c>
      <c r="AD82" s="5">
        <v>1.24</v>
      </c>
      <c r="AE82" s="5">
        <v>5.6</v>
      </c>
      <c r="AF82" s="5">
        <v>2.15</v>
      </c>
      <c r="AG82" s="5">
        <v>472.0</v>
      </c>
      <c r="AH82" s="5">
        <v>426.0</v>
      </c>
      <c r="AI82" s="5">
        <v>54.0</v>
      </c>
      <c r="AJ82" s="5">
        <v>108.0</v>
      </c>
      <c r="AK82" s="5">
        <v>9.0</v>
      </c>
      <c r="AL82" s="5">
        <v>2.0</v>
      </c>
      <c r="AM82" s="5">
        <v>22.0</v>
      </c>
      <c r="AN82" s="5">
        <v>8.0</v>
      </c>
      <c r="AO82" s="5">
        <v>6.0</v>
      </c>
      <c r="AP82" s="5">
        <v>33.0</v>
      </c>
      <c r="AQ82" s="5">
        <v>0.254</v>
      </c>
      <c r="AR82" s="5">
        <v>0.319</v>
      </c>
      <c r="AS82" s="5">
        <v>0.439</v>
      </c>
      <c r="AT82" s="5">
        <v>0.758</v>
      </c>
      <c r="AU82" s="5">
        <v>187.0</v>
      </c>
      <c r="AV82" s="5">
        <v>10.0</v>
      </c>
      <c r="AW82" s="5">
        <v>9.0</v>
      </c>
      <c r="AX82" s="5">
        <v>2.0</v>
      </c>
      <c r="AY82" s="5">
        <v>2.0</v>
      </c>
      <c r="AZ82" s="5">
        <v>0.0</v>
      </c>
      <c r="BA82" s="5">
        <v>2.0</v>
      </c>
      <c r="BB82" s="5">
        <v>0.257</v>
      </c>
      <c r="BC82" s="5">
        <f t="shared" si="1"/>
        <v>75</v>
      </c>
      <c r="BD82" s="5">
        <f t="shared" si="2"/>
        <v>2</v>
      </c>
    </row>
    <row r="83">
      <c r="A83" s="1">
        <v>82.0</v>
      </c>
      <c r="B83" s="3"/>
      <c r="C83" s="4" t="s">
        <v>737</v>
      </c>
      <c r="D83" s="4" t="s">
        <v>692</v>
      </c>
      <c r="E83" s="5">
        <v>2019.0</v>
      </c>
      <c r="F83" s="5">
        <v>2019.0</v>
      </c>
      <c r="G83" s="5">
        <v>24.0</v>
      </c>
      <c r="H83" s="5">
        <v>71.0</v>
      </c>
      <c r="I83" s="3"/>
      <c r="J83" s="3"/>
      <c r="K83" s="3"/>
      <c r="L83" s="5">
        <v>5.09</v>
      </c>
      <c r="M83" s="5">
        <v>22.0</v>
      </c>
      <c r="N83" s="3"/>
      <c r="O83" s="3"/>
      <c r="P83" s="3"/>
      <c r="Q83" s="3"/>
      <c r="R83" s="5">
        <v>63.2</v>
      </c>
      <c r="S83" s="5">
        <v>69.0</v>
      </c>
      <c r="T83" s="5">
        <v>38.0</v>
      </c>
      <c r="U83" s="5">
        <v>36.0</v>
      </c>
      <c r="V83" s="5">
        <v>13.0</v>
      </c>
      <c r="W83" s="5">
        <v>21.0</v>
      </c>
      <c r="X83" s="5">
        <v>1.0</v>
      </c>
      <c r="Y83" s="5">
        <v>0.0</v>
      </c>
      <c r="Z83" s="5">
        <v>2.0</v>
      </c>
      <c r="AA83" s="5">
        <v>0.0</v>
      </c>
      <c r="AB83" s="5">
        <v>8.0</v>
      </c>
      <c r="AC83" s="5">
        <v>279.0</v>
      </c>
      <c r="AD83" s="5">
        <v>1.414</v>
      </c>
      <c r="AE83" s="5">
        <v>10.0</v>
      </c>
      <c r="AF83" s="5">
        <v>3.38</v>
      </c>
      <c r="AG83" s="5">
        <v>279.0</v>
      </c>
      <c r="AH83" s="5">
        <v>255.0</v>
      </c>
      <c r="AI83" s="5">
        <v>38.0</v>
      </c>
      <c r="AJ83" s="5">
        <v>69.0</v>
      </c>
      <c r="AK83" s="5">
        <v>7.0</v>
      </c>
      <c r="AL83" s="5">
        <v>0.0</v>
      </c>
      <c r="AM83" s="5">
        <v>13.0</v>
      </c>
      <c r="AN83" s="5">
        <v>3.0</v>
      </c>
      <c r="AO83" s="5">
        <v>2.0</v>
      </c>
      <c r="AP83" s="5">
        <v>21.0</v>
      </c>
      <c r="AQ83" s="5">
        <v>0.271</v>
      </c>
      <c r="AR83" s="5">
        <v>0.33</v>
      </c>
      <c r="AS83" s="5">
        <v>0.451</v>
      </c>
      <c r="AT83" s="5">
        <v>0.781</v>
      </c>
      <c r="AU83" s="5">
        <v>115.0</v>
      </c>
      <c r="AV83" s="5">
        <v>5.0</v>
      </c>
      <c r="AW83" s="5">
        <v>2.0</v>
      </c>
      <c r="AX83" s="5">
        <v>0.0</v>
      </c>
      <c r="AY83" s="5">
        <v>1.0</v>
      </c>
      <c r="AZ83" s="5">
        <v>1.0</v>
      </c>
      <c r="BA83" s="5">
        <v>0.0</v>
      </c>
      <c r="BB83" s="5">
        <v>0.326</v>
      </c>
      <c r="BC83" s="5">
        <f t="shared" si="1"/>
        <v>49</v>
      </c>
      <c r="BD83" s="5">
        <f t="shared" si="2"/>
        <v>1</v>
      </c>
    </row>
    <row r="84">
      <c r="A84" s="1">
        <v>83.0</v>
      </c>
      <c r="B84" s="3"/>
      <c r="C84" s="4" t="s">
        <v>738</v>
      </c>
      <c r="D84" s="4" t="s">
        <v>692</v>
      </c>
      <c r="E84" s="5">
        <v>2019.0</v>
      </c>
      <c r="F84" s="5">
        <v>2020.0</v>
      </c>
      <c r="G84" s="5">
        <v>32.0</v>
      </c>
      <c r="H84" s="5">
        <v>70.0</v>
      </c>
      <c r="I84" s="3"/>
      <c r="J84" s="3"/>
      <c r="K84" s="3"/>
      <c r="L84" s="5">
        <v>5.12</v>
      </c>
      <c r="M84" s="5">
        <v>32.0</v>
      </c>
      <c r="N84" s="3"/>
      <c r="O84" s="3"/>
      <c r="P84" s="3"/>
      <c r="Q84" s="3"/>
      <c r="R84" s="5">
        <v>77.1</v>
      </c>
      <c r="S84" s="5">
        <v>92.0</v>
      </c>
      <c r="T84" s="5">
        <v>39.0</v>
      </c>
      <c r="U84" s="5">
        <v>44.0</v>
      </c>
      <c r="V84" s="5">
        <v>10.0</v>
      </c>
      <c r="W84" s="5">
        <v>26.0</v>
      </c>
      <c r="X84" s="5">
        <v>0.0</v>
      </c>
      <c r="Y84" s="5">
        <v>3.0</v>
      </c>
      <c r="Z84" s="5">
        <v>3.0</v>
      </c>
      <c r="AA84" s="5">
        <v>1.0</v>
      </c>
      <c r="AB84" s="5">
        <v>1.0</v>
      </c>
      <c r="AC84" s="5">
        <v>347.0</v>
      </c>
      <c r="AD84" s="5">
        <v>1.526</v>
      </c>
      <c r="AE84" s="5">
        <v>8.1</v>
      </c>
      <c r="AF84" s="5">
        <v>2.69</v>
      </c>
      <c r="AG84" s="5">
        <v>347.0</v>
      </c>
      <c r="AH84" s="5">
        <v>314.0</v>
      </c>
      <c r="AI84" s="5">
        <v>39.0</v>
      </c>
      <c r="AJ84" s="5">
        <v>92.0</v>
      </c>
      <c r="AK84" s="5">
        <v>10.0</v>
      </c>
      <c r="AL84" s="5">
        <v>2.0</v>
      </c>
      <c r="AM84" s="5">
        <v>10.0</v>
      </c>
      <c r="AN84" s="5">
        <v>1.0</v>
      </c>
      <c r="AO84" s="5">
        <v>0.0</v>
      </c>
      <c r="AP84" s="5">
        <v>26.0</v>
      </c>
      <c r="AQ84" s="5">
        <v>0.293</v>
      </c>
      <c r="AR84" s="5">
        <v>0.35</v>
      </c>
      <c r="AS84" s="5">
        <v>0.433</v>
      </c>
      <c r="AT84" s="5">
        <v>0.783</v>
      </c>
      <c r="AU84" s="5">
        <v>136.0</v>
      </c>
      <c r="AV84" s="5">
        <v>6.0</v>
      </c>
      <c r="AW84" s="5">
        <v>3.0</v>
      </c>
      <c r="AX84" s="5">
        <v>1.0</v>
      </c>
      <c r="AY84" s="5">
        <v>3.0</v>
      </c>
      <c r="AZ84" s="5">
        <v>0.0</v>
      </c>
      <c r="BA84" s="5">
        <v>3.0</v>
      </c>
      <c r="BB84" s="5">
        <v>0.346</v>
      </c>
      <c r="BC84" s="5">
        <f t="shared" si="1"/>
        <v>70</v>
      </c>
      <c r="BD84" s="5">
        <f t="shared" si="2"/>
        <v>1</v>
      </c>
    </row>
    <row r="85">
      <c r="A85" s="1">
        <v>84.0</v>
      </c>
      <c r="B85" s="3"/>
      <c r="C85" s="4" t="s">
        <v>739</v>
      </c>
      <c r="D85" s="4" t="s">
        <v>692</v>
      </c>
      <c r="E85" s="5">
        <v>2019.0</v>
      </c>
      <c r="F85" s="5">
        <v>2020.0</v>
      </c>
      <c r="G85" s="5">
        <v>83.0</v>
      </c>
      <c r="H85" s="5">
        <v>69.0</v>
      </c>
      <c r="I85" s="3"/>
      <c r="J85" s="3"/>
      <c r="K85" s="3"/>
      <c r="L85" s="5">
        <v>4.22</v>
      </c>
      <c r="M85" s="5">
        <v>0.0</v>
      </c>
      <c r="N85" s="3"/>
      <c r="O85" s="3"/>
      <c r="P85" s="3"/>
      <c r="Q85" s="3"/>
      <c r="R85" s="5">
        <v>49.0</v>
      </c>
      <c r="S85" s="5">
        <v>68.0</v>
      </c>
      <c r="T85" s="5">
        <v>40.0</v>
      </c>
      <c r="U85" s="5">
        <v>23.0</v>
      </c>
      <c r="V85" s="5">
        <v>5.0</v>
      </c>
      <c r="W85" s="5">
        <v>20.0</v>
      </c>
      <c r="X85" s="5">
        <v>2.0</v>
      </c>
      <c r="Y85" s="5">
        <v>3.0</v>
      </c>
      <c r="Z85" s="5">
        <v>2.0</v>
      </c>
      <c r="AA85" s="5">
        <v>0.0</v>
      </c>
      <c r="AB85" s="5">
        <v>2.0</v>
      </c>
      <c r="AC85" s="5">
        <v>237.0</v>
      </c>
      <c r="AD85" s="5">
        <v>1.796</v>
      </c>
      <c r="AE85" s="5">
        <v>12.7</v>
      </c>
      <c r="AF85" s="5">
        <v>3.45</v>
      </c>
      <c r="AG85" s="5">
        <v>237.0</v>
      </c>
      <c r="AH85" s="5">
        <v>212.0</v>
      </c>
      <c r="AI85" s="5">
        <v>40.0</v>
      </c>
      <c r="AJ85" s="5">
        <v>68.0</v>
      </c>
      <c r="AK85" s="5">
        <v>7.0</v>
      </c>
      <c r="AL85" s="5">
        <v>0.0</v>
      </c>
      <c r="AM85" s="5">
        <v>5.0</v>
      </c>
      <c r="AN85" s="5">
        <v>2.0</v>
      </c>
      <c r="AO85" s="5">
        <v>0.0</v>
      </c>
      <c r="AP85" s="5">
        <v>20.0</v>
      </c>
      <c r="AQ85" s="5">
        <v>0.321</v>
      </c>
      <c r="AR85" s="5">
        <v>0.381</v>
      </c>
      <c r="AS85" s="5">
        <v>0.425</v>
      </c>
      <c r="AT85" s="5">
        <v>0.806</v>
      </c>
      <c r="AU85" s="5">
        <v>90.0</v>
      </c>
      <c r="AV85" s="5">
        <v>4.0</v>
      </c>
      <c r="AW85" s="5">
        <v>2.0</v>
      </c>
      <c r="AX85" s="5">
        <v>1.0</v>
      </c>
      <c r="AY85" s="5">
        <v>2.0</v>
      </c>
      <c r="AZ85" s="5">
        <v>2.0</v>
      </c>
      <c r="BA85" s="5">
        <v>3.0</v>
      </c>
      <c r="BB85" s="5">
        <v>0.45</v>
      </c>
      <c r="BC85" s="5">
        <f t="shared" si="1"/>
        <v>56</v>
      </c>
      <c r="BD85" s="5">
        <f t="shared" si="2"/>
        <v>2</v>
      </c>
    </row>
    <row r="86">
      <c r="A86" s="1">
        <v>85.0</v>
      </c>
      <c r="B86" s="3"/>
      <c r="C86" s="4" t="s">
        <v>740</v>
      </c>
      <c r="D86" s="4" t="s">
        <v>692</v>
      </c>
      <c r="E86" s="5">
        <v>2019.0</v>
      </c>
      <c r="F86" s="5">
        <v>2020.0</v>
      </c>
      <c r="G86" s="5">
        <v>81.0</v>
      </c>
      <c r="H86" s="5">
        <v>69.0</v>
      </c>
      <c r="I86" s="3"/>
      <c r="J86" s="3"/>
      <c r="K86" s="3"/>
      <c r="L86" s="5">
        <v>3.83</v>
      </c>
      <c r="M86" s="5">
        <v>0.0</v>
      </c>
      <c r="N86" s="3"/>
      <c r="O86" s="3"/>
      <c r="P86" s="3"/>
      <c r="Q86" s="3"/>
      <c r="R86" s="5">
        <v>54.0</v>
      </c>
      <c r="S86" s="5">
        <v>41.0</v>
      </c>
      <c r="T86" s="5">
        <v>25.0</v>
      </c>
      <c r="U86" s="5">
        <v>23.0</v>
      </c>
      <c r="V86" s="5">
        <v>3.0</v>
      </c>
      <c r="W86" s="5">
        <v>25.0</v>
      </c>
      <c r="X86" s="5">
        <v>0.0</v>
      </c>
      <c r="Y86" s="5">
        <v>0.0</v>
      </c>
      <c r="Z86" s="5">
        <v>1.0</v>
      </c>
      <c r="AA86" s="5">
        <v>1.0</v>
      </c>
      <c r="AB86" s="5">
        <v>5.0</v>
      </c>
      <c r="AC86" s="5">
        <v>224.0</v>
      </c>
      <c r="AD86" s="5">
        <v>1.222</v>
      </c>
      <c r="AE86" s="5">
        <v>11.5</v>
      </c>
      <c r="AF86" s="5">
        <v>2.76</v>
      </c>
      <c r="AG86" s="5">
        <v>224.0</v>
      </c>
      <c r="AH86" s="5">
        <v>196.0</v>
      </c>
      <c r="AI86" s="5">
        <v>25.0</v>
      </c>
      <c r="AJ86" s="5">
        <v>41.0</v>
      </c>
      <c r="AK86" s="5">
        <v>10.0</v>
      </c>
      <c r="AL86" s="5">
        <v>3.0</v>
      </c>
      <c r="AM86" s="5">
        <v>3.0</v>
      </c>
      <c r="AN86" s="5">
        <v>5.0</v>
      </c>
      <c r="AO86" s="5">
        <v>0.0</v>
      </c>
      <c r="AP86" s="5">
        <v>25.0</v>
      </c>
      <c r="AQ86" s="5">
        <v>0.209</v>
      </c>
      <c r="AR86" s="5">
        <v>0.3</v>
      </c>
      <c r="AS86" s="5">
        <v>0.337</v>
      </c>
      <c r="AT86" s="5">
        <v>0.637</v>
      </c>
      <c r="AU86" s="5">
        <v>66.0</v>
      </c>
      <c r="AV86" s="5">
        <v>4.0</v>
      </c>
      <c r="AW86" s="5">
        <v>1.0</v>
      </c>
      <c r="AX86" s="5">
        <v>1.0</v>
      </c>
      <c r="AY86" s="5">
        <v>1.0</v>
      </c>
      <c r="AZ86" s="5">
        <v>0.0</v>
      </c>
      <c r="BA86" s="5">
        <v>0.0</v>
      </c>
      <c r="BB86" s="5">
        <v>0.304</v>
      </c>
      <c r="BC86" s="5">
        <f t="shared" si="1"/>
        <v>25</v>
      </c>
      <c r="BD86" s="5">
        <f t="shared" si="2"/>
        <v>5</v>
      </c>
    </row>
    <row r="87">
      <c r="A87" s="1">
        <v>86.0</v>
      </c>
      <c r="B87" s="3"/>
      <c r="C87" s="4" t="s">
        <v>741</v>
      </c>
      <c r="D87" s="4" t="s">
        <v>692</v>
      </c>
      <c r="E87" s="5">
        <v>2019.0</v>
      </c>
      <c r="F87" s="5">
        <v>2020.0</v>
      </c>
      <c r="G87" s="5">
        <v>79.0</v>
      </c>
      <c r="H87" s="5">
        <v>68.0</v>
      </c>
      <c r="I87" s="3"/>
      <c r="J87" s="3"/>
      <c r="K87" s="3"/>
      <c r="L87" s="5">
        <v>1.84</v>
      </c>
      <c r="M87" s="5">
        <v>0.0</v>
      </c>
      <c r="N87" s="3"/>
      <c r="O87" s="3"/>
      <c r="P87" s="3"/>
      <c r="Q87" s="3"/>
      <c r="R87" s="5">
        <v>53.2</v>
      </c>
      <c r="S87" s="5">
        <v>33.0</v>
      </c>
      <c r="T87" s="5">
        <v>20.0</v>
      </c>
      <c r="U87" s="5">
        <v>11.0</v>
      </c>
      <c r="V87" s="5">
        <v>7.0</v>
      </c>
      <c r="W87" s="5">
        <v>7.0</v>
      </c>
      <c r="X87" s="5">
        <v>0.0</v>
      </c>
      <c r="Y87" s="5">
        <v>1.0</v>
      </c>
      <c r="Z87" s="5">
        <v>0.0</v>
      </c>
      <c r="AA87" s="5">
        <v>0.0</v>
      </c>
      <c r="AB87" s="5">
        <v>2.0</v>
      </c>
      <c r="AC87" s="5">
        <v>198.0</v>
      </c>
      <c r="AD87" s="5">
        <v>0.745</v>
      </c>
      <c r="AE87" s="5">
        <v>11.4</v>
      </c>
      <c r="AF87" s="5">
        <v>9.71</v>
      </c>
      <c r="AG87" s="5">
        <v>198.0</v>
      </c>
      <c r="AH87" s="5">
        <v>190.0</v>
      </c>
      <c r="AI87" s="5">
        <v>20.0</v>
      </c>
      <c r="AJ87" s="5">
        <v>33.0</v>
      </c>
      <c r="AK87" s="5">
        <v>4.0</v>
      </c>
      <c r="AL87" s="5">
        <v>2.0</v>
      </c>
      <c r="AM87" s="5">
        <v>7.0</v>
      </c>
      <c r="AN87" s="5">
        <v>0.0</v>
      </c>
      <c r="AO87" s="5">
        <v>0.0</v>
      </c>
      <c r="AP87" s="5">
        <v>7.0</v>
      </c>
      <c r="AQ87" s="5">
        <v>0.174</v>
      </c>
      <c r="AR87" s="5">
        <v>0.202</v>
      </c>
      <c r="AS87" s="5">
        <v>0.326</v>
      </c>
      <c r="AT87" s="5">
        <v>0.528</v>
      </c>
      <c r="AU87" s="5">
        <v>62.0</v>
      </c>
      <c r="AV87" s="5">
        <v>3.0</v>
      </c>
      <c r="AW87" s="5">
        <v>0.0</v>
      </c>
      <c r="AX87" s="5">
        <v>0.0</v>
      </c>
      <c r="AY87" s="5">
        <v>1.0</v>
      </c>
      <c r="AZ87" s="5">
        <v>0.0</v>
      </c>
      <c r="BA87" s="5">
        <v>1.0</v>
      </c>
      <c r="BB87" s="5">
        <v>0.224</v>
      </c>
      <c r="BC87" s="5">
        <f t="shared" si="1"/>
        <v>20</v>
      </c>
      <c r="BD87" s="5">
        <f t="shared" si="2"/>
        <v>0</v>
      </c>
    </row>
    <row r="88">
      <c r="A88" s="1">
        <v>87.0</v>
      </c>
      <c r="B88" s="3"/>
      <c r="C88" s="4" t="s">
        <v>742</v>
      </c>
      <c r="D88" s="4" t="s">
        <v>692</v>
      </c>
      <c r="E88" s="5">
        <v>2019.0</v>
      </c>
      <c r="F88" s="5">
        <v>2020.0</v>
      </c>
      <c r="G88" s="5">
        <v>84.0</v>
      </c>
      <c r="H88" s="5">
        <v>68.0</v>
      </c>
      <c r="I88" s="3"/>
      <c r="J88" s="3"/>
      <c r="K88" s="3"/>
      <c r="L88" s="5">
        <v>3.94</v>
      </c>
      <c r="M88" s="5">
        <v>0.0</v>
      </c>
      <c r="N88" s="3"/>
      <c r="O88" s="3"/>
      <c r="P88" s="3"/>
      <c r="Q88" s="3"/>
      <c r="R88" s="5">
        <v>48.0</v>
      </c>
      <c r="S88" s="5">
        <v>43.0</v>
      </c>
      <c r="T88" s="5">
        <v>25.0</v>
      </c>
      <c r="U88" s="5">
        <v>21.0</v>
      </c>
      <c r="V88" s="5">
        <v>8.0</v>
      </c>
      <c r="W88" s="5">
        <v>19.0</v>
      </c>
      <c r="X88" s="5">
        <v>0.0</v>
      </c>
      <c r="Y88" s="5">
        <v>1.0</v>
      </c>
      <c r="Z88" s="5">
        <v>2.0</v>
      </c>
      <c r="AA88" s="5">
        <v>0.0</v>
      </c>
      <c r="AB88" s="5">
        <v>3.0</v>
      </c>
      <c r="AC88" s="5">
        <v>206.0</v>
      </c>
      <c r="AD88" s="5">
        <v>1.292</v>
      </c>
      <c r="AE88" s="5">
        <v>12.8</v>
      </c>
      <c r="AF88" s="5">
        <v>3.58</v>
      </c>
      <c r="AG88" s="5">
        <v>206.0</v>
      </c>
      <c r="AH88" s="5">
        <v>183.0</v>
      </c>
      <c r="AI88" s="5">
        <v>25.0</v>
      </c>
      <c r="AJ88" s="5">
        <v>43.0</v>
      </c>
      <c r="AK88" s="5">
        <v>7.0</v>
      </c>
      <c r="AL88" s="5">
        <v>0.0</v>
      </c>
      <c r="AM88" s="5">
        <v>8.0</v>
      </c>
      <c r="AN88" s="5">
        <v>7.0</v>
      </c>
      <c r="AO88" s="5">
        <v>0.0</v>
      </c>
      <c r="AP88" s="5">
        <v>19.0</v>
      </c>
      <c r="AQ88" s="5">
        <v>0.235</v>
      </c>
      <c r="AR88" s="5">
        <v>0.312</v>
      </c>
      <c r="AS88" s="5">
        <v>0.404</v>
      </c>
      <c r="AT88" s="5">
        <v>0.717</v>
      </c>
      <c r="AU88" s="5">
        <v>74.0</v>
      </c>
      <c r="AV88" s="5">
        <v>6.0</v>
      </c>
      <c r="AW88" s="5">
        <v>2.0</v>
      </c>
      <c r="AX88" s="5">
        <v>0.0</v>
      </c>
      <c r="AY88" s="5">
        <v>1.0</v>
      </c>
      <c r="AZ88" s="5">
        <v>0.0</v>
      </c>
      <c r="BA88" s="5">
        <v>1.0</v>
      </c>
      <c r="BB88" s="5">
        <v>0.324</v>
      </c>
      <c r="BC88" s="5">
        <f t="shared" si="1"/>
        <v>28</v>
      </c>
      <c r="BD88" s="5">
        <f t="shared" si="2"/>
        <v>7</v>
      </c>
    </row>
    <row r="89">
      <c r="A89" s="1">
        <v>88.0</v>
      </c>
      <c r="B89" s="3"/>
      <c r="C89" s="4" t="s">
        <v>743</v>
      </c>
      <c r="D89" s="4" t="s">
        <v>692</v>
      </c>
      <c r="E89" s="5">
        <v>2019.0</v>
      </c>
      <c r="F89" s="5">
        <v>2020.0</v>
      </c>
      <c r="G89" s="5">
        <v>80.0</v>
      </c>
      <c r="H89" s="5">
        <v>68.0</v>
      </c>
      <c r="I89" s="3"/>
      <c r="J89" s="3"/>
      <c r="K89" s="3"/>
      <c r="L89" s="5">
        <v>4.15</v>
      </c>
      <c r="M89" s="5">
        <v>0.0</v>
      </c>
      <c r="N89" s="3"/>
      <c r="O89" s="3"/>
      <c r="P89" s="3"/>
      <c r="Q89" s="3"/>
      <c r="R89" s="5">
        <v>47.2</v>
      </c>
      <c r="S89" s="5">
        <v>41.0</v>
      </c>
      <c r="T89" s="5">
        <v>24.0</v>
      </c>
      <c r="U89" s="5">
        <v>22.0</v>
      </c>
      <c r="V89" s="5">
        <v>6.0</v>
      </c>
      <c r="W89" s="5">
        <v>15.0</v>
      </c>
      <c r="X89" s="5">
        <v>1.0</v>
      </c>
      <c r="Y89" s="5">
        <v>0.0</v>
      </c>
      <c r="Z89" s="5">
        <v>2.0</v>
      </c>
      <c r="AA89" s="5">
        <v>0.0</v>
      </c>
      <c r="AB89" s="5">
        <v>3.0</v>
      </c>
      <c r="AC89" s="5">
        <v>196.0</v>
      </c>
      <c r="AD89" s="5">
        <v>1.175</v>
      </c>
      <c r="AE89" s="5">
        <v>12.8</v>
      </c>
      <c r="AF89" s="5">
        <v>4.53</v>
      </c>
      <c r="AG89" s="5">
        <v>196.0</v>
      </c>
      <c r="AH89" s="5">
        <v>176.0</v>
      </c>
      <c r="AI89" s="5">
        <v>24.0</v>
      </c>
      <c r="AJ89" s="5">
        <v>41.0</v>
      </c>
      <c r="AK89" s="5">
        <v>8.0</v>
      </c>
      <c r="AL89" s="5">
        <v>1.0</v>
      </c>
      <c r="AM89" s="5">
        <v>6.0</v>
      </c>
      <c r="AN89" s="5">
        <v>1.0</v>
      </c>
      <c r="AO89" s="5">
        <v>1.0</v>
      </c>
      <c r="AP89" s="5">
        <v>15.0</v>
      </c>
      <c r="AQ89" s="5">
        <v>0.233</v>
      </c>
      <c r="AR89" s="5">
        <v>0.299</v>
      </c>
      <c r="AS89" s="5">
        <v>0.392</v>
      </c>
      <c r="AT89" s="5">
        <v>0.691</v>
      </c>
      <c r="AU89" s="5">
        <v>69.0</v>
      </c>
      <c r="AV89" s="5">
        <v>3.0</v>
      </c>
      <c r="AW89" s="5">
        <v>2.0</v>
      </c>
      <c r="AX89" s="5">
        <v>2.0</v>
      </c>
      <c r="AY89" s="5">
        <v>1.0</v>
      </c>
      <c r="AZ89" s="5">
        <v>1.0</v>
      </c>
      <c r="BA89" s="5">
        <v>0.0</v>
      </c>
      <c r="BB89" s="5">
        <v>0.34</v>
      </c>
      <c r="BC89" s="5">
        <f t="shared" si="1"/>
        <v>26</v>
      </c>
      <c r="BD89" s="5">
        <f t="shared" si="2"/>
        <v>0</v>
      </c>
    </row>
    <row r="90">
      <c r="A90" s="1">
        <v>89.0</v>
      </c>
      <c r="B90" s="3"/>
      <c r="C90" s="4" t="s">
        <v>744</v>
      </c>
      <c r="D90" s="4" t="s">
        <v>692</v>
      </c>
      <c r="E90" s="5">
        <v>2019.0</v>
      </c>
      <c r="F90" s="5">
        <v>2020.0</v>
      </c>
      <c r="G90" s="5">
        <v>26.0</v>
      </c>
      <c r="H90" s="5">
        <v>68.0</v>
      </c>
      <c r="I90" s="3"/>
      <c r="J90" s="3"/>
      <c r="K90" s="3"/>
      <c r="L90" s="5">
        <v>4.16</v>
      </c>
      <c r="M90" s="5">
        <v>25.0</v>
      </c>
      <c r="N90" s="3"/>
      <c r="O90" s="3"/>
      <c r="P90" s="3"/>
      <c r="Q90" s="3"/>
      <c r="R90" s="5">
        <v>67.0</v>
      </c>
      <c r="S90" s="5">
        <v>70.0</v>
      </c>
      <c r="T90" s="5">
        <v>31.0</v>
      </c>
      <c r="U90" s="5">
        <v>31.0</v>
      </c>
      <c r="V90" s="5">
        <v>10.0</v>
      </c>
      <c r="W90" s="5">
        <v>20.0</v>
      </c>
      <c r="X90" s="5">
        <v>0.0</v>
      </c>
      <c r="Y90" s="5">
        <v>2.0</v>
      </c>
      <c r="Z90" s="5">
        <v>6.0</v>
      </c>
      <c r="AA90" s="5">
        <v>1.0</v>
      </c>
      <c r="AB90" s="5">
        <v>5.0</v>
      </c>
      <c r="AC90" s="5">
        <v>292.0</v>
      </c>
      <c r="AD90" s="5">
        <v>1.343</v>
      </c>
      <c r="AE90" s="5">
        <v>9.1</v>
      </c>
      <c r="AF90" s="5">
        <v>3.4</v>
      </c>
      <c r="AG90" s="5">
        <v>292.0</v>
      </c>
      <c r="AH90" s="5">
        <v>262.0</v>
      </c>
      <c r="AI90" s="5">
        <v>31.0</v>
      </c>
      <c r="AJ90" s="5">
        <v>70.0</v>
      </c>
      <c r="AK90" s="5">
        <v>16.0</v>
      </c>
      <c r="AL90" s="5">
        <v>3.0</v>
      </c>
      <c r="AM90" s="5">
        <v>10.0</v>
      </c>
      <c r="AN90" s="5">
        <v>3.0</v>
      </c>
      <c r="AO90" s="5">
        <v>1.0</v>
      </c>
      <c r="AP90" s="5">
        <v>20.0</v>
      </c>
      <c r="AQ90" s="5">
        <v>0.267</v>
      </c>
      <c r="AR90" s="5">
        <v>0.329</v>
      </c>
      <c r="AS90" s="5">
        <v>0.466</v>
      </c>
      <c r="AT90" s="5">
        <v>0.794</v>
      </c>
      <c r="AU90" s="5">
        <v>122.0</v>
      </c>
      <c r="AV90" s="5">
        <v>3.0</v>
      </c>
      <c r="AW90" s="5">
        <v>6.0</v>
      </c>
      <c r="AX90" s="5">
        <v>0.0</v>
      </c>
      <c r="AY90" s="5">
        <v>4.0</v>
      </c>
      <c r="AZ90" s="5">
        <v>0.0</v>
      </c>
      <c r="BA90" s="5">
        <v>2.0</v>
      </c>
      <c r="BB90" s="5">
        <v>0.319</v>
      </c>
      <c r="BC90" s="5">
        <f t="shared" si="1"/>
        <v>41</v>
      </c>
      <c r="BD90" s="5">
        <f t="shared" si="2"/>
        <v>2</v>
      </c>
    </row>
    <row r="91">
      <c r="A91" s="1">
        <v>90.0</v>
      </c>
      <c r="B91" s="3"/>
      <c r="C91" s="4" t="s">
        <v>427</v>
      </c>
      <c r="D91" s="4" t="s">
        <v>692</v>
      </c>
      <c r="E91" s="5">
        <v>2019.0</v>
      </c>
      <c r="F91" s="5">
        <v>2020.0</v>
      </c>
      <c r="G91" s="5">
        <v>35.0</v>
      </c>
      <c r="H91" s="5">
        <v>67.0</v>
      </c>
      <c r="I91" s="3"/>
      <c r="J91" s="3"/>
      <c r="K91" s="3"/>
      <c r="L91" s="5">
        <v>3.41</v>
      </c>
      <c r="M91" s="5">
        <v>35.0</v>
      </c>
      <c r="N91" s="3"/>
      <c r="O91" s="3"/>
      <c r="P91" s="3"/>
      <c r="Q91" s="3"/>
      <c r="R91" s="5">
        <v>100.1</v>
      </c>
      <c r="S91" s="5">
        <v>86.0</v>
      </c>
      <c r="T91" s="5">
        <v>39.0</v>
      </c>
      <c r="U91" s="5">
        <v>38.0</v>
      </c>
      <c r="V91" s="5">
        <v>15.0</v>
      </c>
      <c r="W91" s="5">
        <v>17.0</v>
      </c>
      <c r="X91" s="5">
        <v>1.0</v>
      </c>
      <c r="Y91" s="5">
        <v>4.0</v>
      </c>
      <c r="Z91" s="5">
        <v>5.0</v>
      </c>
      <c r="AA91" s="5">
        <v>0.0</v>
      </c>
      <c r="AB91" s="5">
        <v>0.0</v>
      </c>
      <c r="AC91" s="5">
        <v>398.0</v>
      </c>
      <c r="AD91" s="5">
        <v>1.027</v>
      </c>
      <c r="AE91" s="5">
        <v>6.0</v>
      </c>
      <c r="AF91" s="5">
        <v>3.94</v>
      </c>
      <c r="AG91" s="5">
        <v>398.0</v>
      </c>
      <c r="AH91" s="5">
        <v>371.0</v>
      </c>
      <c r="AI91" s="5">
        <v>39.0</v>
      </c>
      <c r="AJ91" s="5">
        <v>86.0</v>
      </c>
      <c r="AK91" s="5">
        <v>14.0</v>
      </c>
      <c r="AL91" s="5">
        <v>3.0</v>
      </c>
      <c r="AM91" s="5">
        <v>15.0</v>
      </c>
      <c r="AN91" s="5">
        <v>3.0</v>
      </c>
      <c r="AO91" s="5">
        <v>4.0</v>
      </c>
      <c r="AP91" s="5">
        <v>17.0</v>
      </c>
      <c r="AQ91" s="5">
        <v>0.232</v>
      </c>
      <c r="AR91" s="5">
        <v>0.273</v>
      </c>
      <c r="AS91" s="5">
        <v>0.407</v>
      </c>
      <c r="AT91" s="5">
        <v>0.68</v>
      </c>
      <c r="AU91" s="5">
        <v>151.0</v>
      </c>
      <c r="AV91" s="5">
        <v>9.0</v>
      </c>
      <c r="AW91" s="5">
        <v>5.0</v>
      </c>
      <c r="AX91" s="5">
        <v>3.0</v>
      </c>
      <c r="AY91" s="5">
        <v>2.0</v>
      </c>
      <c r="AZ91" s="5">
        <v>1.0</v>
      </c>
      <c r="BA91" s="5">
        <v>4.0</v>
      </c>
      <c r="BB91" s="5">
        <v>0.244</v>
      </c>
      <c r="BC91" s="5">
        <f t="shared" si="1"/>
        <v>54</v>
      </c>
      <c r="BD91" s="5">
        <f t="shared" si="2"/>
        <v>-1</v>
      </c>
    </row>
    <row r="92">
      <c r="A92" s="1">
        <v>91.0</v>
      </c>
      <c r="B92" s="3"/>
      <c r="C92" s="4" t="s">
        <v>745</v>
      </c>
      <c r="D92" s="4" t="s">
        <v>692</v>
      </c>
      <c r="E92" s="5">
        <v>2019.0</v>
      </c>
      <c r="F92" s="5">
        <v>2020.0</v>
      </c>
      <c r="G92" s="5">
        <v>68.0</v>
      </c>
      <c r="H92" s="5">
        <v>66.0</v>
      </c>
      <c r="I92" s="3"/>
      <c r="J92" s="3"/>
      <c r="K92" s="3"/>
      <c r="L92" s="5">
        <v>2.9</v>
      </c>
      <c r="M92" s="5">
        <v>0.0</v>
      </c>
      <c r="N92" s="3"/>
      <c r="O92" s="3"/>
      <c r="P92" s="3"/>
      <c r="Q92" s="3"/>
      <c r="R92" s="5">
        <v>40.1</v>
      </c>
      <c r="S92" s="5">
        <v>17.0</v>
      </c>
      <c r="T92" s="5">
        <v>10.0</v>
      </c>
      <c r="U92" s="5">
        <v>13.0</v>
      </c>
      <c r="V92" s="5">
        <v>3.0</v>
      </c>
      <c r="W92" s="5">
        <v>25.0</v>
      </c>
      <c r="X92" s="5">
        <v>1.0</v>
      </c>
      <c r="Y92" s="5">
        <v>1.0</v>
      </c>
      <c r="Z92" s="5">
        <v>5.0</v>
      </c>
      <c r="AA92" s="5">
        <v>1.0</v>
      </c>
      <c r="AB92" s="5">
        <v>4.0</v>
      </c>
      <c r="AC92" s="5">
        <v>166.0</v>
      </c>
      <c r="AD92" s="5">
        <v>1.041</v>
      </c>
      <c r="AE92" s="5">
        <v>14.7</v>
      </c>
      <c r="AF92" s="5">
        <v>2.64</v>
      </c>
      <c r="AG92" s="5">
        <v>166.0</v>
      </c>
      <c r="AH92" s="5">
        <v>134.0</v>
      </c>
      <c r="AI92" s="5">
        <v>10.0</v>
      </c>
      <c r="AJ92" s="5">
        <v>17.0</v>
      </c>
      <c r="AK92" s="5">
        <v>1.0</v>
      </c>
      <c r="AL92" s="5">
        <v>1.0</v>
      </c>
      <c r="AM92" s="5">
        <v>3.0</v>
      </c>
      <c r="AN92" s="5">
        <v>2.0</v>
      </c>
      <c r="AO92" s="5">
        <v>2.0</v>
      </c>
      <c r="AP92" s="5">
        <v>25.0</v>
      </c>
      <c r="AQ92" s="5">
        <v>0.127</v>
      </c>
      <c r="AR92" s="5">
        <v>0.287</v>
      </c>
      <c r="AS92" s="5">
        <v>0.216</v>
      </c>
      <c r="AT92" s="5">
        <v>0.503</v>
      </c>
      <c r="AU92" s="5">
        <v>29.0</v>
      </c>
      <c r="AV92" s="5">
        <v>0.0</v>
      </c>
      <c r="AW92" s="5">
        <v>5.0</v>
      </c>
      <c r="AX92" s="5">
        <v>2.0</v>
      </c>
      <c r="AY92" s="5">
        <v>0.0</v>
      </c>
      <c r="AZ92" s="5">
        <v>1.0</v>
      </c>
      <c r="BA92" s="5">
        <v>1.0</v>
      </c>
      <c r="BB92" s="5">
        <v>0.215</v>
      </c>
      <c r="BC92" s="5">
        <f t="shared" si="1"/>
        <v>12</v>
      </c>
      <c r="BD92" s="5">
        <f t="shared" si="2"/>
        <v>0</v>
      </c>
    </row>
    <row r="93">
      <c r="A93" s="1">
        <v>92.0</v>
      </c>
      <c r="B93" s="3"/>
      <c r="C93" s="4" t="s">
        <v>746</v>
      </c>
      <c r="D93" s="4" t="s">
        <v>692</v>
      </c>
      <c r="E93" s="5">
        <v>2019.0</v>
      </c>
      <c r="F93" s="5">
        <v>2020.0</v>
      </c>
      <c r="G93" s="5">
        <v>27.0</v>
      </c>
      <c r="H93" s="5">
        <v>66.0</v>
      </c>
      <c r="I93" s="3"/>
      <c r="J93" s="3"/>
      <c r="K93" s="3"/>
      <c r="L93" s="5">
        <v>4.13</v>
      </c>
      <c r="M93" s="5">
        <v>21.0</v>
      </c>
      <c r="N93" s="3"/>
      <c r="O93" s="3"/>
      <c r="P93" s="3"/>
      <c r="Q93" s="3"/>
      <c r="R93" s="5">
        <v>56.2</v>
      </c>
      <c r="S93" s="5">
        <v>47.0</v>
      </c>
      <c r="T93" s="5">
        <v>28.0</v>
      </c>
      <c r="U93" s="5">
        <v>26.0</v>
      </c>
      <c r="V93" s="5">
        <v>12.0</v>
      </c>
      <c r="W93" s="5">
        <v>12.0</v>
      </c>
      <c r="X93" s="5">
        <v>0.0</v>
      </c>
      <c r="Y93" s="5">
        <v>4.0</v>
      </c>
      <c r="Z93" s="5">
        <v>9.0</v>
      </c>
      <c r="AA93" s="5">
        <v>0.0</v>
      </c>
      <c r="AB93" s="5">
        <v>1.0</v>
      </c>
      <c r="AC93" s="5">
        <v>240.0</v>
      </c>
      <c r="AD93" s="5">
        <v>1.041</v>
      </c>
      <c r="AE93" s="5">
        <v>10.5</v>
      </c>
      <c r="AF93" s="5">
        <v>5.5</v>
      </c>
      <c r="AG93" s="5">
        <v>240.0</v>
      </c>
      <c r="AH93" s="5">
        <v>217.0</v>
      </c>
      <c r="AI93" s="5">
        <v>28.0</v>
      </c>
      <c r="AJ93" s="5">
        <v>47.0</v>
      </c>
      <c r="AK93" s="5">
        <v>9.0</v>
      </c>
      <c r="AL93" s="5">
        <v>1.0</v>
      </c>
      <c r="AM93" s="5">
        <v>12.0</v>
      </c>
      <c r="AN93" s="5">
        <v>1.0</v>
      </c>
      <c r="AO93" s="5">
        <v>0.0</v>
      </c>
      <c r="AP93" s="5">
        <v>12.0</v>
      </c>
      <c r="AQ93" s="5">
        <v>0.217</v>
      </c>
      <c r="AR93" s="5">
        <v>0.285</v>
      </c>
      <c r="AS93" s="5">
        <v>0.433</v>
      </c>
      <c r="AT93" s="5">
        <v>0.718</v>
      </c>
      <c r="AU93" s="5">
        <v>94.0</v>
      </c>
      <c r="AV93" s="5">
        <v>0.0</v>
      </c>
      <c r="AW93" s="5">
        <v>9.0</v>
      </c>
      <c r="AX93" s="5">
        <v>1.0</v>
      </c>
      <c r="AY93" s="5">
        <v>1.0</v>
      </c>
      <c r="AZ93" s="5">
        <v>0.0</v>
      </c>
      <c r="BA93" s="5">
        <v>4.0</v>
      </c>
      <c r="BB93" s="5">
        <v>0.25</v>
      </c>
      <c r="BC93" s="5">
        <f t="shared" si="1"/>
        <v>25</v>
      </c>
      <c r="BD93" s="5">
        <f t="shared" si="2"/>
        <v>1</v>
      </c>
    </row>
    <row r="94">
      <c r="A94" s="1">
        <v>93.0</v>
      </c>
      <c r="B94" s="3"/>
      <c r="C94" s="4" t="s">
        <v>747</v>
      </c>
      <c r="D94" s="4" t="s">
        <v>692</v>
      </c>
      <c r="E94" s="5">
        <v>2019.0</v>
      </c>
      <c r="F94" s="5">
        <v>2019.0</v>
      </c>
      <c r="G94" s="5">
        <v>27.0</v>
      </c>
      <c r="H94" s="5">
        <v>66.0</v>
      </c>
      <c r="I94" s="3"/>
      <c r="J94" s="3"/>
      <c r="K94" s="3"/>
      <c r="L94" s="5">
        <v>3.23</v>
      </c>
      <c r="M94" s="5">
        <v>24.0</v>
      </c>
      <c r="N94" s="3"/>
      <c r="O94" s="3"/>
      <c r="P94" s="3"/>
      <c r="Q94" s="3"/>
      <c r="R94" s="5">
        <v>64.0</v>
      </c>
      <c r="S94" s="5">
        <v>50.0</v>
      </c>
      <c r="T94" s="5">
        <v>26.0</v>
      </c>
      <c r="U94" s="5">
        <v>23.0</v>
      </c>
      <c r="V94" s="5">
        <v>10.0</v>
      </c>
      <c r="W94" s="5">
        <v>16.0</v>
      </c>
      <c r="X94" s="5">
        <v>0.0</v>
      </c>
      <c r="Y94" s="5">
        <v>2.0</v>
      </c>
      <c r="Z94" s="5">
        <v>2.0</v>
      </c>
      <c r="AA94" s="5">
        <v>0.0</v>
      </c>
      <c r="AB94" s="5">
        <v>2.0</v>
      </c>
      <c r="AC94" s="5">
        <v>257.0</v>
      </c>
      <c r="AD94" s="5">
        <v>1.031</v>
      </c>
      <c r="AE94" s="5">
        <v>9.3</v>
      </c>
      <c r="AF94" s="5">
        <v>4.13</v>
      </c>
      <c r="AG94" s="5">
        <v>257.0</v>
      </c>
      <c r="AH94" s="5">
        <v>238.0</v>
      </c>
      <c r="AI94" s="5">
        <v>26.0</v>
      </c>
      <c r="AJ94" s="5">
        <v>50.0</v>
      </c>
      <c r="AK94" s="5">
        <v>12.0</v>
      </c>
      <c r="AL94" s="5">
        <v>0.0</v>
      </c>
      <c r="AM94" s="5">
        <v>10.0</v>
      </c>
      <c r="AN94" s="5">
        <v>0.0</v>
      </c>
      <c r="AO94" s="5">
        <v>2.0</v>
      </c>
      <c r="AP94" s="5">
        <v>16.0</v>
      </c>
      <c r="AQ94" s="5">
        <v>0.21</v>
      </c>
      <c r="AR94" s="5">
        <v>0.265</v>
      </c>
      <c r="AS94" s="5">
        <v>0.387</v>
      </c>
      <c r="AT94" s="5">
        <v>0.651</v>
      </c>
      <c r="AU94" s="5">
        <v>92.0</v>
      </c>
      <c r="AV94" s="5">
        <v>2.0</v>
      </c>
      <c r="AW94" s="5">
        <v>2.0</v>
      </c>
      <c r="AX94" s="5">
        <v>0.0</v>
      </c>
      <c r="AY94" s="5">
        <v>1.0</v>
      </c>
      <c r="AZ94" s="5">
        <v>0.0</v>
      </c>
      <c r="BA94" s="5">
        <v>2.0</v>
      </c>
      <c r="BB94" s="5">
        <v>0.245</v>
      </c>
      <c r="BC94" s="5">
        <f t="shared" si="1"/>
        <v>28</v>
      </c>
      <c r="BD94" s="5">
        <f t="shared" si="2"/>
        <v>-2</v>
      </c>
    </row>
    <row r="95">
      <c r="A95" s="1">
        <v>94.0</v>
      </c>
      <c r="B95" s="3"/>
      <c r="C95" s="4" t="s">
        <v>748</v>
      </c>
      <c r="D95" s="4" t="s">
        <v>692</v>
      </c>
      <c r="E95" s="5">
        <v>2019.0</v>
      </c>
      <c r="F95" s="5">
        <v>2020.0</v>
      </c>
      <c r="G95" s="5">
        <v>25.0</v>
      </c>
      <c r="H95" s="5">
        <v>65.0</v>
      </c>
      <c r="I95" s="3"/>
      <c r="J95" s="3"/>
      <c r="K95" s="3"/>
      <c r="L95" s="5">
        <v>3.74</v>
      </c>
      <c r="M95" s="5">
        <v>25.0</v>
      </c>
      <c r="N95" s="3"/>
      <c r="O95" s="3"/>
      <c r="P95" s="3"/>
      <c r="Q95" s="3"/>
      <c r="R95" s="5">
        <v>79.1</v>
      </c>
      <c r="S95" s="5">
        <v>71.0</v>
      </c>
      <c r="T95" s="5">
        <v>30.0</v>
      </c>
      <c r="U95" s="5">
        <v>33.0</v>
      </c>
      <c r="V95" s="5">
        <v>14.0</v>
      </c>
      <c r="W95" s="5">
        <v>21.0</v>
      </c>
      <c r="X95" s="5">
        <v>0.0</v>
      </c>
      <c r="Y95" s="5">
        <v>2.0</v>
      </c>
      <c r="Z95" s="5">
        <v>1.0</v>
      </c>
      <c r="AA95" s="5">
        <v>0.0</v>
      </c>
      <c r="AB95" s="5">
        <v>0.0</v>
      </c>
      <c r="AC95" s="5">
        <v>323.0</v>
      </c>
      <c r="AD95" s="5">
        <v>1.16</v>
      </c>
      <c r="AE95" s="5">
        <v>7.4</v>
      </c>
      <c r="AF95" s="5">
        <v>3.1</v>
      </c>
      <c r="AG95" s="5">
        <v>323.0</v>
      </c>
      <c r="AH95" s="5">
        <v>300.0</v>
      </c>
      <c r="AI95" s="5">
        <v>30.0</v>
      </c>
      <c r="AJ95" s="5">
        <v>71.0</v>
      </c>
      <c r="AK95" s="5">
        <v>18.0</v>
      </c>
      <c r="AL95" s="5">
        <v>1.0</v>
      </c>
      <c r="AM95" s="5">
        <v>14.0</v>
      </c>
      <c r="AN95" s="5">
        <v>1.0</v>
      </c>
      <c r="AO95" s="5">
        <v>1.0</v>
      </c>
      <c r="AP95" s="5">
        <v>21.0</v>
      </c>
      <c r="AQ95" s="5">
        <v>0.237</v>
      </c>
      <c r="AR95" s="5">
        <v>0.289</v>
      </c>
      <c r="AS95" s="5">
        <v>0.443</v>
      </c>
      <c r="AT95" s="5">
        <v>0.732</v>
      </c>
      <c r="AU95" s="5">
        <v>133.0</v>
      </c>
      <c r="AV95" s="5">
        <v>6.0</v>
      </c>
      <c r="AW95" s="5">
        <v>1.0</v>
      </c>
      <c r="AX95" s="5">
        <v>1.0</v>
      </c>
      <c r="AY95" s="5">
        <v>0.0</v>
      </c>
      <c r="AZ95" s="5">
        <v>0.0</v>
      </c>
      <c r="BA95" s="5">
        <v>2.0</v>
      </c>
      <c r="BB95" s="5">
        <v>0.258</v>
      </c>
      <c r="BC95" s="5">
        <f t="shared" si="1"/>
        <v>38</v>
      </c>
      <c r="BD95" s="5">
        <f t="shared" si="2"/>
        <v>0</v>
      </c>
    </row>
    <row r="96">
      <c r="A96" s="1">
        <v>95.0</v>
      </c>
      <c r="B96" s="3"/>
      <c r="C96" s="4" t="s">
        <v>749</v>
      </c>
      <c r="D96" s="4" t="s">
        <v>692</v>
      </c>
      <c r="E96" s="5">
        <v>2019.0</v>
      </c>
      <c r="F96" s="5">
        <v>2020.0</v>
      </c>
      <c r="G96" s="5">
        <v>83.0</v>
      </c>
      <c r="H96" s="5">
        <v>64.0</v>
      </c>
      <c r="I96" s="3"/>
      <c r="J96" s="3"/>
      <c r="K96" s="3"/>
      <c r="L96" s="5">
        <v>3.35</v>
      </c>
      <c r="M96" s="5">
        <v>0.0</v>
      </c>
      <c r="N96" s="3"/>
      <c r="O96" s="3"/>
      <c r="P96" s="3"/>
      <c r="Q96" s="3"/>
      <c r="R96" s="5">
        <v>51.0</v>
      </c>
      <c r="S96" s="5">
        <v>47.0</v>
      </c>
      <c r="T96" s="5">
        <v>28.0</v>
      </c>
      <c r="U96" s="5">
        <v>19.0</v>
      </c>
      <c r="V96" s="5">
        <v>8.0</v>
      </c>
      <c r="W96" s="5">
        <v>13.0</v>
      </c>
      <c r="X96" s="5">
        <v>0.0</v>
      </c>
      <c r="Y96" s="5">
        <v>1.0</v>
      </c>
      <c r="Z96" s="5">
        <v>2.0</v>
      </c>
      <c r="AA96" s="5">
        <v>1.0</v>
      </c>
      <c r="AB96" s="5">
        <v>1.0</v>
      </c>
      <c r="AC96" s="5">
        <v>211.0</v>
      </c>
      <c r="AD96" s="5">
        <v>1.176</v>
      </c>
      <c r="AE96" s="5">
        <v>11.3</v>
      </c>
      <c r="AF96" s="5">
        <v>4.92</v>
      </c>
      <c r="AG96" s="5">
        <v>211.0</v>
      </c>
      <c r="AH96" s="5">
        <v>196.0</v>
      </c>
      <c r="AI96" s="5">
        <v>28.0</v>
      </c>
      <c r="AJ96" s="5">
        <v>47.0</v>
      </c>
      <c r="AK96" s="5">
        <v>10.0</v>
      </c>
      <c r="AL96" s="5">
        <v>2.0</v>
      </c>
      <c r="AM96" s="5">
        <v>8.0</v>
      </c>
      <c r="AN96" s="5">
        <v>1.0</v>
      </c>
      <c r="AO96" s="5">
        <v>1.0</v>
      </c>
      <c r="AP96" s="5">
        <v>13.0</v>
      </c>
      <c r="AQ96" s="5">
        <v>0.24</v>
      </c>
      <c r="AR96" s="5">
        <v>0.294</v>
      </c>
      <c r="AS96" s="5">
        <v>0.434</v>
      </c>
      <c r="AT96" s="5">
        <v>0.728</v>
      </c>
      <c r="AU96" s="5">
        <v>85.0</v>
      </c>
      <c r="AV96" s="5">
        <v>3.0</v>
      </c>
      <c r="AW96" s="5">
        <v>2.0</v>
      </c>
      <c r="AX96" s="5">
        <v>0.0</v>
      </c>
      <c r="AY96" s="5">
        <v>0.0</v>
      </c>
      <c r="AZ96" s="5">
        <v>0.0</v>
      </c>
      <c r="BA96" s="5">
        <v>1.0</v>
      </c>
      <c r="BB96" s="5">
        <v>0.315</v>
      </c>
      <c r="BC96" s="5">
        <f t="shared" si="1"/>
        <v>27</v>
      </c>
      <c r="BD96" s="5">
        <f t="shared" si="2"/>
        <v>0</v>
      </c>
    </row>
    <row r="97">
      <c r="A97" s="1">
        <v>96.0</v>
      </c>
      <c r="B97" s="3"/>
      <c r="C97" s="4" t="s">
        <v>750</v>
      </c>
      <c r="D97" s="4" t="s">
        <v>692</v>
      </c>
      <c r="E97" s="5">
        <v>2019.0</v>
      </c>
      <c r="F97" s="5">
        <v>2020.0</v>
      </c>
      <c r="G97" s="5">
        <v>61.0</v>
      </c>
      <c r="H97" s="5">
        <v>64.0</v>
      </c>
      <c r="I97" s="3"/>
      <c r="J97" s="3"/>
      <c r="K97" s="3"/>
      <c r="L97" s="5">
        <v>4.75</v>
      </c>
      <c r="M97" s="5">
        <v>1.0</v>
      </c>
      <c r="N97" s="3"/>
      <c r="O97" s="3"/>
      <c r="P97" s="3"/>
      <c r="Q97" s="3"/>
      <c r="R97" s="5">
        <v>53.0</v>
      </c>
      <c r="S97" s="5">
        <v>56.0</v>
      </c>
      <c r="T97" s="5">
        <v>31.0</v>
      </c>
      <c r="U97" s="5">
        <v>28.0</v>
      </c>
      <c r="V97" s="5">
        <v>4.0</v>
      </c>
      <c r="W97" s="5">
        <v>17.0</v>
      </c>
      <c r="X97" s="5">
        <v>1.0</v>
      </c>
      <c r="Y97" s="5">
        <v>2.0</v>
      </c>
      <c r="Z97" s="5">
        <v>3.0</v>
      </c>
      <c r="AA97" s="5">
        <v>0.0</v>
      </c>
      <c r="AB97" s="5">
        <v>6.0</v>
      </c>
      <c r="AC97" s="5">
        <v>229.0</v>
      </c>
      <c r="AD97" s="5">
        <v>1.377</v>
      </c>
      <c r="AE97" s="5">
        <v>10.9</v>
      </c>
      <c r="AF97" s="5">
        <v>3.76</v>
      </c>
      <c r="AG97" s="5">
        <v>229.0</v>
      </c>
      <c r="AH97" s="5">
        <v>206.0</v>
      </c>
      <c r="AI97" s="5">
        <v>31.0</v>
      </c>
      <c r="AJ97" s="5">
        <v>56.0</v>
      </c>
      <c r="AK97" s="5">
        <v>10.0</v>
      </c>
      <c r="AL97" s="5">
        <v>1.0</v>
      </c>
      <c r="AM97" s="5">
        <v>4.0</v>
      </c>
      <c r="AN97" s="5">
        <v>7.0</v>
      </c>
      <c r="AO97" s="5">
        <v>1.0</v>
      </c>
      <c r="AP97" s="5">
        <v>17.0</v>
      </c>
      <c r="AQ97" s="5">
        <v>0.272</v>
      </c>
      <c r="AR97" s="5">
        <v>0.333</v>
      </c>
      <c r="AS97" s="5">
        <v>0.388</v>
      </c>
      <c r="AT97" s="5">
        <v>0.722</v>
      </c>
      <c r="AU97" s="5">
        <v>80.0</v>
      </c>
      <c r="AV97" s="5">
        <v>4.0</v>
      </c>
      <c r="AW97" s="5">
        <v>3.0</v>
      </c>
      <c r="AX97" s="5">
        <v>0.0</v>
      </c>
      <c r="AY97" s="5">
        <v>2.0</v>
      </c>
      <c r="AZ97" s="5">
        <v>1.0</v>
      </c>
      <c r="BA97" s="5">
        <v>2.0</v>
      </c>
      <c r="BB97" s="5">
        <v>0.371</v>
      </c>
      <c r="BC97" s="5">
        <f t="shared" si="1"/>
        <v>41</v>
      </c>
      <c r="BD97" s="5">
        <f t="shared" si="2"/>
        <v>6</v>
      </c>
    </row>
    <row r="98">
      <c r="A98" s="1">
        <v>97.0</v>
      </c>
      <c r="B98" s="3"/>
      <c r="C98" s="4" t="s">
        <v>751</v>
      </c>
      <c r="D98" s="4" t="s">
        <v>692</v>
      </c>
      <c r="E98" s="5">
        <v>2019.0</v>
      </c>
      <c r="F98" s="5">
        <v>2020.0</v>
      </c>
      <c r="G98" s="5">
        <v>22.0</v>
      </c>
      <c r="H98" s="5">
        <v>64.0</v>
      </c>
      <c r="I98" s="3"/>
      <c r="J98" s="3"/>
      <c r="K98" s="3"/>
      <c r="L98" s="5">
        <v>5.2</v>
      </c>
      <c r="M98" s="5">
        <v>22.0</v>
      </c>
      <c r="N98" s="3"/>
      <c r="O98" s="3"/>
      <c r="P98" s="3"/>
      <c r="Q98" s="3"/>
      <c r="R98" s="5">
        <v>64.0</v>
      </c>
      <c r="S98" s="5">
        <v>65.0</v>
      </c>
      <c r="T98" s="5">
        <v>39.0</v>
      </c>
      <c r="U98" s="5">
        <v>37.0</v>
      </c>
      <c r="V98" s="5">
        <v>14.0</v>
      </c>
      <c r="W98" s="5">
        <v>22.0</v>
      </c>
      <c r="X98" s="5">
        <v>1.0</v>
      </c>
      <c r="Y98" s="5">
        <v>1.0</v>
      </c>
      <c r="Z98" s="5">
        <v>1.0</v>
      </c>
      <c r="AA98" s="5">
        <v>0.0</v>
      </c>
      <c r="AB98" s="5">
        <v>2.0</v>
      </c>
      <c r="AC98" s="5">
        <v>273.0</v>
      </c>
      <c r="AD98" s="5">
        <v>1.359</v>
      </c>
      <c r="AE98" s="5">
        <v>9.0</v>
      </c>
      <c r="AF98" s="5">
        <v>2.91</v>
      </c>
      <c r="AG98" s="5">
        <v>273.0</v>
      </c>
      <c r="AH98" s="5">
        <v>245.0</v>
      </c>
      <c r="AI98" s="5">
        <v>39.0</v>
      </c>
      <c r="AJ98" s="5">
        <v>65.0</v>
      </c>
      <c r="AK98" s="5">
        <v>10.0</v>
      </c>
      <c r="AL98" s="5">
        <v>2.0</v>
      </c>
      <c r="AM98" s="5">
        <v>14.0</v>
      </c>
      <c r="AN98" s="5">
        <v>1.0</v>
      </c>
      <c r="AO98" s="5">
        <v>2.0</v>
      </c>
      <c r="AP98" s="5">
        <v>22.0</v>
      </c>
      <c r="AQ98" s="5">
        <v>0.265</v>
      </c>
      <c r="AR98" s="5">
        <v>0.328</v>
      </c>
      <c r="AS98" s="5">
        <v>0.494</v>
      </c>
      <c r="AT98" s="5">
        <v>0.822</v>
      </c>
      <c r="AU98" s="5">
        <v>121.0</v>
      </c>
      <c r="AV98" s="5">
        <v>5.0</v>
      </c>
      <c r="AW98" s="5">
        <v>1.0</v>
      </c>
      <c r="AX98" s="5">
        <v>5.0</v>
      </c>
      <c r="AY98" s="5">
        <v>0.0</v>
      </c>
      <c r="AZ98" s="5">
        <v>1.0</v>
      </c>
      <c r="BA98" s="5">
        <v>1.0</v>
      </c>
      <c r="BB98" s="5">
        <v>0.305</v>
      </c>
      <c r="BC98" s="5">
        <f t="shared" si="1"/>
        <v>39</v>
      </c>
      <c r="BD98" s="5">
        <f t="shared" si="2"/>
        <v>-1</v>
      </c>
    </row>
    <row r="99">
      <c r="A99" s="1">
        <v>98.0</v>
      </c>
      <c r="B99" s="3"/>
      <c r="C99" s="4" t="s">
        <v>752</v>
      </c>
      <c r="D99" s="4" t="s">
        <v>692</v>
      </c>
      <c r="E99" s="5">
        <v>2019.0</v>
      </c>
      <c r="F99" s="5">
        <v>2020.0</v>
      </c>
      <c r="G99" s="5">
        <v>82.0</v>
      </c>
      <c r="H99" s="5">
        <v>63.0</v>
      </c>
      <c r="I99" s="3"/>
      <c r="J99" s="3"/>
      <c r="K99" s="3"/>
      <c r="L99" s="5">
        <v>2.88</v>
      </c>
      <c r="M99" s="5">
        <v>6.0</v>
      </c>
      <c r="N99" s="3"/>
      <c r="O99" s="3"/>
      <c r="P99" s="3"/>
      <c r="Q99" s="3"/>
      <c r="R99" s="5">
        <v>56.1</v>
      </c>
      <c r="S99" s="5">
        <v>40.0</v>
      </c>
      <c r="T99" s="5">
        <v>23.0</v>
      </c>
      <c r="U99" s="5">
        <v>18.0</v>
      </c>
      <c r="V99" s="5">
        <v>7.0</v>
      </c>
      <c r="W99" s="5">
        <v>20.0</v>
      </c>
      <c r="X99" s="5">
        <v>1.0</v>
      </c>
      <c r="Y99" s="5">
        <v>1.0</v>
      </c>
      <c r="Z99" s="5">
        <v>5.0</v>
      </c>
      <c r="AA99" s="5">
        <v>0.0</v>
      </c>
      <c r="AB99" s="5">
        <v>5.0</v>
      </c>
      <c r="AC99" s="5">
        <v>228.0</v>
      </c>
      <c r="AD99" s="5">
        <v>1.065</v>
      </c>
      <c r="AE99" s="5">
        <v>10.1</v>
      </c>
      <c r="AF99" s="5">
        <v>3.15</v>
      </c>
      <c r="AG99" s="5">
        <v>228.0</v>
      </c>
      <c r="AH99" s="5">
        <v>201.0</v>
      </c>
      <c r="AI99" s="5">
        <v>23.0</v>
      </c>
      <c r="AJ99" s="5">
        <v>40.0</v>
      </c>
      <c r="AK99" s="5">
        <v>7.0</v>
      </c>
      <c r="AL99" s="5">
        <v>2.0</v>
      </c>
      <c r="AM99" s="5">
        <v>7.0</v>
      </c>
      <c r="AN99" s="5">
        <v>2.0</v>
      </c>
      <c r="AO99" s="5">
        <v>0.0</v>
      </c>
      <c r="AP99" s="5">
        <v>20.0</v>
      </c>
      <c r="AQ99" s="5">
        <v>0.199</v>
      </c>
      <c r="AR99" s="5">
        <v>0.286</v>
      </c>
      <c r="AS99" s="5">
        <v>0.358</v>
      </c>
      <c r="AT99" s="5">
        <v>0.645</v>
      </c>
      <c r="AU99" s="5">
        <v>72.0</v>
      </c>
      <c r="AV99" s="5">
        <v>6.0</v>
      </c>
      <c r="AW99" s="5">
        <v>5.0</v>
      </c>
      <c r="AX99" s="5">
        <v>1.0</v>
      </c>
      <c r="AY99" s="5">
        <v>1.0</v>
      </c>
      <c r="AZ99" s="5">
        <v>1.0</v>
      </c>
      <c r="BA99" s="5">
        <v>1.0</v>
      </c>
      <c r="BB99" s="5">
        <v>0.25</v>
      </c>
      <c r="BC99" s="5">
        <f t="shared" si="1"/>
        <v>24</v>
      </c>
      <c r="BD99" s="5">
        <f t="shared" si="2"/>
        <v>2</v>
      </c>
    </row>
    <row r="100">
      <c r="A100" s="1">
        <v>99.0</v>
      </c>
      <c r="B100" s="3"/>
      <c r="C100" s="4" t="s">
        <v>753</v>
      </c>
      <c r="D100" s="4" t="s">
        <v>692</v>
      </c>
      <c r="E100" s="5">
        <v>2019.0</v>
      </c>
      <c r="F100" s="5">
        <v>2020.0</v>
      </c>
      <c r="G100" s="5">
        <v>68.0</v>
      </c>
      <c r="H100" s="5">
        <v>63.0</v>
      </c>
      <c r="I100" s="3"/>
      <c r="J100" s="3"/>
      <c r="K100" s="3"/>
      <c r="L100" s="5">
        <v>3.99</v>
      </c>
      <c r="M100" s="5">
        <v>3.0</v>
      </c>
      <c r="N100" s="3"/>
      <c r="O100" s="3"/>
      <c r="P100" s="3"/>
      <c r="Q100" s="3"/>
      <c r="R100" s="5">
        <v>38.1</v>
      </c>
      <c r="S100" s="5">
        <v>21.0</v>
      </c>
      <c r="T100" s="5">
        <v>14.0</v>
      </c>
      <c r="U100" s="5">
        <v>17.0</v>
      </c>
      <c r="V100" s="5">
        <v>3.0</v>
      </c>
      <c r="W100" s="5">
        <v>21.0</v>
      </c>
      <c r="X100" s="5">
        <v>1.0</v>
      </c>
      <c r="Y100" s="5">
        <v>0.0</v>
      </c>
      <c r="Z100" s="5">
        <v>6.0</v>
      </c>
      <c r="AA100" s="5">
        <v>0.0</v>
      </c>
      <c r="AB100" s="5">
        <v>4.0</v>
      </c>
      <c r="AC100" s="5">
        <v>164.0</v>
      </c>
      <c r="AD100" s="5">
        <v>1.096</v>
      </c>
      <c r="AE100" s="5">
        <v>14.8</v>
      </c>
      <c r="AF100" s="5">
        <v>3.0</v>
      </c>
      <c r="AG100" s="5">
        <v>164.0</v>
      </c>
      <c r="AH100" s="5">
        <v>134.0</v>
      </c>
      <c r="AI100" s="5">
        <v>14.0</v>
      </c>
      <c r="AJ100" s="5">
        <v>21.0</v>
      </c>
      <c r="AK100" s="5">
        <v>5.0</v>
      </c>
      <c r="AL100" s="5">
        <v>1.0</v>
      </c>
      <c r="AM100" s="5">
        <v>3.0</v>
      </c>
      <c r="AN100" s="5">
        <v>4.0</v>
      </c>
      <c r="AO100" s="5">
        <v>0.0</v>
      </c>
      <c r="AP100" s="5">
        <v>21.0</v>
      </c>
      <c r="AQ100" s="5">
        <v>0.157</v>
      </c>
      <c r="AR100" s="5">
        <v>0.294</v>
      </c>
      <c r="AS100" s="5">
        <v>0.276</v>
      </c>
      <c r="AT100" s="5">
        <v>0.571</v>
      </c>
      <c r="AU100" s="5">
        <v>37.0</v>
      </c>
      <c r="AV100" s="5">
        <v>0.0</v>
      </c>
      <c r="AW100" s="5">
        <v>6.0</v>
      </c>
      <c r="AX100" s="5">
        <v>1.0</v>
      </c>
      <c r="AY100" s="5">
        <v>2.0</v>
      </c>
      <c r="AZ100" s="5">
        <v>1.0</v>
      </c>
      <c r="BA100" s="5">
        <v>0.0</v>
      </c>
      <c r="BB100" s="5">
        <v>0.257</v>
      </c>
      <c r="BC100" s="5">
        <f t="shared" si="1"/>
        <v>12</v>
      </c>
      <c r="BD100" s="5">
        <f t="shared" si="2"/>
        <v>4</v>
      </c>
    </row>
    <row r="101">
      <c r="A101" s="1">
        <v>100.0</v>
      </c>
      <c r="B101" s="3"/>
      <c r="C101" s="4" t="s">
        <v>754</v>
      </c>
      <c r="D101" s="4" t="s">
        <v>692</v>
      </c>
      <c r="E101" s="5">
        <v>2019.0</v>
      </c>
      <c r="F101" s="5">
        <v>2020.0</v>
      </c>
      <c r="G101" s="5">
        <v>38.0</v>
      </c>
      <c r="H101" s="5">
        <v>63.0</v>
      </c>
      <c r="I101" s="3"/>
      <c r="J101" s="3"/>
      <c r="K101" s="3"/>
      <c r="L101" s="5">
        <v>4.99</v>
      </c>
      <c r="M101" s="5">
        <v>38.0</v>
      </c>
      <c r="N101" s="3"/>
      <c r="O101" s="3"/>
      <c r="P101" s="3"/>
      <c r="Q101" s="3"/>
      <c r="R101" s="5">
        <v>101.0</v>
      </c>
      <c r="S101" s="5">
        <v>124.0</v>
      </c>
      <c r="T101" s="5">
        <v>61.0</v>
      </c>
      <c r="U101" s="5">
        <v>56.0</v>
      </c>
      <c r="V101" s="5">
        <v>15.0</v>
      </c>
      <c r="W101" s="5">
        <v>27.0</v>
      </c>
      <c r="X101" s="5">
        <v>0.0</v>
      </c>
      <c r="Y101" s="5">
        <v>5.0</v>
      </c>
      <c r="Z101" s="5">
        <v>7.0</v>
      </c>
      <c r="AA101" s="5">
        <v>0.0</v>
      </c>
      <c r="AB101" s="5">
        <v>6.0</v>
      </c>
      <c r="AC101" s="5">
        <v>436.0</v>
      </c>
      <c r="AD101" s="5">
        <v>1.495</v>
      </c>
      <c r="AE101" s="5">
        <v>5.6</v>
      </c>
      <c r="AF101" s="5">
        <v>2.33</v>
      </c>
      <c r="AG101" s="5">
        <v>436.0</v>
      </c>
      <c r="AH101" s="5">
        <v>398.0</v>
      </c>
      <c r="AI101" s="5">
        <v>61.0</v>
      </c>
      <c r="AJ101" s="5">
        <v>124.0</v>
      </c>
      <c r="AK101" s="5">
        <v>21.0</v>
      </c>
      <c r="AL101" s="5">
        <v>0.0</v>
      </c>
      <c r="AM101" s="5">
        <v>15.0</v>
      </c>
      <c r="AN101" s="5">
        <v>6.0</v>
      </c>
      <c r="AO101" s="5">
        <v>2.0</v>
      </c>
      <c r="AP101" s="5">
        <v>27.0</v>
      </c>
      <c r="AQ101" s="5">
        <v>0.312</v>
      </c>
      <c r="AR101" s="5">
        <v>0.364</v>
      </c>
      <c r="AS101" s="5">
        <v>0.477</v>
      </c>
      <c r="AT101" s="5">
        <v>0.841</v>
      </c>
      <c r="AU101" s="5">
        <v>190.0</v>
      </c>
      <c r="AV101" s="5">
        <v>24.0</v>
      </c>
      <c r="AW101" s="5">
        <v>7.0</v>
      </c>
      <c r="AX101" s="5">
        <v>1.0</v>
      </c>
      <c r="AY101" s="5">
        <v>2.0</v>
      </c>
      <c r="AZ101" s="5">
        <v>0.0</v>
      </c>
      <c r="BA101" s="5">
        <v>5.0</v>
      </c>
      <c r="BB101" s="5">
        <v>0.339</v>
      </c>
      <c r="BC101" s="5">
        <f t="shared" si="1"/>
        <v>88</v>
      </c>
      <c r="BD101" s="5">
        <f t="shared" si="2"/>
        <v>4</v>
      </c>
    </row>
    <row r="102">
      <c r="A102" s="1">
        <v>101.0</v>
      </c>
      <c r="B102" s="3"/>
      <c r="C102" s="4" t="s">
        <v>755</v>
      </c>
      <c r="D102" s="4" t="s">
        <v>692</v>
      </c>
      <c r="E102" s="5">
        <v>2019.0</v>
      </c>
      <c r="F102" s="5">
        <v>2020.0</v>
      </c>
      <c r="G102" s="5">
        <v>82.0</v>
      </c>
      <c r="H102" s="5">
        <v>63.0</v>
      </c>
      <c r="I102" s="3"/>
      <c r="J102" s="3"/>
      <c r="K102" s="3"/>
      <c r="L102" s="5">
        <v>2.51</v>
      </c>
      <c r="M102" s="5">
        <v>0.0</v>
      </c>
      <c r="N102" s="3"/>
      <c r="O102" s="3"/>
      <c r="P102" s="3"/>
      <c r="Q102" s="3"/>
      <c r="R102" s="5">
        <v>46.2</v>
      </c>
      <c r="S102" s="5">
        <v>27.0</v>
      </c>
      <c r="T102" s="5">
        <v>9.0</v>
      </c>
      <c r="U102" s="5">
        <v>13.0</v>
      </c>
      <c r="V102" s="5">
        <v>0.0</v>
      </c>
      <c r="W102" s="5">
        <v>29.0</v>
      </c>
      <c r="X102" s="5">
        <v>1.0</v>
      </c>
      <c r="Y102" s="5">
        <v>2.0</v>
      </c>
      <c r="Z102" s="5">
        <v>1.0</v>
      </c>
      <c r="AA102" s="5">
        <v>0.0</v>
      </c>
      <c r="AB102" s="5">
        <v>2.0</v>
      </c>
      <c r="AC102" s="5">
        <v>192.0</v>
      </c>
      <c r="AD102" s="5">
        <v>1.2</v>
      </c>
      <c r="AE102" s="5">
        <v>12.2</v>
      </c>
      <c r="AF102" s="5">
        <v>2.17</v>
      </c>
      <c r="AG102" s="5">
        <v>192.0</v>
      </c>
      <c r="AH102" s="5">
        <v>160.0</v>
      </c>
      <c r="AI102" s="5">
        <v>9.0</v>
      </c>
      <c r="AJ102" s="5">
        <v>27.0</v>
      </c>
      <c r="AK102" s="5">
        <v>6.0</v>
      </c>
      <c r="AL102" s="5">
        <v>0.0</v>
      </c>
      <c r="AM102" s="5">
        <v>0.0</v>
      </c>
      <c r="AN102" s="5">
        <v>6.0</v>
      </c>
      <c r="AO102" s="5">
        <v>2.0</v>
      </c>
      <c r="AP102" s="5">
        <v>29.0</v>
      </c>
      <c r="AQ102" s="5">
        <v>0.169</v>
      </c>
      <c r="AR102" s="5">
        <v>0.298</v>
      </c>
      <c r="AS102" s="5">
        <v>0.206</v>
      </c>
      <c r="AT102" s="5">
        <v>0.505</v>
      </c>
      <c r="AU102" s="5">
        <v>33.0</v>
      </c>
      <c r="AV102" s="5">
        <v>5.0</v>
      </c>
      <c r="AW102" s="5">
        <v>1.0</v>
      </c>
      <c r="AX102" s="5">
        <v>1.0</v>
      </c>
      <c r="AY102" s="5">
        <v>1.0</v>
      </c>
      <c r="AZ102" s="5">
        <v>1.0</v>
      </c>
      <c r="BA102" s="5">
        <v>2.0</v>
      </c>
      <c r="BB102" s="5">
        <v>0.276</v>
      </c>
      <c r="BC102" s="5">
        <f t="shared" si="1"/>
        <v>21</v>
      </c>
      <c r="BD102" s="5">
        <f t="shared" si="2"/>
        <v>4</v>
      </c>
    </row>
    <row r="103">
      <c r="A103" s="1">
        <v>102.0</v>
      </c>
      <c r="B103" s="3"/>
      <c r="C103" s="4" t="s">
        <v>756</v>
      </c>
      <c r="D103" s="4" t="s">
        <v>692</v>
      </c>
      <c r="E103" s="5">
        <v>2019.0</v>
      </c>
      <c r="F103" s="5">
        <v>2020.0</v>
      </c>
      <c r="G103" s="5">
        <v>33.0</v>
      </c>
      <c r="H103" s="5">
        <v>62.0</v>
      </c>
      <c r="I103" s="3"/>
      <c r="J103" s="3"/>
      <c r="K103" s="3"/>
      <c r="L103" s="5">
        <v>3.4</v>
      </c>
      <c r="M103" s="5">
        <v>33.0</v>
      </c>
      <c r="N103" s="3"/>
      <c r="O103" s="3"/>
      <c r="P103" s="3"/>
      <c r="Q103" s="3"/>
      <c r="R103" s="5">
        <v>98.0</v>
      </c>
      <c r="S103" s="5">
        <v>81.0</v>
      </c>
      <c r="T103" s="5">
        <v>48.0</v>
      </c>
      <c r="U103" s="5">
        <v>37.0</v>
      </c>
      <c r="V103" s="5">
        <v>8.0</v>
      </c>
      <c r="W103" s="5">
        <v>26.0</v>
      </c>
      <c r="X103" s="5">
        <v>0.0</v>
      </c>
      <c r="Y103" s="5">
        <v>5.0</v>
      </c>
      <c r="Z103" s="5">
        <v>6.0</v>
      </c>
      <c r="AA103" s="5">
        <v>1.0</v>
      </c>
      <c r="AB103" s="5">
        <v>4.0</v>
      </c>
      <c r="AC103" s="5">
        <v>388.0</v>
      </c>
      <c r="AD103" s="5">
        <v>1.092</v>
      </c>
      <c r="AE103" s="5">
        <v>5.7</v>
      </c>
      <c r="AF103" s="5">
        <v>2.38</v>
      </c>
      <c r="AG103" s="5">
        <v>388.0</v>
      </c>
      <c r="AH103" s="5">
        <v>353.0</v>
      </c>
      <c r="AI103" s="5">
        <v>48.0</v>
      </c>
      <c r="AJ103" s="5">
        <v>81.0</v>
      </c>
      <c r="AK103" s="5">
        <v>12.0</v>
      </c>
      <c r="AL103" s="5">
        <v>6.0</v>
      </c>
      <c r="AM103" s="5">
        <v>8.0</v>
      </c>
      <c r="AN103" s="5">
        <v>1.0</v>
      </c>
      <c r="AO103" s="5">
        <v>2.0</v>
      </c>
      <c r="AP103" s="5">
        <v>26.0</v>
      </c>
      <c r="AQ103" s="5">
        <v>0.229</v>
      </c>
      <c r="AR103" s="5">
        <v>0.291</v>
      </c>
      <c r="AS103" s="5">
        <v>0.365</v>
      </c>
      <c r="AT103" s="5">
        <v>0.657</v>
      </c>
      <c r="AU103" s="5">
        <v>129.0</v>
      </c>
      <c r="AV103" s="5">
        <v>21.0</v>
      </c>
      <c r="AW103" s="5">
        <v>6.0</v>
      </c>
      <c r="AX103" s="5">
        <v>0.0</v>
      </c>
      <c r="AY103" s="5">
        <v>3.0</v>
      </c>
      <c r="AZ103" s="5">
        <v>0.0</v>
      </c>
      <c r="BA103" s="5">
        <v>5.0</v>
      </c>
      <c r="BB103" s="5">
        <v>0.255</v>
      </c>
      <c r="BC103" s="5">
        <f t="shared" si="1"/>
        <v>55</v>
      </c>
      <c r="BD103" s="5">
        <f t="shared" si="2"/>
        <v>-1</v>
      </c>
    </row>
    <row r="104">
      <c r="A104" s="1">
        <v>103.0</v>
      </c>
      <c r="B104" s="3"/>
      <c r="C104" s="4" t="s">
        <v>757</v>
      </c>
      <c r="D104" s="4" t="s">
        <v>692</v>
      </c>
      <c r="E104" s="5">
        <v>2019.0</v>
      </c>
      <c r="F104" s="5">
        <v>2020.0</v>
      </c>
      <c r="G104" s="5">
        <v>22.0</v>
      </c>
      <c r="H104" s="5">
        <v>61.0</v>
      </c>
      <c r="I104" s="3"/>
      <c r="J104" s="3"/>
      <c r="K104" s="3"/>
      <c r="L104" s="5">
        <v>4.25</v>
      </c>
      <c r="M104" s="5">
        <v>22.0</v>
      </c>
      <c r="N104" s="3"/>
      <c r="O104" s="3"/>
      <c r="P104" s="3"/>
      <c r="Q104" s="3"/>
      <c r="R104" s="5">
        <v>55.0</v>
      </c>
      <c r="S104" s="5">
        <v>51.0</v>
      </c>
      <c r="T104" s="5">
        <v>29.0</v>
      </c>
      <c r="U104" s="5">
        <v>26.0</v>
      </c>
      <c r="V104" s="5">
        <v>9.0</v>
      </c>
      <c r="W104" s="5">
        <v>27.0</v>
      </c>
      <c r="X104" s="5">
        <v>0.0</v>
      </c>
      <c r="Y104" s="5">
        <v>1.0</v>
      </c>
      <c r="Z104" s="5">
        <v>0.0</v>
      </c>
      <c r="AA104" s="5">
        <v>0.0</v>
      </c>
      <c r="AB104" s="5">
        <v>2.0</v>
      </c>
      <c r="AC104" s="5">
        <v>236.0</v>
      </c>
      <c r="AD104" s="5">
        <v>1.418</v>
      </c>
      <c r="AE104" s="5">
        <v>10.0</v>
      </c>
      <c r="AF104" s="5">
        <v>2.26</v>
      </c>
      <c r="AG104" s="5">
        <v>236.0</v>
      </c>
      <c r="AH104" s="5">
        <v>208.0</v>
      </c>
      <c r="AI104" s="5">
        <v>29.0</v>
      </c>
      <c r="AJ104" s="5">
        <v>51.0</v>
      </c>
      <c r="AK104" s="5">
        <v>8.0</v>
      </c>
      <c r="AL104" s="5">
        <v>2.0</v>
      </c>
      <c r="AM104" s="5">
        <v>9.0</v>
      </c>
      <c r="AN104" s="5">
        <v>0.0</v>
      </c>
      <c r="AO104" s="5">
        <v>0.0</v>
      </c>
      <c r="AP104" s="5">
        <v>27.0</v>
      </c>
      <c r="AQ104" s="5">
        <v>0.245</v>
      </c>
      <c r="AR104" s="5">
        <v>0.331</v>
      </c>
      <c r="AS104" s="5">
        <v>0.433</v>
      </c>
      <c r="AT104" s="5">
        <v>0.763</v>
      </c>
      <c r="AU104" s="5">
        <v>90.0</v>
      </c>
      <c r="AV104" s="5">
        <v>5.0</v>
      </c>
      <c r="AW104" s="5">
        <v>0.0</v>
      </c>
      <c r="AX104" s="5">
        <v>0.0</v>
      </c>
      <c r="AY104" s="5">
        <v>1.0</v>
      </c>
      <c r="AZ104" s="5">
        <v>0.0</v>
      </c>
      <c r="BA104" s="5">
        <v>1.0</v>
      </c>
      <c r="BB104" s="5">
        <v>0.302</v>
      </c>
      <c r="BC104" s="5">
        <f t="shared" si="1"/>
        <v>32</v>
      </c>
      <c r="BD104" s="5">
        <f t="shared" si="2"/>
        <v>0</v>
      </c>
    </row>
    <row r="105">
      <c r="A105" s="1">
        <v>104.0</v>
      </c>
      <c r="B105" s="3"/>
      <c r="C105" s="4" t="s">
        <v>758</v>
      </c>
      <c r="D105" s="4" t="s">
        <v>692</v>
      </c>
      <c r="E105" s="5">
        <v>2019.0</v>
      </c>
      <c r="F105" s="5">
        <v>2020.0</v>
      </c>
      <c r="G105" s="5">
        <v>65.0</v>
      </c>
      <c r="H105" s="5">
        <v>61.0</v>
      </c>
      <c r="I105" s="3"/>
      <c r="J105" s="3"/>
      <c r="K105" s="3"/>
      <c r="L105" s="5">
        <v>2.87</v>
      </c>
      <c r="M105" s="5">
        <v>0.0</v>
      </c>
      <c r="N105" s="3"/>
      <c r="O105" s="3"/>
      <c r="P105" s="3"/>
      <c r="Q105" s="3"/>
      <c r="R105" s="5">
        <v>37.2</v>
      </c>
      <c r="S105" s="5">
        <v>27.0</v>
      </c>
      <c r="T105" s="5">
        <v>17.0</v>
      </c>
      <c r="U105" s="5">
        <v>12.0</v>
      </c>
      <c r="V105" s="5">
        <v>5.0</v>
      </c>
      <c r="W105" s="5">
        <v>12.0</v>
      </c>
      <c r="X105" s="5">
        <v>0.0</v>
      </c>
      <c r="Y105" s="5">
        <v>3.0</v>
      </c>
      <c r="Z105" s="5">
        <v>1.0</v>
      </c>
      <c r="AA105" s="5">
        <v>1.0</v>
      </c>
      <c r="AB105" s="5">
        <v>2.0</v>
      </c>
      <c r="AC105" s="5">
        <v>155.0</v>
      </c>
      <c r="AD105" s="5">
        <v>1.035</v>
      </c>
      <c r="AE105" s="5">
        <v>14.6</v>
      </c>
      <c r="AF105" s="5">
        <v>5.08</v>
      </c>
      <c r="AG105" s="5">
        <v>155.0</v>
      </c>
      <c r="AH105" s="5">
        <v>141.0</v>
      </c>
      <c r="AI105" s="5">
        <v>17.0</v>
      </c>
      <c r="AJ105" s="5">
        <v>27.0</v>
      </c>
      <c r="AK105" s="5">
        <v>4.0</v>
      </c>
      <c r="AL105" s="5">
        <v>0.0</v>
      </c>
      <c r="AM105" s="5">
        <v>5.0</v>
      </c>
      <c r="AN105" s="5">
        <v>0.0</v>
      </c>
      <c r="AO105" s="5">
        <v>1.0</v>
      </c>
      <c r="AP105" s="5">
        <v>12.0</v>
      </c>
      <c r="AQ105" s="5">
        <v>0.191</v>
      </c>
      <c r="AR105" s="5">
        <v>0.26</v>
      </c>
      <c r="AS105" s="5">
        <v>0.326</v>
      </c>
      <c r="AT105" s="5">
        <v>0.586</v>
      </c>
      <c r="AU105" s="5">
        <v>46.0</v>
      </c>
      <c r="AV105" s="5">
        <v>0.0</v>
      </c>
      <c r="AW105" s="5">
        <v>1.0</v>
      </c>
      <c r="AX105" s="5">
        <v>1.0</v>
      </c>
      <c r="AY105" s="5">
        <v>0.0</v>
      </c>
      <c r="AZ105" s="5">
        <v>0.0</v>
      </c>
      <c r="BA105" s="5">
        <v>3.0</v>
      </c>
      <c r="BB105" s="5">
        <v>0.293</v>
      </c>
      <c r="BC105" s="5">
        <f t="shared" si="1"/>
        <v>18</v>
      </c>
      <c r="BD105" s="5">
        <f t="shared" si="2"/>
        <v>-1</v>
      </c>
    </row>
    <row r="106">
      <c r="A106" s="1">
        <v>105.0</v>
      </c>
      <c r="B106" s="3"/>
      <c r="C106" s="4" t="s">
        <v>759</v>
      </c>
      <c r="D106" s="4" t="s">
        <v>692</v>
      </c>
      <c r="E106" s="5">
        <v>2019.0</v>
      </c>
      <c r="F106" s="5">
        <v>2020.0</v>
      </c>
      <c r="G106" s="5">
        <v>29.0</v>
      </c>
      <c r="H106" s="5">
        <v>61.0</v>
      </c>
      <c r="I106" s="3"/>
      <c r="J106" s="3"/>
      <c r="K106" s="3"/>
      <c r="L106" s="5">
        <v>4.0</v>
      </c>
      <c r="M106" s="5">
        <v>21.0</v>
      </c>
      <c r="N106" s="3"/>
      <c r="O106" s="3"/>
      <c r="P106" s="3"/>
      <c r="Q106" s="3"/>
      <c r="R106" s="5">
        <v>74.1</v>
      </c>
      <c r="S106" s="5">
        <v>77.0</v>
      </c>
      <c r="T106" s="5">
        <v>39.0</v>
      </c>
      <c r="U106" s="5">
        <v>33.0</v>
      </c>
      <c r="V106" s="5">
        <v>18.0</v>
      </c>
      <c r="W106" s="5">
        <v>13.0</v>
      </c>
      <c r="X106" s="5">
        <v>0.0</v>
      </c>
      <c r="Y106" s="5">
        <v>2.0</v>
      </c>
      <c r="Z106" s="5">
        <v>4.0</v>
      </c>
      <c r="AA106" s="5">
        <v>2.0</v>
      </c>
      <c r="AB106" s="5">
        <v>1.0</v>
      </c>
      <c r="AC106" s="5">
        <v>310.0</v>
      </c>
      <c r="AD106" s="5">
        <v>1.211</v>
      </c>
      <c r="AE106" s="5">
        <v>7.4</v>
      </c>
      <c r="AF106" s="5">
        <v>4.69</v>
      </c>
      <c r="AG106" s="5">
        <v>310.0</v>
      </c>
      <c r="AH106" s="5">
        <v>293.0</v>
      </c>
      <c r="AI106" s="5">
        <v>39.0</v>
      </c>
      <c r="AJ106" s="5">
        <v>77.0</v>
      </c>
      <c r="AK106" s="5">
        <v>11.0</v>
      </c>
      <c r="AL106" s="5">
        <v>0.0</v>
      </c>
      <c r="AM106" s="5">
        <v>18.0</v>
      </c>
      <c r="AN106" s="5">
        <v>0.0</v>
      </c>
      <c r="AO106" s="5">
        <v>3.0</v>
      </c>
      <c r="AP106" s="5">
        <v>13.0</v>
      </c>
      <c r="AQ106" s="5">
        <v>0.263</v>
      </c>
      <c r="AR106" s="5">
        <v>0.303</v>
      </c>
      <c r="AS106" s="5">
        <v>0.485</v>
      </c>
      <c r="AT106" s="5">
        <v>0.788</v>
      </c>
      <c r="AU106" s="5">
        <v>142.0</v>
      </c>
      <c r="AV106" s="5">
        <v>5.0</v>
      </c>
      <c r="AW106" s="5">
        <v>4.0</v>
      </c>
      <c r="AX106" s="5">
        <v>0.0</v>
      </c>
      <c r="AY106" s="5">
        <v>0.0</v>
      </c>
      <c r="AZ106" s="5">
        <v>0.0</v>
      </c>
      <c r="BA106" s="5">
        <v>2.0</v>
      </c>
      <c r="BB106" s="5">
        <v>0.276</v>
      </c>
      <c r="BC106" s="5">
        <f t="shared" si="1"/>
        <v>48</v>
      </c>
      <c r="BD106" s="5">
        <f t="shared" si="2"/>
        <v>-3</v>
      </c>
    </row>
    <row r="107">
      <c r="A107" s="1">
        <v>106.0</v>
      </c>
      <c r="B107" s="3"/>
      <c r="C107" s="4" t="s">
        <v>760</v>
      </c>
      <c r="D107" s="4" t="s">
        <v>692</v>
      </c>
      <c r="E107" s="5">
        <v>2019.0</v>
      </c>
      <c r="F107" s="5">
        <v>2020.0</v>
      </c>
      <c r="G107" s="5">
        <v>60.0</v>
      </c>
      <c r="H107" s="5">
        <v>61.0</v>
      </c>
      <c r="I107" s="3"/>
      <c r="J107" s="3"/>
      <c r="K107" s="3"/>
      <c r="L107" s="5">
        <v>4.73</v>
      </c>
      <c r="M107" s="5">
        <v>17.0</v>
      </c>
      <c r="N107" s="3"/>
      <c r="O107" s="3"/>
      <c r="P107" s="3"/>
      <c r="Q107" s="3"/>
      <c r="R107" s="5">
        <v>59.0</v>
      </c>
      <c r="S107" s="5">
        <v>58.0</v>
      </c>
      <c r="T107" s="5">
        <v>31.0</v>
      </c>
      <c r="U107" s="5">
        <v>31.0</v>
      </c>
      <c r="V107" s="5">
        <v>10.0</v>
      </c>
      <c r="W107" s="5">
        <v>14.0</v>
      </c>
      <c r="X107" s="5">
        <v>0.0</v>
      </c>
      <c r="Y107" s="5">
        <v>2.0</v>
      </c>
      <c r="Z107" s="5">
        <v>4.0</v>
      </c>
      <c r="AA107" s="5">
        <v>0.0</v>
      </c>
      <c r="AB107" s="5">
        <v>1.0</v>
      </c>
      <c r="AC107" s="5">
        <v>247.0</v>
      </c>
      <c r="AD107" s="5">
        <v>1.22</v>
      </c>
      <c r="AE107" s="5">
        <v>9.3</v>
      </c>
      <c r="AF107" s="5">
        <v>4.36</v>
      </c>
      <c r="AG107" s="5">
        <v>247.0</v>
      </c>
      <c r="AH107" s="5">
        <v>228.0</v>
      </c>
      <c r="AI107" s="5">
        <v>31.0</v>
      </c>
      <c r="AJ107" s="5">
        <v>58.0</v>
      </c>
      <c r="AK107" s="5">
        <v>17.0</v>
      </c>
      <c r="AL107" s="5">
        <v>1.0</v>
      </c>
      <c r="AM107" s="5">
        <v>10.0</v>
      </c>
      <c r="AN107" s="5">
        <v>5.0</v>
      </c>
      <c r="AO107" s="5">
        <v>1.0</v>
      </c>
      <c r="AP107" s="5">
        <v>14.0</v>
      </c>
      <c r="AQ107" s="5">
        <v>0.254</v>
      </c>
      <c r="AR107" s="5">
        <v>0.308</v>
      </c>
      <c r="AS107" s="5">
        <v>0.469</v>
      </c>
      <c r="AT107" s="5">
        <v>0.777</v>
      </c>
      <c r="AU107" s="5">
        <v>107.0</v>
      </c>
      <c r="AV107" s="5">
        <v>6.0</v>
      </c>
      <c r="AW107" s="5">
        <v>4.0</v>
      </c>
      <c r="AX107" s="5">
        <v>0.0</v>
      </c>
      <c r="AY107" s="5">
        <v>1.0</v>
      </c>
      <c r="AZ107" s="5">
        <v>0.0</v>
      </c>
      <c r="BA107" s="5">
        <v>2.0</v>
      </c>
      <c r="BB107" s="5">
        <v>0.304</v>
      </c>
      <c r="BC107" s="5">
        <f t="shared" si="1"/>
        <v>30</v>
      </c>
      <c r="BD107" s="5">
        <f t="shared" si="2"/>
        <v>4</v>
      </c>
    </row>
    <row r="108">
      <c r="A108" s="1">
        <v>107.0</v>
      </c>
      <c r="B108" s="3"/>
      <c r="C108" s="4" t="s">
        <v>761</v>
      </c>
      <c r="D108" s="4" t="s">
        <v>692</v>
      </c>
      <c r="E108" s="5">
        <v>2019.0</v>
      </c>
      <c r="F108" s="5">
        <v>2020.0</v>
      </c>
      <c r="G108" s="5">
        <v>53.0</v>
      </c>
      <c r="H108" s="5">
        <v>60.0</v>
      </c>
      <c r="I108" s="3"/>
      <c r="J108" s="3"/>
      <c r="K108" s="3"/>
      <c r="L108" s="5">
        <v>5.35</v>
      </c>
      <c r="M108" s="5">
        <v>3.0</v>
      </c>
      <c r="N108" s="3"/>
      <c r="O108" s="3"/>
      <c r="P108" s="3"/>
      <c r="Q108" s="3"/>
      <c r="R108" s="5">
        <v>38.2</v>
      </c>
      <c r="S108" s="5">
        <v>31.0</v>
      </c>
      <c r="T108" s="5">
        <v>24.0</v>
      </c>
      <c r="U108" s="5">
        <v>23.0</v>
      </c>
      <c r="V108" s="5">
        <v>7.0</v>
      </c>
      <c r="W108" s="5">
        <v>21.0</v>
      </c>
      <c r="X108" s="5">
        <v>0.0</v>
      </c>
      <c r="Y108" s="5">
        <v>1.0</v>
      </c>
      <c r="Z108" s="5">
        <v>4.0</v>
      </c>
      <c r="AA108" s="5">
        <v>0.0</v>
      </c>
      <c r="AB108" s="5">
        <v>3.0</v>
      </c>
      <c r="AC108" s="5">
        <v>170.0</v>
      </c>
      <c r="AD108" s="5">
        <v>1.345</v>
      </c>
      <c r="AE108" s="5">
        <v>14.0</v>
      </c>
      <c r="AF108" s="5">
        <v>2.86</v>
      </c>
      <c r="AG108" s="5">
        <v>170.0</v>
      </c>
      <c r="AH108" s="5">
        <v>145.0</v>
      </c>
      <c r="AI108" s="5">
        <v>24.0</v>
      </c>
      <c r="AJ108" s="5">
        <v>31.0</v>
      </c>
      <c r="AK108" s="5">
        <v>7.0</v>
      </c>
      <c r="AL108" s="5">
        <v>1.0</v>
      </c>
      <c r="AM108" s="5">
        <v>7.0</v>
      </c>
      <c r="AN108" s="5">
        <v>5.0</v>
      </c>
      <c r="AO108" s="5">
        <v>1.0</v>
      </c>
      <c r="AP108" s="5">
        <v>21.0</v>
      </c>
      <c r="AQ108" s="5">
        <v>0.214</v>
      </c>
      <c r="AR108" s="5">
        <v>0.329</v>
      </c>
      <c r="AS108" s="5">
        <v>0.421</v>
      </c>
      <c r="AT108" s="5">
        <v>0.75</v>
      </c>
      <c r="AU108" s="5">
        <v>61.0</v>
      </c>
      <c r="AV108" s="5">
        <v>1.0</v>
      </c>
      <c r="AW108" s="5">
        <v>4.0</v>
      </c>
      <c r="AX108" s="5">
        <v>0.0</v>
      </c>
      <c r="AY108" s="5">
        <v>0.0</v>
      </c>
      <c r="AZ108" s="5">
        <v>0.0</v>
      </c>
      <c r="BA108" s="5">
        <v>1.0</v>
      </c>
      <c r="BB108" s="5">
        <v>0.308</v>
      </c>
      <c r="BC108" s="5">
        <f t="shared" si="1"/>
        <v>16</v>
      </c>
      <c r="BD108" s="5">
        <f t="shared" si="2"/>
        <v>4</v>
      </c>
    </row>
    <row r="109">
      <c r="A109" s="1">
        <v>108.0</v>
      </c>
      <c r="B109" s="3"/>
      <c r="C109" s="4" t="s">
        <v>762</v>
      </c>
      <c r="D109" s="4" t="s">
        <v>692</v>
      </c>
      <c r="E109" s="5">
        <v>2019.0</v>
      </c>
      <c r="F109" s="5">
        <v>2020.0</v>
      </c>
      <c r="G109" s="5">
        <v>27.0</v>
      </c>
      <c r="H109" s="5">
        <v>60.0</v>
      </c>
      <c r="I109" s="3"/>
      <c r="J109" s="3"/>
      <c r="K109" s="3"/>
      <c r="L109" s="5">
        <v>5.18</v>
      </c>
      <c r="M109" s="5">
        <v>24.0</v>
      </c>
      <c r="N109" s="3"/>
      <c r="O109" s="3"/>
      <c r="P109" s="3"/>
      <c r="Q109" s="3"/>
      <c r="R109" s="5">
        <v>66.0</v>
      </c>
      <c r="S109" s="5">
        <v>68.0</v>
      </c>
      <c r="T109" s="5">
        <v>34.0</v>
      </c>
      <c r="U109" s="5">
        <v>38.0</v>
      </c>
      <c r="V109" s="5">
        <v>16.0</v>
      </c>
      <c r="W109" s="5">
        <v>14.0</v>
      </c>
      <c r="X109" s="5">
        <v>0.0</v>
      </c>
      <c r="Y109" s="5">
        <v>1.0</v>
      </c>
      <c r="Z109" s="5">
        <v>2.0</v>
      </c>
      <c r="AA109" s="5">
        <v>0.0</v>
      </c>
      <c r="AB109" s="5">
        <v>0.0</v>
      </c>
      <c r="AC109" s="5">
        <v>275.0</v>
      </c>
      <c r="AD109" s="5">
        <v>1.242</v>
      </c>
      <c r="AE109" s="5">
        <v>8.2</v>
      </c>
      <c r="AF109" s="5">
        <v>4.29</v>
      </c>
      <c r="AG109" s="5">
        <v>275.0</v>
      </c>
      <c r="AH109" s="5">
        <v>259.0</v>
      </c>
      <c r="AI109" s="5">
        <v>34.0</v>
      </c>
      <c r="AJ109" s="5">
        <v>68.0</v>
      </c>
      <c r="AK109" s="5">
        <v>16.0</v>
      </c>
      <c r="AL109" s="5">
        <v>0.0</v>
      </c>
      <c r="AM109" s="5">
        <v>16.0</v>
      </c>
      <c r="AN109" s="5">
        <v>2.0</v>
      </c>
      <c r="AO109" s="5">
        <v>0.0</v>
      </c>
      <c r="AP109" s="5">
        <v>14.0</v>
      </c>
      <c r="AQ109" s="5">
        <v>0.263</v>
      </c>
      <c r="AR109" s="5">
        <v>0.305</v>
      </c>
      <c r="AS109" s="5">
        <v>0.51</v>
      </c>
      <c r="AT109" s="5">
        <v>0.815</v>
      </c>
      <c r="AU109" s="5">
        <v>132.0</v>
      </c>
      <c r="AV109" s="5">
        <v>8.0</v>
      </c>
      <c r="AW109" s="5">
        <v>2.0</v>
      </c>
      <c r="AX109" s="5">
        <v>0.0</v>
      </c>
      <c r="AY109" s="5">
        <v>0.0</v>
      </c>
      <c r="AZ109" s="5">
        <v>0.0</v>
      </c>
      <c r="BA109" s="5">
        <v>1.0</v>
      </c>
      <c r="BB109" s="5">
        <v>0.284</v>
      </c>
      <c r="BC109" s="5">
        <f t="shared" si="1"/>
        <v>36</v>
      </c>
      <c r="BD109" s="5">
        <f t="shared" si="2"/>
        <v>2</v>
      </c>
    </row>
    <row r="110">
      <c r="A110" s="1">
        <v>109.0</v>
      </c>
      <c r="B110" s="3"/>
      <c r="C110" s="4" t="s">
        <v>763</v>
      </c>
      <c r="D110" s="4" t="s">
        <v>692</v>
      </c>
      <c r="E110" s="5">
        <v>2019.0</v>
      </c>
      <c r="F110" s="5">
        <v>2020.0</v>
      </c>
      <c r="G110" s="5">
        <v>56.0</v>
      </c>
      <c r="H110" s="5">
        <v>60.0</v>
      </c>
      <c r="I110" s="3"/>
      <c r="J110" s="3"/>
      <c r="K110" s="3"/>
      <c r="L110" s="5">
        <v>4.37</v>
      </c>
      <c r="M110" s="5">
        <v>0.0</v>
      </c>
      <c r="N110" s="3"/>
      <c r="O110" s="3"/>
      <c r="P110" s="3"/>
      <c r="Q110" s="3"/>
      <c r="R110" s="5">
        <v>59.2</v>
      </c>
      <c r="S110" s="5">
        <v>46.0</v>
      </c>
      <c r="T110" s="5">
        <v>31.0</v>
      </c>
      <c r="U110" s="5">
        <v>29.0</v>
      </c>
      <c r="V110" s="5">
        <v>13.0</v>
      </c>
      <c r="W110" s="5">
        <v>13.0</v>
      </c>
      <c r="X110" s="5">
        <v>0.0</v>
      </c>
      <c r="Y110" s="5">
        <v>1.0</v>
      </c>
      <c r="Z110" s="5">
        <v>3.0</v>
      </c>
      <c r="AA110" s="5">
        <v>2.0</v>
      </c>
      <c r="AB110" s="5">
        <v>0.0</v>
      </c>
      <c r="AC110" s="5">
        <v>238.0</v>
      </c>
      <c r="AD110" s="5">
        <v>0.989</v>
      </c>
      <c r="AE110" s="5">
        <v>9.1</v>
      </c>
      <c r="AF110" s="5">
        <v>4.62</v>
      </c>
      <c r="AG110" s="5">
        <v>238.0</v>
      </c>
      <c r="AH110" s="5">
        <v>222.0</v>
      </c>
      <c r="AI110" s="5">
        <v>31.0</v>
      </c>
      <c r="AJ110" s="5">
        <v>46.0</v>
      </c>
      <c r="AK110" s="5">
        <v>5.0</v>
      </c>
      <c r="AL110" s="5">
        <v>0.0</v>
      </c>
      <c r="AM110" s="5">
        <v>13.0</v>
      </c>
      <c r="AN110" s="5">
        <v>2.0</v>
      </c>
      <c r="AO110" s="5">
        <v>2.0</v>
      </c>
      <c r="AP110" s="5">
        <v>13.0</v>
      </c>
      <c r="AQ110" s="5">
        <v>0.207</v>
      </c>
      <c r="AR110" s="5">
        <v>0.261</v>
      </c>
      <c r="AS110" s="5">
        <v>0.405</v>
      </c>
      <c r="AT110" s="5">
        <v>0.666</v>
      </c>
      <c r="AU110" s="5">
        <v>90.0</v>
      </c>
      <c r="AV110" s="5">
        <v>3.0</v>
      </c>
      <c r="AW110" s="5">
        <v>3.0</v>
      </c>
      <c r="AX110" s="5">
        <v>0.0</v>
      </c>
      <c r="AY110" s="5">
        <v>0.0</v>
      </c>
      <c r="AZ110" s="5">
        <v>0.0</v>
      </c>
      <c r="BA110" s="5">
        <v>1.0</v>
      </c>
      <c r="BB110" s="5">
        <v>0.221</v>
      </c>
      <c r="BC110" s="5">
        <f t="shared" si="1"/>
        <v>28</v>
      </c>
      <c r="BD110" s="5">
        <f t="shared" si="2"/>
        <v>0</v>
      </c>
    </row>
    <row r="111">
      <c r="A111" s="1">
        <v>110.0</v>
      </c>
      <c r="B111" s="3"/>
      <c r="C111" s="4" t="s">
        <v>764</v>
      </c>
      <c r="D111" s="4" t="s">
        <v>692</v>
      </c>
      <c r="E111" s="5">
        <v>2019.0</v>
      </c>
      <c r="F111" s="5">
        <v>2020.0</v>
      </c>
      <c r="G111" s="5">
        <v>54.0</v>
      </c>
      <c r="H111" s="5">
        <v>60.0</v>
      </c>
      <c r="I111" s="3"/>
      <c r="J111" s="3"/>
      <c r="K111" s="3"/>
      <c r="L111" s="5">
        <v>5.11</v>
      </c>
      <c r="M111" s="5">
        <v>12.0</v>
      </c>
      <c r="N111" s="3"/>
      <c r="O111" s="3"/>
      <c r="P111" s="3"/>
      <c r="Q111" s="3"/>
      <c r="R111" s="5">
        <v>44.0</v>
      </c>
      <c r="S111" s="5">
        <v>45.0</v>
      </c>
      <c r="T111" s="5">
        <v>26.0</v>
      </c>
      <c r="U111" s="5">
        <v>25.0</v>
      </c>
      <c r="V111" s="5">
        <v>7.0</v>
      </c>
      <c r="W111" s="5">
        <v>14.0</v>
      </c>
      <c r="X111" s="5">
        <v>0.0</v>
      </c>
      <c r="Y111" s="5">
        <v>2.0</v>
      </c>
      <c r="Z111" s="5">
        <v>1.0</v>
      </c>
      <c r="AA111" s="5">
        <v>0.0</v>
      </c>
      <c r="AB111" s="5">
        <v>2.0</v>
      </c>
      <c r="AC111" s="5">
        <v>193.0</v>
      </c>
      <c r="AD111" s="5">
        <v>1.341</v>
      </c>
      <c r="AE111" s="5">
        <v>12.3</v>
      </c>
      <c r="AF111" s="5">
        <v>4.29</v>
      </c>
      <c r="AG111" s="5">
        <v>193.0</v>
      </c>
      <c r="AH111" s="5">
        <v>176.0</v>
      </c>
      <c r="AI111" s="5">
        <v>26.0</v>
      </c>
      <c r="AJ111" s="5">
        <v>45.0</v>
      </c>
      <c r="AK111" s="5">
        <v>6.0</v>
      </c>
      <c r="AL111" s="5">
        <v>0.0</v>
      </c>
      <c r="AM111" s="5">
        <v>7.0</v>
      </c>
      <c r="AN111" s="5">
        <v>4.0</v>
      </c>
      <c r="AO111" s="5">
        <v>0.0</v>
      </c>
      <c r="AP111" s="5">
        <v>14.0</v>
      </c>
      <c r="AQ111" s="5">
        <v>0.256</v>
      </c>
      <c r="AR111" s="5">
        <v>0.313</v>
      </c>
      <c r="AS111" s="5">
        <v>0.409</v>
      </c>
      <c r="AT111" s="5">
        <v>0.722</v>
      </c>
      <c r="AU111" s="5">
        <v>72.0</v>
      </c>
      <c r="AV111" s="5">
        <v>0.0</v>
      </c>
      <c r="AW111" s="5">
        <v>1.0</v>
      </c>
      <c r="AX111" s="5">
        <v>1.0</v>
      </c>
      <c r="AY111" s="5">
        <v>1.0</v>
      </c>
      <c r="AZ111" s="5">
        <v>0.0</v>
      </c>
      <c r="BA111" s="5">
        <v>2.0</v>
      </c>
      <c r="BB111" s="5">
        <v>0.345</v>
      </c>
      <c r="BC111" s="5">
        <f t="shared" si="1"/>
        <v>32</v>
      </c>
      <c r="BD111" s="5">
        <f t="shared" si="2"/>
        <v>4</v>
      </c>
    </row>
    <row r="112">
      <c r="A112" s="1">
        <v>111.0</v>
      </c>
      <c r="B112" s="3"/>
      <c r="C112" s="4" t="s">
        <v>765</v>
      </c>
      <c r="D112" s="4" t="s">
        <v>692</v>
      </c>
      <c r="E112" s="5">
        <v>2019.0</v>
      </c>
      <c r="F112" s="5">
        <v>2020.0</v>
      </c>
      <c r="G112" s="5">
        <v>66.0</v>
      </c>
      <c r="H112" s="5">
        <v>60.0</v>
      </c>
      <c r="I112" s="3"/>
      <c r="J112" s="3"/>
      <c r="K112" s="3"/>
      <c r="L112" s="5">
        <v>2.91</v>
      </c>
      <c r="M112" s="5">
        <v>0.0</v>
      </c>
      <c r="N112" s="3"/>
      <c r="O112" s="3"/>
      <c r="P112" s="3"/>
      <c r="Q112" s="3"/>
      <c r="R112" s="5">
        <v>46.1</v>
      </c>
      <c r="S112" s="5">
        <v>32.0</v>
      </c>
      <c r="T112" s="5">
        <v>24.0</v>
      </c>
      <c r="U112" s="5">
        <v>15.0</v>
      </c>
      <c r="V112" s="5">
        <v>4.0</v>
      </c>
      <c r="W112" s="5">
        <v>20.0</v>
      </c>
      <c r="X112" s="5">
        <v>1.0</v>
      </c>
      <c r="Y112" s="5">
        <v>0.0</v>
      </c>
      <c r="Z112" s="5">
        <v>0.0</v>
      </c>
      <c r="AA112" s="5">
        <v>0.0</v>
      </c>
      <c r="AB112" s="5">
        <v>2.0</v>
      </c>
      <c r="AC112" s="5">
        <v>182.0</v>
      </c>
      <c r="AD112" s="5">
        <v>1.122</v>
      </c>
      <c r="AE112" s="5">
        <v>11.7</v>
      </c>
      <c r="AF112" s="5">
        <v>3.0</v>
      </c>
      <c r="AG112" s="5">
        <v>182.0</v>
      </c>
      <c r="AH112" s="5">
        <v>157.0</v>
      </c>
      <c r="AI112" s="5">
        <v>24.0</v>
      </c>
      <c r="AJ112" s="5">
        <v>32.0</v>
      </c>
      <c r="AK112" s="5">
        <v>3.0</v>
      </c>
      <c r="AL112" s="5">
        <v>0.0</v>
      </c>
      <c r="AM112" s="5">
        <v>4.0</v>
      </c>
      <c r="AN112" s="5">
        <v>2.0</v>
      </c>
      <c r="AO112" s="5">
        <v>1.0</v>
      </c>
      <c r="AP112" s="5">
        <v>20.0</v>
      </c>
      <c r="AQ112" s="5">
        <v>0.204</v>
      </c>
      <c r="AR112" s="5">
        <v>0.287</v>
      </c>
      <c r="AS112" s="5">
        <v>0.299</v>
      </c>
      <c r="AT112" s="5">
        <v>0.587</v>
      </c>
      <c r="AU112" s="5">
        <v>47.0</v>
      </c>
      <c r="AV112" s="5">
        <v>6.0</v>
      </c>
      <c r="AW112" s="5">
        <v>0.0</v>
      </c>
      <c r="AX112" s="5">
        <v>1.0</v>
      </c>
      <c r="AY112" s="5">
        <v>4.0</v>
      </c>
      <c r="AZ112" s="5">
        <v>1.0</v>
      </c>
      <c r="BA112" s="5">
        <v>0.0</v>
      </c>
      <c r="BB112" s="5">
        <v>0.289</v>
      </c>
      <c r="BC112" s="5">
        <f t="shared" si="1"/>
        <v>25</v>
      </c>
      <c r="BD112" s="5">
        <f t="shared" si="2"/>
        <v>1</v>
      </c>
    </row>
    <row r="113">
      <c r="A113" s="1">
        <v>112.0</v>
      </c>
      <c r="B113" s="3"/>
      <c r="C113" s="4" t="s">
        <v>766</v>
      </c>
      <c r="D113" s="4" t="s">
        <v>692</v>
      </c>
      <c r="E113" s="5">
        <v>2019.0</v>
      </c>
      <c r="F113" s="5">
        <v>2020.0</v>
      </c>
      <c r="G113" s="5">
        <v>85.0</v>
      </c>
      <c r="H113" s="5">
        <v>59.0</v>
      </c>
      <c r="I113" s="3"/>
      <c r="J113" s="3"/>
      <c r="K113" s="3"/>
      <c r="L113" s="5">
        <v>4.05</v>
      </c>
      <c r="M113" s="5">
        <v>1.0</v>
      </c>
      <c r="N113" s="3"/>
      <c r="O113" s="3"/>
      <c r="P113" s="3"/>
      <c r="Q113" s="3"/>
      <c r="R113" s="5">
        <v>46.2</v>
      </c>
      <c r="S113" s="5">
        <v>35.0</v>
      </c>
      <c r="T113" s="5">
        <v>11.0</v>
      </c>
      <c r="U113" s="5">
        <v>21.0</v>
      </c>
      <c r="V113" s="5">
        <v>5.0</v>
      </c>
      <c r="W113" s="5">
        <v>17.0</v>
      </c>
      <c r="X113" s="5">
        <v>1.0</v>
      </c>
      <c r="Y113" s="5">
        <v>2.0</v>
      </c>
      <c r="Z113" s="5">
        <v>1.0</v>
      </c>
      <c r="AA113" s="5">
        <v>1.0</v>
      </c>
      <c r="AB113" s="5">
        <v>0.0</v>
      </c>
      <c r="AC113" s="5">
        <v>193.0</v>
      </c>
      <c r="AD113" s="5">
        <v>1.114</v>
      </c>
      <c r="AE113" s="5">
        <v>11.4</v>
      </c>
      <c r="AF113" s="5">
        <v>3.47</v>
      </c>
      <c r="AG113" s="5">
        <v>193.0</v>
      </c>
      <c r="AH113" s="5">
        <v>170.0</v>
      </c>
      <c r="AI113" s="5">
        <v>11.0</v>
      </c>
      <c r="AJ113" s="5">
        <v>35.0</v>
      </c>
      <c r="AK113" s="5">
        <v>4.0</v>
      </c>
      <c r="AL113" s="5">
        <v>0.0</v>
      </c>
      <c r="AM113" s="5">
        <v>5.0</v>
      </c>
      <c r="AN113" s="5">
        <v>1.0</v>
      </c>
      <c r="AO113" s="5">
        <v>0.0</v>
      </c>
      <c r="AP113" s="5">
        <v>17.0</v>
      </c>
      <c r="AQ113" s="5">
        <v>0.206</v>
      </c>
      <c r="AR113" s="5">
        <v>0.276</v>
      </c>
      <c r="AS113" s="5">
        <v>0.318</v>
      </c>
      <c r="AT113" s="5">
        <v>0.594</v>
      </c>
      <c r="AU113" s="5">
        <v>54.0</v>
      </c>
      <c r="AV113" s="5">
        <v>2.0</v>
      </c>
      <c r="AW113" s="5">
        <v>1.0</v>
      </c>
      <c r="AX113" s="5">
        <v>1.0</v>
      </c>
      <c r="AY113" s="5">
        <v>4.0</v>
      </c>
      <c r="AZ113" s="5">
        <v>1.0</v>
      </c>
      <c r="BA113" s="5">
        <v>2.0</v>
      </c>
      <c r="BB113" s="5">
        <v>0.273</v>
      </c>
      <c r="BC113" s="5">
        <f t="shared" si="1"/>
        <v>26</v>
      </c>
      <c r="BD113" s="5">
        <f t="shared" si="2"/>
        <v>1</v>
      </c>
    </row>
    <row r="114">
      <c r="A114" s="1">
        <v>113.0</v>
      </c>
      <c r="B114" s="3"/>
      <c r="C114" s="4" t="s">
        <v>767</v>
      </c>
      <c r="D114" s="4" t="s">
        <v>692</v>
      </c>
      <c r="E114" s="5">
        <v>2019.0</v>
      </c>
      <c r="F114" s="5">
        <v>2020.0</v>
      </c>
      <c r="G114" s="5">
        <v>24.0</v>
      </c>
      <c r="H114" s="5">
        <v>59.0</v>
      </c>
      <c r="I114" s="3"/>
      <c r="J114" s="3"/>
      <c r="K114" s="3"/>
      <c r="L114" s="5">
        <v>3.92</v>
      </c>
      <c r="M114" s="5">
        <v>23.0</v>
      </c>
      <c r="N114" s="3"/>
      <c r="O114" s="3"/>
      <c r="P114" s="3"/>
      <c r="Q114" s="3"/>
      <c r="R114" s="5">
        <v>57.1</v>
      </c>
      <c r="S114" s="5">
        <v>57.0</v>
      </c>
      <c r="T114" s="5">
        <v>36.0</v>
      </c>
      <c r="U114" s="5">
        <v>25.0</v>
      </c>
      <c r="V114" s="5">
        <v>11.0</v>
      </c>
      <c r="W114" s="5">
        <v>18.0</v>
      </c>
      <c r="X114" s="5">
        <v>0.0</v>
      </c>
      <c r="Y114" s="5">
        <v>1.0</v>
      </c>
      <c r="Z114" s="5">
        <v>2.0</v>
      </c>
      <c r="AA114" s="5">
        <v>0.0</v>
      </c>
      <c r="AB114" s="5">
        <v>2.0</v>
      </c>
      <c r="AC114" s="5">
        <v>250.0</v>
      </c>
      <c r="AD114" s="5">
        <v>1.308</v>
      </c>
      <c r="AE114" s="5">
        <v>9.3</v>
      </c>
      <c r="AF114" s="5">
        <v>3.28</v>
      </c>
      <c r="AG114" s="5">
        <v>250.0</v>
      </c>
      <c r="AH114" s="5">
        <v>225.0</v>
      </c>
      <c r="AI114" s="5">
        <v>36.0</v>
      </c>
      <c r="AJ114" s="5">
        <v>57.0</v>
      </c>
      <c r="AK114" s="5">
        <v>15.0</v>
      </c>
      <c r="AL114" s="5">
        <v>0.0</v>
      </c>
      <c r="AM114" s="5">
        <v>11.0</v>
      </c>
      <c r="AN114" s="5">
        <v>3.0</v>
      </c>
      <c r="AO114" s="5">
        <v>0.0</v>
      </c>
      <c r="AP114" s="5">
        <v>18.0</v>
      </c>
      <c r="AQ114" s="5">
        <v>0.253</v>
      </c>
      <c r="AR114" s="5">
        <v>0.312</v>
      </c>
      <c r="AS114" s="5">
        <v>0.467</v>
      </c>
      <c r="AT114" s="5">
        <v>0.778</v>
      </c>
      <c r="AU114" s="5">
        <v>105.0</v>
      </c>
      <c r="AV114" s="5">
        <v>2.0</v>
      </c>
      <c r="AW114" s="5">
        <v>2.0</v>
      </c>
      <c r="AX114" s="5">
        <v>1.0</v>
      </c>
      <c r="AY114" s="5">
        <v>2.0</v>
      </c>
      <c r="AZ114" s="5">
        <v>0.0</v>
      </c>
      <c r="BA114" s="5">
        <v>1.0</v>
      </c>
      <c r="BB114" s="5">
        <v>0.293</v>
      </c>
      <c r="BC114" s="5">
        <f t="shared" si="1"/>
        <v>31</v>
      </c>
      <c r="BD114" s="5">
        <f t="shared" si="2"/>
        <v>3</v>
      </c>
    </row>
    <row r="115">
      <c r="A115" s="1">
        <v>114.0</v>
      </c>
      <c r="B115" s="3"/>
      <c r="C115" s="4" t="s">
        <v>768</v>
      </c>
      <c r="D115" s="4" t="s">
        <v>692</v>
      </c>
      <c r="E115" s="5">
        <v>2019.0</v>
      </c>
      <c r="F115" s="5">
        <v>2020.0</v>
      </c>
      <c r="G115" s="5">
        <v>65.0</v>
      </c>
      <c r="H115" s="5">
        <v>59.0</v>
      </c>
      <c r="I115" s="3"/>
      <c r="J115" s="3"/>
      <c r="K115" s="3"/>
      <c r="L115" s="5">
        <v>3.5</v>
      </c>
      <c r="M115" s="5">
        <v>15.0</v>
      </c>
      <c r="N115" s="3"/>
      <c r="O115" s="3"/>
      <c r="P115" s="3"/>
      <c r="Q115" s="3"/>
      <c r="R115" s="5">
        <v>46.1</v>
      </c>
      <c r="S115" s="5">
        <v>41.0</v>
      </c>
      <c r="T115" s="5">
        <v>21.0</v>
      </c>
      <c r="U115" s="5">
        <v>18.0</v>
      </c>
      <c r="V115" s="5">
        <v>8.0</v>
      </c>
      <c r="W115" s="5">
        <v>13.0</v>
      </c>
      <c r="X115" s="5">
        <v>1.0</v>
      </c>
      <c r="Y115" s="5">
        <v>1.0</v>
      </c>
      <c r="Z115" s="5">
        <v>2.0</v>
      </c>
      <c r="AA115" s="5">
        <v>0.0</v>
      </c>
      <c r="AB115" s="5">
        <v>3.0</v>
      </c>
      <c r="AC115" s="5">
        <v>192.0</v>
      </c>
      <c r="AD115" s="5">
        <v>1.165</v>
      </c>
      <c r="AE115" s="5">
        <v>11.5</v>
      </c>
      <c r="AF115" s="5">
        <v>4.54</v>
      </c>
      <c r="AG115" s="5">
        <v>192.0</v>
      </c>
      <c r="AH115" s="5">
        <v>176.0</v>
      </c>
      <c r="AI115" s="5">
        <v>21.0</v>
      </c>
      <c r="AJ115" s="5">
        <v>41.0</v>
      </c>
      <c r="AK115" s="5">
        <v>8.0</v>
      </c>
      <c r="AL115" s="5">
        <v>0.0</v>
      </c>
      <c r="AM115" s="5">
        <v>8.0</v>
      </c>
      <c r="AN115" s="5">
        <v>2.0</v>
      </c>
      <c r="AO115" s="5">
        <v>1.0</v>
      </c>
      <c r="AP115" s="5">
        <v>13.0</v>
      </c>
      <c r="AQ115" s="5">
        <v>0.233</v>
      </c>
      <c r="AR115" s="5">
        <v>0.292</v>
      </c>
      <c r="AS115" s="5">
        <v>0.415</v>
      </c>
      <c r="AT115" s="5">
        <v>0.706</v>
      </c>
      <c r="AU115" s="5">
        <v>73.0</v>
      </c>
      <c r="AV115" s="5">
        <v>2.0</v>
      </c>
      <c r="AW115" s="5">
        <v>2.0</v>
      </c>
      <c r="AX115" s="5">
        <v>0.0</v>
      </c>
      <c r="AY115" s="5">
        <v>1.0</v>
      </c>
      <c r="AZ115" s="5">
        <v>1.0</v>
      </c>
      <c r="BA115" s="5">
        <v>1.0</v>
      </c>
      <c r="BB115" s="5">
        <v>0.3</v>
      </c>
      <c r="BC115" s="5">
        <f t="shared" si="1"/>
        <v>25</v>
      </c>
      <c r="BD115" s="5">
        <f t="shared" si="2"/>
        <v>1</v>
      </c>
    </row>
    <row r="116">
      <c r="A116" s="1">
        <v>115.0</v>
      </c>
      <c r="B116" s="3"/>
      <c r="C116" s="4" t="s">
        <v>769</v>
      </c>
      <c r="D116" s="4" t="s">
        <v>692</v>
      </c>
      <c r="E116" s="5">
        <v>2019.0</v>
      </c>
      <c r="F116" s="5">
        <v>2020.0</v>
      </c>
      <c r="G116" s="5">
        <v>43.0</v>
      </c>
      <c r="H116" s="5">
        <v>59.0</v>
      </c>
      <c r="I116" s="3"/>
      <c r="J116" s="3"/>
      <c r="K116" s="3"/>
      <c r="L116" s="5">
        <v>5.4</v>
      </c>
      <c r="M116" s="5">
        <v>20.0</v>
      </c>
      <c r="N116" s="3"/>
      <c r="O116" s="3"/>
      <c r="P116" s="3"/>
      <c r="Q116" s="3"/>
      <c r="R116" s="5">
        <v>76.2</v>
      </c>
      <c r="S116" s="5">
        <v>69.0</v>
      </c>
      <c r="T116" s="5">
        <v>51.0</v>
      </c>
      <c r="U116" s="5">
        <v>46.0</v>
      </c>
      <c r="V116" s="5">
        <v>12.0</v>
      </c>
      <c r="W116" s="5">
        <v>22.0</v>
      </c>
      <c r="X116" s="5">
        <v>0.0</v>
      </c>
      <c r="Y116" s="5">
        <v>3.0</v>
      </c>
      <c r="Z116" s="5">
        <v>9.0</v>
      </c>
      <c r="AA116" s="5">
        <v>0.0</v>
      </c>
      <c r="AB116" s="5">
        <v>5.0</v>
      </c>
      <c r="AC116" s="5">
        <v>322.0</v>
      </c>
      <c r="AD116" s="5">
        <v>1.187</v>
      </c>
      <c r="AE116" s="5">
        <v>6.9</v>
      </c>
      <c r="AF116" s="5">
        <v>2.68</v>
      </c>
      <c r="AG116" s="5">
        <v>322.0</v>
      </c>
      <c r="AH116" s="5">
        <v>285.0</v>
      </c>
      <c r="AI116" s="5">
        <v>51.0</v>
      </c>
      <c r="AJ116" s="5">
        <v>69.0</v>
      </c>
      <c r="AK116" s="5">
        <v>11.0</v>
      </c>
      <c r="AL116" s="5">
        <v>1.0</v>
      </c>
      <c r="AM116" s="5">
        <v>12.0</v>
      </c>
      <c r="AN116" s="5">
        <v>4.0</v>
      </c>
      <c r="AO116" s="5">
        <v>2.0</v>
      </c>
      <c r="AP116" s="5">
        <v>22.0</v>
      </c>
      <c r="AQ116" s="5">
        <v>0.242</v>
      </c>
      <c r="AR116" s="5">
        <v>0.311</v>
      </c>
      <c r="AS116" s="5">
        <v>0.414</v>
      </c>
      <c r="AT116" s="5">
        <v>0.725</v>
      </c>
      <c r="AU116" s="5">
        <v>118.0</v>
      </c>
      <c r="AV116" s="5">
        <v>7.0</v>
      </c>
      <c r="AW116" s="5">
        <v>9.0</v>
      </c>
      <c r="AX116" s="5">
        <v>0.0</v>
      </c>
      <c r="AY116" s="5">
        <v>6.0</v>
      </c>
      <c r="AZ116" s="5">
        <v>0.0</v>
      </c>
      <c r="BA116" s="5">
        <v>3.0</v>
      </c>
      <c r="BB116" s="5">
        <v>0.259</v>
      </c>
      <c r="BC116" s="5">
        <f t="shared" si="1"/>
        <v>45</v>
      </c>
      <c r="BD116" s="5">
        <f t="shared" si="2"/>
        <v>2</v>
      </c>
    </row>
    <row r="117">
      <c r="A117" s="1">
        <v>116.0</v>
      </c>
      <c r="B117" s="3"/>
      <c r="C117" s="4" t="s">
        <v>770</v>
      </c>
      <c r="D117" s="4" t="s">
        <v>692</v>
      </c>
      <c r="E117" s="5">
        <v>2019.0</v>
      </c>
      <c r="F117" s="5">
        <v>2020.0</v>
      </c>
      <c r="G117" s="5">
        <v>79.0</v>
      </c>
      <c r="H117" s="5">
        <v>58.0</v>
      </c>
      <c r="I117" s="3"/>
      <c r="J117" s="3"/>
      <c r="K117" s="3"/>
      <c r="L117" s="5">
        <v>2.76</v>
      </c>
      <c r="M117" s="5">
        <v>0.0</v>
      </c>
      <c r="N117" s="3"/>
      <c r="O117" s="3"/>
      <c r="P117" s="3"/>
      <c r="Q117" s="3"/>
      <c r="R117" s="5">
        <v>42.1</v>
      </c>
      <c r="S117" s="5">
        <v>36.0</v>
      </c>
      <c r="T117" s="5">
        <v>19.0</v>
      </c>
      <c r="U117" s="5">
        <v>13.0</v>
      </c>
      <c r="V117" s="5">
        <v>5.0</v>
      </c>
      <c r="W117" s="5">
        <v>9.0</v>
      </c>
      <c r="X117" s="5">
        <v>0.0</v>
      </c>
      <c r="Y117" s="5">
        <v>6.0</v>
      </c>
      <c r="Z117" s="5">
        <v>5.0</v>
      </c>
      <c r="AA117" s="5">
        <v>2.0</v>
      </c>
      <c r="AB117" s="5">
        <v>0.0</v>
      </c>
      <c r="AC117" s="5">
        <v>179.0</v>
      </c>
      <c r="AD117" s="5">
        <v>1.063</v>
      </c>
      <c r="AE117" s="5">
        <v>12.3</v>
      </c>
      <c r="AF117" s="5">
        <v>6.44</v>
      </c>
      <c r="AG117" s="5">
        <v>179.0</v>
      </c>
      <c r="AH117" s="5">
        <v>163.0</v>
      </c>
      <c r="AI117" s="5">
        <v>19.0</v>
      </c>
      <c r="AJ117" s="5">
        <v>36.0</v>
      </c>
      <c r="AK117" s="5">
        <v>6.0</v>
      </c>
      <c r="AL117" s="5">
        <v>0.0</v>
      </c>
      <c r="AM117" s="5">
        <v>5.0</v>
      </c>
      <c r="AN117" s="5">
        <v>1.0</v>
      </c>
      <c r="AO117" s="5">
        <v>1.0</v>
      </c>
      <c r="AP117" s="5">
        <v>9.0</v>
      </c>
      <c r="AQ117" s="5">
        <v>0.221</v>
      </c>
      <c r="AR117" s="5">
        <v>0.281</v>
      </c>
      <c r="AS117" s="5">
        <v>0.35</v>
      </c>
      <c r="AT117" s="5">
        <v>0.631</v>
      </c>
      <c r="AU117" s="5">
        <v>57.0</v>
      </c>
      <c r="AV117" s="5">
        <v>1.0</v>
      </c>
      <c r="AW117" s="5">
        <v>5.0</v>
      </c>
      <c r="AX117" s="5">
        <v>1.0</v>
      </c>
      <c r="AY117" s="5">
        <v>1.0</v>
      </c>
      <c r="AZ117" s="5">
        <v>0.0</v>
      </c>
      <c r="BA117" s="5">
        <v>6.0</v>
      </c>
      <c r="BB117" s="5">
        <v>0.307</v>
      </c>
      <c r="BC117" s="5">
        <f t="shared" si="1"/>
        <v>25</v>
      </c>
      <c r="BD117" s="5">
        <f t="shared" si="2"/>
        <v>0</v>
      </c>
    </row>
    <row r="118">
      <c r="A118" s="1">
        <v>117.0</v>
      </c>
      <c r="B118" s="3"/>
      <c r="C118" s="4" t="s">
        <v>771</v>
      </c>
      <c r="D118" s="4" t="s">
        <v>692</v>
      </c>
      <c r="E118" s="5">
        <v>2019.0</v>
      </c>
      <c r="F118" s="5">
        <v>2019.0</v>
      </c>
      <c r="G118" s="5">
        <v>65.0</v>
      </c>
      <c r="H118" s="5">
        <v>58.0</v>
      </c>
      <c r="I118" s="3"/>
      <c r="J118" s="3"/>
      <c r="K118" s="3"/>
      <c r="L118" s="5">
        <v>3.62</v>
      </c>
      <c r="M118" s="5">
        <v>0.0</v>
      </c>
      <c r="N118" s="3"/>
      <c r="O118" s="3"/>
      <c r="P118" s="3"/>
      <c r="Q118" s="3"/>
      <c r="R118" s="5">
        <v>49.2</v>
      </c>
      <c r="S118" s="5">
        <v>39.0</v>
      </c>
      <c r="T118" s="5">
        <v>16.0</v>
      </c>
      <c r="U118" s="5">
        <v>20.0</v>
      </c>
      <c r="V118" s="5">
        <v>3.0</v>
      </c>
      <c r="W118" s="5">
        <v>15.0</v>
      </c>
      <c r="X118" s="5">
        <v>1.0</v>
      </c>
      <c r="Y118" s="5">
        <v>0.0</v>
      </c>
      <c r="Z118" s="5">
        <v>0.0</v>
      </c>
      <c r="AA118" s="5">
        <v>0.0</v>
      </c>
      <c r="AB118" s="5">
        <v>0.0</v>
      </c>
      <c r="AC118" s="5">
        <v>200.0</v>
      </c>
      <c r="AD118" s="5">
        <v>1.087</v>
      </c>
      <c r="AE118" s="5">
        <v>10.5</v>
      </c>
      <c r="AF118" s="5">
        <v>3.87</v>
      </c>
      <c r="AG118" s="5">
        <v>200.0</v>
      </c>
      <c r="AH118" s="5">
        <v>184.0</v>
      </c>
      <c r="AI118" s="5">
        <v>16.0</v>
      </c>
      <c r="AJ118" s="5">
        <v>39.0</v>
      </c>
      <c r="AK118" s="5">
        <v>7.0</v>
      </c>
      <c r="AL118" s="5">
        <v>0.0</v>
      </c>
      <c r="AM118" s="5">
        <v>3.0</v>
      </c>
      <c r="AN118" s="5">
        <v>1.0</v>
      </c>
      <c r="AO118" s="5">
        <v>1.0</v>
      </c>
      <c r="AP118" s="5">
        <v>15.0</v>
      </c>
      <c r="AQ118" s="5">
        <v>0.212</v>
      </c>
      <c r="AR118" s="5">
        <v>0.27</v>
      </c>
      <c r="AS118" s="5">
        <v>0.299</v>
      </c>
      <c r="AT118" s="5">
        <v>0.569</v>
      </c>
      <c r="AU118" s="5">
        <v>55.0</v>
      </c>
      <c r="AV118" s="5">
        <v>1.0</v>
      </c>
      <c r="AW118" s="5">
        <v>0.0</v>
      </c>
      <c r="AX118" s="5">
        <v>0.0</v>
      </c>
      <c r="AY118" s="5">
        <v>1.0</v>
      </c>
      <c r="AZ118" s="5">
        <v>1.0</v>
      </c>
      <c r="BA118" s="5">
        <v>0.0</v>
      </c>
      <c r="BB118" s="5">
        <v>0.29</v>
      </c>
      <c r="BC118" s="5">
        <f t="shared" si="1"/>
        <v>29</v>
      </c>
      <c r="BD118" s="5">
        <f t="shared" si="2"/>
        <v>0</v>
      </c>
    </row>
    <row r="119">
      <c r="A119" s="1">
        <v>118.0</v>
      </c>
      <c r="B119" s="3"/>
      <c r="C119" s="4" t="s">
        <v>772</v>
      </c>
      <c r="D119" s="4" t="s">
        <v>692</v>
      </c>
      <c r="E119" s="5">
        <v>2019.0</v>
      </c>
      <c r="F119" s="5">
        <v>2020.0</v>
      </c>
      <c r="G119" s="5">
        <v>24.0</v>
      </c>
      <c r="H119" s="5">
        <v>58.0</v>
      </c>
      <c r="I119" s="3"/>
      <c r="J119" s="3"/>
      <c r="K119" s="3"/>
      <c r="L119" s="5">
        <v>3.12</v>
      </c>
      <c r="M119" s="5">
        <v>15.0</v>
      </c>
      <c r="N119" s="3"/>
      <c r="O119" s="3"/>
      <c r="P119" s="3"/>
      <c r="Q119" s="3"/>
      <c r="R119" s="5">
        <v>52.0</v>
      </c>
      <c r="S119" s="5">
        <v>33.0</v>
      </c>
      <c r="T119" s="5">
        <v>20.0</v>
      </c>
      <c r="U119" s="5">
        <v>18.0</v>
      </c>
      <c r="V119" s="5">
        <v>4.0</v>
      </c>
      <c r="W119" s="5">
        <v>15.0</v>
      </c>
      <c r="X119" s="5">
        <v>0.0</v>
      </c>
      <c r="Y119" s="5">
        <v>2.0</v>
      </c>
      <c r="Z119" s="5">
        <v>4.0</v>
      </c>
      <c r="AA119" s="5">
        <v>0.0</v>
      </c>
      <c r="AB119" s="5">
        <v>0.0</v>
      </c>
      <c r="AC119" s="5">
        <v>205.0</v>
      </c>
      <c r="AD119" s="5">
        <v>0.923</v>
      </c>
      <c r="AE119" s="5">
        <v>10.0</v>
      </c>
      <c r="AF119" s="5">
        <v>3.87</v>
      </c>
      <c r="AG119" s="5">
        <v>205.0</v>
      </c>
      <c r="AH119" s="5">
        <v>184.0</v>
      </c>
      <c r="AI119" s="5">
        <v>20.0</v>
      </c>
      <c r="AJ119" s="5">
        <v>33.0</v>
      </c>
      <c r="AK119" s="5">
        <v>8.0</v>
      </c>
      <c r="AL119" s="5">
        <v>1.0</v>
      </c>
      <c r="AM119" s="5">
        <v>4.0</v>
      </c>
      <c r="AN119" s="5">
        <v>3.0</v>
      </c>
      <c r="AO119" s="5">
        <v>1.0</v>
      </c>
      <c r="AP119" s="5">
        <v>15.0</v>
      </c>
      <c r="AQ119" s="5">
        <v>0.179</v>
      </c>
      <c r="AR119" s="5">
        <v>0.254</v>
      </c>
      <c r="AS119" s="5">
        <v>0.299</v>
      </c>
      <c r="AT119" s="5">
        <v>0.553</v>
      </c>
      <c r="AU119" s="5">
        <v>55.0</v>
      </c>
      <c r="AV119" s="5">
        <v>3.0</v>
      </c>
      <c r="AW119" s="5">
        <v>4.0</v>
      </c>
      <c r="AX119" s="5">
        <v>0.0</v>
      </c>
      <c r="AY119" s="5">
        <v>2.0</v>
      </c>
      <c r="AZ119" s="5">
        <v>0.0</v>
      </c>
      <c r="BA119" s="5">
        <v>2.0</v>
      </c>
      <c r="BB119" s="5">
        <v>0.234</v>
      </c>
      <c r="BC119" s="5">
        <f t="shared" si="1"/>
        <v>20</v>
      </c>
      <c r="BD119" s="5">
        <f t="shared" si="2"/>
        <v>2</v>
      </c>
    </row>
    <row r="120">
      <c r="A120" s="1">
        <v>119.0</v>
      </c>
      <c r="B120" s="3"/>
      <c r="C120" s="4" t="s">
        <v>773</v>
      </c>
      <c r="D120" s="4" t="s">
        <v>692</v>
      </c>
      <c r="E120" s="5">
        <v>2019.0</v>
      </c>
      <c r="F120" s="5">
        <v>2020.0</v>
      </c>
      <c r="G120" s="5">
        <v>88.0</v>
      </c>
      <c r="H120" s="5">
        <v>57.0</v>
      </c>
      <c r="I120" s="3"/>
      <c r="J120" s="3"/>
      <c r="K120" s="3"/>
      <c r="L120" s="5">
        <v>4.82</v>
      </c>
      <c r="M120" s="5">
        <v>0.0</v>
      </c>
      <c r="N120" s="3"/>
      <c r="O120" s="3"/>
      <c r="P120" s="3"/>
      <c r="Q120" s="3"/>
      <c r="R120" s="5">
        <v>46.2</v>
      </c>
      <c r="S120" s="5">
        <v>39.0</v>
      </c>
      <c r="T120" s="5">
        <v>26.0</v>
      </c>
      <c r="U120" s="5">
        <v>25.0</v>
      </c>
      <c r="V120" s="5">
        <v>5.0</v>
      </c>
      <c r="W120" s="5">
        <v>14.0</v>
      </c>
      <c r="X120" s="5">
        <v>3.0</v>
      </c>
      <c r="Y120" s="5">
        <v>0.0</v>
      </c>
      <c r="Z120" s="5">
        <v>4.0</v>
      </c>
      <c r="AA120" s="5">
        <v>1.0</v>
      </c>
      <c r="AB120" s="5">
        <v>1.0</v>
      </c>
      <c r="AC120" s="5">
        <v>190.0</v>
      </c>
      <c r="AD120" s="5">
        <v>1.136</v>
      </c>
      <c r="AE120" s="5">
        <v>11.0</v>
      </c>
      <c r="AF120" s="5">
        <v>4.07</v>
      </c>
      <c r="AG120" s="5">
        <v>190.0</v>
      </c>
      <c r="AH120" s="5">
        <v>169.0</v>
      </c>
      <c r="AI120" s="5">
        <v>26.0</v>
      </c>
      <c r="AJ120" s="5">
        <v>39.0</v>
      </c>
      <c r="AK120" s="5">
        <v>11.0</v>
      </c>
      <c r="AL120" s="5">
        <v>0.0</v>
      </c>
      <c r="AM120" s="5">
        <v>5.0</v>
      </c>
      <c r="AN120" s="5">
        <v>7.0</v>
      </c>
      <c r="AO120" s="5">
        <v>1.0</v>
      </c>
      <c r="AP120" s="5">
        <v>14.0</v>
      </c>
      <c r="AQ120" s="5">
        <v>0.231</v>
      </c>
      <c r="AR120" s="5">
        <v>0.3</v>
      </c>
      <c r="AS120" s="5">
        <v>0.385</v>
      </c>
      <c r="AT120" s="5">
        <v>0.685</v>
      </c>
      <c r="AU120" s="5">
        <v>65.0</v>
      </c>
      <c r="AV120" s="5">
        <v>6.0</v>
      </c>
      <c r="AW120" s="5">
        <v>4.0</v>
      </c>
      <c r="AX120" s="5">
        <v>0.0</v>
      </c>
      <c r="AY120" s="5">
        <v>3.0</v>
      </c>
      <c r="AZ120" s="5">
        <v>3.0</v>
      </c>
      <c r="BA120" s="5">
        <v>0.0</v>
      </c>
      <c r="BB120" s="5">
        <v>0.309</v>
      </c>
      <c r="BC120" s="5">
        <f t="shared" si="1"/>
        <v>23</v>
      </c>
      <c r="BD120" s="5">
        <f t="shared" si="2"/>
        <v>6</v>
      </c>
    </row>
    <row r="121">
      <c r="A121" s="1">
        <v>120.0</v>
      </c>
      <c r="B121" s="3"/>
      <c r="C121" s="4" t="s">
        <v>774</v>
      </c>
      <c r="D121" s="4" t="s">
        <v>692</v>
      </c>
      <c r="E121" s="5">
        <v>2019.0</v>
      </c>
      <c r="F121" s="5">
        <v>2019.0</v>
      </c>
      <c r="G121" s="5">
        <v>41.0</v>
      </c>
      <c r="H121" s="5">
        <v>57.0</v>
      </c>
      <c r="I121" s="3"/>
      <c r="J121" s="3"/>
      <c r="K121" s="3"/>
      <c r="L121" s="5">
        <v>5.49</v>
      </c>
      <c r="M121" s="5">
        <v>23.0</v>
      </c>
      <c r="N121" s="3"/>
      <c r="O121" s="3"/>
      <c r="P121" s="3"/>
      <c r="Q121" s="3"/>
      <c r="R121" s="5">
        <v>78.2</v>
      </c>
      <c r="S121" s="5">
        <v>85.0</v>
      </c>
      <c r="T121" s="5">
        <v>52.0</v>
      </c>
      <c r="U121" s="5">
        <v>48.0</v>
      </c>
      <c r="V121" s="5">
        <v>15.0</v>
      </c>
      <c r="W121" s="5">
        <v>30.0</v>
      </c>
      <c r="X121" s="5">
        <v>0.0</v>
      </c>
      <c r="Y121" s="5">
        <v>4.0</v>
      </c>
      <c r="Z121" s="5">
        <v>3.0</v>
      </c>
      <c r="AA121" s="5">
        <v>0.0</v>
      </c>
      <c r="AB121" s="5">
        <v>2.0</v>
      </c>
      <c r="AC121" s="5">
        <v>340.0</v>
      </c>
      <c r="AD121" s="5">
        <v>1.462</v>
      </c>
      <c r="AE121" s="5">
        <v>6.5</v>
      </c>
      <c r="AF121" s="5">
        <v>1.9</v>
      </c>
      <c r="AG121" s="5">
        <v>340.0</v>
      </c>
      <c r="AH121" s="5">
        <v>305.0</v>
      </c>
      <c r="AI121" s="5">
        <v>52.0</v>
      </c>
      <c r="AJ121" s="5">
        <v>85.0</v>
      </c>
      <c r="AK121" s="5">
        <v>14.0</v>
      </c>
      <c r="AL121" s="5">
        <v>2.0</v>
      </c>
      <c r="AM121" s="5">
        <v>15.0</v>
      </c>
      <c r="AN121" s="5">
        <v>0.0</v>
      </c>
      <c r="AO121" s="5">
        <v>4.0</v>
      </c>
      <c r="AP121" s="5">
        <v>30.0</v>
      </c>
      <c r="AQ121" s="5">
        <v>0.279</v>
      </c>
      <c r="AR121" s="5">
        <v>0.347</v>
      </c>
      <c r="AS121" s="5">
        <v>0.485</v>
      </c>
      <c r="AT121" s="5">
        <v>0.832</v>
      </c>
      <c r="AU121" s="5">
        <v>148.0</v>
      </c>
      <c r="AV121" s="5">
        <v>11.0</v>
      </c>
      <c r="AW121" s="5">
        <v>3.0</v>
      </c>
      <c r="AX121" s="5">
        <v>0.0</v>
      </c>
      <c r="AY121" s="5">
        <v>2.0</v>
      </c>
      <c r="AZ121" s="5">
        <v>0.0</v>
      </c>
      <c r="BA121" s="5">
        <v>4.0</v>
      </c>
      <c r="BB121" s="5">
        <v>0.298</v>
      </c>
      <c r="BC121" s="5">
        <f t="shared" si="1"/>
        <v>54</v>
      </c>
      <c r="BD121" s="5">
        <f t="shared" si="2"/>
        <v>-4</v>
      </c>
    </row>
    <row r="122">
      <c r="A122" s="1">
        <v>121.0</v>
      </c>
      <c r="B122" s="3"/>
      <c r="C122" s="4" t="s">
        <v>775</v>
      </c>
      <c r="D122" s="4" t="s">
        <v>692</v>
      </c>
      <c r="E122" s="5">
        <v>2019.0</v>
      </c>
      <c r="F122" s="5">
        <v>2020.0</v>
      </c>
      <c r="G122" s="5">
        <v>23.0</v>
      </c>
      <c r="H122" s="5">
        <v>57.0</v>
      </c>
      <c r="I122" s="3"/>
      <c r="J122" s="3"/>
      <c r="K122" s="3"/>
      <c r="L122" s="5">
        <v>4.04</v>
      </c>
      <c r="M122" s="5">
        <v>23.0</v>
      </c>
      <c r="N122" s="3"/>
      <c r="O122" s="3"/>
      <c r="P122" s="3"/>
      <c r="Q122" s="3"/>
      <c r="R122" s="5">
        <v>62.1</v>
      </c>
      <c r="S122" s="5">
        <v>51.0</v>
      </c>
      <c r="T122" s="5">
        <v>25.0</v>
      </c>
      <c r="U122" s="5">
        <v>28.0</v>
      </c>
      <c r="V122" s="5">
        <v>6.0</v>
      </c>
      <c r="W122" s="5">
        <v>17.0</v>
      </c>
      <c r="X122" s="5">
        <v>1.0</v>
      </c>
      <c r="Y122" s="5">
        <v>1.0</v>
      </c>
      <c r="Z122" s="5">
        <v>5.0</v>
      </c>
      <c r="AA122" s="5">
        <v>0.0</v>
      </c>
      <c r="AB122" s="5">
        <v>1.0</v>
      </c>
      <c r="AC122" s="5">
        <v>253.0</v>
      </c>
      <c r="AD122" s="5">
        <v>1.091</v>
      </c>
      <c r="AE122" s="5">
        <v>8.2</v>
      </c>
      <c r="AF122" s="5">
        <v>3.35</v>
      </c>
      <c r="AG122" s="5">
        <v>253.0</v>
      </c>
      <c r="AH122" s="5">
        <v>229.0</v>
      </c>
      <c r="AI122" s="5">
        <v>25.0</v>
      </c>
      <c r="AJ122" s="5">
        <v>51.0</v>
      </c>
      <c r="AK122" s="5">
        <v>10.0</v>
      </c>
      <c r="AL122" s="5">
        <v>0.0</v>
      </c>
      <c r="AM122" s="5">
        <v>6.0</v>
      </c>
      <c r="AN122" s="5">
        <v>1.0</v>
      </c>
      <c r="AO122" s="5">
        <v>0.0</v>
      </c>
      <c r="AP122" s="5">
        <v>17.0</v>
      </c>
      <c r="AQ122" s="5">
        <v>0.223</v>
      </c>
      <c r="AR122" s="5">
        <v>0.289</v>
      </c>
      <c r="AS122" s="5">
        <v>0.345</v>
      </c>
      <c r="AT122" s="5">
        <v>0.634</v>
      </c>
      <c r="AU122" s="5">
        <v>79.0</v>
      </c>
      <c r="AV122" s="5">
        <v>8.0</v>
      </c>
      <c r="AW122" s="5">
        <v>5.0</v>
      </c>
      <c r="AX122" s="5">
        <v>0.0</v>
      </c>
      <c r="AY122" s="5">
        <v>2.0</v>
      </c>
      <c r="AZ122" s="5">
        <v>1.0</v>
      </c>
      <c r="BA122" s="5">
        <v>1.0</v>
      </c>
      <c r="BB122" s="5">
        <v>0.268</v>
      </c>
      <c r="BC122" s="5">
        <f t="shared" si="1"/>
        <v>35</v>
      </c>
      <c r="BD122" s="5">
        <f t="shared" si="2"/>
        <v>1</v>
      </c>
    </row>
    <row r="123">
      <c r="A123" s="1">
        <v>122.0</v>
      </c>
      <c r="B123" s="3"/>
      <c r="C123" s="4" t="s">
        <v>776</v>
      </c>
      <c r="D123" s="4" t="s">
        <v>692</v>
      </c>
      <c r="E123" s="5">
        <v>2019.0</v>
      </c>
      <c r="F123" s="5">
        <v>2020.0</v>
      </c>
      <c r="G123" s="5">
        <v>33.0</v>
      </c>
      <c r="H123" s="5">
        <v>57.0</v>
      </c>
      <c r="I123" s="3"/>
      <c r="J123" s="3"/>
      <c r="K123" s="3"/>
      <c r="L123" s="5">
        <v>4.76</v>
      </c>
      <c r="M123" s="5">
        <v>33.0</v>
      </c>
      <c r="N123" s="3"/>
      <c r="O123" s="3"/>
      <c r="P123" s="3"/>
      <c r="Q123" s="3"/>
      <c r="R123" s="5">
        <v>90.2</v>
      </c>
      <c r="S123" s="5">
        <v>104.0</v>
      </c>
      <c r="T123" s="5">
        <v>48.0</v>
      </c>
      <c r="U123" s="5">
        <v>48.0</v>
      </c>
      <c r="V123" s="5">
        <v>12.0</v>
      </c>
      <c r="W123" s="5">
        <v>28.0</v>
      </c>
      <c r="X123" s="5">
        <v>3.0</v>
      </c>
      <c r="Y123" s="5">
        <v>1.0</v>
      </c>
      <c r="Z123" s="5">
        <v>4.0</v>
      </c>
      <c r="AA123" s="5">
        <v>3.0</v>
      </c>
      <c r="AB123" s="5">
        <v>1.0</v>
      </c>
      <c r="AC123" s="5">
        <v>396.0</v>
      </c>
      <c r="AD123" s="5">
        <v>1.456</v>
      </c>
      <c r="AE123" s="5">
        <v>5.7</v>
      </c>
      <c r="AF123" s="5">
        <v>2.04</v>
      </c>
      <c r="AG123" s="5">
        <v>396.0</v>
      </c>
      <c r="AH123" s="5">
        <v>356.0</v>
      </c>
      <c r="AI123" s="5">
        <v>48.0</v>
      </c>
      <c r="AJ123" s="5">
        <v>104.0</v>
      </c>
      <c r="AK123" s="5">
        <v>20.0</v>
      </c>
      <c r="AL123" s="5">
        <v>2.0</v>
      </c>
      <c r="AM123" s="5">
        <v>12.0</v>
      </c>
      <c r="AN123" s="5">
        <v>2.0</v>
      </c>
      <c r="AO123" s="5">
        <v>0.0</v>
      </c>
      <c r="AP123" s="5">
        <v>28.0</v>
      </c>
      <c r="AQ123" s="5">
        <v>0.292</v>
      </c>
      <c r="AR123" s="5">
        <v>0.347</v>
      </c>
      <c r="AS123" s="5">
        <v>0.461</v>
      </c>
      <c r="AT123" s="5">
        <v>0.808</v>
      </c>
      <c r="AU123" s="5">
        <v>164.0</v>
      </c>
      <c r="AV123" s="5">
        <v>15.0</v>
      </c>
      <c r="AW123" s="5">
        <v>4.0</v>
      </c>
      <c r="AX123" s="5">
        <v>4.0</v>
      </c>
      <c r="AY123" s="5">
        <v>4.0</v>
      </c>
      <c r="AZ123" s="5">
        <v>3.0</v>
      </c>
      <c r="BA123" s="5">
        <v>1.0</v>
      </c>
      <c r="BB123" s="5">
        <v>0.316</v>
      </c>
      <c r="BC123" s="5">
        <f t="shared" si="1"/>
        <v>70</v>
      </c>
      <c r="BD123" s="5">
        <f t="shared" si="2"/>
        <v>2</v>
      </c>
    </row>
    <row r="124">
      <c r="A124" s="1">
        <v>123.0</v>
      </c>
      <c r="B124" s="3"/>
      <c r="C124" s="4" t="s">
        <v>777</v>
      </c>
      <c r="D124" s="4" t="s">
        <v>692</v>
      </c>
      <c r="E124" s="5">
        <v>2019.0</v>
      </c>
      <c r="F124" s="5">
        <v>2020.0</v>
      </c>
      <c r="G124" s="5">
        <v>42.0</v>
      </c>
      <c r="H124" s="5">
        <v>56.0</v>
      </c>
      <c r="I124" s="3"/>
      <c r="J124" s="3"/>
      <c r="K124" s="3"/>
      <c r="L124" s="5">
        <v>5.26</v>
      </c>
      <c r="M124" s="5">
        <v>16.0</v>
      </c>
      <c r="N124" s="3"/>
      <c r="O124" s="3"/>
      <c r="P124" s="3"/>
      <c r="Q124" s="3"/>
      <c r="R124" s="5">
        <v>65.0</v>
      </c>
      <c r="S124" s="5">
        <v>64.0</v>
      </c>
      <c r="T124" s="5">
        <v>38.0</v>
      </c>
      <c r="U124" s="5">
        <v>38.0</v>
      </c>
      <c r="V124" s="5">
        <v>15.0</v>
      </c>
      <c r="W124" s="5">
        <v>32.0</v>
      </c>
      <c r="X124" s="5">
        <v>0.0</v>
      </c>
      <c r="Y124" s="5">
        <v>2.0</v>
      </c>
      <c r="Z124" s="5">
        <v>2.0</v>
      </c>
      <c r="AA124" s="5">
        <v>0.0</v>
      </c>
      <c r="AB124" s="5">
        <v>10.0</v>
      </c>
      <c r="AC124" s="5">
        <v>288.0</v>
      </c>
      <c r="AD124" s="5">
        <v>1.477</v>
      </c>
      <c r="AE124" s="5">
        <v>7.8</v>
      </c>
      <c r="AF124" s="5">
        <v>1.75</v>
      </c>
      <c r="AG124" s="5">
        <v>288.0</v>
      </c>
      <c r="AH124" s="5">
        <v>250.0</v>
      </c>
      <c r="AI124" s="5">
        <v>38.0</v>
      </c>
      <c r="AJ124" s="5">
        <v>64.0</v>
      </c>
      <c r="AK124" s="5">
        <v>8.0</v>
      </c>
      <c r="AL124" s="5">
        <v>2.0</v>
      </c>
      <c r="AM124" s="5">
        <v>15.0</v>
      </c>
      <c r="AN124" s="5">
        <v>12.0</v>
      </c>
      <c r="AO124" s="5">
        <v>0.0</v>
      </c>
      <c r="AP124" s="5">
        <v>32.0</v>
      </c>
      <c r="AQ124" s="5">
        <v>0.256</v>
      </c>
      <c r="AR124" s="5">
        <v>0.34</v>
      </c>
      <c r="AS124" s="5">
        <v>0.484</v>
      </c>
      <c r="AT124" s="5">
        <v>0.824</v>
      </c>
      <c r="AU124" s="5">
        <v>121.0</v>
      </c>
      <c r="AV124" s="5">
        <v>5.0</v>
      </c>
      <c r="AW124" s="5">
        <v>2.0</v>
      </c>
      <c r="AX124" s="5">
        <v>0.0</v>
      </c>
      <c r="AY124" s="5">
        <v>4.0</v>
      </c>
      <c r="AZ124" s="5">
        <v>0.0</v>
      </c>
      <c r="BA124" s="5">
        <v>2.0</v>
      </c>
      <c r="BB124" s="5">
        <v>0.268</v>
      </c>
      <c r="BC124" s="5">
        <f t="shared" si="1"/>
        <v>39</v>
      </c>
      <c r="BD124" s="5">
        <f t="shared" si="2"/>
        <v>12</v>
      </c>
    </row>
    <row r="125">
      <c r="A125" s="1">
        <v>124.0</v>
      </c>
      <c r="B125" s="3"/>
      <c r="C125" s="4" t="s">
        <v>778</v>
      </c>
      <c r="D125" s="4" t="s">
        <v>692</v>
      </c>
      <c r="E125" s="5">
        <v>2019.0</v>
      </c>
      <c r="F125" s="5">
        <v>2020.0</v>
      </c>
      <c r="G125" s="5">
        <v>82.0</v>
      </c>
      <c r="H125" s="5">
        <v>56.0</v>
      </c>
      <c r="I125" s="3"/>
      <c r="J125" s="3"/>
      <c r="K125" s="3"/>
      <c r="L125" s="5">
        <v>3.59</v>
      </c>
      <c r="M125" s="5">
        <v>1.0</v>
      </c>
      <c r="N125" s="3"/>
      <c r="O125" s="3"/>
      <c r="P125" s="3"/>
      <c r="Q125" s="3"/>
      <c r="R125" s="5">
        <v>47.2</v>
      </c>
      <c r="S125" s="5">
        <v>40.0</v>
      </c>
      <c r="T125" s="5">
        <v>33.0</v>
      </c>
      <c r="U125" s="5">
        <v>19.0</v>
      </c>
      <c r="V125" s="5">
        <v>8.0</v>
      </c>
      <c r="W125" s="5">
        <v>14.0</v>
      </c>
      <c r="X125" s="5">
        <v>1.0</v>
      </c>
      <c r="Y125" s="5">
        <v>1.0</v>
      </c>
      <c r="Z125" s="5">
        <v>4.0</v>
      </c>
      <c r="AA125" s="5">
        <v>0.0</v>
      </c>
      <c r="AB125" s="5">
        <v>3.0</v>
      </c>
      <c r="AC125" s="5">
        <v>195.0</v>
      </c>
      <c r="AD125" s="5">
        <v>1.133</v>
      </c>
      <c r="AE125" s="5">
        <v>10.6</v>
      </c>
      <c r="AF125" s="5">
        <v>4.0</v>
      </c>
      <c r="AG125" s="5">
        <v>195.0</v>
      </c>
      <c r="AH125" s="5">
        <v>174.0</v>
      </c>
      <c r="AI125" s="5">
        <v>33.0</v>
      </c>
      <c r="AJ125" s="5">
        <v>40.0</v>
      </c>
      <c r="AK125" s="5">
        <v>10.0</v>
      </c>
      <c r="AL125" s="5">
        <v>1.0</v>
      </c>
      <c r="AM125" s="5">
        <v>8.0</v>
      </c>
      <c r="AN125" s="5">
        <v>4.0</v>
      </c>
      <c r="AO125" s="5">
        <v>1.0</v>
      </c>
      <c r="AP125" s="5">
        <v>14.0</v>
      </c>
      <c r="AQ125" s="5">
        <v>0.23</v>
      </c>
      <c r="AR125" s="5">
        <v>0.299</v>
      </c>
      <c r="AS125" s="5">
        <v>0.437</v>
      </c>
      <c r="AT125" s="5">
        <v>0.736</v>
      </c>
      <c r="AU125" s="5">
        <v>76.0</v>
      </c>
      <c r="AV125" s="5">
        <v>6.0</v>
      </c>
      <c r="AW125" s="5">
        <v>4.0</v>
      </c>
      <c r="AX125" s="5">
        <v>1.0</v>
      </c>
      <c r="AY125" s="5">
        <v>2.0</v>
      </c>
      <c r="AZ125" s="5">
        <v>1.0</v>
      </c>
      <c r="BA125" s="5">
        <v>1.0</v>
      </c>
      <c r="BB125" s="5">
        <v>0.286</v>
      </c>
      <c r="BC125" s="5">
        <f t="shared" si="1"/>
        <v>21</v>
      </c>
      <c r="BD125" s="5">
        <f t="shared" si="2"/>
        <v>3</v>
      </c>
    </row>
    <row r="126">
      <c r="A126" s="1">
        <v>125.0</v>
      </c>
      <c r="B126" s="3"/>
      <c r="C126" s="4" t="s">
        <v>779</v>
      </c>
      <c r="D126" s="4" t="s">
        <v>692</v>
      </c>
      <c r="E126" s="5">
        <v>2019.0</v>
      </c>
      <c r="F126" s="5">
        <v>2020.0</v>
      </c>
      <c r="G126" s="5">
        <v>35.0</v>
      </c>
      <c r="H126" s="5">
        <v>56.0</v>
      </c>
      <c r="I126" s="3"/>
      <c r="J126" s="3"/>
      <c r="K126" s="3"/>
      <c r="L126" s="5">
        <v>3.93</v>
      </c>
      <c r="M126" s="5">
        <v>19.0</v>
      </c>
      <c r="N126" s="3"/>
      <c r="O126" s="3"/>
      <c r="P126" s="3"/>
      <c r="Q126" s="3"/>
      <c r="R126" s="5">
        <v>55.0</v>
      </c>
      <c r="S126" s="5">
        <v>47.0</v>
      </c>
      <c r="T126" s="5">
        <v>26.0</v>
      </c>
      <c r="U126" s="5">
        <v>24.0</v>
      </c>
      <c r="V126" s="5">
        <v>7.0</v>
      </c>
      <c r="W126" s="5">
        <v>6.0</v>
      </c>
      <c r="X126" s="5">
        <v>0.0</v>
      </c>
      <c r="Y126" s="5">
        <v>2.0</v>
      </c>
      <c r="Z126" s="5">
        <v>4.0</v>
      </c>
      <c r="AA126" s="5">
        <v>0.0</v>
      </c>
      <c r="AB126" s="5">
        <v>0.0</v>
      </c>
      <c r="AC126" s="5">
        <v>222.0</v>
      </c>
      <c r="AD126" s="5">
        <v>0.964</v>
      </c>
      <c r="AE126" s="5">
        <v>9.2</v>
      </c>
      <c r="AF126" s="5">
        <v>9.33</v>
      </c>
      <c r="AG126" s="5">
        <v>222.0</v>
      </c>
      <c r="AH126" s="5">
        <v>209.0</v>
      </c>
      <c r="AI126" s="5">
        <v>26.0</v>
      </c>
      <c r="AJ126" s="5">
        <v>47.0</v>
      </c>
      <c r="AK126" s="5">
        <v>5.0</v>
      </c>
      <c r="AL126" s="5">
        <v>1.0</v>
      </c>
      <c r="AM126" s="5">
        <v>7.0</v>
      </c>
      <c r="AN126" s="5">
        <v>5.0</v>
      </c>
      <c r="AO126" s="5">
        <v>0.0</v>
      </c>
      <c r="AP126" s="5">
        <v>6.0</v>
      </c>
      <c r="AQ126" s="5">
        <v>0.225</v>
      </c>
      <c r="AR126" s="5">
        <v>0.259</v>
      </c>
      <c r="AS126" s="5">
        <v>0.359</v>
      </c>
      <c r="AT126" s="5">
        <v>0.618</v>
      </c>
      <c r="AU126" s="5">
        <v>75.0</v>
      </c>
      <c r="AV126" s="5">
        <v>4.0</v>
      </c>
      <c r="AW126" s="5">
        <v>4.0</v>
      </c>
      <c r="AX126" s="5">
        <v>1.0</v>
      </c>
      <c r="AY126" s="5">
        <v>1.0</v>
      </c>
      <c r="AZ126" s="5">
        <v>0.0</v>
      </c>
      <c r="BA126" s="5">
        <v>2.0</v>
      </c>
      <c r="BB126" s="5">
        <v>0.272</v>
      </c>
      <c r="BC126" s="5">
        <f t="shared" si="1"/>
        <v>34</v>
      </c>
      <c r="BD126" s="5">
        <f t="shared" si="2"/>
        <v>5</v>
      </c>
    </row>
    <row r="127">
      <c r="A127" s="1">
        <v>126.0</v>
      </c>
      <c r="B127" s="3"/>
      <c r="C127" s="4" t="s">
        <v>780</v>
      </c>
      <c r="D127" s="4" t="s">
        <v>692</v>
      </c>
      <c r="E127" s="5">
        <v>2019.0</v>
      </c>
      <c r="F127" s="5">
        <v>2020.0</v>
      </c>
      <c r="G127" s="5">
        <v>81.0</v>
      </c>
      <c r="H127" s="5">
        <v>56.0</v>
      </c>
      <c r="I127" s="3"/>
      <c r="J127" s="3"/>
      <c r="K127" s="3"/>
      <c r="L127" s="5">
        <v>2.39</v>
      </c>
      <c r="M127" s="5">
        <v>1.0</v>
      </c>
      <c r="N127" s="3"/>
      <c r="O127" s="3"/>
      <c r="P127" s="3"/>
      <c r="Q127" s="3"/>
      <c r="R127" s="5">
        <v>49.0</v>
      </c>
      <c r="S127" s="5">
        <v>38.0</v>
      </c>
      <c r="T127" s="5">
        <v>26.0</v>
      </c>
      <c r="U127" s="5">
        <v>13.0</v>
      </c>
      <c r="V127" s="5">
        <v>8.0</v>
      </c>
      <c r="W127" s="5">
        <v>19.0</v>
      </c>
      <c r="X127" s="5">
        <v>1.0</v>
      </c>
      <c r="Y127" s="5">
        <v>1.0</v>
      </c>
      <c r="Z127" s="5">
        <v>5.0</v>
      </c>
      <c r="AA127" s="5">
        <v>0.0</v>
      </c>
      <c r="AB127" s="5">
        <v>1.0</v>
      </c>
      <c r="AC127" s="5">
        <v>206.0</v>
      </c>
      <c r="AD127" s="5">
        <v>1.163</v>
      </c>
      <c r="AE127" s="5">
        <v>10.3</v>
      </c>
      <c r="AF127" s="5">
        <v>2.95</v>
      </c>
      <c r="AG127" s="5">
        <v>206.0</v>
      </c>
      <c r="AH127" s="5">
        <v>179.0</v>
      </c>
      <c r="AI127" s="5">
        <v>26.0</v>
      </c>
      <c r="AJ127" s="5">
        <v>38.0</v>
      </c>
      <c r="AK127" s="5">
        <v>8.0</v>
      </c>
      <c r="AL127" s="5">
        <v>0.0</v>
      </c>
      <c r="AM127" s="5">
        <v>8.0</v>
      </c>
      <c r="AN127" s="5">
        <v>3.0</v>
      </c>
      <c r="AO127" s="5">
        <v>1.0</v>
      </c>
      <c r="AP127" s="5">
        <v>19.0</v>
      </c>
      <c r="AQ127" s="5">
        <v>0.212</v>
      </c>
      <c r="AR127" s="5">
        <v>0.301</v>
      </c>
      <c r="AS127" s="5">
        <v>0.391</v>
      </c>
      <c r="AT127" s="5">
        <v>0.692</v>
      </c>
      <c r="AU127" s="5">
        <v>70.0</v>
      </c>
      <c r="AV127" s="5">
        <v>3.0</v>
      </c>
      <c r="AW127" s="5">
        <v>5.0</v>
      </c>
      <c r="AX127" s="5">
        <v>0.0</v>
      </c>
      <c r="AY127" s="5">
        <v>3.0</v>
      </c>
      <c r="AZ127" s="5">
        <v>1.0</v>
      </c>
      <c r="BA127" s="5">
        <v>1.0</v>
      </c>
      <c r="BB127" s="5">
        <v>0.254</v>
      </c>
      <c r="BC127" s="5">
        <f t="shared" si="1"/>
        <v>22</v>
      </c>
      <c r="BD127" s="5">
        <f t="shared" si="2"/>
        <v>2</v>
      </c>
    </row>
    <row r="128">
      <c r="A128" s="1">
        <v>127.0</v>
      </c>
      <c r="B128" s="3"/>
      <c r="C128" s="4" t="s">
        <v>781</v>
      </c>
      <c r="D128" s="4" t="s">
        <v>692</v>
      </c>
      <c r="E128" s="5">
        <v>2019.0</v>
      </c>
      <c r="F128" s="5">
        <v>2020.0</v>
      </c>
      <c r="G128" s="5">
        <v>71.0</v>
      </c>
      <c r="H128" s="5">
        <v>55.0</v>
      </c>
      <c r="I128" s="3"/>
      <c r="J128" s="3"/>
      <c r="K128" s="3"/>
      <c r="L128" s="5">
        <v>2.38</v>
      </c>
      <c r="M128" s="5">
        <v>0.0</v>
      </c>
      <c r="N128" s="3"/>
      <c r="O128" s="3"/>
      <c r="P128" s="3"/>
      <c r="Q128" s="3"/>
      <c r="R128" s="5">
        <v>45.1</v>
      </c>
      <c r="S128" s="5">
        <v>29.0</v>
      </c>
      <c r="T128" s="5">
        <v>13.0</v>
      </c>
      <c r="U128" s="5">
        <v>12.0</v>
      </c>
      <c r="V128" s="5">
        <v>5.0</v>
      </c>
      <c r="W128" s="5">
        <v>9.0</v>
      </c>
      <c r="X128" s="5">
        <v>0.0</v>
      </c>
      <c r="Y128" s="5">
        <v>3.0</v>
      </c>
      <c r="Z128" s="5">
        <v>2.0</v>
      </c>
      <c r="AA128" s="5">
        <v>0.0</v>
      </c>
      <c r="AB128" s="5">
        <v>2.0</v>
      </c>
      <c r="AC128" s="5">
        <v>173.0</v>
      </c>
      <c r="AD128" s="5">
        <v>0.838</v>
      </c>
      <c r="AE128" s="5">
        <v>10.9</v>
      </c>
      <c r="AF128" s="5">
        <v>6.11</v>
      </c>
      <c r="AG128" s="5">
        <v>173.0</v>
      </c>
      <c r="AH128" s="5">
        <v>161.0</v>
      </c>
      <c r="AI128" s="5">
        <v>13.0</v>
      </c>
      <c r="AJ128" s="5">
        <v>29.0</v>
      </c>
      <c r="AK128" s="5">
        <v>4.0</v>
      </c>
      <c r="AL128" s="5">
        <v>1.0</v>
      </c>
      <c r="AM128" s="5">
        <v>5.0</v>
      </c>
      <c r="AN128" s="5">
        <v>1.0</v>
      </c>
      <c r="AO128" s="5">
        <v>1.0</v>
      </c>
      <c r="AP128" s="5">
        <v>9.0</v>
      </c>
      <c r="AQ128" s="5">
        <v>0.18</v>
      </c>
      <c r="AR128" s="5">
        <v>0.231</v>
      </c>
      <c r="AS128" s="5">
        <v>0.311</v>
      </c>
      <c r="AT128" s="5">
        <v>0.542</v>
      </c>
      <c r="AU128" s="5">
        <v>50.0</v>
      </c>
      <c r="AV128" s="5">
        <v>2.0</v>
      </c>
      <c r="AW128" s="5">
        <v>2.0</v>
      </c>
      <c r="AX128" s="5">
        <v>0.0</v>
      </c>
      <c r="AY128" s="5">
        <v>1.0</v>
      </c>
      <c r="AZ128" s="5">
        <v>0.0</v>
      </c>
      <c r="BA128" s="5">
        <v>3.0</v>
      </c>
      <c r="BB128" s="5">
        <v>0.235</v>
      </c>
      <c r="BC128" s="5">
        <f t="shared" si="1"/>
        <v>19</v>
      </c>
      <c r="BD128" s="5">
        <f t="shared" si="2"/>
        <v>0</v>
      </c>
    </row>
    <row r="129">
      <c r="A129" s="1">
        <v>128.0</v>
      </c>
      <c r="B129" s="3"/>
      <c r="C129" s="4" t="s">
        <v>782</v>
      </c>
      <c r="D129" s="4" t="s">
        <v>692</v>
      </c>
      <c r="E129" s="5">
        <v>2019.0</v>
      </c>
      <c r="F129" s="5">
        <v>2020.0</v>
      </c>
      <c r="G129" s="5">
        <v>39.0</v>
      </c>
      <c r="H129" s="5">
        <v>55.0</v>
      </c>
      <c r="I129" s="3"/>
      <c r="J129" s="3"/>
      <c r="K129" s="3"/>
      <c r="L129" s="5">
        <v>4.91</v>
      </c>
      <c r="M129" s="5">
        <v>23.0</v>
      </c>
      <c r="N129" s="3"/>
      <c r="O129" s="3"/>
      <c r="P129" s="3"/>
      <c r="Q129" s="3"/>
      <c r="R129" s="5">
        <v>58.2</v>
      </c>
      <c r="S129" s="5">
        <v>65.0</v>
      </c>
      <c r="T129" s="5">
        <v>28.0</v>
      </c>
      <c r="U129" s="5">
        <v>32.0</v>
      </c>
      <c r="V129" s="5">
        <v>11.0</v>
      </c>
      <c r="W129" s="5">
        <v>11.0</v>
      </c>
      <c r="X129" s="5">
        <v>0.0</v>
      </c>
      <c r="Y129" s="5">
        <v>3.0</v>
      </c>
      <c r="Z129" s="5">
        <v>3.0</v>
      </c>
      <c r="AA129" s="5">
        <v>0.0</v>
      </c>
      <c r="AB129" s="5">
        <v>3.0</v>
      </c>
      <c r="AC129" s="5">
        <v>252.0</v>
      </c>
      <c r="AD129" s="5">
        <v>1.295</v>
      </c>
      <c r="AE129" s="5">
        <v>8.4</v>
      </c>
      <c r="AF129" s="5">
        <v>5.0</v>
      </c>
      <c r="AG129" s="5">
        <v>252.0</v>
      </c>
      <c r="AH129" s="5">
        <v>236.0</v>
      </c>
      <c r="AI129" s="5">
        <v>28.0</v>
      </c>
      <c r="AJ129" s="5">
        <v>65.0</v>
      </c>
      <c r="AK129" s="5">
        <v>15.0</v>
      </c>
      <c r="AL129" s="5">
        <v>2.0</v>
      </c>
      <c r="AM129" s="5">
        <v>11.0</v>
      </c>
      <c r="AN129" s="5">
        <v>2.0</v>
      </c>
      <c r="AO129" s="5">
        <v>2.0</v>
      </c>
      <c r="AP129" s="5">
        <v>11.0</v>
      </c>
      <c r="AQ129" s="5">
        <v>0.275</v>
      </c>
      <c r="AR129" s="5">
        <v>0.315</v>
      </c>
      <c r="AS129" s="5">
        <v>0.496</v>
      </c>
      <c r="AT129" s="5">
        <v>0.811</v>
      </c>
      <c r="AU129" s="5">
        <v>117.0</v>
      </c>
      <c r="AV129" s="5">
        <v>4.0</v>
      </c>
      <c r="AW129" s="5">
        <v>3.0</v>
      </c>
      <c r="AX129" s="5">
        <v>1.0</v>
      </c>
      <c r="AY129" s="5">
        <v>1.0</v>
      </c>
      <c r="AZ129" s="5">
        <v>0.0</v>
      </c>
      <c r="BA129" s="5">
        <v>3.0</v>
      </c>
      <c r="BB129" s="5">
        <v>0.316</v>
      </c>
      <c r="BC129" s="5">
        <f t="shared" si="1"/>
        <v>37</v>
      </c>
      <c r="BD129" s="5">
        <f t="shared" si="2"/>
        <v>0</v>
      </c>
    </row>
    <row r="130">
      <c r="A130" s="1">
        <v>129.0</v>
      </c>
      <c r="B130" s="3"/>
      <c r="C130" s="4" t="s">
        <v>783</v>
      </c>
      <c r="D130" s="4" t="s">
        <v>692</v>
      </c>
      <c r="E130" s="5">
        <v>2019.0</v>
      </c>
      <c r="F130" s="5">
        <v>2019.0</v>
      </c>
      <c r="G130" s="5">
        <v>35.0</v>
      </c>
      <c r="H130" s="5">
        <v>55.0</v>
      </c>
      <c r="I130" s="3"/>
      <c r="J130" s="3"/>
      <c r="K130" s="3"/>
      <c r="L130" s="5">
        <v>6.72</v>
      </c>
      <c r="M130" s="5">
        <v>15.0</v>
      </c>
      <c r="N130" s="3"/>
      <c r="O130" s="3"/>
      <c r="P130" s="3"/>
      <c r="Q130" s="3"/>
      <c r="R130" s="5">
        <v>69.2</v>
      </c>
      <c r="S130" s="5">
        <v>95.0</v>
      </c>
      <c r="T130" s="5">
        <v>56.0</v>
      </c>
      <c r="U130" s="5">
        <v>52.0</v>
      </c>
      <c r="V130" s="5">
        <v>21.0</v>
      </c>
      <c r="W130" s="5">
        <v>17.0</v>
      </c>
      <c r="X130" s="5">
        <v>1.0</v>
      </c>
      <c r="Y130" s="5">
        <v>5.0</v>
      </c>
      <c r="Z130" s="5">
        <v>9.0</v>
      </c>
      <c r="AA130" s="5">
        <v>0.0</v>
      </c>
      <c r="AB130" s="5">
        <v>3.0</v>
      </c>
      <c r="AC130" s="5">
        <v>321.0</v>
      </c>
      <c r="AD130" s="5">
        <v>1.608</v>
      </c>
      <c r="AE130" s="5">
        <v>7.1</v>
      </c>
      <c r="AF130" s="5">
        <v>3.24</v>
      </c>
      <c r="AG130" s="5">
        <v>321.0</v>
      </c>
      <c r="AH130" s="5">
        <v>293.0</v>
      </c>
      <c r="AI130" s="5">
        <v>56.0</v>
      </c>
      <c r="AJ130" s="5">
        <v>95.0</v>
      </c>
      <c r="AK130" s="5">
        <v>25.0</v>
      </c>
      <c r="AL130" s="5">
        <v>3.0</v>
      </c>
      <c r="AM130" s="5">
        <v>21.0</v>
      </c>
      <c r="AN130" s="5">
        <v>2.0</v>
      </c>
      <c r="AO130" s="5">
        <v>1.0</v>
      </c>
      <c r="AP130" s="5">
        <v>17.0</v>
      </c>
      <c r="AQ130" s="5">
        <v>0.324</v>
      </c>
      <c r="AR130" s="5">
        <v>0.377</v>
      </c>
      <c r="AS130" s="5">
        <v>0.645</v>
      </c>
      <c r="AT130" s="5">
        <v>1.022</v>
      </c>
      <c r="AU130" s="5">
        <v>189.0</v>
      </c>
      <c r="AV130" s="5">
        <v>8.0</v>
      </c>
      <c r="AW130" s="5">
        <v>9.0</v>
      </c>
      <c r="AX130" s="5">
        <v>0.0</v>
      </c>
      <c r="AY130" s="5">
        <v>2.0</v>
      </c>
      <c r="AZ130" s="5">
        <v>1.0</v>
      </c>
      <c r="BA130" s="5">
        <v>5.0</v>
      </c>
      <c r="BB130" s="5">
        <v>0.338</v>
      </c>
      <c r="BC130" s="5">
        <f t="shared" si="1"/>
        <v>46</v>
      </c>
      <c r="BD130" s="5">
        <f t="shared" si="2"/>
        <v>1</v>
      </c>
    </row>
    <row r="131">
      <c r="A131" s="1">
        <v>130.0</v>
      </c>
      <c r="B131" s="3"/>
      <c r="C131" s="4" t="s">
        <v>784</v>
      </c>
      <c r="D131" s="4" t="s">
        <v>692</v>
      </c>
      <c r="E131" s="5">
        <v>2019.0</v>
      </c>
      <c r="F131" s="5">
        <v>2020.0</v>
      </c>
      <c r="G131" s="5">
        <v>32.0</v>
      </c>
      <c r="H131" s="5">
        <v>54.0</v>
      </c>
      <c r="I131" s="3"/>
      <c r="J131" s="3"/>
      <c r="K131" s="3"/>
      <c r="L131" s="5">
        <v>4.5</v>
      </c>
      <c r="M131" s="5">
        <v>18.0</v>
      </c>
      <c r="N131" s="3"/>
      <c r="O131" s="3"/>
      <c r="P131" s="3"/>
      <c r="Q131" s="3"/>
      <c r="R131" s="5">
        <v>56.0</v>
      </c>
      <c r="S131" s="5">
        <v>55.0</v>
      </c>
      <c r="T131" s="5">
        <v>35.0</v>
      </c>
      <c r="U131" s="5">
        <v>28.0</v>
      </c>
      <c r="V131" s="5">
        <v>15.0</v>
      </c>
      <c r="W131" s="5">
        <v>17.0</v>
      </c>
      <c r="X131" s="5">
        <v>2.0</v>
      </c>
      <c r="Y131" s="5">
        <v>3.0</v>
      </c>
      <c r="Z131" s="5">
        <v>3.0</v>
      </c>
      <c r="AA131" s="5">
        <v>0.0</v>
      </c>
      <c r="AB131" s="5">
        <v>1.0</v>
      </c>
      <c r="AC131" s="5">
        <v>239.0</v>
      </c>
      <c r="AD131" s="5">
        <v>1.286</v>
      </c>
      <c r="AE131" s="5">
        <v>8.7</v>
      </c>
      <c r="AF131" s="5">
        <v>3.18</v>
      </c>
      <c r="AG131" s="5">
        <v>239.0</v>
      </c>
      <c r="AH131" s="5">
        <v>217.0</v>
      </c>
      <c r="AI131" s="5">
        <v>35.0</v>
      </c>
      <c r="AJ131" s="5">
        <v>55.0</v>
      </c>
      <c r="AK131" s="5">
        <v>8.0</v>
      </c>
      <c r="AL131" s="5">
        <v>3.0</v>
      </c>
      <c r="AM131" s="5">
        <v>15.0</v>
      </c>
      <c r="AN131" s="5">
        <v>2.0</v>
      </c>
      <c r="AO131" s="5">
        <v>1.0</v>
      </c>
      <c r="AP131" s="5">
        <v>17.0</v>
      </c>
      <c r="AQ131" s="5">
        <v>0.253</v>
      </c>
      <c r="AR131" s="5">
        <v>0.314</v>
      </c>
      <c r="AS131" s="5">
        <v>0.525</v>
      </c>
      <c r="AT131" s="5">
        <v>0.839</v>
      </c>
      <c r="AU131" s="5">
        <v>114.0</v>
      </c>
      <c r="AV131" s="5">
        <v>4.0</v>
      </c>
      <c r="AW131" s="5">
        <v>3.0</v>
      </c>
      <c r="AX131" s="5">
        <v>0.0</v>
      </c>
      <c r="AY131" s="5">
        <v>2.0</v>
      </c>
      <c r="AZ131" s="5">
        <v>2.0</v>
      </c>
      <c r="BA131" s="5">
        <v>3.0</v>
      </c>
      <c r="BB131" s="5">
        <v>0.267</v>
      </c>
      <c r="BC131" s="5">
        <f t="shared" si="1"/>
        <v>29</v>
      </c>
      <c r="BD131" s="5">
        <f t="shared" si="2"/>
        <v>1</v>
      </c>
    </row>
    <row r="132">
      <c r="A132" s="1">
        <v>131.0</v>
      </c>
      <c r="B132" s="3"/>
      <c r="C132" s="4" t="s">
        <v>785</v>
      </c>
      <c r="D132" s="4" t="s">
        <v>692</v>
      </c>
      <c r="E132" s="5">
        <v>2019.0</v>
      </c>
      <c r="F132" s="5">
        <v>2020.0</v>
      </c>
      <c r="G132" s="5">
        <v>61.0</v>
      </c>
      <c r="H132" s="5">
        <v>54.0</v>
      </c>
      <c r="I132" s="3"/>
      <c r="J132" s="3"/>
      <c r="K132" s="3"/>
      <c r="L132" s="5">
        <v>2.83</v>
      </c>
      <c r="M132" s="5">
        <v>0.0</v>
      </c>
      <c r="N132" s="3"/>
      <c r="O132" s="3"/>
      <c r="P132" s="3"/>
      <c r="Q132" s="3"/>
      <c r="R132" s="5">
        <v>41.1</v>
      </c>
      <c r="S132" s="5">
        <v>25.0</v>
      </c>
      <c r="T132" s="5">
        <v>21.0</v>
      </c>
      <c r="U132" s="5">
        <v>13.0</v>
      </c>
      <c r="V132" s="5">
        <v>7.0</v>
      </c>
      <c r="W132" s="5">
        <v>8.0</v>
      </c>
      <c r="X132" s="5">
        <v>1.0</v>
      </c>
      <c r="Y132" s="5">
        <v>1.0</v>
      </c>
      <c r="Z132" s="5">
        <v>0.0</v>
      </c>
      <c r="AA132" s="5">
        <v>0.0</v>
      </c>
      <c r="AB132" s="5">
        <v>0.0</v>
      </c>
      <c r="AC132" s="5">
        <v>158.0</v>
      </c>
      <c r="AD132" s="5">
        <v>0.798</v>
      </c>
      <c r="AE132" s="5">
        <v>11.8</v>
      </c>
      <c r="AF132" s="5">
        <v>6.75</v>
      </c>
      <c r="AG132" s="5">
        <v>158.0</v>
      </c>
      <c r="AH132" s="5">
        <v>148.0</v>
      </c>
      <c r="AI132" s="5">
        <v>21.0</v>
      </c>
      <c r="AJ132" s="5">
        <v>25.0</v>
      </c>
      <c r="AK132" s="5">
        <v>8.0</v>
      </c>
      <c r="AL132" s="5">
        <v>1.0</v>
      </c>
      <c r="AM132" s="5">
        <v>7.0</v>
      </c>
      <c r="AN132" s="5">
        <v>4.0</v>
      </c>
      <c r="AO132" s="5">
        <v>0.0</v>
      </c>
      <c r="AP132" s="5">
        <v>8.0</v>
      </c>
      <c r="AQ132" s="5">
        <v>0.169</v>
      </c>
      <c r="AR132" s="5">
        <v>0.21</v>
      </c>
      <c r="AS132" s="5">
        <v>0.378</v>
      </c>
      <c r="AT132" s="5">
        <v>0.589</v>
      </c>
      <c r="AU132" s="5">
        <v>56.0</v>
      </c>
      <c r="AV132" s="5">
        <v>1.0</v>
      </c>
      <c r="AW132" s="5">
        <v>0.0</v>
      </c>
      <c r="AX132" s="5">
        <v>0.0</v>
      </c>
      <c r="AY132" s="5">
        <v>1.0</v>
      </c>
      <c r="AZ132" s="5">
        <v>1.0</v>
      </c>
      <c r="BA132" s="5">
        <v>1.0</v>
      </c>
      <c r="BB132" s="5">
        <v>0.205</v>
      </c>
      <c r="BC132" s="5">
        <f t="shared" si="1"/>
        <v>9</v>
      </c>
      <c r="BD132" s="5">
        <f t="shared" si="2"/>
        <v>4</v>
      </c>
    </row>
    <row r="133">
      <c r="A133" s="1">
        <v>132.0</v>
      </c>
      <c r="B133" s="3"/>
      <c r="C133" s="4" t="s">
        <v>786</v>
      </c>
      <c r="D133" s="4" t="s">
        <v>692</v>
      </c>
      <c r="E133" s="5">
        <v>2019.0</v>
      </c>
      <c r="F133" s="5">
        <v>2020.0</v>
      </c>
      <c r="G133" s="5">
        <v>81.0</v>
      </c>
      <c r="H133" s="5">
        <v>54.0</v>
      </c>
      <c r="I133" s="3"/>
      <c r="J133" s="3"/>
      <c r="K133" s="3"/>
      <c r="L133" s="5">
        <v>3.94</v>
      </c>
      <c r="M133" s="5">
        <v>0.0</v>
      </c>
      <c r="N133" s="3"/>
      <c r="O133" s="3"/>
      <c r="P133" s="3"/>
      <c r="Q133" s="3"/>
      <c r="R133" s="5">
        <v>48.0</v>
      </c>
      <c r="S133" s="5">
        <v>37.0</v>
      </c>
      <c r="T133" s="5">
        <v>19.0</v>
      </c>
      <c r="U133" s="5">
        <v>21.0</v>
      </c>
      <c r="V133" s="5">
        <v>4.0</v>
      </c>
      <c r="W133" s="5">
        <v>30.0</v>
      </c>
      <c r="X133" s="5">
        <v>2.0</v>
      </c>
      <c r="Y133" s="5">
        <v>3.0</v>
      </c>
      <c r="Z133" s="5">
        <v>4.0</v>
      </c>
      <c r="AA133" s="5">
        <v>0.0</v>
      </c>
      <c r="AB133" s="5">
        <v>1.0</v>
      </c>
      <c r="AC133" s="5">
        <v>206.0</v>
      </c>
      <c r="AD133" s="5">
        <v>1.396</v>
      </c>
      <c r="AE133" s="5">
        <v>10.1</v>
      </c>
      <c r="AF133" s="5">
        <v>1.8</v>
      </c>
      <c r="AG133" s="5">
        <v>206.0</v>
      </c>
      <c r="AH133" s="5">
        <v>172.0</v>
      </c>
      <c r="AI133" s="5">
        <v>19.0</v>
      </c>
      <c r="AJ133" s="5">
        <v>37.0</v>
      </c>
      <c r="AK133" s="5">
        <v>12.0</v>
      </c>
      <c r="AL133" s="5">
        <v>0.0</v>
      </c>
      <c r="AM133" s="5">
        <v>4.0</v>
      </c>
      <c r="AN133" s="5">
        <v>5.0</v>
      </c>
      <c r="AO133" s="5">
        <v>2.0</v>
      </c>
      <c r="AP133" s="5">
        <v>30.0</v>
      </c>
      <c r="AQ133" s="5">
        <v>0.215</v>
      </c>
      <c r="AR133" s="5">
        <v>0.345</v>
      </c>
      <c r="AS133" s="5">
        <v>0.355</v>
      </c>
      <c r="AT133" s="5">
        <v>0.699</v>
      </c>
      <c r="AU133" s="5">
        <v>61.0</v>
      </c>
      <c r="AV133" s="5">
        <v>9.0</v>
      </c>
      <c r="AW133" s="5">
        <v>4.0</v>
      </c>
      <c r="AX133" s="5">
        <v>0.0</v>
      </c>
      <c r="AY133" s="5">
        <v>0.0</v>
      </c>
      <c r="AZ133" s="5">
        <v>2.0</v>
      </c>
      <c r="BA133" s="5">
        <v>3.0</v>
      </c>
      <c r="BB133" s="5">
        <v>0.289</v>
      </c>
      <c r="BC133" s="5">
        <f t="shared" si="1"/>
        <v>21</v>
      </c>
      <c r="BD133" s="5">
        <f t="shared" si="2"/>
        <v>3</v>
      </c>
    </row>
    <row r="134">
      <c r="A134" s="1">
        <v>133.0</v>
      </c>
      <c r="B134" s="3"/>
      <c r="C134" s="4" t="s">
        <v>392</v>
      </c>
      <c r="D134" s="4" t="s">
        <v>692</v>
      </c>
      <c r="E134" s="5">
        <v>2019.0</v>
      </c>
      <c r="F134" s="5">
        <v>2020.0</v>
      </c>
      <c r="G134" s="5">
        <v>82.0</v>
      </c>
      <c r="H134" s="5">
        <v>54.0</v>
      </c>
      <c r="I134" s="3"/>
      <c r="J134" s="3"/>
      <c r="K134" s="3"/>
      <c r="L134" s="5">
        <v>3.25</v>
      </c>
      <c r="M134" s="5">
        <v>0.0</v>
      </c>
      <c r="N134" s="3"/>
      <c r="O134" s="3"/>
      <c r="P134" s="3"/>
      <c r="Q134" s="3"/>
      <c r="R134" s="5">
        <v>55.1</v>
      </c>
      <c r="S134" s="5">
        <v>49.0</v>
      </c>
      <c r="T134" s="5">
        <v>27.0</v>
      </c>
      <c r="U134" s="5">
        <v>20.0</v>
      </c>
      <c r="V134" s="5">
        <v>8.0</v>
      </c>
      <c r="W134" s="5">
        <v>20.0</v>
      </c>
      <c r="X134" s="5">
        <v>1.0</v>
      </c>
      <c r="Y134" s="5">
        <v>2.0</v>
      </c>
      <c r="Z134" s="5">
        <v>0.0</v>
      </c>
      <c r="AA134" s="5">
        <v>0.0</v>
      </c>
      <c r="AB134" s="5">
        <v>1.0</v>
      </c>
      <c r="AC134" s="5">
        <v>231.0</v>
      </c>
      <c r="AD134" s="5">
        <v>1.247</v>
      </c>
      <c r="AE134" s="5">
        <v>8.8</v>
      </c>
      <c r="AF134" s="5">
        <v>2.7</v>
      </c>
      <c r="AG134" s="5">
        <v>231.0</v>
      </c>
      <c r="AH134" s="5">
        <v>208.0</v>
      </c>
      <c r="AI134" s="5">
        <v>27.0</v>
      </c>
      <c r="AJ134" s="5">
        <v>49.0</v>
      </c>
      <c r="AK134" s="5">
        <v>6.0</v>
      </c>
      <c r="AL134" s="5">
        <v>0.0</v>
      </c>
      <c r="AM134" s="5">
        <v>8.0</v>
      </c>
      <c r="AN134" s="5">
        <v>3.0</v>
      </c>
      <c r="AO134" s="5">
        <v>2.0</v>
      </c>
      <c r="AP134" s="5">
        <v>20.0</v>
      </c>
      <c r="AQ134" s="5">
        <v>0.236</v>
      </c>
      <c r="AR134" s="5">
        <v>0.301</v>
      </c>
      <c r="AS134" s="5">
        <v>0.38</v>
      </c>
      <c r="AT134" s="5">
        <v>0.681</v>
      </c>
      <c r="AU134" s="5">
        <v>79.0</v>
      </c>
      <c r="AV134" s="5">
        <v>3.0</v>
      </c>
      <c r="AW134" s="5">
        <v>0.0</v>
      </c>
      <c r="AX134" s="5">
        <v>2.0</v>
      </c>
      <c r="AY134" s="5">
        <v>1.0</v>
      </c>
      <c r="AZ134" s="5">
        <v>1.0</v>
      </c>
      <c r="BA134" s="5">
        <v>2.0</v>
      </c>
      <c r="BB134" s="5">
        <v>0.279</v>
      </c>
      <c r="BC134" s="5">
        <f t="shared" si="1"/>
        <v>35</v>
      </c>
      <c r="BD134" s="5">
        <f t="shared" si="2"/>
        <v>1</v>
      </c>
    </row>
    <row r="135">
      <c r="A135" s="1">
        <v>134.0</v>
      </c>
      <c r="B135" s="3"/>
      <c r="C135" s="4" t="s">
        <v>787</v>
      </c>
      <c r="D135" s="4" t="s">
        <v>692</v>
      </c>
      <c r="E135" s="5">
        <v>2019.0</v>
      </c>
      <c r="F135" s="5">
        <v>2019.0</v>
      </c>
      <c r="G135" s="5">
        <v>32.0</v>
      </c>
      <c r="H135" s="5">
        <v>54.0</v>
      </c>
      <c r="I135" s="3"/>
      <c r="J135" s="3"/>
      <c r="K135" s="3"/>
      <c r="L135" s="5">
        <v>3.38</v>
      </c>
      <c r="M135" s="5">
        <v>32.0</v>
      </c>
      <c r="N135" s="3"/>
      <c r="O135" s="3"/>
      <c r="P135" s="3"/>
      <c r="Q135" s="3"/>
      <c r="R135" s="5">
        <v>93.1</v>
      </c>
      <c r="S135" s="5">
        <v>101.0</v>
      </c>
      <c r="T135" s="5">
        <v>58.0</v>
      </c>
      <c r="U135" s="5">
        <v>35.0</v>
      </c>
      <c r="V135" s="5">
        <v>22.0</v>
      </c>
      <c r="W135" s="5">
        <v>7.0</v>
      </c>
      <c r="X135" s="5">
        <v>0.0</v>
      </c>
      <c r="Y135" s="5">
        <v>3.0</v>
      </c>
      <c r="Z135" s="5">
        <v>1.0</v>
      </c>
      <c r="AA135" s="5">
        <v>0.0</v>
      </c>
      <c r="AB135" s="5">
        <v>1.0</v>
      </c>
      <c r="AC135" s="5">
        <v>379.0</v>
      </c>
      <c r="AD135" s="5">
        <v>1.157</v>
      </c>
      <c r="AE135" s="5">
        <v>5.2</v>
      </c>
      <c r="AF135" s="5">
        <v>7.71</v>
      </c>
      <c r="AG135" s="5">
        <v>379.0</v>
      </c>
      <c r="AH135" s="5">
        <v>367.0</v>
      </c>
      <c r="AI135" s="5">
        <v>58.0</v>
      </c>
      <c r="AJ135" s="5">
        <v>101.0</v>
      </c>
      <c r="AK135" s="5">
        <v>16.0</v>
      </c>
      <c r="AL135" s="5">
        <v>1.0</v>
      </c>
      <c r="AM135" s="5">
        <v>22.0</v>
      </c>
      <c r="AN135" s="5">
        <v>4.0</v>
      </c>
      <c r="AO135" s="5">
        <v>3.0</v>
      </c>
      <c r="AP135" s="5">
        <v>7.0</v>
      </c>
      <c r="AQ135" s="5">
        <v>0.275</v>
      </c>
      <c r="AR135" s="5">
        <v>0.289</v>
      </c>
      <c r="AS135" s="5">
        <v>0.504</v>
      </c>
      <c r="AT135" s="5">
        <v>0.793</v>
      </c>
      <c r="AU135" s="5">
        <v>185.0</v>
      </c>
      <c r="AV135" s="5">
        <v>8.0</v>
      </c>
      <c r="AW135" s="5">
        <v>1.0</v>
      </c>
      <c r="AX135" s="5">
        <v>2.0</v>
      </c>
      <c r="AY135" s="5">
        <v>2.0</v>
      </c>
      <c r="AZ135" s="5">
        <v>0.0</v>
      </c>
      <c r="BA135" s="5">
        <v>3.0</v>
      </c>
      <c r="BB135" s="5">
        <v>0.27</v>
      </c>
      <c r="BC135" s="5">
        <f t="shared" si="1"/>
        <v>62</v>
      </c>
      <c r="BD135" s="5">
        <f t="shared" si="2"/>
        <v>1</v>
      </c>
    </row>
    <row r="136">
      <c r="A136" s="1">
        <v>135.0</v>
      </c>
      <c r="B136" s="3"/>
      <c r="C136" s="4" t="s">
        <v>788</v>
      </c>
      <c r="D136" s="4" t="s">
        <v>692</v>
      </c>
      <c r="E136" s="5">
        <v>2019.0</v>
      </c>
      <c r="F136" s="5">
        <v>2020.0</v>
      </c>
      <c r="G136" s="5">
        <v>80.0</v>
      </c>
      <c r="H136" s="5">
        <v>54.0</v>
      </c>
      <c r="I136" s="3"/>
      <c r="J136" s="3"/>
      <c r="K136" s="3"/>
      <c r="L136" s="5">
        <v>4.24</v>
      </c>
      <c r="M136" s="5">
        <v>0.0</v>
      </c>
      <c r="N136" s="3"/>
      <c r="O136" s="3"/>
      <c r="P136" s="3"/>
      <c r="Q136" s="3"/>
      <c r="R136" s="5">
        <v>46.2</v>
      </c>
      <c r="S136" s="5">
        <v>48.0</v>
      </c>
      <c r="T136" s="5">
        <v>32.0</v>
      </c>
      <c r="U136" s="5">
        <v>22.0</v>
      </c>
      <c r="V136" s="5">
        <v>2.0</v>
      </c>
      <c r="W136" s="5">
        <v>25.0</v>
      </c>
      <c r="X136" s="5">
        <v>0.0</v>
      </c>
      <c r="Y136" s="5">
        <v>2.0</v>
      </c>
      <c r="Z136" s="5">
        <v>0.0</v>
      </c>
      <c r="AA136" s="5">
        <v>1.0</v>
      </c>
      <c r="AB136" s="5">
        <v>2.0</v>
      </c>
      <c r="AC136" s="5">
        <v>205.0</v>
      </c>
      <c r="AD136" s="5">
        <v>1.564</v>
      </c>
      <c r="AE136" s="5">
        <v>10.4</v>
      </c>
      <c r="AF136" s="5">
        <v>2.16</v>
      </c>
      <c r="AG136" s="5">
        <v>205.0</v>
      </c>
      <c r="AH136" s="5">
        <v>178.0</v>
      </c>
      <c r="AI136" s="5">
        <v>32.0</v>
      </c>
      <c r="AJ136" s="5">
        <v>48.0</v>
      </c>
      <c r="AK136" s="5">
        <v>12.0</v>
      </c>
      <c r="AL136" s="5">
        <v>0.0</v>
      </c>
      <c r="AM136" s="5">
        <v>2.0</v>
      </c>
      <c r="AN136" s="5">
        <v>10.0</v>
      </c>
      <c r="AO136" s="5">
        <v>0.0</v>
      </c>
      <c r="AP136" s="5">
        <v>25.0</v>
      </c>
      <c r="AQ136" s="5">
        <v>0.27</v>
      </c>
      <c r="AR136" s="5">
        <v>0.356</v>
      </c>
      <c r="AS136" s="5">
        <v>0.371</v>
      </c>
      <c r="AT136" s="5">
        <v>0.727</v>
      </c>
      <c r="AU136" s="5">
        <v>66.0</v>
      </c>
      <c r="AV136" s="5">
        <v>9.0</v>
      </c>
      <c r="AW136" s="5">
        <v>0.0</v>
      </c>
      <c r="AX136" s="5">
        <v>0.0</v>
      </c>
      <c r="AY136" s="5">
        <v>2.0</v>
      </c>
      <c r="AZ136" s="5">
        <v>0.0</v>
      </c>
      <c r="BA136" s="5">
        <v>2.0</v>
      </c>
      <c r="BB136" s="5">
        <v>0.371</v>
      </c>
      <c r="BC136" s="5">
        <f t="shared" si="1"/>
        <v>34</v>
      </c>
      <c r="BD136" s="5">
        <f t="shared" si="2"/>
        <v>10</v>
      </c>
    </row>
    <row r="137">
      <c r="A137" s="1">
        <v>136.0</v>
      </c>
      <c r="B137" s="3"/>
      <c r="C137" s="4" t="s">
        <v>789</v>
      </c>
      <c r="D137" s="4" t="s">
        <v>692</v>
      </c>
      <c r="E137" s="5">
        <v>2019.0</v>
      </c>
      <c r="F137" s="5">
        <v>2020.0</v>
      </c>
      <c r="G137" s="5">
        <v>94.0</v>
      </c>
      <c r="H137" s="5">
        <v>54.0</v>
      </c>
      <c r="I137" s="3"/>
      <c r="J137" s="3"/>
      <c r="K137" s="3"/>
      <c r="L137" s="5">
        <v>2.67</v>
      </c>
      <c r="M137" s="5">
        <v>0.0</v>
      </c>
      <c r="N137" s="3"/>
      <c r="O137" s="3"/>
      <c r="P137" s="3"/>
      <c r="Q137" s="3"/>
      <c r="R137" s="5">
        <v>57.1</v>
      </c>
      <c r="S137" s="5">
        <v>42.0</v>
      </c>
      <c r="T137" s="5">
        <v>18.0</v>
      </c>
      <c r="U137" s="5">
        <v>17.0</v>
      </c>
      <c r="V137" s="5">
        <v>7.0</v>
      </c>
      <c r="W137" s="5">
        <v>7.0</v>
      </c>
      <c r="X137" s="5">
        <v>0.0</v>
      </c>
      <c r="Y137" s="5">
        <v>1.0</v>
      </c>
      <c r="Z137" s="5">
        <v>0.0</v>
      </c>
      <c r="AA137" s="5">
        <v>0.0</v>
      </c>
      <c r="AB137" s="5">
        <v>2.0</v>
      </c>
      <c r="AC137" s="5">
        <v>216.0</v>
      </c>
      <c r="AD137" s="5">
        <v>0.855</v>
      </c>
      <c r="AE137" s="5">
        <v>8.5</v>
      </c>
      <c r="AF137" s="5">
        <v>7.71</v>
      </c>
      <c r="AG137" s="5">
        <v>216.0</v>
      </c>
      <c r="AH137" s="5">
        <v>207.0</v>
      </c>
      <c r="AI137" s="5">
        <v>18.0</v>
      </c>
      <c r="AJ137" s="5">
        <v>42.0</v>
      </c>
      <c r="AK137" s="5">
        <v>7.0</v>
      </c>
      <c r="AL137" s="5">
        <v>1.0</v>
      </c>
      <c r="AM137" s="5">
        <v>7.0</v>
      </c>
      <c r="AN137" s="5">
        <v>3.0</v>
      </c>
      <c r="AO137" s="5">
        <v>1.0</v>
      </c>
      <c r="AP137" s="5">
        <v>7.0</v>
      </c>
      <c r="AQ137" s="5">
        <v>0.203</v>
      </c>
      <c r="AR137" s="5">
        <v>0.227</v>
      </c>
      <c r="AS137" s="5">
        <v>0.348</v>
      </c>
      <c r="AT137" s="5">
        <v>0.575</v>
      </c>
      <c r="AU137" s="5">
        <v>72.0</v>
      </c>
      <c r="AV137" s="5">
        <v>3.0</v>
      </c>
      <c r="AW137" s="5">
        <v>0.0</v>
      </c>
      <c r="AX137" s="5">
        <v>0.0</v>
      </c>
      <c r="AY137" s="5">
        <v>2.0</v>
      </c>
      <c r="AZ137" s="5">
        <v>0.0</v>
      </c>
      <c r="BA137" s="5">
        <v>1.0</v>
      </c>
      <c r="BB137" s="5">
        <v>0.236</v>
      </c>
      <c r="BC137" s="5">
        <f t="shared" si="1"/>
        <v>27</v>
      </c>
      <c r="BD137" s="5">
        <f t="shared" si="2"/>
        <v>2</v>
      </c>
    </row>
    <row r="138">
      <c r="A138" s="1">
        <v>137.0</v>
      </c>
      <c r="B138" s="3"/>
      <c r="C138" s="4" t="s">
        <v>790</v>
      </c>
      <c r="D138" s="4" t="s">
        <v>692</v>
      </c>
      <c r="E138" s="5">
        <v>2019.0</v>
      </c>
      <c r="F138" s="5">
        <v>2020.0</v>
      </c>
      <c r="G138" s="5">
        <v>72.0</v>
      </c>
      <c r="H138" s="5">
        <v>54.0</v>
      </c>
      <c r="I138" s="3"/>
      <c r="J138" s="3"/>
      <c r="K138" s="3"/>
      <c r="L138" s="5">
        <v>2.38</v>
      </c>
      <c r="M138" s="5">
        <v>0.0</v>
      </c>
      <c r="N138" s="3"/>
      <c r="O138" s="3"/>
      <c r="P138" s="3"/>
      <c r="Q138" s="3"/>
      <c r="R138" s="5">
        <v>53.0</v>
      </c>
      <c r="S138" s="5">
        <v>37.0</v>
      </c>
      <c r="T138" s="5">
        <v>18.0</v>
      </c>
      <c r="U138" s="5">
        <v>14.0</v>
      </c>
      <c r="V138" s="5">
        <v>1.0</v>
      </c>
      <c r="W138" s="5">
        <v>20.0</v>
      </c>
      <c r="X138" s="5">
        <v>1.0</v>
      </c>
      <c r="Y138" s="5">
        <v>2.0</v>
      </c>
      <c r="Z138" s="5">
        <v>0.0</v>
      </c>
      <c r="AA138" s="5">
        <v>0.0</v>
      </c>
      <c r="AB138" s="5">
        <v>2.0</v>
      </c>
      <c r="AC138" s="5">
        <v>206.0</v>
      </c>
      <c r="AD138" s="5">
        <v>1.075</v>
      </c>
      <c r="AE138" s="5">
        <v>9.2</v>
      </c>
      <c r="AF138" s="5">
        <v>2.7</v>
      </c>
      <c r="AG138" s="5">
        <v>206.0</v>
      </c>
      <c r="AH138" s="5">
        <v>186.0</v>
      </c>
      <c r="AI138" s="5">
        <v>18.0</v>
      </c>
      <c r="AJ138" s="5">
        <v>37.0</v>
      </c>
      <c r="AK138" s="5">
        <v>6.0</v>
      </c>
      <c r="AL138" s="5">
        <v>1.0</v>
      </c>
      <c r="AM138" s="5">
        <v>1.0</v>
      </c>
      <c r="AN138" s="5">
        <v>1.0</v>
      </c>
      <c r="AO138" s="5">
        <v>0.0</v>
      </c>
      <c r="AP138" s="5">
        <v>20.0</v>
      </c>
      <c r="AQ138" s="5">
        <v>0.199</v>
      </c>
      <c r="AR138" s="5">
        <v>0.277</v>
      </c>
      <c r="AS138" s="5">
        <v>0.258</v>
      </c>
      <c r="AT138" s="5">
        <v>0.535</v>
      </c>
      <c r="AU138" s="5">
        <v>48.0</v>
      </c>
      <c r="AV138" s="5">
        <v>9.0</v>
      </c>
      <c r="AW138" s="5">
        <v>0.0</v>
      </c>
      <c r="AX138" s="5">
        <v>0.0</v>
      </c>
      <c r="AY138" s="5">
        <v>0.0</v>
      </c>
      <c r="AZ138" s="5">
        <v>1.0</v>
      </c>
      <c r="BA138" s="5">
        <v>2.0</v>
      </c>
      <c r="BB138" s="5">
        <v>0.275</v>
      </c>
      <c r="BC138" s="5">
        <f t="shared" si="1"/>
        <v>29</v>
      </c>
      <c r="BD138" s="5">
        <f t="shared" si="2"/>
        <v>1</v>
      </c>
    </row>
    <row r="139">
      <c r="A139" s="1">
        <v>138.0</v>
      </c>
      <c r="B139" s="3"/>
      <c r="C139" s="4" t="s">
        <v>791</v>
      </c>
      <c r="D139" s="4" t="s">
        <v>692</v>
      </c>
      <c r="E139" s="5">
        <v>2019.0</v>
      </c>
      <c r="F139" s="5">
        <v>2020.0</v>
      </c>
      <c r="G139" s="5">
        <v>64.0</v>
      </c>
      <c r="H139" s="5">
        <v>53.0</v>
      </c>
      <c r="I139" s="3"/>
      <c r="J139" s="3"/>
      <c r="K139" s="3"/>
      <c r="L139" s="5">
        <v>4.07</v>
      </c>
      <c r="M139" s="5">
        <v>2.0</v>
      </c>
      <c r="N139" s="3"/>
      <c r="O139" s="3"/>
      <c r="P139" s="3"/>
      <c r="Q139" s="3"/>
      <c r="R139" s="5">
        <v>42.0</v>
      </c>
      <c r="S139" s="5">
        <v>29.0</v>
      </c>
      <c r="T139" s="5">
        <v>21.0</v>
      </c>
      <c r="U139" s="5">
        <v>19.0</v>
      </c>
      <c r="V139" s="5">
        <v>10.0</v>
      </c>
      <c r="W139" s="5">
        <v>11.0</v>
      </c>
      <c r="X139" s="5">
        <v>0.0</v>
      </c>
      <c r="Y139" s="5">
        <v>1.0</v>
      </c>
      <c r="Z139" s="5">
        <v>2.0</v>
      </c>
      <c r="AA139" s="5">
        <v>0.0</v>
      </c>
      <c r="AB139" s="5">
        <v>4.0</v>
      </c>
      <c r="AC139" s="5">
        <v>164.0</v>
      </c>
      <c r="AD139" s="5">
        <v>0.952</v>
      </c>
      <c r="AE139" s="5">
        <v>11.4</v>
      </c>
      <c r="AF139" s="5">
        <v>4.82</v>
      </c>
      <c r="AG139" s="5">
        <v>164.0</v>
      </c>
      <c r="AH139" s="5">
        <v>149.0</v>
      </c>
      <c r="AI139" s="5">
        <v>21.0</v>
      </c>
      <c r="AJ139" s="5">
        <v>29.0</v>
      </c>
      <c r="AK139" s="5">
        <v>4.0</v>
      </c>
      <c r="AL139" s="5">
        <v>0.0</v>
      </c>
      <c r="AM139" s="5">
        <v>10.0</v>
      </c>
      <c r="AN139" s="5">
        <v>0.0</v>
      </c>
      <c r="AO139" s="5">
        <v>3.0</v>
      </c>
      <c r="AP139" s="5">
        <v>11.0</v>
      </c>
      <c r="AQ139" s="5">
        <v>0.195</v>
      </c>
      <c r="AR139" s="5">
        <v>0.256</v>
      </c>
      <c r="AS139" s="5">
        <v>0.423</v>
      </c>
      <c r="AT139" s="5">
        <v>0.679</v>
      </c>
      <c r="AU139" s="5">
        <v>63.0</v>
      </c>
      <c r="AV139" s="5">
        <v>2.0</v>
      </c>
      <c r="AW139" s="5">
        <v>2.0</v>
      </c>
      <c r="AX139" s="5">
        <v>0.0</v>
      </c>
      <c r="AY139" s="5">
        <v>2.0</v>
      </c>
      <c r="AZ139" s="5">
        <v>0.0</v>
      </c>
      <c r="BA139" s="5">
        <v>1.0</v>
      </c>
      <c r="BB139" s="5">
        <v>0.216</v>
      </c>
      <c r="BC139" s="5">
        <f t="shared" si="1"/>
        <v>15</v>
      </c>
      <c r="BD139" s="5">
        <f t="shared" si="2"/>
        <v>-3</v>
      </c>
    </row>
    <row r="140">
      <c r="A140" s="1">
        <v>139.0</v>
      </c>
      <c r="B140" s="3"/>
      <c r="C140" s="4" t="s">
        <v>792</v>
      </c>
      <c r="D140" s="4" t="s">
        <v>692</v>
      </c>
      <c r="E140" s="5">
        <v>2019.0</v>
      </c>
      <c r="F140" s="5">
        <v>2020.0</v>
      </c>
      <c r="G140" s="5">
        <v>84.0</v>
      </c>
      <c r="H140" s="5">
        <v>53.0</v>
      </c>
      <c r="I140" s="3"/>
      <c r="J140" s="3"/>
      <c r="K140" s="3"/>
      <c r="L140" s="5">
        <v>4.21</v>
      </c>
      <c r="M140" s="5">
        <v>0.0</v>
      </c>
      <c r="N140" s="3"/>
      <c r="O140" s="3"/>
      <c r="P140" s="3"/>
      <c r="Q140" s="3"/>
      <c r="R140" s="5">
        <v>57.2</v>
      </c>
      <c r="S140" s="5">
        <v>48.0</v>
      </c>
      <c r="T140" s="5">
        <v>40.0</v>
      </c>
      <c r="U140" s="5">
        <v>27.0</v>
      </c>
      <c r="V140" s="5">
        <v>11.0</v>
      </c>
      <c r="W140" s="5">
        <v>22.0</v>
      </c>
      <c r="X140" s="5">
        <v>0.0</v>
      </c>
      <c r="Y140" s="5">
        <v>3.0</v>
      </c>
      <c r="Z140" s="5">
        <v>4.0</v>
      </c>
      <c r="AA140" s="5">
        <v>0.0</v>
      </c>
      <c r="AB140" s="5">
        <v>1.0</v>
      </c>
      <c r="AC140" s="5">
        <v>236.0</v>
      </c>
      <c r="AD140" s="5">
        <v>1.214</v>
      </c>
      <c r="AE140" s="5">
        <v>8.3</v>
      </c>
      <c r="AF140" s="5">
        <v>2.41</v>
      </c>
      <c r="AG140" s="5">
        <v>236.0</v>
      </c>
      <c r="AH140" s="5">
        <v>208.0</v>
      </c>
      <c r="AI140" s="5">
        <v>40.0</v>
      </c>
      <c r="AJ140" s="5">
        <v>48.0</v>
      </c>
      <c r="AK140" s="5">
        <v>12.0</v>
      </c>
      <c r="AL140" s="5">
        <v>0.0</v>
      </c>
      <c r="AM140" s="5">
        <v>11.0</v>
      </c>
      <c r="AN140" s="5">
        <v>5.0</v>
      </c>
      <c r="AO140" s="5">
        <v>2.0</v>
      </c>
      <c r="AP140" s="5">
        <v>22.0</v>
      </c>
      <c r="AQ140" s="5">
        <v>0.231</v>
      </c>
      <c r="AR140" s="5">
        <v>0.316</v>
      </c>
      <c r="AS140" s="5">
        <v>0.447</v>
      </c>
      <c r="AT140" s="5">
        <v>0.763</v>
      </c>
      <c r="AU140" s="5">
        <v>93.0</v>
      </c>
      <c r="AV140" s="5">
        <v>11.0</v>
      </c>
      <c r="AW140" s="5">
        <v>4.0</v>
      </c>
      <c r="AX140" s="5">
        <v>2.0</v>
      </c>
      <c r="AY140" s="5">
        <v>0.0</v>
      </c>
      <c r="AZ140" s="5">
        <v>0.0</v>
      </c>
      <c r="BA140" s="5">
        <v>3.0</v>
      </c>
      <c r="BB140" s="5">
        <v>0.257</v>
      </c>
      <c r="BC140" s="5">
        <f t="shared" si="1"/>
        <v>25</v>
      </c>
      <c r="BD140" s="5">
        <f t="shared" si="2"/>
        <v>3</v>
      </c>
    </row>
    <row r="141">
      <c r="A141" s="1">
        <v>140.0</v>
      </c>
      <c r="B141" s="3"/>
      <c r="C141" s="4" t="s">
        <v>793</v>
      </c>
      <c r="D141" s="4" t="s">
        <v>692</v>
      </c>
      <c r="E141" s="5">
        <v>2019.0</v>
      </c>
      <c r="F141" s="5">
        <v>2020.0</v>
      </c>
      <c r="G141" s="5">
        <v>50.0</v>
      </c>
      <c r="H141" s="5">
        <v>53.0</v>
      </c>
      <c r="I141" s="3"/>
      <c r="J141" s="3"/>
      <c r="K141" s="3"/>
      <c r="L141" s="5">
        <v>4.56</v>
      </c>
      <c r="M141" s="5">
        <v>5.0</v>
      </c>
      <c r="N141" s="3"/>
      <c r="O141" s="3"/>
      <c r="P141" s="3"/>
      <c r="Q141" s="3"/>
      <c r="R141" s="5">
        <v>53.1</v>
      </c>
      <c r="S141" s="5">
        <v>62.0</v>
      </c>
      <c r="T141" s="5">
        <v>39.0</v>
      </c>
      <c r="U141" s="5">
        <v>27.0</v>
      </c>
      <c r="V141" s="5">
        <v>10.0</v>
      </c>
      <c r="W141" s="5">
        <v>15.0</v>
      </c>
      <c r="X141" s="5">
        <v>0.0</v>
      </c>
      <c r="Y141" s="5">
        <v>0.0</v>
      </c>
      <c r="Z141" s="5">
        <v>0.0</v>
      </c>
      <c r="AA141" s="5">
        <v>0.0</v>
      </c>
      <c r="AB141" s="5">
        <v>1.0</v>
      </c>
      <c r="AC141" s="5">
        <v>231.0</v>
      </c>
      <c r="AD141" s="5">
        <v>1.444</v>
      </c>
      <c r="AE141" s="5">
        <v>8.9</v>
      </c>
      <c r="AF141" s="5">
        <v>3.53</v>
      </c>
      <c r="AG141" s="5">
        <v>231.0</v>
      </c>
      <c r="AH141" s="5">
        <v>215.0</v>
      </c>
      <c r="AI141" s="5">
        <v>39.0</v>
      </c>
      <c r="AJ141" s="5">
        <v>62.0</v>
      </c>
      <c r="AK141" s="5">
        <v>15.0</v>
      </c>
      <c r="AL141" s="5">
        <v>1.0</v>
      </c>
      <c r="AM141" s="5">
        <v>10.0</v>
      </c>
      <c r="AN141" s="5">
        <v>2.0</v>
      </c>
      <c r="AO141" s="5">
        <v>2.0</v>
      </c>
      <c r="AP141" s="5">
        <v>15.0</v>
      </c>
      <c r="AQ141" s="5">
        <v>0.288</v>
      </c>
      <c r="AR141" s="5">
        <v>0.333</v>
      </c>
      <c r="AS141" s="5">
        <v>0.507</v>
      </c>
      <c r="AT141" s="5">
        <v>0.84</v>
      </c>
      <c r="AU141" s="5">
        <v>109.0</v>
      </c>
      <c r="AV141" s="5">
        <v>3.0</v>
      </c>
      <c r="AW141" s="5">
        <v>0.0</v>
      </c>
      <c r="AX141" s="5">
        <v>0.0</v>
      </c>
      <c r="AY141" s="5">
        <v>1.0</v>
      </c>
      <c r="AZ141" s="5">
        <v>0.0</v>
      </c>
      <c r="BA141" s="5">
        <v>0.0</v>
      </c>
      <c r="BB141" s="5">
        <v>0.34</v>
      </c>
      <c r="BC141" s="5">
        <f t="shared" si="1"/>
        <v>36</v>
      </c>
      <c r="BD141" s="5">
        <f t="shared" si="2"/>
        <v>0</v>
      </c>
    </row>
    <row r="142">
      <c r="A142" s="1">
        <v>141.0</v>
      </c>
      <c r="B142" s="3"/>
      <c r="C142" s="4" t="s">
        <v>794</v>
      </c>
      <c r="D142" s="4" t="s">
        <v>692</v>
      </c>
      <c r="E142" s="5">
        <v>2019.0</v>
      </c>
      <c r="F142" s="5">
        <v>2020.0</v>
      </c>
      <c r="G142" s="5">
        <v>53.0</v>
      </c>
      <c r="H142" s="5">
        <v>53.0</v>
      </c>
      <c r="I142" s="3"/>
      <c r="J142" s="3"/>
      <c r="K142" s="3"/>
      <c r="L142" s="5">
        <v>4.26</v>
      </c>
      <c r="M142" s="5">
        <v>0.0</v>
      </c>
      <c r="N142" s="3"/>
      <c r="O142" s="3"/>
      <c r="P142" s="3"/>
      <c r="Q142" s="3"/>
      <c r="R142" s="5">
        <v>57.0</v>
      </c>
      <c r="S142" s="5">
        <v>44.0</v>
      </c>
      <c r="T142" s="5">
        <v>29.0</v>
      </c>
      <c r="U142" s="5">
        <v>27.0</v>
      </c>
      <c r="V142" s="5">
        <v>11.0</v>
      </c>
      <c r="W142" s="5">
        <v>21.0</v>
      </c>
      <c r="X142" s="5">
        <v>1.0</v>
      </c>
      <c r="Y142" s="5">
        <v>4.0</v>
      </c>
      <c r="Z142" s="5">
        <v>2.0</v>
      </c>
      <c r="AA142" s="5">
        <v>0.0</v>
      </c>
      <c r="AB142" s="5">
        <v>1.0</v>
      </c>
      <c r="AC142" s="5">
        <v>233.0</v>
      </c>
      <c r="AD142" s="5">
        <v>1.14</v>
      </c>
      <c r="AE142" s="5">
        <v>8.4</v>
      </c>
      <c r="AF142" s="5">
        <v>2.52</v>
      </c>
      <c r="AG142" s="5">
        <v>233.0</v>
      </c>
      <c r="AH142" s="5">
        <v>207.0</v>
      </c>
      <c r="AI142" s="5">
        <v>29.0</v>
      </c>
      <c r="AJ142" s="5">
        <v>44.0</v>
      </c>
      <c r="AK142" s="5">
        <v>9.0</v>
      </c>
      <c r="AL142" s="5">
        <v>1.0</v>
      </c>
      <c r="AM142" s="5">
        <v>11.0</v>
      </c>
      <c r="AN142" s="5">
        <v>2.0</v>
      </c>
      <c r="AO142" s="5">
        <v>2.0</v>
      </c>
      <c r="AP142" s="5">
        <v>21.0</v>
      </c>
      <c r="AQ142" s="5">
        <v>0.213</v>
      </c>
      <c r="AR142" s="5">
        <v>0.288</v>
      </c>
      <c r="AS142" s="5">
        <v>0.425</v>
      </c>
      <c r="AT142" s="5">
        <v>0.713</v>
      </c>
      <c r="AU142" s="5">
        <v>88.0</v>
      </c>
      <c r="AV142" s="5">
        <v>8.0</v>
      </c>
      <c r="AW142" s="5">
        <v>2.0</v>
      </c>
      <c r="AX142" s="5">
        <v>0.0</v>
      </c>
      <c r="AY142" s="5">
        <v>3.0</v>
      </c>
      <c r="AZ142" s="5">
        <v>1.0</v>
      </c>
      <c r="BA142" s="5">
        <v>4.0</v>
      </c>
      <c r="BB142" s="5">
        <v>0.226</v>
      </c>
      <c r="BC142" s="5">
        <f t="shared" si="1"/>
        <v>23</v>
      </c>
      <c r="BD142" s="5">
        <f t="shared" si="2"/>
        <v>0</v>
      </c>
    </row>
    <row r="143">
      <c r="A143" s="1">
        <v>142.0</v>
      </c>
      <c r="B143" s="3"/>
      <c r="C143" s="4" t="s">
        <v>795</v>
      </c>
      <c r="D143" s="4" t="s">
        <v>692</v>
      </c>
      <c r="E143" s="5">
        <v>2019.0</v>
      </c>
      <c r="F143" s="5">
        <v>2020.0</v>
      </c>
      <c r="G143" s="5">
        <v>75.0</v>
      </c>
      <c r="H143" s="5">
        <v>52.0</v>
      </c>
      <c r="I143" s="3"/>
      <c r="J143" s="3"/>
      <c r="K143" s="3"/>
      <c r="L143" s="5">
        <v>3.35</v>
      </c>
      <c r="M143" s="5">
        <v>0.0</v>
      </c>
      <c r="N143" s="3"/>
      <c r="O143" s="3"/>
      <c r="P143" s="3"/>
      <c r="Q143" s="3"/>
      <c r="R143" s="5">
        <v>37.2</v>
      </c>
      <c r="S143" s="5">
        <v>28.0</v>
      </c>
      <c r="T143" s="5">
        <v>13.0</v>
      </c>
      <c r="U143" s="5">
        <v>14.0</v>
      </c>
      <c r="V143" s="5">
        <v>5.0</v>
      </c>
      <c r="W143" s="5">
        <v>20.0</v>
      </c>
      <c r="X143" s="5">
        <v>1.0</v>
      </c>
      <c r="Y143" s="5">
        <v>1.0</v>
      </c>
      <c r="Z143" s="5">
        <v>2.0</v>
      </c>
      <c r="AA143" s="5">
        <v>0.0</v>
      </c>
      <c r="AB143" s="5">
        <v>1.0</v>
      </c>
      <c r="AC143" s="5">
        <v>163.0</v>
      </c>
      <c r="AD143" s="5">
        <v>1.274</v>
      </c>
      <c r="AE143" s="5">
        <v>12.4</v>
      </c>
      <c r="AF143" s="5">
        <v>2.6</v>
      </c>
      <c r="AG143" s="5">
        <v>163.0</v>
      </c>
      <c r="AH143" s="5">
        <v>138.0</v>
      </c>
      <c r="AI143" s="5">
        <v>13.0</v>
      </c>
      <c r="AJ143" s="5">
        <v>28.0</v>
      </c>
      <c r="AK143" s="5">
        <v>3.0</v>
      </c>
      <c r="AL143" s="5">
        <v>0.0</v>
      </c>
      <c r="AM143" s="5">
        <v>5.0</v>
      </c>
      <c r="AN143" s="5">
        <v>3.0</v>
      </c>
      <c r="AO143" s="5">
        <v>0.0</v>
      </c>
      <c r="AP143" s="5">
        <v>20.0</v>
      </c>
      <c r="AQ143" s="5">
        <v>0.203</v>
      </c>
      <c r="AR143" s="5">
        <v>0.307</v>
      </c>
      <c r="AS143" s="5">
        <v>0.333</v>
      </c>
      <c r="AT143" s="5">
        <v>0.64</v>
      </c>
      <c r="AU143" s="5">
        <v>46.0</v>
      </c>
      <c r="AV143" s="5">
        <v>1.0</v>
      </c>
      <c r="AW143" s="5">
        <v>2.0</v>
      </c>
      <c r="AX143" s="5">
        <v>0.0</v>
      </c>
      <c r="AY143" s="5">
        <v>3.0</v>
      </c>
      <c r="AZ143" s="5">
        <v>1.0</v>
      </c>
      <c r="BA143" s="5">
        <v>1.0</v>
      </c>
      <c r="BB143" s="5">
        <v>0.274</v>
      </c>
      <c r="BC143" s="5">
        <f t="shared" si="1"/>
        <v>20</v>
      </c>
      <c r="BD143" s="5">
        <f t="shared" si="2"/>
        <v>3</v>
      </c>
    </row>
    <row r="144">
      <c r="A144" s="1">
        <v>143.0</v>
      </c>
      <c r="B144" s="3"/>
      <c r="C144" s="4" t="s">
        <v>796</v>
      </c>
      <c r="D144" s="4" t="s">
        <v>692</v>
      </c>
      <c r="E144" s="5">
        <v>2019.0</v>
      </c>
      <c r="F144" s="5">
        <v>2020.0</v>
      </c>
      <c r="G144" s="5">
        <v>87.0</v>
      </c>
      <c r="H144" s="5">
        <v>52.0</v>
      </c>
      <c r="I144" s="3"/>
      <c r="J144" s="3"/>
      <c r="K144" s="3"/>
      <c r="L144" s="5">
        <v>3.07</v>
      </c>
      <c r="M144" s="5">
        <v>0.0</v>
      </c>
      <c r="N144" s="3"/>
      <c r="O144" s="3"/>
      <c r="P144" s="3"/>
      <c r="Q144" s="3"/>
      <c r="R144" s="5">
        <v>55.2</v>
      </c>
      <c r="S144" s="5">
        <v>39.0</v>
      </c>
      <c r="T144" s="5">
        <v>33.0</v>
      </c>
      <c r="U144" s="5">
        <v>19.0</v>
      </c>
      <c r="V144" s="5">
        <v>8.0</v>
      </c>
      <c r="W144" s="5">
        <v>12.0</v>
      </c>
      <c r="X144" s="5">
        <v>0.0</v>
      </c>
      <c r="Y144" s="5">
        <v>2.0</v>
      </c>
      <c r="Z144" s="5">
        <v>2.0</v>
      </c>
      <c r="AA144" s="5">
        <v>0.0</v>
      </c>
      <c r="AB144" s="5">
        <v>2.0</v>
      </c>
      <c r="AC144" s="5">
        <v>218.0</v>
      </c>
      <c r="AD144" s="5">
        <v>0.916</v>
      </c>
      <c r="AE144" s="5">
        <v>8.4</v>
      </c>
      <c r="AF144" s="5">
        <v>4.33</v>
      </c>
      <c r="AG144" s="5">
        <v>218.0</v>
      </c>
      <c r="AH144" s="5">
        <v>199.0</v>
      </c>
      <c r="AI144" s="5">
        <v>33.0</v>
      </c>
      <c r="AJ144" s="5">
        <v>39.0</v>
      </c>
      <c r="AK144" s="5">
        <v>8.0</v>
      </c>
      <c r="AL144" s="5">
        <v>0.0</v>
      </c>
      <c r="AM144" s="5">
        <v>8.0</v>
      </c>
      <c r="AN144" s="5">
        <v>3.0</v>
      </c>
      <c r="AO144" s="5">
        <v>0.0</v>
      </c>
      <c r="AP144" s="5">
        <v>12.0</v>
      </c>
      <c r="AQ144" s="5">
        <v>0.196</v>
      </c>
      <c r="AR144" s="5">
        <v>0.248</v>
      </c>
      <c r="AS144" s="5">
        <v>0.357</v>
      </c>
      <c r="AT144" s="5">
        <v>0.604</v>
      </c>
      <c r="AU144" s="5">
        <v>71.0</v>
      </c>
      <c r="AV144" s="5">
        <v>5.0</v>
      </c>
      <c r="AW144" s="5">
        <v>2.0</v>
      </c>
      <c r="AX144" s="5">
        <v>4.0</v>
      </c>
      <c r="AY144" s="5">
        <v>1.0</v>
      </c>
      <c r="AZ144" s="5">
        <v>0.0</v>
      </c>
      <c r="BA144" s="5">
        <v>2.0</v>
      </c>
      <c r="BB144" s="5">
        <v>0.221</v>
      </c>
      <c r="BC144" s="5">
        <f t="shared" si="1"/>
        <v>23</v>
      </c>
      <c r="BD144" s="5">
        <f t="shared" si="2"/>
        <v>3</v>
      </c>
    </row>
    <row r="145">
      <c r="A145" s="1">
        <v>144.0</v>
      </c>
      <c r="B145" s="3"/>
      <c r="C145" s="4" t="s">
        <v>797</v>
      </c>
      <c r="D145" s="4" t="s">
        <v>692</v>
      </c>
      <c r="E145" s="5">
        <v>2019.0</v>
      </c>
      <c r="F145" s="5">
        <v>2019.0</v>
      </c>
      <c r="G145" s="5">
        <v>56.0</v>
      </c>
      <c r="H145" s="5">
        <v>52.0</v>
      </c>
      <c r="I145" s="3"/>
      <c r="J145" s="3"/>
      <c r="K145" s="3"/>
      <c r="L145" s="5">
        <v>3.93</v>
      </c>
      <c r="M145" s="5">
        <v>0.0</v>
      </c>
      <c r="N145" s="3"/>
      <c r="O145" s="3"/>
      <c r="P145" s="3"/>
      <c r="Q145" s="3"/>
      <c r="R145" s="5">
        <v>36.2</v>
      </c>
      <c r="S145" s="5">
        <v>24.0</v>
      </c>
      <c r="T145" s="5">
        <v>18.0</v>
      </c>
      <c r="U145" s="5">
        <v>16.0</v>
      </c>
      <c r="V145" s="5">
        <v>4.0</v>
      </c>
      <c r="W145" s="5">
        <v>20.0</v>
      </c>
      <c r="X145" s="5">
        <v>0.0</v>
      </c>
      <c r="Y145" s="5">
        <v>4.0</v>
      </c>
      <c r="Z145" s="5">
        <v>1.0</v>
      </c>
      <c r="AA145" s="5">
        <v>0.0</v>
      </c>
      <c r="AB145" s="5">
        <v>1.0</v>
      </c>
      <c r="AC145" s="5">
        <v>155.0</v>
      </c>
      <c r="AD145" s="5">
        <v>1.2</v>
      </c>
      <c r="AE145" s="5">
        <v>12.8</v>
      </c>
      <c r="AF145" s="5">
        <v>2.6</v>
      </c>
      <c r="AG145" s="5">
        <v>155.0</v>
      </c>
      <c r="AH145" s="5">
        <v>133.0</v>
      </c>
      <c r="AI145" s="5">
        <v>18.0</v>
      </c>
      <c r="AJ145" s="5">
        <v>24.0</v>
      </c>
      <c r="AK145" s="5">
        <v>6.0</v>
      </c>
      <c r="AL145" s="5">
        <v>0.0</v>
      </c>
      <c r="AM145" s="5">
        <v>4.0</v>
      </c>
      <c r="AN145" s="5">
        <v>4.0</v>
      </c>
      <c r="AO145" s="5">
        <v>0.0</v>
      </c>
      <c r="AP145" s="5">
        <v>20.0</v>
      </c>
      <c r="AQ145" s="5">
        <v>0.18</v>
      </c>
      <c r="AR145" s="5">
        <v>0.292</v>
      </c>
      <c r="AS145" s="5">
        <v>0.316</v>
      </c>
      <c r="AT145" s="5">
        <v>0.608</v>
      </c>
      <c r="AU145" s="5">
        <v>42.0</v>
      </c>
      <c r="AV145" s="5">
        <v>2.0</v>
      </c>
      <c r="AW145" s="5">
        <v>1.0</v>
      </c>
      <c r="AX145" s="5">
        <v>1.0</v>
      </c>
      <c r="AY145" s="5">
        <v>0.0</v>
      </c>
      <c r="AZ145" s="5">
        <v>0.0</v>
      </c>
      <c r="BA145" s="5">
        <v>4.0</v>
      </c>
      <c r="BB145" s="5">
        <v>0.26</v>
      </c>
      <c r="BC145" s="5">
        <f t="shared" si="1"/>
        <v>14</v>
      </c>
      <c r="BD145" s="5">
        <f t="shared" si="2"/>
        <v>4</v>
      </c>
    </row>
    <row r="146">
      <c r="A146" s="1">
        <v>145.0</v>
      </c>
      <c r="B146" s="3"/>
      <c r="C146" s="4" t="s">
        <v>798</v>
      </c>
      <c r="D146" s="4" t="s">
        <v>692</v>
      </c>
      <c r="E146" s="5">
        <v>2019.0</v>
      </c>
      <c r="F146" s="5">
        <v>2020.0</v>
      </c>
      <c r="G146" s="5">
        <v>32.0</v>
      </c>
      <c r="H146" s="5">
        <v>51.0</v>
      </c>
      <c r="I146" s="3"/>
      <c r="J146" s="3"/>
      <c r="K146" s="3"/>
      <c r="L146" s="5">
        <v>6.99</v>
      </c>
      <c r="M146" s="5">
        <v>19.0</v>
      </c>
      <c r="N146" s="3"/>
      <c r="O146" s="3"/>
      <c r="P146" s="3"/>
      <c r="Q146" s="3"/>
      <c r="R146" s="5">
        <v>65.2</v>
      </c>
      <c r="S146" s="5">
        <v>88.0</v>
      </c>
      <c r="T146" s="5">
        <v>51.0</v>
      </c>
      <c r="U146" s="5">
        <v>51.0</v>
      </c>
      <c r="V146" s="5">
        <v>15.0</v>
      </c>
      <c r="W146" s="5">
        <v>19.0</v>
      </c>
      <c r="X146" s="5">
        <v>0.0</v>
      </c>
      <c r="Y146" s="5">
        <v>3.0</v>
      </c>
      <c r="Z146" s="5">
        <v>0.0</v>
      </c>
      <c r="AA146" s="5">
        <v>0.0</v>
      </c>
      <c r="AB146" s="5">
        <v>3.0</v>
      </c>
      <c r="AC146" s="5">
        <v>296.0</v>
      </c>
      <c r="AD146" s="5">
        <v>1.629</v>
      </c>
      <c r="AE146" s="5">
        <v>7.0</v>
      </c>
      <c r="AF146" s="5">
        <v>2.68</v>
      </c>
      <c r="AG146" s="5">
        <v>296.0</v>
      </c>
      <c r="AH146" s="5">
        <v>268.0</v>
      </c>
      <c r="AI146" s="5">
        <v>51.0</v>
      </c>
      <c r="AJ146" s="5">
        <v>88.0</v>
      </c>
      <c r="AK146" s="5">
        <v>18.0</v>
      </c>
      <c r="AL146" s="5">
        <v>2.0</v>
      </c>
      <c r="AM146" s="5">
        <v>15.0</v>
      </c>
      <c r="AN146" s="5">
        <v>2.0</v>
      </c>
      <c r="AO146" s="5">
        <v>1.0</v>
      </c>
      <c r="AP146" s="5">
        <v>19.0</v>
      </c>
      <c r="AQ146" s="5">
        <v>0.328</v>
      </c>
      <c r="AR146" s="5">
        <v>0.365</v>
      </c>
      <c r="AS146" s="5">
        <v>0.578</v>
      </c>
      <c r="AT146" s="5">
        <v>0.944</v>
      </c>
      <c r="AU146" s="5">
        <v>155.0</v>
      </c>
      <c r="AV146" s="5">
        <v>10.0</v>
      </c>
      <c r="AW146" s="5">
        <v>0.0</v>
      </c>
      <c r="AX146" s="5">
        <v>3.0</v>
      </c>
      <c r="AY146" s="5">
        <v>6.0</v>
      </c>
      <c r="AZ146" s="5">
        <v>0.0</v>
      </c>
      <c r="BA146" s="5">
        <v>3.0</v>
      </c>
      <c r="BB146" s="5">
        <v>0.351</v>
      </c>
      <c r="BC146" s="5">
        <f t="shared" si="1"/>
        <v>53</v>
      </c>
      <c r="BD146" s="5">
        <f t="shared" si="2"/>
        <v>1</v>
      </c>
    </row>
    <row r="147">
      <c r="A147" s="1">
        <v>146.0</v>
      </c>
      <c r="B147" s="3"/>
      <c r="C147" s="4" t="s">
        <v>799</v>
      </c>
      <c r="D147" s="4" t="s">
        <v>692</v>
      </c>
      <c r="E147" s="5">
        <v>2019.0</v>
      </c>
      <c r="F147" s="5">
        <v>2020.0</v>
      </c>
      <c r="G147" s="5">
        <v>60.0</v>
      </c>
      <c r="H147" s="5">
        <v>51.0</v>
      </c>
      <c r="I147" s="3"/>
      <c r="J147" s="3"/>
      <c r="K147" s="3"/>
      <c r="L147" s="5">
        <v>0.88</v>
      </c>
      <c r="M147" s="5">
        <v>0.0</v>
      </c>
      <c r="N147" s="3"/>
      <c r="O147" s="3"/>
      <c r="P147" s="3"/>
      <c r="Q147" s="3"/>
      <c r="R147" s="5">
        <v>30.2</v>
      </c>
      <c r="S147" s="5">
        <v>19.0</v>
      </c>
      <c r="T147" s="5">
        <v>6.0</v>
      </c>
      <c r="U147" s="5">
        <v>3.0</v>
      </c>
      <c r="V147" s="5">
        <v>0.0</v>
      </c>
      <c r="W147" s="5">
        <v>7.0</v>
      </c>
      <c r="X147" s="5">
        <v>0.0</v>
      </c>
      <c r="Y147" s="5">
        <v>3.0</v>
      </c>
      <c r="Z147" s="5">
        <v>5.0</v>
      </c>
      <c r="AA147" s="5">
        <v>0.0</v>
      </c>
      <c r="AB147" s="5">
        <v>0.0</v>
      </c>
      <c r="AC147" s="5">
        <v>121.0</v>
      </c>
      <c r="AD147" s="5">
        <v>0.848</v>
      </c>
      <c r="AE147" s="5">
        <v>15.0</v>
      </c>
      <c r="AF147" s="5">
        <v>7.29</v>
      </c>
      <c r="AG147" s="5">
        <v>121.0</v>
      </c>
      <c r="AH147" s="5">
        <v>107.0</v>
      </c>
      <c r="AI147" s="5">
        <v>6.0</v>
      </c>
      <c r="AJ147" s="5">
        <v>19.0</v>
      </c>
      <c r="AK147" s="5">
        <v>3.0</v>
      </c>
      <c r="AL147" s="5">
        <v>0.0</v>
      </c>
      <c r="AM147" s="5">
        <v>0.0</v>
      </c>
      <c r="AN147" s="5">
        <v>2.0</v>
      </c>
      <c r="AO147" s="5">
        <v>1.0</v>
      </c>
      <c r="AP147" s="5">
        <v>7.0</v>
      </c>
      <c r="AQ147" s="5">
        <v>0.178</v>
      </c>
      <c r="AR147" s="5">
        <v>0.258</v>
      </c>
      <c r="AS147" s="5">
        <v>0.206</v>
      </c>
      <c r="AT147" s="5">
        <v>0.464</v>
      </c>
      <c r="AU147" s="5">
        <v>22.0</v>
      </c>
      <c r="AV147" s="5">
        <v>4.0</v>
      </c>
      <c r="AW147" s="5">
        <v>5.0</v>
      </c>
      <c r="AX147" s="5">
        <v>1.0</v>
      </c>
      <c r="AY147" s="5">
        <v>1.0</v>
      </c>
      <c r="AZ147" s="5">
        <v>0.0</v>
      </c>
      <c r="BA147" s="5">
        <v>3.0</v>
      </c>
      <c r="BB147" s="5">
        <v>0.333</v>
      </c>
      <c r="BC147" s="5">
        <f t="shared" si="1"/>
        <v>16</v>
      </c>
      <c r="BD147" s="5">
        <f t="shared" si="2"/>
        <v>1</v>
      </c>
    </row>
    <row r="148">
      <c r="A148" s="1">
        <v>147.0</v>
      </c>
      <c r="B148" s="3"/>
      <c r="C148" s="4" t="s">
        <v>800</v>
      </c>
      <c r="D148" s="4" t="s">
        <v>692</v>
      </c>
      <c r="E148" s="5">
        <v>2019.0</v>
      </c>
      <c r="F148" s="5">
        <v>2020.0</v>
      </c>
      <c r="G148" s="5">
        <v>20.0</v>
      </c>
      <c r="H148" s="5">
        <v>51.0</v>
      </c>
      <c r="I148" s="3"/>
      <c r="J148" s="3"/>
      <c r="K148" s="3"/>
      <c r="L148" s="5">
        <v>3.86</v>
      </c>
      <c r="M148" s="5">
        <v>20.0</v>
      </c>
      <c r="N148" s="3"/>
      <c r="O148" s="3"/>
      <c r="P148" s="3"/>
      <c r="Q148" s="3"/>
      <c r="R148" s="5">
        <v>46.2</v>
      </c>
      <c r="S148" s="5">
        <v>46.0</v>
      </c>
      <c r="T148" s="5">
        <v>24.0</v>
      </c>
      <c r="U148" s="5">
        <v>20.0</v>
      </c>
      <c r="V148" s="5">
        <v>6.0</v>
      </c>
      <c r="W148" s="5">
        <v>9.0</v>
      </c>
      <c r="X148" s="5">
        <v>1.0</v>
      </c>
      <c r="Y148" s="5">
        <v>0.0</v>
      </c>
      <c r="Z148" s="5">
        <v>0.0</v>
      </c>
      <c r="AA148" s="5">
        <v>0.0</v>
      </c>
      <c r="AB148" s="5">
        <v>0.0</v>
      </c>
      <c r="AC148" s="5">
        <v>191.0</v>
      </c>
      <c r="AD148" s="5">
        <v>1.179</v>
      </c>
      <c r="AE148" s="5">
        <v>9.8</v>
      </c>
      <c r="AF148" s="5">
        <v>5.67</v>
      </c>
      <c r="AG148" s="5">
        <v>191.0</v>
      </c>
      <c r="AH148" s="5">
        <v>181.0</v>
      </c>
      <c r="AI148" s="5">
        <v>24.0</v>
      </c>
      <c r="AJ148" s="5">
        <v>46.0</v>
      </c>
      <c r="AK148" s="5">
        <v>15.0</v>
      </c>
      <c r="AL148" s="5">
        <v>2.0</v>
      </c>
      <c r="AM148" s="5">
        <v>6.0</v>
      </c>
      <c r="AN148" s="5">
        <v>0.0</v>
      </c>
      <c r="AO148" s="5">
        <v>0.0</v>
      </c>
      <c r="AP148" s="5">
        <v>9.0</v>
      </c>
      <c r="AQ148" s="5">
        <v>0.254</v>
      </c>
      <c r="AR148" s="5">
        <v>0.288</v>
      </c>
      <c r="AS148" s="5">
        <v>0.459</v>
      </c>
      <c r="AT148" s="5">
        <v>0.747</v>
      </c>
      <c r="AU148" s="5">
        <v>83.0</v>
      </c>
      <c r="AV148" s="5">
        <v>4.0</v>
      </c>
      <c r="AW148" s="5">
        <v>0.0</v>
      </c>
      <c r="AX148" s="5">
        <v>0.0</v>
      </c>
      <c r="AY148" s="5">
        <v>1.0</v>
      </c>
      <c r="AZ148" s="5">
        <v>1.0</v>
      </c>
      <c r="BA148" s="5">
        <v>0.0</v>
      </c>
      <c r="BB148" s="5">
        <v>0.32</v>
      </c>
      <c r="BC148" s="5">
        <f t="shared" si="1"/>
        <v>23</v>
      </c>
      <c r="BD148" s="5">
        <f t="shared" si="2"/>
        <v>0</v>
      </c>
    </row>
    <row r="149">
      <c r="A149" s="1">
        <v>148.0</v>
      </c>
      <c r="B149" s="3"/>
      <c r="C149" s="4" t="s">
        <v>801</v>
      </c>
      <c r="D149" s="4" t="s">
        <v>692</v>
      </c>
      <c r="E149" s="5">
        <v>2019.0</v>
      </c>
      <c r="F149" s="5">
        <v>2020.0</v>
      </c>
      <c r="G149" s="5">
        <v>65.0</v>
      </c>
      <c r="H149" s="5">
        <v>51.0</v>
      </c>
      <c r="I149" s="3"/>
      <c r="J149" s="3"/>
      <c r="K149" s="3"/>
      <c r="L149" s="5">
        <v>5.98</v>
      </c>
      <c r="M149" s="5">
        <v>0.0</v>
      </c>
      <c r="N149" s="3"/>
      <c r="O149" s="3"/>
      <c r="P149" s="3"/>
      <c r="Q149" s="3"/>
      <c r="R149" s="5">
        <v>43.2</v>
      </c>
      <c r="S149" s="5">
        <v>53.0</v>
      </c>
      <c r="T149" s="5">
        <v>32.0</v>
      </c>
      <c r="U149" s="5">
        <v>29.0</v>
      </c>
      <c r="V149" s="5">
        <v>7.0</v>
      </c>
      <c r="W149" s="5">
        <v>18.0</v>
      </c>
      <c r="X149" s="5">
        <v>1.0</v>
      </c>
      <c r="Y149" s="5">
        <v>1.0</v>
      </c>
      <c r="Z149" s="5">
        <v>4.0</v>
      </c>
      <c r="AA149" s="5">
        <v>1.0</v>
      </c>
      <c r="AB149" s="5">
        <v>4.0</v>
      </c>
      <c r="AC149" s="5">
        <v>203.0</v>
      </c>
      <c r="AD149" s="5">
        <v>1.626</v>
      </c>
      <c r="AE149" s="5">
        <v>10.5</v>
      </c>
      <c r="AF149" s="5">
        <v>2.83</v>
      </c>
      <c r="AG149" s="5">
        <v>203.0</v>
      </c>
      <c r="AH149" s="5">
        <v>179.0</v>
      </c>
      <c r="AI149" s="5">
        <v>32.0</v>
      </c>
      <c r="AJ149" s="5">
        <v>53.0</v>
      </c>
      <c r="AK149" s="5">
        <v>11.0</v>
      </c>
      <c r="AL149" s="5">
        <v>1.0</v>
      </c>
      <c r="AM149" s="5">
        <v>7.0</v>
      </c>
      <c r="AN149" s="5">
        <v>5.0</v>
      </c>
      <c r="AO149" s="5">
        <v>0.0</v>
      </c>
      <c r="AP149" s="5">
        <v>18.0</v>
      </c>
      <c r="AQ149" s="5">
        <v>0.296</v>
      </c>
      <c r="AR149" s="5">
        <v>0.369</v>
      </c>
      <c r="AS149" s="5">
        <v>0.486</v>
      </c>
      <c r="AT149" s="5">
        <v>0.855</v>
      </c>
      <c r="AU149" s="5">
        <v>87.0</v>
      </c>
      <c r="AV149" s="5">
        <v>6.0</v>
      </c>
      <c r="AW149" s="5">
        <v>4.0</v>
      </c>
      <c r="AX149" s="5">
        <v>0.0</v>
      </c>
      <c r="AY149" s="5">
        <v>2.0</v>
      </c>
      <c r="AZ149" s="5">
        <v>1.0</v>
      </c>
      <c r="BA149" s="5">
        <v>1.0</v>
      </c>
      <c r="BB149" s="5">
        <v>0.374</v>
      </c>
      <c r="BC149" s="5">
        <f t="shared" si="1"/>
        <v>34</v>
      </c>
      <c r="BD149" s="5">
        <f t="shared" si="2"/>
        <v>5</v>
      </c>
    </row>
    <row r="150">
      <c r="A150" s="1">
        <v>149.0</v>
      </c>
      <c r="B150" s="3"/>
      <c r="C150" s="4" t="s">
        <v>802</v>
      </c>
      <c r="D150" s="4" t="s">
        <v>692</v>
      </c>
      <c r="E150" s="5">
        <v>2019.0</v>
      </c>
      <c r="F150" s="5">
        <v>2020.0</v>
      </c>
      <c r="G150" s="5">
        <v>33.0</v>
      </c>
      <c r="H150" s="5">
        <v>51.0</v>
      </c>
      <c r="I150" s="3"/>
      <c r="J150" s="3"/>
      <c r="K150" s="3"/>
      <c r="L150" s="5">
        <v>6.23</v>
      </c>
      <c r="M150" s="5">
        <v>13.0</v>
      </c>
      <c r="N150" s="3"/>
      <c r="O150" s="3"/>
      <c r="P150" s="3"/>
      <c r="Q150" s="3"/>
      <c r="R150" s="5">
        <v>52.0</v>
      </c>
      <c r="S150" s="5">
        <v>62.0</v>
      </c>
      <c r="T150" s="5">
        <v>43.0</v>
      </c>
      <c r="U150" s="5">
        <v>36.0</v>
      </c>
      <c r="V150" s="5">
        <v>11.0</v>
      </c>
      <c r="W150" s="5">
        <v>16.0</v>
      </c>
      <c r="X150" s="5">
        <v>0.0</v>
      </c>
      <c r="Y150" s="5">
        <v>3.0</v>
      </c>
      <c r="Z150" s="5">
        <v>5.0</v>
      </c>
      <c r="AA150" s="5">
        <v>0.0</v>
      </c>
      <c r="AB150" s="5">
        <v>3.0</v>
      </c>
      <c r="AC150" s="5">
        <v>238.0</v>
      </c>
      <c r="AD150" s="5">
        <v>1.5</v>
      </c>
      <c r="AE150" s="5">
        <v>8.8</v>
      </c>
      <c r="AF150" s="5">
        <v>3.19</v>
      </c>
      <c r="AG150" s="5">
        <v>238.0</v>
      </c>
      <c r="AH150" s="5">
        <v>209.0</v>
      </c>
      <c r="AI150" s="5">
        <v>43.0</v>
      </c>
      <c r="AJ150" s="5">
        <v>62.0</v>
      </c>
      <c r="AK150" s="5">
        <v>12.0</v>
      </c>
      <c r="AL150" s="5">
        <v>2.0</v>
      </c>
      <c r="AM150" s="5">
        <v>11.0</v>
      </c>
      <c r="AN150" s="5">
        <v>4.0</v>
      </c>
      <c r="AO150" s="5">
        <v>0.0</v>
      </c>
      <c r="AP150" s="5">
        <v>16.0</v>
      </c>
      <c r="AQ150" s="5">
        <v>0.297</v>
      </c>
      <c r="AR150" s="5">
        <v>0.355</v>
      </c>
      <c r="AS150" s="5">
        <v>0.531</v>
      </c>
      <c r="AT150" s="5">
        <v>0.886</v>
      </c>
      <c r="AU150" s="5">
        <v>111.0</v>
      </c>
      <c r="AV150" s="5">
        <v>5.0</v>
      </c>
      <c r="AW150" s="5">
        <v>5.0</v>
      </c>
      <c r="AX150" s="5">
        <v>4.0</v>
      </c>
      <c r="AY150" s="5">
        <v>4.0</v>
      </c>
      <c r="AZ150" s="5">
        <v>0.0</v>
      </c>
      <c r="BA150" s="5">
        <v>3.0</v>
      </c>
      <c r="BB150" s="5">
        <v>0.338</v>
      </c>
      <c r="BC150" s="5">
        <f t="shared" si="1"/>
        <v>37</v>
      </c>
      <c r="BD150" s="5">
        <f t="shared" si="2"/>
        <v>4</v>
      </c>
    </row>
    <row r="151">
      <c r="A151" s="1">
        <v>150.0</v>
      </c>
      <c r="B151" s="3"/>
      <c r="C151" s="4" t="s">
        <v>803</v>
      </c>
      <c r="D151" s="4" t="s">
        <v>692</v>
      </c>
      <c r="E151" s="5">
        <v>2019.0</v>
      </c>
      <c r="F151" s="5">
        <v>2020.0</v>
      </c>
      <c r="G151" s="5">
        <v>78.0</v>
      </c>
      <c r="H151" s="5">
        <v>51.0</v>
      </c>
      <c r="I151" s="3"/>
      <c r="J151" s="3"/>
      <c r="K151" s="3"/>
      <c r="L151" s="5">
        <v>4.81</v>
      </c>
      <c r="M151" s="5">
        <v>0.0</v>
      </c>
      <c r="N151" s="3"/>
      <c r="O151" s="3"/>
      <c r="P151" s="3"/>
      <c r="Q151" s="3"/>
      <c r="R151" s="5">
        <v>39.1</v>
      </c>
      <c r="S151" s="5">
        <v>36.0</v>
      </c>
      <c r="T151" s="5">
        <v>19.0</v>
      </c>
      <c r="U151" s="5">
        <v>21.0</v>
      </c>
      <c r="V151" s="5">
        <v>10.0</v>
      </c>
      <c r="W151" s="5">
        <v>11.0</v>
      </c>
      <c r="X151" s="5">
        <v>0.0</v>
      </c>
      <c r="Y151" s="5">
        <v>1.0</v>
      </c>
      <c r="Z151" s="5">
        <v>6.0</v>
      </c>
      <c r="AA151" s="5">
        <v>0.0</v>
      </c>
      <c r="AB151" s="5">
        <v>2.0</v>
      </c>
      <c r="AC151" s="5">
        <v>167.0</v>
      </c>
      <c r="AD151" s="5">
        <v>1.195</v>
      </c>
      <c r="AE151" s="5">
        <v>11.7</v>
      </c>
      <c r="AF151" s="5">
        <v>4.64</v>
      </c>
      <c r="AG151" s="5">
        <v>167.0</v>
      </c>
      <c r="AH151" s="5">
        <v>150.0</v>
      </c>
      <c r="AI151" s="5">
        <v>19.0</v>
      </c>
      <c r="AJ151" s="5">
        <v>36.0</v>
      </c>
      <c r="AK151" s="5">
        <v>10.0</v>
      </c>
      <c r="AL151" s="5">
        <v>0.0</v>
      </c>
      <c r="AM151" s="5">
        <v>10.0</v>
      </c>
      <c r="AN151" s="5">
        <v>3.0</v>
      </c>
      <c r="AO151" s="5">
        <v>0.0</v>
      </c>
      <c r="AP151" s="5">
        <v>11.0</v>
      </c>
      <c r="AQ151" s="5">
        <v>0.24</v>
      </c>
      <c r="AR151" s="5">
        <v>0.317</v>
      </c>
      <c r="AS151" s="5">
        <v>0.507</v>
      </c>
      <c r="AT151" s="5">
        <v>0.824</v>
      </c>
      <c r="AU151" s="5">
        <v>76.0</v>
      </c>
      <c r="AV151" s="5">
        <v>3.0</v>
      </c>
      <c r="AW151" s="5">
        <v>6.0</v>
      </c>
      <c r="AX151" s="5">
        <v>0.0</v>
      </c>
      <c r="AY151" s="5">
        <v>0.0</v>
      </c>
      <c r="AZ151" s="5">
        <v>0.0</v>
      </c>
      <c r="BA151" s="5">
        <v>1.0</v>
      </c>
      <c r="BB151" s="5">
        <v>0.292</v>
      </c>
      <c r="BC151" s="5">
        <f t="shared" si="1"/>
        <v>16</v>
      </c>
      <c r="BD151" s="5">
        <f t="shared" si="2"/>
        <v>3</v>
      </c>
    </row>
    <row r="152">
      <c r="A152" s="1">
        <v>151.0</v>
      </c>
      <c r="B152" s="3"/>
      <c r="C152" s="4" t="s">
        <v>804</v>
      </c>
      <c r="D152" s="4" t="s">
        <v>692</v>
      </c>
      <c r="E152" s="5">
        <v>2019.0</v>
      </c>
      <c r="F152" s="5">
        <v>2020.0</v>
      </c>
      <c r="G152" s="5">
        <v>62.0</v>
      </c>
      <c r="H152" s="5">
        <v>51.0</v>
      </c>
      <c r="I152" s="3"/>
      <c r="J152" s="3"/>
      <c r="K152" s="3"/>
      <c r="L152" s="5">
        <v>4.14</v>
      </c>
      <c r="M152" s="5">
        <v>27.0</v>
      </c>
      <c r="N152" s="3"/>
      <c r="O152" s="3"/>
      <c r="P152" s="3"/>
      <c r="Q152" s="3"/>
      <c r="R152" s="5">
        <v>45.2</v>
      </c>
      <c r="S152" s="5">
        <v>39.0</v>
      </c>
      <c r="T152" s="5">
        <v>27.0</v>
      </c>
      <c r="U152" s="5">
        <v>21.0</v>
      </c>
      <c r="V152" s="5">
        <v>5.0</v>
      </c>
      <c r="W152" s="5">
        <v>23.0</v>
      </c>
      <c r="X152" s="5">
        <v>2.0</v>
      </c>
      <c r="Y152" s="5">
        <v>1.0</v>
      </c>
      <c r="Z152" s="5">
        <v>0.0</v>
      </c>
      <c r="AA152" s="5">
        <v>0.0</v>
      </c>
      <c r="AB152" s="5">
        <v>3.0</v>
      </c>
      <c r="AC152" s="5">
        <v>193.0</v>
      </c>
      <c r="AD152" s="5">
        <v>1.358</v>
      </c>
      <c r="AE152" s="5">
        <v>10.1</v>
      </c>
      <c r="AF152" s="5">
        <v>2.22</v>
      </c>
      <c r="AG152" s="5">
        <v>193.0</v>
      </c>
      <c r="AH152" s="5">
        <v>167.0</v>
      </c>
      <c r="AI152" s="5">
        <v>27.0</v>
      </c>
      <c r="AJ152" s="5">
        <v>39.0</v>
      </c>
      <c r="AK152" s="5">
        <v>9.0</v>
      </c>
      <c r="AL152" s="5">
        <v>0.0</v>
      </c>
      <c r="AM152" s="5">
        <v>5.0</v>
      </c>
      <c r="AN152" s="5">
        <v>2.0</v>
      </c>
      <c r="AO152" s="5">
        <v>2.0</v>
      </c>
      <c r="AP152" s="5">
        <v>23.0</v>
      </c>
      <c r="AQ152" s="5">
        <v>0.234</v>
      </c>
      <c r="AR152" s="5">
        <v>0.321</v>
      </c>
      <c r="AS152" s="5">
        <v>0.377</v>
      </c>
      <c r="AT152" s="5">
        <v>0.698</v>
      </c>
      <c r="AU152" s="5">
        <v>63.0</v>
      </c>
      <c r="AV152" s="5">
        <v>2.0</v>
      </c>
      <c r="AW152" s="5">
        <v>0.0</v>
      </c>
      <c r="AX152" s="5">
        <v>0.0</v>
      </c>
      <c r="AY152" s="5">
        <v>3.0</v>
      </c>
      <c r="AZ152" s="5">
        <v>2.0</v>
      </c>
      <c r="BA152" s="5">
        <v>1.0</v>
      </c>
      <c r="BB152" s="5">
        <v>0.298</v>
      </c>
      <c r="BC152" s="5">
        <f t="shared" si="1"/>
        <v>25</v>
      </c>
      <c r="BD152" s="5">
        <f t="shared" si="2"/>
        <v>0</v>
      </c>
    </row>
    <row r="153">
      <c r="A153" s="1">
        <v>152.0</v>
      </c>
      <c r="B153" s="3"/>
      <c r="C153" s="4" t="s">
        <v>805</v>
      </c>
      <c r="D153" s="4" t="s">
        <v>692</v>
      </c>
      <c r="E153" s="5">
        <v>2019.0</v>
      </c>
      <c r="F153" s="5">
        <v>2020.0</v>
      </c>
      <c r="G153" s="5">
        <v>60.0</v>
      </c>
      <c r="H153" s="5">
        <v>51.0</v>
      </c>
      <c r="I153" s="3"/>
      <c r="J153" s="3"/>
      <c r="K153" s="3"/>
      <c r="L153" s="5">
        <v>4.42</v>
      </c>
      <c r="M153" s="5">
        <v>0.0</v>
      </c>
      <c r="N153" s="3"/>
      <c r="O153" s="3"/>
      <c r="P153" s="3"/>
      <c r="Q153" s="3"/>
      <c r="R153" s="5">
        <v>36.2</v>
      </c>
      <c r="S153" s="5">
        <v>35.0</v>
      </c>
      <c r="T153" s="5">
        <v>24.0</v>
      </c>
      <c r="U153" s="5">
        <v>18.0</v>
      </c>
      <c r="V153" s="5">
        <v>7.0</v>
      </c>
      <c r="W153" s="5">
        <v>12.0</v>
      </c>
      <c r="X153" s="5">
        <v>1.0</v>
      </c>
      <c r="Y153" s="5">
        <v>3.0</v>
      </c>
      <c r="Z153" s="5">
        <v>2.0</v>
      </c>
      <c r="AA153" s="5">
        <v>0.0</v>
      </c>
      <c r="AB153" s="5">
        <v>4.0</v>
      </c>
      <c r="AC153" s="5">
        <v>163.0</v>
      </c>
      <c r="AD153" s="5">
        <v>1.282</v>
      </c>
      <c r="AE153" s="5">
        <v>12.5</v>
      </c>
      <c r="AF153" s="5">
        <v>4.25</v>
      </c>
      <c r="AG153" s="5">
        <v>163.0</v>
      </c>
      <c r="AH153" s="5">
        <v>148.0</v>
      </c>
      <c r="AI153" s="5">
        <v>24.0</v>
      </c>
      <c r="AJ153" s="5">
        <v>35.0</v>
      </c>
      <c r="AK153" s="5">
        <v>7.0</v>
      </c>
      <c r="AL153" s="5">
        <v>1.0</v>
      </c>
      <c r="AM153" s="5">
        <v>7.0</v>
      </c>
      <c r="AN153" s="5">
        <v>0.0</v>
      </c>
      <c r="AO153" s="5">
        <v>0.0</v>
      </c>
      <c r="AP153" s="5">
        <v>12.0</v>
      </c>
      <c r="AQ153" s="5">
        <v>0.236</v>
      </c>
      <c r="AR153" s="5">
        <v>0.302</v>
      </c>
      <c r="AS153" s="5">
        <v>0.439</v>
      </c>
      <c r="AT153" s="5">
        <v>0.742</v>
      </c>
      <c r="AU153" s="5">
        <v>65.0</v>
      </c>
      <c r="AV153" s="5">
        <v>0.0</v>
      </c>
      <c r="AW153" s="5">
        <v>2.0</v>
      </c>
      <c r="AX153" s="5">
        <v>1.0</v>
      </c>
      <c r="AY153" s="5">
        <v>0.0</v>
      </c>
      <c r="AZ153" s="5">
        <v>1.0</v>
      </c>
      <c r="BA153" s="5">
        <v>3.0</v>
      </c>
      <c r="BB153" s="5">
        <v>0.311</v>
      </c>
      <c r="BC153" s="5">
        <f t="shared" si="1"/>
        <v>20</v>
      </c>
      <c r="BD153" s="5">
        <f t="shared" si="2"/>
        <v>0</v>
      </c>
    </row>
    <row r="154">
      <c r="A154" s="1">
        <v>153.0</v>
      </c>
      <c r="B154" s="3"/>
      <c r="C154" s="4" t="s">
        <v>806</v>
      </c>
      <c r="D154" s="4" t="s">
        <v>692</v>
      </c>
      <c r="E154" s="5">
        <v>2019.0</v>
      </c>
      <c r="F154" s="5">
        <v>2020.0</v>
      </c>
      <c r="G154" s="5">
        <v>41.0</v>
      </c>
      <c r="H154" s="5">
        <v>51.0</v>
      </c>
      <c r="I154" s="3"/>
      <c r="J154" s="3"/>
      <c r="K154" s="3"/>
      <c r="L154" s="5">
        <v>5.16</v>
      </c>
      <c r="M154" s="5">
        <v>16.0</v>
      </c>
      <c r="N154" s="3"/>
      <c r="O154" s="3"/>
      <c r="P154" s="3"/>
      <c r="Q154" s="3"/>
      <c r="R154" s="5">
        <v>59.1</v>
      </c>
      <c r="S154" s="5">
        <v>66.0</v>
      </c>
      <c r="T154" s="5">
        <v>37.0</v>
      </c>
      <c r="U154" s="5">
        <v>34.0</v>
      </c>
      <c r="V154" s="5">
        <v>8.0</v>
      </c>
      <c r="W154" s="5">
        <v>31.0</v>
      </c>
      <c r="X154" s="5">
        <v>2.0</v>
      </c>
      <c r="Y154" s="5">
        <v>1.0</v>
      </c>
      <c r="Z154" s="5">
        <v>1.0</v>
      </c>
      <c r="AA154" s="5">
        <v>0.0</v>
      </c>
      <c r="AB154" s="5">
        <v>5.0</v>
      </c>
      <c r="AC154" s="5">
        <v>265.0</v>
      </c>
      <c r="AD154" s="5">
        <v>1.635</v>
      </c>
      <c r="AE154" s="5">
        <v>7.7</v>
      </c>
      <c r="AF154" s="5">
        <v>1.65</v>
      </c>
      <c r="AG154" s="5">
        <v>265.0</v>
      </c>
      <c r="AH154" s="5">
        <v>230.0</v>
      </c>
      <c r="AI154" s="5">
        <v>37.0</v>
      </c>
      <c r="AJ154" s="5">
        <v>66.0</v>
      </c>
      <c r="AK154" s="5">
        <v>11.0</v>
      </c>
      <c r="AL154" s="5">
        <v>2.0</v>
      </c>
      <c r="AM154" s="5">
        <v>8.0</v>
      </c>
      <c r="AN154" s="5">
        <v>1.0</v>
      </c>
      <c r="AO154" s="5">
        <v>3.0</v>
      </c>
      <c r="AP154" s="5">
        <v>31.0</v>
      </c>
      <c r="AQ154" s="5">
        <v>0.287</v>
      </c>
      <c r="AR154" s="5">
        <v>0.373</v>
      </c>
      <c r="AS154" s="5">
        <v>0.457</v>
      </c>
      <c r="AT154" s="5">
        <v>0.829</v>
      </c>
      <c r="AU154" s="5">
        <v>105.0</v>
      </c>
      <c r="AV154" s="5">
        <v>9.0</v>
      </c>
      <c r="AW154" s="5">
        <v>1.0</v>
      </c>
      <c r="AX154" s="5">
        <v>2.0</v>
      </c>
      <c r="AY154" s="5">
        <v>1.0</v>
      </c>
      <c r="AZ154" s="5">
        <v>2.0</v>
      </c>
      <c r="BA154" s="5">
        <v>1.0</v>
      </c>
      <c r="BB154" s="5">
        <v>0.337</v>
      </c>
      <c r="BC154" s="5">
        <f t="shared" si="1"/>
        <v>45</v>
      </c>
      <c r="BD154" s="5">
        <f t="shared" si="2"/>
        <v>-2</v>
      </c>
    </row>
    <row r="155">
      <c r="A155" s="1">
        <v>154.0</v>
      </c>
      <c r="B155" s="3"/>
      <c r="C155" s="4" t="s">
        <v>807</v>
      </c>
      <c r="D155" s="4" t="s">
        <v>692</v>
      </c>
      <c r="E155" s="5">
        <v>2019.0</v>
      </c>
      <c r="F155" s="5">
        <v>2019.0</v>
      </c>
      <c r="G155" s="5">
        <v>65.0</v>
      </c>
      <c r="H155" s="5">
        <v>50.0</v>
      </c>
      <c r="I155" s="3"/>
      <c r="J155" s="3"/>
      <c r="K155" s="3"/>
      <c r="L155" s="5">
        <v>4.33</v>
      </c>
      <c r="M155" s="5">
        <v>0.0</v>
      </c>
      <c r="N155" s="3"/>
      <c r="O155" s="3"/>
      <c r="P155" s="3"/>
      <c r="Q155" s="3"/>
      <c r="R155" s="5">
        <v>43.2</v>
      </c>
      <c r="S155" s="5">
        <v>35.0</v>
      </c>
      <c r="T155" s="5">
        <v>17.0</v>
      </c>
      <c r="U155" s="5">
        <v>21.0</v>
      </c>
      <c r="V155" s="5">
        <v>4.0</v>
      </c>
      <c r="W155" s="5">
        <v>16.0</v>
      </c>
      <c r="X155" s="5">
        <v>0.0</v>
      </c>
      <c r="Y155" s="5">
        <v>3.0</v>
      </c>
      <c r="Z155" s="5">
        <v>0.0</v>
      </c>
      <c r="AA155" s="5">
        <v>1.0</v>
      </c>
      <c r="AB155" s="5">
        <v>1.0</v>
      </c>
      <c r="AC155" s="5">
        <v>178.0</v>
      </c>
      <c r="AD155" s="5">
        <v>1.168</v>
      </c>
      <c r="AE155" s="5">
        <v>10.3</v>
      </c>
      <c r="AF155" s="5">
        <v>3.13</v>
      </c>
      <c r="AG155" s="5">
        <v>178.0</v>
      </c>
      <c r="AH155" s="5">
        <v>159.0</v>
      </c>
      <c r="AI155" s="5">
        <v>17.0</v>
      </c>
      <c r="AJ155" s="5">
        <v>35.0</v>
      </c>
      <c r="AK155" s="5">
        <v>7.0</v>
      </c>
      <c r="AL155" s="5">
        <v>0.0</v>
      </c>
      <c r="AM155" s="5">
        <v>4.0</v>
      </c>
      <c r="AN155" s="5">
        <v>3.0</v>
      </c>
      <c r="AO155" s="5">
        <v>1.0</v>
      </c>
      <c r="AP155" s="5">
        <v>16.0</v>
      </c>
      <c r="AQ155" s="5">
        <v>0.22</v>
      </c>
      <c r="AR155" s="5">
        <v>0.29</v>
      </c>
      <c r="AS155" s="5">
        <v>0.34</v>
      </c>
      <c r="AT155" s="5">
        <v>0.629</v>
      </c>
      <c r="AU155" s="5">
        <v>54.0</v>
      </c>
      <c r="AV155" s="5">
        <v>6.0</v>
      </c>
      <c r="AW155" s="5">
        <v>0.0</v>
      </c>
      <c r="AX155" s="5">
        <v>2.0</v>
      </c>
      <c r="AY155" s="5">
        <v>1.0</v>
      </c>
      <c r="AZ155" s="5">
        <v>0.0</v>
      </c>
      <c r="BA155" s="5">
        <v>3.0</v>
      </c>
      <c r="BB155" s="5">
        <v>0.292</v>
      </c>
      <c r="BC155" s="5">
        <f t="shared" si="1"/>
        <v>24</v>
      </c>
      <c r="BD155" s="5">
        <f t="shared" si="2"/>
        <v>2</v>
      </c>
    </row>
    <row r="156">
      <c r="A156" s="1">
        <v>155.0</v>
      </c>
      <c r="B156" s="3"/>
      <c r="C156" s="4" t="s">
        <v>808</v>
      </c>
      <c r="D156" s="4" t="s">
        <v>692</v>
      </c>
      <c r="E156" s="5">
        <v>2019.0</v>
      </c>
      <c r="F156" s="5">
        <v>2020.0</v>
      </c>
      <c r="G156" s="5">
        <v>76.0</v>
      </c>
      <c r="H156" s="5">
        <v>50.0</v>
      </c>
      <c r="I156" s="3"/>
      <c r="J156" s="3"/>
      <c r="K156" s="3"/>
      <c r="L156" s="5">
        <v>3.64</v>
      </c>
      <c r="M156" s="5">
        <v>1.0</v>
      </c>
      <c r="N156" s="3"/>
      <c r="O156" s="3"/>
      <c r="P156" s="3"/>
      <c r="Q156" s="3"/>
      <c r="R156" s="5">
        <v>42.0</v>
      </c>
      <c r="S156" s="5">
        <v>37.0</v>
      </c>
      <c r="T156" s="5">
        <v>19.0</v>
      </c>
      <c r="U156" s="5">
        <v>17.0</v>
      </c>
      <c r="V156" s="5">
        <v>5.0</v>
      </c>
      <c r="W156" s="5">
        <v>9.0</v>
      </c>
      <c r="X156" s="5">
        <v>1.0</v>
      </c>
      <c r="Y156" s="5">
        <v>2.0</v>
      </c>
      <c r="Z156" s="5">
        <v>1.0</v>
      </c>
      <c r="AA156" s="5">
        <v>1.0</v>
      </c>
      <c r="AB156" s="5">
        <v>2.0</v>
      </c>
      <c r="AC156" s="5">
        <v>170.0</v>
      </c>
      <c r="AD156" s="5">
        <v>1.095</v>
      </c>
      <c r="AE156" s="5">
        <v>10.7</v>
      </c>
      <c r="AF156" s="5">
        <v>5.56</v>
      </c>
      <c r="AG156" s="5">
        <v>170.0</v>
      </c>
      <c r="AH156" s="5">
        <v>159.0</v>
      </c>
      <c r="AI156" s="5">
        <v>19.0</v>
      </c>
      <c r="AJ156" s="5">
        <v>37.0</v>
      </c>
      <c r="AK156" s="5">
        <v>4.0</v>
      </c>
      <c r="AL156" s="5">
        <v>0.0</v>
      </c>
      <c r="AM156" s="5">
        <v>5.0</v>
      </c>
      <c r="AN156" s="5">
        <v>1.0</v>
      </c>
      <c r="AO156" s="5">
        <v>1.0</v>
      </c>
      <c r="AP156" s="5">
        <v>9.0</v>
      </c>
      <c r="AQ156" s="5">
        <v>0.233</v>
      </c>
      <c r="AR156" s="5">
        <v>0.276</v>
      </c>
      <c r="AS156" s="5">
        <v>0.352</v>
      </c>
      <c r="AT156" s="5">
        <v>0.629</v>
      </c>
      <c r="AU156" s="5">
        <v>56.0</v>
      </c>
      <c r="AV156" s="5">
        <v>2.0</v>
      </c>
      <c r="AW156" s="5">
        <v>1.0</v>
      </c>
      <c r="AX156" s="5">
        <v>0.0</v>
      </c>
      <c r="AY156" s="5">
        <v>1.0</v>
      </c>
      <c r="AZ156" s="5">
        <v>1.0</v>
      </c>
      <c r="BA156" s="5">
        <v>2.0</v>
      </c>
      <c r="BB156" s="5">
        <v>0.305</v>
      </c>
      <c r="BC156" s="5">
        <f t="shared" si="1"/>
        <v>28</v>
      </c>
      <c r="BD156" s="5">
        <f t="shared" si="2"/>
        <v>0</v>
      </c>
    </row>
    <row r="157">
      <c r="A157" s="1">
        <v>156.0</v>
      </c>
      <c r="B157" s="3"/>
      <c r="C157" s="4" t="s">
        <v>809</v>
      </c>
      <c r="D157" s="4" t="s">
        <v>692</v>
      </c>
      <c r="E157" s="5">
        <v>2019.0</v>
      </c>
      <c r="F157" s="5">
        <v>2020.0</v>
      </c>
      <c r="G157" s="5">
        <v>29.0</v>
      </c>
      <c r="H157" s="5">
        <v>50.0</v>
      </c>
      <c r="I157" s="3"/>
      <c r="J157" s="3"/>
      <c r="K157" s="3"/>
      <c r="L157" s="5">
        <v>4.97</v>
      </c>
      <c r="M157" s="5">
        <v>18.0</v>
      </c>
      <c r="N157" s="3"/>
      <c r="O157" s="3"/>
      <c r="P157" s="3"/>
      <c r="Q157" s="3"/>
      <c r="R157" s="5">
        <v>50.2</v>
      </c>
      <c r="S157" s="5">
        <v>62.0</v>
      </c>
      <c r="T157" s="5">
        <v>34.0</v>
      </c>
      <c r="U157" s="5">
        <v>28.0</v>
      </c>
      <c r="V157" s="5">
        <v>9.0</v>
      </c>
      <c r="W157" s="5">
        <v>19.0</v>
      </c>
      <c r="X157" s="5">
        <v>0.0</v>
      </c>
      <c r="Y157" s="5">
        <v>3.0</v>
      </c>
      <c r="Z157" s="5">
        <v>2.0</v>
      </c>
      <c r="AA157" s="5">
        <v>0.0</v>
      </c>
      <c r="AB157" s="5">
        <v>5.0</v>
      </c>
      <c r="AC157" s="5">
        <v>225.0</v>
      </c>
      <c r="AD157" s="5">
        <v>1.599</v>
      </c>
      <c r="AE157" s="5">
        <v>8.9</v>
      </c>
      <c r="AF157" s="5">
        <v>2.63</v>
      </c>
      <c r="AG157" s="5">
        <v>225.0</v>
      </c>
      <c r="AH157" s="5">
        <v>203.0</v>
      </c>
      <c r="AI157" s="5">
        <v>34.0</v>
      </c>
      <c r="AJ157" s="5">
        <v>62.0</v>
      </c>
      <c r="AK157" s="5">
        <v>13.0</v>
      </c>
      <c r="AL157" s="5">
        <v>0.0</v>
      </c>
      <c r="AM157" s="5">
        <v>9.0</v>
      </c>
      <c r="AN157" s="5">
        <v>1.0</v>
      </c>
      <c r="AO157" s="5">
        <v>1.0</v>
      </c>
      <c r="AP157" s="5">
        <v>19.0</v>
      </c>
      <c r="AQ157" s="5">
        <v>0.305</v>
      </c>
      <c r="AR157" s="5">
        <v>0.371</v>
      </c>
      <c r="AS157" s="5">
        <v>0.502</v>
      </c>
      <c r="AT157" s="5">
        <v>0.873</v>
      </c>
      <c r="AU157" s="5">
        <v>102.0</v>
      </c>
      <c r="AV157" s="5">
        <v>9.0</v>
      </c>
      <c r="AW157" s="5">
        <v>2.0</v>
      </c>
      <c r="AX157" s="5">
        <v>1.0</v>
      </c>
      <c r="AY157" s="5">
        <v>0.0</v>
      </c>
      <c r="AZ157" s="5">
        <v>0.0</v>
      </c>
      <c r="BA157" s="5">
        <v>3.0</v>
      </c>
      <c r="BB157" s="5">
        <v>0.368</v>
      </c>
      <c r="BC157" s="5">
        <f t="shared" si="1"/>
        <v>40</v>
      </c>
      <c r="BD157" s="5">
        <f t="shared" si="2"/>
        <v>0</v>
      </c>
    </row>
    <row r="158">
      <c r="A158" s="1">
        <v>157.0</v>
      </c>
      <c r="B158" s="3"/>
      <c r="C158" s="4" t="s">
        <v>810</v>
      </c>
      <c r="D158" s="4" t="s">
        <v>692</v>
      </c>
      <c r="E158" s="5">
        <v>2019.0</v>
      </c>
      <c r="F158" s="5">
        <v>2020.0</v>
      </c>
      <c r="G158" s="5">
        <v>68.0</v>
      </c>
      <c r="H158" s="5">
        <v>49.0</v>
      </c>
      <c r="I158" s="3"/>
      <c r="J158" s="3"/>
      <c r="K158" s="3"/>
      <c r="L158" s="5">
        <v>3.86</v>
      </c>
      <c r="M158" s="5">
        <v>0.0</v>
      </c>
      <c r="N158" s="3"/>
      <c r="O158" s="3"/>
      <c r="P158" s="3"/>
      <c r="Q158" s="3"/>
      <c r="R158" s="5">
        <v>42.0</v>
      </c>
      <c r="S158" s="5">
        <v>27.0</v>
      </c>
      <c r="T158" s="5">
        <v>18.0</v>
      </c>
      <c r="U158" s="5">
        <v>18.0</v>
      </c>
      <c r="V158" s="5">
        <v>8.0</v>
      </c>
      <c r="W158" s="5">
        <v>11.0</v>
      </c>
      <c r="X158" s="5">
        <v>1.0</v>
      </c>
      <c r="Y158" s="5">
        <v>3.0</v>
      </c>
      <c r="Z158" s="5">
        <v>5.0</v>
      </c>
      <c r="AA158" s="5">
        <v>0.0</v>
      </c>
      <c r="AB158" s="5">
        <v>1.0</v>
      </c>
      <c r="AC158" s="5">
        <v>172.0</v>
      </c>
      <c r="AD158" s="5">
        <v>0.905</v>
      </c>
      <c r="AE158" s="5">
        <v>10.5</v>
      </c>
      <c r="AF158" s="5">
        <v>4.45</v>
      </c>
      <c r="AG158" s="5">
        <v>172.0</v>
      </c>
      <c r="AH158" s="5">
        <v>155.0</v>
      </c>
      <c r="AI158" s="5">
        <v>18.0</v>
      </c>
      <c r="AJ158" s="5">
        <v>27.0</v>
      </c>
      <c r="AK158" s="5">
        <v>7.0</v>
      </c>
      <c r="AL158" s="5">
        <v>0.0</v>
      </c>
      <c r="AM158" s="5">
        <v>8.0</v>
      </c>
      <c r="AN158" s="5">
        <v>1.0</v>
      </c>
      <c r="AO158" s="5">
        <v>0.0</v>
      </c>
      <c r="AP158" s="5">
        <v>11.0</v>
      </c>
      <c r="AQ158" s="5">
        <v>0.174</v>
      </c>
      <c r="AR158" s="5">
        <v>0.25</v>
      </c>
      <c r="AS158" s="5">
        <v>0.374</v>
      </c>
      <c r="AT158" s="5">
        <v>0.624</v>
      </c>
      <c r="AU158" s="5">
        <v>58.0</v>
      </c>
      <c r="AV158" s="5">
        <v>1.0</v>
      </c>
      <c r="AW158" s="5">
        <v>5.0</v>
      </c>
      <c r="AX158" s="5">
        <v>0.0</v>
      </c>
      <c r="AY158" s="5">
        <v>1.0</v>
      </c>
      <c r="AZ158" s="5">
        <v>1.0</v>
      </c>
      <c r="BA158" s="5">
        <v>3.0</v>
      </c>
      <c r="BB158" s="5">
        <v>0.192</v>
      </c>
      <c r="BC158" s="5">
        <f t="shared" si="1"/>
        <v>12</v>
      </c>
      <c r="BD158" s="5">
        <f t="shared" si="2"/>
        <v>1</v>
      </c>
    </row>
    <row r="159">
      <c r="A159" s="1">
        <v>158.0</v>
      </c>
      <c r="B159" s="3"/>
      <c r="C159" s="4" t="s">
        <v>811</v>
      </c>
      <c r="D159" s="4" t="s">
        <v>692</v>
      </c>
      <c r="E159" s="5">
        <v>2019.0</v>
      </c>
      <c r="F159" s="5">
        <v>2020.0</v>
      </c>
      <c r="G159" s="5">
        <v>79.0</v>
      </c>
      <c r="H159" s="5">
        <v>49.0</v>
      </c>
      <c r="I159" s="3"/>
      <c r="J159" s="3"/>
      <c r="K159" s="3"/>
      <c r="L159" s="5">
        <v>3.93</v>
      </c>
      <c r="M159" s="5">
        <v>0.0</v>
      </c>
      <c r="N159" s="3"/>
      <c r="O159" s="3"/>
      <c r="P159" s="3"/>
      <c r="Q159" s="3"/>
      <c r="R159" s="5">
        <v>50.1</v>
      </c>
      <c r="S159" s="5">
        <v>48.0</v>
      </c>
      <c r="T159" s="5">
        <v>20.0</v>
      </c>
      <c r="U159" s="5">
        <v>22.0</v>
      </c>
      <c r="V159" s="5">
        <v>5.0</v>
      </c>
      <c r="W159" s="5">
        <v>10.0</v>
      </c>
      <c r="X159" s="5">
        <v>1.0</v>
      </c>
      <c r="Y159" s="5">
        <v>1.0</v>
      </c>
      <c r="Z159" s="5">
        <v>4.0</v>
      </c>
      <c r="AA159" s="5">
        <v>0.0</v>
      </c>
      <c r="AB159" s="5">
        <v>4.0</v>
      </c>
      <c r="AC159" s="5">
        <v>209.0</v>
      </c>
      <c r="AD159" s="5">
        <v>1.152</v>
      </c>
      <c r="AE159" s="5">
        <v>8.8</v>
      </c>
      <c r="AF159" s="5">
        <v>4.9</v>
      </c>
      <c r="AG159" s="5">
        <v>209.0</v>
      </c>
      <c r="AH159" s="5">
        <v>193.0</v>
      </c>
      <c r="AI159" s="5">
        <v>20.0</v>
      </c>
      <c r="AJ159" s="5">
        <v>48.0</v>
      </c>
      <c r="AK159" s="5">
        <v>5.0</v>
      </c>
      <c r="AL159" s="5">
        <v>0.0</v>
      </c>
      <c r="AM159" s="5">
        <v>5.0</v>
      </c>
      <c r="AN159" s="5">
        <v>4.0</v>
      </c>
      <c r="AO159" s="5">
        <v>1.0</v>
      </c>
      <c r="AP159" s="5">
        <v>10.0</v>
      </c>
      <c r="AQ159" s="5">
        <v>0.249</v>
      </c>
      <c r="AR159" s="5">
        <v>0.298</v>
      </c>
      <c r="AS159" s="5">
        <v>0.352</v>
      </c>
      <c r="AT159" s="5">
        <v>0.65</v>
      </c>
      <c r="AU159" s="5">
        <v>68.0</v>
      </c>
      <c r="AV159" s="5">
        <v>5.0</v>
      </c>
      <c r="AW159" s="5">
        <v>4.0</v>
      </c>
      <c r="AX159" s="5">
        <v>1.0</v>
      </c>
      <c r="AY159" s="5">
        <v>1.0</v>
      </c>
      <c r="AZ159" s="5">
        <v>1.0</v>
      </c>
      <c r="BA159" s="5">
        <v>1.0</v>
      </c>
      <c r="BB159" s="5">
        <v>0.307</v>
      </c>
      <c r="BC159" s="5">
        <f t="shared" si="1"/>
        <v>38</v>
      </c>
      <c r="BD159" s="5">
        <f t="shared" si="2"/>
        <v>3</v>
      </c>
    </row>
    <row r="160">
      <c r="A160" s="1">
        <v>159.0</v>
      </c>
      <c r="B160" s="3"/>
      <c r="C160" s="4" t="s">
        <v>812</v>
      </c>
      <c r="D160" s="4" t="s">
        <v>692</v>
      </c>
      <c r="E160" s="5">
        <v>2019.0</v>
      </c>
      <c r="F160" s="5">
        <v>2020.0</v>
      </c>
      <c r="G160" s="5">
        <v>75.0</v>
      </c>
      <c r="H160" s="5">
        <v>49.0</v>
      </c>
      <c r="I160" s="3"/>
      <c r="J160" s="3"/>
      <c r="K160" s="3"/>
      <c r="L160" s="5">
        <v>3.33</v>
      </c>
      <c r="M160" s="5">
        <v>1.0</v>
      </c>
      <c r="N160" s="3"/>
      <c r="O160" s="3"/>
      <c r="P160" s="3"/>
      <c r="Q160" s="3"/>
      <c r="R160" s="5">
        <v>48.2</v>
      </c>
      <c r="S160" s="5">
        <v>45.0</v>
      </c>
      <c r="T160" s="5">
        <v>22.0</v>
      </c>
      <c r="U160" s="5">
        <v>18.0</v>
      </c>
      <c r="V160" s="5">
        <v>3.0</v>
      </c>
      <c r="W160" s="5">
        <v>21.0</v>
      </c>
      <c r="X160" s="5">
        <v>1.0</v>
      </c>
      <c r="Y160" s="5">
        <v>1.0</v>
      </c>
      <c r="Z160" s="5">
        <v>5.0</v>
      </c>
      <c r="AA160" s="5">
        <v>0.0</v>
      </c>
      <c r="AB160" s="5">
        <v>0.0</v>
      </c>
      <c r="AC160" s="5">
        <v>210.0</v>
      </c>
      <c r="AD160" s="5">
        <v>1.356</v>
      </c>
      <c r="AE160" s="5">
        <v>9.1</v>
      </c>
      <c r="AF160" s="5">
        <v>2.33</v>
      </c>
      <c r="AG160" s="5">
        <v>210.0</v>
      </c>
      <c r="AH160" s="5">
        <v>181.0</v>
      </c>
      <c r="AI160" s="5">
        <v>22.0</v>
      </c>
      <c r="AJ160" s="5">
        <v>45.0</v>
      </c>
      <c r="AK160" s="5">
        <v>9.0</v>
      </c>
      <c r="AL160" s="5">
        <v>0.0</v>
      </c>
      <c r="AM160" s="5">
        <v>3.0</v>
      </c>
      <c r="AN160" s="5">
        <v>0.0</v>
      </c>
      <c r="AO160" s="5">
        <v>1.0</v>
      </c>
      <c r="AP160" s="5">
        <v>21.0</v>
      </c>
      <c r="AQ160" s="5">
        <v>0.249</v>
      </c>
      <c r="AR160" s="5">
        <v>0.34</v>
      </c>
      <c r="AS160" s="5">
        <v>0.348</v>
      </c>
      <c r="AT160" s="5">
        <v>0.688</v>
      </c>
      <c r="AU160" s="5">
        <v>63.0</v>
      </c>
      <c r="AV160" s="5">
        <v>6.0</v>
      </c>
      <c r="AW160" s="5">
        <v>5.0</v>
      </c>
      <c r="AX160" s="5">
        <v>1.0</v>
      </c>
      <c r="AY160" s="5">
        <v>2.0</v>
      </c>
      <c r="AZ160" s="5">
        <v>1.0</v>
      </c>
      <c r="BA160" s="5">
        <v>1.0</v>
      </c>
      <c r="BB160" s="5">
        <v>0.321</v>
      </c>
      <c r="BC160" s="5">
        <f t="shared" si="1"/>
        <v>33</v>
      </c>
      <c r="BD160" s="5">
        <f t="shared" si="2"/>
        <v>-1</v>
      </c>
    </row>
    <row r="161">
      <c r="A161" s="1">
        <v>160.0</v>
      </c>
      <c r="B161" s="3"/>
      <c r="C161" s="4" t="s">
        <v>813</v>
      </c>
      <c r="D161" s="4" t="s">
        <v>692</v>
      </c>
      <c r="E161" s="5">
        <v>2019.0</v>
      </c>
      <c r="F161" s="5">
        <v>2020.0</v>
      </c>
      <c r="G161" s="5">
        <v>51.0</v>
      </c>
      <c r="H161" s="5">
        <v>49.0</v>
      </c>
      <c r="I161" s="3"/>
      <c r="J161" s="3"/>
      <c r="K161" s="3"/>
      <c r="L161" s="5">
        <v>1.61</v>
      </c>
      <c r="M161" s="5">
        <v>0.0</v>
      </c>
      <c r="N161" s="3"/>
      <c r="O161" s="3"/>
      <c r="P161" s="3"/>
      <c r="Q161" s="3"/>
      <c r="R161" s="5">
        <v>28.0</v>
      </c>
      <c r="S161" s="5">
        <v>20.0</v>
      </c>
      <c r="T161" s="5">
        <v>6.0</v>
      </c>
      <c r="U161" s="5">
        <v>5.0</v>
      </c>
      <c r="V161" s="5">
        <v>1.0</v>
      </c>
      <c r="W161" s="5">
        <v>13.0</v>
      </c>
      <c r="X161" s="5">
        <v>1.0</v>
      </c>
      <c r="Y161" s="5">
        <v>0.0</v>
      </c>
      <c r="Z161" s="5">
        <v>0.0</v>
      </c>
      <c r="AA161" s="5">
        <v>0.0</v>
      </c>
      <c r="AB161" s="5">
        <v>2.0</v>
      </c>
      <c r="AC161" s="5">
        <v>114.0</v>
      </c>
      <c r="AD161" s="5">
        <v>1.179</v>
      </c>
      <c r="AE161" s="5">
        <v>15.8</v>
      </c>
      <c r="AF161" s="5">
        <v>3.77</v>
      </c>
      <c r="AG161" s="5">
        <v>114.0</v>
      </c>
      <c r="AH161" s="5">
        <v>101.0</v>
      </c>
      <c r="AI161" s="5">
        <v>6.0</v>
      </c>
      <c r="AJ161" s="5">
        <v>20.0</v>
      </c>
      <c r="AK161" s="5">
        <v>7.0</v>
      </c>
      <c r="AL161" s="5">
        <v>0.0</v>
      </c>
      <c r="AM161" s="5">
        <v>1.0</v>
      </c>
      <c r="AN161" s="5">
        <v>3.0</v>
      </c>
      <c r="AO161" s="5">
        <v>1.0</v>
      </c>
      <c r="AP161" s="5">
        <v>13.0</v>
      </c>
      <c r="AQ161" s="5">
        <v>0.198</v>
      </c>
      <c r="AR161" s="5">
        <v>0.289</v>
      </c>
      <c r="AS161" s="5">
        <v>0.297</v>
      </c>
      <c r="AT161" s="5">
        <v>0.587</v>
      </c>
      <c r="AU161" s="5">
        <v>30.0</v>
      </c>
      <c r="AV161" s="5">
        <v>1.0</v>
      </c>
      <c r="AW161" s="5">
        <v>0.0</v>
      </c>
      <c r="AX161" s="5">
        <v>0.0</v>
      </c>
      <c r="AY161" s="5">
        <v>0.0</v>
      </c>
      <c r="AZ161" s="5">
        <v>1.0</v>
      </c>
      <c r="BA161" s="5">
        <v>0.0</v>
      </c>
      <c r="BB161" s="5">
        <v>0.373</v>
      </c>
      <c r="BC161" s="5">
        <f t="shared" si="1"/>
        <v>12</v>
      </c>
      <c r="BD161" s="5">
        <f t="shared" si="2"/>
        <v>2</v>
      </c>
    </row>
    <row r="162">
      <c r="A162" s="1">
        <v>161.0</v>
      </c>
      <c r="B162" s="3"/>
      <c r="C162" s="4" t="s">
        <v>814</v>
      </c>
      <c r="D162" s="4" t="s">
        <v>692</v>
      </c>
      <c r="E162" s="5">
        <v>2019.0</v>
      </c>
      <c r="F162" s="5">
        <v>2020.0</v>
      </c>
      <c r="G162" s="5">
        <v>88.0</v>
      </c>
      <c r="H162" s="5">
        <v>49.0</v>
      </c>
      <c r="I162" s="3"/>
      <c r="J162" s="3"/>
      <c r="K162" s="3"/>
      <c r="L162" s="5">
        <v>4.03</v>
      </c>
      <c r="M162" s="5">
        <v>0.0</v>
      </c>
      <c r="N162" s="3"/>
      <c r="O162" s="3"/>
      <c r="P162" s="3"/>
      <c r="Q162" s="3"/>
      <c r="R162" s="5">
        <v>51.1</v>
      </c>
      <c r="S162" s="5">
        <v>61.0</v>
      </c>
      <c r="T162" s="5">
        <v>35.0</v>
      </c>
      <c r="U162" s="5">
        <v>23.0</v>
      </c>
      <c r="V162" s="5">
        <v>11.0</v>
      </c>
      <c r="W162" s="5">
        <v>10.0</v>
      </c>
      <c r="X162" s="5">
        <v>0.0</v>
      </c>
      <c r="Y162" s="5">
        <v>2.0</v>
      </c>
      <c r="Z162" s="5">
        <v>1.0</v>
      </c>
      <c r="AA162" s="5">
        <v>0.0</v>
      </c>
      <c r="AB162" s="5">
        <v>0.0</v>
      </c>
      <c r="AC162" s="5">
        <v>225.0</v>
      </c>
      <c r="AD162" s="5">
        <v>1.383</v>
      </c>
      <c r="AE162" s="5">
        <v>8.6</v>
      </c>
      <c r="AF162" s="5">
        <v>4.9</v>
      </c>
      <c r="AG162" s="5">
        <v>225.0</v>
      </c>
      <c r="AH162" s="5">
        <v>212.0</v>
      </c>
      <c r="AI162" s="5">
        <v>35.0</v>
      </c>
      <c r="AJ162" s="5">
        <v>61.0</v>
      </c>
      <c r="AK162" s="5">
        <v>10.0</v>
      </c>
      <c r="AL162" s="5">
        <v>1.0</v>
      </c>
      <c r="AM162" s="5">
        <v>11.0</v>
      </c>
      <c r="AN162" s="5">
        <v>2.0</v>
      </c>
      <c r="AO162" s="5">
        <v>1.0</v>
      </c>
      <c r="AP162" s="5">
        <v>10.0</v>
      </c>
      <c r="AQ162" s="5">
        <v>0.288</v>
      </c>
      <c r="AR162" s="5">
        <v>0.32</v>
      </c>
      <c r="AS162" s="5">
        <v>0.5</v>
      </c>
      <c r="AT162" s="5">
        <v>0.82</v>
      </c>
      <c r="AU162" s="5">
        <v>106.0</v>
      </c>
      <c r="AV162" s="5">
        <v>3.0</v>
      </c>
      <c r="AW162" s="5">
        <v>1.0</v>
      </c>
      <c r="AX162" s="5">
        <v>0.0</v>
      </c>
      <c r="AY162" s="5">
        <v>2.0</v>
      </c>
      <c r="AZ162" s="5">
        <v>0.0</v>
      </c>
      <c r="BA162" s="5">
        <v>2.0</v>
      </c>
      <c r="BB162" s="5">
        <v>0.325</v>
      </c>
      <c r="BC162" s="5">
        <f t="shared" si="1"/>
        <v>39</v>
      </c>
      <c r="BD162" s="5">
        <f t="shared" si="2"/>
        <v>1</v>
      </c>
    </row>
    <row r="163">
      <c r="A163" s="1">
        <v>162.0</v>
      </c>
      <c r="B163" s="3"/>
      <c r="C163" s="4" t="s">
        <v>815</v>
      </c>
      <c r="D163" s="4" t="s">
        <v>692</v>
      </c>
      <c r="E163" s="5">
        <v>2019.0</v>
      </c>
      <c r="F163" s="5">
        <v>2020.0</v>
      </c>
      <c r="G163" s="5">
        <v>73.0</v>
      </c>
      <c r="H163" s="5">
        <v>49.0</v>
      </c>
      <c r="I163" s="3"/>
      <c r="J163" s="3"/>
      <c r="K163" s="3"/>
      <c r="L163" s="5">
        <v>3.38</v>
      </c>
      <c r="M163" s="5">
        <v>0.0</v>
      </c>
      <c r="N163" s="3"/>
      <c r="O163" s="3"/>
      <c r="P163" s="3"/>
      <c r="Q163" s="3"/>
      <c r="R163" s="5">
        <v>37.1</v>
      </c>
      <c r="S163" s="5">
        <v>29.0</v>
      </c>
      <c r="T163" s="5">
        <v>16.0</v>
      </c>
      <c r="U163" s="5">
        <v>14.0</v>
      </c>
      <c r="V163" s="5">
        <v>4.0</v>
      </c>
      <c r="W163" s="5">
        <v>12.0</v>
      </c>
      <c r="X163" s="5">
        <v>0.0</v>
      </c>
      <c r="Y163" s="5">
        <v>1.0</v>
      </c>
      <c r="Z163" s="5">
        <v>4.0</v>
      </c>
      <c r="AA163" s="5">
        <v>1.0</v>
      </c>
      <c r="AB163" s="5">
        <v>2.0</v>
      </c>
      <c r="AC163" s="5">
        <v>156.0</v>
      </c>
      <c r="AD163" s="5">
        <v>1.098</v>
      </c>
      <c r="AE163" s="5">
        <v>11.8</v>
      </c>
      <c r="AF163" s="5">
        <v>4.08</v>
      </c>
      <c r="AG163" s="5">
        <v>156.0</v>
      </c>
      <c r="AH163" s="5">
        <v>137.0</v>
      </c>
      <c r="AI163" s="5">
        <v>16.0</v>
      </c>
      <c r="AJ163" s="5">
        <v>29.0</v>
      </c>
      <c r="AK163" s="5">
        <v>5.0</v>
      </c>
      <c r="AL163" s="5">
        <v>1.0</v>
      </c>
      <c r="AM163" s="5">
        <v>4.0</v>
      </c>
      <c r="AN163" s="5">
        <v>6.0</v>
      </c>
      <c r="AO163" s="5">
        <v>0.0</v>
      </c>
      <c r="AP163" s="5">
        <v>12.0</v>
      </c>
      <c r="AQ163" s="5">
        <v>0.212</v>
      </c>
      <c r="AR163" s="5">
        <v>0.288</v>
      </c>
      <c r="AS163" s="5">
        <v>0.35</v>
      </c>
      <c r="AT163" s="5">
        <v>0.639</v>
      </c>
      <c r="AU163" s="5">
        <v>48.0</v>
      </c>
      <c r="AV163" s="5">
        <v>1.0</v>
      </c>
      <c r="AW163" s="5">
        <v>4.0</v>
      </c>
      <c r="AX163" s="5">
        <v>0.0</v>
      </c>
      <c r="AY163" s="5">
        <v>3.0</v>
      </c>
      <c r="AZ163" s="5">
        <v>0.0</v>
      </c>
      <c r="BA163" s="5">
        <v>1.0</v>
      </c>
      <c r="BB163" s="5">
        <v>0.287</v>
      </c>
      <c r="BC163" s="5">
        <f t="shared" si="1"/>
        <v>19</v>
      </c>
      <c r="BD163" s="5">
        <f t="shared" si="2"/>
        <v>6</v>
      </c>
    </row>
    <row r="164">
      <c r="A164" s="1">
        <v>163.0</v>
      </c>
      <c r="B164" s="3"/>
      <c r="C164" s="4" t="s">
        <v>816</v>
      </c>
      <c r="D164" s="4" t="s">
        <v>692</v>
      </c>
      <c r="E164" s="5">
        <v>2019.0</v>
      </c>
      <c r="F164" s="5">
        <v>2020.0</v>
      </c>
      <c r="G164" s="5">
        <v>18.0</v>
      </c>
      <c r="H164" s="5">
        <v>48.0</v>
      </c>
      <c r="I164" s="3"/>
      <c r="J164" s="3"/>
      <c r="K164" s="3"/>
      <c r="L164" s="5">
        <v>4.98</v>
      </c>
      <c r="M164" s="5">
        <v>18.0</v>
      </c>
      <c r="N164" s="3"/>
      <c r="O164" s="3"/>
      <c r="P164" s="3"/>
      <c r="Q164" s="3"/>
      <c r="R164" s="5">
        <v>47.0</v>
      </c>
      <c r="S164" s="5">
        <v>45.0</v>
      </c>
      <c r="T164" s="5">
        <v>28.0</v>
      </c>
      <c r="U164" s="5">
        <v>26.0</v>
      </c>
      <c r="V164" s="5">
        <v>7.0</v>
      </c>
      <c r="W164" s="5">
        <v>21.0</v>
      </c>
      <c r="X164" s="5">
        <v>0.0</v>
      </c>
      <c r="Y164" s="5">
        <v>1.0</v>
      </c>
      <c r="Z164" s="5">
        <v>2.0</v>
      </c>
      <c r="AA164" s="5">
        <v>0.0</v>
      </c>
      <c r="AB164" s="5">
        <v>3.0</v>
      </c>
      <c r="AC164" s="5">
        <v>204.0</v>
      </c>
      <c r="AD164" s="5">
        <v>1.404</v>
      </c>
      <c r="AE164" s="5">
        <v>9.2</v>
      </c>
      <c r="AF164" s="5">
        <v>2.29</v>
      </c>
      <c r="AG164" s="5">
        <v>204.0</v>
      </c>
      <c r="AH164" s="5">
        <v>181.0</v>
      </c>
      <c r="AI164" s="5">
        <v>28.0</v>
      </c>
      <c r="AJ164" s="5">
        <v>45.0</v>
      </c>
      <c r="AK164" s="5">
        <v>13.0</v>
      </c>
      <c r="AL164" s="5">
        <v>0.0</v>
      </c>
      <c r="AM164" s="5">
        <v>7.0</v>
      </c>
      <c r="AN164" s="5">
        <v>2.0</v>
      </c>
      <c r="AO164" s="5">
        <v>2.0</v>
      </c>
      <c r="AP164" s="5">
        <v>21.0</v>
      </c>
      <c r="AQ164" s="5">
        <v>0.249</v>
      </c>
      <c r="AR164" s="5">
        <v>0.333</v>
      </c>
      <c r="AS164" s="5">
        <v>0.436</v>
      </c>
      <c r="AT164" s="5">
        <v>0.77</v>
      </c>
      <c r="AU164" s="5">
        <v>79.0</v>
      </c>
      <c r="AV164" s="5">
        <v>2.0</v>
      </c>
      <c r="AW164" s="5">
        <v>2.0</v>
      </c>
      <c r="AX164" s="5">
        <v>0.0</v>
      </c>
      <c r="AY164" s="5">
        <v>0.0</v>
      </c>
      <c r="AZ164" s="5">
        <v>0.0</v>
      </c>
      <c r="BA164" s="5">
        <v>1.0</v>
      </c>
      <c r="BB164" s="5">
        <v>0.302</v>
      </c>
      <c r="BC164" s="5">
        <f t="shared" si="1"/>
        <v>25</v>
      </c>
      <c r="BD164" s="5">
        <f t="shared" si="2"/>
        <v>0</v>
      </c>
    </row>
    <row r="165">
      <c r="A165" s="1">
        <v>164.0</v>
      </c>
      <c r="B165" s="3"/>
      <c r="C165" s="4" t="s">
        <v>817</v>
      </c>
      <c r="D165" s="4" t="s">
        <v>692</v>
      </c>
      <c r="E165" s="5">
        <v>2019.0</v>
      </c>
      <c r="F165" s="5">
        <v>2020.0</v>
      </c>
      <c r="G165" s="5">
        <v>43.0</v>
      </c>
      <c r="H165" s="5">
        <v>48.0</v>
      </c>
      <c r="I165" s="3"/>
      <c r="J165" s="3"/>
      <c r="K165" s="3"/>
      <c r="L165" s="5">
        <v>4.1</v>
      </c>
      <c r="M165" s="5">
        <v>10.0</v>
      </c>
      <c r="N165" s="3"/>
      <c r="O165" s="3"/>
      <c r="P165" s="3"/>
      <c r="Q165" s="3"/>
      <c r="R165" s="5">
        <v>52.2</v>
      </c>
      <c r="S165" s="5">
        <v>37.0</v>
      </c>
      <c r="T165" s="5">
        <v>26.0</v>
      </c>
      <c r="U165" s="5">
        <v>24.0</v>
      </c>
      <c r="V165" s="5">
        <v>7.0</v>
      </c>
      <c r="W165" s="5">
        <v>25.0</v>
      </c>
      <c r="X165" s="5">
        <v>0.0</v>
      </c>
      <c r="Y165" s="5">
        <v>1.0</v>
      </c>
      <c r="Z165" s="5">
        <v>4.0</v>
      </c>
      <c r="AA165" s="5">
        <v>0.0</v>
      </c>
      <c r="AB165" s="5">
        <v>5.0</v>
      </c>
      <c r="AC165" s="5">
        <v>217.0</v>
      </c>
      <c r="AD165" s="5">
        <v>1.177</v>
      </c>
      <c r="AE165" s="5">
        <v>8.2</v>
      </c>
      <c r="AF165" s="5">
        <v>1.92</v>
      </c>
      <c r="AG165" s="5">
        <v>217.0</v>
      </c>
      <c r="AH165" s="5">
        <v>186.0</v>
      </c>
      <c r="AI165" s="5">
        <v>26.0</v>
      </c>
      <c r="AJ165" s="5">
        <v>37.0</v>
      </c>
      <c r="AK165" s="5">
        <v>5.0</v>
      </c>
      <c r="AL165" s="5">
        <v>0.0</v>
      </c>
      <c r="AM165" s="5">
        <v>7.0</v>
      </c>
      <c r="AN165" s="5">
        <v>3.0</v>
      </c>
      <c r="AO165" s="5">
        <v>0.0</v>
      </c>
      <c r="AP165" s="5">
        <v>25.0</v>
      </c>
      <c r="AQ165" s="5">
        <v>0.199</v>
      </c>
      <c r="AR165" s="5">
        <v>0.306</v>
      </c>
      <c r="AS165" s="5">
        <v>0.339</v>
      </c>
      <c r="AT165" s="5">
        <v>0.644</v>
      </c>
      <c r="AU165" s="5">
        <v>63.0</v>
      </c>
      <c r="AV165" s="5">
        <v>9.0</v>
      </c>
      <c r="AW165" s="5">
        <v>4.0</v>
      </c>
      <c r="AX165" s="5">
        <v>1.0</v>
      </c>
      <c r="AY165" s="5">
        <v>1.0</v>
      </c>
      <c r="AZ165" s="5">
        <v>0.0</v>
      </c>
      <c r="BA165" s="5">
        <v>1.0</v>
      </c>
      <c r="BB165" s="5">
        <v>0.227</v>
      </c>
      <c r="BC165" s="5">
        <f t="shared" si="1"/>
        <v>25</v>
      </c>
      <c r="BD165" s="5">
        <f t="shared" si="2"/>
        <v>3</v>
      </c>
    </row>
    <row r="166">
      <c r="A166" s="1">
        <v>165.0</v>
      </c>
      <c r="B166" s="3"/>
      <c r="C166" s="4" t="s">
        <v>818</v>
      </c>
      <c r="D166" s="4" t="s">
        <v>692</v>
      </c>
      <c r="E166" s="5">
        <v>2019.0</v>
      </c>
      <c r="F166" s="5">
        <v>2020.0</v>
      </c>
      <c r="G166" s="5">
        <v>30.0</v>
      </c>
      <c r="H166" s="5">
        <v>48.0</v>
      </c>
      <c r="I166" s="3"/>
      <c r="J166" s="3"/>
      <c r="K166" s="3"/>
      <c r="L166" s="5">
        <v>4.79</v>
      </c>
      <c r="M166" s="5">
        <v>5.0</v>
      </c>
      <c r="N166" s="3"/>
      <c r="O166" s="3"/>
      <c r="P166" s="3"/>
      <c r="Q166" s="3"/>
      <c r="R166" s="5">
        <v>41.1</v>
      </c>
      <c r="S166" s="5">
        <v>31.0</v>
      </c>
      <c r="T166" s="5">
        <v>24.0</v>
      </c>
      <c r="U166" s="5">
        <v>22.0</v>
      </c>
      <c r="V166" s="5">
        <v>4.0</v>
      </c>
      <c r="W166" s="5">
        <v>22.0</v>
      </c>
      <c r="X166" s="5">
        <v>0.0</v>
      </c>
      <c r="Y166" s="5">
        <v>0.0</v>
      </c>
      <c r="Z166" s="5">
        <v>7.0</v>
      </c>
      <c r="AA166" s="5">
        <v>0.0</v>
      </c>
      <c r="AB166" s="5">
        <v>5.0</v>
      </c>
      <c r="AC166" s="5">
        <v>179.0</v>
      </c>
      <c r="AD166" s="5">
        <v>1.282</v>
      </c>
      <c r="AE166" s="5">
        <v>10.5</v>
      </c>
      <c r="AF166" s="5">
        <v>2.18</v>
      </c>
      <c r="AG166" s="5">
        <v>179.0</v>
      </c>
      <c r="AH166" s="5">
        <v>148.0</v>
      </c>
      <c r="AI166" s="5">
        <v>24.0</v>
      </c>
      <c r="AJ166" s="5">
        <v>31.0</v>
      </c>
      <c r="AK166" s="5">
        <v>3.0</v>
      </c>
      <c r="AL166" s="5">
        <v>0.0</v>
      </c>
      <c r="AM166" s="5">
        <v>4.0</v>
      </c>
      <c r="AN166" s="5">
        <v>0.0</v>
      </c>
      <c r="AO166" s="5">
        <v>0.0</v>
      </c>
      <c r="AP166" s="5">
        <v>22.0</v>
      </c>
      <c r="AQ166" s="5">
        <v>0.209</v>
      </c>
      <c r="AR166" s="5">
        <v>0.339</v>
      </c>
      <c r="AS166" s="5">
        <v>0.311</v>
      </c>
      <c r="AT166" s="5">
        <v>0.65</v>
      </c>
      <c r="AU166" s="5">
        <v>46.0</v>
      </c>
      <c r="AV166" s="5">
        <v>4.0</v>
      </c>
      <c r="AW166" s="5">
        <v>7.0</v>
      </c>
      <c r="AX166" s="5">
        <v>2.0</v>
      </c>
      <c r="AY166" s="5">
        <v>0.0</v>
      </c>
      <c r="AZ166" s="5">
        <v>0.0</v>
      </c>
      <c r="BA166" s="5">
        <v>0.0</v>
      </c>
      <c r="BB166" s="5">
        <v>0.281</v>
      </c>
      <c r="BC166" s="5">
        <f t="shared" si="1"/>
        <v>24</v>
      </c>
      <c r="BD166" s="5">
        <f t="shared" si="2"/>
        <v>0</v>
      </c>
    </row>
    <row r="167">
      <c r="A167" s="1">
        <v>166.0</v>
      </c>
      <c r="B167" s="3"/>
      <c r="C167" s="4" t="s">
        <v>819</v>
      </c>
      <c r="D167" s="4" t="s">
        <v>692</v>
      </c>
      <c r="E167" s="5">
        <v>2019.0</v>
      </c>
      <c r="F167" s="5">
        <v>2020.0</v>
      </c>
      <c r="G167" s="5">
        <v>54.0</v>
      </c>
      <c r="H167" s="5">
        <v>47.0</v>
      </c>
      <c r="I167" s="3"/>
      <c r="J167" s="3"/>
      <c r="K167" s="3"/>
      <c r="L167" s="5">
        <v>4.05</v>
      </c>
      <c r="M167" s="5">
        <v>1.0</v>
      </c>
      <c r="N167" s="3"/>
      <c r="O167" s="3"/>
      <c r="P167" s="3"/>
      <c r="Q167" s="3"/>
      <c r="R167" s="5">
        <v>40.0</v>
      </c>
      <c r="S167" s="5">
        <v>28.0</v>
      </c>
      <c r="T167" s="5">
        <v>21.0</v>
      </c>
      <c r="U167" s="5">
        <v>18.0</v>
      </c>
      <c r="V167" s="5">
        <v>5.0</v>
      </c>
      <c r="W167" s="5">
        <v>13.0</v>
      </c>
      <c r="X167" s="5">
        <v>1.0</v>
      </c>
      <c r="Y167" s="5">
        <v>2.0</v>
      </c>
      <c r="Z167" s="5">
        <v>5.0</v>
      </c>
      <c r="AA167" s="5">
        <v>0.0</v>
      </c>
      <c r="AB167" s="5">
        <v>3.0</v>
      </c>
      <c r="AC167" s="5">
        <v>165.0</v>
      </c>
      <c r="AD167" s="5">
        <v>1.025</v>
      </c>
      <c r="AE167" s="5">
        <v>10.6</v>
      </c>
      <c r="AF167" s="5">
        <v>3.62</v>
      </c>
      <c r="AG167" s="5">
        <v>165.0</v>
      </c>
      <c r="AH167" s="5">
        <v>146.0</v>
      </c>
      <c r="AI167" s="5">
        <v>21.0</v>
      </c>
      <c r="AJ167" s="5">
        <v>28.0</v>
      </c>
      <c r="AK167" s="5">
        <v>5.0</v>
      </c>
      <c r="AL167" s="5">
        <v>0.0</v>
      </c>
      <c r="AM167" s="5">
        <v>5.0</v>
      </c>
      <c r="AN167" s="5">
        <v>3.0</v>
      </c>
      <c r="AO167" s="5">
        <v>0.0</v>
      </c>
      <c r="AP167" s="5">
        <v>13.0</v>
      </c>
      <c r="AQ167" s="5">
        <v>0.192</v>
      </c>
      <c r="AR167" s="5">
        <v>0.279</v>
      </c>
      <c r="AS167" s="5">
        <v>0.329</v>
      </c>
      <c r="AT167" s="5">
        <v>0.608</v>
      </c>
      <c r="AU167" s="5">
        <v>48.0</v>
      </c>
      <c r="AV167" s="5">
        <v>1.0</v>
      </c>
      <c r="AW167" s="5">
        <v>5.0</v>
      </c>
      <c r="AX167" s="5">
        <v>0.0</v>
      </c>
      <c r="AY167" s="5">
        <v>1.0</v>
      </c>
      <c r="AZ167" s="5">
        <v>1.0</v>
      </c>
      <c r="BA167" s="5">
        <v>2.0</v>
      </c>
      <c r="BB167" s="5">
        <v>0.242</v>
      </c>
      <c r="BC167" s="5">
        <f t="shared" si="1"/>
        <v>18</v>
      </c>
      <c r="BD167" s="5">
        <f t="shared" si="2"/>
        <v>3</v>
      </c>
    </row>
    <row r="168">
      <c r="A168" s="1">
        <v>167.0</v>
      </c>
      <c r="B168" s="3"/>
      <c r="C168" s="4" t="s">
        <v>820</v>
      </c>
      <c r="D168" s="4" t="s">
        <v>692</v>
      </c>
      <c r="E168" s="5">
        <v>2019.0</v>
      </c>
      <c r="F168" s="5">
        <v>2020.0</v>
      </c>
      <c r="G168" s="5">
        <v>87.0</v>
      </c>
      <c r="H168" s="5">
        <v>47.0</v>
      </c>
      <c r="I168" s="3"/>
      <c r="J168" s="3"/>
      <c r="K168" s="3"/>
      <c r="L168" s="5">
        <v>4.35</v>
      </c>
      <c r="M168" s="5">
        <v>0.0</v>
      </c>
      <c r="N168" s="3"/>
      <c r="O168" s="3"/>
      <c r="P168" s="3"/>
      <c r="Q168" s="3"/>
      <c r="R168" s="5">
        <v>49.2</v>
      </c>
      <c r="S168" s="5">
        <v>54.0</v>
      </c>
      <c r="T168" s="5">
        <v>36.0</v>
      </c>
      <c r="U168" s="5">
        <v>24.0</v>
      </c>
      <c r="V168" s="5">
        <v>6.0</v>
      </c>
      <c r="W168" s="5">
        <v>13.0</v>
      </c>
      <c r="X168" s="5">
        <v>0.0</v>
      </c>
      <c r="Y168" s="5">
        <v>1.0</v>
      </c>
      <c r="Z168" s="5">
        <v>4.0</v>
      </c>
      <c r="AA168" s="5">
        <v>0.0</v>
      </c>
      <c r="AB168" s="5">
        <v>0.0</v>
      </c>
      <c r="AC168" s="5">
        <v>215.0</v>
      </c>
      <c r="AD168" s="5">
        <v>1.349</v>
      </c>
      <c r="AE168" s="5">
        <v>8.5</v>
      </c>
      <c r="AF168" s="5">
        <v>3.62</v>
      </c>
      <c r="AG168" s="5">
        <v>215.0</v>
      </c>
      <c r="AH168" s="5">
        <v>196.0</v>
      </c>
      <c r="AI168" s="5">
        <v>36.0</v>
      </c>
      <c r="AJ168" s="5">
        <v>54.0</v>
      </c>
      <c r="AK168" s="5">
        <v>7.0</v>
      </c>
      <c r="AL168" s="5">
        <v>1.0</v>
      </c>
      <c r="AM168" s="5">
        <v>6.0</v>
      </c>
      <c r="AN168" s="5">
        <v>2.0</v>
      </c>
      <c r="AO168" s="5">
        <v>2.0</v>
      </c>
      <c r="AP168" s="5">
        <v>13.0</v>
      </c>
      <c r="AQ168" s="5">
        <v>0.276</v>
      </c>
      <c r="AR168" s="5">
        <v>0.33</v>
      </c>
      <c r="AS168" s="5">
        <v>0.413</v>
      </c>
      <c r="AT168" s="5">
        <v>0.743</v>
      </c>
      <c r="AU168" s="5">
        <v>81.0</v>
      </c>
      <c r="AV168" s="5">
        <v>4.0</v>
      </c>
      <c r="AW168" s="5">
        <v>4.0</v>
      </c>
      <c r="AX168" s="5">
        <v>0.0</v>
      </c>
      <c r="AY168" s="5">
        <v>2.0</v>
      </c>
      <c r="AZ168" s="5">
        <v>0.0</v>
      </c>
      <c r="BA168" s="5">
        <v>1.0</v>
      </c>
      <c r="BB168" s="5">
        <v>0.331</v>
      </c>
      <c r="BC168" s="5">
        <f t="shared" si="1"/>
        <v>40</v>
      </c>
      <c r="BD168" s="5">
        <f t="shared" si="2"/>
        <v>0</v>
      </c>
    </row>
    <row r="169">
      <c r="A169" s="1">
        <v>168.0</v>
      </c>
      <c r="B169" s="3"/>
      <c r="C169" s="4" t="s">
        <v>821</v>
      </c>
      <c r="D169" s="4" t="s">
        <v>692</v>
      </c>
      <c r="E169" s="5">
        <v>2019.0</v>
      </c>
      <c r="F169" s="5">
        <v>2019.0</v>
      </c>
      <c r="G169" s="5">
        <v>27.0</v>
      </c>
      <c r="H169" s="5">
        <v>47.0</v>
      </c>
      <c r="I169" s="3"/>
      <c r="J169" s="3"/>
      <c r="K169" s="3"/>
      <c r="L169" s="5">
        <v>5.63</v>
      </c>
      <c r="M169" s="5">
        <v>27.0</v>
      </c>
      <c r="N169" s="3"/>
      <c r="O169" s="3"/>
      <c r="P169" s="3"/>
      <c r="Q169" s="3"/>
      <c r="R169" s="5">
        <v>62.1</v>
      </c>
      <c r="S169" s="5">
        <v>69.0</v>
      </c>
      <c r="T169" s="5">
        <v>42.0</v>
      </c>
      <c r="U169" s="5">
        <v>39.0</v>
      </c>
      <c r="V169" s="5">
        <v>7.0</v>
      </c>
      <c r="W169" s="5">
        <v>36.0</v>
      </c>
      <c r="X169" s="5">
        <v>1.0</v>
      </c>
      <c r="Y169" s="5">
        <v>2.0</v>
      </c>
      <c r="Z169" s="5">
        <v>8.0</v>
      </c>
      <c r="AA169" s="5">
        <v>0.0</v>
      </c>
      <c r="AB169" s="5">
        <v>6.0</v>
      </c>
      <c r="AC169" s="5">
        <v>295.0</v>
      </c>
      <c r="AD169" s="5">
        <v>1.684</v>
      </c>
      <c r="AE169" s="5">
        <v>6.8</v>
      </c>
      <c r="AF169" s="5">
        <v>1.31</v>
      </c>
      <c r="AG169" s="5">
        <v>295.0</v>
      </c>
      <c r="AH169" s="5">
        <v>249.0</v>
      </c>
      <c r="AI169" s="5">
        <v>42.0</v>
      </c>
      <c r="AJ169" s="5">
        <v>69.0</v>
      </c>
      <c r="AK169" s="5">
        <v>15.0</v>
      </c>
      <c r="AL169" s="5">
        <v>0.0</v>
      </c>
      <c r="AM169" s="5">
        <v>7.0</v>
      </c>
      <c r="AN169" s="5">
        <v>9.0</v>
      </c>
      <c r="AO169" s="5">
        <v>1.0</v>
      </c>
      <c r="AP169" s="5">
        <v>36.0</v>
      </c>
      <c r="AQ169" s="5">
        <v>0.277</v>
      </c>
      <c r="AR169" s="5">
        <v>0.383</v>
      </c>
      <c r="AS169" s="5">
        <v>0.422</v>
      </c>
      <c r="AT169" s="5">
        <v>0.805</v>
      </c>
      <c r="AU169" s="5">
        <v>105.0</v>
      </c>
      <c r="AV169" s="5">
        <v>3.0</v>
      </c>
      <c r="AW169" s="5">
        <v>8.0</v>
      </c>
      <c r="AX169" s="5">
        <v>0.0</v>
      </c>
      <c r="AY169" s="5">
        <v>2.0</v>
      </c>
      <c r="AZ169" s="5">
        <v>1.0</v>
      </c>
      <c r="BA169" s="5">
        <v>2.0</v>
      </c>
      <c r="BB169" s="5">
        <v>0.315</v>
      </c>
      <c r="BC169" s="5">
        <f t="shared" si="1"/>
        <v>47</v>
      </c>
      <c r="BD169" s="5">
        <f t="shared" si="2"/>
        <v>8</v>
      </c>
    </row>
    <row r="170">
      <c r="A170" s="1">
        <v>169.0</v>
      </c>
      <c r="B170" s="3"/>
      <c r="C170" s="4" t="s">
        <v>822</v>
      </c>
      <c r="D170" s="4" t="s">
        <v>692</v>
      </c>
      <c r="E170" s="5">
        <v>2019.0</v>
      </c>
      <c r="F170" s="5">
        <v>2019.0</v>
      </c>
      <c r="G170" s="5">
        <v>23.0</v>
      </c>
      <c r="H170" s="5">
        <v>47.0</v>
      </c>
      <c r="I170" s="3"/>
      <c r="J170" s="3"/>
      <c r="K170" s="3"/>
      <c r="L170" s="5">
        <v>5.62</v>
      </c>
      <c r="M170" s="5">
        <v>23.0</v>
      </c>
      <c r="N170" s="3"/>
      <c r="O170" s="3"/>
      <c r="P170" s="3"/>
      <c r="Q170" s="3"/>
      <c r="R170" s="5">
        <v>57.2</v>
      </c>
      <c r="S170" s="5">
        <v>63.0</v>
      </c>
      <c r="T170" s="5">
        <v>40.0</v>
      </c>
      <c r="U170" s="5">
        <v>36.0</v>
      </c>
      <c r="V170" s="5">
        <v>7.0</v>
      </c>
      <c r="W170" s="5">
        <v>7.0</v>
      </c>
      <c r="X170" s="5">
        <v>1.0</v>
      </c>
      <c r="Y170" s="5">
        <v>1.0</v>
      </c>
      <c r="Z170" s="5">
        <v>3.0</v>
      </c>
      <c r="AA170" s="5">
        <v>0.0</v>
      </c>
      <c r="AB170" s="5">
        <v>0.0</v>
      </c>
      <c r="AC170" s="5">
        <v>244.0</v>
      </c>
      <c r="AD170" s="5">
        <v>1.214</v>
      </c>
      <c r="AE170" s="5">
        <v>7.3</v>
      </c>
      <c r="AF170" s="5">
        <v>6.71</v>
      </c>
      <c r="AG170" s="5">
        <v>244.0</v>
      </c>
      <c r="AH170" s="5">
        <v>229.0</v>
      </c>
      <c r="AI170" s="5">
        <v>40.0</v>
      </c>
      <c r="AJ170" s="5">
        <v>63.0</v>
      </c>
      <c r="AK170" s="5">
        <v>11.0</v>
      </c>
      <c r="AL170" s="5">
        <v>5.0</v>
      </c>
      <c r="AM170" s="5">
        <v>7.0</v>
      </c>
      <c r="AN170" s="5">
        <v>5.0</v>
      </c>
      <c r="AO170" s="5">
        <v>1.0</v>
      </c>
      <c r="AP170" s="5">
        <v>7.0</v>
      </c>
      <c r="AQ170" s="5">
        <v>0.275</v>
      </c>
      <c r="AR170" s="5">
        <v>0.3</v>
      </c>
      <c r="AS170" s="5">
        <v>0.459</v>
      </c>
      <c r="AT170" s="5">
        <v>0.759</v>
      </c>
      <c r="AU170" s="5">
        <v>105.0</v>
      </c>
      <c r="AV170" s="5">
        <v>1.0</v>
      </c>
      <c r="AW170" s="5">
        <v>3.0</v>
      </c>
      <c r="AX170" s="5">
        <v>1.0</v>
      </c>
      <c r="AY170" s="5">
        <v>4.0</v>
      </c>
      <c r="AZ170" s="5">
        <v>1.0</v>
      </c>
      <c r="BA170" s="5">
        <v>1.0</v>
      </c>
      <c r="BB170" s="5">
        <v>0.313</v>
      </c>
      <c r="BC170" s="5">
        <f t="shared" si="1"/>
        <v>40</v>
      </c>
      <c r="BD170" s="5">
        <f t="shared" si="2"/>
        <v>4</v>
      </c>
    </row>
    <row r="171">
      <c r="A171" s="1">
        <v>170.0</v>
      </c>
      <c r="B171" s="3"/>
      <c r="C171" s="4" t="s">
        <v>823</v>
      </c>
      <c r="D171" s="4" t="s">
        <v>692</v>
      </c>
      <c r="E171" s="5">
        <v>2019.0</v>
      </c>
      <c r="F171" s="5">
        <v>2020.0</v>
      </c>
      <c r="G171" s="5">
        <v>70.0</v>
      </c>
      <c r="H171" s="5">
        <v>46.0</v>
      </c>
      <c r="I171" s="3"/>
      <c r="J171" s="3"/>
      <c r="K171" s="3"/>
      <c r="L171" s="5">
        <v>2.89</v>
      </c>
      <c r="M171" s="5">
        <v>0.0</v>
      </c>
      <c r="N171" s="3"/>
      <c r="O171" s="3"/>
      <c r="P171" s="3"/>
      <c r="Q171" s="3"/>
      <c r="R171" s="5">
        <v>43.2</v>
      </c>
      <c r="S171" s="5">
        <v>33.0</v>
      </c>
      <c r="T171" s="5">
        <v>11.0</v>
      </c>
      <c r="U171" s="5">
        <v>14.0</v>
      </c>
      <c r="V171" s="5">
        <v>7.0</v>
      </c>
      <c r="W171" s="5">
        <v>9.0</v>
      </c>
      <c r="X171" s="5">
        <v>0.0</v>
      </c>
      <c r="Y171" s="5">
        <v>2.0</v>
      </c>
      <c r="Z171" s="5">
        <v>2.0</v>
      </c>
      <c r="AA171" s="5">
        <v>0.0</v>
      </c>
      <c r="AB171" s="5">
        <v>0.0</v>
      </c>
      <c r="AC171" s="5">
        <v>172.0</v>
      </c>
      <c r="AD171" s="5">
        <v>0.962</v>
      </c>
      <c r="AE171" s="5">
        <v>9.5</v>
      </c>
      <c r="AF171" s="5">
        <v>5.11</v>
      </c>
      <c r="AG171" s="5">
        <v>172.0</v>
      </c>
      <c r="AH171" s="5">
        <v>160.0</v>
      </c>
      <c r="AI171" s="5">
        <v>11.0</v>
      </c>
      <c r="AJ171" s="5">
        <v>33.0</v>
      </c>
      <c r="AK171" s="5">
        <v>8.0</v>
      </c>
      <c r="AL171" s="5">
        <v>0.0</v>
      </c>
      <c r="AM171" s="5">
        <v>7.0</v>
      </c>
      <c r="AN171" s="5">
        <v>0.0</v>
      </c>
      <c r="AO171" s="5">
        <v>0.0</v>
      </c>
      <c r="AP171" s="5">
        <v>9.0</v>
      </c>
      <c r="AQ171" s="5">
        <v>0.206</v>
      </c>
      <c r="AR171" s="5">
        <v>0.257</v>
      </c>
      <c r="AS171" s="5">
        <v>0.388</v>
      </c>
      <c r="AT171" s="5">
        <v>0.645</v>
      </c>
      <c r="AU171" s="5">
        <v>62.0</v>
      </c>
      <c r="AV171" s="5">
        <v>4.0</v>
      </c>
      <c r="AW171" s="5">
        <v>2.0</v>
      </c>
      <c r="AX171" s="5">
        <v>1.0</v>
      </c>
      <c r="AY171" s="5">
        <v>0.0</v>
      </c>
      <c r="AZ171" s="5">
        <v>0.0</v>
      </c>
      <c r="BA171" s="5">
        <v>2.0</v>
      </c>
      <c r="BB171" s="5">
        <v>0.243</v>
      </c>
      <c r="BC171" s="5">
        <f t="shared" si="1"/>
        <v>18</v>
      </c>
      <c r="BD171" s="5">
        <f t="shared" si="2"/>
        <v>0</v>
      </c>
    </row>
    <row r="172">
      <c r="A172" s="1">
        <v>171.0</v>
      </c>
      <c r="B172" s="3"/>
      <c r="C172" s="4" t="s">
        <v>824</v>
      </c>
      <c r="D172" s="4" t="s">
        <v>692</v>
      </c>
      <c r="E172" s="5">
        <v>2019.0</v>
      </c>
      <c r="F172" s="5">
        <v>2020.0</v>
      </c>
      <c r="G172" s="5">
        <v>58.0</v>
      </c>
      <c r="H172" s="5">
        <v>46.0</v>
      </c>
      <c r="I172" s="3"/>
      <c r="J172" s="3"/>
      <c r="K172" s="3"/>
      <c r="L172" s="5">
        <v>5.28</v>
      </c>
      <c r="M172" s="5">
        <v>1.0</v>
      </c>
      <c r="N172" s="3"/>
      <c r="O172" s="3"/>
      <c r="P172" s="3"/>
      <c r="Q172" s="3"/>
      <c r="R172" s="5">
        <v>29.0</v>
      </c>
      <c r="S172" s="5">
        <v>27.0</v>
      </c>
      <c r="T172" s="5">
        <v>24.0</v>
      </c>
      <c r="U172" s="5">
        <v>17.0</v>
      </c>
      <c r="V172" s="5">
        <v>7.0</v>
      </c>
      <c r="W172" s="5">
        <v>12.0</v>
      </c>
      <c r="X172" s="5">
        <v>0.0</v>
      </c>
      <c r="Y172" s="5">
        <v>2.0</v>
      </c>
      <c r="Z172" s="5">
        <v>3.0</v>
      </c>
      <c r="AA172" s="5">
        <v>0.0</v>
      </c>
      <c r="AB172" s="5">
        <v>0.0</v>
      </c>
      <c r="AC172" s="5">
        <v>129.0</v>
      </c>
      <c r="AD172" s="5">
        <v>1.345</v>
      </c>
      <c r="AE172" s="5">
        <v>14.3</v>
      </c>
      <c r="AF172" s="5">
        <v>3.83</v>
      </c>
      <c r="AG172" s="5">
        <v>129.0</v>
      </c>
      <c r="AH172" s="5">
        <v>113.0</v>
      </c>
      <c r="AI172" s="5">
        <v>24.0</v>
      </c>
      <c r="AJ172" s="5">
        <v>27.0</v>
      </c>
      <c r="AK172" s="5">
        <v>2.0</v>
      </c>
      <c r="AL172" s="5">
        <v>0.0</v>
      </c>
      <c r="AM172" s="5">
        <v>7.0</v>
      </c>
      <c r="AN172" s="5">
        <v>2.0</v>
      </c>
      <c r="AO172" s="5">
        <v>0.0</v>
      </c>
      <c r="AP172" s="5">
        <v>12.0</v>
      </c>
      <c r="AQ172" s="5">
        <v>0.239</v>
      </c>
      <c r="AR172" s="5">
        <v>0.328</v>
      </c>
      <c r="AS172" s="5">
        <v>0.442</v>
      </c>
      <c r="AT172" s="5">
        <v>0.771</v>
      </c>
      <c r="AU172" s="5">
        <v>50.0</v>
      </c>
      <c r="AV172" s="5">
        <v>3.0</v>
      </c>
      <c r="AW172" s="5">
        <v>3.0</v>
      </c>
      <c r="AX172" s="5">
        <v>1.0</v>
      </c>
      <c r="AY172" s="5">
        <v>0.0</v>
      </c>
      <c r="AZ172" s="5">
        <v>0.0</v>
      </c>
      <c r="BA172" s="5">
        <v>2.0</v>
      </c>
      <c r="BB172" s="5">
        <v>0.333</v>
      </c>
      <c r="BC172" s="5">
        <f t="shared" si="1"/>
        <v>18</v>
      </c>
      <c r="BD172" s="5">
        <f t="shared" si="2"/>
        <v>2</v>
      </c>
    </row>
    <row r="173">
      <c r="A173" s="1">
        <v>172.0</v>
      </c>
      <c r="B173" s="3"/>
      <c r="C173" s="4" t="s">
        <v>825</v>
      </c>
      <c r="D173" s="4" t="s">
        <v>692</v>
      </c>
      <c r="E173" s="5">
        <v>2019.0</v>
      </c>
      <c r="F173" s="5">
        <v>2020.0</v>
      </c>
      <c r="G173" s="5">
        <v>16.0</v>
      </c>
      <c r="H173" s="5">
        <v>46.0</v>
      </c>
      <c r="I173" s="3"/>
      <c r="J173" s="3"/>
      <c r="K173" s="3"/>
      <c r="L173" s="5">
        <v>5.18</v>
      </c>
      <c r="M173" s="5">
        <v>15.0</v>
      </c>
      <c r="N173" s="3"/>
      <c r="O173" s="3"/>
      <c r="P173" s="3"/>
      <c r="Q173" s="3"/>
      <c r="R173" s="5">
        <v>40.0</v>
      </c>
      <c r="S173" s="5">
        <v>33.0</v>
      </c>
      <c r="T173" s="5">
        <v>22.0</v>
      </c>
      <c r="U173" s="5">
        <v>23.0</v>
      </c>
      <c r="V173" s="5">
        <v>11.0</v>
      </c>
      <c r="W173" s="5">
        <v>12.0</v>
      </c>
      <c r="X173" s="5">
        <v>2.0</v>
      </c>
      <c r="Y173" s="5">
        <v>0.0</v>
      </c>
      <c r="Z173" s="5">
        <v>5.0</v>
      </c>
      <c r="AA173" s="5">
        <v>0.0</v>
      </c>
      <c r="AB173" s="5">
        <v>0.0</v>
      </c>
      <c r="AC173" s="5">
        <v>163.0</v>
      </c>
      <c r="AD173" s="5">
        <v>1.125</v>
      </c>
      <c r="AE173" s="5">
        <v>10.4</v>
      </c>
      <c r="AF173" s="5">
        <v>3.83</v>
      </c>
      <c r="AG173" s="5">
        <v>163.0</v>
      </c>
      <c r="AH173" s="5">
        <v>144.0</v>
      </c>
      <c r="AI173" s="5">
        <v>22.0</v>
      </c>
      <c r="AJ173" s="5">
        <v>33.0</v>
      </c>
      <c r="AK173" s="5">
        <v>9.0</v>
      </c>
      <c r="AL173" s="5">
        <v>0.0</v>
      </c>
      <c r="AM173" s="5">
        <v>11.0</v>
      </c>
      <c r="AN173" s="5">
        <v>1.0</v>
      </c>
      <c r="AO173" s="5">
        <v>2.0</v>
      </c>
      <c r="AP173" s="5">
        <v>12.0</v>
      </c>
      <c r="AQ173" s="5">
        <v>0.229</v>
      </c>
      <c r="AR173" s="5">
        <v>0.309</v>
      </c>
      <c r="AS173" s="5">
        <v>0.521</v>
      </c>
      <c r="AT173" s="5">
        <v>0.829</v>
      </c>
      <c r="AU173" s="5">
        <v>75.0</v>
      </c>
      <c r="AV173" s="5">
        <v>2.0</v>
      </c>
      <c r="AW173" s="5">
        <v>5.0</v>
      </c>
      <c r="AX173" s="5">
        <v>1.0</v>
      </c>
      <c r="AY173" s="5">
        <v>1.0</v>
      </c>
      <c r="AZ173" s="5">
        <v>2.0</v>
      </c>
      <c r="BA173" s="5">
        <v>0.0</v>
      </c>
      <c r="BB173" s="5">
        <v>0.25</v>
      </c>
      <c r="BC173" s="5">
        <f t="shared" si="1"/>
        <v>13</v>
      </c>
      <c r="BD173" s="5">
        <f t="shared" si="2"/>
        <v>-1</v>
      </c>
    </row>
    <row r="174">
      <c r="A174" s="1">
        <v>173.0</v>
      </c>
      <c r="B174" s="3"/>
      <c r="C174" s="4" t="s">
        <v>826</v>
      </c>
      <c r="D174" s="4" t="s">
        <v>692</v>
      </c>
      <c r="E174" s="5">
        <v>2019.0</v>
      </c>
      <c r="F174" s="5">
        <v>2020.0</v>
      </c>
      <c r="G174" s="5">
        <v>39.0</v>
      </c>
      <c r="H174" s="5">
        <v>45.0</v>
      </c>
      <c r="I174" s="3"/>
      <c r="J174" s="3"/>
      <c r="K174" s="3"/>
      <c r="L174" s="5">
        <v>6.17</v>
      </c>
      <c r="M174" s="5">
        <v>16.0</v>
      </c>
      <c r="N174" s="3"/>
      <c r="O174" s="3"/>
      <c r="P174" s="3"/>
      <c r="Q174" s="3"/>
      <c r="R174" s="5">
        <v>58.1</v>
      </c>
      <c r="S174" s="5">
        <v>67.0</v>
      </c>
      <c r="T174" s="5">
        <v>41.0</v>
      </c>
      <c r="U174" s="5">
        <v>40.0</v>
      </c>
      <c r="V174" s="5">
        <v>12.0</v>
      </c>
      <c r="W174" s="5">
        <v>29.0</v>
      </c>
      <c r="X174" s="5">
        <v>1.0</v>
      </c>
      <c r="Y174" s="5">
        <v>1.0</v>
      </c>
      <c r="Z174" s="5">
        <v>7.0</v>
      </c>
      <c r="AA174" s="5">
        <v>0.0</v>
      </c>
      <c r="AB174" s="5">
        <v>3.0</v>
      </c>
      <c r="AC174" s="5">
        <v>271.0</v>
      </c>
      <c r="AD174" s="5">
        <v>1.646</v>
      </c>
      <c r="AE174" s="5">
        <v>6.9</v>
      </c>
      <c r="AF174" s="5">
        <v>1.55</v>
      </c>
      <c r="AG174" s="5">
        <v>271.0</v>
      </c>
      <c r="AH174" s="5">
        <v>230.0</v>
      </c>
      <c r="AI174" s="5">
        <v>41.0</v>
      </c>
      <c r="AJ174" s="5">
        <v>67.0</v>
      </c>
      <c r="AK174" s="5">
        <v>10.0</v>
      </c>
      <c r="AL174" s="5">
        <v>1.0</v>
      </c>
      <c r="AM174" s="5">
        <v>12.0</v>
      </c>
      <c r="AN174" s="5">
        <v>2.0</v>
      </c>
      <c r="AO174" s="5">
        <v>0.0</v>
      </c>
      <c r="AP174" s="5">
        <v>29.0</v>
      </c>
      <c r="AQ174" s="5">
        <v>0.291</v>
      </c>
      <c r="AR174" s="5">
        <v>0.386</v>
      </c>
      <c r="AS174" s="5">
        <v>0.5</v>
      </c>
      <c r="AT174" s="5">
        <v>0.886</v>
      </c>
      <c r="AU174" s="5">
        <v>115.0</v>
      </c>
      <c r="AV174" s="5">
        <v>7.0</v>
      </c>
      <c r="AW174" s="5">
        <v>7.0</v>
      </c>
      <c r="AX174" s="5">
        <v>3.0</v>
      </c>
      <c r="AY174" s="5">
        <v>1.0</v>
      </c>
      <c r="AZ174" s="5">
        <v>1.0</v>
      </c>
      <c r="BA174" s="5">
        <v>1.0</v>
      </c>
      <c r="BB174" s="5">
        <v>0.316</v>
      </c>
      <c r="BC174" s="5">
        <f t="shared" si="1"/>
        <v>44</v>
      </c>
      <c r="BD174" s="5">
        <f t="shared" si="2"/>
        <v>2</v>
      </c>
    </row>
    <row r="175">
      <c r="A175" s="1">
        <v>174.0</v>
      </c>
      <c r="B175" s="3"/>
      <c r="C175" s="4" t="s">
        <v>827</v>
      </c>
      <c r="D175" s="4" t="s">
        <v>692</v>
      </c>
      <c r="E175" s="5">
        <v>2019.0</v>
      </c>
      <c r="F175" s="5">
        <v>2020.0</v>
      </c>
      <c r="G175" s="5">
        <v>78.0</v>
      </c>
      <c r="H175" s="5">
        <v>45.0</v>
      </c>
      <c r="I175" s="3"/>
      <c r="J175" s="3"/>
      <c r="K175" s="3"/>
      <c r="L175" s="5">
        <v>3.35</v>
      </c>
      <c r="M175" s="5">
        <v>1.0</v>
      </c>
      <c r="N175" s="3"/>
      <c r="O175" s="3"/>
      <c r="P175" s="3"/>
      <c r="Q175" s="3"/>
      <c r="R175" s="5">
        <v>45.2</v>
      </c>
      <c r="S175" s="5">
        <v>39.0</v>
      </c>
      <c r="T175" s="5">
        <v>19.0</v>
      </c>
      <c r="U175" s="5">
        <v>17.0</v>
      </c>
      <c r="V175" s="5">
        <v>5.0</v>
      </c>
      <c r="W175" s="5">
        <v>14.0</v>
      </c>
      <c r="X175" s="5">
        <v>0.0</v>
      </c>
      <c r="Y175" s="5">
        <v>1.0</v>
      </c>
      <c r="Z175" s="5">
        <v>1.0</v>
      </c>
      <c r="AA175" s="5">
        <v>0.0</v>
      </c>
      <c r="AB175" s="5">
        <v>2.0</v>
      </c>
      <c r="AC175" s="5">
        <v>187.0</v>
      </c>
      <c r="AD175" s="5">
        <v>1.161</v>
      </c>
      <c r="AE175" s="5">
        <v>8.9</v>
      </c>
      <c r="AF175" s="5">
        <v>3.21</v>
      </c>
      <c r="AG175" s="5">
        <v>187.0</v>
      </c>
      <c r="AH175" s="5">
        <v>167.0</v>
      </c>
      <c r="AI175" s="5">
        <v>19.0</v>
      </c>
      <c r="AJ175" s="5">
        <v>39.0</v>
      </c>
      <c r="AK175" s="5">
        <v>6.0</v>
      </c>
      <c r="AL175" s="5">
        <v>0.0</v>
      </c>
      <c r="AM175" s="5">
        <v>5.0</v>
      </c>
      <c r="AN175" s="5">
        <v>4.0</v>
      </c>
      <c r="AO175" s="5">
        <v>2.0</v>
      </c>
      <c r="AP175" s="5">
        <v>14.0</v>
      </c>
      <c r="AQ175" s="5">
        <v>0.234</v>
      </c>
      <c r="AR175" s="5">
        <v>0.293</v>
      </c>
      <c r="AS175" s="5">
        <v>0.359</v>
      </c>
      <c r="AT175" s="5">
        <v>0.653</v>
      </c>
      <c r="AU175" s="5">
        <v>60.0</v>
      </c>
      <c r="AV175" s="5">
        <v>1.0</v>
      </c>
      <c r="AW175" s="5">
        <v>1.0</v>
      </c>
      <c r="AX175" s="5">
        <v>3.0</v>
      </c>
      <c r="AY175" s="5">
        <v>2.0</v>
      </c>
      <c r="AZ175" s="5">
        <v>0.0</v>
      </c>
      <c r="BA175" s="5">
        <v>1.0</v>
      </c>
      <c r="BB175" s="5">
        <v>0.286</v>
      </c>
      <c r="BC175" s="5">
        <f t="shared" si="1"/>
        <v>28</v>
      </c>
      <c r="BD175" s="5">
        <f t="shared" si="2"/>
        <v>2</v>
      </c>
    </row>
    <row r="176">
      <c r="A176" s="1">
        <v>175.0</v>
      </c>
      <c r="B176" s="3"/>
      <c r="C176" s="4" t="s">
        <v>828</v>
      </c>
      <c r="D176" s="4" t="s">
        <v>692</v>
      </c>
      <c r="E176" s="5">
        <v>2019.0</v>
      </c>
      <c r="F176" s="5">
        <v>2020.0</v>
      </c>
      <c r="G176" s="5">
        <v>76.0</v>
      </c>
      <c r="H176" s="5">
        <v>45.0</v>
      </c>
      <c r="I176" s="3"/>
      <c r="J176" s="3"/>
      <c r="K176" s="3"/>
      <c r="L176" s="5">
        <v>4.65</v>
      </c>
      <c r="M176" s="5">
        <v>0.0</v>
      </c>
      <c r="N176" s="3"/>
      <c r="O176" s="3"/>
      <c r="P176" s="3"/>
      <c r="Q176" s="3"/>
      <c r="R176" s="5">
        <v>40.2</v>
      </c>
      <c r="S176" s="5">
        <v>27.0</v>
      </c>
      <c r="T176" s="5">
        <v>21.0</v>
      </c>
      <c r="U176" s="5">
        <v>21.0</v>
      </c>
      <c r="V176" s="5">
        <v>6.0</v>
      </c>
      <c r="W176" s="5">
        <v>18.0</v>
      </c>
      <c r="X176" s="5">
        <v>0.0</v>
      </c>
      <c r="Y176" s="5">
        <v>2.0</v>
      </c>
      <c r="Z176" s="5">
        <v>3.0</v>
      </c>
      <c r="AA176" s="5">
        <v>0.0</v>
      </c>
      <c r="AB176" s="5">
        <v>0.0</v>
      </c>
      <c r="AC176" s="5">
        <v>171.0</v>
      </c>
      <c r="AD176" s="5">
        <v>1.107</v>
      </c>
      <c r="AE176" s="5">
        <v>10.0</v>
      </c>
      <c r="AF176" s="5">
        <v>2.5</v>
      </c>
      <c r="AG176" s="5">
        <v>171.0</v>
      </c>
      <c r="AH176" s="5">
        <v>149.0</v>
      </c>
      <c r="AI176" s="5">
        <v>21.0</v>
      </c>
      <c r="AJ176" s="5">
        <v>27.0</v>
      </c>
      <c r="AK176" s="5">
        <v>2.0</v>
      </c>
      <c r="AL176" s="5">
        <v>0.0</v>
      </c>
      <c r="AM176" s="5">
        <v>6.0</v>
      </c>
      <c r="AN176" s="5">
        <v>4.0</v>
      </c>
      <c r="AO176" s="5">
        <v>0.0</v>
      </c>
      <c r="AP176" s="5">
        <v>18.0</v>
      </c>
      <c r="AQ176" s="5">
        <v>0.181</v>
      </c>
      <c r="AR176" s="5">
        <v>0.282</v>
      </c>
      <c r="AS176" s="5">
        <v>0.315</v>
      </c>
      <c r="AT176" s="5">
        <v>0.598</v>
      </c>
      <c r="AU176" s="5">
        <v>47.0</v>
      </c>
      <c r="AV176" s="5">
        <v>4.0</v>
      </c>
      <c r="AW176" s="5">
        <v>3.0</v>
      </c>
      <c r="AX176" s="5">
        <v>1.0</v>
      </c>
      <c r="AY176" s="5">
        <v>0.0</v>
      </c>
      <c r="AZ176" s="5">
        <v>0.0</v>
      </c>
      <c r="BA176" s="5">
        <v>2.0</v>
      </c>
      <c r="BB176" s="5">
        <v>0.214</v>
      </c>
      <c r="BC176" s="5">
        <f t="shared" si="1"/>
        <v>19</v>
      </c>
      <c r="BD176" s="5">
        <f t="shared" si="2"/>
        <v>4</v>
      </c>
    </row>
    <row r="177">
      <c r="A177" s="1">
        <v>176.0</v>
      </c>
      <c r="B177" s="3"/>
      <c r="C177" s="4" t="s">
        <v>829</v>
      </c>
      <c r="D177" s="4" t="s">
        <v>692</v>
      </c>
      <c r="E177" s="5">
        <v>2019.0</v>
      </c>
      <c r="F177" s="5">
        <v>2020.0</v>
      </c>
      <c r="G177" s="5">
        <v>83.0</v>
      </c>
      <c r="H177" s="5">
        <v>45.0</v>
      </c>
      <c r="I177" s="3"/>
      <c r="J177" s="3"/>
      <c r="K177" s="3"/>
      <c r="L177" s="5">
        <v>2.91</v>
      </c>
      <c r="M177" s="5">
        <v>0.0</v>
      </c>
      <c r="N177" s="3"/>
      <c r="O177" s="3"/>
      <c r="P177" s="3"/>
      <c r="Q177" s="3"/>
      <c r="R177" s="5">
        <v>46.1</v>
      </c>
      <c r="S177" s="5">
        <v>38.0</v>
      </c>
      <c r="T177" s="5">
        <v>19.0</v>
      </c>
      <c r="U177" s="5">
        <v>15.0</v>
      </c>
      <c r="V177" s="5">
        <v>7.0</v>
      </c>
      <c r="W177" s="5">
        <v>13.0</v>
      </c>
      <c r="X177" s="5">
        <v>0.0</v>
      </c>
      <c r="Y177" s="5">
        <v>4.0</v>
      </c>
      <c r="Z177" s="5">
        <v>1.0</v>
      </c>
      <c r="AA177" s="5">
        <v>0.0</v>
      </c>
      <c r="AB177" s="5">
        <v>2.0</v>
      </c>
      <c r="AC177" s="5">
        <v>191.0</v>
      </c>
      <c r="AD177" s="5">
        <v>1.101</v>
      </c>
      <c r="AE177" s="5">
        <v>8.7</v>
      </c>
      <c r="AF177" s="5">
        <v>3.46</v>
      </c>
      <c r="AG177" s="5">
        <v>191.0</v>
      </c>
      <c r="AH177" s="5">
        <v>176.0</v>
      </c>
      <c r="AI177" s="5">
        <v>19.0</v>
      </c>
      <c r="AJ177" s="5">
        <v>38.0</v>
      </c>
      <c r="AK177" s="5">
        <v>2.0</v>
      </c>
      <c r="AL177" s="5">
        <v>0.0</v>
      </c>
      <c r="AM177" s="5">
        <v>7.0</v>
      </c>
      <c r="AN177" s="5">
        <v>1.0</v>
      </c>
      <c r="AO177" s="5">
        <v>1.0</v>
      </c>
      <c r="AP177" s="5">
        <v>13.0</v>
      </c>
      <c r="AQ177" s="5">
        <v>0.216</v>
      </c>
      <c r="AR177" s="5">
        <v>0.274</v>
      </c>
      <c r="AS177" s="5">
        <v>0.347</v>
      </c>
      <c r="AT177" s="5">
        <v>0.62</v>
      </c>
      <c r="AU177" s="5">
        <v>61.0</v>
      </c>
      <c r="AV177" s="5">
        <v>3.0</v>
      </c>
      <c r="AW177" s="5">
        <v>1.0</v>
      </c>
      <c r="AX177" s="5">
        <v>0.0</v>
      </c>
      <c r="AY177" s="5">
        <v>0.0</v>
      </c>
      <c r="AZ177" s="5">
        <v>0.0</v>
      </c>
      <c r="BA177" s="5">
        <v>4.0</v>
      </c>
      <c r="BB177" s="5">
        <v>0.25</v>
      </c>
      <c r="BC177" s="5">
        <f t="shared" si="1"/>
        <v>29</v>
      </c>
      <c r="BD177" s="5">
        <f t="shared" si="2"/>
        <v>0</v>
      </c>
    </row>
    <row r="178">
      <c r="A178" s="1">
        <v>177.0</v>
      </c>
      <c r="B178" s="3"/>
      <c r="C178" s="4" t="s">
        <v>830</v>
      </c>
      <c r="D178" s="4" t="s">
        <v>692</v>
      </c>
      <c r="E178" s="5">
        <v>2019.0</v>
      </c>
      <c r="F178" s="5">
        <v>2020.0</v>
      </c>
      <c r="G178" s="5">
        <v>73.0</v>
      </c>
      <c r="H178" s="5">
        <v>44.0</v>
      </c>
      <c r="I178" s="3"/>
      <c r="J178" s="3"/>
      <c r="K178" s="3"/>
      <c r="L178" s="5">
        <v>3.48</v>
      </c>
      <c r="M178" s="5">
        <v>0.0</v>
      </c>
      <c r="N178" s="3"/>
      <c r="O178" s="3"/>
      <c r="P178" s="3"/>
      <c r="Q178" s="3"/>
      <c r="R178" s="5">
        <v>41.1</v>
      </c>
      <c r="S178" s="5">
        <v>29.0</v>
      </c>
      <c r="T178" s="5">
        <v>16.0</v>
      </c>
      <c r="U178" s="5">
        <v>16.0</v>
      </c>
      <c r="V178" s="5">
        <v>6.0</v>
      </c>
      <c r="W178" s="5">
        <v>8.0</v>
      </c>
      <c r="X178" s="5">
        <v>2.0</v>
      </c>
      <c r="Y178" s="5">
        <v>3.0</v>
      </c>
      <c r="Z178" s="5">
        <v>4.0</v>
      </c>
      <c r="AA178" s="5">
        <v>0.0</v>
      </c>
      <c r="AB178" s="5">
        <v>1.0</v>
      </c>
      <c r="AC178" s="5">
        <v>166.0</v>
      </c>
      <c r="AD178" s="5">
        <v>0.895</v>
      </c>
      <c r="AE178" s="5">
        <v>9.6</v>
      </c>
      <c r="AF178" s="5">
        <v>5.5</v>
      </c>
      <c r="AG178" s="5">
        <v>166.0</v>
      </c>
      <c r="AH178" s="5">
        <v>152.0</v>
      </c>
      <c r="AI178" s="5">
        <v>16.0</v>
      </c>
      <c r="AJ178" s="5">
        <v>29.0</v>
      </c>
      <c r="AK178" s="5">
        <v>7.0</v>
      </c>
      <c r="AL178" s="5">
        <v>1.0</v>
      </c>
      <c r="AM178" s="5">
        <v>6.0</v>
      </c>
      <c r="AN178" s="5">
        <v>5.0</v>
      </c>
      <c r="AO178" s="5">
        <v>0.0</v>
      </c>
      <c r="AP178" s="5">
        <v>8.0</v>
      </c>
      <c r="AQ178" s="5">
        <v>0.191</v>
      </c>
      <c r="AR178" s="5">
        <v>0.247</v>
      </c>
      <c r="AS178" s="5">
        <v>0.368</v>
      </c>
      <c r="AT178" s="5">
        <v>0.615</v>
      </c>
      <c r="AU178" s="5">
        <v>56.0</v>
      </c>
      <c r="AV178" s="5">
        <v>3.0</v>
      </c>
      <c r="AW178" s="5">
        <v>4.0</v>
      </c>
      <c r="AX178" s="5">
        <v>0.0</v>
      </c>
      <c r="AY178" s="5">
        <v>2.0</v>
      </c>
      <c r="AZ178" s="5">
        <v>2.0</v>
      </c>
      <c r="BA178" s="5">
        <v>3.0</v>
      </c>
      <c r="BB178" s="5">
        <v>0.221</v>
      </c>
      <c r="BC178" s="5">
        <f t="shared" si="1"/>
        <v>15</v>
      </c>
      <c r="BD178" s="5">
        <f t="shared" si="2"/>
        <v>5</v>
      </c>
    </row>
    <row r="179">
      <c r="A179" s="1">
        <v>178.0</v>
      </c>
      <c r="B179" s="3"/>
      <c r="C179" s="4" t="s">
        <v>831</v>
      </c>
      <c r="D179" s="4" t="s">
        <v>692</v>
      </c>
      <c r="E179" s="5">
        <v>2019.0</v>
      </c>
      <c r="F179" s="5">
        <v>2020.0</v>
      </c>
      <c r="G179" s="5">
        <v>18.0</v>
      </c>
      <c r="H179" s="5">
        <v>44.0</v>
      </c>
      <c r="I179" s="3"/>
      <c r="J179" s="3"/>
      <c r="K179" s="3"/>
      <c r="L179" s="5">
        <v>3.0</v>
      </c>
      <c r="M179" s="5">
        <v>18.0</v>
      </c>
      <c r="N179" s="3"/>
      <c r="O179" s="3"/>
      <c r="P179" s="3"/>
      <c r="Q179" s="3"/>
      <c r="R179" s="5">
        <v>57.0</v>
      </c>
      <c r="S179" s="5">
        <v>51.0</v>
      </c>
      <c r="T179" s="5">
        <v>22.0</v>
      </c>
      <c r="U179" s="5">
        <v>19.0</v>
      </c>
      <c r="V179" s="5">
        <v>8.0</v>
      </c>
      <c r="W179" s="5">
        <v>11.0</v>
      </c>
      <c r="X179" s="5">
        <v>0.0</v>
      </c>
      <c r="Y179" s="5">
        <v>3.0</v>
      </c>
      <c r="Z179" s="5">
        <v>2.0</v>
      </c>
      <c r="AA179" s="5">
        <v>1.0</v>
      </c>
      <c r="AB179" s="5">
        <v>0.0</v>
      </c>
      <c r="AC179" s="5">
        <v>225.0</v>
      </c>
      <c r="AD179" s="5">
        <v>1.088</v>
      </c>
      <c r="AE179" s="5">
        <v>6.9</v>
      </c>
      <c r="AF179" s="5">
        <v>4.0</v>
      </c>
      <c r="AG179" s="5">
        <v>225.0</v>
      </c>
      <c r="AH179" s="5">
        <v>212.0</v>
      </c>
      <c r="AI179" s="5">
        <v>22.0</v>
      </c>
      <c r="AJ179" s="5">
        <v>51.0</v>
      </c>
      <c r="AK179" s="5">
        <v>10.0</v>
      </c>
      <c r="AL179" s="5">
        <v>2.0</v>
      </c>
      <c r="AM179" s="5">
        <v>8.0</v>
      </c>
      <c r="AN179" s="5">
        <v>2.0</v>
      </c>
      <c r="AO179" s="5">
        <v>1.0</v>
      </c>
      <c r="AP179" s="5">
        <v>11.0</v>
      </c>
      <c r="AQ179" s="5">
        <v>0.241</v>
      </c>
      <c r="AR179" s="5">
        <v>0.284</v>
      </c>
      <c r="AS179" s="5">
        <v>0.42</v>
      </c>
      <c r="AT179" s="5">
        <v>0.704</v>
      </c>
      <c r="AU179" s="5">
        <v>89.0</v>
      </c>
      <c r="AV179" s="5">
        <v>8.0</v>
      </c>
      <c r="AW179" s="5">
        <v>2.0</v>
      </c>
      <c r="AX179" s="5">
        <v>0.0</v>
      </c>
      <c r="AY179" s="5">
        <v>0.0</v>
      </c>
      <c r="AZ179" s="5">
        <v>0.0</v>
      </c>
      <c r="BA179" s="5">
        <v>3.0</v>
      </c>
      <c r="BB179" s="5">
        <v>0.269</v>
      </c>
      <c r="BC179" s="5">
        <f t="shared" si="1"/>
        <v>31</v>
      </c>
      <c r="BD179" s="5">
        <f t="shared" si="2"/>
        <v>1</v>
      </c>
    </row>
    <row r="180">
      <c r="A180" s="1">
        <v>179.0</v>
      </c>
      <c r="B180" s="3"/>
      <c r="C180" s="4" t="s">
        <v>832</v>
      </c>
      <c r="D180" s="4" t="s">
        <v>692</v>
      </c>
      <c r="E180" s="5">
        <v>2019.0</v>
      </c>
      <c r="F180" s="5">
        <v>2020.0</v>
      </c>
      <c r="G180" s="5">
        <v>56.0</v>
      </c>
      <c r="H180" s="5">
        <v>44.0</v>
      </c>
      <c r="I180" s="3"/>
      <c r="J180" s="3"/>
      <c r="K180" s="3"/>
      <c r="L180" s="5">
        <v>4.08</v>
      </c>
      <c r="M180" s="5">
        <v>2.0</v>
      </c>
      <c r="N180" s="3"/>
      <c r="O180" s="3"/>
      <c r="P180" s="3"/>
      <c r="Q180" s="3"/>
      <c r="R180" s="5">
        <v>53.0</v>
      </c>
      <c r="S180" s="5">
        <v>48.0</v>
      </c>
      <c r="T180" s="5">
        <v>31.0</v>
      </c>
      <c r="U180" s="5">
        <v>24.0</v>
      </c>
      <c r="V180" s="5">
        <v>6.0</v>
      </c>
      <c r="W180" s="5">
        <v>13.0</v>
      </c>
      <c r="X180" s="5">
        <v>1.0</v>
      </c>
      <c r="Y180" s="5">
        <v>2.0</v>
      </c>
      <c r="Z180" s="5">
        <v>2.0</v>
      </c>
      <c r="AA180" s="5">
        <v>0.0</v>
      </c>
      <c r="AB180" s="5">
        <v>1.0</v>
      </c>
      <c r="AC180" s="5">
        <v>218.0</v>
      </c>
      <c r="AD180" s="5">
        <v>1.151</v>
      </c>
      <c r="AE180" s="5">
        <v>7.5</v>
      </c>
      <c r="AF180" s="5">
        <v>3.38</v>
      </c>
      <c r="AG180" s="5">
        <v>218.0</v>
      </c>
      <c r="AH180" s="5">
        <v>201.0</v>
      </c>
      <c r="AI180" s="5">
        <v>31.0</v>
      </c>
      <c r="AJ180" s="5">
        <v>48.0</v>
      </c>
      <c r="AK180" s="5">
        <v>10.0</v>
      </c>
      <c r="AL180" s="5">
        <v>0.0</v>
      </c>
      <c r="AM180" s="5">
        <v>6.0</v>
      </c>
      <c r="AN180" s="5">
        <v>3.0</v>
      </c>
      <c r="AO180" s="5">
        <v>2.0</v>
      </c>
      <c r="AP180" s="5">
        <v>13.0</v>
      </c>
      <c r="AQ180" s="5">
        <v>0.239</v>
      </c>
      <c r="AR180" s="5">
        <v>0.292</v>
      </c>
      <c r="AS180" s="5">
        <v>0.378</v>
      </c>
      <c r="AT180" s="5">
        <v>0.67</v>
      </c>
      <c r="AU180" s="5">
        <v>76.0</v>
      </c>
      <c r="AV180" s="5">
        <v>4.0</v>
      </c>
      <c r="AW180" s="5">
        <v>2.0</v>
      </c>
      <c r="AX180" s="5">
        <v>2.0</v>
      </c>
      <c r="AY180" s="5">
        <v>0.0</v>
      </c>
      <c r="AZ180" s="5">
        <v>1.0</v>
      </c>
      <c r="BA180" s="5">
        <v>2.0</v>
      </c>
      <c r="BB180" s="5">
        <v>0.278</v>
      </c>
      <c r="BC180" s="5">
        <f t="shared" si="1"/>
        <v>32</v>
      </c>
      <c r="BD180" s="5">
        <f t="shared" si="2"/>
        <v>1</v>
      </c>
    </row>
    <row r="181">
      <c r="A181" s="1">
        <v>180.0</v>
      </c>
      <c r="B181" s="3"/>
      <c r="C181" s="4" t="s">
        <v>833</v>
      </c>
      <c r="D181" s="4" t="s">
        <v>692</v>
      </c>
      <c r="E181" s="5">
        <v>2019.0</v>
      </c>
      <c r="F181" s="5">
        <v>2020.0</v>
      </c>
      <c r="G181" s="5">
        <v>63.0</v>
      </c>
      <c r="H181" s="5">
        <v>44.0</v>
      </c>
      <c r="I181" s="3"/>
      <c r="J181" s="3"/>
      <c r="K181" s="3"/>
      <c r="L181" s="5">
        <v>3.55</v>
      </c>
      <c r="M181" s="5">
        <v>0.0</v>
      </c>
      <c r="N181" s="3"/>
      <c r="O181" s="3"/>
      <c r="P181" s="3"/>
      <c r="Q181" s="3"/>
      <c r="R181" s="5">
        <v>33.0</v>
      </c>
      <c r="S181" s="5">
        <v>33.0</v>
      </c>
      <c r="T181" s="5">
        <v>17.0</v>
      </c>
      <c r="U181" s="5">
        <v>13.0</v>
      </c>
      <c r="V181" s="5">
        <v>5.0</v>
      </c>
      <c r="W181" s="5">
        <v>9.0</v>
      </c>
      <c r="X181" s="5">
        <v>0.0</v>
      </c>
      <c r="Y181" s="5">
        <v>0.0</v>
      </c>
      <c r="Z181" s="5">
        <v>0.0</v>
      </c>
      <c r="AA181" s="5">
        <v>0.0</v>
      </c>
      <c r="AB181" s="5">
        <v>2.0</v>
      </c>
      <c r="AC181" s="5">
        <v>140.0</v>
      </c>
      <c r="AD181" s="5">
        <v>1.273</v>
      </c>
      <c r="AE181" s="5">
        <v>12.0</v>
      </c>
      <c r="AF181" s="5">
        <v>4.89</v>
      </c>
      <c r="AG181" s="5">
        <v>140.0</v>
      </c>
      <c r="AH181" s="5">
        <v>130.0</v>
      </c>
      <c r="AI181" s="5">
        <v>17.0</v>
      </c>
      <c r="AJ181" s="5">
        <v>33.0</v>
      </c>
      <c r="AK181" s="5">
        <v>5.0</v>
      </c>
      <c r="AL181" s="5">
        <v>1.0</v>
      </c>
      <c r="AM181" s="5">
        <v>5.0</v>
      </c>
      <c r="AN181" s="5">
        <v>0.0</v>
      </c>
      <c r="AO181" s="5">
        <v>0.0</v>
      </c>
      <c r="AP181" s="5">
        <v>9.0</v>
      </c>
      <c r="AQ181" s="5">
        <v>0.254</v>
      </c>
      <c r="AR181" s="5">
        <v>0.302</v>
      </c>
      <c r="AS181" s="5">
        <v>0.423</v>
      </c>
      <c r="AT181" s="5">
        <v>0.725</v>
      </c>
      <c r="AU181" s="5">
        <v>55.0</v>
      </c>
      <c r="AV181" s="5">
        <v>1.0</v>
      </c>
      <c r="AW181" s="5">
        <v>0.0</v>
      </c>
      <c r="AX181" s="5">
        <v>0.0</v>
      </c>
      <c r="AY181" s="5">
        <v>0.0</v>
      </c>
      <c r="AZ181" s="5">
        <v>0.0</v>
      </c>
      <c r="BA181" s="5">
        <v>0.0</v>
      </c>
      <c r="BB181" s="5">
        <v>0.346</v>
      </c>
      <c r="BC181" s="5">
        <f t="shared" si="1"/>
        <v>22</v>
      </c>
      <c r="BD181" s="5">
        <f t="shared" si="2"/>
        <v>0</v>
      </c>
    </row>
    <row r="182">
      <c r="A182" s="1">
        <v>181.0</v>
      </c>
      <c r="B182" s="3"/>
      <c r="C182" s="4" t="s">
        <v>834</v>
      </c>
      <c r="D182" s="4" t="s">
        <v>692</v>
      </c>
      <c r="E182" s="5">
        <v>2019.0</v>
      </c>
      <c r="F182" s="5">
        <v>2020.0</v>
      </c>
      <c r="G182" s="5">
        <v>68.0</v>
      </c>
      <c r="H182" s="5">
        <v>44.0</v>
      </c>
      <c r="I182" s="3"/>
      <c r="J182" s="3"/>
      <c r="K182" s="3"/>
      <c r="L182" s="5">
        <v>3.2</v>
      </c>
      <c r="M182" s="5">
        <v>5.0</v>
      </c>
      <c r="N182" s="3"/>
      <c r="O182" s="3"/>
      <c r="P182" s="3"/>
      <c r="Q182" s="3"/>
      <c r="R182" s="5">
        <v>39.1</v>
      </c>
      <c r="S182" s="5">
        <v>33.0</v>
      </c>
      <c r="T182" s="5">
        <v>20.0</v>
      </c>
      <c r="U182" s="5">
        <v>14.0</v>
      </c>
      <c r="V182" s="5">
        <v>6.0</v>
      </c>
      <c r="W182" s="5">
        <v>8.0</v>
      </c>
      <c r="X182" s="5">
        <v>0.0</v>
      </c>
      <c r="Y182" s="5">
        <v>1.0</v>
      </c>
      <c r="Z182" s="5">
        <v>3.0</v>
      </c>
      <c r="AA182" s="5">
        <v>0.0</v>
      </c>
      <c r="AB182" s="5">
        <v>3.0</v>
      </c>
      <c r="AC182" s="5">
        <v>159.0</v>
      </c>
      <c r="AD182" s="5">
        <v>1.042</v>
      </c>
      <c r="AE182" s="5">
        <v>10.1</v>
      </c>
      <c r="AF182" s="5">
        <v>5.5</v>
      </c>
      <c r="AG182" s="5">
        <v>159.0</v>
      </c>
      <c r="AH182" s="5">
        <v>147.0</v>
      </c>
      <c r="AI182" s="5">
        <v>20.0</v>
      </c>
      <c r="AJ182" s="5">
        <v>33.0</v>
      </c>
      <c r="AK182" s="5">
        <v>13.0</v>
      </c>
      <c r="AL182" s="5">
        <v>0.0</v>
      </c>
      <c r="AM182" s="5">
        <v>6.0</v>
      </c>
      <c r="AN182" s="5">
        <v>1.0</v>
      </c>
      <c r="AO182" s="5">
        <v>0.0</v>
      </c>
      <c r="AP182" s="5">
        <v>8.0</v>
      </c>
      <c r="AQ182" s="5">
        <v>0.224</v>
      </c>
      <c r="AR182" s="5">
        <v>0.278</v>
      </c>
      <c r="AS182" s="5">
        <v>0.435</v>
      </c>
      <c r="AT182" s="5">
        <v>0.714</v>
      </c>
      <c r="AU182" s="5">
        <v>64.0</v>
      </c>
      <c r="AV182" s="5">
        <v>1.0</v>
      </c>
      <c r="AW182" s="5">
        <v>3.0</v>
      </c>
      <c r="AX182" s="5">
        <v>1.0</v>
      </c>
      <c r="AY182" s="5">
        <v>0.0</v>
      </c>
      <c r="AZ182" s="5">
        <v>0.0</v>
      </c>
      <c r="BA182" s="5">
        <v>1.0</v>
      </c>
      <c r="BB182" s="5">
        <v>0.278</v>
      </c>
      <c r="BC182" s="5">
        <f t="shared" si="1"/>
        <v>14</v>
      </c>
      <c r="BD182" s="5">
        <f t="shared" si="2"/>
        <v>1</v>
      </c>
    </row>
    <row r="183">
      <c r="A183" s="1">
        <v>182.0</v>
      </c>
      <c r="B183" s="3"/>
      <c r="C183" s="4" t="s">
        <v>835</v>
      </c>
      <c r="D183" s="4" t="s">
        <v>692</v>
      </c>
      <c r="E183" s="5">
        <v>2019.0</v>
      </c>
      <c r="F183" s="5">
        <v>2020.0</v>
      </c>
      <c r="G183" s="5">
        <v>71.0</v>
      </c>
      <c r="H183" s="5">
        <v>44.0</v>
      </c>
      <c r="I183" s="3"/>
      <c r="J183" s="3"/>
      <c r="K183" s="3"/>
      <c r="L183" s="5">
        <v>6.31</v>
      </c>
      <c r="M183" s="5">
        <v>0.0</v>
      </c>
      <c r="N183" s="3"/>
      <c r="O183" s="3"/>
      <c r="P183" s="3"/>
      <c r="Q183" s="3"/>
      <c r="R183" s="5">
        <v>35.2</v>
      </c>
      <c r="S183" s="5">
        <v>49.0</v>
      </c>
      <c r="T183" s="5">
        <v>29.0</v>
      </c>
      <c r="U183" s="5">
        <v>25.0</v>
      </c>
      <c r="V183" s="5">
        <v>5.0</v>
      </c>
      <c r="W183" s="5">
        <v>11.0</v>
      </c>
      <c r="X183" s="5">
        <v>1.0</v>
      </c>
      <c r="Y183" s="5">
        <v>3.0</v>
      </c>
      <c r="Z183" s="5">
        <v>5.0</v>
      </c>
      <c r="AA183" s="5">
        <v>0.0</v>
      </c>
      <c r="AB183" s="5">
        <v>3.0</v>
      </c>
      <c r="AC183" s="5">
        <v>170.0</v>
      </c>
      <c r="AD183" s="5">
        <v>1.682</v>
      </c>
      <c r="AE183" s="5">
        <v>11.1</v>
      </c>
      <c r="AF183" s="5">
        <v>4.0</v>
      </c>
      <c r="AG183" s="5">
        <v>170.0</v>
      </c>
      <c r="AH183" s="5">
        <v>152.0</v>
      </c>
      <c r="AI183" s="5">
        <v>29.0</v>
      </c>
      <c r="AJ183" s="5">
        <v>49.0</v>
      </c>
      <c r="AK183" s="5">
        <v>12.0</v>
      </c>
      <c r="AL183" s="5">
        <v>3.0</v>
      </c>
      <c r="AM183" s="5">
        <v>5.0</v>
      </c>
      <c r="AN183" s="5">
        <v>4.0</v>
      </c>
      <c r="AO183" s="5">
        <v>1.0</v>
      </c>
      <c r="AP183" s="5">
        <v>11.0</v>
      </c>
      <c r="AQ183" s="5">
        <v>0.322</v>
      </c>
      <c r="AR183" s="5">
        <v>0.382</v>
      </c>
      <c r="AS183" s="5">
        <v>0.539</v>
      </c>
      <c r="AT183" s="5">
        <v>0.922</v>
      </c>
      <c r="AU183" s="5">
        <v>82.0</v>
      </c>
      <c r="AV183" s="5">
        <v>4.0</v>
      </c>
      <c r="AW183" s="5">
        <v>5.0</v>
      </c>
      <c r="AX183" s="5">
        <v>0.0</v>
      </c>
      <c r="AY183" s="5">
        <v>2.0</v>
      </c>
      <c r="AZ183" s="5">
        <v>1.0</v>
      </c>
      <c r="BA183" s="5">
        <v>3.0</v>
      </c>
      <c r="BB183" s="5">
        <v>0.419</v>
      </c>
      <c r="BC183" s="5">
        <f t="shared" si="1"/>
        <v>29</v>
      </c>
      <c r="BD183" s="5">
        <f t="shared" si="2"/>
        <v>3</v>
      </c>
    </row>
    <row r="184">
      <c r="A184" s="1">
        <v>183.0</v>
      </c>
      <c r="B184" s="3"/>
      <c r="C184" s="4" t="s">
        <v>836</v>
      </c>
      <c r="D184" s="4" t="s">
        <v>692</v>
      </c>
      <c r="E184" s="5">
        <v>2019.0</v>
      </c>
      <c r="F184" s="5">
        <v>2020.0</v>
      </c>
      <c r="G184" s="5">
        <v>68.0</v>
      </c>
      <c r="H184" s="5">
        <v>43.0</v>
      </c>
      <c r="I184" s="3"/>
      <c r="J184" s="3"/>
      <c r="K184" s="3"/>
      <c r="L184" s="5">
        <v>5.21</v>
      </c>
      <c r="M184" s="5">
        <v>0.0</v>
      </c>
      <c r="N184" s="3"/>
      <c r="O184" s="3"/>
      <c r="P184" s="3"/>
      <c r="Q184" s="3"/>
      <c r="R184" s="5">
        <v>38.0</v>
      </c>
      <c r="S184" s="5">
        <v>34.0</v>
      </c>
      <c r="T184" s="5">
        <v>17.0</v>
      </c>
      <c r="U184" s="5">
        <v>22.0</v>
      </c>
      <c r="V184" s="5">
        <v>3.0</v>
      </c>
      <c r="W184" s="5">
        <v>20.0</v>
      </c>
      <c r="X184" s="5">
        <v>1.0</v>
      </c>
      <c r="Y184" s="5">
        <v>3.0</v>
      </c>
      <c r="Z184" s="5">
        <v>3.0</v>
      </c>
      <c r="AA184" s="5">
        <v>0.0</v>
      </c>
      <c r="AB184" s="5">
        <v>3.0</v>
      </c>
      <c r="AC184" s="5">
        <v>169.0</v>
      </c>
      <c r="AD184" s="5">
        <v>1.421</v>
      </c>
      <c r="AE184" s="5">
        <v>10.2</v>
      </c>
      <c r="AF184" s="5">
        <v>2.15</v>
      </c>
      <c r="AG184" s="5">
        <v>169.0</v>
      </c>
      <c r="AH184" s="5">
        <v>144.0</v>
      </c>
      <c r="AI184" s="5">
        <v>17.0</v>
      </c>
      <c r="AJ184" s="5">
        <v>34.0</v>
      </c>
      <c r="AK184" s="5">
        <v>6.0</v>
      </c>
      <c r="AL184" s="5">
        <v>0.0</v>
      </c>
      <c r="AM184" s="5">
        <v>3.0</v>
      </c>
      <c r="AN184" s="5">
        <v>4.0</v>
      </c>
      <c r="AO184" s="5">
        <v>1.0</v>
      </c>
      <c r="AP184" s="5">
        <v>20.0</v>
      </c>
      <c r="AQ184" s="5">
        <v>0.236</v>
      </c>
      <c r="AR184" s="5">
        <v>0.337</v>
      </c>
      <c r="AS184" s="5">
        <v>0.34</v>
      </c>
      <c r="AT184" s="5">
        <v>0.678</v>
      </c>
      <c r="AU184" s="5">
        <v>49.0</v>
      </c>
      <c r="AV184" s="5">
        <v>4.0</v>
      </c>
      <c r="AW184" s="5">
        <v>3.0</v>
      </c>
      <c r="AX184" s="5">
        <v>0.0</v>
      </c>
      <c r="AY184" s="5">
        <v>2.0</v>
      </c>
      <c r="AZ184" s="5">
        <v>1.0</v>
      </c>
      <c r="BA184" s="5">
        <v>3.0</v>
      </c>
      <c r="BB184" s="5">
        <v>0.31</v>
      </c>
      <c r="BC184" s="5">
        <f t="shared" si="1"/>
        <v>25</v>
      </c>
      <c r="BD184" s="5">
        <f t="shared" si="2"/>
        <v>3</v>
      </c>
    </row>
    <row r="185">
      <c r="A185" s="1">
        <v>184.0</v>
      </c>
      <c r="B185" s="3"/>
      <c r="C185" s="4" t="s">
        <v>837</v>
      </c>
      <c r="D185" s="4" t="s">
        <v>692</v>
      </c>
      <c r="E185" s="5">
        <v>2019.0</v>
      </c>
      <c r="F185" s="5">
        <v>2020.0</v>
      </c>
      <c r="G185" s="5">
        <v>62.0</v>
      </c>
      <c r="H185" s="5">
        <v>43.0</v>
      </c>
      <c r="I185" s="3"/>
      <c r="J185" s="3"/>
      <c r="K185" s="3"/>
      <c r="L185" s="5">
        <v>4.69</v>
      </c>
      <c r="M185" s="5">
        <v>0.0</v>
      </c>
      <c r="N185" s="3"/>
      <c r="O185" s="3"/>
      <c r="P185" s="3"/>
      <c r="Q185" s="3"/>
      <c r="R185" s="5">
        <v>48.0</v>
      </c>
      <c r="S185" s="5">
        <v>49.0</v>
      </c>
      <c r="T185" s="5">
        <v>29.0</v>
      </c>
      <c r="U185" s="5">
        <v>25.0</v>
      </c>
      <c r="V185" s="5">
        <v>6.0</v>
      </c>
      <c r="W185" s="5">
        <v>13.0</v>
      </c>
      <c r="X185" s="5">
        <v>1.0</v>
      </c>
      <c r="Y185" s="5">
        <v>0.0</v>
      </c>
      <c r="Z185" s="5">
        <v>1.0</v>
      </c>
      <c r="AA185" s="5">
        <v>0.0</v>
      </c>
      <c r="AB185" s="5">
        <v>1.0</v>
      </c>
      <c r="AC185" s="5">
        <v>205.0</v>
      </c>
      <c r="AD185" s="5">
        <v>1.292</v>
      </c>
      <c r="AE185" s="5">
        <v>8.1</v>
      </c>
      <c r="AF185" s="5">
        <v>3.31</v>
      </c>
      <c r="AG185" s="5">
        <v>205.0</v>
      </c>
      <c r="AH185" s="5">
        <v>190.0</v>
      </c>
      <c r="AI185" s="5">
        <v>29.0</v>
      </c>
      <c r="AJ185" s="5">
        <v>49.0</v>
      </c>
      <c r="AK185" s="5">
        <v>10.0</v>
      </c>
      <c r="AL185" s="5">
        <v>1.0</v>
      </c>
      <c r="AM185" s="5">
        <v>6.0</v>
      </c>
      <c r="AN185" s="5">
        <v>2.0</v>
      </c>
      <c r="AO185" s="5">
        <v>0.0</v>
      </c>
      <c r="AP185" s="5">
        <v>13.0</v>
      </c>
      <c r="AQ185" s="5">
        <v>0.258</v>
      </c>
      <c r="AR185" s="5">
        <v>0.309</v>
      </c>
      <c r="AS185" s="5">
        <v>0.416</v>
      </c>
      <c r="AT185" s="5">
        <v>0.725</v>
      </c>
      <c r="AU185" s="5">
        <v>79.0</v>
      </c>
      <c r="AV185" s="5">
        <v>1.0</v>
      </c>
      <c r="AW185" s="5">
        <v>1.0</v>
      </c>
      <c r="AX185" s="5">
        <v>1.0</v>
      </c>
      <c r="AY185" s="5">
        <v>0.0</v>
      </c>
      <c r="AZ185" s="5">
        <v>1.0</v>
      </c>
      <c r="BA185" s="5">
        <v>0.0</v>
      </c>
      <c r="BB185" s="5">
        <v>0.305</v>
      </c>
      <c r="BC185" s="5">
        <f t="shared" si="1"/>
        <v>32</v>
      </c>
      <c r="BD185" s="5">
        <f t="shared" si="2"/>
        <v>2</v>
      </c>
    </row>
    <row r="186">
      <c r="A186" s="1">
        <v>185.0</v>
      </c>
      <c r="B186" s="3"/>
      <c r="C186" s="4" t="s">
        <v>838</v>
      </c>
      <c r="D186" s="4" t="s">
        <v>692</v>
      </c>
      <c r="E186" s="5">
        <v>2019.0</v>
      </c>
      <c r="F186" s="5">
        <v>2020.0</v>
      </c>
      <c r="G186" s="5">
        <v>57.0</v>
      </c>
      <c r="H186" s="5">
        <v>43.0</v>
      </c>
      <c r="I186" s="3"/>
      <c r="J186" s="3"/>
      <c r="K186" s="3"/>
      <c r="L186" s="5">
        <v>6.34</v>
      </c>
      <c r="M186" s="5">
        <v>9.0</v>
      </c>
      <c r="N186" s="3"/>
      <c r="O186" s="3"/>
      <c r="P186" s="3"/>
      <c r="Q186" s="3"/>
      <c r="R186" s="5">
        <v>49.2</v>
      </c>
      <c r="S186" s="5">
        <v>61.0</v>
      </c>
      <c r="T186" s="5">
        <v>45.0</v>
      </c>
      <c r="U186" s="5">
        <v>35.0</v>
      </c>
      <c r="V186" s="5">
        <v>14.0</v>
      </c>
      <c r="W186" s="5">
        <v>16.0</v>
      </c>
      <c r="X186" s="5">
        <v>0.0</v>
      </c>
      <c r="Y186" s="5">
        <v>0.0</v>
      </c>
      <c r="Z186" s="5">
        <v>2.0</v>
      </c>
      <c r="AA186" s="5">
        <v>0.0</v>
      </c>
      <c r="AB186" s="5">
        <v>0.0</v>
      </c>
      <c r="AC186" s="5">
        <v>221.0</v>
      </c>
      <c r="AD186" s="5">
        <v>1.55</v>
      </c>
      <c r="AE186" s="5">
        <v>7.8</v>
      </c>
      <c r="AF186" s="5">
        <v>2.69</v>
      </c>
      <c r="AG186" s="5">
        <v>221.0</v>
      </c>
      <c r="AH186" s="5">
        <v>202.0</v>
      </c>
      <c r="AI186" s="5">
        <v>45.0</v>
      </c>
      <c r="AJ186" s="5">
        <v>61.0</v>
      </c>
      <c r="AK186" s="5">
        <v>13.0</v>
      </c>
      <c r="AL186" s="5">
        <v>2.0</v>
      </c>
      <c r="AM186" s="5">
        <v>14.0</v>
      </c>
      <c r="AN186" s="5">
        <v>2.0</v>
      </c>
      <c r="AO186" s="5">
        <v>2.0</v>
      </c>
      <c r="AP186" s="5">
        <v>16.0</v>
      </c>
      <c r="AQ186" s="5">
        <v>0.302</v>
      </c>
      <c r="AR186" s="5">
        <v>0.359</v>
      </c>
      <c r="AS186" s="5">
        <v>0.594</v>
      </c>
      <c r="AT186" s="5">
        <v>0.953</v>
      </c>
      <c r="AU186" s="5">
        <v>120.0</v>
      </c>
      <c r="AV186" s="5">
        <v>4.0</v>
      </c>
      <c r="AW186" s="5">
        <v>2.0</v>
      </c>
      <c r="AX186" s="5">
        <v>1.0</v>
      </c>
      <c r="AY186" s="5">
        <v>0.0</v>
      </c>
      <c r="AZ186" s="5">
        <v>0.0</v>
      </c>
      <c r="BA186" s="5">
        <v>0.0</v>
      </c>
      <c r="BB186" s="5">
        <v>0.324</v>
      </c>
      <c r="BC186" s="5">
        <f t="shared" si="1"/>
        <v>32</v>
      </c>
      <c r="BD186" s="5">
        <f t="shared" si="2"/>
        <v>0</v>
      </c>
    </row>
    <row r="187">
      <c r="A187" s="1">
        <v>186.0</v>
      </c>
      <c r="B187" s="3"/>
      <c r="C187" s="4" t="s">
        <v>839</v>
      </c>
      <c r="D187" s="4" t="s">
        <v>692</v>
      </c>
      <c r="E187" s="5">
        <v>2019.0</v>
      </c>
      <c r="F187" s="5">
        <v>2020.0</v>
      </c>
      <c r="G187" s="5">
        <v>80.0</v>
      </c>
      <c r="H187" s="5">
        <v>43.0</v>
      </c>
      <c r="I187" s="3"/>
      <c r="J187" s="3"/>
      <c r="K187" s="3"/>
      <c r="L187" s="5">
        <v>4.73</v>
      </c>
      <c r="M187" s="5">
        <v>0.0</v>
      </c>
      <c r="N187" s="3"/>
      <c r="O187" s="3"/>
      <c r="P187" s="3"/>
      <c r="Q187" s="3"/>
      <c r="R187" s="5">
        <v>51.1</v>
      </c>
      <c r="S187" s="5">
        <v>47.0</v>
      </c>
      <c r="T187" s="5">
        <v>33.0</v>
      </c>
      <c r="U187" s="5">
        <v>27.0</v>
      </c>
      <c r="V187" s="5">
        <v>5.0</v>
      </c>
      <c r="W187" s="5">
        <v>27.0</v>
      </c>
      <c r="X187" s="5">
        <v>0.0</v>
      </c>
      <c r="Y187" s="5">
        <v>2.0</v>
      </c>
      <c r="Z187" s="5">
        <v>5.0</v>
      </c>
      <c r="AA187" s="5">
        <v>0.0</v>
      </c>
      <c r="AB187" s="5">
        <v>5.0</v>
      </c>
      <c r="AC187" s="5">
        <v>227.0</v>
      </c>
      <c r="AD187" s="5">
        <v>1.442</v>
      </c>
      <c r="AE187" s="5">
        <v>7.5</v>
      </c>
      <c r="AF187" s="5">
        <v>1.59</v>
      </c>
      <c r="AG187" s="5">
        <v>227.0</v>
      </c>
      <c r="AH187" s="5">
        <v>195.0</v>
      </c>
      <c r="AI187" s="5">
        <v>33.0</v>
      </c>
      <c r="AJ187" s="5">
        <v>47.0</v>
      </c>
      <c r="AK187" s="5">
        <v>11.0</v>
      </c>
      <c r="AL187" s="5">
        <v>2.0</v>
      </c>
      <c r="AM187" s="5">
        <v>5.0</v>
      </c>
      <c r="AN187" s="5">
        <v>2.0</v>
      </c>
      <c r="AO187" s="5">
        <v>2.0</v>
      </c>
      <c r="AP187" s="5">
        <v>27.0</v>
      </c>
      <c r="AQ187" s="5">
        <v>0.241</v>
      </c>
      <c r="AR187" s="5">
        <v>0.348</v>
      </c>
      <c r="AS187" s="5">
        <v>0.395</v>
      </c>
      <c r="AT187" s="5">
        <v>0.743</v>
      </c>
      <c r="AU187" s="5">
        <v>77.0</v>
      </c>
      <c r="AV187" s="5">
        <v>5.0</v>
      </c>
      <c r="AW187" s="5">
        <v>5.0</v>
      </c>
      <c r="AX187" s="5">
        <v>0.0</v>
      </c>
      <c r="AY187" s="5">
        <v>0.0</v>
      </c>
      <c r="AZ187" s="5">
        <v>0.0</v>
      </c>
      <c r="BA187" s="5">
        <v>2.0</v>
      </c>
      <c r="BB187" s="5">
        <v>0.286</v>
      </c>
      <c r="BC187" s="5">
        <f t="shared" si="1"/>
        <v>29</v>
      </c>
      <c r="BD187" s="5">
        <f t="shared" si="2"/>
        <v>0</v>
      </c>
    </row>
    <row r="188">
      <c r="A188" s="1">
        <v>187.0</v>
      </c>
      <c r="B188" s="3"/>
      <c r="C188" s="4" t="s">
        <v>840</v>
      </c>
      <c r="D188" s="4" t="s">
        <v>692</v>
      </c>
      <c r="E188" s="5">
        <v>2019.0</v>
      </c>
      <c r="F188" s="5">
        <v>2020.0</v>
      </c>
      <c r="G188" s="5">
        <v>75.0</v>
      </c>
      <c r="H188" s="5">
        <v>43.0</v>
      </c>
      <c r="I188" s="3"/>
      <c r="J188" s="3"/>
      <c r="K188" s="3"/>
      <c r="L188" s="5">
        <v>3.56</v>
      </c>
      <c r="M188" s="5">
        <v>0.0</v>
      </c>
      <c r="N188" s="3"/>
      <c r="O188" s="3"/>
      <c r="P188" s="3"/>
      <c r="Q188" s="3"/>
      <c r="R188" s="5">
        <v>43.0</v>
      </c>
      <c r="S188" s="5">
        <v>37.0</v>
      </c>
      <c r="T188" s="5">
        <v>25.0</v>
      </c>
      <c r="U188" s="5">
        <v>17.0</v>
      </c>
      <c r="V188" s="5">
        <v>4.0</v>
      </c>
      <c r="W188" s="5">
        <v>23.0</v>
      </c>
      <c r="X188" s="5">
        <v>0.0</v>
      </c>
      <c r="Y188" s="5">
        <v>3.0</v>
      </c>
      <c r="Z188" s="5">
        <v>0.0</v>
      </c>
      <c r="AA188" s="5">
        <v>0.0</v>
      </c>
      <c r="AB188" s="5">
        <v>0.0</v>
      </c>
      <c r="AC188" s="5">
        <v>182.0</v>
      </c>
      <c r="AD188" s="5">
        <v>1.395</v>
      </c>
      <c r="AE188" s="5">
        <v>9.0</v>
      </c>
      <c r="AF188" s="5">
        <v>1.87</v>
      </c>
      <c r="AG188" s="5">
        <v>182.0</v>
      </c>
      <c r="AH188" s="5">
        <v>158.0</v>
      </c>
      <c r="AI188" s="5">
        <v>25.0</v>
      </c>
      <c r="AJ188" s="5">
        <v>37.0</v>
      </c>
      <c r="AK188" s="5">
        <v>5.0</v>
      </c>
      <c r="AL188" s="5">
        <v>0.0</v>
      </c>
      <c r="AM188" s="5">
        <v>4.0</v>
      </c>
      <c r="AN188" s="5">
        <v>6.0</v>
      </c>
      <c r="AO188" s="5">
        <v>3.0</v>
      </c>
      <c r="AP188" s="5">
        <v>23.0</v>
      </c>
      <c r="AQ188" s="5">
        <v>0.234</v>
      </c>
      <c r="AR188" s="5">
        <v>0.33</v>
      </c>
      <c r="AS188" s="5">
        <v>0.342</v>
      </c>
      <c r="AT188" s="5">
        <v>0.671</v>
      </c>
      <c r="AU188" s="5">
        <v>54.0</v>
      </c>
      <c r="AV188" s="5">
        <v>6.0</v>
      </c>
      <c r="AW188" s="5">
        <v>0.0</v>
      </c>
      <c r="AX188" s="5">
        <v>0.0</v>
      </c>
      <c r="AY188" s="5">
        <v>1.0</v>
      </c>
      <c r="AZ188" s="5">
        <v>0.0</v>
      </c>
      <c r="BA188" s="5">
        <v>3.0</v>
      </c>
      <c r="BB188" s="5">
        <v>0.295</v>
      </c>
      <c r="BC188" s="5">
        <f t="shared" si="1"/>
        <v>28</v>
      </c>
      <c r="BD188" s="5">
        <f t="shared" si="2"/>
        <v>3</v>
      </c>
    </row>
    <row r="189">
      <c r="A189" s="1">
        <v>188.0</v>
      </c>
      <c r="B189" s="3"/>
      <c r="C189" s="4" t="s">
        <v>841</v>
      </c>
      <c r="D189" s="4" t="s">
        <v>692</v>
      </c>
      <c r="E189" s="5">
        <v>2019.0</v>
      </c>
      <c r="F189" s="5">
        <v>2019.0</v>
      </c>
      <c r="G189" s="5">
        <v>29.0</v>
      </c>
      <c r="H189" s="5">
        <v>43.0</v>
      </c>
      <c r="I189" s="3"/>
      <c r="J189" s="3"/>
      <c r="K189" s="3"/>
      <c r="L189" s="5">
        <v>6.14</v>
      </c>
      <c r="M189" s="5">
        <v>18.0</v>
      </c>
      <c r="N189" s="3"/>
      <c r="O189" s="3"/>
      <c r="P189" s="3"/>
      <c r="Q189" s="3"/>
      <c r="R189" s="5">
        <v>55.2</v>
      </c>
      <c r="S189" s="5">
        <v>56.0</v>
      </c>
      <c r="T189" s="5">
        <v>35.0</v>
      </c>
      <c r="U189" s="5">
        <v>38.0</v>
      </c>
      <c r="V189" s="5">
        <v>10.0</v>
      </c>
      <c r="W189" s="5">
        <v>14.0</v>
      </c>
      <c r="X189" s="5">
        <v>0.0</v>
      </c>
      <c r="Y189" s="5">
        <v>3.0</v>
      </c>
      <c r="Z189" s="5">
        <v>6.0</v>
      </c>
      <c r="AA189" s="5">
        <v>0.0</v>
      </c>
      <c r="AB189" s="5">
        <v>1.0</v>
      </c>
      <c r="AC189" s="5">
        <v>238.0</v>
      </c>
      <c r="AD189" s="5">
        <v>1.257</v>
      </c>
      <c r="AE189" s="5">
        <v>7.0</v>
      </c>
      <c r="AF189" s="5">
        <v>3.07</v>
      </c>
      <c r="AG189" s="5">
        <v>238.0</v>
      </c>
      <c r="AH189" s="5">
        <v>217.0</v>
      </c>
      <c r="AI189" s="5">
        <v>35.0</v>
      </c>
      <c r="AJ189" s="5">
        <v>56.0</v>
      </c>
      <c r="AK189" s="5">
        <v>17.0</v>
      </c>
      <c r="AL189" s="5">
        <v>0.0</v>
      </c>
      <c r="AM189" s="5">
        <v>10.0</v>
      </c>
      <c r="AN189" s="5">
        <v>5.0</v>
      </c>
      <c r="AO189" s="5">
        <v>1.0</v>
      </c>
      <c r="AP189" s="5">
        <v>14.0</v>
      </c>
      <c r="AQ189" s="5">
        <v>0.258</v>
      </c>
      <c r="AR189" s="5">
        <v>0.321</v>
      </c>
      <c r="AS189" s="5">
        <v>0.475</v>
      </c>
      <c r="AT189" s="5">
        <v>0.795</v>
      </c>
      <c r="AU189" s="5">
        <v>103.0</v>
      </c>
      <c r="AV189" s="5">
        <v>6.0</v>
      </c>
      <c r="AW189" s="5">
        <v>6.0</v>
      </c>
      <c r="AX189" s="5">
        <v>1.0</v>
      </c>
      <c r="AY189" s="5">
        <v>0.0</v>
      </c>
      <c r="AZ189" s="5">
        <v>0.0</v>
      </c>
      <c r="BA189" s="5">
        <v>3.0</v>
      </c>
      <c r="BB189" s="5">
        <v>0.28</v>
      </c>
      <c r="BC189" s="5">
        <f t="shared" si="1"/>
        <v>29</v>
      </c>
      <c r="BD189" s="5">
        <f t="shared" si="2"/>
        <v>4</v>
      </c>
    </row>
    <row r="190">
      <c r="A190" s="1">
        <v>189.0</v>
      </c>
      <c r="B190" s="3"/>
      <c r="C190" s="4" t="s">
        <v>842</v>
      </c>
      <c r="D190" s="4" t="s">
        <v>692</v>
      </c>
      <c r="E190" s="5">
        <v>2019.0</v>
      </c>
      <c r="F190" s="5">
        <v>2020.0</v>
      </c>
      <c r="G190" s="5">
        <v>26.0</v>
      </c>
      <c r="H190" s="5">
        <v>43.0</v>
      </c>
      <c r="I190" s="3"/>
      <c r="J190" s="3"/>
      <c r="K190" s="3"/>
      <c r="L190" s="5">
        <v>7.13</v>
      </c>
      <c r="M190" s="5">
        <v>14.0</v>
      </c>
      <c r="N190" s="3"/>
      <c r="O190" s="3"/>
      <c r="P190" s="3"/>
      <c r="Q190" s="3"/>
      <c r="R190" s="5">
        <v>53.0</v>
      </c>
      <c r="S190" s="5">
        <v>67.0</v>
      </c>
      <c r="T190" s="5">
        <v>57.0</v>
      </c>
      <c r="U190" s="5">
        <v>42.0</v>
      </c>
      <c r="V190" s="5">
        <v>24.0</v>
      </c>
      <c r="W190" s="5">
        <v>15.0</v>
      </c>
      <c r="X190" s="5">
        <v>0.0</v>
      </c>
      <c r="Y190" s="5">
        <v>4.0</v>
      </c>
      <c r="Z190" s="5">
        <v>0.0</v>
      </c>
      <c r="AA190" s="5">
        <v>0.0</v>
      </c>
      <c r="AB190" s="5">
        <v>1.0</v>
      </c>
      <c r="AC190" s="5">
        <v>239.0</v>
      </c>
      <c r="AD190" s="5">
        <v>1.547</v>
      </c>
      <c r="AE190" s="5">
        <v>7.3</v>
      </c>
      <c r="AF190" s="5">
        <v>2.87</v>
      </c>
      <c r="AG190" s="5">
        <v>239.0</v>
      </c>
      <c r="AH190" s="5">
        <v>220.0</v>
      </c>
      <c r="AI190" s="5">
        <v>57.0</v>
      </c>
      <c r="AJ190" s="5">
        <v>67.0</v>
      </c>
      <c r="AK190" s="5">
        <v>12.0</v>
      </c>
      <c r="AL190" s="5">
        <v>2.0</v>
      </c>
      <c r="AM190" s="5">
        <v>24.0</v>
      </c>
      <c r="AN190" s="5">
        <v>1.0</v>
      </c>
      <c r="AO190" s="5">
        <v>0.0</v>
      </c>
      <c r="AP190" s="5">
        <v>15.0</v>
      </c>
      <c r="AQ190" s="5">
        <v>0.305</v>
      </c>
      <c r="AR190" s="5">
        <v>0.346</v>
      </c>
      <c r="AS190" s="5">
        <v>0.705</v>
      </c>
      <c r="AT190" s="5">
        <v>1.051</v>
      </c>
      <c r="AU190" s="5">
        <v>155.0</v>
      </c>
      <c r="AV190" s="5">
        <v>5.0</v>
      </c>
      <c r="AW190" s="5">
        <v>0.0</v>
      </c>
      <c r="AX190" s="5">
        <v>2.0</v>
      </c>
      <c r="AY190" s="5">
        <v>2.0</v>
      </c>
      <c r="AZ190" s="5">
        <v>0.0</v>
      </c>
      <c r="BA190" s="5">
        <v>4.0</v>
      </c>
      <c r="BB190" s="5">
        <v>0.277</v>
      </c>
      <c r="BC190" s="5">
        <f t="shared" si="1"/>
        <v>29</v>
      </c>
      <c r="BD190" s="5">
        <f t="shared" si="2"/>
        <v>1</v>
      </c>
    </row>
    <row r="191">
      <c r="A191" s="1">
        <v>190.0</v>
      </c>
      <c r="B191" s="3"/>
      <c r="C191" s="4" t="s">
        <v>843</v>
      </c>
      <c r="D191" s="4" t="s">
        <v>692</v>
      </c>
      <c r="E191" s="5">
        <v>2019.0</v>
      </c>
      <c r="F191" s="5">
        <v>2020.0</v>
      </c>
      <c r="G191" s="5">
        <v>70.0</v>
      </c>
      <c r="H191" s="5">
        <v>42.0</v>
      </c>
      <c r="I191" s="3"/>
      <c r="J191" s="3"/>
      <c r="K191" s="3"/>
      <c r="L191" s="5">
        <v>4.58</v>
      </c>
      <c r="M191" s="5">
        <v>1.0</v>
      </c>
      <c r="N191" s="3"/>
      <c r="O191" s="3"/>
      <c r="P191" s="3"/>
      <c r="Q191" s="3"/>
      <c r="R191" s="5">
        <v>37.1</v>
      </c>
      <c r="S191" s="5">
        <v>49.0</v>
      </c>
      <c r="T191" s="5">
        <v>23.0</v>
      </c>
      <c r="U191" s="5">
        <v>19.0</v>
      </c>
      <c r="V191" s="5">
        <v>5.0</v>
      </c>
      <c r="W191" s="5">
        <v>9.0</v>
      </c>
      <c r="X191" s="5">
        <v>1.0</v>
      </c>
      <c r="Y191" s="5">
        <v>1.0</v>
      </c>
      <c r="Z191" s="5">
        <v>0.0</v>
      </c>
      <c r="AA191" s="5">
        <v>0.0</v>
      </c>
      <c r="AB191" s="5">
        <v>2.0</v>
      </c>
      <c r="AC191" s="5">
        <v>168.0</v>
      </c>
      <c r="AD191" s="5">
        <v>1.554</v>
      </c>
      <c r="AE191" s="5">
        <v>10.1</v>
      </c>
      <c r="AF191" s="5">
        <v>4.67</v>
      </c>
      <c r="AG191" s="5">
        <v>168.0</v>
      </c>
      <c r="AH191" s="5">
        <v>156.0</v>
      </c>
      <c r="AI191" s="5">
        <v>23.0</v>
      </c>
      <c r="AJ191" s="5">
        <v>49.0</v>
      </c>
      <c r="AK191" s="5">
        <v>5.0</v>
      </c>
      <c r="AL191" s="5">
        <v>0.0</v>
      </c>
      <c r="AM191" s="5">
        <v>5.0</v>
      </c>
      <c r="AN191" s="5">
        <v>2.0</v>
      </c>
      <c r="AO191" s="5">
        <v>0.0</v>
      </c>
      <c r="AP191" s="5">
        <v>9.0</v>
      </c>
      <c r="AQ191" s="5">
        <v>0.314</v>
      </c>
      <c r="AR191" s="5">
        <v>0.352</v>
      </c>
      <c r="AS191" s="5">
        <v>0.442</v>
      </c>
      <c r="AT191" s="5">
        <v>0.794</v>
      </c>
      <c r="AU191" s="5">
        <v>69.0</v>
      </c>
      <c r="AV191" s="5">
        <v>2.0</v>
      </c>
      <c r="AW191" s="5">
        <v>0.0</v>
      </c>
      <c r="AX191" s="5">
        <v>3.0</v>
      </c>
      <c r="AY191" s="5">
        <v>0.0</v>
      </c>
      <c r="AZ191" s="5">
        <v>1.0</v>
      </c>
      <c r="BA191" s="5">
        <v>1.0</v>
      </c>
      <c r="BB191" s="5">
        <v>0.404</v>
      </c>
      <c r="BC191" s="5">
        <f t="shared" si="1"/>
        <v>39</v>
      </c>
      <c r="BD191" s="5">
        <f t="shared" si="2"/>
        <v>2</v>
      </c>
    </row>
    <row r="192">
      <c r="A192" s="1">
        <v>191.0</v>
      </c>
      <c r="B192" s="3"/>
      <c r="C192" s="4" t="s">
        <v>844</v>
      </c>
      <c r="D192" s="4" t="s">
        <v>692</v>
      </c>
      <c r="E192" s="5">
        <v>2019.0</v>
      </c>
      <c r="F192" s="5">
        <v>2020.0</v>
      </c>
      <c r="G192" s="5">
        <v>65.0</v>
      </c>
      <c r="H192" s="5">
        <v>42.0</v>
      </c>
      <c r="I192" s="3"/>
      <c r="J192" s="3"/>
      <c r="K192" s="3"/>
      <c r="L192" s="5">
        <v>2.9</v>
      </c>
      <c r="M192" s="5">
        <v>0.0</v>
      </c>
      <c r="N192" s="3"/>
      <c r="O192" s="3"/>
      <c r="P192" s="3"/>
      <c r="Q192" s="3"/>
      <c r="R192" s="5">
        <v>31.0</v>
      </c>
      <c r="S192" s="5">
        <v>21.0</v>
      </c>
      <c r="T192" s="5">
        <v>14.0</v>
      </c>
      <c r="U192" s="5">
        <v>10.0</v>
      </c>
      <c r="V192" s="5">
        <v>3.0</v>
      </c>
      <c r="W192" s="5">
        <v>11.0</v>
      </c>
      <c r="X192" s="5">
        <v>1.0</v>
      </c>
      <c r="Y192" s="5">
        <v>3.0</v>
      </c>
      <c r="Z192" s="5">
        <v>1.0</v>
      </c>
      <c r="AA192" s="5">
        <v>0.0</v>
      </c>
      <c r="AB192" s="5">
        <v>3.0</v>
      </c>
      <c r="AC192" s="5">
        <v>126.0</v>
      </c>
      <c r="AD192" s="5">
        <v>1.032</v>
      </c>
      <c r="AE192" s="5">
        <v>12.2</v>
      </c>
      <c r="AF192" s="5">
        <v>3.82</v>
      </c>
      <c r="AG192" s="5">
        <v>126.0</v>
      </c>
      <c r="AH192" s="5">
        <v>113.0</v>
      </c>
      <c r="AI192" s="5">
        <v>14.0</v>
      </c>
      <c r="AJ192" s="5">
        <v>21.0</v>
      </c>
      <c r="AK192" s="5">
        <v>4.0</v>
      </c>
      <c r="AL192" s="5">
        <v>1.0</v>
      </c>
      <c r="AM192" s="5">
        <v>3.0</v>
      </c>
      <c r="AN192" s="5">
        <v>2.0</v>
      </c>
      <c r="AO192" s="5">
        <v>0.0</v>
      </c>
      <c r="AP192" s="5">
        <v>11.0</v>
      </c>
      <c r="AQ192" s="5">
        <v>0.186</v>
      </c>
      <c r="AR192" s="5">
        <v>0.262</v>
      </c>
      <c r="AS192" s="5">
        <v>0.319</v>
      </c>
      <c r="AT192" s="5">
        <v>0.58</v>
      </c>
      <c r="AU192" s="5">
        <v>36.0</v>
      </c>
      <c r="AV192" s="5">
        <v>3.0</v>
      </c>
      <c r="AW192" s="5">
        <v>1.0</v>
      </c>
      <c r="AX192" s="5">
        <v>0.0</v>
      </c>
      <c r="AY192" s="5">
        <v>1.0</v>
      </c>
      <c r="AZ192" s="5">
        <v>1.0</v>
      </c>
      <c r="BA192" s="5">
        <v>3.0</v>
      </c>
      <c r="BB192" s="5">
        <v>0.261</v>
      </c>
      <c r="BC192" s="5">
        <f t="shared" si="1"/>
        <v>13</v>
      </c>
      <c r="BD192" s="5">
        <f t="shared" si="2"/>
        <v>2</v>
      </c>
    </row>
    <row r="193">
      <c r="A193" s="1">
        <v>192.0</v>
      </c>
      <c r="B193" s="3"/>
      <c r="C193" s="4" t="s">
        <v>845</v>
      </c>
      <c r="D193" s="4" t="s">
        <v>692</v>
      </c>
      <c r="E193" s="5">
        <v>2019.0</v>
      </c>
      <c r="F193" s="5">
        <v>2020.0</v>
      </c>
      <c r="G193" s="5">
        <v>80.0</v>
      </c>
      <c r="H193" s="5">
        <v>42.0</v>
      </c>
      <c r="I193" s="3"/>
      <c r="J193" s="3"/>
      <c r="K193" s="3"/>
      <c r="L193" s="5">
        <v>1.99</v>
      </c>
      <c r="M193" s="5">
        <v>0.0</v>
      </c>
      <c r="N193" s="3"/>
      <c r="O193" s="3"/>
      <c r="P193" s="3"/>
      <c r="Q193" s="3"/>
      <c r="R193" s="5">
        <v>49.2</v>
      </c>
      <c r="S193" s="5">
        <v>26.0</v>
      </c>
      <c r="T193" s="5">
        <v>14.0</v>
      </c>
      <c r="U193" s="5">
        <v>11.0</v>
      </c>
      <c r="V193" s="5">
        <v>4.0</v>
      </c>
      <c r="W193" s="5">
        <v>13.0</v>
      </c>
      <c r="X193" s="5">
        <v>0.0</v>
      </c>
      <c r="Y193" s="5">
        <v>2.0</v>
      </c>
      <c r="Z193" s="5">
        <v>2.0</v>
      </c>
      <c r="AA193" s="5">
        <v>0.0</v>
      </c>
      <c r="AB193" s="5">
        <v>0.0</v>
      </c>
      <c r="AC193" s="5">
        <v>187.0</v>
      </c>
      <c r="AD193" s="5">
        <v>0.785</v>
      </c>
      <c r="AE193" s="5">
        <v>7.6</v>
      </c>
      <c r="AF193" s="5">
        <v>3.23</v>
      </c>
      <c r="AG193" s="5">
        <v>187.0</v>
      </c>
      <c r="AH193" s="5">
        <v>171.0</v>
      </c>
      <c r="AI193" s="5">
        <v>14.0</v>
      </c>
      <c r="AJ193" s="5">
        <v>26.0</v>
      </c>
      <c r="AK193" s="5">
        <v>6.0</v>
      </c>
      <c r="AL193" s="5">
        <v>0.0</v>
      </c>
      <c r="AM193" s="5">
        <v>4.0</v>
      </c>
      <c r="AN193" s="5">
        <v>2.0</v>
      </c>
      <c r="AO193" s="5">
        <v>1.0</v>
      </c>
      <c r="AP193" s="5">
        <v>13.0</v>
      </c>
      <c r="AQ193" s="5">
        <v>0.152</v>
      </c>
      <c r="AR193" s="5">
        <v>0.219</v>
      </c>
      <c r="AS193" s="5">
        <v>0.257</v>
      </c>
      <c r="AT193" s="5">
        <v>0.477</v>
      </c>
      <c r="AU193" s="5">
        <v>44.0</v>
      </c>
      <c r="AV193" s="5">
        <v>2.0</v>
      </c>
      <c r="AW193" s="5">
        <v>2.0</v>
      </c>
      <c r="AX193" s="5">
        <v>0.0</v>
      </c>
      <c r="AY193" s="5">
        <v>1.0</v>
      </c>
      <c r="AZ193" s="5">
        <v>0.0</v>
      </c>
      <c r="BA193" s="5">
        <v>2.0</v>
      </c>
      <c r="BB193" s="5">
        <v>0.175</v>
      </c>
      <c r="BC193" s="5">
        <f t="shared" si="1"/>
        <v>16</v>
      </c>
      <c r="BD193" s="5">
        <f t="shared" si="2"/>
        <v>1</v>
      </c>
    </row>
    <row r="194">
      <c r="A194" s="1">
        <v>193.0</v>
      </c>
      <c r="B194" s="3"/>
      <c r="C194" s="4" t="s">
        <v>846</v>
      </c>
      <c r="D194" s="4" t="s">
        <v>692</v>
      </c>
      <c r="E194" s="5">
        <v>2019.0</v>
      </c>
      <c r="F194" s="5">
        <v>2020.0</v>
      </c>
      <c r="G194" s="5">
        <v>43.0</v>
      </c>
      <c r="H194" s="5">
        <v>42.0</v>
      </c>
      <c r="I194" s="3"/>
      <c r="J194" s="3"/>
      <c r="K194" s="3"/>
      <c r="L194" s="5">
        <v>3.1</v>
      </c>
      <c r="M194" s="5">
        <v>7.0</v>
      </c>
      <c r="N194" s="3"/>
      <c r="O194" s="3"/>
      <c r="P194" s="3"/>
      <c r="Q194" s="3"/>
      <c r="R194" s="5">
        <v>40.2</v>
      </c>
      <c r="S194" s="5">
        <v>37.0</v>
      </c>
      <c r="T194" s="5">
        <v>16.0</v>
      </c>
      <c r="U194" s="5">
        <v>14.0</v>
      </c>
      <c r="V194" s="5">
        <v>4.0</v>
      </c>
      <c r="W194" s="5">
        <v>8.0</v>
      </c>
      <c r="X194" s="5">
        <v>0.0</v>
      </c>
      <c r="Y194" s="5">
        <v>0.0</v>
      </c>
      <c r="Z194" s="5">
        <v>1.0</v>
      </c>
      <c r="AA194" s="5">
        <v>0.0</v>
      </c>
      <c r="AB194" s="5">
        <v>1.0</v>
      </c>
      <c r="AC194" s="5">
        <v>161.0</v>
      </c>
      <c r="AD194" s="5">
        <v>1.107</v>
      </c>
      <c r="AE194" s="5">
        <v>9.3</v>
      </c>
      <c r="AF194" s="5">
        <v>5.25</v>
      </c>
      <c r="AG194" s="5">
        <v>161.0</v>
      </c>
      <c r="AH194" s="5">
        <v>152.0</v>
      </c>
      <c r="AI194" s="5">
        <v>16.0</v>
      </c>
      <c r="AJ194" s="5">
        <v>37.0</v>
      </c>
      <c r="AK194" s="5">
        <v>4.0</v>
      </c>
      <c r="AL194" s="5">
        <v>0.0</v>
      </c>
      <c r="AM194" s="5">
        <v>4.0</v>
      </c>
      <c r="AN194" s="5">
        <v>2.0</v>
      </c>
      <c r="AO194" s="5">
        <v>1.0</v>
      </c>
      <c r="AP194" s="5">
        <v>8.0</v>
      </c>
      <c r="AQ194" s="5">
        <v>0.243</v>
      </c>
      <c r="AR194" s="5">
        <v>0.286</v>
      </c>
      <c r="AS194" s="5">
        <v>0.349</v>
      </c>
      <c r="AT194" s="5">
        <v>0.634</v>
      </c>
      <c r="AU194" s="5">
        <v>53.0</v>
      </c>
      <c r="AV194" s="5">
        <v>5.0</v>
      </c>
      <c r="AW194" s="5">
        <v>1.0</v>
      </c>
      <c r="AX194" s="5">
        <v>0.0</v>
      </c>
      <c r="AY194" s="5">
        <v>0.0</v>
      </c>
      <c r="AZ194" s="5">
        <v>0.0</v>
      </c>
      <c r="BA194" s="5">
        <v>0.0</v>
      </c>
      <c r="BB194" s="5">
        <v>0.311</v>
      </c>
      <c r="BC194" s="5">
        <f t="shared" si="1"/>
        <v>29</v>
      </c>
      <c r="BD194" s="5">
        <f t="shared" si="2"/>
        <v>1</v>
      </c>
    </row>
    <row r="195">
      <c r="A195" s="1">
        <v>194.0</v>
      </c>
      <c r="B195" s="3"/>
      <c r="C195" s="4" t="s">
        <v>847</v>
      </c>
      <c r="D195" s="4" t="s">
        <v>692</v>
      </c>
      <c r="E195" s="5">
        <v>2019.0</v>
      </c>
      <c r="F195" s="5">
        <v>2020.0</v>
      </c>
      <c r="G195" s="5">
        <v>36.0</v>
      </c>
      <c r="H195" s="5">
        <v>42.0</v>
      </c>
      <c r="I195" s="3"/>
      <c r="J195" s="3"/>
      <c r="K195" s="3"/>
      <c r="L195" s="5">
        <v>3.86</v>
      </c>
      <c r="M195" s="5">
        <v>4.0</v>
      </c>
      <c r="N195" s="3"/>
      <c r="O195" s="3"/>
      <c r="P195" s="3"/>
      <c r="Q195" s="3"/>
      <c r="R195" s="5">
        <v>32.2</v>
      </c>
      <c r="S195" s="5">
        <v>24.0</v>
      </c>
      <c r="T195" s="5">
        <v>13.0</v>
      </c>
      <c r="U195" s="5">
        <v>14.0</v>
      </c>
      <c r="V195" s="5">
        <v>5.0</v>
      </c>
      <c r="W195" s="5">
        <v>11.0</v>
      </c>
      <c r="X195" s="5">
        <v>0.0</v>
      </c>
      <c r="Y195" s="5">
        <v>0.0</v>
      </c>
      <c r="Z195" s="5">
        <v>1.0</v>
      </c>
      <c r="AA195" s="5">
        <v>0.0</v>
      </c>
      <c r="AB195" s="5">
        <v>1.0</v>
      </c>
      <c r="AC195" s="5">
        <v>131.0</v>
      </c>
      <c r="AD195" s="5">
        <v>1.071</v>
      </c>
      <c r="AE195" s="5">
        <v>11.6</v>
      </c>
      <c r="AF195" s="5">
        <v>3.82</v>
      </c>
      <c r="AG195" s="5">
        <v>131.0</v>
      </c>
      <c r="AH195" s="5">
        <v>117.0</v>
      </c>
      <c r="AI195" s="5">
        <v>13.0</v>
      </c>
      <c r="AJ195" s="5">
        <v>24.0</v>
      </c>
      <c r="AK195" s="5">
        <v>5.0</v>
      </c>
      <c r="AL195" s="5">
        <v>1.0</v>
      </c>
      <c r="AM195" s="5">
        <v>5.0</v>
      </c>
      <c r="AN195" s="5">
        <v>3.0</v>
      </c>
      <c r="AO195" s="5">
        <v>1.0</v>
      </c>
      <c r="AP195" s="5">
        <v>11.0</v>
      </c>
      <c r="AQ195" s="5">
        <v>0.205</v>
      </c>
      <c r="AR195" s="5">
        <v>0.277</v>
      </c>
      <c r="AS195" s="5">
        <v>0.393</v>
      </c>
      <c r="AT195" s="5">
        <v>0.67</v>
      </c>
      <c r="AU195" s="5">
        <v>46.0</v>
      </c>
      <c r="AV195" s="5">
        <v>2.0</v>
      </c>
      <c r="AW195" s="5">
        <v>1.0</v>
      </c>
      <c r="AX195" s="5">
        <v>1.0</v>
      </c>
      <c r="AY195" s="5">
        <v>1.0</v>
      </c>
      <c r="AZ195" s="5">
        <v>0.0</v>
      </c>
      <c r="BA195" s="5">
        <v>0.0</v>
      </c>
      <c r="BB195" s="5">
        <v>0.268</v>
      </c>
      <c r="BC195" s="5">
        <f t="shared" si="1"/>
        <v>13</v>
      </c>
      <c r="BD195" s="5">
        <f t="shared" si="2"/>
        <v>2</v>
      </c>
    </row>
    <row r="196">
      <c r="A196" s="1">
        <v>195.0</v>
      </c>
      <c r="B196" s="3"/>
      <c r="C196" s="4" t="s">
        <v>848</v>
      </c>
      <c r="D196" s="4" t="s">
        <v>692</v>
      </c>
      <c r="E196" s="5">
        <v>2019.0</v>
      </c>
      <c r="F196" s="5">
        <v>2020.0</v>
      </c>
      <c r="G196" s="5">
        <v>13.0</v>
      </c>
      <c r="H196" s="5">
        <v>41.0</v>
      </c>
      <c r="I196" s="3"/>
      <c r="J196" s="3"/>
      <c r="K196" s="3"/>
      <c r="L196" s="5">
        <v>6.25</v>
      </c>
      <c r="M196" s="5">
        <v>13.0</v>
      </c>
      <c r="N196" s="3"/>
      <c r="O196" s="3"/>
      <c r="P196" s="3"/>
      <c r="Q196" s="3"/>
      <c r="R196" s="5">
        <v>31.2</v>
      </c>
      <c r="S196" s="5">
        <v>39.0</v>
      </c>
      <c r="T196" s="5">
        <v>22.0</v>
      </c>
      <c r="U196" s="5">
        <v>22.0</v>
      </c>
      <c r="V196" s="5">
        <v>4.0</v>
      </c>
      <c r="W196" s="5">
        <v>10.0</v>
      </c>
      <c r="X196" s="5">
        <v>0.0</v>
      </c>
      <c r="Y196" s="5">
        <v>2.0</v>
      </c>
      <c r="Z196" s="5">
        <v>0.0</v>
      </c>
      <c r="AA196" s="5">
        <v>0.0</v>
      </c>
      <c r="AB196" s="5">
        <v>0.0</v>
      </c>
      <c r="AC196" s="5">
        <v>139.0</v>
      </c>
      <c r="AD196" s="5">
        <v>1.547</v>
      </c>
      <c r="AE196" s="5">
        <v>11.7</v>
      </c>
      <c r="AF196" s="5">
        <v>4.1</v>
      </c>
      <c r="AG196" s="5">
        <v>139.0</v>
      </c>
      <c r="AH196" s="5">
        <v>128.0</v>
      </c>
      <c r="AI196" s="5">
        <v>22.0</v>
      </c>
      <c r="AJ196" s="5">
        <v>39.0</v>
      </c>
      <c r="AK196" s="5">
        <v>11.0</v>
      </c>
      <c r="AL196" s="5">
        <v>3.0</v>
      </c>
      <c r="AM196" s="5">
        <v>4.0</v>
      </c>
      <c r="AN196" s="5">
        <v>2.0</v>
      </c>
      <c r="AO196" s="5">
        <v>2.0</v>
      </c>
      <c r="AP196" s="5">
        <v>10.0</v>
      </c>
      <c r="AQ196" s="5">
        <v>0.305</v>
      </c>
      <c r="AR196" s="5">
        <v>0.353</v>
      </c>
      <c r="AS196" s="5">
        <v>0.531</v>
      </c>
      <c r="AT196" s="5">
        <v>0.884</v>
      </c>
      <c r="AU196" s="5">
        <v>68.0</v>
      </c>
      <c r="AV196" s="5">
        <v>3.0</v>
      </c>
      <c r="AW196" s="5">
        <v>0.0</v>
      </c>
      <c r="AX196" s="5">
        <v>0.0</v>
      </c>
      <c r="AY196" s="5">
        <v>1.0</v>
      </c>
      <c r="AZ196" s="5">
        <v>0.0</v>
      </c>
      <c r="BA196" s="5">
        <v>2.0</v>
      </c>
      <c r="BB196" s="5">
        <v>0.417</v>
      </c>
      <c r="BC196" s="5">
        <f t="shared" si="1"/>
        <v>21</v>
      </c>
      <c r="BD196" s="5">
        <f t="shared" si="2"/>
        <v>0</v>
      </c>
    </row>
    <row r="197">
      <c r="A197" s="1">
        <v>196.0</v>
      </c>
      <c r="B197" s="3"/>
      <c r="C197" s="4" t="s">
        <v>849</v>
      </c>
      <c r="D197" s="4" t="s">
        <v>692</v>
      </c>
      <c r="E197" s="5">
        <v>2019.0</v>
      </c>
      <c r="F197" s="5">
        <v>2020.0</v>
      </c>
      <c r="G197" s="5">
        <v>16.0</v>
      </c>
      <c r="H197" s="5">
        <v>41.0</v>
      </c>
      <c r="I197" s="3"/>
      <c r="J197" s="3"/>
      <c r="K197" s="3"/>
      <c r="L197" s="5">
        <v>3.35</v>
      </c>
      <c r="M197" s="5">
        <v>11.0</v>
      </c>
      <c r="N197" s="3"/>
      <c r="O197" s="3"/>
      <c r="P197" s="3"/>
      <c r="Q197" s="3"/>
      <c r="R197" s="5">
        <v>37.2</v>
      </c>
      <c r="S197" s="5">
        <v>25.0</v>
      </c>
      <c r="T197" s="5">
        <v>14.0</v>
      </c>
      <c r="U197" s="5">
        <v>14.0</v>
      </c>
      <c r="V197" s="5">
        <v>5.0</v>
      </c>
      <c r="W197" s="5">
        <v>10.0</v>
      </c>
      <c r="X197" s="5">
        <v>0.0</v>
      </c>
      <c r="Y197" s="5">
        <v>0.0</v>
      </c>
      <c r="Z197" s="5">
        <v>3.0</v>
      </c>
      <c r="AA197" s="5">
        <v>0.0</v>
      </c>
      <c r="AB197" s="5">
        <v>0.0</v>
      </c>
      <c r="AC197" s="5">
        <v>147.0</v>
      </c>
      <c r="AD197" s="5">
        <v>0.929</v>
      </c>
      <c r="AE197" s="5">
        <v>9.8</v>
      </c>
      <c r="AF197" s="5">
        <v>4.1</v>
      </c>
      <c r="AG197" s="5">
        <v>147.0</v>
      </c>
      <c r="AH197" s="5">
        <v>133.0</v>
      </c>
      <c r="AI197" s="5">
        <v>14.0</v>
      </c>
      <c r="AJ197" s="5">
        <v>25.0</v>
      </c>
      <c r="AK197" s="5">
        <v>4.0</v>
      </c>
      <c r="AL197" s="5">
        <v>0.0</v>
      </c>
      <c r="AM197" s="5">
        <v>5.0</v>
      </c>
      <c r="AN197" s="5">
        <v>1.0</v>
      </c>
      <c r="AO197" s="5">
        <v>0.0</v>
      </c>
      <c r="AP197" s="5">
        <v>10.0</v>
      </c>
      <c r="AQ197" s="5">
        <v>0.188</v>
      </c>
      <c r="AR197" s="5">
        <v>0.259</v>
      </c>
      <c r="AS197" s="5">
        <v>0.331</v>
      </c>
      <c r="AT197" s="5">
        <v>0.589</v>
      </c>
      <c r="AU197" s="5">
        <v>44.0</v>
      </c>
      <c r="AV197" s="5">
        <v>3.0</v>
      </c>
      <c r="AW197" s="5">
        <v>3.0</v>
      </c>
      <c r="AX197" s="5">
        <v>0.0</v>
      </c>
      <c r="AY197" s="5">
        <v>1.0</v>
      </c>
      <c r="AZ197" s="5">
        <v>0.0</v>
      </c>
      <c r="BA197" s="5">
        <v>0.0</v>
      </c>
      <c r="BB197" s="5">
        <v>0.227</v>
      </c>
      <c r="BC197" s="5">
        <f t="shared" si="1"/>
        <v>16</v>
      </c>
      <c r="BD197" s="5">
        <f t="shared" si="2"/>
        <v>1</v>
      </c>
    </row>
    <row r="198">
      <c r="A198" s="1">
        <v>197.0</v>
      </c>
      <c r="B198" s="3"/>
      <c r="C198" s="4" t="s">
        <v>850</v>
      </c>
      <c r="D198" s="4" t="s">
        <v>692</v>
      </c>
      <c r="E198" s="5">
        <v>2019.0</v>
      </c>
      <c r="F198" s="5">
        <v>2020.0</v>
      </c>
      <c r="G198" s="5">
        <v>55.0</v>
      </c>
      <c r="H198" s="5">
        <v>41.0</v>
      </c>
      <c r="I198" s="3"/>
      <c r="J198" s="3"/>
      <c r="K198" s="3"/>
      <c r="L198" s="5">
        <v>4.4</v>
      </c>
      <c r="M198" s="5">
        <v>4.0</v>
      </c>
      <c r="N198" s="3"/>
      <c r="O198" s="3"/>
      <c r="P198" s="3"/>
      <c r="Q198" s="3"/>
      <c r="R198" s="5">
        <v>47.0</v>
      </c>
      <c r="S198" s="5">
        <v>46.0</v>
      </c>
      <c r="T198" s="5">
        <v>23.0</v>
      </c>
      <c r="U198" s="5">
        <v>23.0</v>
      </c>
      <c r="V198" s="5">
        <v>6.0</v>
      </c>
      <c r="W198" s="5">
        <v>15.0</v>
      </c>
      <c r="X198" s="5">
        <v>0.0</v>
      </c>
      <c r="Y198" s="5">
        <v>2.0</v>
      </c>
      <c r="Z198" s="5">
        <v>5.0</v>
      </c>
      <c r="AA198" s="5">
        <v>0.0</v>
      </c>
      <c r="AB198" s="5">
        <v>3.0</v>
      </c>
      <c r="AC198" s="5">
        <v>201.0</v>
      </c>
      <c r="AD198" s="5">
        <v>1.298</v>
      </c>
      <c r="AE198" s="5">
        <v>7.9</v>
      </c>
      <c r="AF198" s="5">
        <v>2.73</v>
      </c>
      <c r="AG198" s="5">
        <v>201.0</v>
      </c>
      <c r="AH198" s="5">
        <v>177.0</v>
      </c>
      <c r="AI198" s="5">
        <v>23.0</v>
      </c>
      <c r="AJ198" s="5">
        <v>46.0</v>
      </c>
      <c r="AK198" s="5">
        <v>11.0</v>
      </c>
      <c r="AL198" s="5">
        <v>2.0</v>
      </c>
      <c r="AM198" s="5">
        <v>6.0</v>
      </c>
      <c r="AN198" s="5">
        <v>2.0</v>
      </c>
      <c r="AO198" s="5">
        <v>0.0</v>
      </c>
      <c r="AP198" s="5">
        <v>15.0</v>
      </c>
      <c r="AQ198" s="5">
        <v>0.26</v>
      </c>
      <c r="AR198" s="5">
        <v>0.33</v>
      </c>
      <c r="AS198" s="5">
        <v>0.446</v>
      </c>
      <c r="AT198" s="5">
        <v>0.776</v>
      </c>
      <c r="AU198" s="5">
        <v>79.0</v>
      </c>
      <c r="AV198" s="5">
        <v>6.0</v>
      </c>
      <c r="AW198" s="5">
        <v>5.0</v>
      </c>
      <c r="AX198" s="5">
        <v>1.0</v>
      </c>
      <c r="AY198" s="5">
        <v>3.0</v>
      </c>
      <c r="AZ198" s="5">
        <v>0.0</v>
      </c>
      <c r="BA198" s="5">
        <v>2.0</v>
      </c>
      <c r="BB198" s="5">
        <v>0.301</v>
      </c>
      <c r="BC198" s="5">
        <f t="shared" si="1"/>
        <v>27</v>
      </c>
      <c r="BD198" s="5">
        <f t="shared" si="2"/>
        <v>2</v>
      </c>
    </row>
    <row r="199">
      <c r="A199" s="1">
        <v>198.0</v>
      </c>
      <c r="B199" s="3"/>
      <c r="C199" s="4" t="s">
        <v>851</v>
      </c>
      <c r="D199" s="4" t="s">
        <v>692</v>
      </c>
      <c r="E199" s="5">
        <v>2019.0</v>
      </c>
      <c r="F199" s="5">
        <v>2020.0</v>
      </c>
      <c r="G199" s="5">
        <v>25.0</v>
      </c>
      <c r="H199" s="5">
        <v>41.0</v>
      </c>
      <c r="I199" s="3"/>
      <c r="J199" s="3"/>
      <c r="K199" s="3"/>
      <c r="L199" s="5">
        <v>4.66</v>
      </c>
      <c r="M199" s="5">
        <v>13.0</v>
      </c>
      <c r="N199" s="3"/>
      <c r="O199" s="3"/>
      <c r="P199" s="3"/>
      <c r="Q199" s="3"/>
      <c r="R199" s="5">
        <v>48.1</v>
      </c>
      <c r="S199" s="5">
        <v>57.0</v>
      </c>
      <c r="T199" s="5">
        <v>36.0</v>
      </c>
      <c r="U199" s="5">
        <v>25.0</v>
      </c>
      <c r="V199" s="5">
        <v>8.0</v>
      </c>
      <c r="W199" s="5">
        <v>16.0</v>
      </c>
      <c r="X199" s="5">
        <v>0.0</v>
      </c>
      <c r="Y199" s="5">
        <v>4.0</v>
      </c>
      <c r="Z199" s="5">
        <v>5.0</v>
      </c>
      <c r="AA199" s="5">
        <v>0.0</v>
      </c>
      <c r="AB199" s="5">
        <v>1.0</v>
      </c>
      <c r="AC199" s="5">
        <v>218.0</v>
      </c>
      <c r="AD199" s="5">
        <v>1.51</v>
      </c>
      <c r="AE199" s="5">
        <v>7.6</v>
      </c>
      <c r="AF199" s="5">
        <v>2.56</v>
      </c>
      <c r="AG199" s="5">
        <v>218.0</v>
      </c>
      <c r="AH199" s="5">
        <v>196.0</v>
      </c>
      <c r="AI199" s="5">
        <v>36.0</v>
      </c>
      <c r="AJ199" s="5">
        <v>57.0</v>
      </c>
      <c r="AK199" s="5">
        <v>13.0</v>
      </c>
      <c r="AL199" s="5">
        <v>1.0</v>
      </c>
      <c r="AM199" s="5">
        <v>8.0</v>
      </c>
      <c r="AN199" s="5">
        <v>4.0</v>
      </c>
      <c r="AO199" s="5">
        <v>1.0</v>
      </c>
      <c r="AP199" s="5">
        <v>16.0</v>
      </c>
      <c r="AQ199" s="5">
        <v>0.291</v>
      </c>
      <c r="AR199" s="5">
        <v>0.358</v>
      </c>
      <c r="AS199" s="5">
        <v>0.49</v>
      </c>
      <c r="AT199" s="5">
        <v>0.848</v>
      </c>
      <c r="AU199" s="5">
        <v>96.0</v>
      </c>
      <c r="AV199" s="5">
        <v>4.0</v>
      </c>
      <c r="AW199" s="5">
        <v>5.0</v>
      </c>
      <c r="AX199" s="5">
        <v>0.0</v>
      </c>
      <c r="AY199" s="5">
        <v>1.0</v>
      </c>
      <c r="AZ199" s="5">
        <v>0.0</v>
      </c>
      <c r="BA199" s="5">
        <v>4.0</v>
      </c>
      <c r="BB199" s="5">
        <v>0.331</v>
      </c>
      <c r="BC199" s="5">
        <f t="shared" si="1"/>
        <v>35</v>
      </c>
      <c r="BD199" s="5">
        <f t="shared" si="2"/>
        <v>3</v>
      </c>
    </row>
    <row r="200">
      <c r="A200" s="1">
        <v>199.0</v>
      </c>
      <c r="B200" s="3"/>
      <c r="C200" s="4" t="s">
        <v>852</v>
      </c>
      <c r="D200" s="4" t="s">
        <v>692</v>
      </c>
      <c r="E200" s="5">
        <v>2019.0</v>
      </c>
      <c r="F200" s="5">
        <v>2020.0</v>
      </c>
      <c r="G200" s="5">
        <v>59.0</v>
      </c>
      <c r="H200" s="5">
        <v>41.0</v>
      </c>
      <c r="I200" s="3"/>
      <c r="J200" s="3"/>
      <c r="K200" s="3"/>
      <c r="L200" s="5">
        <v>3.86</v>
      </c>
      <c r="M200" s="5">
        <v>0.0</v>
      </c>
      <c r="N200" s="3"/>
      <c r="O200" s="3"/>
      <c r="P200" s="3"/>
      <c r="Q200" s="3"/>
      <c r="R200" s="5">
        <v>32.2</v>
      </c>
      <c r="S200" s="5">
        <v>30.0</v>
      </c>
      <c r="T200" s="5">
        <v>16.0</v>
      </c>
      <c r="U200" s="5">
        <v>14.0</v>
      </c>
      <c r="V200" s="5">
        <v>7.0</v>
      </c>
      <c r="W200" s="5">
        <v>13.0</v>
      </c>
      <c r="X200" s="5">
        <v>0.0</v>
      </c>
      <c r="Y200" s="5">
        <v>2.0</v>
      </c>
      <c r="Z200" s="5">
        <v>3.0</v>
      </c>
      <c r="AA200" s="5">
        <v>0.0</v>
      </c>
      <c r="AB200" s="5">
        <v>0.0</v>
      </c>
      <c r="AC200" s="5">
        <v>141.0</v>
      </c>
      <c r="AD200" s="5">
        <v>1.316</v>
      </c>
      <c r="AE200" s="5">
        <v>11.3</v>
      </c>
      <c r="AF200" s="5">
        <v>3.15</v>
      </c>
      <c r="AG200" s="5">
        <v>141.0</v>
      </c>
      <c r="AH200" s="5">
        <v>125.0</v>
      </c>
      <c r="AI200" s="5">
        <v>16.0</v>
      </c>
      <c r="AJ200" s="5">
        <v>30.0</v>
      </c>
      <c r="AK200" s="5">
        <v>6.0</v>
      </c>
      <c r="AL200" s="5">
        <v>0.0</v>
      </c>
      <c r="AM200" s="5">
        <v>7.0</v>
      </c>
      <c r="AN200" s="5">
        <v>7.0</v>
      </c>
      <c r="AO200" s="5">
        <v>1.0</v>
      </c>
      <c r="AP200" s="5">
        <v>13.0</v>
      </c>
      <c r="AQ200" s="5">
        <v>0.24</v>
      </c>
      <c r="AR200" s="5">
        <v>0.326</v>
      </c>
      <c r="AS200" s="5">
        <v>0.456</v>
      </c>
      <c r="AT200" s="5">
        <v>0.782</v>
      </c>
      <c r="AU200" s="5">
        <v>57.0</v>
      </c>
      <c r="AV200" s="5">
        <v>1.0</v>
      </c>
      <c r="AW200" s="5">
        <v>3.0</v>
      </c>
      <c r="AX200" s="5">
        <v>0.0</v>
      </c>
      <c r="AY200" s="5">
        <v>0.0</v>
      </c>
      <c r="AZ200" s="5">
        <v>0.0</v>
      </c>
      <c r="BA200" s="5">
        <v>2.0</v>
      </c>
      <c r="BB200" s="5">
        <v>0.299</v>
      </c>
      <c r="BC200" s="5">
        <f t="shared" si="1"/>
        <v>17</v>
      </c>
      <c r="BD200" s="5">
        <f t="shared" si="2"/>
        <v>6</v>
      </c>
    </row>
    <row r="201">
      <c r="A201" s="1">
        <v>200.0</v>
      </c>
      <c r="B201" s="3"/>
      <c r="C201" s="4" t="s">
        <v>853</v>
      </c>
      <c r="D201" s="4" t="s">
        <v>692</v>
      </c>
      <c r="E201" s="5">
        <v>2019.0</v>
      </c>
      <c r="F201" s="5">
        <v>2020.0</v>
      </c>
      <c r="G201" s="5">
        <v>50.0</v>
      </c>
      <c r="H201" s="5">
        <v>41.0</v>
      </c>
      <c r="I201" s="3"/>
      <c r="J201" s="3"/>
      <c r="K201" s="3"/>
      <c r="L201" s="5">
        <v>3.73</v>
      </c>
      <c r="M201" s="5">
        <v>0.0</v>
      </c>
      <c r="N201" s="3"/>
      <c r="O201" s="3"/>
      <c r="P201" s="3"/>
      <c r="Q201" s="3"/>
      <c r="R201" s="5">
        <v>31.1</v>
      </c>
      <c r="S201" s="5">
        <v>22.0</v>
      </c>
      <c r="T201" s="5">
        <v>20.0</v>
      </c>
      <c r="U201" s="5">
        <v>13.0</v>
      </c>
      <c r="V201" s="5">
        <v>6.0</v>
      </c>
      <c r="W201" s="5">
        <v>15.0</v>
      </c>
      <c r="X201" s="5">
        <v>0.0</v>
      </c>
      <c r="Y201" s="5">
        <v>2.0</v>
      </c>
      <c r="Z201" s="5">
        <v>0.0</v>
      </c>
      <c r="AA201" s="5">
        <v>0.0</v>
      </c>
      <c r="AB201" s="5">
        <v>1.0</v>
      </c>
      <c r="AC201" s="5">
        <v>132.0</v>
      </c>
      <c r="AD201" s="5">
        <v>1.181</v>
      </c>
      <c r="AE201" s="5">
        <v>11.8</v>
      </c>
      <c r="AF201" s="5">
        <v>2.73</v>
      </c>
      <c r="AG201" s="5">
        <v>132.0</v>
      </c>
      <c r="AH201" s="5">
        <v>115.0</v>
      </c>
      <c r="AI201" s="5">
        <v>20.0</v>
      </c>
      <c r="AJ201" s="5">
        <v>22.0</v>
      </c>
      <c r="AK201" s="5">
        <v>3.0</v>
      </c>
      <c r="AL201" s="5">
        <v>1.0</v>
      </c>
      <c r="AM201" s="5">
        <v>6.0</v>
      </c>
      <c r="AN201" s="5">
        <v>1.0</v>
      </c>
      <c r="AO201" s="5">
        <v>0.0</v>
      </c>
      <c r="AP201" s="5">
        <v>15.0</v>
      </c>
      <c r="AQ201" s="5">
        <v>0.191</v>
      </c>
      <c r="AR201" s="5">
        <v>0.28</v>
      </c>
      <c r="AS201" s="5">
        <v>0.391</v>
      </c>
      <c r="AT201" s="5">
        <v>0.672</v>
      </c>
      <c r="AU201" s="5">
        <v>45.0</v>
      </c>
      <c r="AV201" s="5">
        <v>1.0</v>
      </c>
      <c r="AW201" s="5">
        <v>0.0</v>
      </c>
      <c r="AX201" s="5">
        <v>0.0</v>
      </c>
      <c r="AY201" s="5">
        <v>2.0</v>
      </c>
      <c r="AZ201" s="5">
        <v>0.0</v>
      </c>
      <c r="BA201" s="5">
        <v>2.0</v>
      </c>
      <c r="BB201" s="5">
        <v>0.229</v>
      </c>
      <c r="BC201" s="5">
        <f t="shared" si="1"/>
        <v>12</v>
      </c>
      <c r="BD201" s="5">
        <f t="shared" si="2"/>
        <v>1</v>
      </c>
    </row>
    <row r="202">
      <c r="A202" s="1">
        <v>201.0</v>
      </c>
      <c r="B202" s="3"/>
      <c r="C202" s="4" t="s">
        <v>854</v>
      </c>
      <c r="D202" s="4" t="s">
        <v>692</v>
      </c>
      <c r="E202" s="5">
        <v>2019.0</v>
      </c>
      <c r="F202" s="5">
        <v>2020.0</v>
      </c>
      <c r="G202" s="5">
        <v>30.0</v>
      </c>
      <c r="H202" s="5">
        <v>40.0</v>
      </c>
      <c r="I202" s="3"/>
      <c r="J202" s="3"/>
      <c r="K202" s="3"/>
      <c r="L202" s="5">
        <v>5.64</v>
      </c>
      <c r="M202" s="5">
        <v>16.0</v>
      </c>
      <c r="N202" s="3"/>
      <c r="O202" s="3"/>
      <c r="P202" s="3"/>
      <c r="Q202" s="3"/>
      <c r="R202" s="5">
        <v>59.0</v>
      </c>
      <c r="S202" s="5">
        <v>73.0</v>
      </c>
      <c r="T202" s="5">
        <v>47.0</v>
      </c>
      <c r="U202" s="5">
        <v>37.0</v>
      </c>
      <c r="V202" s="5">
        <v>13.0</v>
      </c>
      <c r="W202" s="5">
        <v>14.0</v>
      </c>
      <c r="X202" s="5">
        <v>0.0</v>
      </c>
      <c r="Y202" s="5">
        <v>5.0</v>
      </c>
      <c r="Z202" s="5">
        <v>1.0</v>
      </c>
      <c r="AA202" s="5">
        <v>0.0</v>
      </c>
      <c r="AB202" s="5">
        <v>0.0</v>
      </c>
      <c r="AC202" s="5">
        <v>259.0</v>
      </c>
      <c r="AD202" s="5">
        <v>1.475</v>
      </c>
      <c r="AE202" s="5">
        <v>6.1</v>
      </c>
      <c r="AF202" s="5">
        <v>2.86</v>
      </c>
      <c r="AG202" s="5">
        <v>259.0</v>
      </c>
      <c r="AH202" s="5">
        <v>242.0</v>
      </c>
      <c r="AI202" s="5">
        <v>47.0</v>
      </c>
      <c r="AJ202" s="5">
        <v>73.0</v>
      </c>
      <c r="AK202" s="5">
        <v>11.0</v>
      </c>
      <c r="AL202" s="5">
        <v>2.0</v>
      </c>
      <c r="AM202" s="5">
        <v>13.0</v>
      </c>
      <c r="AN202" s="5">
        <v>2.0</v>
      </c>
      <c r="AO202" s="5">
        <v>2.0</v>
      </c>
      <c r="AP202" s="5">
        <v>14.0</v>
      </c>
      <c r="AQ202" s="5">
        <v>0.302</v>
      </c>
      <c r="AR202" s="5">
        <v>0.342</v>
      </c>
      <c r="AS202" s="5">
        <v>0.525</v>
      </c>
      <c r="AT202" s="5">
        <v>0.867</v>
      </c>
      <c r="AU202" s="5">
        <v>127.0</v>
      </c>
      <c r="AV202" s="5">
        <v>6.0</v>
      </c>
      <c r="AW202" s="5">
        <v>1.0</v>
      </c>
      <c r="AX202" s="5">
        <v>2.0</v>
      </c>
      <c r="AY202" s="5">
        <v>0.0</v>
      </c>
      <c r="AZ202" s="5">
        <v>0.0</v>
      </c>
      <c r="BA202" s="5">
        <v>5.0</v>
      </c>
      <c r="BB202" s="5">
        <v>0.317</v>
      </c>
      <c r="BC202" s="5">
        <f t="shared" si="1"/>
        <v>47</v>
      </c>
      <c r="BD202" s="5">
        <f t="shared" si="2"/>
        <v>0</v>
      </c>
    </row>
    <row r="203">
      <c r="A203" s="1">
        <v>202.0</v>
      </c>
      <c r="B203" s="3"/>
      <c r="C203" s="4" t="s">
        <v>855</v>
      </c>
      <c r="D203" s="4" t="s">
        <v>692</v>
      </c>
      <c r="E203" s="5">
        <v>2019.0</v>
      </c>
      <c r="F203" s="5">
        <v>2020.0</v>
      </c>
      <c r="G203" s="5">
        <v>66.0</v>
      </c>
      <c r="H203" s="5">
        <v>40.0</v>
      </c>
      <c r="I203" s="3"/>
      <c r="J203" s="3"/>
      <c r="K203" s="3"/>
      <c r="L203" s="5">
        <v>5.0</v>
      </c>
      <c r="M203" s="5">
        <v>4.0</v>
      </c>
      <c r="N203" s="3"/>
      <c r="O203" s="3"/>
      <c r="P203" s="3"/>
      <c r="Q203" s="3"/>
      <c r="R203" s="5">
        <v>45.0</v>
      </c>
      <c r="S203" s="5">
        <v>58.0</v>
      </c>
      <c r="T203" s="5">
        <v>29.0</v>
      </c>
      <c r="U203" s="5">
        <v>25.0</v>
      </c>
      <c r="V203" s="5">
        <v>7.0</v>
      </c>
      <c r="W203" s="5">
        <v>29.0</v>
      </c>
      <c r="X203" s="5">
        <v>0.0</v>
      </c>
      <c r="Y203" s="5">
        <v>0.0</v>
      </c>
      <c r="Z203" s="5">
        <v>1.0</v>
      </c>
      <c r="AA203" s="5">
        <v>0.0</v>
      </c>
      <c r="AB203" s="5">
        <v>5.0</v>
      </c>
      <c r="AC203" s="5">
        <v>218.0</v>
      </c>
      <c r="AD203" s="5">
        <v>1.933</v>
      </c>
      <c r="AE203" s="5">
        <v>8.0</v>
      </c>
      <c r="AF203" s="5">
        <v>1.38</v>
      </c>
      <c r="AG203" s="5">
        <v>218.0</v>
      </c>
      <c r="AH203" s="5">
        <v>187.0</v>
      </c>
      <c r="AI203" s="5">
        <v>29.0</v>
      </c>
      <c r="AJ203" s="5">
        <v>58.0</v>
      </c>
      <c r="AK203" s="5">
        <v>14.0</v>
      </c>
      <c r="AL203" s="5">
        <v>0.0</v>
      </c>
      <c r="AM203" s="5">
        <v>7.0</v>
      </c>
      <c r="AN203" s="5">
        <v>4.0</v>
      </c>
      <c r="AO203" s="5">
        <v>0.0</v>
      </c>
      <c r="AP203" s="5">
        <v>29.0</v>
      </c>
      <c r="AQ203" s="5">
        <v>0.31</v>
      </c>
      <c r="AR203" s="5">
        <v>0.404</v>
      </c>
      <c r="AS203" s="5">
        <v>0.497</v>
      </c>
      <c r="AT203" s="5">
        <v>0.901</v>
      </c>
      <c r="AU203" s="5">
        <v>93.0</v>
      </c>
      <c r="AV203" s="5">
        <v>5.0</v>
      </c>
      <c r="AW203" s="5">
        <v>1.0</v>
      </c>
      <c r="AX203" s="5">
        <v>0.0</v>
      </c>
      <c r="AY203" s="5">
        <v>1.0</v>
      </c>
      <c r="AZ203" s="5">
        <v>0.0</v>
      </c>
      <c r="BA203" s="5">
        <v>0.0</v>
      </c>
      <c r="BB203" s="5">
        <v>0.362</v>
      </c>
      <c r="BC203" s="5">
        <f t="shared" si="1"/>
        <v>37</v>
      </c>
      <c r="BD203" s="5">
        <f t="shared" si="2"/>
        <v>4</v>
      </c>
    </row>
    <row r="204">
      <c r="A204" s="1">
        <v>203.0</v>
      </c>
      <c r="B204" s="3"/>
      <c r="C204" s="4" t="s">
        <v>856</v>
      </c>
      <c r="D204" s="4" t="s">
        <v>692</v>
      </c>
      <c r="E204" s="5">
        <v>2019.0</v>
      </c>
      <c r="F204" s="5">
        <v>2020.0</v>
      </c>
      <c r="G204" s="5">
        <v>63.0</v>
      </c>
      <c r="H204" s="5">
        <v>40.0</v>
      </c>
      <c r="I204" s="3"/>
      <c r="J204" s="3"/>
      <c r="K204" s="3"/>
      <c r="L204" s="5">
        <v>6.35</v>
      </c>
      <c r="M204" s="5">
        <v>0.0</v>
      </c>
      <c r="N204" s="3"/>
      <c r="O204" s="3"/>
      <c r="P204" s="3"/>
      <c r="Q204" s="3"/>
      <c r="R204" s="5">
        <v>39.2</v>
      </c>
      <c r="S204" s="5">
        <v>32.0</v>
      </c>
      <c r="T204" s="5">
        <v>25.0</v>
      </c>
      <c r="U204" s="5">
        <v>28.0</v>
      </c>
      <c r="V204" s="5">
        <v>8.0</v>
      </c>
      <c r="W204" s="5">
        <v>16.0</v>
      </c>
      <c r="X204" s="5">
        <v>0.0</v>
      </c>
      <c r="Y204" s="5">
        <v>0.0</v>
      </c>
      <c r="Z204" s="5">
        <v>3.0</v>
      </c>
      <c r="AA204" s="5">
        <v>0.0</v>
      </c>
      <c r="AB204" s="5">
        <v>1.0</v>
      </c>
      <c r="AC204" s="5">
        <v>166.0</v>
      </c>
      <c r="AD204" s="5">
        <v>1.21</v>
      </c>
      <c r="AE204" s="5">
        <v>9.1</v>
      </c>
      <c r="AF204" s="5">
        <v>2.5</v>
      </c>
      <c r="AG204" s="5">
        <v>166.0</v>
      </c>
      <c r="AH204" s="5">
        <v>144.0</v>
      </c>
      <c r="AI204" s="5">
        <v>25.0</v>
      </c>
      <c r="AJ204" s="5">
        <v>32.0</v>
      </c>
      <c r="AK204" s="5">
        <v>3.0</v>
      </c>
      <c r="AL204" s="5">
        <v>1.0</v>
      </c>
      <c r="AM204" s="5">
        <v>8.0</v>
      </c>
      <c r="AN204" s="5">
        <v>2.0</v>
      </c>
      <c r="AO204" s="5">
        <v>2.0</v>
      </c>
      <c r="AP204" s="5">
        <v>16.0</v>
      </c>
      <c r="AQ204" s="5">
        <v>0.222</v>
      </c>
      <c r="AR204" s="5">
        <v>0.309</v>
      </c>
      <c r="AS204" s="5">
        <v>0.424</v>
      </c>
      <c r="AT204" s="5">
        <v>0.733</v>
      </c>
      <c r="AU204" s="5">
        <v>61.0</v>
      </c>
      <c r="AV204" s="5">
        <v>1.0</v>
      </c>
      <c r="AW204" s="5">
        <v>3.0</v>
      </c>
      <c r="AX204" s="5">
        <v>1.0</v>
      </c>
      <c r="AY204" s="5">
        <v>2.0</v>
      </c>
      <c r="AZ204" s="5">
        <v>0.0</v>
      </c>
      <c r="BA204" s="5">
        <v>0.0</v>
      </c>
      <c r="BB204" s="5">
        <v>0.245</v>
      </c>
      <c r="BC204" s="5">
        <f t="shared" si="1"/>
        <v>20</v>
      </c>
      <c r="BD204" s="5">
        <f t="shared" si="2"/>
        <v>0</v>
      </c>
    </row>
    <row r="205">
      <c r="A205" s="1">
        <v>204.0</v>
      </c>
      <c r="B205" s="3"/>
      <c r="C205" s="4" t="s">
        <v>857</v>
      </c>
      <c r="D205" s="4" t="s">
        <v>692</v>
      </c>
      <c r="E205" s="5">
        <v>2019.0</v>
      </c>
      <c r="F205" s="5">
        <v>2020.0</v>
      </c>
      <c r="G205" s="5">
        <v>55.0</v>
      </c>
      <c r="H205" s="5">
        <v>40.0</v>
      </c>
      <c r="I205" s="3"/>
      <c r="J205" s="3"/>
      <c r="K205" s="3"/>
      <c r="L205" s="5">
        <v>5.76</v>
      </c>
      <c r="M205" s="5">
        <v>0.0</v>
      </c>
      <c r="N205" s="3"/>
      <c r="O205" s="3"/>
      <c r="P205" s="3"/>
      <c r="Q205" s="3"/>
      <c r="R205" s="5">
        <v>29.2</v>
      </c>
      <c r="S205" s="5">
        <v>27.0</v>
      </c>
      <c r="T205" s="5">
        <v>25.0</v>
      </c>
      <c r="U205" s="5">
        <v>19.0</v>
      </c>
      <c r="V205" s="5">
        <v>7.0</v>
      </c>
      <c r="W205" s="5">
        <v>23.0</v>
      </c>
      <c r="X205" s="5">
        <v>0.0</v>
      </c>
      <c r="Y205" s="5">
        <v>1.0</v>
      </c>
      <c r="Z205" s="5">
        <v>2.0</v>
      </c>
      <c r="AA205" s="5">
        <v>0.0</v>
      </c>
      <c r="AB205" s="5">
        <v>1.0</v>
      </c>
      <c r="AC205" s="5">
        <v>139.0</v>
      </c>
      <c r="AD205" s="5">
        <v>1.685</v>
      </c>
      <c r="AE205" s="5">
        <v>12.1</v>
      </c>
      <c r="AF205" s="5">
        <v>1.74</v>
      </c>
      <c r="AG205" s="5">
        <v>139.0</v>
      </c>
      <c r="AH205" s="5">
        <v>113.0</v>
      </c>
      <c r="AI205" s="5">
        <v>25.0</v>
      </c>
      <c r="AJ205" s="5">
        <v>27.0</v>
      </c>
      <c r="AK205" s="5">
        <v>4.0</v>
      </c>
      <c r="AL205" s="5">
        <v>0.0</v>
      </c>
      <c r="AM205" s="5">
        <v>7.0</v>
      </c>
      <c r="AN205" s="5">
        <v>4.0</v>
      </c>
      <c r="AO205" s="5">
        <v>0.0</v>
      </c>
      <c r="AP205" s="5">
        <v>23.0</v>
      </c>
      <c r="AQ205" s="5">
        <v>0.239</v>
      </c>
      <c r="AR205" s="5">
        <v>0.374</v>
      </c>
      <c r="AS205" s="5">
        <v>0.46</v>
      </c>
      <c r="AT205" s="5">
        <v>0.834</v>
      </c>
      <c r="AU205" s="5">
        <v>52.0</v>
      </c>
      <c r="AV205" s="5">
        <v>3.0</v>
      </c>
      <c r="AW205" s="5">
        <v>2.0</v>
      </c>
      <c r="AX205" s="5">
        <v>0.0</v>
      </c>
      <c r="AY205" s="5">
        <v>1.0</v>
      </c>
      <c r="AZ205" s="5">
        <v>0.0</v>
      </c>
      <c r="BA205" s="5">
        <v>1.0</v>
      </c>
      <c r="BB205" s="5">
        <v>0.299</v>
      </c>
      <c r="BC205" s="5">
        <f t="shared" si="1"/>
        <v>16</v>
      </c>
      <c r="BD205" s="5">
        <f t="shared" si="2"/>
        <v>4</v>
      </c>
    </row>
    <row r="206">
      <c r="A206" s="1">
        <v>205.0</v>
      </c>
      <c r="B206" s="3"/>
      <c r="C206" s="4" t="s">
        <v>858</v>
      </c>
      <c r="D206" s="4" t="s">
        <v>692</v>
      </c>
      <c r="E206" s="5">
        <v>2019.0</v>
      </c>
      <c r="F206" s="5">
        <v>2020.0</v>
      </c>
      <c r="G206" s="5">
        <v>72.0</v>
      </c>
      <c r="H206" s="5">
        <v>39.0</v>
      </c>
      <c r="I206" s="3"/>
      <c r="J206" s="3"/>
      <c r="K206" s="3"/>
      <c r="L206" s="5">
        <v>3.23</v>
      </c>
      <c r="M206" s="5">
        <v>0.0</v>
      </c>
      <c r="N206" s="3"/>
      <c r="O206" s="3"/>
      <c r="P206" s="3"/>
      <c r="Q206" s="3"/>
      <c r="R206" s="5">
        <v>39.0</v>
      </c>
      <c r="S206" s="5">
        <v>35.0</v>
      </c>
      <c r="T206" s="5">
        <v>25.0</v>
      </c>
      <c r="U206" s="5">
        <v>14.0</v>
      </c>
      <c r="V206" s="5">
        <v>6.0</v>
      </c>
      <c r="W206" s="5">
        <v>16.0</v>
      </c>
      <c r="X206" s="5">
        <v>0.0</v>
      </c>
      <c r="Y206" s="5">
        <v>3.0</v>
      </c>
      <c r="Z206" s="5">
        <v>0.0</v>
      </c>
      <c r="AA206" s="5">
        <v>0.0</v>
      </c>
      <c r="AB206" s="5">
        <v>1.0</v>
      </c>
      <c r="AC206" s="5">
        <v>163.0</v>
      </c>
      <c r="AD206" s="5">
        <v>1.308</v>
      </c>
      <c r="AE206" s="5">
        <v>9.0</v>
      </c>
      <c r="AF206" s="5">
        <v>2.44</v>
      </c>
      <c r="AG206" s="5">
        <v>163.0</v>
      </c>
      <c r="AH206" s="5">
        <v>146.0</v>
      </c>
      <c r="AI206" s="5">
        <v>25.0</v>
      </c>
      <c r="AJ206" s="5">
        <v>35.0</v>
      </c>
      <c r="AK206" s="5">
        <v>5.0</v>
      </c>
      <c r="AL206" s="5">
        <v>0.0</v>
      </c>
      <c r="AM206" s="5">
        <v>6.0</v>
      </c>
      <c r="AN206" s="5">
        <v>1.0</v>
      </c>
      <c r="AO206" s="5">
        <v>1.0</v>
      </c>
      <c r="AP206" s="5">
        <v>16.0</v>
      </c>
      <c r="AQ206" s="5">
        <v>0.24</v>
      </c>
      <c r="AR206" s="5">
        <v>0.313</v>
      </c>
      <c r="AS206" s="5">
        <v>0.397</v>
      </c>
      <c r="AT206" s="5">
        <v>0.71</v>
      </c>
      <c r="AU206" s="5">
        <v>58.0</v>
      </c>
      <c r="AV206" s="5">
        <v>5.0</v>
      </c>
      <c r="AW206" s="5">
        <v>0.0</v>
      </c>
      <c r="AX206" s="5">
        <v>0.0</v>
      </c>
      <c r="AY206" s="5">
        <v>1.0</v>
      </c>
      <c r="AZ206" s="5">
        <v>0.0</v>
      </c>
      <c r="BA206" s="5">
        <v>3.0</v>
      </c>
      <c r="BB206" s="5">
        <v>0.284</v>
      </c>
      <c r="BC206" s="5">
        <f t="shared" si="1"/>
        <v>24</v>
      </c>
      <c r="BD206" s="5">
        <f t="shared" si="2"/>
        <v>0</v>
      </c>
    </row>
    <row r="207">
      <c r="A207" s="1">
        <v>206.0</v>
      </c>
      <c r="B207" s="3"/>
      <c r="C207" s="4" t="s">
        <v>859</v>
      </c>
      <c r="D207" s="4" t="s">
        <v>692</v>
      </c>
      <c r="E207" s="5">
        <v>2019.0</v>
      </c>
      <c r="F207" s="5">
        <v>2020.0</v>
      </c>
      <c r="G207" s="5">
        <v>48.0</v>
      </c>
      <c r="H207" s="5">
        <v>39.0</v>
      </c>
      <c r="I207" s="3"/>
      <c r="J207" s="3"/>
      <c r="K207" s="3"/>
      <c r="L207" s="5">
        <v>4.45</v>
      </c>
      <c r="M207" s="5">
        <v>0.0</v>
      </c>
      <c r="N207" s="3"/>
      <c r="O207" s="3"/>
      <c r="P207" s="3"/>
      <c r="Q207" s="3"/>
      <c r="R207" s="5">
        <v>28.1</v>
      </c>
      <c r="S207" s="5">
        <v>21.0</v>
      </c>
      <c r="T207" s="5">
        <v>20.0</v>
      </c>
      <c r="U207" s="5">
        <v>14.0</v>
      </c>
      <c r="V207" s="5">
        <v>8.0</v>
      </c>
      <c r="W207" s="5">
        <v>18.0</v>
      </c>
      <c r="X207" s="5">
        <v>1.0</v>
      </c>
      <c r="Y207" s="5">
        <v>0.0</v>
      </c>
      <c r="Z207" s="5">
        <v>1.0</v>
      </c>
      <c r="AA207" s="5">
        <v>0.0</v>
      </c>
      <c r="AB207" s="5">
        <v>1.0</v>
      </c>
      <c r="AC207" s="5">
        <v>124.0</v>
      </c>
      <c r="AD207" s="5">
        <v>1.376</v>
      </c>
      <c r="AE207" s="5">
        <v>12.4</v>
      </c>
      <c r="AF207" s="5">
        <v>2.17</v>
      </c>
      <c r="AG207" s="5">
        <v>124.0</v>
      </c>
      <c r="AH207" s="5">
        <v>103.0</v>
      </c>
      <c r="AI207" s="5">
        <v>20.0</v>
      </c>
      <c r="AJ207" s="5">
        <v>21.0</v>
      </c>
      <c r="AK207" s="5">
        <v>6.0</v>
      </c>
      <c r="AL207" s="5">
        <v>0.0</v>
      </c>
      <c r="AM207" s="5">
        <v>8.0</v>
      </c>
      <c r="AN207" s="5">
        <v>1.0</v>
      </c>
      <c r="AO207" s="5">
        <v>1.0</v>
      </c>
      <c r="AP207" s="5">
        <v>18.0</v>
      </c>
      <c r="AQ207" s="5">
        <v>0.204</v>
      </c>
      <c r="AR207" s="5">
        <v>0.325</v>
      </c>
      <c r="AS207" s="5">
        <v>0.495</v>
      </c>
      <c r="AT207" s="5">
        <v>0.82</v>
      </c>
      <c r="AU207" s="5">
        <v>51.0</v>
      </c>
      <c r="AV207" s="5">
        <v>0.0</v>
      </c>
      <c r="AW207" s="5">
        <v>1.0</v>
      </c>
      <c r="AX207" s="5">
        <v>1.0</v>
      </c>
      <c r="AY207" s="5">
        <v>1.0</v>
      </c>
      <c r="AZ207" s="5">
        <v>1.0</v>
      </c>
      <c r="BA207" s="5">
        <v>0.0</v>
      </c>
      <c r="BB207" s="5">
        <v>0.228</v>
      </c>
      <c r="BC207" s="5">
        <f t="shared" si="1"/>
        <v>7</v>
      </c>
      <c r="BD207" s="5">
        <f t="shared" si="2"/>
        <v>0</v>
      </c>
    </row>
    <row r="208">
      <c r="A208" s="1">
        <v>207.0</v>
      </c>
      <c r="B208" s="3"/>
      <c r="C208" s="4" t="s">
        <v>860</v>
      </c>
      <c r="D208" s="4" t="s">
        <v>692</v>
      </c>
      <c r="E208" s="5">
        <v>2019.0</v>
      </c>
      <c r="F208" s="5">
        <v>2020.0</v>
      </c>
      <c r="G208" s="5">
        <v>64.0</v>
      </c>
      <c r="H208" s="5">
        <v>39.0</v>
      </c>
      <c r="I208" s="3"/>
      <c r="J208" s="3"/>
      <c r="K208" s="3"/>
      <c r="L208" s="5">
        <v>4.1</v>
      </c>
      <c r="M208" s="5">
        <v>0.0</v>
      </c>
      <c r="N208" s="3"/>
      <c r="O208" s="3"/>
      <c r="P208" s="3"/>
      <c r="Q208" s="3"/>
      <c r="R208" s="5">
        <v>41.2</v>
      </c>
      <c r="S208" s="5">
        <v>42.0</v>
      </c>
      <c r="T208" s="5">
        <v>17.0</v>
      </c>
      <c r="U208" s="5">
        <v>19.0</v>
      </c>
      <c r="V208" s="5">
        <v>4.0</v>
      </c>
      <c r="W208" s="5">
        <v>17.0</v>
      </c>
      <c r="X208" s="5">
        <v>1.0</v>
      </c>
      <c r="Y208" s="5">
        <v>2.0</v>
      </c>
      <c r="Z208" s="5">
        <v>1.0</v>
      </c>
      <c r="AA208" s="5">
        <v>0.0</v>
      </c>
      <c r="AB208" s="5">
        <v>1.0</v>
      </c>
      <c r="AC208" s="5">
        <v>178.0</v>
      </c>
      <c r="AD208" s="5">
        <v>1.416</v>
      </c>
      <c r="AE208" s="5">
        <v>8.4</v>
      </c>
      <c r="AF208" s="5">
        <v>2.29</v>
      </c>
      <c r="AG208" s="5">
        <v>178.0</v>
      </c>
      <c r="AH208" s="5">
        <v>160.0</v>
      </c>
      <c r="AI208" s="5">
        <v>17.0</v>
      </c>
      <c r="AJ208" s="5">
        <v>42.0</v>
      </c>
      <c r="AK208" s="5">
        <v>8.0</v>
      </c>
      <c r="AL208" s="5">
        <v>1.0</v>
      </c>
      <c r="AM208" s="5">
        <v>4.0</v>
      </c>
      <c r="AN208" s="5">
        <v>2.0</v>
      </c>
      <c r="AO208" s="5">
        <v>0.0</v>
      </c>
      <c r="AP208" s="5">
        <v>17.0</v>
      </c>
      <c r="AQ208" s="5">
        <v>0.263</v>
      </c>
      <c r="AR208" s="5">
        <v>0.337</v>
      </c>
      <c r="AS208" s="5">
        <v>0.4</v>
      </c>
      <c r="AT208" s="5">
        <v>0.737</v>
      </c>
      <c r="AU208" s="5">
        <v>64.0</v>
      </c>
      <c r="AV208" s="5">
        <v>6.0</v>
      </c>
      <c r="AW208" s="5">
        <v>1.0</v>
      </c>
      <c r="AX208" s="5">
        <v>0.0</v>
      </c>
      <c r="AY208" s="5">
        <v>0.0</v>
      </c>
      <c r="AZ208" s="5">
        <v>1.0</v>
      </c>
      <c r="BA208" s="5">
        <v>2.0</v>
      </c>
      <c r="BB208" s="5">
        <v>0.325</v>
      </c>
      <c r="BC208" s="5">
        <f t="shared" si="1"/>
        <v>29</v>
      </c>
      <c r="BD208" s="5">
        <f t="shared" si="2"/>
        <v>2</v>
      </c>
    </row>
    <row r="209">
      <c r="A209" s="1">
        <v>208.0</v>
      </c>
      <c r="B209" s="3"/>
      <c r="C209" s="4" t="s">
        <v>861</v>
      </c>
      <c r="D209" s="4" t="s">
        <v>692</v>
      </c>
      <c r="E209" s="5">
        <v>2019.0</v>
      </c>
      <c r="F209" s="5">
        <v>2020.0</v>
      </c>
      <c r="G209" s="5">
        <v>59.0</v>
      </c>
      <c r="H209" s="5">
        <v>39.0</v>
      </c>
      <c r="I209" s="3"/>
      <c r="J209" s="3"/>
      <c r="K209" s="3"/>
      <c r="L209" s="5">
        <v>3.99</v>
      </c>
      <c r="M209" s="5">
        <v>4.0</v>
      </c>
      <c r="N209" s="3"/>
      <c r="O209" s="3"/>
      <c r="P209" s="3"/>
      <c r="Q209" s="3"/>
      <c r="R209" s="5">
        <v>58.2</v>
      </c>
      <c r="S209" s="5">
        <v>67.0</v>
      </c>
      <c r="T209" s="5">
        <v>29.0</v>
      </c>
      <c r="U209" s="5">
        <v>26.0</v>
      </c>
      <c r="V209" s="5">
        <v>11.0</v>
      </c>
      <c r="W209" s="5">
        <v>5.0</v>
      </c>
      <c r="X209" s="5">
        <v>0.0</v>
      </c>
      <c r="Y209" s="5">
        <v>1.0</v>
      </c>
      <c r="Z209" s="5">
        <v>1.0</v>
      </c>
      <c r="AA209" s="5">
        <v>0.0</v>
      </c>
      <c r="AB209" s="5">
        <v>2.0</v>
      </c>
      <c r="AC209" s="5">
        <v>244.0</v>
      </c>
      <c r="AD209" s="5">
        <v>1.227</v>
      </c>
      <c r="AE209" s="5">
        <v>6.0</v>
      </c>
      <c r="AF209" s="5">
        <v>7.8</v>
      </c>
      <c r="AG209" s="5">
        <v>244.0</v>
      </c>
      <c r="AH209" s="5">
        <v>234.0</v>
      </c>
      <c r="AI209" s="5">
        <v>29.0</v>
      </c>
      <c r="AJ209" s="5">
        <v>67.0</v>
      </c>
      <c r="AK209" s="5">
        <v>9.0</v>
      </c>
      <c r="AL209" s="5">
        <v>1.0</v>
      </c>
      <c r="AM209" s="5">
        <v>11.0</v>
      </c>
      <c r="AN209" s="5">
        <v>1.0</v>
      </c>
      <c r="AO209" s="5">
        <v>1.0</v>
      </c>
      <c r="AP209" s="5">
        <v>5.0</v>
      </c>
      <c r="AQ209" s="5">
        <v>0.286</v>
      </c>
      <c r="AR209" s="5">
        <v>0.304</v>
      </c>
      <c r="AS209" s="5">
        <v>0.474</v>
      </c>
      <c r="AT209" s="5">
        <v>0.779</v>
      </c>
      <c r="AU209" s="5">
        <v>111.0</v>
      </c>
      <c r="AV209" s="5">
        <v>5.0</v>
      </c>
      <c r="AW209" s="5">
        <v>1.0</v>
      </c>
      <c r="AX209" s="5">
        <v>4.0</v>
      </c>
      <c r="AY209" s="5">
        <v>0.0</v>
      </c>
      <c r="AZ209" s="5">
        <v>0.0</v>
      </c>
      <c r="BA209" s="5">
        <v>1.0</v>
      </c>
      <c r="BB209" s="5">
        <v>0.304</v>
      </c>
      <c r="BC209" s="5">
        <f t="shared" si="1"/>
        <v>46</v>
      </c>
      <c r="BD209" s="5">
        <f t="shared" si="2"/>
        <v>0</v>
      </c>
    </row>
    <row r="210">
      <c r="A210" s="1">
        <v>209.0</v>
      </c>
      <c r="B210" s="3"/>
      <c r="C210" s="4" t="s">
        <v>862</v>
      </c>
      <c r="D210" s="4" t="s">
        <v>692</v>
      </c>
      <c r="E210" s="5">
        <v>2019.0</v>
      </c>
      <c r="F210" s="5">
        <v>2019.0</v>
      </c>
      <c r="G210" s="5">
        <v>24.0</v>
      </c>
      <c r="H210" s="5">
        <v>38.0</v>
      </c>
      <c r="I210" s="3"/>
      <c r="J210" s="3"/>
      <c r="K210" s="3"/>
      <c r="L210" s="5">
        <v>4.53</v>
      </c>
      <c r="M210" s="5">
        <v>13.0</v>
      </c>
      <c r="N210" s="3"/>
      <c r="O210" s="3"/>
      <c r="P210" s="3"/>
      <c r="Q210" s="3"/>
      <c r="R210" s="5">
        <v>45.2</v>
      </c>
      <c r="S210" s="5">
        <v>48.0</v>
      </c>
      <c r="T210" s="5">
        <v>21.0</v>
      </c>
      <c r="U210" s="5">
        <v>23.0</v>
      </c>
      <c r="V210" s="5">
        <v>5.0</v>
      </c>
      <c r="W210" s="5">
        <v>12.0</v>
      </c>
      <c r="X210" s="5">
        <v>0.0</v>
      </c>
      <c r="Y210" s="5">
        <v>1.0</v>
      </c>
      <c r="Z210" s="5">
        <v>2.0</v>
      </c>
      <c r="AA210" s="5">
        <v>0.0</v>
      </c>
      <c r="AB210" s="5">
        <v>0.0</v>
      </c>
      <c r="AC210" s="5">
        <v>194.0</v>
      </c>
      <c r="AD210" s="5">
        <v>1.314</v>
      </c>
      <c r="AE210" s="5">
        <v>7.5</v>
      </c>
      <c r="AF210" s="5">
        <v>3.17</v>
      </c>
      <c r="AG210" s="5">
        <v>194.0</v>
      </c>
      <c r="AH210" s="5">
        <v>178.0</v>
      </c>
      <c r="AI210" s="5">
        <v>21.0</v>
      </c>
      <c r="AJ210" s="5">
        <v>48.0</v>
      </c>
      <c r="AK210" s="5">
        <v>10.0</v>
      </c>
      <c r="AL210" s="5">
        <v>0.0</v>
      </c>
      <c r="AM210" s="5">
        <v>5.0</v>
      </c>
      <c r="AN210" s="5">
        <v>0.0</v>
      </c>
      <c r="AO210" s="5">
        <v>1.0</v>
      </c>
      <c r="AP210" s="5">
        <v>12.0</v>
      </c>
      <c r="AQ210" s="5">
        <v>0.27</v>
      </c>
      <c r="AR210" s="5">
        <v>0.321</v>
      </c>
      <c r="AS210" s="5">
        <v>0.41</v>
      </c>
      <c r="AT210" s="5">
        <v>0.731</v>
      </c>
      <c r="AU210" s="5">
        <v>73.0</v>
      </c>
      <c r="AV210" s="5">
        <v>6.0</v>
      </c>
      <c r="AW210" s="5">
        <v>2.0</v>
      </c>
      <c r="AX210" s="5">
        <v>1.0</v>
      </c>
      <c r="AY210" s="5">
        <v>1.0</v>
      </c>
      <c r="AZ210" s="5">
        <v>0.0</v>
      </c>
      <c r="BA210" s="5">
        <v>1.0</v>
      </c>
      <c r="BB210" s="5">
        <v>0.316</v>
      </c>
      <c r="BC210" s="5">
        <f t="shared" si="1"/>
        <v>33</v>
      </c>
      <c r="BD210" s="5">
        <f t="shared" si="2"/>
        <v>-1</v>
      </c>
    </row>
    <row r="211">
      <c r="A211" s="1">
        <v>210.0</v>
      </c>
      <c r="B211" s="3"/>
      <c r="C211" s="4" t="s">
        <v>863</v>
      </c>
      <c r="D211" s="4" t="s">
        <v>692</v>
      </c>
      <c r="E211" s="5">
        <v>2019.0</v>
      </c>
      <c r="F211" s="5">
        <v>2020.0</v>
      </c>
      <c r="G211" s="5">
        <v>35.0</v>
      </c>
      <c r="H211" s="5">
        <v>38.0</v>
      </c>
      <c r="I211" s="3"/>
      <c r="J211" s="3"/>
      <c r="K211" s="3"/>
      <c r="L211" s="5">
        <v>6.1</v>
      </c>
      <c r="M211" s="5">
        <v>0.0</v>
      </c>
      <c r="N211" s="3"/>
      <c r="O211" s="3"/>
      <c r="P211" s="3"/>
      <c r="Q211" s="3"/>
      <c r="R211" s="5">
        <v>31.0</v>
      </c>
      <c r="S211" s="5">
        <v>25.0</v>
      </c>
      <c r="T211" s="5">
        <v>26.0</v>
      </c>
      <c r="U211" s="5">
        <v>21.0</v>
      </c>
      <c r="V211" s="5">
        <v>4.0</v>
      </c>
      <c r="W211" s="5">
        <v>17.0</v>
      </c>
      <c r="X211" s="5">
        <v>0.0</v>
      </c>
      <c r="Y211" s="5">
        <v>4.0</v>
      </c>
      <c r="Z211" s="5">
        <v>7.0</v>
      </c>
      <c r="AA211" s="5">
        <v>0.0</v>
      </c>
      <c r="AB211" s="5">
        <v>0.0</v>
      </c>
      <c r="AC211" s="5">
        <v>142.0</v>
      </c>
      <c r="AD211" s="5">
        <v>1.355</v>
      </c>
      <c r="AE211" s="5">
        <v>11.0</v>
      </c>
      <c r="AF211" s="5">
        <v>2.24</v>
      </c>
      <c r="AG211" s="5">
        <v>142.0</v>
      </c>
      <c r="AH211" s="5">
        <v>118.0</v>
      </c>
      <c r="AI211" s="5">
        <v>26.0</v>
      </c>
      <c r="AJ211" s="5">
        <v>25.0</v>
      </c>
      <c r="AK211" s="5">
        <v>4.0</v>
      </c>
      <c r="AL211" s="5">
        <v>0.0</v>
      </c>
      <c r="AM211" s="5">
        <v>4.0</v>
      </c>
      <c r="AN211" s="5">
        <v>4.0</v>
      </c>
      <c r="AO211" s="5">
        <v>0.0</v>
      </c>
      <c r="AP211" s="5">
        <v>17.0</v>
      </c>
      <c r="AQ211" s="5">
        <v>0.212</v>
      </c>
      <c r="AR211" s="5">
        <v>0.345</v>
      </c>
      <c r="AS211" s="5">
        <v>0.347</v>
      </c>
      <c r="AT211" s="5">
        <v>0.693</v>
      </c>
      <c r="AU211" s="5">
        <v>41.0</v>
      </c>
      <c r="AV211" s="5">
        <v>3.0</v>
      </c>
      <c r="AW211" s="5">
        <v>7.0</v>
      </c>
      <c r="AX211" s="5">
        <v>0.0</v>
      </c>
      <c r="AY211" s="5">
        <v>0.0</v>
      </c>
      <c r="AZ211" s="5">
        <v>0.0</v>
      </c>
      <c r="BA211" s="5">
        <v>4.0</v>
      </c>
      <c r="BB211" s="5">
        <v>0.276</v>
      </c>
      <c r="BC211" s="5">
        <f t="shared" si="1"/>
        <v>17</v>
      </c>
      <c r="BD211" s="5">
        <f t="shared" si="2"/>
        <v>4</v>
      </c>
    </row>
    <row r="212">
      <c r="A212" s="1">
        <v>211.0</v>
      </c>
      <c r="B212" s="3"/>
      <c r="C212" s="4" t="s">
        <v>864</v>
      </c>
      <c r="D212" s="4" t="s">
        <v>692</v>
      </c>
      <c r="E212" s="5">
        <v>2019.0</v>
      </c>
      <c r="F212" s="5">
        <v>2020.0</v>
      </c>
      <c r="G212" s="5">
        <v>22.0</v>
      </c>
      <c r="H212" s="5">
        <v>38.0</v>
      </c>
      <c r="I212" s="3"/>
      <c r="J212" s="3"/>
      <c r="K212" s="3"/>
      <c r="L212" s="5">
        <v>6.39</v>
      </c>
      <c r="M212" s="5">
        <v>14.0</v>
      </c>
      <c r="N212" s="3"/>
      <c r="O212" s="3"/>
      <c r="P212" s="3"/>
      <c r="Q212" s="3"/>
      <c r="R212" s="5">
        <v>49.1</v>
      </c>
      <c r="S212" s="5">
        <v>57.0</v>
      </c>
      <c r="T212" s="5">
        <v>40.0</v>
      </c>
      <c r="U212" s="5">
        <v>35.0</v>
      </c>
      <c r="V212" s="5">
        <v>18.0</v>
      </c>
      <c r="W212" s="5">
        <v>14.0</v>
      </c>
      <c r="X212" s="5">
        <v>0.0</v>
      </c>
      <c r="Y212" s="5">
        <v>1.0</v>
      </c>
      <c r="Z212" s="5">
        <v>2.0</v>
      </c>
      <c r="AA212" s="5">
        <v>0.0</v>
      </c>
      <c r="AB212" s="5">
        <v>1.0</v>
      </c>
      <c r="AC212" s="5">
        <v>217.0</v>
      </c>
      <c r="AD212" s="5">
        <v>1.439</v>
      </c>
      <c r="AE212" s="5">
        <v>6.9</v>
      </c>
      <c r="AF212" s="5">
        <v>2.71</v>
      </c>
      <c r="AG212" s="5">
        <v>217.0</v>
      </c>
      <c r="AH212" s="5">
        <v>199.0</v>
      </c>
      <c r="AI212" s="5">
        <v>40.0</v>
      </c>
      <c r="AJ212" s="5">
        <v>57.0</v>
      </c>
      <c r="AK212" s="5">
        <v>17.0</v>
      </c>
      <c r="AL212" s="5">
        <v>1.0</v>
      </c>
      <c r="AM212" s="5">
        <v>18.0</v>
      </c>
      <c r="AN212" s="5">
        <v>0.0</v>
      </c>
      <c r="AO212" s="5">
        <v>0.0</v>
      </c>
      <c r="AP212" s="5">
        <v>14.0</v>
      </c>
      <c r="AQ212" s="5">
        <v>0.286</v>
      </c>
      <c r="AR212" s="5">
        <v>0.336</v>
      </c>
      <c r="AS212" s="5">
        <v>0.653</v>
      </c>
      <c r="AT212" s="5">
        <v>0.99</v>
      </c>
      <c r="AU212" s="5">
        <v>130.0</v>
      </c>
      <c r="AV212" s="5">
        <v>1.0</v>
      </c>
      <c r="AW212" s="5">
        <v>2.0</v>
      </c>
      <c r="AX212" s="5">
        <v>0.0</v>
      </c>
      <c r="AY212" s="5">
        <v>2.0</v>
      </c>
      <c r="AZ212" s="5">
        <v>0.0</v>
      </c>
      <c r="BA212" s="5">
        <v>1.0</v>
      </c>
      <c r="BB212" s="5">
        <v>0.269</v>
      </c>
      <c r="BC212" s="5">
        <f t="shared" si="1"/>
        <v>21</v>
      </c>
      <c r="BD212" s="5">
        <f t="shared" si="2"/>
        <v>0</v>
      </c>
    </row>
    <row r="213">
      <c r="A213" s="1">
        <v>212.0</v>
      </c>
      <c r="B213" s="3"/>
      <c r="C213" s="4" t="s">
        <v>865</v>
      </c>
      <c r="D213" s="4" t="s">
        <v>692</v>
      </c>
      <c r="E213" s="5">
        <v>2019.0</v>
      </c>
      <c r="F213" s="5">
        <v>2020.0</v>
      </c>
      <c r="G213" s="5">
        <v>57.0</v>
      </c>
      <c r="H213" s="5">
        <v>37.0</v>
      </c>
      <c r="I213" s="3"/>
      <c r="J213" s="3"/>
      <c r="K213" s="3"/>
      <c r="L213" s="5">
        <v>6.75</v>
      </c>
      <c r="M213" s="5">
        <v>0.0</v>
      </c>
      <c r="N213" s="3"/>
      <c r="O213" s="3"/>
      <c r="P213" s="3"/>
      <c r="Q213" s="3"/>
      <c r="R213" s="5">
        <v>32.0</v>
      </c>
      <c r="S213" s="5">
        <v>37.0</v>
      </c>
      <c r="T213" s="5">
        <v>32.0</v>
      </c>
      <c r="U213" s="5">
        <v>24.0</v>
      </c>
      <c r="V213" s="5">
        <v>7.0</v>
      </c>
      <c r="W213" s="5">
        <v>14.0</v>
      </c>
      <c r="X213" s="5">
        <v>1.0</v>
      </c>
      <c r="Y213" s="5">
        <v>1.0</v>
      </c>
      <c r="Z213" s="5">
        <v>1.0</v>
      </c>
      <c r="AA213" s="5">
        <v>0.0</v>
      </c>
      <c r="AB213" s="5">
        <v>6.0</v>
      </c>
      <c r="AC213" s="5">
        <v>145.0</v>
      </c>
      <c r="AD213" s="5">
        <v>1.594</v>
      </c>
      <c r="AE213" s="5">
        <v>10.4</v>
      </c>
      <c r="AF213" s="5">
        <v>2.64</v>
      </c>
      <c r="AG213" s="5">
        <v>145.0</v>
      </c>
      <c r="AH213" s="5">
        <v>129.0</v>
      </c>
      <c r="AI213" s="5">
        <v>32.0</v>
      </c>
      <c r="AJ213" s="5">
        <v>37.0</v>
      </c>
      <c r="AK213" s="5">
        <v>7.0</v>
      </c>
      <c r="AL213" s="5">
        <v>1.0</v>
      </c>
      <c r="AM213" s="5">
        <v>7.0</v>
      </c>
      <c r="AN213" s="5">
        <v>4.0</v>
      </c>
      <c r="AO213" s="5">
        <v>1.0</v>
      </c>
      <c r="AP213" s="5">
        <v>14.0</v>
      </c>
      <c r="AQ213" s="5">
        <v>0.287</v>
      </c>
      <c r="AR213" s="5">
        <v>0.359</v>
      </c>
      <c r="AS213" s="5">
        <v>0.519</v>
      </c>
      <c r="AT213" s="5">
        <v>0.878</v>
      </c>
      <c r="AU213" s="5">
        <v>67.0</v>
      </c>
      <c r="AV213" s="5">
        <v>1.0</v>
      </c>
      <c r="AW213" s="5">
        <v>1.0</v>
      </c>
      <c r="AX213" s="5">
        <v>0.0</v>
      </c>
      <c r="AY213" s="5">
        <v>1.0</v>
      </c>
      <c r="AZ213" s="5">
        <v>1.0</v>
      </c>
      <c r="BA213" s="5">
        <v>1.0</v>
      </c>
      <c r="BB213" s="5">
        <v>0.349</v>
      </c>
      <c r="BC213" s="5">
        <f t="shared" si="1"/>
        <v>22</v>
      </c>
      <c r="BD213" s="5">
        <f t="shared" si="2"/>
        <v>3</v>
      </c>
    </row>
    <row r="214">
      <c r="A214" s="1">
        <v>213.0</v>
      </c>
      <c r="B214" s="3"/>
      <c r="C214" s="4" t="s">
        <v>866</v>
      </c>
      <c r="D214" s="4" t="s">
        <v>692</v>
      </c>
      <c r="E214" s="5">
        <v>2019.0</v>
      </c>
      <c r="F214" s="5">
        <v>2020.0</v>
      </c>
      <c r="G214" s="5">
        <v>57.0</v>
      </c>
      <c r="H214" s="5">
        <v>37.0</v>
      </c>
      <c r="I214" s="3"/>
      <c r="J214" s="3"/>
      <c r="K214" s="3"/>
      <c r="L214" s="5">
        <v>3.78</v>
      </c>
      <c r="M214" s="5">
        <v>0.0</v>
      </c>
      <c r="N214" s="3"/>
      <c r="O214" s="3"/>
      <c r="P214" s="3"/>
      <c r="Q214" s="3"/>
      <c r="R214" s="5">
        <v>33.1</v>
      </c>
      <c r="S214" s="5">
        <v>31.0</v>
      </c>
      <c r="T214" s="5">
        <v>18.0</v>
      </c>
      <c r="U214" s="5">
        <v>14.0</v>
      </c>
      <c r="V214" s="5">
        <v>3.0</v>
      </c>
      <c r="W214" s="5">
        <v>15.0</v>
      </c>
      <c r="X214" s="5">
        <v>0.0</v>
      </c>
      <c r="Y214" s="5">
        <v>3.0</v>
      </c>
      <c r="Z214" s="5">
        <v>2.0</v>
      </c>
      <c r="AA214" s="5">
        <v>0.0</v>
      </c>
      <c r="AB214" s="5">
        <v>7.0</v>
      </c>
      <c r="AC214" s="5">
        <v>145.0</v>
      </c>
      <c r="AD214" s="5">
        <v>1.38</v>
      </c>
      <c r="AE214" s="5">
        <v>10.0</v>
      </c>
      <c r="AF214" s="5">
        <v>2.47</v>
      </c>
      <c r="AG214" s="5">
        <v>145.0</v>
      </c>
      <c r="AH214" s="5">
        <v>128.0</v>
      </c>
      <c r="AI214" s="5">
        <v>18.0</v>
      </c>
      <c r="AJ214" s="5">
        <v>31.0</v>
      </c>
      <c r="AK214" s="5">
        <v>7.0</v>
      </c>
      <c r="AL214" s="5">
        <v>0.0</v>
      </c>
      <c r="AM214" s="5">
        <v>3.0</v>
      </c>
      <c r="AN214" s="5">
        <v>2.0</v>
      </c>
      <c r="AO214" s="5">
        <v>1.0</v>
      </c>
      <c r="AP214" s="5">
        <v>15.0</v>
      </c>
      <c r="AQ214" s="5">
        <v>0.242</v>
      </c>
      <c r="AR214" s="5">
        <v>0.331</v>
      </c>
      <c r="AS214" s="5">
        <v>0.367</v>
      </c>
      <c r="AT214" s="5">
        <v>0.698</v>
      </c>
      <c r="AU214" s="5">
        <v>47.0</v>
      </c>
      <c r="AV214" s="5">
        <v>2.0</v>
      </c>
      <c r="AW214" s="5">
        <v>2.0</v>
      </c>
      <c r="AX214" s="5">
        <v>0.0</v>
      </c>
      <c r="AY214" s="5">
        <v>0.0</v>
      </c>
      <c r="AZ214" s="5">
        <v>0.0</v>
      </c>
      <c r="BA214" s="5">
        <v>3.0</v>
      </c>
      <c r="BB214" s="5">
        <v>0.318</v>
      </c>
      <c r="BC214" s="5">
        <f t="shared" si="1"/>
        <v>21</v>
      </c>
      <c r="BD214" s="5">
        <f t="shared" si="2"/>
        <v>1</v>
      </c>
    </row>
    <row r="215">
      <c r="A215" s="1">
        <v>214.0</v>
      </c>
      <c r="B215" s="3"/>
      <c r="C215" s="4" t="s">
        <v>867</v>
      </c>
      <c r="D215" s="4" t="s">
        <v>692</v>
      </c>
      <c r="E215" s="5">
        <v>2019.0</v>
      </c>
      <c r="F215" s="5">
        <v>2020.0</v>
      </c>
      <c r="G215" s="5">
        <v>52.0</v>
      </c>
      <c r="H215" s="5">
        <v>37.0</v>
      </c>
      <c r="I215" s="3"/>
      <c r="J215" s="3"/>
      <c r="K215" s="3"/>
      <c r="L215" s="5">
        <v>3.58</v>
      </c>
      <c r="M215" s="5">
        <v>0.0</v>
      </c>
      <c r="N215" s="3"/>
      <c r="O215" s="3"/>
      <c r="P215" s="3"/>
      <c r="Q215" s="3"/>
      <c r="R215" s="5">
        <v>32.2</v>
      </c>
      <c r="S215" s="5">
        <v>28.0</v>
      </c>
      <c r="T215" s="5">
        <v>14.0</v>
      </c>
      <c r="U215" s="5">
        <v>13.0</v>
      </c>
      <c r="V215" s="5">
        <v>3.0</v>
      </c>
      <c r="W215" s="5">
        <v>10.0</v>
      </c>
      <c r="X215" s="5">
        <v>0.0</v>
      </c>
      <c r="Y215" s="5">
        <v>1.0</v>
      </c>
      <c r="Z215" s="5">
        <v>2.0</v>
      </c>
      <c r="AA215" s="5">
        <v>0.0</v>
      </c>
      <c r="AB215" s="5">
        <v>0.0</v>
      </c>
      <c r="AC215" s="5">
        <v>137.0</v>
      </c>
      <c r="AD215" s="5">
        <v>1.163</v>
      </c>
      <c r="AE215" s="5">
        <v>10.2</v>
      </c>
      <c r="AF215" s="5">
        <v>3.7</v>
      </c>
      <c r="AG215" s="5">
        <v>137.0</v>
      </c>
      <c r="AH215" s="5">
        <v>123.0</v>
      </c>
      <c r="AI215" s="5">
        <v>14.0</v>
      </c>
      <c r="AJ215" s="5">
        <v>28.0</v>
      </c>
      <c r="AK215" s="5">
        <v>5.0</v>
      </c>
      <c r="AL215" s="5">
        <v>2.0</v>
      </c>
      <c r="AM215" s="5">
        <v>3.0</v>
      </c>
      <c r="AN215" s="5">
        <v>1.0</v>
      </c>
      <c r="AO215" s="5">
        <v>0.0</v>
      </c>
      <c r="AP215" s="5">
        <v>10.0</v>
      </c>
      <c r="AQ215" s="5">
        <v>0.228</v>
      </c>
      <c r="AR215" s="5">
        <v>0.294</v>
      </c>
      <c r="AS215" s="5">
        <v>0.374</v>
      </c>
      <c r="AT215" s="5">
        <v>0.668</v>
      </c>
      <c r="AU215" s="5">
        <v>46.0</v>
      </c>
      <c r="AV215" s="5">
        <v>2.0</v>
      </c>
      <c r="AW215" s="5">
        <v>2.0</v>
      </c>
      <c r="AX215" s="5">
        <v>1.0</v>
      </c>
      <c r="AY215" s="5">
        <v>1.0</v>
      </c>
      <c r="AZ215" s="5">
        <v>0.0</v>
      </c>
      <c r="BA215" s="5">
        <v>1.0</v>
      </c>
      <c r="BB215" s="5">
        <v>0.298</v>
      </c>
      <c r="BC215" s="5">
        <f t="shared" si="1"/>
        <v>18</v>
      </c>
      <c r="BD215" s="5">
        <f t="shared" si="2"/>
        <v>1</v>
      </c>
    </row>
    <row r="216">
      <c r="A216" s="1">
        <v>215.0</v>
      </c>
      <c r="B216" s="3"/>
      <c r="C216" s="4" t="s">
        <v>868</v>
      </c>
      <c r="D216" s="4" t="s">
        <v>692</v>
      </c>
      <c r="E216" s="5">
        <v>2019.0</v>
      </c>
      <c r="F216" s="5">
        <v>2020.0</v>
      </c>
      <c r="G216" s="5">
        <v>86.0</v>
      </c>
      <c r="H216" s="5">
        <v>37.0</v>
      </c>
      <c r="I216" s="3"/>
      <c r="J216" s="3"/>
      <c r="K216" s="3"/>
      <c r="L216" s="5">
        <v>2.63</v>
      </c>
      <c r="M216" s="5">
        <v>0.0</v>
      </c>
      <c r="N216" s="3"/>
      <c r="O216" s="3"/>
      <c r="P216" s="3"/>
      <c r="Q216" s="3"/>
      <c r="R216" s="5">
        <v>48.0</v>
      </c>
      <c r="S216" s="5">
        <v>41.0</v>
      </c>
      <c r="T216" s="5">
        <v>26.0</v>
      </c>
      <c r="U216" s="5">
        <v>14.0</v>
      </c>
      <c r="V216" s="5">
        <v>6.0</v>
      </c>
      <c r="W216" s="5">
        <v>15.0</v>
      </c>
      <c r="X216" s="5">
        <v>0.0</v>
      </c>
      <c r="Y216" s="5">
        <v>3.0</v>
      </c>
      <c r="Z216" s="5">
        <v>5.0</v>
      </c>
      <c r="AA216" s="5">
        <v>0.0</v>
      </c>
      <c r="AB216" s="5">
        <v>3.0</v>
      </c>
      <c r="AC216" s="5">
        <v>199.0</v>
      </c>
      <c r="AD216" s="5">
        <v>1.167</v>
      </c>
      <c r="AE216" s="5">
        <v>6.9</v>
      </c>
      <c r="AF216" s="5">
        <v>2.47</v>
      </c>
      <c r="AG216" s="5">
        <v>199.0</v>
      </c>
      <c r="AH216" s="5">
        <v>178.0</v>
      </c>
      <c r="AI216" s="5">
        <v>26.0</v>
      </c>
      <c r="AJ216" s="5">
        <v>41.0</v>
      </c>
      <c r="AK216" s="5">
        <v>6.0</v>
      </c>
      <c r="AL216" s="5">
        <v>0.0</v>
      </c>
      <c r="AM216" s="5">
        <v>6.0</v>
      </c>
      <c r="AN216" s="5">
        <v>0.0</v>
      </c>
      <c r="AO216" s="5">
        <v>1.0</v>
      </c>
      <c r="AP216" s="5">
        <v>15.0</v>
      </c>
      <c r="AQ216" s="5">
        <v>0.23</v>
      </c>
      <c r="AR216" s="5">
        <v>0.307</v>
      </c>
      <c r="AS216" s="5">
        <v>0.365</v>
      </c>
      <c r="AT216" s="5">
        <v>0.672</v>
      </c>
      <c r="AU216" s="5">
        <v>65.0</v>
      </c>
      <c r="AV216" s="5">
        <v>7.0</v>
      </c>
      <c r="AW216" s="5">
        <v>5.0</v>
      </c>
      <c r="AX216" s="5">
        <v>0.0</v>
      </c>
      <c r="AY216" s="5">
        <v>1.0</v>
      </c>
      <c r="AZ216" s="5">
        <v>0.0</v>
      </c>
      <c r="BA216" s="5">
        <v>3.0</v>
      </c>
      <c r="BB216" s="5">
        <v>0.257</v>
      </c>
      <c r="BC216" s="5">
        <f t="shared" si="1"/>
        <v>29</v>
      </c>
      <c r="BD216" s="5">
        <f t="shared" si="2"/>
        <v>-1</v>
      </c>
    </row>
    <row r="217">
      <c r="A217" s="1">
        <v>216.0</v>
      </c>
      <c r="B217" s="3"/>
      <c r="C217" s="4" t="s">
        <v>869</v>
      </c>
      <c r="D217" s="4" t="s">
        <v>692</v>
      </c>
      <c r="E217" s="5">
        <v>2019.0</v>
      </c>
      <c r="F217" s="5">
        <v>2020.0</v>
      </c>
      <c r="G217" s="5">
        <v>72.0</v>
      </c>
      <c r="H217" s="5">
        <v>37.0</v>
      </c>
      <c r="I217" s="3"/>
      <c r="J217" s="3"/>
      <c r="K217" s="3"/>
      <c r="L217" s="5">
        <v>2.61</v>
      </c>
      <c r="M217" s="5">
        <v>0.0</v>
      </c>
      <c r="N217" s="3"/>
      <c r="O217" s="3"/>
      <c r="P217" s="3"/>
      <c r="Q217" s="3"/>
      <c r="R217" s="5">
        <v>41.1</v>
      </c>
      <c r="S217" s="5">
        <v>36.0</v>
      </c>
      <c r="T217" s="5">
        <v>16.0</v>
      </c>
      <c r="U217" s="5">
        <v>12.0</v>
      </c>
      <c r="V217" s="5">
        <v>5.0</v>
      </c>
      <c r="W217" s="5">
        <v>7.0</v>
      </c>
      <c r="X217" s="5">
        <v>0.0</v>
      </c>
      <c r="Y217" s="5">
        <v>5.0</v>
      </c>
      <c r="Z217" s="5">
        <v>2.0</v>
      </c>
      <c r="AA217" s="5">
        <v>0.0</v>
      </c>
      <c r="AB217" s="5">
        <v>0.0</v>
      </c>
      <c r="AC217" s="5">
        <v>166.0</v>
      </c>
      <c r="AD217" s="5">
        <v>1.04</v>
      </c>
      <c r="AE217" s="5">
        <v>8.1</v>
      </c>
      <c r="AF217" s="5">
        <v>5.29</v>
      </c>
      <c r="AG217" s="5">
        <v>166.0</v>
      </c>
      <c r="AH217" s="5">
        <v>156.0</v>
      </c>
      <c r="AI217" s="5">
        <v>16.0</v>
      </c>
      <c r="AJ217" s="5">
        <v>36.0</v>
      </c>
      <c r="AK217" s="5">
        <v>5.0</v>
      </c>
      <c r="AL217" s="5">
        <v>2.0</v>
      </c>
      <c r="AM217" s="5">
        <v>5.0</v>
      </c>
      <c r="AN217" s="5">
        <v>0.0</v>
      </c>
      <c r="AO217" s="5">
        <v>0.0</v>
      </c>
      <c r="AP217" s="5">
        <v>7.0</v>
      </c>
      <c r="AQ217" s="5">
        <v>0.231</v>
      </c>
      <c r="AR217" s="5">
        <v>0.271</v>
      </c>
      <c r="AS217" s="5">
        <v>0.385</v>
      </c>
      <c r="AT217" s="5">
        <v>0.656</v>
      </c>
      <c r="AU217" s="5">
        <v>60.0</v>
      </c>
      <c r="AV217" s="5">
        <v>7.0</v>
      </c>
      <c r="AW217" s="5">
        <v>2.0</v>
      </c>
      <c r="AX217" s="5">
        <v>0.0</v>
      </c>
      <c r="AY217" s="5">
        <v>1.0</v>
      </c>
      <c r="AZ217" s="5">
        <v>0.0</v>
      </c>
      <c r="BA217" s="5">
        <v>5.0</v>
      </c>
      <c r="BB217" s="5">
        <v>0.27</v>
      </c>
      <c r="BC217" s="5">
        <f t="shared" si="1"/>
        <v>24</v>
      </c>
      <c r="BD217" s="5">
        <f t="shared" si="2"/>
        <v>0</v>
      </c>
    </row>
    <row r="218">
      <c r="A218" s="1">
        <v>217.0</v>
      </c>
      <c r="B218" s="3"/>
      <c r="C218" s="4" t="s">
        <v>870</v>
      </c>
      <c r="D218" s="4" t="s">
        <v>692</v>
      </c>
      <c r="E218" s="5">
        <v>2019.0</v>
      </c>
      <c r="F218" s="5">
        <v>2020.0</v>
      </c>
      <c r="G218" s="5">
        <v>38.0</v>
      </c>
      <c r="H218" s="5">
        <v>37.0</v>
      </c>
      <c r="I218" s="3"/>
      <c r="J218" s="3"/>
      <c r="K218" s="3"/>
      <c r="L218" s="5">
        <v>2.51</v>
      </c>
      <c r="M218" s="5">
        <v>0.0</v>
      </c>
      <c r="N218" s="3"/>
      <c r="O218" s="3"/>
      <c r="P218" s="3"/>
      <c r="Q218" s="3"/>
      <c r="R218" s="5">
        <v>28.2</v>
      </c>
      <c r="S218" s="5">
        <v>21.0</v>
      </c>
      <c r="T218" s="5">
        <v>16.0</v>
      </c>
      <c r="U218" s="5">
        <v>8.0</v>
      </c>
      <c r="V218" s="5">
        <v>2.0</v>
      </c>
      <c r="W218" s="5">
        <v>6.0</v>
      </c>
      <c r="X218" s="5">
        <v>1.0</v>
      </c>
      <c r="Y218" s="5">
        <v>2.0</v>
      </c>
      <c r="Z218" s="5">
        <v>2.0</v>
      </c>
      <c r="AA218" s="5">
        <v>0.0</v>
      </c>
      <c r="AB218" s="5">
        <v>2.0</v>
      </c>
      <c r="AC218" s="5">
        <v>118.0</v>
      </c>
      <c r="AD218" s="5">
        <v>0.942</v>
      </c>
      <c r="AE218" s="5">
        <v>11.6</v>
      </c>
      <c r="AF218" s="5">
        <v>6.17</v>
      </c>
      <c r="AG218" s="5">
        <v>118.0</v>
      </c>
      <c r="AH218" s="5">
        <v>108.0</v>
      </c>
      <c r="AI218" s="5">
        <v>16.0</v>
      </c>
      <c r="AJ218" s="5">
        <v>21.0</v>
      </c>
      <c r="AK218" s="5">
        <v>6.0</v>
      </c>
      <c r="AL218" s="5">
        <v>1.0</v>
      </c>
      <c r="AM218" s="5">
        <v>2.0</v>
      </c>
      <c r="AN218" s="5">
        <v>1.0</v>
      </c>
      <c r="AO218" s="5">
        <v>0.0</v>
      </c>
      <c r="AP218" s="5">
        <v>6.0</v>
      </c>
      <c r="AQ218" s="5">
        <v>0.194</v>
      </c>
      <c r="AR218" s="5">
        <v>0.248</v>
      </c>
      <c r="AS218" s="5">
        <v>0.324</v>
      </c>
      <c r="AT218" s="5">
        <v>0.572</v>
      </c>
      <c r="AU218" s="5">
        <v>35.0</v>
      </c>
      <c r="AV218" s="5">
        <v>1.0</v>
      </c>
      <c r="AW218" s="5">
        <v>2.0</v>
      </c>
      <c r="AX218" s="5">
        <v>0.0</v>
      </c>
      <c r="AY218" s="5">
        <v>1.0</v>
      </c>
      <c r="AZ218" s="5">
        <v>1.0</v>
      </c>
      <c r="BA218" s="5">
        <v>2.0</v>
      </c>
      <c r="BB218" s="5">
        <v>0.271</v>
      </c>
      <c r="BC218" s="5">
        <f t="shared" si="1"/>
        <v>12</v>
      </c>
      <c r="BD218" s="5">
        <f t="shared" si="2"/>
        <v>1</v>
      </c>
    </row>
    <row r="219">
      <c r="A219" s="1">
        <v>218.0</v>
      </c>
      <c r="B219" s="3"/>
      <c r="C219" s="4" t="s">
        <v>635</v>
      </c>
      <c r="D219" s="4" t="s">
        <v>692</v>
      </c>
      <c r="E219" s="5">
        <v>2019.0</v>
      </c>
      <c r="F219" s="5">
        <v>2020.0</v>
      </c>
      <c r="G219" s="5">
        <v>72.0</v>
      </c>
      <c r="H219" s="5">
        <v>37.0</v>
      </c>
      <c r="I219" s="3"/>
      <c r="J219" s="3"/>
      <c r="K219" s="3"/>
      <c r="L219" s="5">
        <v>3.63</v>
      </c>
      <c r="M219" s="5">
        <v>3.0</v>
      </c>
      <c r="N219" s="3"/>
      <c r="O219" s="3"/>
      <c r="P219" s="3"/>
      <c r="Q219" s="3"/>
      <c r="R219" s="5">
        <v>39.2</v>
      </c>
      <c r="S219" s="5">
        <v>37.0</v>
      </c>
      <c r="T219" s="5">
        <v>28.0</v>
      </c>
      <c r="U219" s="5">
        <v>16.0</v>
      </c>
      <c r="V219" s="5">
        <v>8.0</v>
      </c>
      <c r="W219" s="5">
        <v>17.0</v>
      </c>
      <c r="X219" s="5">
        <v>1.0</v>
      </c>
      <c r="Y219" s="5">
        <v>2.0</v>
      </c>
      <c r="Z219" s="5">
        <v>5.0</v>
      </c>
      <c r="AA219" s="5">
        <v>0.0</v>
      </c>
      <c r="AB219" s="5">
        <v>7.0</v>
      </c>
      <c r="AC219" s="5">
        <v>174.0</v>
      </c>
      <c r="AD219" s="5">
        <v>1.361</v>
      </c>
      <c r="AE219" s="5">
        <v>8.4</v>
      </c>
      <c r="AF219" s="5">
        <v>2.18</v>
      </c>
      <c r="AG219" s="5">
        <v>174.0</v>
      </c>
      <c r="AH219" s="5">
        <v>151.0</v>
      </c>
      <c r="AI219" s="5">
        <v>28.0</v>
      </c>
      <c r="AJ219" s="5">
        <v>37.0</v>
      </c>
      <c r="AK219" s="5">
        <v>4.0</v>
      </c>
      <c r="AL219" s="5">
        <v>0.0</v>
      </c>
      <c r="AM219" s="5">
        <v>8.0</v>
      </c>
      <c r="AN219" s="5">
        <v>3.0</v>
      </c>
      <c r="AO219" s="5">
        <v>0.0</v>
      </c>
      <c r="AP219" s="5">
        <v>17.0</v>
      </c>
      <c r="AQ219" s="5">
        <v>0.245</v>
      </c>
      <c r="AR219" s="5">
        <v>0.339</v>
      </c>
      <c r="AS219" s="5">
        <v>0.43</v>
      </c>
      <c r="AT219" s="5">
        <v>0.77</v>
      </c>
      <c r="AU219" s="5">
        <v>65.0</v>
      </c>
      <c r="AV219" s="5">
        <v>5.0</v>
      </c>
      <c r="AW219" s="5">
        <v>5.0</v>
      </c>
      <c r="AX219" s="5">
        <v>0.0</v>
      </c>
      <c r="AY219" s="5">
        <v>1.0</v>
      </c>
      <c r="AZ219" s="5">
        <v>1.0</v>
      </c>
      <c r="BA219" s="5">
        <v>2.0</v>
      </c>
      <c r="BB219" s="5">
        <v>0.271</v>
      </c>
      <c r="BC219" s="5">
        <f t="shared" si="1"/>
        <v>25</v>
      </c>
      <c r="BD219" s="5">
        <f t="shared" si="2"/>
        <v>3</v>
      </c>
    </row>
    <row r="220">
      <c r="A220" s="1">
        <v>219.0</v>
      </c>
      <c r="B220" s="3"/>
      <c r="C220" s="4" t="s">
        <v>871</v>
      </c>
      <c r="D220" s="4" t="s">
        <v>692</v>
      </c>
      <c r="E220" s="5">
        <v>2019.0</v>
      </c>
      <c r="F220" s="5">
        <v>2020.0</v>
      </c>
      <c r="G220" s="5">
        <v>36.0</v>
      </c>
      <c r="H220" s="5">
        <v>37.0</v>
      </c>
      <c r="I220" s="3"/>
      <c r="J220" s="3"/>
      <c r="K220" s="3"/>
      <c r="L220" s="5">
        <v>5.76</v>
      </c>
      <c r="M220" s="5">
        <v>0.0</v>
      </c>
      <c r="N220" s="3"/>
      <c r="O220" s="3"/>
      <c r="P220" s="3"/>
      <c r="Q220" s="3"/>
      <c r="R220" s="5">
        <v>25.0</v>
      </c>
      <c r="S220" s="5">
        <v>28.0</v>
      </c>
      <c r="T220" s="5">
        <v>23.0</v>
      </c>
      <c r="U220" s="5">
        <v>16.0</v>
      </c>
      <c r="V220" s="5">
        <v>2.0</v>
      </c>
      <c r="W220" s="5">
        <v>13.0</v>
      </c>
      <c r="X220" s="5">
        <v>0.0</v>
      </c>
      <c r="Y220" s="5">
        <v>2.0</v>
      </c>
      <c r="Z220" s="5">
        <v>6.0</v>
      </c>
      <c r="AA220" s="5">
        <v>0.0</v>
      </c>
      <c r="AB220" s="5">
        <v>1.0</v>
      </c>
      <c r="AC220" s="5">
        <v>120.0</v>
      </c>
      <c r="AD220" s="5">
        <v>1.64</v>
      </c>
      <c r="AE220" s="5">
        <v>13.3</v>
      </c>
      <c r="AF220" s="5">
        <v>2.85</v>
      </c>
      <c r="AG220" s="5">
        <v>120.0</v>
      </c>
      <c r="AH220" s="5">
        <v>100.0</v>
      </c>
      <c r="AI220" s="5">
        <v>23.0</v>
      </c>
      <c r="AJ220" s="5">
        <v>28.0</v>
      </c>
      <c r="AK220" s="5">
        <v>3.0</v>
      </c>
      <c r="AL220" s="5">
        <v>0.0</v>
      </c>
      <c r="AM220" s="5">
        <v>2.0</v>
      </c>
      <c r="AN220" s="5">
        <v>0.0</v>
      </c>
      <c r="AO220" s="5">
        <v>0.0</v>
      </c>
      <c r="AP220" s="5">
        <v>13.0</v>
      </c>
      <c r="AQ220" s="5">
        <v>0.28</v>
      </c>
      <c r="AR220" s="5">
        <v>0.392</v>
      </c>
      <c r="AS220" s="5">
        <v>0.37</v>
      </c>
      <c r="AT220" s="5">
        <v>0.762</v>
      </c>
      <c r="AU220" s="5">
        <v>37.0</v>
      </c>
      <c r="AV220" s="5">
        <v>3.0</v>
      </c>
      <c r="AW220" s="5">
        <v>6.0</v>
      </c>
      <c r="AX220" s="5">
        <v>0.0</v>
      </c>
      <c r="AY220" s="5">
        <v>1.0</v>
      </c>
      <c r="AZ220" s="5">
        <v>0.0</v>
      </c>
      <c r="BA220" s="5">
        <v>2.0</v>
      </c>
      <c r="BB220" s="5">
        <v>0.419</v>
      </c>
      <c r="BC220" s="5">
        <f t="shared" si="1"/>
        <v>23</v>
      </c>
      <c r="BD220" s="5">
        <f t="shared" si="2"/>
        <v>0</v>
      </c>
    </row>
    <row r="221">
      <c r="A221" s="1">
        <v>220.0</v>
      </c>
      <c r="B221" s="3"/>
      <c r="C221" s="4" t="s">
        <v>872</v>
      </c>
      <c r="D221" s="4" t="s">
        <v>692</v>
      </c>
      <c r="E221" s="5">
        <v>2019.0</v>
      </c>
      <c r="F221" s="5">
        <v>2020.0</v>
      </c>
      <c r="G221" s="5">
        <v>64.0</v>
      </c>
      <c r="H221" s="5">
        <v>37.0</v>
      </c>
      <c r="I221" s="3"/>
      <c r="J221" s="3"/>
      <c r="K221" s="3"/>
      <c r="L221" s="5">
        <v>3.06</v>
      </c>
      <c r="M221" s="5">
        <v>0.0</v>
      </c>
      <c r="N221" s="3"/>
      <c r="O221" s="3"/>
      <c r="P221" s="3"/>
      <c r="Q221" s="3"/>
      <c r="R221" s="5">
        <v>32.1</v>
      </c>
      <c r="S221" s="5">
        <v>27.0</v>
      </c>
      <c r="T221" s="5">
        <v>12.0</v>
      </c>
      <c r="U221" s="5">
        <v>11.0</v>
      </c>
      <c r="V221" s="5">
        <v>5.0</v>
      </c>
      <c r="W221" s="5">
        <v>4.0</v>
      </c>
      <c r="X221" s="5">
        <v>0.0</v>
      </c>
      <c r="Y221" s="5">
        <v>0.0</v>
      </c>
      <c r="Z221" s="5">
        <v>0.0</v>
      </c>
      <c r="AA221" s="5">
        <v>0.0</v>
      </c>
      <c r="AB221" s="5">
        <v>1.0</v>
      </c>
      <c r="AC221" s="5">
        <v>128.0</v>
      </c>
      <c r="AD221" s="5">
        <v>0.959</v>
      </c>
      <c r="AE221" s="5">
        <v>10.3</v>
      </c>
      <c r="AF221" s="5">
        <v>9.25</v>
      </c>
      <c r="AG221" s="5">
        <v>128.0</v>
      </c>
      <c r="AH221" s="5">
        <v>124.0</v>
      </c>
      <c r="AI221" s="5">
        <v>12.0</v>
      </c>
      <c r="AJ221" s="5">
        <v>27.0</v>
      </c>
      <c r="AK221" s="5">
        <v>3.0</v>
      </c>
      <c r="AL221" s="5">
        <v>0.0</v>
      </c>
      <c r="AM221" s="5">
        <v>5.0</v>
      </c>
      <c r="AN221" s="5">
        <v>0.0</v>
      </c>
      <c r="AO221" s="5">
        <v>0.0</v>
      </c>
      <c r="AP221" s="5">
        <v>4.0</v>
      </c>
      <c r="AQ221" s="5">
        <v>0.218</v>
      </c>
      <c r="AR221" s="5">
        <v>0.242</v>
      </c>
      <c r="AS221" s="5">
        <v>0.363</v>
      </c>
      <c r="AT221" s="5">
        <v>0.605</v>
      </c>
      <c r="AU221" s="5">
        <v>45.0</v>
      </c>
      <c r="AV221" s="5">
        <v>0.0</v>
      </c>
      <c r="AW221" s="5">
        <v>0.0</v>
      </c>
      <c r="AX221" s="5">
        <v>0.0</v>
      </c>
      <c r="AY221" s="5">
        <v>0.0</v>
      </c>
      <c r="AZ221" s="5">
        <v>0.0</v>
      </c>
      <c r="BA221" s="5">
        <v>0.0</v>
      </c>
      <c r="BB221" s="5">
        <v>0.268</v>
      </c>
      <c r="BC221" s="5">
        <f t="shared" si="1"/>
        <v>19</v>
      </c>
      <c r="BD221" s="5">
        <f t="shared" si="2"/>
        <v>0</v>
      </c>
    </row>
    <row r="222">
      <c r="A222" s="1">
        <v>221.0</v>
      </c>
      <c r="B222" s="3"/>
      <c r="C222" s="4" t="s">
        <v>873</v>
      </c>
      <c r="D222" s="4" t="s">
        <v>692</v>
      </c>
      <c r="E222" s="5">
        <v>2019.0</v>
      </c>
      <c r="F222" s="5">
        <v>2019.0</v>
      </c>
      <c r="G222" s="5">
        <v>35.0</v>
      </c>
      <c r="H222" s="5">
        <v>37.0</v>
      </c>
      <c r="I222" s="3"/>
      <c r="J222" s="3"/>
      <c r="K222" s="3"/>
      <c r="L222" s="5">
        <v>5.3</v>
      </c>
      <c r="M222" s="5">
        <v>8.0</v>
      </c>
      <c r="N222" s="3"/>
      <c r="O222" s="3"/>
      <c r="P222" s="3"/>
      <c r="Q222" s="3"/>
      <c r="R222" s="5">
        <v>37.1</v>
      </c>
      <c r="S222" s="5">
        <v>39.0</v>
      </c>
      <c r="T222" s="5">
        <v>21.0</v>
      </c>
      <c r="U222" s="5">
        <v>22.0</v>
      </c>
      <c r="V222" s="5">
        <v>6.0</v>
      </c>
      <c r="W222" s="5">
        <v>12.0</v>
      </c>
      <c r="X222" s="5">
        <v>0.0</v>
      </c>
      <c r="Y222" s="5">
        <v>0.0</v>
      </c>
      <c r="Z222" s="5">
        <v>2.0</v>
      </c>
      <c r="AA222" s="5">
        <v>0.0</v>
      </c>
      <c r="AB222" s="5">
        <v>0.0</v>
      </c>
      <c r="AC222" s="5">
        <v>165.0</v>
      </c>
      <c r="AD222" s="5">
        <v>1.366</v>
      </c>
      <c r="AE222" s="5">
        <v>8.9</v>
      </c>
      <c r="AF222" s="5">
        <v>3.08</v>
      </c>
      <c r="AG222" s="5">
        <v>165.0</v>
      </c>
      <c r="AH222" s="5">
        <v>148.0</v>
      </c>
      <c r="AI222" s="5">
        <v>21.0</v>
      </c>
      <c r="AJ222" s="5">
        <v>39.0</v>
      </c>
      <c r="AK222" s="5">
        <v>13.0</v>
      </c>
      <c r="AL222" s="5">
        <v>1.0</v>
      </c>
      <c r="AM222" s="5">
        <v>6.0</v>
      </c>
      <c r="AN222" s="5">
        <v>1.0</v>
      </c>
      <c r="AO222" s="5">
        <v>0.0</v>
      </c>
      <c r="AP222" s="5">
        <v>12.0</v>
      </c>
      <c r="AQ222" s="5">
        <v>0.264</v>
      </c>
      <c r="AR222" s="5">
        <v>0.321</v>
      </c>
      <c r="AS222" s="5">
        <v>0.486</v>
      </c>
      <c r="AT222" s="5">
        <v>0.808</v>
      </c>
      <c r="AU222" s="5">
        <v>72.0</v>
      </c>
      <c r="AV222" s="5">
        <v>0.0</v>
      </c>
      <c r="AW222" s="5">
        <v>2.0</v>
      </c>
      <c r="AX222" s="5">
        <v>0.0</v>
      </c>
      <c r="AY222" s="5">
        <v>3.0</v>
      </c>
      <c r="AZ222" s="5">
        <v>0.0</v>
      </c>
      <c r="BA222" s="5">
        <v>0.0</v>
      </c>
      <c r="BB222" s="5">
        <v>0.306</v>
      </c>
      <c r="BC222" s="5">
        <f t="shared" si="1"/>
        <v>19</v>
      </c>
      <c r="BD222" s="5">
        <f t="shared" si="2"/>
        <v>1</v>
      </c>
    </row>
    <row r="223">
      <c r="A223" s="1">
        <v>222.0</v>
      </c>
      <c r="B223" s="3"/>
      <c r="C223" s="4" t="s">
        <v>874</v>
      </c>
      <c r="D223" s="4" t="s">
        <v>692</v>
      </c>
      <c r="E223" s="5">
        <v>2019.0</v>
      </c>
      <c r="F223" s="5">
        <v>2019.0</v>
      </c>
      <c r="G223" s="5">
        <v>12.0</v>
      </c>
      <c r="H223" s="5">
        <v>36.0</v>
      </c>
      <c r="I223" s="3"/>
      <c r="J223" s="3"/>
      <c r="K223" s="3"/>
      <c r="L223" s="5">
        <v>4.15</v>
      </c>
      <c r="M223" s="5">
        <v>10.0</v>
      </c>
      <c r="N223" s="3"/>
      <c r="O223" s="3"/>
      <c r="P223" s="3"/>
      <c r="Q223" s="3"/>
      <c r="R223" s="5">
        <v>39.0</v>
      </c>
      <c r="S223" s="5">
        <v>34.0</v>
      </c>
      <c r="T223" s="5">
        <v>16.0</v>
      </c>
      <c r="U223" s="5">
        <v>18.0</v>
      </c>
      <c r="V223" s="5">
        <v>8.0</v>
      </c>
      <c r="W223" s="5">
        <v>11.0</v>
      </c>
      <c r="X223" s="5">
        <v>0.0</v>
      </c>
      <c r="Y223" s="5">
        <v>1.0</v>
      </c>
      <c r="Z223" s="5">
        <v>1.0</v>
      </c>
      <c r="AA223" s="5">
        <v>0.0</v>
      </c>
      <c r="AB223" s="5">
        <v>0.0</v>
      </c>
      <c r="AC223" s="5">
        <v>157.0</v>
      </c>
      <c r="AD223" s="5">
        <v>1.154</v>
      </c>
      <c r="AE223" s="5">
        <v>8.3</v>
      </c>
      <c r="AF223" s="5">
        <v>3.27</v>
      </c>
      <c r="AG223" s="5">
        <v>157.0</v>
      </c>
      <c r="AH223" s="5">
        <v>144.0</v>
      </c>
      <c r="AI223" s="5">
        <v>16.0</v>
      </c>
      <c r="AJ223" s="5">
        <v>34.0</v>
      </c>
      <c r="AK223" s="5">
        <v>6.0</v>
      </c>
      <c r="AL223" s="5">
        <v>0.0</v>
      </c>
      <c r="AM223" s="5">
        <v>8.0</v>
      </c>
      <c r="AN223" s="5">
        <v>0.0</v>
      </c>
      <c r="AO223" s="5">
        <v>2.0</v>
      </c>
      <c r="AP223" s="5">
        <v>11.0</v>
      </c>
      <c r="AQ223" s="5">
        <v>0.236</v>
      </c>
      <c r="AR223" s="5">
        <v>0.295</v>
      </c>
      <c r="AS223" s="5">
        <v>0.444</v>
      </c>
      <c r="AT223" s="5">
        <v>0.739</v>
      </c>
      <c r="AU223" s="5">
        <v>64.0</v>
      </c>
      <c r="AV223" s="5">
        <v>3.0</v>
      </c>
      <c r="AW223" s="5">
        <v>1.0</v>
      </c>
      <c r="AX223" s="5">
        <v>1.0</v>
      </c>
      <c r="AY223" s="5">
        <v>0.0</v>
      </c>
      <c r="AZ223" s="5">
        <v>0.0</v>
      </c>
      <c r="BA223" s="5">
        <v>1.0</v>
      </c>
      <c r="BB223" s="5">
        <v>0.26</v>
      </c>
      <c r="BC223" s="5">
        <f t="shared" si="1"/>
        <v>20</v>
      </c>
      <c r="BD223" s="5">
        <f t="shared" si="2"/>
        <v>-2</v>
      </c>
    </row>
    <row r="224">
      <c r="A224" s="1">
        <v>223.0</v>
      </c>
      <c r="B224" s="3"/>
      <c r="C224" s="4" t="s">
        <v>875</v>
      </c>
      <c r="D224" s="4" t="s">
        <v>692</v>
      </c>
      <c r="E224" s="5">
        <v>2019.0</v>
      </c>
      <c r="F224" s="5">
        <v>2019.0</v>
      </c>
      <c r="G224" s="5">
        <v>49.0</v>
      </c>
      <c r="H224" s="5">
        <v>36.0</v>
      </c>
      <c r="I224" s="3"/>
      <c r="J224" s="3"/>
      <c r="K224" s="3"/>
      <c r="L224" s="5">
        <v>8.87</v>
      </c>
      <c r="M224" s="5">
        <v>1.0</v>
      </c>
      <c r="N224" s="3"/>
      <c r="O224" s="3"/>
      <c r="P224" s="3"/>
      <c r="Q224" s="3"/>
      <c r="R224" s="5">
        <v>23.1</v>
      </c>
      <c r="S224" s="5">
        <v>21.0</v>
      </c>
      <c r="T224" s="5">
        <v>16.0</v>
      </c>
      <c r="U224" s="5">
        <v>23.0</v>
      </c>
      <c r="V224" s="5">
        <v>4.0</v>
      </c>
      <c r="W224" s="5">
        <v>16.0</v>
      </c>
      <c r="X224" s="5">
        <v>0.0</v>
      </c>
      <c r="Y224" s="5">
        <v>1.0</v>
      </c>
      <c r="Z224" s="5">
        <v>1.0</v>
      </c>
      <c r="AA224" s="5">
        <v>0.0</v>
      </c>
      <c r="AB224" s="5">
        <v>3.0</v>
      </c>
      <c r="AC224" s="5">
        <v>108.0</v>
      </c>
      <c r="AD224" s="5">
        <v>1.586</v>
      </c>
      <c r="AE224" s="5">
        <v>13.9</v>
      </c>
      <c r="AF224" s="5">
        <v>2.25</v>
      </c>
      <c r="AG224" s="5">
        <v>108.0</v>
      </c>
      <c r="AH224" s="5">
        <v>89.0</v>
      </c>
      <c r="AI224" s="5">
        <v>16.0</v>
      </c>
      <c r="AJ224" s="5">
        <v>21.0</v>
      </c>
      <c r="AK224" s="5">
        <v>6.0</v>
      </c>
      <c r="AL224" s="5">
        <v>0.0</v>
      </c>
      <c r="AM224" s="5">
        <v>4.0</v>
      </c>
      <c r="AN224" s="5">
        <v>3.0</v>
      </c>
      <c r="AO224" s="5">
        <v>2.0</v>
      </c>
      <c r="AP224" s="5">
        <v>16.0</v>
      </c>
      <c r="AQ224" s="5">
        <v>0.236</v>
      </c>
      <c r="AR224" s="5">
        <v>0.355</v>
      </c>
      <c r="AS224" s="5">
        <v>0.438</v>
      </c>
      <c r="AT224" s="5">
        <v>0.793</v>
      </c>
      <c r="AU224" s="5">
        <v>39.0</v>
      </c>
      <c r="AV224" s="5">
        <v>2.0</v>
      </c>
      <c r="AW224" s="5">
        <v>1.0</v>
      </c>
      <c r="AX224" s="5">
        <v>1.0</v>
      </c>
      <c r="AY224" s="5">
        <v>1.0</v>
      </c>
      <c r="AZ224" s="5">
        <v>0.0</v>
      </c>
      <c r="BA224" s="5">
        <v>1.0</v>
      </c>
      <c r="BB224" s="5">
        <v>0.34</v>
      </c>
      <c r="BC224" s="5">
        <f t="shared" si="1"/>
        <v>11</v>
      </c>
      <c r="BD224" s="5">
        <f t="shared" si="2"/>
        <v>1</v>
      </c>
    </row>
    <row r="225">
      <c r="A225" s="1">
        <v>224.0</v>
      </c>
      <c r="B225" s="3"/>
      <c r="C225" s="4" t="s">
        <v>876</v>
      </c>
      <c r="D225" s="4" t="s">
        <v>692</v>
      </c>
      <c r="E225" s="5">
        <v>2019.0</v>
      </c>
      <c r="F225" s="5">
        <v>2020.0</v>
      </c>
      <c r="G225" s="5">
        <v>65.0</v>
      </c>
      <c r="H225" s="5">
        <v>36.0</v>
      </c>
      <c r="I225" s="3"/>
      <c r="J225" s="3"/>
      <c r="K225" s="3"/>
      <c r="L225" s="5">
        <v>1.99</v>
      </c>
      <c r="M225" s="5">
        <v>0.0</v>
      </c>
      <c r="N225" s="3"/>
      <c r="O225" s="3"/>
      <c r="P225" s="3"/>
      <c r="Q225" s="3"/>
      <c r="R225" s="5">
        <v>31.2</v>
      </c>
      <c r="S225" s="5">
        <v>23.0</v>
      </c>
      <c r="T225" s="5">
        <v>15.0</v>
      </c>
      <c r="U225" s="5">
        <v>7.0</v>
      </c>
      <c r="V225" s="5">
        <v>5.0</v>
      </c>
      <c r="W225" s="5">
        <v>15.0</v>
      </c>
      <c r="X225" s="5">
        <v>0.0</v>
      </c>
      <c r="Y225" s="5">
        <v>2.0</v>
      </c>
      <c r="Z225" s="5">
        <v>0.0</v>
      </c>
      <c r="AA225" s="5">
        <v>0.0</v>
      </c>
      <c r="AB225" s="5">
        <v>2.0</v>
      </c>
      <c r="AC225" s="5">
        <v>132.0</v>
      </c>
      <c r="AD225" s="5">
        <v>1.2</v>
      </c>
      <c r="AE225" s="5">
        <v>10.2</v>
      </c>
      <c r="AF225" s="5">
        <v>2.4</v>
      </c>
      <c r="AG225" s="5">
        <v>132.0</v>
      </c>
      <c r="AH225" s="5">
        <v>117.0</v>
      </c>
      <c r="AI225" s="5">
        <v>15.0</v>
      </c>
      <c r="AJ225" s="5">
        <v>23.0</v>
      </c>
      <c r="AK225" s="5">
        <v>3.0</v>
      </c>
      <c r="AL225" s="5">
        <v>0.0</v>
      </c>
      <c r="AM225" s="5">
        <v>5.0</v>
      </c>
      <c r="AN225" s="5">
        <v>2.0</v>
      </c>
      <c r="AO225" s="5">
        <v>1.0</v>
      </c>
      <c r="AP225" s="5">
        <v>15.0</v>
      </c>
      <c r="AQ225" s="5">
        <v>0.197</v>
      </c>
      <c r="AR225" s="5">
        <v>0.288</v>
      </c>
      <c r="AS225" s="5">
        <v>0.35</v>
      </c>
      <c r="AT225" s="5">
        <v>0.638</v>
      </c>
      <c r="AU225" s="5">
        <v>41.0</v>
      </c>
      <c r="AV225" s="5">
        <v>2.0</v>
      </c>
      <c r="AW225" s="5">
        <v>0.0</v>
      </c>
      <c r="AX225" s="5">
        <v>0.0</v>
      </c>
      <c r="AY225" s="5">
        <v>0.0</v>
      </c>
      <c r="AZ225" s="5">
        <v>0.0</v>
      </c>
      <c r="BA225" s="5">
        <v>2.0</v>
      </c>
      <c r="BB225" s="5">
        <v>0.237</v>
      </c>
      <c r="BC225" s="5">
        <f t="shared" si="1"/>
        <v>15</v>
      </c>
      <c r="BD225" s="5">
        <f t="shared" si="2"/>
        <v>1</v>
      </c>
    </row>
    <row r="226">
      <c r="A226" s="1">
        <v>225.0</v>
      </c>
      <c r="B226" s="3"/>
      <c r="C226" s="4" t="s">
        <v>877</v>
      </c>
      <c r="D226" s="4" t="s">
        <v>692</v>
      </c>
      <c r="E226" s="5">
        <v>2019.0</v>
      </c>
      <c r="F226" s="5">
        <v>2020.0</v>
      </c>
      <c r="G226" s="5">
        <v>60.0</v>
      </c>
      <c r="H226" s="5">
        <v>36.0</v>
      </c>
      <c r="I226" s="3"/>
      <c r="J226" s="3"/>
      <c r="K226" s="3"/>
      <c r="L226" s="5">
        <v>4.75</v>
      </c>
      <c r="M226" s="5">
        <v>0.0</v>
      </c>
      <c r="N226" s="3"/>
      <c r="O226" s="3"/>
      <c r="P226" s="3"/>
      <c r="Q226" s="3"/>
      <c r="R226" s="5">
        <v>36.0</v>
      </c>
      <c r="S226" s="5">
        <v>31.0</v>
      </c>
      <c r="T226" s="5">
        <v>17.0</v>
      </c>
      <c r="U226" s="5">
        <v>19.0</v>
      </c>
      <c r="V226" s="5">
        <v>3.0</v>
      </c>
      <c r="W226" s="5">
        <v>15.0</v>
      </c>
      <c r="X226" s="5">
        <v>0.0</v>
      </c>
      <c r="Y226" s="5">
        <v>1.0</v>
      </c>
      <c r="Z226" s="5">
        <v>5.0</v>
      </c>
      <c r="AA226" s="5">
        <v>0.0</v>
      </c>
      <c r="AB226" s="5">
        <v>1.0</v>
      </c>
      <c r="AC226" s="5">
        <v>154.0</v>
      </c>
      <c r="AD226" s="5">
        <v>1.278</v>
      </c>
      <c r="AE226" s="5">
        <v>9.0</v>
      </c>
      <c r="AF226" s="5">
        <v>2.4</v>
      </c>
      <c r="AG226" s="5">
        <v>154.0</v>
      </c>
      <c r="AH226" s="5">
        <v>132.0</v>
      </c>
      <c r="AI226" s="5">
        <v>17.0</v>
      </c>
      <c r="AJ226" s="5">
        <v>31.0</v>
      </c>
      <c r="AK226" s="5">
        <v>5.0</v>
      </c>
      <c r="AL226" s="5">
        <v>0.0</v>
      </c>
      <c r="AM226" s="5">
        <v>3.0</v>
      </c>
      <c r="AN226" s="5">
        <v>0.0</v>
      </c>
      <c r="AO226" s="5">
        <v>1.0</v>
      </c>
      <c r="AP226" s="5">
        <v>15.0</v>
      </c>
      <c r="AQ226" s="5">
        <v>0.235</v>
      </c>
      <c r="AR226" s="5">
        <v>0.336</v>
      </c>
      <c r="AS226" s="5">
        <v>0.341</v>
      </c>
      <c r="AT226" s="5">
        <v>0.676</v>
      </c>
      <c r="AU226" s="5">
        <v>45.0</v>
      </c>
      <c r="AV226" s="5">
        <v>2.0</v>
      </c>
      <c r="AW226" s="5">
        <v>5.0</v>
      </c>
      <c r="AX226" s="5">
        <v>2.0</v>
      </c>
      <c r="AY226" s="5">
        <v>0.0</v>
      </c>
      <c r="AZ226" s="5">
        <v>0.0</v>
      </c>
      <c r="BA226" s="5">
        <v>1.0</v>
      </c>
      <c r="BB226" s="5">
        <v>0.301</v>
      </c>
      <c r="BC226" s="5">
        <f t="shared" si="1"/>
        <v>23</v>
      </c>
      <c r="BD226" s="5">
        <f t="shared" si="2"/>
        <v>-1</v>
      </c>
    </row>
    <row r="227">
      <c r="A227" s="1">
        <v>226.0</v>
      </c>
      <c r="B227" s="3"/>
      <c r="C227" s="4" t="s">
        <v>878</v>
      </c>
      <c r="D227" s="4" t="s">
        <v>692</v>
      </c>
      <c r="E227" s="5">
        <v>2019.0</v>
      </c>
      <c r="F227" s="5">
        <v>2020.0</v>
      </c>
      <c r="G227" s="5">
        <v>35.0</v>
      </c>
      <c r="H227" s="5">
        <v>36.0</v>
      </c>
      <c r="I227" s="3"/>
      <c r="J227" s="3"/>
      <c r="K227" s="3"/>
      <c r="L227" s="5">
        <v>5.61</v>
      </c>
      <c r="M227" s="5">
        <v>23.0</v>
      </c>
      <c r="N227" s="3"/>
      <c r="O227" s="3"/>
      <c r="P227" s="3"/>
      <c r="Q227" s="3"/>
      <c r="R227" s="5">
        <v>69.0</v>
      </c>
      <c r="S227" s="5">
        <v>89.0</v>
      </c>
      <c r="T227" s="5">
        <v>45.0</v>
      </c>
      <c r="U227" s="5">
        <v>43.0</v>
      </c>
      <c r="V227" s="5">
        <v>12.0</v>
      </c>
      <c r="W227" s="5">
        <v>13.0</v>
      </c>
      <c r="X227" s="5">
        <v>1.0</v>
      </c>
      <c r="Y227" s="5">
        <v>4.0</v>
      </c>
      <c r="Z227" s="5">
        <v>3.0</v>
      </c>
      <c r="AA227" s="5">
        <v>1.0</v>
      </c>
      <c r="AB227" s="5">
        <v>4.0</v>
      </c>
      <c r="AC227" s="5">
        <v>304.0</v>
      </c>
      <c r="AD227" s="5">
        <v>1.478</v>
      </c>
      <c r="AE227" s="5">
        <v>4.7</v>
      </c>
      <c r="AF227" s="5">
        <v>2.77</v>
      </c>
      <c r="AG227" s="5">
        <v>304.0</v>
      </c>
      <c r="AH227" s="5">
        <v>286.0</v>
      </c>
      <c r="AI227" s="5">
        <v>45.0</v>
      </c>
      <c r="AJ227" s="5">
        <v>89.0</v>
      </c>
      <c r="AK227" s="5">
        <v>17.0</v>
      </c>
      <c r="AL227" s="5">
        <v>0.0</v>
      </c>
      <c r="AM227" s="5">
        <v>12.0</v>
      </c>
      <c r="AN227" s="5">
        <v>1.0</v>
      </c>
      <c r="AO227" s="5">
        <v>1.0</v>
      </c>
      <c r="AP227" s="5">
        <v>13.0</v>
      </c>
      <c r="AQ227" s="5">
        <v>0.311</v>
      </c>
      <c r="AR227" s="5">
        <v>0.345</v>
      </c>
      <c r="AS227" s="5">
        <v>0.497</v>
      </c>
      <c r="AT227" s="5">
        <v>0.842</v>
      </c>
      <c r="AU227" s="5">
        <v>142.0</v>
      </c>
      <c r="AV227" s="5">
        <v>8.0</v>
      </c>
      <c r="AW227" s="5">
        <v>3.0</v>
      </c>
      <c r="AX227" s="5">
        <v>0.0</v>
      </c>
      <c r="AY227" s="5">
        <v>2.0</v>
      </c>
      <c r="AZ227" s="5">
        <v>1.0</v>
      </c>
      <c r="BA227" s="5">
        <v>4.0</v>
      </c>
      <c r="BB227" s="5">
        <v>0.321</v>
      </c>
      <c r="BC227" s="5">
        <f t="shared" si="1"/>
        <v>60</v>
      </c>
      <c r="BD227" s="5">
        <f t="shared" si="2"/>
        <v>0</v>
      </c>
    </row>
    <row r="228">
      <c r="A228" s="1">
        <v>227.0</v>
      </c>
      <c r="B228" s="3"/>
      <c r="C228" s="4" t="s">
        <v>879</v>
      </c>
      <c r="D228" s="4" t="s">
        <v>692</v>
      </c>
      <c r="E228" s="5">
        <v>2019.0</v>
      </c>
      <c r="F228" s="5">
        <v>2020.0</v>
      </c>
      <c r="G228" s="5">
        <v>62.0</v>
      </c>
      <c r="H228" s="5">
        <v>35.0</v>
      </c>
      <c r="I228" s="3"/>
      <c r="J228" s="3"/>
      <c r="K228" s="3"/>
      <c r="L228" s="5">
        <v>3.41</v>
      </c>
      <c r="M228" s="5">
        <v>7.0</v>
      </c>
      <c r="N228" s="3"/>
      <c r="O228" s="3"/>
      <c r="P228" s="3"/>
      <c r="Q228" s="3"/>
      <c r="R228" s="5">
        <v>34.1</v>
      </c>
      <c r="S228" s="5">
        <v>29.0</v>
      </c>
      <c r="T228" s="5">
        <v>26.0</v>
      </c>
      <c r="U228" s="5">
        <v>13.0</v>
      </c>
      <c r="V228" s="5">
        <v>4.0</v>
      </c>
      <c r="W228" s="5">
        <v>9.0</v>
      </c>
      <c r="X228" s="5">
        <v>0.0</v>
      </c>
      <c r="Y228" s="5">
        <v>3.0</v>
      </c>
      <c r="Z228" s="5">
        <v>2.0</v>
      </c>
      <c r="AA228" s="5">
        <v>0.0</v>
      </c>
      <c r="AB228" s="5">
        <v>2.0</v>
      </c>
      <c r="AC228" s="5">
        <v>143.0</v>
      </c>
      <c r="AD228" s="5">
        <v>1.107</v>
      </c>
      <c r="AE228" s="5">
        <v>9.2</v>
      </c>
      <c r="AF228" s="5">
        <v>3.89</v>
      </c>
      <c r="AG228" s="5">
        <v>143.0</v>
      </c>
      <c r="AH228" s="5">
        <v>131.0</v>
      </c>
      <c r="AI228" s="5">
        <v>26.0</v>
      </c>
      <c r="AJ228" s="5">
        <v>29.0</v>
      </c>
      <c r="AK228" s="5">
        <v>3.0</v>
      </c>
      <c r="AL228" s="5">
        <v>1.0</v>
      </c>
      <c r="AM228" s="5">
        <v>4.0</v>
      </c>
      <c r="AN228" s="5">
        <v>3.0</v>
      </c>
      <c r="AO228" s="5">
        <v>0.0</v>
      </c>
      <c r="AP228" s="5">
        <v>9.0</v>
      </c>
      <c r="AQ228" s="5">
        <v>0.221</v>
      </c>
      <c r="AR228" s="5">
        <v>0.28</v>
      </c>
      <c r="AS228" s="5">
        <v>0.351</v>
      </c>
      <c r="AT228" s="5">
        <v>0.631</v>
      </c>
      <c r="AU228" s="5">
        <v>46.0</v>
      </c>
      <c r="AV228" s="5">
        <v>3.0</v>
      </c>
      <c r="AW228" s="5">
        <v>2.0</v>
      </c>
      <c r="AX228" s="5">
        <v>0.0</v>
      </c>
      <c r="AY228" s="5">
        <v>1.0</v>
      </c>
      <c r="AZ228" s="5">
        <v>0.0</v>
      </c>
      <c r="BA228" s="5">
        <v>3.0</v>
      </c>
      <c r="BB228" s="5">
        <v>0.269</v>
      </c>
      <c r="BC228" s="5">
        <f t="shared" si="1"/>
        <v>21</v>
      </c>
      <c r="BD228" s="5">
        <f t="shared" si="2"/>
        <v>3</v>
      </c>
    </row>
    <row r="229">
      <c r="A229" s="1">
        <v>228.0</v>
      </c>
      <c r="B229" s="3"/>
      <c r="C229" s="4" t="s">
        <v>880</v>
      </c>
      <c r="D229" s="4" t="s">
        <v>692</v>
      </c>
      <c r="E229" s="5">
        <v>2019.0</v>
      </c>
      <c r="F229" s="5">
        <v>2020.0</v>
      </c>
      <c r="G229" s="5">
        <v>44.0</v>
      </c>
      <c r="H229" s="5">
        <v>35.0</v>
      </c>
      <c r="I229" s="3"/>
      <c r="J229" s="3"/>
      <c r="K229" s="3"/>
      <c r="L229" s="5">
        <v>4.14</v>
      </c>
      <c r="M229" s="5">
        <v>1.0</v>
      </c>
      <c r="N229" s="3"/>
      <c r="O229" s="3"/>
      <c r="P229" s="3"/>
      <c r="Q229" s="3"/>
      <c r="R229" s="5">
        <v>37.0</v>
      </c>
      <c r="S229" s="5">
        <v>40.0</v>
      </c>
      <c r="T229" s="5">
        <v>22.0</v>
      </c>
      <c r="U229" s="5">
        <v>17.0</v>
      </c>
      <c r="V229" s="5">
        <v>8.0</v>
      </c>
      <c r="W229" s="5">
        <v>7.0</v>
      </c>
      <c r="X229" s="5">
        <v>1.0</v>
      </c>
      <c r="Y229" s="5">
        <v>1.0</v>
      </c>
      <c r="Z229" s="5">
        <v>2.0</v>
      </c>
      <c r="AA229" s="5">
        <v>1.0</v>
      </c>
      <c r="AB229" s="5">
        <v>0.0</v>
      </c>
      <c r="AC229" s="5">
        <v>155.0</v>
      </c>
      <c r="AD229" s="5">
        <v>1.27</v>
      </c>
      <c r="AE229" s="5">
        <v>8.5</v>
      </c>
      <c r="AF229" s="5">
        <v>5.0</v>
      </c>
      <c r="AG229" s="5">
        <v>155.0</v>
      </c>
      <c r="AH229" s="5">
        <v>144.0</v>
      </c>
      <c r="AI229" s="5">
        <v>22.0</v>
      </c>
      <c r="AJ229" s="5">
        <v>40.0</v>
      </c>
      <c r="AK229" s="5">
        <v>6.0</v>
      </c>
      <c r="AL229" s="5">
        <v>0.0</v>
      </c>
      <c r="AM229" s="5">
        <v>8.0</v>
      </c>
      <c r="AN229" s="5">
        <v>0.0</v>
      </c>
      <c r="AO229" s="5">
        <v>0.0</v>
      </c>
      <c r="AP229" s="5">
        <v>7.0</v>
      </c>
      <c r="AQ229" s="5">
        <v>0.278</v>
      </c>
      <c r="AR229" s="5">
        <v>0.316</v>
      </c>
      <c r="AS229" s="5">
        <v>0.486</v>
      </c>
      <c r="AT229" s="5">
        <v>0.802</v>
      </c>
      <c r="AU229" s="5">
        <v>70.0</v>
      </c>
      <c r="AV229" s="5">
        <v>6.0</v>
      </c>
      <c r="AW229" s="5">
        <v>2.0</v>
      </c>
      <c r="AX229" s="5">
        <v>0.0</v>
      </c>
      <c r="AY229" s="5">
        <v>2.0</v>
      </c>
      <c r="AZ229" s="5">
        <v>1.0</v>
      </c>
      <c r="BA229" s="5">
        <v>1.0</v>
      </c>
      <c r="BB229" s="5">
        <v>0.311</v>
      </c>
      <c r="BC229" s="5">
        <f t="shared" si="1"/>
        <v>26</v>
      </c>
      <c r="BD229" s="5">
        <f t="shared" si="2"/>
        <v>0</v>
      </c>
    </row>
    <row r="230">
      <c r="A230" s="1">
        <v>229.0</v>
      </c>
      <c r="B230" s="3"/>
      <c r="C230" s="4" t="s">
        <v>881</v>
      </c>
      <c r="D230" s="4" t="s">
        <v>692</v>
      </c>
      <c r="E230" s="5">
        <v>2019.0</v>
      </c>
      <c r="F230" s="5">
        <v>2020.0</v>
      </c>
      <c r="G230" s="5">
        <v>65.0</v>
      </c>
      <c r="H230" s="5">
        <v>35.0</v>
      </c>
      <c r="I230" s="3"/>
      <c r="J230" s="3"/>
      <c r="K230" s="3"/>
      <c r="L230" s="5">
        <v>4.68</v>
      </c>
      <c r="M230" s="5">
        <v>0.0</v>
      </c>
      <c r="N230" s="3"/>
      <c r="O230" s="3"/>
      <c r="P230" s="3"/>
      <c r="Q230" s="3"/>
      <c r="R230" s="5">
        <v>32.2</v>
      </c>
      <c r="S230" s="5">
        <v>32.0</v>
      </c>
      <c r="T230" s="5">
        <v>17.0</v>
      </c>
      <c r="U230" s="5">
        <v>17.0</v>
      </c>
      <c r="V230" s="5">
        <v>3.0</v>
      </c>
      <c r="W230" s="5">
        <v>15.0</v>
      </c>
      <c r="X230" s="5">
        <v>1.0</v>
      </c>
      <c r="Y230" s="5">
        <v>2.0</v>
      </c>
      <c r="Z230" s="5">
        <v>3.0</v>
      </c>
      <c r="AA230" s="5">
        <v>0.0</v>
      </c>
      <c r="AB230" s="5">
        <v>2.0</v>
      </c>
      <c r="AC230" s="5">
        <v>145.0</v>
      </c>
      <c r="AD230" s="5">
        <v>1.439</v>
      </c>
      <c r="AE230" s="5">
        <v>9.6</v>
      </c>
      <c r="AF230" s="5">
        <v>2.33</v>
      </c>
      <c r="AG230" s="5">
        <v>145.0</v>
      </c>
      <c r="AH230" s="5">
        <v>125.0</v>
      </c>
      <c r="AI230" s="5">
        <v>17.0</v>
      </c>
      <c r="AJ230" s="5">
        <v>32.0</v>
      </c>
      <c r="AK230" s="5">
        <v>8.0</v>
      </c>
      <c r="AL230" s="5">
        <v>0.0</v>
      </c>
      <c r="AM230" s="5">
        <v>3.0</v>
      </c>
      <c r="AN230" s="5">
        <v>0.0</v>
      </c>
      <c r="AO230" s="5">
        <v>1.0</v>
      </c>
      <c r="AP230" s="5">
        <v>15.0</v>
      </c>
      <c r="AQ230" s="5">
        <v>0.256</v>
      </c>
      <c r="AR230" s="5">
        <v>0.345</v>
      </c>
      <c r="AS230" s="5">
        <v>0.392</v>
      </c>
      <c r="AT230" s="5">
        <v>0.737</v>
      </c>
      <c r="AU230" s="5">
        <v>49.0</v>
      </c>
      <c r="AV230" s="5">
        <v>2.0</v>
      </c>
      <c r="AW230" s="5">
        <v>3.0</v>
      </c>
      <c r="AX230" s="5">
        <v>0.0</v>
      </c>
      <c r="AY230" s="5">
        <v>2.0</v>
      </c>
      <c r="AZ230" s="5">
        <v>1.0</v>
      </c>
      <c r="BA230" s="5">
        <v>2.0</v>
      </c>
      <c r="BB230" s="5">
        <v>0.326</v>
      </c>
      <c r="BC230" s="5">
        <f t="shared" si="1"/>
        <v>21</v>
      </c>
      <c r="BD230" s="5">
        <f t="shared" si="2"/>
        <v>-1</v>
      </c>
    </row>
    <row r="231">
      <c r="A231" s="1">
        <v>230.0</v>
      </c>
      <c r="B231" s="3"/>
      <c r="C231" s="4" t="s">
        <v>882</v>
      </c>
      <c r="D231" s="4" t="s">
        <v>692</v>
      </c>
      <c r="E231" s="5">
        <v>2019.0</v>
      </c>
      <c r="F231" s="5">
        <v>2020.0</v>
      </c>
      <c r="G231" s="5">
        <v>65.0</v>
      </c>
      <c r="H231" s="5">
        <v>35.0</v>
      </c>
      <c r="I231" s="3"/>
      <c r="J231" s="3"/>
      <c r="K231" s="3"/>
      <c r="L231" s="5">
        <v>3.71</v>
      </c>
      <c r="M231" s="5">
        <v>0.0</v>
      </c>
      <c r="N231" s="3"/>
      <c r="O231" s="3"/>
      <c r="P231" s="3"/>
      <c r="Q231" s="3"/>
      <c r="R231" s="5">
        <v>34.0</v>
      </c>
      <c r="S231" s="5">
        <v>34.0</v>
      </c>
      <c r="T231" s="5">
        <v>15.0</v>
      </c>
      <c r="U231" s="5">
        <v>14.0</v>
      </c>
      <c r="V231" s="5">
        <v>5.0</v>
      </c>
      <c r="W231" s="5">
        <v>4.0</v>
      </c>
      <c r="X231" s="5">
        <v>0.0</v>
      </c>
      <c r="Y231" s="5">
        <v>1.0</v>
      </c>
      <c r="Z231" s="5">
        <v>0.0</v>
      </c>
      <c r="AA231" s="5">
        <v>0.0</v>
      </c>
      <c r="AB231" s="5">
        <v>0.0</v>
      </c>
      <c r="AC231" s="5">
        <v>134.0</v>
      </c>
      <c r="AD231" s="5">
        <v>1.118</v>
      </c>
      <c r="AE231" s="5">
        <v>9.3</v>
      </c>
      <c r="AF231" s="5">
        <v>8.75</v>
      </c>
      <c r="AG231" s="5">
        <v>134.0</v>
      </c>
      <c r="AH231" s="5">
        <v>129.0</v>
      </c>
      <c r="AI231" s="5">
        <v>15.0</v>
      </c>
      <c r="AJ231" s="5">
        <v>34.0</v>
      </c>
      <c r="AK231" s="5">
        <v>5.0</v>
      </c>
      <c r="AL231" s="5">
        <v>0.0</v>
      </c>
      <c r="AM231" s="5">
        <v>5.0</v>
      </c>
      <c r="AN231" s="5">
        <v>2.0</v>
      </c>
      <c r="AO231" s="5">
        <v>1.0</v>
      </c>
      <c r="AP231" s="5">
        <v>4.0</v>
      </c>
      <c r="AQ231" s="5">
        <v>0.264</v>
      </c>
      <c r="AR231" s="5">
        <v>0.284</v>
      </c>
      <c r="AS231" s="5">
        <v>0.419</v>
      </c>
      <c r="AT231" s="5">
        <v>0.702</v>
      </c>
      <c r="AU231" s="5">
        <v>54.0</v>
      </c>
      <c r="AV231" s="5">
        <v>4.0</v>
      </c>
      <c r="AW231" s="5">
        <v>0.0</v>
      </c>
      <c r="AX231" s="5">
        <v>0.0</v>
      </c>
      <c r="AY231" s="5">
        <v>1.0</v>
      </c>
      <c r="AZ231" s="5">
        <v>0.0</v>
      </c>
      <c r="BA231" s="5">
        <v>1.0</v>
      </c>
      <c r="BB231" s="5">
        <v>0.322</v>
      </c>
      <c r="BC231" s="5">
        <f t="shared" si="1"/>
        <v>24</v>
      </c>
      <c r="BD231" s="5">
        <f t="shared" si="2"/>
        <v>1</v>
      </c>
    </row>
    <row r="232">
      <c r="A232" s="1">
        <v>231.0</v>
      </c>
      <c r="B232" s="3"/>
      <c r="C232" s="4" t="s">
        <v>883</v>
      </c>
      <c r="D232" s="4" t="s">
        <v>692</v>
      </c>
      <c r="E232" s="5">
        <v>2019.0</v>
      </c>
      <c r="F232" s="5">
        <v>2019.0</v>
      </c>
      <c r="G232" s="5">
        <v>36.0</v>
      </c>
      <c r="H232" s="5">
        <v>34.0</v>
      </c>
      <c r="I232" s="3"/>
      <c r="J232" s="3"/>
      <c r="K232" s="3"/>
      <c r="L232" s="5">
        <v>5.4</v>
      </c>
      <c r="M232" s="5">
        <v>13.0</v>
      </c>
      <c r="N232" s="3"/>
      <c r="O232" s="3"/>
      <c r="P232" s="3"/>
      <c r="Q232" s="3"/>
      <c r="R232" s="5">
        <v>56.2</v>
      </c>
      <c r="S232" s="5">
        <v>66.0</v>
      </c>
      <c r="T232" s="5">
        <v>33.0</v>
      </c>
      <c r="U232" s="5">
        <v>34.0</v>
      </c>
      <c r="V232" s="5">
        <v>12.0</v>
      </c>
      <c r="W232" s="5">
        <v>11.0</v>
      </c>
      <c r="X232" s="5">
        <v>1.0</v>
      </c>
      <c r="Y232" s="5">
        <v>3.0</v>
      </c>
      <c r="Z232" s="5">
        <v>3.0</v>
      </c>
      <c r="AA232" s="5">
        <v>1.0</v>
      </c>
      <c r="AB232" s="5">
        <v>1.0</v>
      </c>
      <c r="AC232" s="5">
        <v>245.0</v>
      </c>
      <c r="AD232" s="5">
        <v>1.359</v>
      </c>
      <c r="AE232" s="5">
        <v>5.4</v>
      </c>
      <c r="AF232" s="5">
        <v>3.09</v>
      </c>
      <c r="AG232" s="5">
        <v>245.0</v>
      </c>
      <c r="AH232" s="5">
        <v>231.0</v>
      </c>
      <c r="AI232" s="5">
        <v>33.0</v>
      </c>
      <c r="AJ232" s="5">
        <v>66.0</v>
      </c>
      <c r="AK232" s="5">
        <v>14.0</v>
      </c>
      <c r="AL232" s="5">
        <v>0.0</v>
      </c>
      <c r="AM232" s="5">
        <v>12.0</v>
      </c>
      <c r="AN232" s="5">
        <v>0.0</v>
      </c>
      <c r="AO232" s="5">
        <v>2.0</v>
      </c>
      <c r="AP232" s="5">
        <v>11.0</v>
      </c>
      <c r="AQ232" s="5">
        <v>0.286</v>
      </c>
      <c r="AR232" s="5">
        <v>0.327</v>
      </c>
      <c r="AS232" s="5">
        <v>0.502</v>
      </c>
      <c r="AT232" s="5">
        <v>0.829</v>
      </c>
      <c r="AU232" s="5">
        <v>116.0</v>
      </c>
      <c r="AV232" s="5">
        <v>10.0</v>
      </c>
      <c r="AW232" s="5">
        <v>3.0</v>
      </c>
      <c r="AX232" s="5">
        <v>0.0</v>
      </c>
      <c r="AY232" s="5">
        <v>0.0</v>
      </c>
      <c r="AZ232" s="5">
        <v>1.0</v>
      </c>
      <c r="BA232" s="5">
        <v>3.0</v>
      </c>
      <c r="BB232" s="5">
        <v>0.292</v>
      </c>
      <c r="BC232" s="5">
        <f t="shared" si="1"/>
        <v>40</v>
      </c>
      <c r="BD232" s="5">
        <f t="shared" si="2"/>
        <v>-2</v>
      </c>
    </row>
    <row r="233">
      <c r="A233" s="1">
        <v>232.0</v>
      </c>
      <c r="B233" s="3"/>
      <c r="C233" s="4" t="s">
        <v>884</v>
      </c>
      <c r="D233" s="4" t="s">
        <v>692</v>
      </c>
      <c r="E233" s="5">
        <v>2019.0</v>
      </c>
      <c r="F233" s="5">
        <v>2020.0</v>
      </c>
      <c r="G233" s="5">
        <v>72.0</v>
      </c>
      <c r="H233" s="5">
        <v>34.0</v>
      </c>
      <c r="I233" s="3"/>
      <c r="J233" s="3"/>
      <c r="K233" s="3"/>
      <c r="L233" s="5">
        <v>9.0</v>
      </c>
      <c r="M233" s="5">
        <v>0.0</v>
      </c>
      <c r="N233" s="3"/>
      <c r="O233" s="3"/>
      <c r="P233" s="3"/>
      <c r="Q233" s="3"/>
      <c r="R233" s="5">
        <v>40.0</v>
      </c>
      <c r="S233" s="5">
        <v>55.0</v>
      </c>
      <c r="T233" s="5">
        <v>50.0</v>
      </c>
      <c r="U233" s="5">
        <v>40.0</v>
      </c>
      <c r="V233" s="5">
        <v>11.0</v>
      </c>
      <c r="W233" s="5">
        <v>20.0</v>
      </c>
      <c r="X233" s="5">
        <v>1.0</v>
      </c>
      <c r="Y233" s="5">
        <v>3.0</v>
      </c>
      <c r="Z233" s="5">
        <v>4.0</v>
      </c>
      <c r="AA233" s="5">
        <v>0.0</v>
      </c>
      <c r="AB233" s="5">
        <v>1.0</v>
      </c>
      <c r="AC233" s="5">
        <v>200.0</v>
      </c>
      <c r="AD233" s="5">
        <v>1.875</v>
      </c>
      <c r="AE233" s="5">
        <v>7.7</v>
      </c>
      <c r="AF233" s="5">
        <v>1.7</v>
      </c>
      <c r="AG233" s="5">
        <v>200.0</v>
      </c>
      <c r="AH233" s="5">
        <v>174.0</v>
      </c>
      <c r="AI233" s="5">
        <v>50.0</v>
      </c>
      <c r="AJ233" s="5">
        <v>55.0</v>
      </c>
      <c r="AK233" s="5">
        <v>13.0</v>
      </c>
      <c r="AL233" s="5">
        <v>3.0</v>
      </c>
      <c r="AM233" s="5">
        <v>11.0</v>
      </c>
      <c r="AN233" s="5">
        <v>2.0</v>
      </c>
      <c r="AO233" s="5">
        <v>0.0</v>
      </c>
      <c r="AP233" s="5">
        <v>20.0</v>
      </c>
      <c r="AQ233" s="5">
        <v>0.316</v>
      </c>
      <c r="AR233" s="5">
        <v>0.395</v>
      </c>
      <c r="AS233" s="5">
        <v>0.615</v>
      </c>
      <c r="AT233" s="5">
        <v>1.01</v>
      </c>
      <c r="AU233" s="5">
        <v>107.0</v>
      </c>
      <c r="AV233" s="5">
        <v>2.0</v>
      </c>
      <c r="AW233" s="5">
        <v>4.0</v>
      </c>
      <c r="AX233" s="5">
        <v>0.0</v>
      </c>
      <c r="AY233" s="5">
        <v>2.0</v>
      </c>
      <c r="AZ233" s="5">
        <v>1.0</v>
      </c>
      <c r="BA233" s="5">
        <v>3.0</v>
      </c>
      <c r="BB233" s="5">
        <v>0.336</v>
      </c>
      <c r="BC233" s="5">
        <f t="shared" si="1"/>
        <v>28</v>
      </c>
      <c r="BD233" s="5">
        <f t="shared" si="2"/>
        <v>2</v>
      </c>
    </row>
    <row r="234">
      <c r="A234" s="1">
        <v>233.0</v>
      </c>
      <c r="B234" s="3"/>
      <c r="C234" s="4" t="s">
        <v>885</v>
      </c>
      <c r="D234" s="4" t="s">
        <v>692</v>
      </c>
      <c r="E234" s="5">
        <v>2019.0</v>
      </c>
      <c r="F234" s="5">
        <v>2020.0</v>
      </c>
      <c r="G234" s="5">
        <v>45.0</v>
      </c>
      <c r="H234" s="5">
        <v>34.0</v>
      </c>
      <c r="I234" s="3"/>
      <c r="J234" s="3"/>
      <c r="K234" s="3"/>
      <c r="L234" s="5">
        <v>4.93</v>
      </c>
      <c r="M234" s="5">
        <v>1.0</v>
      </c>
      <c r="N234" s="3"/>
      <c r="O234" s="3"/>
      <c r="P234" s="3"/>
      <c r="Q234" s="3"/>
      <c r="R234" s="5">
        <v>34.2</v>
      </c>
      <c r="S234" s="5">
        <v>30.0</v>
      </c>
      <c r="T234" s="5">
        <v>25.0</v>
      </c>
      <c r="U234" s="5">
        <v>19.0</v>
      </c>
      <c r="V234" s="5">
        <v>7.0</v>
      </c>
      <c r="W234" s="5">
        <v>8.0</v>
      </c>
      <c r="X234" s="5">
        <v>1.0</v>
      </c>
      <c r="Y234" s="5">
        <v>3.0</v>
      </c>
      <c r="Z234" s="5">
        <v>1.0</v>
      </c>
      <c r="AA234" s="5">
        <v>0.0</v>
      </c>
      <c r="AB234" s="5">
        <v>1.0</v>
      </c>
      <c r="AC234" s="5">
        <v>144.0</v>
      </c>
      <c r="AD234" s="5">
        <v>1.096</v>
      </c>
      <c r="AE234" s="5">
        <v>8.8</v>
      </c>
      <c r="AF234" s="5">
        <v>4.25</v>
      </c>
      <c r="AG234" s="5">
        <v>144.0</v>
      </c>
      <c r="AH234" s="5">
        <v>135.0</v>
      </c>
      <c r="AI234" s="5">
        <v>25.0</v>
      </c>
      <c r="AJ234" s="5">
        <v>30.0</v>
      </c>
      <c r="AK234" s="5">
        <v>5.0</v>
      </c>
      <c r="AL234" s="5">
        <v>0.0</v>
      </c>
      <c r="AM234" s="5">
        <v>7.0</v>
      </c>
      <c r="AN234" s="5">
        <v>1.0</v>
      </c>
      <c r="AO234" s="5">
        <v>0.0</v>
      </c>
      <c r="AP234" s="5">
        <v>8.0</v>
      </c>
      <c r="AQ234" s="5">
        <v>0.222</v>
      </c>
      <c r="AR234" s="5">
        <v>0.271</v>
      </c>
      <c r="AS234" s="5">
        <v>0.415</v>
      </c>
      <c r="AT234" s="5">
        <v>0.686</v>
      </c>
      <c r="AU234" s="5">
        <v>56.0</v>
      </c>
      <c r="AV234" s="5">
        <v>2.0</v>
      </c>
      <c r="AW234" s="5">
        <v>1.0</v>
      </c>
      <c r="AX234" s="5">
        <v>0.0</v>
      </c>
      <c r="AY234" s="5">
        <v>0.0</v>
      </c>
      <c r="AZ234" s="5">
        <v>1.0</v>
      </c>
      <c r="BA234" s="5">
        <v>3.0</v>
      </c>
      <c r="BB234" s="5">
        <v>0.245</v>
      </c>
      <c r="BC234" s="5">
        <f t="shared" si="1"/>
        <v>18</v>
      </c>
      <c r="BD234" s="5">
        <f t="shared" si="2"/>
        <v>1</v>
      </c>
    </row>
    <row r="235">
      <c r="A235" s="1">
        <v>234.0</v>
      </c>
      <c r="B235" s="3"/>
      <c r="C235" s="4" t="s">
        <v>886</v>
      </c>
      <c r="D235" s="4" t="s">
        <v>692</v>
      </c>
      <c r="E235" s="5">
        <v>2019.0</v>
      </c>
      <c r="F235" s="5">
        <v>2020.0</v>
      </c>
      <c r="G235" s="5">
        <v>76.0</v>
      </c>
      <c r="H235" s="5">
        <v>34.0</v>
      </c>
      <c r="I235" s="3"/>
      <c r="J235" s="3"/>
      <c r="K235" s="3"/>
      <c r="L235" s="5">
        <v>3.4</v>
      </c>
      <c r="M235" s="5">
        <v>0.0</v>
      </c>
      <c r="N235" s="3"/>
      <c r="O235" s="3"/>
      <c r="P235" s="3"/>
      <c r="Q235" s="3"/>
      <c r="R235" s="5">
        <v>45.0</v>
      </c>
      <c r="S235" s="5">
        <v>40.0</v>
      </c>
      <c r="T235" s="5">
        <v>24.0</v>
      </c>
      <c r="U235" s="5">
        <v>17.0</v>
      </c>
      <c r="V235" s="5">
        <v>7.0</v>
      </c>
      <c r="W235" s="5">
        <v>15.0</v>
      </c>
      <c r="X235" s="5">
        <v>2.0</v>
      </c>
      <c r="Y235" s="5">
        <v>1.0</v>
      </c>
      <c r="Z235" s="5">
        <v>0.0</v>
      </c>
      <c r="AA235" s="5">
        <v>1.0</v>
      </c>
      <c r="AB235" s="5">
        <v>0.0</v>
      </c>
      <c r="AC235" s="5">
        <v>181.0</v>
      </c>
      <c r="AD235" s="5">
        <v>1.222</v>
      </c>
      <c r="AE235" s="5">
        <v>6.8</v>
      </c>
      <c r="AF235" s="5">
        <v>2.27</v>
      </c>
      <c r="AG235" s="5">
        <v>181.0</v>
      </c>
      <c r="AH235" s="5">
        <v>161.0</v>
      </c>
      <c r="AI235" s="5">
        <v>24.0</v>
      </c>
      <c r="AJ235" s="5">
        <v>40.0</v>
      </c>
      <c r="AK235" s="5">
        <v>8.0</v>
      </c>
      <c r="AL235" s="5">
        <v>2.0</v>
      </c>
      <c r="AM235" s="5">
        <v>7.0</v>
      </c>
      <c r="AN235" s="5">
        <v>3.0</v>
      </c>
      <c r="AO235" s="5">
        <v>1.0</v>
      </c>
      <c r="AP235" s="5">
        <v>15.0</v>
      </c>
      <c r="AQ235" s="5">
        <v>0.248</v>
      </c>
      <c r="AR235" s="5">
        <v>0.306</v>
      </c>
      <c r="AS235" s="5">
        <v>0.453</v>
      </c>
      <c r="AT235" s="5">
        <v>0.759</v>
      </c>
      <c r="AU235" s="5">
        <v>73.0</v>
      </c>
      <c r="AV235" s="5">
        <v>8.0</v>
      </c>
      <c r="AW235" s="5">
        <v>0.0</v>
      </c>
      <c r="AX235" s="5">
        <v>1.0</v>
      </c>
      <c r="AY235" s="5">
        <v>4.0</v>
      </c>
      <c r="AZ235" s="5">
        <v>2.0</v>
      </c>
      <c r="BA235" s="5">
        <v>1.0</v>
      </c>
      <c r="BB235" s="5">
        <v>0.266</v>
      </c>
      <c r="BC235" s="5">
        <f t="shared" si="1"/>
        <v>23</v>
      </c>
      <c r="BD235" s="5">
        <f t="shared" si="2"/>
        <v>2</v>
      </c>
    </row>
    <row r="236">
      <c r="A236" s="1">
        <v>235.0</v>
      </c>
      <c r="B236" s="3"/>
      <c r="C236" s="4" t="s">
        <v>887</v>
      </c>
      <c r="D236" s="4" t="s">
        <v>692</v>
      </c>
      <c r="E236" s="5">
        <v>2019.0</v>
      </c>
      <c r="F236" s="5">
        <v>2020.0</v>
      </c>
      <c r="G236" s="5">
        <v>46.0</v>
      </c>
      <c r="H236" s="5">
        <v>34.0</v>
      </c>
      <c r="I236" s="3"/>
      <c r="J236" s="3"/>
      <c r="K236" s="3"/>
      <c r="L236" s="5">
        <v>3.13</v>
      </c>
      <c r="M236" s="5">
        <v>0.0</v>
      </c>
      <c r="N236" s="3"/>
      <c r="O236" s="3"/>
      <c r="P236" s="3"/>
      <c r="Q236" s="3"/>
      <c r="R236" s="5">
        <v>31.2</v>
      </c>
      <c r="S236" s="5">
        <v>33.0</v>
      </c>
      <c r="T236" s="5">
        <v>16.0</v>
      </c>
      <c r="U236" s="5">
        <v>11.0</v>
      </c>
      <c r="V236" s="5">
        <v>2.0</v>
      </c>
      <c r="W236" s="5">
        <v>6.0</v>
      </c>
      <c r="X236" s="5">
        <v>0.0</v>
      </c>
      <c r="Y236" s="5">
        <v>1.0</v>
      </c>
      <c r="Z236" s="5">
        <v>1.0</v>
      </c>
      <c r="AA236" s="5">
        <v>0.0</v>
      </c>
      <c r="AB236" s="5">
        <v>0.0</v>
      </c>
      <c r="AC236" s="5">
        <v>132.0</v>
      </c>
      <c r="AD236" s="5">
        <v>1.232</v>
      </c>
      <c r="AE236" s="5">
        <v>9.7</v>
      </c>
      <c r="AF236" s="5">
        <v>5.67</v>
      </c>
      <c r="AG236" s="5">
        <v>132.0</v>
      </c>
      <c r="AH236" s="5">
        <v>125.0</v>
      </c>
      <c r="AI236" s="5">
        <v>16.0</v>
      </c>
      <c r="AJ236" s="5">
        <v>33.0</v>
      </c>
      <c r="AK236" s="5">
        <v>9.0</v>
      </c>
      <c r="AL236" s="5">
        <v>0.0</v>
      </c>
      <c r="AM236" s="5">
        <v>2.0</v>
      </c>
      <c r="AN236" s="5">
        <v>1.0</v>
      </c>
      <c r="AO236" s="5">
        <v>0.0</v>
      </c>
      <c r="AP236" s="5">
        <v>6.0</v>
      </c>
      <c r="AQ236" s="5">
        <v>0.264</v>
      </c>
      <c r="AR236" s="5">
        <v>0.303</v>
      </c>
      <c r="AS236" s="5">
        <v>0.384</v>
      </c>
      <c r="AT236" s="5">
        <v>0.687</v>
      </c>
      <c r="AU236" s="5">
        <v>48.0</v>
      </c>
      <c r="AV236" s="5">
        <v>4.0</v>
      </c>
      <c r="AW236" s="5">
        <v>1.0</v>
      </c>
      <c r="AX236" s="5">
        <v>0.0</v>
      </c>
      <c r="AY236" s="5">
        <v>0.0</v>
      </c>
      <c r="AZ236" s="5">
        <v>0.0</v>
      </c>
      <c r="BA236" s="5">
        <v>1.0</v>
      </c>
      <c r="BB236" s="5">
        <v>0.348</v>
      </c>
      <c r="BC236" s="5">
        <f t="shared" si="1"/>
        <v>22</v>
      </c>
      <c r="BD236" s="5">
        <f t="shared" si="2"/>
        <v>1</v>
      </c>
    </row>
    <row r="237">
      <c r="A237" s="1">
        <v>236.0</v>
      </c>
      <c r="B237" s="3"/>
      <c r="C237" s="4" t="s">
        <v>888</v>
      </c>
      <c r="D237" s="4" t="s">
        <v>692</v>
      </c>
      <c r="E237" s="5">
        <v>2019.0</v>
      </c>
      <c r="F237" s="5">
        <v>2020.0</v>
      </c>
      <c r="G237" s="5">
        <v>33.0</v>
      </c>
      <c r="H237" s="5">
        <v>34.0</v>
      </c>
      <c r="I237" s="3"/>
      <c r="J237" s="3"/>
      <c r="K237" s="3"/>
      <c r="L237" s="5">
        <v>5.5</v>
      </c>
      <c r="M237" s="5">
        <v>8.0</v>
      </c>
      <c r="N237" s="3"/>
      <c r="O237" s="3"/>
      <c r="P237" s="3"/>
      <c r="Q237" s="3"/>
      <c r="R237" s="5">
        <v>36.0</v>
      </c>
      <c r="S237" s="5">
        <v>32.0</v>
      </c>
      <c r="T237" s="5">
        <v>25.0</v>
      </c>
      <c r="U237" s="5">
        <v>22.0</v>
      </c>
      <c r="V237" s="5">
        <v>10.0</v>
      </c>
      <c r="W237" s="5">
        <v>6.0</v>
      </c>
      <c r="X237" s="5">
        <v>0.0</v>
      </c>
      <c r="Y237" s="5">
        <v>3.0</v>
      </c>
      <c r="Z237" s="5">
        <v>3.0</v>
      </c>
      <c r="AA237" s="5">
        <v>0.0</v>
      </c>
      <c r="AB237" s="5">
        <v>2.0</v>
      </c>
      <c r="AC237" s="5">
        <v>146.0</v>
      </c>
      <c r="AD237" s="5">
        <v>1.056</v>
      </c>
      <c r="AE237" s="5">
        <v>8.5</v>
      </c>
      <c r="AF237" s="5">
        <v>5.67</v>
      </c>
      <c r="AG237" s="5">
        <v>146.0</v>
      </c>
      <c r="AH237" s="5">
        <v>137.0</v>
      </c>
      <c r="AI237" s="5">
        <v>25.0</v>
      </c>
      <c r="AJ237" s="5">
        <v>32.0</v>
      </c>
      <c r="AK237" s="5">
        <v>5.0</v>
      </c>
      <c r="AL237" s="5">
        <v>0.0</v>
      </c>
      <c r="AM237" s="5">
        <v>10.0</v>
      </c>
      <c r="AN237" s="5">
        <v>2.0</v>
      </c>
      <c r="AO237" s="5">
        <v>0.0</v>
      </c>
      <c r="AP237" s="5">
        <v>6.0</v>
      </c>
      <c r="AQ237" s="5">
        <v>0.234</v>
      </c>
      <c r="AR237" s="5">
        <v>0.281</v>
      </c>
      <c r="AS237" s="5">
        <v>0.489</v>
      </c>
      <c r="AT237" s="5">
        <v>0.77</v>
      </c>
      <c r="AU237" s="5">
        <v>67.0</v>
      </c>
      <c r="AV237" s="5">
        <v>4.0</v>
      </c>
      <c r="AW237" s="5">
        <v>3.0</v>
      </c>
      <c r="AX237" s="5">
        <v>0.0</v>
      </c>
      <c r="AY237" s="5">
        <v>0.0</v>
      </c>
      <c r="AZ237" s="5">
        <v>0.0</v>
      </c>
      <c r="BA237" s="5">
        <v>3.0</v>
      </c>
      <c r="BB237" s="5">
        <v>0.237</v>
      </c>
      <c r="BC237" s="5">
        <f t="shared" si="1"/>
        <v>17</v>
      </c>
      <c r="BD237" s="5">
        <f t="shared" si="2"/>
        <v>2</v>
      </c>
    </row>
    <row r="238">
      <c r="A238" s="1">
        <v>237.0</v>
      </c>
      <c r="B238" s="3"/>
      <c r="C238" s="4" t="s">
        <v>889</v>
      </c>
      <c r="D238" s="4" t="s">
        <v>692</v>
      </c>
      <c r="E238" s="5">
        <v>2019.0</v>
      </c>
      <c r="F238" s="5">
        <v>2020.0</v>
      </c>
      <c r="G238" s="5">
        <v>66.0</v>
      </c>
      <c r="H238" s="5">
        <v>34.0</v>
      </c>
      <c r="I238" s="3"/>
      <c r="J238" s="3"/>
      <c r="K238" s="3"/>
      <c r="L238" s="5">
        <v>3.0</v>
      </c>
      <c r="M238" s="5">
        <v>0.0</v>
      </c>
      <c r="N238" s="3"/>
      <c r="O238" s="3"/>
      <c r="P238" s="3"/>
      <c r="Q238" s="3"/>
      <c r="R238" s="5">
        <v>42.0</v>
      </c>
      <c r="S238" s="5">
        <v>37.0</v>
      </c>
      <c r="T238" s="5">
        <v>24.0</v>
      </c>
      <c r="U238" s="5">
        <v>14.0</v>
      </c>
      <c r="V238" s="5">
        <v>2.0</v>
      </c>
      <c r="W238" s="5">
        <v>8.0</v>
      </c>
      <c r="X238" s="5">
        <v>1.0</v>
      </c>
      <c r="Y238" s="5">
        <v>2.0</v>
      </c>
      <c r="Z238" s="5">
        <v>1.0</v>
      </c>
      <c r="AA238" s="5">
        <v>0.0</v>
      </c>
      <c r="AB238" s="5">
        <v>1.0</v>
      </c>
      <c r="AC238" s="5">
        <v>173.0</v>
      </c>
      <c r="AD238" s="5">
        <v>1.071</v>
      </c>
      <c r="AE238" s="5">
        <v>7.3</v>
      </c>
      <c r="AF238" s="5">
        <v>4.25</v>
      </c>
      <c r="AG238" s="5">
        <v>173.0</v>
      </c>
      <c r="AH238" s="5">
        <v>160.0</v>
      </c>
      <c r="AI238" s="5">
        <v>24.0</v>
      </c>
      <c r="AJ238" s="5">
        <v>37.0</v>
      </c>
      <c r="AK238" s="5">
        <v>6.0</v>
      </c>
      <c r="AL238" s="5">
        <v>2.0</v>
      </c>
      <c r="AM238" s="5">
        <v>2.0</v>
      </c>
      <c r="AN238" s="5">
        <v>2.0</v>
      </c>
      <c r="AO238" s="5">
        <v>0.0</v>
      </c>
      <c r="AP238" s="5">
        <v>8.0</v>
      </c>
      <c r="AQ238" s="5">
        <v>0.231</v>
      </c>
      <c r="AR238" s="5">
        <v>0.269</v>
      </c>
      <c r="AS238" s="5">
        <v>0.331</v>
      </c>
      <c r="AT238" s="5">
        <v>0.6</v>
      </c>
      <c r="AU238" s="5">
        <v>53.0</v>
      </c>
      <c r="AV238" s="5">
        <v>2.0</v>
      </c>
      <c r="AW238" s="5">
        <v>1.0</v>
      </c>
      <c r="AX238" s="5">
        <v>2.0</v>
      </c>
      <c r="AY238" s="5">
        <v>2.0</v>
      </c>
      <c r="AZ238" s="5">
        <v>1.0</v>
      </c>
      <c r="BA238" s="5">
        <v>2.0</v>
      </c>
      <c r="BB238" s="5">
        <v>0.278</v>
      </c>
      <c r="BC238" s="5">
        <f t="shared" si="1"/>
        <v>27</v>
      </c>
      <c r="BD238" s="5">
        <f t="shared" si="2"/>
        <v>2</v>
      </c>
    </row>
    <row r="239">
      <c r="A239" s="1">
        <v>238.0</v>
      </c>
      <c r="B239" s="3"/>
      <c r="C239" s="4" t="s">
        <v>890</v>
      </c>
      <c r="D239" s="4" t="s">
        <v>692</v>
      </c>
      <c r="E239" s="5">
        <v>2019.0</v>
      </c>
      <c r="F239" s="5">
        <v>2020.0</v>
      </c>
      <c r="G239" s="5">
        <v>63.0</v>
      </c>
      <c r="H239" s="5">
        <v>33.0</v>
      </c>
      <c r="I239" s="3"/>
      <c r="J239" s="3"/>
      <c r="K239" s="3"/>
      <c r="L239" s="5">
        <v>3.38</v>
      </c>
      <c r="M239" s="5">
        <v>2.0</v>
      </c>
      <c r="N239" s="3"/>
      <c r="O239" s="3"/>
      <c r="P239" s="3"/>
      <c r="Q239" s="3"/>
      <c r="R239" s="5">
        <v>37.1</v>
      </c>
      <c r="S239" s="5">
        <v>34.0</v>
      </c>
      <c r="T239" s="5">
        <v>12.0</v>
      </c>
      <c r="U239" s="5">
        <v>14.0</v>
      </c>
      <c r="V239" s="5">
        <v>2.0</v>
      </c>
      <c r="W239" s="5">
        <v>16.0</v>
      </c>
      <c r="X239" s="5">
        <v>0.0</v>
      </c>
      <c r="Y239" s="5">
        <v>1.0</v>
      </c>
      <c r="Z239" s="5">
        <v>3.0</v>
      </c>
      <c r="AA239" s="5">
        <v>0.0</v>
      </c>
      <c r="AB239" s="5">
        <v>3.0</v>
      </c>
      <c r="AC239" s="5">
        <v>158.0</v>
      </c>
      <c r="AD239" s="5">
        <v>1.339</v>
      </c>
      <c r="AE239" s="5">
        <v>8.0</v>
      </c>
      <c r="AF239" s="5">
        <v>2.06</v>
      </c>
      <c r="AG239" s="5">
        <v>158.0</v>
      </c>
      <c r="AH239" s="5">
        <v>138.0</v>
      </c>
      <c r="AI239" s="5">
        <v>12.0</v>
      </c>
      <c r="AJ239" s="5">
        <v>34.0</v>
      </c>
      <c r="AK239" s="5">
        <v>4.0</v>
      </c>
      <c r="AL239" s="5">
        <v>1.0</v>
      </c>
      <c r="AM239" s="5">
        <v>2.0</v>
      </c>
      <c r="AN239" s="5">
        <v>6.0</v>
      </c>
      <c r="AO239" s="5">
        <v>1.0</v>
      </c>
      <c r="AP239" s="5">
        <v>16.0</v>
      </c>
      <c r="AQ239" s="5">
        <v>0.246</v>
      </c>
      <c r="AR239" s="5">
        <v>0.335</v>
      </c>
      <c r="AS239" s="5">
        <v>0.333</v>
      </c>
      <c r="AT239" s="5">
        <v>0.669</v>
      </c>
      <c r="AU239" s="5">
        <v>46.0</v>
      </c>
      <c r="AV239" s="5">
        <v>8.0</v>
      </c>
      <c r="AW239" s="5">
        <v>3.0</v>
      </c>
      <c r="AX239" s="5">
        <v>0.0</v>
      </c>
      <c r="AY239" s="5">
        <v>1.0</v>
      </c>
      <c r="AZ239" s="5">
        <v>0.0</v>
      </c>
      <c r="BA239" s="5">
        <v>1.0</v>
      </c>
      <c r="BB239" s="5">
        <v>0.308</v>
      </c>
      <c r="BC239" s="5">
        <f t="shared" si="1"/>
        <v>27</v>
      </c>
      <c r="BD239" s="5">
        <f t="shared" si="2"/>
        <v>5</v>
      </c>
    </row>
    <row r="240">
      <c r="A240" s="1">
        <v>239.0</v>
      </c>
      <c r="B240" s="3"/>
      <c r="C240" s="4" t="s">
        <v>891</v>
      </c>
      <c r="D240" s="4" t="s">
        <v>692</v>
      </c>
      <c r="E240" s="5">
        <v>2019.0</v>
      </c>
      <c r="F240" s="5">
        <v>2020.0</v>
      </c>
      <c r="G240" s="5">
        <v>58.0</v>
      </c>
      <c r="H240" s="5">
        <v>33.0</v>
      </c>
      <c r="I240" s="3"/>
      <c r="J240" s="3"/>
      <c r="K240" s="3"/>
      <c r="L240" s="5">
        <v>4.46</v>
      </c>
      <c r="M240" s="5">
        <v>1.0</v>
      </c>
      <c r="N240" s="3"/>
      <c r="O240" s="3"/>
      <c r="P240" s="3"/>
      <c r="Q240" s="3"/>
      <c r="R240" s="5">
        <v>36.1</v>
      </c>
      <c r="S240" s="5">
        <v>36.0</v>
      </c>
      <c r="T240" s="5">
        <v>27.0</v>
      </c>
      <c r="U240" s="5">
        <v>18.0</v>
      </c>
      <c r="V240" s="5">
        <v>7.0</v>
      </c>
      <c r="W240" s="5">
        <v>8.0</v>
      </c>
      <c r="X240" s="5">
        <v>0.0</v>
      </c>
      <c r="Y240" s="5">
        <v>1.0</v>
      </c>
      <c r="Z240" s="5">
        <v>1.0</v>
      </c>
      <c r="AA240" s="5">
        <v>0.0</v>
      </c>
      <c r="AB240" s="5">
        <v>0.0</v>
      </c>
      <c r="AC240" s="5">
        <v>152.0</v>
      </c>
      <c r="AD240" s="5">
        <v>1.211</v>
      </c>
      <c r="AE240" s="5">
        <v>8.2</v>
      </c>
      <c r="AF240" s="5">
        <v>4.13</v>
      </c>
      <c r="AG240" s="5">
        <v>152.0</v>
      </c>
      <c r="AH240" s="5">
        <v>139.0</v>
      </c>
      <c r="AI240" s="5">
        <v>27.0</v>
      </c>
      <c r="AJ240" s="5">
        <v>36.0</v>
      </c>
      <c r="AK240" s="5">
        <v>7.0</v>
      </c>
      <c r="AL240" s="5">
        <v>3.0</v>
      </c>
      <c r="AM240" s="5">
        <v>7.0</v>
      </c>
      <c r="AN240" s="5">
        <v>8.0</v>
      </c>
      <c r="AO240" s="5">
        <v>1.0</v>
      </c>
      <c r="AP240" s="5">
        <v>8.0</v>
      </c>
      <c r="AQ240" s="5">
        <v>0.259</v>
      </c>
      <c r="AR240" s="5">
        <v>0.298</v>
      </c>
      <c r="AS240" s="5">
        <v>0.504</v>
      </c>
      <c r="AT240" s="5">
        <v>0.802</v>
      </c>
      <c r="AU240" s="5">
        <v>70.0</v>
      </c>
      <c r="AV240" s="5">
        <v>1.0</v>
      </c>
      <c r="AW240" s="5">
        <v>1.0</v>
      </c>
      <c r="AX240" s="5">
        <v>1.0</v>
      </c>
      <c r="AY240" s="5">
        <v>3.0</v>
      </c>
      <c r="AZ240" s="5">
        <v>0.0</v>
      </c>
      <c r="BA240" s="5">
        <v>1.0</v>
      </c>
      <c r="BB240" s="5">
        <v>0.284</v>
      </c>
      <c r="BC240" s="5">
        <f t="shared" si="1"/>
        <v>19</v>
      </c>
      <c r="BD240" s="5">
        <f t="shared" si="2"/>
        <v>7</v>
      </c>
    </row>
    <row r="241">
      <c r="A241" s="1">
        <v>240.0</v>
      </c>
      <c r="B241" s="3"/>
      <c r="C241" s="4" t="s">
        <v>892</v>
      </c>
      <c r="D241" s="4" t="s">
        <v>692</v>
      </c>
      <c r="E241" s="5">
        <v>2019.0</v>
      </c>
      <c r="F241" s="5">
        <v>2020.0</v>
      </c>
      <c r="G241" s="5">
        <v>49.0</v>
      </c>
      <c r="H241" s="5">
        <v>33.0</v>
      </c>
      <c r="I241" s="3"/>
      <c r="J241" s="3"/>
      <c r="K241" s="3"/>
      <c r="L241" s="5">
        <v>5.93</v>
      </c>
      <c r="M241" s="5">
        <v>0.0</v>
      </c>
      <c r="N241" s="3"/>
      <c r="O241" s="3"/>
      <c r="P241" s="3"/>
      <c r="Q241" s="3"/>
      <c r="R241" s="5">
        <v>27.1</v>
      </c>
      <c r="S241" s="5">
        <v>27.0</v>
      </c>
      <c r="T241" s="5">
        <v>23.0</v>
      </c>
      <c r="U241" s="5">
        <v>18.0</v>
      </c>
      <c r="V241" s="5">
        <v>7.0</v>
      </c>
      <c r="W241" s="5">
        <v>10.0</v>
      </c>
      <c r="X241" s="5">
        <v>1.0</v>
      </c>
      <c r="Y241" s="5">
        <v>1.0</v>
      </c>
      <c r="Z241" s="5">
        <v>0.0</v>
      </c>
      <c r="AA241" s="5">
        <v>0.0</v>
      </c>
      <c r="AB241" s="5">
        <v>2.0</v>
      </c>
      <c r="AC241" s="5">
        <v>116.0</v>
      </c>
      <c r="AD241" s="5">
        <v>1.354</v>
      </c>
      <c r="AE241" s="5">
        <v>10.9</v>
      </c>
      <c r="AF241" s="5">
        <v>3.3</v>
      </c>
      <c r="AG241" s="5">
        <v>116.0</v>
      </c>
      <c r="AH241" s="5">
        <v>105.0</v>
      </c>
      <c r="AI241" s="5">
        <v>23.0</v>
      </c>
      <c r="AJ241" s="5">
        <v>27.0</v>
      </c>
      <c r="AK241" s="5">
        <v>7.0</v>
      </c>
      <c r="AL241" s="5">
        <v>0.0</v>
      </c>
      <c r="AM241" s="5">
        <v>7.0</v>
      </c>
      <c r="AN241" s="5">
        <v>0.0</v>
      </c>
      <c r="AO241" s="5">
        <v>0.0</v>
      </c>
      <c r="AP241" s="5">
        <v>10.0</v>
      </c>
      <c r="AQ241" s="5">
        <v>0.257</v>
      </c>
      <c r="AR241" s="5">
        <v>0.322</v>
      </c>
      <c r="AS241" s="5">
        <v>0.524</v>
      </c>
      <c r="AT241" s="5">
        <v>0.846</v>
      </c>
      <c r="AU241" s="5">
        <v>55.0</v>
      </c>
      <c r="AV241" s="5">
        <v>4.0</v>
      </c>
      <c r="AW241" s="5">
        <v>0.0</v>
      </c>
      <c r="AX241" s="5">
        <v>1.0</v>
      </c>
      <c r="AY241" s="5">
        <v>0.0</v>
      </c>
      <c r="AZ241" s="5">
        <v>1.0</v>
      </c>
      <c r="BA241" s="5">
        <v>1.0</v>
      </c>
      <c r="BB241" s="5">
        <v>0.308</v>
      </c>
      <c r="BC241" s="5">
        <f t="shared" si="1"/>
        <v>13</v>
      </c>
      <c r="BD241" s="5">
        <f t="shared" si="2"/>
        <v>0</v>
      </c>
    </row>
    <row r="242">
      <c r="A242" s="1">
        <v>241.0</v>
      </c>
      <c r="B242" s="3"/>
      <c r="C242" s="4" t="s">
        <v>893</v>
      </c>
      <c r="D242" s="4" t="s">
        <v>692</v>
      </c>
      <c r="E242" s="5">
        <v>2019.0</v>
      </c>
      <c r="F242" s="5">
        <v>2020.0</v>
      </c>
      <c r="G242" s="5">
        <v>78.0</v>
      </c>
      <c r="H242" s="5">
        <v>33.0</v>
      </c>
      <c r="I242" s="3"/>
      <c r="J242" s="3"/>
      <c r="K242" s="3"/>
      <c r="L242" s="5">
        <v>3.42</v>
      </c>
      <c r="M242" s="5">
        <v>0.0</v>
      </c>
      <c r="N242" s="3"/>
      <c r="O242" s="3"/>
      <c r="P242" s="3"/>
      <c r="Q242" s="3"/>
      <c r="R242" s="5">
        <v>50.0</v>
      </c>
      <c r="S242" s="5">
        <v>48.0</v>
      </c>
      <c r="T242" s="5">
        <v>23.0</v>
      </c>
      <c r="U242" s="5">
        <v>19.0</v>
      </c>
      <c r="V242" s="5">
        <v>4.0</v>
      </c>
      <c r="W242" s="5">
        <v>14.0</v>
      </c>
      <c r="X242" s="5">
        <v>1.0</v>
      </c>
      <c r="Y242" s="5">
        <v>3.0</v>
      </c>
      <c r="Z242" s="5">
        <v>1.0</v>
      </c>
      <c r="AA242" s="5">
        <v>0.0</v>
      </c>
      <c r="AB242" s="5">
        <v>0.0</v>
      </c>
      <c r="AC242" s="5">
        <v>209.0</v>
      </c>
      <c r="AD242" s="5">
        <v>1.24</v>
      </c>
      <c r="AE242" s="5">
        <v>5.9</v>
      </c>
      <c r="AF242" s="5">
        <v>2.36</v>
      </c>
      <c r="AG242" s="5">
        <v>209.0</v>
      </c>
      <c r="AH242" s="5">
        <v>190.0</v>
      </c>
      <c r="AI242" s="5">
        <v>23.0</v>
      </c>
      <c r="AJ242" s="5">
        <v>48.0</v>
      </c>
      <c r="AK242" s="5">
        <v>6.0</v>
      </c>
      <c r="AL242" s="5">
        <v>1.0</v>
      </c>
      <c r="AM242" s="5">
        <v>4.0</v>
      </c>
      <c r="AN242" s="5">
        <v>0.0</v>
      </c>
      <c r="AO242" s="5">
        <v>0.0</v>
      </c>
      <c r="AP242" s="5">
        <v>14.0</v>
      </c>
      <c r="AQ242" s="5">
        <v>0.253</v>
      </c>
      <c r="AR242" s="5">
        <v>0.303</v>
      </c>
      <c r="AS242" s="5">
        <v>0.358</v>
      </c>
      <c r="AT242" s="5">
        <v>0.661</v>
      </c>
      <c r="AU242" s="5">
        <v>68.0</v>
      </c>
      <c r="AV242" s="5">
        <v>7.0</v>
      </c>
      <c r="AW242" s="5">
        <v>1.0</v>
      </c>
      <c r="AX242" s="5">
        <v>1.0</v>
      </c>
      <c r="AY242" s="5">
        <v>3.0</v>
      </c>
      <c r="AZ242" s="5">
        <v>1.0</v>
      </c>
      <c r="BA242" s="5">
        <v>3.0</v>
      </c>
      <c r="BB242" s="5">
        <v>0.282</v>
      </c>
      <c r="BC242" s="5">
        <f t="shared" si="1"/>
        <v>37</v>
      </c>
      <c r="BD242" s="5">
        <f t="shared" si="2"/>
        <v>0</v>
      </c>
    </row>
    <row r="243">
      <c r="A243" s="1">
        <v>242.0</v>
      </c>
      <c r="B243" s="3"/>
      <c r="C243" s="4" t="s">
        <v>894</v>
      </c>
      <c r="D243" s="4" t="s">
        <v>692</v>
      </c>
      <c r="E243" s="5">
        <v>2019.0</v>
      </c>
      <c r="F243" s="5">
        <v>2019.0</v>
      </c>
      <c r="G243" s="5">
        <v>55.0</v>
      </c>
      <c r="H243" s="5">
        <v>33.0</v>
      </c>
      <c r="I243" s="3"/>
      <c r="J243" s="3"/>
      <c r="K243" s="3"/>
      <c r="L243" s="5">
        <v>4.8</v>
      </c>
      <c r="M243" s="5">
        <v>4.0</v>
      </c>
      <c r="N243" s="3"/>
      <c r="O243" s="3"/>
      <c r="P243" s="3"/>
      <c r="Q243" s="3"/>
      <c r="R243" s="5">
        <v>30.0</v>
      </c>
      <c r="S243" s="5">
        <v>33.0</v>
      </c>
      <c r="T243" s="5">
        <v>26.0</v>
      </c>
      <c r="U243" s="5">
        <v>16.0</v>
      </c>
      <c r="V243" s="5">
        <v>5.0</v>
      </c>
      <c r="W243" s="5">
        <v>19.0</v>
      </c>
      <c r="X243" s="5">
        <v>0.0</v>
      </c>
      <c r="Y243" s="5">
        <v>2.0</v>
      </c>
      <c r="Z243" s="5">
        <v>3.0</v>
      </c>
      <c r="AA243" s="5">
        <v>0.0</v>
      </c>
      <c r="AB243" s="5">
        <v>2.0</v>
      </c>
      <c r="AC243" s="5">
        <v>144.0</v>
      </c>
      <c r="AD243" s="5">
        <v>1.733</v>
      </c>
      <c r="AE243" s="5">
        <v>9.9</v>
      </c>
      <c r="AF243" s="5">
        <v>1.74</v>
      </c>
      <c r="AG243" s="5">
        <v>144.0</v>
      </c>
      <c r="AH243" s="5">
        <v>120.0</v>
      </c>
      <c r="AI243" s="5">
        <v>26.0</v>
      </c>
      <c r="AJ243" s="5">
        <v>33.0</v>
      </c>
      <c r="AK243" s="5">
        <v>7.0</v>
      </c>
      <c r="AL243" s="5">
        <v>1.0</v>
      </c>
      <c r="AM243" s="5">
        <v>5.0</v>
      </c>
      <c r="AN243" s="5">
        <v>1.0</v>
      </c>
      <c r="AO243" s="5">
        <v>3.0</v>
      </c>
      <c r="AP243" s="5">
        <v>19.0</v>
      </c>
      <c r="AQ243" s="5">
        <v>0.275</v>
      </c>
      <c r="AR243" s="5">
        <v>0.385</v>
      </c>
      <c r="AS243" s="5">
        <v>0.475</v>
      </c>
      <c r="AT243" s="5">
        <v>0.86</v>
      </c>
      <c r="AU243" s="5">
        <v>57.0</v>
      </c>
      <c r="AV243" s="5">
        <v>2.0</v>
      </c>
      <c r="AW243" s="5">
        <v>3.0</v>
      </c>
      <c r="AX243" s="5">
        <v>1.0</v>
      </c>
      <c r="AY243" s="5">
        <v>1.0</v>
      </c>
      <c r="AZ243" s="5">
        <v>0.0</v>
      </c>
      <c r="BA243" s="5">
        <v>2.0</v>
      </c>
      <c r="BB243" s="5">
        <v>0.337</v>
      </c>
      <c r="BC243" s="5">
        <f t="shared" si="1"/>
        <v>20</v>
      </c>
      <c r="BD243" s="5">
        <f t="shared" si="2"/>
        <v>-2</v>
      </c>
    </row>
    <row r="244">
      <c r="A244" s="1">
        <v>243.0</v>
      </c>
      <c r="B244" s="3"/>
      <c r="C244" s="4" t="s">
        <v>895</v>
      </c>
      <c r="D244" s="4" t="s">
        <v>692</v>
      </c>
      <c r="E244" s="5">
        <v>2019.0</v>
      </c>
      <c r="F244" s="5">
        <v>2020.0</v>
      </c>
      <c r="G244" s="5">
        <v>27.0</v>
      </c>
      <c r="H244" s="5">
        <v>33.0</v>
      </c>
      <c r="I244" s="3"/>
      <c r="J244" s="3"/>
      <c r="K244" s="3"/>
      <c r="L244" s="5">
        <v>8.85</v>
      </c>
      <c r="M244" s="5">
        <v>15.0</v>
      </c>
      <c r="N244" s="3"/>
      <c r="O244" s="3"/>
      <c r="P244" s="3"/>
      <c r="Q244" s="3"/>
      <c r="R244" s="5">
        <v>39.2</v>
      </c>
      <c r="S244" s="5">
        <v>54.0</v>
      </c>
      <c r="T244" s="5">
        <v>43.0</v>
      </c>
      <c r="U244" s="5">
        <v>39.0</v>
      </c>
      <c r="V244" s="5">
        <v>15.0</v>
      </c>
      <c r="W244" s="5">
        <v>18.0</v>
      </c>
      <c r="X244" s="5">
        <v>3.0</v>
      </c>
      <c r="Y244" s="5">
        <v>1.0</v>
      </c>
      <c r="Z244" s="5">
        <v>4.0</v>
      </c>
      <c r="AA244" s="5">
        <v>0.0</v>
      </c>
      <c r="AB244" s="5">
        <v>3.0</v>
      </c>
      <c r="AC244" s="5">
        <v>189.0</v>
      </c>
      <c r="AD244" s="5">
        <v>1.815</v>
      </c>
      <c r="AE244" s="5">
        <v>7.5</v>
      </c>
      <c r="AF244" s="5">
        <v>1.83</v>
      </c>
      <c r="AG244" s="5">
        <v>189.0</v>
      </c>
      <c r="AH244" s="5">
        <v>164.0</v>
      </c>
      <c r="AI244" s="5">
        <v>43.0</v>
      </c>
      <c r="AJ244" s="5">
        <v>54.0</v>
      </c>
      <c r="AK244" s="5">
        <v>16.0</v>
      </c>
      <c r="AL244" s="5">
        <v>1.0</v>
      </c>
      <c r="AM244" s="5">
        <v>15.0</v>
      </c>
      <c r="AN244" s="5">
        <v>5.0</v>
      </c>
      <c r="AO244" s="5">
        <v>1.0</v>
      </c>
      <c r="AP244" s="5">
        <v>18.0</v>
      </c>
      <c r="AQ244" s="5">
        <v>0.329</v>
      </c>
      <c r="AR244" s="5">
        <v>0.402</v>
      </c>
      <c r="AS244" s="5">
        <v>0.713</v>
      </c>
      <c r="AT244" s="5">
        <v>1.116</v>
      </c>
      <c r="AU244" s="5">
        <v>117.0</v>
      </c>
      <c r="AV244" s="5">
        <v>6.0</v>
      </c>
      <c r="AW244" s="5">
        <v>4.0</v>
      </c>
      <c r="AX244" s="5">
        <v>0.0</v>
      </c>
      <c r="AY244" s="5">
        <v>3.0</v>
      </c>
      <c r="AZ244" s="5">
        <v>3.0</v>
      </c>
      <c r="BA244" s="5">
        <v>1.0</v>
      </c>
      <c r="BB244" s="5">
        <v>0.328</v>
      </c>
      <c r="BC244" s="5">
        <f t="shared" si="1"/>
        <v>22</v>
      </c>
      <c r="BD244" s="5">
        <f t="shared" si="2"/>
        <v>4</v>
      </c>
    </row>
    <row r="245">
      <c r="A245" s="1">
        <v>244.0</v>
      </c>
      <c r="B245" s="3"/>
      <c r="C245" s="4" t="s">
        <v>896</v>
      </c>
      <c r="D245" s="4" t="s">
        <v>692</v>
      </c>
      <c r="E245" s="5">
        <v>2019.0</v>
      </c>
      <c r="F245" s="5">
        <v>2020.0</v>
      </c>
      <c r="G245" s="5">
        <v>40.0</v>
      </c>
      <c r="H245" s="5">
        <v>33.0</v>
      </c>
      <c r="I245" s="3"/>
      <c r="J245" s="3"/>
      <c r="K245" s="3"/>
      <c r="L245" s="5">
        <v>6.04</v>
      </c>
      <c r="M245" s="5">
        <v>0.0</v>
      </c>
      <c r="N245" s="3"/>
      <c r="O245" s="3"/>
      <c r="P245" s="3"/>
      <c r="Q245" s="3"/>
      <c r="R245" s="5">
        <v>28.1</v>
      </c>
      <c r="S245" s="5">
        <v>26.0</v>
      </c>
      <c r="T245" s="5">
        <v>17.0</v>
      </c>
      <c r="U245" s="5">
        <v>19.0</v>
      </c>
      <c r="V245" s="5">
        <v>8.0</v>
      </c>
      <c r="W245" s="5">
        <v>19.0</v>
      </c>
      <c r="X245" s="5">
        <v>1.0</v>
      </c>
      <c r="Y245" s="5">
        <v>0.0</v>
      </c>
      <c r="Z245" s="5">
        <v>0.0</v>
      </c>
      <c r="AA245" s="5">
        <v>0.0</v>
      </c>
      <c r="AB245" s="5">
        <v>2.0</v>
      </c>
      <c r="AC245" s="5">
        <v>124.0</v>
      </c>
      <c r="AD245" s="5">
        <v>1.588</v>
      </c>
      <c r="AE245" s="5">
        <v>10.5</v>
      </c>
      <c r="AF245" s="5">
        <v>1.74</v>
      </c>
      <c r="AG245" s="5">
        <v>124.0</v>
      </c>
      <c r="AH245" s="5">
        <v>103.0</v>
      </c>
      <c r="AI245" s="5">
        <v>17.0</v>
      </c>
      <c r="AJ245" s="5">
        <v>26.0</v>
      </c>
      <c r="AK245" s="5">
        <v>2.0</v>
      </c>
      <c r="AL245" s="5">
        <v>0.0</v>
      </c>
      <c r="AM245" s="5">
        <v>8.0</v>
      </c>
      <c r="AN245" s="5">
        <v>1.0</v>
      </c>
      <c r="AO245" s="5">
        <v>2.0</v>
      </c>
      <c r="AP245" s="5">
        <v>19.0</v>
      </c>
      <c r="AQ245" s="5">
        <v>0.252</v>
      </c>
      <c r="AR245" s="5">
        <v>0.366</v>
      </c>
      <c r="AS245" s="5">
        <v>0.505</v>
      </c>
      <c r="AT245" s="5">
        <v>0.871</v>
      </c>
      <c r="AU245" s="5">
        <v>52.0</v>
      </c>
      <c r="AV245" s="5">
        <v>3.0</v>
      </c>
      <c r="AW245" s="5">
        <v>0.0</v>
      </c>
      <c r="AX245" s="5">
        <v>1.0</v>
      </c>
      <c r="AY245" s="5">
        <v>1.0</v>
      </c>
      <c r="AZ245" s="5">
        <v>1.0</v>
      </c>
      <c r="BA245" s="5">
        <v>0.0</v>
      </c>
      <c r="BB245" s="5">
        <v>0.286</v>
      </c>
      <c r="BC245" s="5">
        <f t="shared" si="1"/>
        <v>16</v>
      </c>
      <c r="BD245" s="5">
        <f t="shared" si="2"/>
        <v>-1</v>
      </c>
    </row>
    <row r="246">
      <c r="A246" s="1">
        <v>245.0</v>
      </c>
      <c r="B246" s="3"/>
      <c r="C246" s="4" t="s">
        <v>897</v>
      </c>
      <c r="D246" s="4" t="s">
        <v>692</v>
      </c>
      <c r="E246" s="5">
        <v>2019.0</v>
      </c>
      <c r="F246" s="5">
        <v>2020.0</v>
      </c>
      <c r="G246" s="5">
        <v>16.0</v>
      </c>
      <c r="H246" s="5">
        <v>33.0</v>
      </c>
      <c r="I246" s="3"/>
      <c r="J246" s="3"/>
      <c r="K246" s="3"/>
      <c r="L246" s="5">
        <v>5.56</v>
      </c>
      <c r="M246" s="5">
        <v>16.0</v>
      </c>
      <c r="N246" s="3"/>
      <c r="O246" s="3"/>
      <c r="P246" s="3"/>
      <c r="Q246" s="3"/>
      <c r="R246" s="5">
        <v>34.0</v>
      </c>
      <c r="S246" s="5">
        <v>42.0</v>
      </c>
      <c r="T246" s="5">
        <v>24.0</v>
      </c>
      <c r="U246" s="5">
        <v>21.0</v>
      </c>
      <c r="V246" s="5">
        <v>4.0</v>
      </c>
      <c r="W246" s="5">
        <v>16.0</v>
      </c>
      <c r="X246" s="5">
        <v>0.0</v>
      </c>
      <c r="Y246" s="5">
        <v>2.0</v>
      </c>
      <c r="Z246" s="5">
        <v>2.0</v>
      </c>
      <c r="AA246" s="5">
        <v>0.0</v>
      </c>
      <c r="AB246" s="5">
        <v>4.0</v>
      </c>
      <c r="AC246" s="5">
        <v>157.0</v>
      </c>
      <c r="AD246" s="5">
        <v>1.706</v>
      </c>
      <c r="AE246" s="5">
        <v>8.7</v>
      </c>
      <c r="AF246" s="5">
        <v>2.06</v>
      </c>
      <c r="AG246" s="5">
        <v>157.0</v>
      </c>
      <c r="AH246" s="5">
        <v>138.0</v>
      </c>
      <c r="AI246" s="5">
        <v>24.0</v>
      </c>
      <c r="AJ246" s="5">
        <v>42.0</v>
      </c>
      <c r="AK246" s="5">
        <v>11.0</v>
      </c>
      <c r="AL246" s="5">
        <v>2.0</v>
      </c>
      <c r="AM246" s="5">
        <v>4.0</v>
      </c>
      <c r="AN246" s="5">
        <v>2.0</v>
      </c>
      <c r="AO246" s="5">
        <v>1.0</v>
      </c>
      <c r="AP246" s="5">
        <v>16.0</v>
      </c>
      <c r="AQ246" s="5">
        <v>0.304</v>
      </c>
      <c r="AR246" s="5">
        <v>0.382</v>
      </c>
      <c r="AS246" s="5">
        <v>0.5</v>
      </c>
      <c r="AT246" s="5">
        <v>0.882</v>
      </c>
      <c r="AU246" s="5">
        <v>69.0</v>
      </c>
      <c r="AV246" s="5">
        <v>4.0</v>
      </c>
      <c r="AW246" s="5">
        <v>2.0</v>
      </c>
      <c r="AX246" s="5">
        <v>0.0</v>
      </c>
      <c r="AY246" s="5">
        <v>1.0</v>
      </c>
      <c r="AZ246" s="5">
        <v>0.0</v>
      </c>
      <c r="BA246" s="5">
        <v>2.0</v>
      </c>
      <c r="BB246" s="5">
        <v>0.373</v>
      </c>
      <c r="BC246" s="5">
        <f t="shared" si="1"/>
        <v>25</v>
      </c>
      <c r="BD246" s="5">
        <f t="shared" si="2"/>
        <v>1</v>
      </c>
    </row>
    <row r="247">
      <c r="A247" s="1">
        <v>246.0</v>
      </c>
      <c r="B247" s="3"/>
      <c r="C247" s="4" t="s">
        <v>898</v>
      </c>
      <c r="D247" s="4" t="s">
        <v>692</v>
      </c>
      <c r="E247" s="5">
        <v>2019.0</v>
      </c>
      <c r="F247" s="5">
        <v>2020.0</v>
      </c>
      <c r="G247" s="5">
        <v>75.0</v>
      </c>
      <c r="H247" s="5">
        <v>33.0</v>
      </c>
      <c r="I247" s="3"/>
      <c r="J247" s="3"/>
      <c r="K247" s="3"/>
      <c r="L247" s="5">
        <v>5.05</v>
      </c>
      <c r="M247" s="5">
        <v>1.0</v>
      </c>
      <c r="N247" s="3"/>
      <c r="O247" s="3"/>
      <c r="P247" s="3"/>
      <c r="Q247" s="3"/>
      <c r="R247" s="5">
        <v>41.0</v>
      </c>
      <c r="S247" s="5">
        <v>47.0</v>
      </c>
      <c r="T247" s="5">
        <v>21.0</v>
      </c>
      <c r="U247" s="5">
        <v>23.0</v>
      </c>
      <c r="V247" s="5">
        <v>7.0</v>
      </c>
      <c r="W247" s="5">
        <v>16.0</v>
      </c>
      <c r="X247" s="5">
        <v>0.0</v>
      </c>
      <c r="Y247" s="5">
        <v>3.0</v>
      </c>
      <c r="Z247" s="5">
        <v>0.0</v>
      </c>
      <c r="AA247" s="5">
        <v>0.0</v>
      </c>
      <c r="AB247" s="5">
        <v>1.0</v>
      </c>
      <c r="AC247" s="5">
        <v>186.0</v>
      </c>
      <c r="AD247" s="5">
        <v>1.537</v>
      </c>
      <c r="AE247" s="5">
        <v>7.2</v>
      </c>
      <c r="AF247" s="5">
        <v>2.06</v>
      </c>
      <c r="AG247" s="5">
        <v>186.0</v>
      </c>
      <c r="AH247" s="5">
        <v>167.0</v>
      </c>
      <c r="AI247" s="5">
        <v>21.0</v>
      </c>
      <c r="AJ247" s="5">
        <v>47.0</v>
      </c>
      <c r="AK247" s="5">
        <v>11.0</v>
      </c>
      <c r="AL247" s="5">
        <v>1.0</v>
      </c>
      <c r="AM247" s="5">
        <v>7.0</v>
      </c>
      <c r="AN247" s="5">
        <v>4.0</v>
      </c>
      <c r="AO247" s="5">
        <v>0.0</v>
      </c>
      <c r="AP247" s="5">
        <v>16.0</v>
      </c>
      <c r="AQ247" s="5">
        <v>0.281</v>
      </c>
      <c r="AR247" s="5">
        <v>0.341</v>
      </c>
      <c r="AS247" s="5">
        <v>0.485</v>
      </c>
      <c r="AT247" s="5">
        <v>0.826</v>
      </c>
      <c r="AU247" s="5">
        <v>81.0</v>
      </c>
      <c r="AV247" s="5">
        <v>1.0</v>
      </c>
      <c r="AW247" s="5">
        <v>0.0</v>
      </c>
      <c r="AX247" s="5">
        <v>1.0</v>
      </c>
      <c r="AY247" s="5">
        <v>2.0</v>
      </c>
      <c r="AZ247" s="5">
        <v>0.0</v>
      </c>
      <c r="BA247" s="5">
        <v>3.0</v>
      </c>
      <c r="BB247" s="5">
        <v>0.31</v>
      </c>
      <c r="BC247" s="5">
        <f t="shared" si="1"/>
        <v>28</v>
      </c>
      <c r="BD247" s="5">
        <f t="shared" si="2"/>
        <v>4</v>
      </c>
    </row>
    <row r="248">
      <c r="A248" s="1">
        <v>247.0</v>
      </c>
      <c r="B248" s="3"/>
      <c r="C248" s="4" t="s">
        <v>899</v>
      </c>
      <c r="D248" s="4" t="s">
        <v>692</v>
      </c>
      <c r="E248" s="5">
        <v>2019.0</v>
      </c>
      <c r="F248" s="5">
        <v>2019.0</v>
      </c>
      <c r="G248" s="5">
        <v>28.0</v>
      </c>
      <c r="H248" s="5">
        <v>32.0</v>
      </c>
      <c r="I248" s="3"/>
      <c r="J248" s="3"/>
      <c r="K248" s="3"/>
      <c r="L248" s="5">
        <v>3.2</v>
      </c>
      <c r="M248" s="5">
        <v>0.0</v>
      </c>
      <c r="N248" s="3"/>
      <c r="O248" s="3"/>
      <c r="P248" s="3"/>
      <c r="Q248" s="3"/>
      <c r="R248" s="5">
        <v>19.2</v>
      </c>
      <c r="S248" s="5">
        <v>12.0</v>
      </c>
      <c r="T248" s="5">
        <v>6.0</v>
      </c>
      <c r="U248" s="5">
        <v>7.0</v>
      </c>
      <c r="V248" s="5">
        <v>3.0</v>
      </c>
      <c r="W248" s="5">
        <v>10.0</v>
      </c>
      <c r="X248" s="5">
        <v>0.0</v>
      </c>
      <c r="Y248" s="5">
        <v>1.0</v>
      </c>
      <c r="Z248" s="5">
        <v>1.0</v>
      </c>
      <c r="AA248" s="5">
        <v>0.0</v>
      </c>
      <c r="AB248" s="5">
        <v>0.0</v>
      </c>
      <c r="AC248" s="5">
        <v>81.0</v>
      </c>
      <c r="AD248" s="5">
        <v>1.119</v>
      </c>
      <c r="AE248" s="5">
        <v>14.6</v>
      </c>
      <c r="AF248" s="5">
        <v>3.2</v>
      </c>
      <c r="AG248" s="5">
        <v>81.0</v>
      </c>
      <c r="AH248" s="5">
        <v>69.0</v>
      </c>
      <c r="AI248" s="5">
        <v>6.0</v>
      </c>
      <c r="AJ248" s="5">
        <v>12.0</v>
      </c>
      <c r="AK248" s="5">
        <v>1.0</v>
      </c>
      <c r="AL248" s="5">
        <v>0.0</v>
      </c>
      <c r="AM248" s="5">
        <v>3.0</v>
      </c>
      <c r="AN248" s="5">
        <v>2.0</v>
      </c>
      <c r="AO248" s="5">
        <v>0.0</v>
      </c>
      <c r="AP248" s="5">
        <v>10.0</v>
      </c>
      <c r="AQ248" s="5">
        <v>0.174</v>
      </c>
      <c r="AR248" s="5">
        <v>0.288</v>
      </c>
      <c r="AS248" s="5">
        <v>0.319</v>
      </c>
      <c r="AT248" s="5">
        <v>0.606</v>
      </c>
      <c r="AU248" s="5">
        <v>22.0</v>
      </c>
      <c r="AV248" s="5">
        <v>1.0</v>
      </c>
      <c r="AW248" s="5">
        <v>1.0</v>
      </c>
      <c r="AX248" s="5">
        <v>1.0</v>
      </c>
      <c r="AY248" s="5">
        <v>0.0</v>
      </c>
      <c r="AZ248" s="5">
        <v>0.0</v>
      </c>
      <c r="BA248" s="5">
        <v>1.0</v>
      </c>
      <c r="BB248" s="5">
        <v>0.265</v>
      </c>
      <c r="BC248" s="5">
        <f t="shared" si="1"/>
        <v>8</v>
      </c>
      <c r="BD248" s="5">
        <f t="shared" si="2"/>
        <v>2</v>
      </c>
    </row>
    <row r="249">
      <c r="A249" s="1">
        <v>248.0</v>
      </c>
      <c r="B249" s="3"/>
      <c r="C249" s="4" t="s">
        <v>900</v>
      </c>
      <c r="D249" s="4" t="s">
        <v>692</v>
      </c>
      <c r="E249" s="5">
        <v>2019.0</v>
      </c>
      <c r="F249" s="5">
        <v>2020.0</v>
      </c>
      <c r="G249" s="5">
        <v>42.0</v>
      </c>
      <c r="H249" s="5">
        <v>32.0</v>
      </c>
      <c r="I249" s="3"/>
      <c r="J249" s="3"/>
      <c r="K249" s="3"/>
      <c r="L249" s="5">
        <v>5.16</v>
      </c>
      <c r="M249" s="5">
        <v>0.0</v>
      </c>
      <c r="N249" s="3"/>
      <c r="O249" s="3"/>
      <c r="P249" s="3"/>
      <c r="Q249" s="3"/>
      <c r="R249" s="5">
        <v>29.2</v>
      </c>
      <c r="S249" s="5">
        <v>30.0</v>
      </c>
      <c r="T249" s="5">
        <v>18.0</v>
      </c>
      <c r="U249" s="5">
        <v>17.0</v>
      </c>
      <c r="V249" s="5">
        <v>1.0</v>
      </c>
      <c r="W249" s="5">
        <v>19.0</v>
      </c>
      <c r="X249" s="5">
        <v>0.0</v>
      </c>
      <c r="Y249" s="5">
        <v>1.0</v>
      </c>
      <c r="Z249" s="5">
        <v>1.0</v>
      </c>
      <c r="AA249" s="5">
        <v>1.0</v>
      </c>
      <c r="AB249" s="5">
        <v>4.0</v>
      </c>
      <c r="AC249" s="5">
        <v>133.0</v>
      </c>
      <c r="AD249" s="5">
        <v>1.652</v>
      </c>
      <c r="AE249" s="5">
        <v>9.7</v>
      </c>
      <c r="AF249" s="5">
        <v>1.68</v>
      </c>
      <c r="AG249" s="5">
        <v>133.0</v>
      </c>
      <c r="AH249" s="5">
        <v>109.0</v>
      </c>
      <c r="AI249" s="5">
        <v>18.0</v>
      </c>
      <c r="AJ249" s="5">
        <v>30.0</v>
      </c>
      <c r="AK249" s="5">
        <v>9.0</v>
      </c>
      <c r="AL249" s="5">
        <v>0.0</v>
      </c>
      <c r="AM249" s="5">
        <v>1.0</v>
      </c>
      <c r="AN249" s="5">
        <v>0.0</v>
      </c>
      <c r="AO249" s="5">
        <v>2.0</v>
      </c>
      <c r="AP249" s="5">
        <v>19.0</v>
      </c>
      <c r="AQ249" s="5">
        <v>0.275</v>
      </c>
      <c r="AR249" s="5">
        <v>0.379</v>
      </c>
      <c r="AS249" s="5">
        <v>0.385</v>
      </c>
      <c r="AT249" s="5">
        <v>0.764</v>
      </c>
      <c r="AU249" s="5">
        <v>42.0</v>
      </c>
      <c r="AV249" s="5">
        <v>2.0</v>
      </c>
      <c r="AW249" s="5">
        <v>1.0</v>
      </c>
      <c r="AX249" s="5">
        <v>1.0</v>
      </c>
      <c r="AY249" s="5">
        <v>3.0</v>
      </c>
      <c r="AZ249" s="5">
        <v>0.0</v>
      </c>
      <c r="BA249" s="5">
        <v>1.0</v>
      </c>
      <c r="BB249" s="5">
        <v>0.367</v>
      </c>
      <c r="BC249" s="5">
        <f t="shared" si="1"/>
        <v>20</v>
      </c>
      <c r="BD249" s="5">
        <f t="shared" si="2"/>
        <v>-2</v>
      </c>
    </row>
    <row r="250">
      <c r="A250" s="1">
        <v>249.0</v>
      </c>
      <c r="B250" s="3"/>
      <c r="C250" s="4" t="s">
        <v>901</v>
      </c>
      <c r="D250" s="4" t="s">
        <v>692</v>
      </c>
      <c r="E250" s="5">
        <v>2019.0</v>
      </c>
      <c r="F250" s="5">
        <v>2019.0</v>
      </c>
      <c r="G250" s="5">
        <v>60.0</v>
      </c>
      <c r="H250" s="5">
        <v>32.0</v>
      </c>
      <c r="I250" s="3"/>
      <c r="J250" s="3"/>
      <c r="K250" s="3"/>
      <c r="L250" s="5">
        <v>3.03</v>
      </c>
      <c r="M250" s="5">
        <v>0.0</v>
      </c>
      <c r="N250" s="3"/>
      <c r="O250" s="3"/>
      <c r="P250" s="3"/>
      <c r="Q250" s="3"/>
      <c r="R250" s="5">
        <v>38.2</v>
      </c>
      <c r="S250" s="5">
        <v>33.0</v>
      </c>
      <c r="T250" s="5">
        <v>17.0</v>
      </c>
      <c r="U250" s="5">
        <v>13.0</v>
      </c>
      <c r="V250" s="5">
        <v>3.0</v>
      </c>
      <c r="W250" s="5">
        <v>8.0</v>
      </c>
      <c r="X250" s="5">
        <v>0.0</v>
      </c>
      <c r="Y250" s="5">
        <v>3.0</v>
      </c>
      <c r="Z250" s="5">
        <v>1.0</v>
      </c>
      <c r="AA250" s="5">
        <v>0.0</v>
      </c>
      <c r="AB250" s="5">
        <v>1.0</v>
      </c>
      <c r="AC250" s="5">
        <v>152.0</v>
      </c>
      <c r="AD250" s="5">
        <v>1.06</v>
      </c>
      <c r="AE250" s="5">
        <v>7.4</v>
      </c>
      <c r="AF250" s="5">
        <v>4.0</v>
      </c>
      <c r="AG250" s="5">
        <v>152.0</v>
      </c>
      <c r="AH250" s="5">
        <v>141.0</v>
      </c>
      <c r="AI250" s="5">
        <v>17.0</v>
      </c>
      <c r="AJ250" s="5">
        <v>33.0</v>
      </c>
      <c r="AK250" s="5">
        <v>6.0</v>
      </c>
      <c r="AL250" s="5">
        <v>1.0</v>
      </c>
      <c r="AM250" s="5">
        <v>3.0</v>
      </c>
      <c r="AN250" s="5">
        <v>4.0</v>
      </c>
      <c r="AO250" s="5">
        <v>2.0</v>
      </c>
      <c r="AP250" s="5">
        <v>8.0</v>
      </c>
      <c r="AQ250" s="5">
        <v>0.234</v>
      </c>
      <c r="AR250" s="5">
        <v>0.28</v>
      </c>
      <c r="AS250" s="5">
        <v>0.355</v>
      </c>
      <c r="AT250" s="5">
        <v>0.635</v>
      </c>
      <c r="AU250" s="5">
        <v>50.0</v>
      </c>
      <c r="AV250" s="5">
        <v>3.0</v>
      </c>
      <c r="AW250" s="5">
        <v>1.0</v>
      </c>
      <c r="AX250" s="5">
        <v>2.0</v>
      </c>
      <c r="AY250" s="5">
        <v>0.0</v>
      </c>
      <c r="AZ250" s="5">
        <v>0.0</v>
      </c>
      <c r="BA250" s="5">
        <v>3.0</v>
      </c>
      <c r="BB250" s="5">
        <v>0.283</v>
      </c>
      <c r="BC250" s="5">
        <f t="shared" si="1"/>
        <v>23</v>
      </c>
      <c r="BD250" s="5">
        <f t="shared" si="2"/>
        <v>2</v>
      </c>
    </row>
    <row r="251">
      <c r="A251" s="1">
        <v>250.0</v>
      </c>
      <c r="B251" s="3"/>
      <c r="C251" s="4" t="s">
        <v>902</v>
      </c>
      <c r="D251" s="4" t="s">
        <v>692</v>
      </c>
      <c r="E251" s="5">
        <v>2019.0</v>
      </c>
      <c r="F251" s="5">
        <v>2020.0</v>
      </c>
      <c r="G251" s="5">
        <v>62.0</v>
      </c>
      <c r="H251" s="5">
        <v>32.0</v>
      </c>
      <c r="I251" s="3"/>
      <c r="J251" s="3"/>
      <c r="K251" s="3"/>
      <c r="L251" s="5">
        <v>4.33</v>
      </c>
      <c r="M251" s="5">
        <v>0.0</v>
      </c>
      <c r="N251" s="3"/>
      <c r="O251" s="3"/>
      <c r="P251" s="3"/>
      <c r="Q251" s="3"/>
      <c r="R251" s="5">
        <v>35.1</v>
      </c>
      <c r="S251" s="5">
        <v>34.0</v>
      </c>
      <c r="T251" s="5">
        <v>18.0</v>
      </c>
      <c r="U251" s="5">
        <v>17.0</v>
      </c>
      <c r="V251" s="5">
        <v>4.0</v>
      </c>
      <c r="W251" s="5">
        <v>28.0</v>
      </c>
      <c r="X251" s="5">
        <v>1.0</v>
      </c>
      <c r="Y251" s="5">
        <v>0.0</v>
      </c>
      <c r="Z251" s="5">
        <v>3.0</v>
      </c>
      <c r="AA251" s="5">
        <v>0.0</v>
      </c>
      <c r="AB251" s="5">
        <v>3.0</v>
      </c>
      <c r="AC251" s="5">
        <v>165.0</v>
      </c>
      <c r="AD251" s="5">
        <v>1.755</v>
      </c>
      <c r="AE251" s="5">
        <v>8.2</v>
      </c>
      <c r="AF251" s="5">
        <v>1.14</v>
      </c>
      <c r="AG251" s="5">
        <v>165.0</v>
      </c>
      <c r="AH251" s="5">
        <v>130.0</v>
      </c>
      <c r="AI251" s="5">
        <v>18.0</v>
      </c>
      <c r="AJ251" s="5">
        <v>34.0</v>
      </c>
      <c r="AK251" s="5">
        <v>3.0</v>
      </c>
      <c r="AL251" s="5">
        <v>0.0</v>
      </c>
      <c r="AM251" s="5">
        <v>4.0</v>
      </c>
      <c r="AN251" s="5">
        <v>1.0</v>
      </c>
      <c r="AO251" s="5">
        <v>0.0</v>
      </c>
      <c r="AP251" s="5">
        <v>28.0</v>
      </c>
      <c r="AQ251" s="5">
        <v>0.262</v>
      </c>
      <c r="AR251" s="5">
        <v>0.399</v>
      </c>
      <c r="AS251" s="5">
        <v>0.377</v>
      </c>
      <c r="AT251" s="5">
        <v>0.776</v>
      </c>
      <c r="AU251" s="5">
        <v>49.0</v>
      </c>
      <c r="AV251" s="5">
        <v>3.0</v>
      </c>
      <c r="AW251" s="5">
        <v>3.0</v>
      </c>
      <c r="AX251" s="5">
        <v>2.0</v>
      </c>
      <c r="AY251" s="5">
        <v>2.0</v>
      </c>
      <c r="AZ251" s="5">
        <v>1.0</v>
      </c>
      <c r="BA251" s="5">
        <v>0.0</v>
      </c>
      <c r="BB251" s="5">
        <v>0.313</v>
      </c>
      <c r="BC251" s="5">
        <f t="shared" si="1"/>
        <v>27</v>
      </c>
      <c r="BD251" s="5">
        <f t="shared" si="2"/>
        <v>1</v>
      </c>
    </row>
    <row r="252">
      <c r="A252" s="1">
        <v>251.0</v>
      </c>
      <c r="B252" s="3"/>
      <c r="C252" s="4" t="s">
        <v>903</v>
      </c>
      <c r="D252" s="4" t="s">
        <v>692</v>
      </c>
      <c r="E252" s="5">
        <v>2019.0</v>
      </c>
      <c r="F252" s="5">
        <v>2020.0</v>
      </c>
      <c r="G252" s="5">
        <v>17.0</v>
      </c>
      <c r="H252" s="5">
        <v>32.0</v>
      </c>
      <c r="I252" s="3"/>
      <c r="J252" s="3"/>
      <c r="K252" s="3"/>
      <c r="L252" s="5">
        <v>4.43</v>
      </c>
      <c r="M252" s="5">
        <v>13.0</v>
      </c>
      <c r="N252" s="3"/>
      <c r="O252" s="3"/>
      <c r="P252" s="3"/>
      <c r="Q252" s="3"/>
      <c r="R252" s="5">
        <v>40.2</v>
      </c>
      <c r="S252" s="5">
        <v>35.0</v>
      </c>
      <c r="T252" s="5">
        <v>25.0</v>
      </c>
      <c r="U252" s="5">
        <v>20.0</v>
      </c>
      <c r="V252" s="5">
        <v>7.0</v>
      </c>
      <c r="W252" s="5">
        <v>14.0</v>
      </c>
      <c r="X252" s="5">
        <v>0.0</v>
      </c>
      <c r="Y252" s="5">
        <v>4.0</v>
      </c>
      <c r="Z252" s="5">
        <v>2.0</v>
      </c>
      <c r="AA252" s="5">
        <v>0.0</v>
      </c>
      <c r="AB252" s="5">
        <v>2.0</v>
      </c>
      <c r="AC252" s="5">
        <v>171.0</v>
      </c>
      <c r="AD252" s="5">
        <v>1.205</v>
      </c>
      <c r="AE252" s="5">
        <v>7.1</v>
      </c>
      <c r="AF252" s="5">
        <v>2.29</v>
      </c>
      <c r="AG252" s="5">
        <v>171.0</v>
      </c>
      <c r="AH252" s="5">
        <v>152.0</v>
      </c>
      <c r="AI252" s="5">
        <v>25.0</v>
      </c>
      <c r="AJ252" s="5">
        <v>35.0</v>
      </c>
      <c r="AK252" s="5">
        <v>5.0</v>
      </c>
      <c r="AL252" s="5">
        <v>0.0</v>
      </c>
      <c r="AM252" s="5">
        <v>7.0</v>
      </c>
      <c r="AN252" s="5">
        <v>1.0</v>
      </c>
      <c r="AO252" s="5">
        <v>1.0</v>
      </c>
      <c r="AP252" s="5">
        <v>14.0</v>
      </c>
      <c r="AQ252" s="5">
        <v>0.23</v>
      </c>
      <c r="AR252" s="5">
        <v>0.302</v>
      </c>
      <c r="AS252" s="5">
        <v>0.401</v>
      </c>
      <c r="AT252" s="5">
        <v>0.703</v>
      </c>
      <c r="AU252" s="5">
        <v>61.0</v>
      </c>
      <c r="AV252" s="5">
        <v>5.0</v>
      </c>
      <c r="AW252" s="5">
        <v>2.0</v>
      </c>
      <c r="AX252" s="5">
        <v>2.0</v>
      </c>
      <c r="AY252" s="5">
        <v>1.0</v>
      </c>
      <c r="AZ252" s="5">
        <v>0.0</v>
      </c>
      <c r="BA252" s="5">
        <v>4.0</v>
      </c>
      <c r="BB252" s="5">
        <v>0.246</v>
      </c>
      <c r="BC252" s="5">
        <f t="shared" si="1"/>
        <v>23</v>
      </c>
      <c r="BD252" s="5">
        <f t="shared" si="2"/>
        <v>0</v>
      </c>
    </row>
    <row r="253">
      <c r="A253" s="1">
        <v>252.0</v>
      </c>
      <c r="B253" s="3"/>
      <c r="C253" s="4" t="s">
        <v>904</v>
      </c>
      <c r="D253" s="4" t="s">
        <v>692</v>
      </c>
      <c r="E253" s="5">
        <v>2019.0</v>
      </c>
      <c r="F253" s="5">
        <v>2020.0</v>
      </c>
      <c r="G253" s="5">
        <v>22.0</v>
      </c>
      <c r="H253" s="5">
        <v>32.0</v>
      </c>
      <c r="I253" s="3"/>
      <c r="J253" s="3"/>
      <c r="K253" s="3"/>
      <c r="L253" s="5">
        <v>3.95</v>
      </c>
      <c r="M253" s="5">
        <v>7.0</v>
      </c>
      <c r="N253" s="3"/>
      <c r="O253" s="3"/>
      <c r="P253" s="3"/>
      <c r="Q253" s="3"/>
      <c r="R253" s="5">
        <v>27.1</v>
      </c>
      <c r="S253" s="5">
        <v>18.0</v>
      </c>
      <c r="T253" s="5">
        <v>14.0</v>
      </c>
      <c r="U253" s="5">
        <v>12.0</v>
      </c>
      <c r="V253" s="5">
        <v>7.0</v>
      </c>
      <c r="W253" s="5">
        <v>15.0</v>
      </c>
      <c r="X253" s="5">
        <v>0.0</v>
      </c>
      <c r="Y253" s="5">
        <v>0.0</v>
      </c>
      <c r="Z253" s="5">
        <v>0.0</v>
      </c>
      <c r="AA253" s="5">
        <v>0.0</v>
      </c>
      <c r="AB253" s="5">
        <v>1.0</v>
      </c>
      <c r="AC253" s="5">
        <v>111.0</v>
      </c>
      <c r="AD253" s="5">
        <v>1.207</v>
      </c>
      <c r="AE253" s="5">
        <v>10.5</v>
      </c>
      <c r="AF253" s="5">
        <v>2.13</v>
      </c>
      <c r="AG253" s="5">
        <v>111.0</v>
      </c>
      <c r="AH253" s="5">
        <v>93.0</v>
      </c>
      <c r="AI253" s="5">
        <v>14.0</v>
      </c>
      <c r="AJ253" s="5">
        <v>18.0</v>
      </c>
      <c r="AK253" s="5">
        <v>5.0</v>
      </c>
      <c r="AL253" s="5">
        <v>0.0</v>
      </c>
      <c r="AM253" s="5">
        <v>7.0</v>
      </c>
      <c r="AN253" s="5">
        <v>3.0</v>
      </c>
      <c r="AO253" s="5">
        <v>1.0</v>
      </c>
      <c r="AP253" s="5">
        <v>15.0</v>
      </c>
      <c r="AQ253" s="5">
        <v>0.194</v>
      </c>
      <c r="AR253" s="5">
        <v>0.297</v>
      </c>
      <c r="AS253" s="5">
        <v>0.473</v>
      </c>
      <c r="AT253" s="5">
        <v>0.77</v>
      </c>
      <c r="AU253" s="5">
        <v>44.0</v>
      </c>
      <c r="AV253" s="5">
        <v>3.0</v>
      </c>
      <c r="AW253" s="5">
        <v>0.0</v>
      </c>
      <c r="AX253" s="5">
        <v>0.0</v>
      </c>
      <c r="AY253" s="5">
        <v>3.0</v>
      </c>
      <c r="AZ253" s="5">
        <v>0.0</v>
      </c>
      <c r="BA253" s="5">
        <v>0.0</v>
      </c>
      <c r="BB253" s="5">
        <v>0.193</v>
      </c>
      <c r="BC253" s="5">
        <f t="shared" si="1"/>
        <v>6</v>
      </c>
      <c r="BD253" s="5">
        <f t="shared" si="2"/>
        <v>2</v>
      </c>
    </row>
    <row r="254">
      <c r="A254" s="1">
        <v>253.0</v>
      </c>
      <c r="B254" s="3"/>
      <c r="C254" s="4" t="s">
        <v>905</v>
      </c>
      <c r="D254" s="4" t="s">
        <v>692</v>
      </c>
      <c r="E254" s="5">
        <v>2019.0</v>
      </c>
      <c r="F254" s="5">
        <v>2020.0</v>
      </c>
      <c r="G254" s="5">
        <v>18.0</v>
      </c>
      <c r="H254" s="5">
        <v>31.0</v>
      </c>
      <c r="I254" s="3"/>
      <c r="J254" s="3"/>
      <c r="K254" s="3"/>
      <c r="L254" s="5">
        <v>5.35</v>
      </c>
      <c r="M254" s="5">
        <v>12.0</v>
      </c>
      <c r="N254" s="3"/>
      <c r="O254" s="3"/>
      <c r="P254" s="3"/>
      <c r="Q254" s="3"/>
      <c r="R254" s="5">
        <v>33.2</v>
      </c>
      <c r="S254" s="5">
        <v>29.0</v>
      </c>
      <c r="T254" s="5">
        <v>17.0</v>
      </c>
      <c r="U254" s="5">
        <v>20.0</v>
      </c>
      <c r="V254" s="5">
        <v>8.0</v>
      </c>
      <c r="W254" s="5">
        <v>17.0</v>
      </c>
      <c r="X254" s="5">
        <v>1.0</v>
      </c>
      <c r="Y254" s="5">
        <v>1.0</v>
      </c>
      <c r="Z254" s="5">
        <v>1.0</v>
      </c>
      <c r="AA254" s="5">
        <v>0.0</v>
      </c>
      <c r="AB254" s="5">
        <v>1.0</v>
      </c>
      <c r="AC254" s="5">
        <v>142.0</v>
      </c>
      <c r="AD254" s="5">
        <v>1.366</v>
      </c>
      <c r="AE254" s="5">
        <v>8.3</v>
      </c>
      <c r="AF254" s="5">
        <v>1.82</v>
      </c>
      <c r="AG254" s="5">
        <v>142.0</v>
      </c>
      <c r="AH254" s="5">
        <v>124.0</v>
      </c>
      <c r="AI254" s="5">
        <v>17.0</v>
      </c>
      <c r="AJ254" s="5">
        <v>29.0</v>
      </c>
      <c r="AK254" s="5">
        <v>6.0</v>
      </c>
      <c r="AL254" s="5">
        <v>0.0</v>
      </c>
      <c r="AM254" s="5">
        <v>8.0</v>
      </c>
      <c r="AN254" s="5">
        <v>0.0</v>
      </c>
      <c r="AO254" s="5">
        <v>1.0</v>
      </c>
      <c r="AP254" s="5">
        <v>17.0</v>
      </c>
      <c r="AQ254" s="5">
        <v>0.234</v>
      </c>
      <c r="AR254" s="5">
        <v>0.331</v>
      </c>
      <c r="AS254" s="5">
        <v>0.476</v>
      </c>
      <c r="AT254" s="5">
        <v>0.807</v>
      </c>
      <c r="AU254" s="5">
        <v>59.0</v>
      </c>
      <c r="AV254" s="5">
        <v>6.0</v>
      </c>
      <c r="AW254" s="5">
        <v>1.0</v>
      </c>
      <c r="AX254" s="5">
        <v>0.0</v>
      </c>
      <c r="AY254" s="5">
        <v>0.0</v>
      </c>
      <c r="AZ254" s="5">
        <v>1.0</v>
      </c>
      <c r="BA254" s="5">
        <v>1.0</v>
      </c>
      <c r="BB254" s="5">
        <v>0.247</v>
      </c>
      <c r="BC254" s="5">
        <f t="shared" si="1"/>
        <v>15</v>
      </c>
      <c r="BD254" s="5">
        <f t="shared" si="2"/>
        <v>-1</v>
      </c>
    </row>
    <row r="255">
      <c r="A255" s="1">
        <v>254.0</v>
      </c>
      <c r="B255" s="3"/>
      <c r="C255" s="4" t="s">
        <v>906</v>
      </c>
      <c r="D255" s="4" t="s">
        <v>692</v>
      </c>
      <c r="E255" s="5">
        <v>2019.0</v>
      </c>
      <c r="F255" s="5">
        <v>2020.0</v>
      </c>
      <c r="G255" s="5">
        <v>60.0</v>
      </c>
      <c r="H255" s="5">
        <v>31.0</v>
      </c>
      <c r="I255" s="3"/>
      <c r="J255" s="3"/>
      <c r="K255" s="3"/>
      <c r="L255" s="5">
        <v>4.5</v>
      </c>
      <c r="M255" s="5">
        <v>0.0</v>
      </c>
      <c r="N255" s="3"/>
      <c r="O255" s="3"/>
      <c r="P255" s="3"/>
      <c r="Q255" s="3"/>
      <c r="R255" s="5">
        <v>42.0</v>
      </c>
      <c r="S255" s="5">
        <v>47.0</v>
      </c>
      <c r="T255" s="5">
        <v>27.0</v>
      </c>
      <c r="U255" s="5">
        <v>21.0</v>
      </c>
      <c r="V255" s="5">
        <v>2.0</v>
      </c>
      <c r="W255" s="5">
        <v>9.0</v>
      </c>
      <c r="X255" s="5">
        <v>1.0</v>
      </c>
      <c r="Y255" s="5">
        <v>0.0</v>
      </c>
      <c r="Z255" s="5">
        <v>3.0</v>
      </c>
      <c r="AA255" s="5">
        <v>0.0</v>
      </c>
      <c r="AB255" s="5">
        <v>1.0</v>
      </c>
      <c r="AC255" s="5">
        <v>177.0</v>
      </c>
      <c r="AD255" s="5">
        <v>1.333</v>
      </c>
      <c r="AE255" s="5">
        <v>6.6</v>
      </c>
      <c r="AF255" s="5">
        <v>3.44</v>
      </c>
      <c r="AG255" s="5">
        <v>177.0</v>
      </c>
      <c r="AH255" s="5">
        <v>162.0</v>
      </c>
      <c r="AI255" s="5">
        <v>27.0</v>
      </c>
      <c r="AJ255" s="5">
        <v>47.0</v>
      </c>
      <c r="AK255" s="5">
        <v>11.0</v>
      </c>
      <c r="AL255" s="5">
        <v>0.0</v>
      </c>
      <c r="AM255" s="5">
        <v>2.0</v>
      </c>
      <c r="AN255" s="5">
        <v>1.0</v>
      </c>
      <c r="AO255" s="5">
        <v>0.0</v>
      </c>
      <c r="AP255" s="5">
        <v>9.0</v>
      </c>
      <c r="AQ255" s="5">
        <v>0.29</v>
      </c>
      <c r="AR255" s="5">
        <v>0.337</v>
      </c>
      <c r="AS255" s="5">
        <v>0.395</v>
      </c>
      <c r="AT255" s="5">
        <v>0.732</v>
      </c>
      <c r="AU255" s="5">
        <v>64.0</v>
      </c>
      <c r="AV255" s="5">
        <v>8.0</v>
      </c>
      <c r="AW255" s="5">
        <v>3.0</v>
      </c>
      <c r="AX255" s="5">
        <v>2.0</v>
      </c>
      <c r="AY255" s="5">
        <v>1.0</v>
      </c>
      <c r="AZ255" s="5">
        <v>1.0</v>
      </c>
      <c r="BA255" s="5">
        <v>0.0</v>
      </c>
      <c r="BB255" s="5">
        <v>0.346</v>
      </c>
      <c r="BC255" s="5">
        <f t="shared" si="1"/>
        <v>34</v>
      </c>
      <c r="BD255" s="5">
        <f t="shared" si="2"/>
        <v>1</v>
      </c>
    </row>
    <row r="256">
      <c r="A256" s="1">
        <v>255.0</v>
      </c>
      <c r="B256" s="3"/>
      <c r="C256" s="4" t="s">
        <v>907</v>
      </c>
      <c r="D256" s="4" t="s">
        <v>692</v>
      </c>
      <c r="E256" s="5">
        <v>2019.0</v>
      </c>
      <c r="F256" s="5">
        <v>2020.0</v>
      </c>
      <c r="G256" s="5">
        <v>44.0</v>
      </c>
      <c r="H256" s="5">
        <v>31.0</v>
      </c>
      <c r="I256" s="3"/>
      <c r="J256" s="3"/>
      <c r="K256" s="3"/>
      <c r="L256" s="5">
        <v>4.2</v>
      </c>
      <c r="M256" s="5">
        <v>1.0</v>
      </c>
      <c r="N256" s="3"/>
      <c r="O256" s="3"/>
      <c r="P256" s="3"/>
      <c r="Q256" s="3"/>
      <c r="R256" s="5">
        <v>30.0</v>
      </c>
      <c r="S256" s="5">
        <v>24.0</v>
      </c>
      <c r="T256" s="5">
        <v>11.0</v>
      </c>
      <c r="U256" s="5">
        <v>14.0</v>
      </c>
      <c r="V256" s="5">
        <v>2.0</v>
      </c>
      <c r="W256" s="5">
        <v>9.0</v>
      </c>
      <c r="X256" s="5">
        <v>0.0</v>
      </c>
      <c r="Y256" s="5">
        <v>2.0</v>
      </c>
      <c r="Z256" s="5">
        <v>2.0</v>
      </c>
      <c r="AA256" s="5">
        <v>0.0</v>
      </c>
      <c r="AB256" s="5">
        <v>1.0</v>
      </c>
      <c r="AC256" s="5">
        <v>123.0</v>
      </c>
      <c r="AD256" s="5">
        <v>1.1</v>
      </c>
      <c r="AE256" s="5">
        <v>9.3</v>
      </c>
      <c r="AF256" s="5">
        <v>3.44</v>
      </c>
      <c r="AG256" s="5">
        <v>123.0</v>
      </c>
      <c r="AH256" s="5">
        <v>111.0</v>
      </c>
      <c r="AI256" s="5">
        <v>11.0</v>
      </c>
      <c r="AJ256" s="5">
        <v>24.0</v>
      </c>
      <c r="AK256" s="5">
        <v>3.0</v>
      </c>
      <c r="AL256" s="5">
        <v>0.0</v>
      </c>
      <c r="AM256" s="5">
        <v>2.0</v>
      </c>
      <c r="AN256" s="5">
        <v>0.0</v>
      </c>
      <c r="AO256" s="5">
        <v>0.0</v>
      </c>
      <c r="AP256" s="5">
        <v>9.0</v>
      </c>
      <c r="AQ256" s="5">
        <v>0.216</v>
      </c>
      <c r="AR256" s="5">
        <v>0.285</v>
      </c>
      <c r="AS256" s="5">
        <v>0.297</v>
      </c>
      <c r="AT256" s="5">
        <v>0.582</v>
      </c>
      <c r="AU256" s="5">
        <v>33.0</v>
      </c>
      <c r="AV256" s="5">
        <v>4.0</v>
      </c>
      <c r="AW256" s="5">
        <v>2.0</v>
      </c>
      <c r="AX256" s="5">
        <v>0.0</v>
      </c>
      <c r="AY256" s="5">
        <v>1.0</v>
      </c>
      <c r="AZ256" s="5">
        <v>0.0</v>
      </c>
      <c r="BA256" s="5">
        <v>2.0</v>
      </c>
      <c r="BB256" s="5">
        <v>0.278</v>
      </c>
      <c r="BC256" s="5">
        <f t="shared" si="1"/>
        <v>19</v>
      </c>
      <c r="BD256" s="5">
        <f t="shared" si="2"/>
        <v>0</v>
      </c>
    </row>
    <row r="257">
      <c r="A257" s="1">
        <v>256.0</v>
      </c>
      <c r="B257" s="3"/>
      <c r="C257" s="4" t="s">
        <v>908</v>
      </c>
      <c r="D257" s="4" t="s">
        <v>692</v>
      </c>
      <c r="E257" s="5">
        <v>2019.0</v>
      </c>
      <c r="F257" s="5">
        <v>2019.0</v>
      </c>
      <c r="G257" s="5">
        <v>35.0</v>
      </c>
      <c r="H257" s="5">
        <v>31.0</v>
      </c>
      <c r="I257" s="3"/>
      <c r="J257" s="3"/>
      <c r="K257" s="3"/>
      <c r="L257" s="5">
        <v>3.0</v>
      </c>
      <c r="M257" s="5">
        <v>2.0</v>
      </c>
      <c r="N257" s="3"/>
      <c r="O257" s="3"/>
      <c r="P257" s="3"/>
      <c r="Q257" s="3"/>
      <c r="R257" s="5">
        <v>27.0</v>
      </c>
      <c r="S257" s="5">
        <v>27.0</v>
      </c>
      <c r="T257" s="5">
        <v>18.0</v>
      </c>
      <c r="U257" s="5">
        <v>9.0</v>
      </c>
      <c r="V257" s="5">
        <v>6.0</v>
      </c>
      <c r="W257" s="5">
        <v>5.0</v>
      </c>
      <c r="X257" s="5">
        <v>0.0</v>
      </c>
      <c r="Y257" s="5">
        <v>1.0</v>
      </c>
      <c r="Z257" s="5">
        <v>0.0</v>
      </c>
      <c r="AA257" s="5">
        <v>0.0</v>
      </c>
      <c r="AB257" s="5">
        <v>3.0</v>
      </c>
      <c r="AC257" s="5">
        <v>111.0</v>
      </c>
      <c r="AD257" s="5">
        <v>1.185</v>
      </c>
      <c r="AE257" s="5">
        <v>10.3</v>
      </c>
      <c r="AF257" s="5">
        <v>6.2</v>
      </c>
      <c r="AG257" s="5">
        <v>111.0</v>
      </c>
      <c r="AH257" s="5">
        <v>106.0</v>
      </c>
      <c r="AI257" s="5">
        <v>18.0</v>
      </c>
      <c r="AJ257" s="5">
        <v>27.0</v>
      </c>
      <c r="AK257" s="5">
        <v>4.0</v>
      </c>
      <c r="AL257" s="5">
        <v>1.0</v>
      </c>
      <c r="AM257" s="5">
        <v>6.0</v>
      </c>
      <c r="AN257" s="5">
        <v>1.0</v>
      </c>
      <c r="AO257" s="5">
        <v>0.0</v>
      </c>
      <c r="AP257" s="5">
        <v>5.0</v>
      </c>
      <c r="AQ257" s="5">
        <v>0.255</v>
      </c>
      <c r="AR257" s="5">
        <v>0.288</v>
      </c>
      <c r="AS257" s="5">
        <v>0.481</v>
      </c>
      <c r="AT257" s="5">
        <v>0.769</v>
      </c>
      <c r="AU257" s="5">
        <v>51.0</v>
      </c>
      <c r="AV257" s="5">
        <v>3.0</v>
      </c>
      <c r="AW257" s="5">
        <v>0.0</v>
      </c>
      <c r="AX257" s="5">
        <v>0.0</v>
      </c>
      <c r="AY257" s="5">
        <v>0.0</v>
      </c>
      <c r="AZ257" s="5">
        <v>0.0</v>
      </c>
      <c r="BA257" s="5">
        <v>1.0</v>
      </c>
      <c r="BB257" s="5">
        <v>0.304</v>
      </c>
      <c r="BC257" s="5">
        <f t="shared" si="1"/>
        <v>16</v>
      </c>
      <c r="BD257" s="5">
        <f t="shared" si="2"/>
        <v>1</v>
      </c>
    </row>
    <row r="258">
      <c r="A258" s="1">
        <v>257.0</v>
      </c>
      <c r="B258" s="3"/>
      <c r="C258" s="4" t="s">
        <v>909</v>
      </c>
      <c r="D258" s="4" t="s">
        <v>692</v>
      </c>
      <c r="E258" s="5">
        <v>2019.0</v>
      </c>
      <c r="F258" s="5">
        <v>2019.0</v>
      </c>
      <c r="G258" s="5">
        <v>49.0</v>
      </c>
      <c r="H258" s="5">
        <v>31.0</v>
      </c>
      <c r="I258" s="3"/>
      <c r="J258" s="3"/>
      <c r="K258" s="3"/>
      <c r="L258" s="5">
        <v>5.33</v>
      </c>
      <c r="M258" s="5">
        <v>0.0</v>
      </c>
      <c r="N258" s="3"/>
      <c r="O258" s="3"/>
      <c r="P258" s="3"/>
      <c r="Q258" s="3"/>
      <c r="R258" s="5">
        <v>25.1</v>
      </c>
      <c r="S258" s="5">
        <v>22.0</v>
      </c>
      <c r="T258" s="5">
        <v>22.0</v>
      </c>
      <c r="U258" s="5">
        <v>15.0</v>
      </c>
      <c r="V258" s="5">
        <v>2.0</v>
      </c>
      <c r="W258" s="5">
        <v>16.0</v>
      </c>
      <c r="X258" s="5">
        <v>0.0</v>
      </c>
      <c r="Y258" s="5">
        <v>1.0</v>
      </c>
      <c r="Z258" s="5">
        <v>1.0</v>
      </c>
      <c r="AA258" s="5">
        <v>0.0</v>
      </c>
      <c r="AB258" s="5">
        <v>1.0</v>
      </c>
      <c r="AC258" s="5">
        <v>115.0</v>
      </c>
      <c r="AD258" s="5">
        <v>1.5</v>
      </c>
      <c r="AE258" s="5">
        <v>11.0</v>
      </c>
      <c r="AF258" s="5">
        <v>1.94</v>
      </c>
      <c r="AG258" s="5">
        <v>115.0</v>
      </c>
      <c r="AH258" s="5">
        <v>97.0</v>
      </c>
      <c r="AI258" s="5">
        <v>22.0</v>
      </c>
      <c r="AJ258" s="5">
        <v>22.0</v>
      </c>
      <c r="AK258" s="5">
        <v>7.0</v>
      </c>
      <c r="AL258" s="5">
        <v>1.0</v>
      </c>
      <c r="AM258" s="5">
        <v>2.0</v>
      </c>
      <c r="AN258" s="5">
        <v>3.0</v>
      </c>
      <c r="AO258" s="5">
        <v>1.0</v>
      </c>
      <c r="AP258" s="5">
        <v>16.0</v>
      </c>
      <c r="AQ258" s="5">
        <v>0.227</v>
      </c>
      <c r="AR258" s="5">
        <v>0.339</v>
      </c>
      <c r="AS258" s="5">
        <v>0.381</v>
      </c>
      <c r="AT258" s="5">
        <v>0.721</v>
      </c>
      <c r="AU258" s="5">
        <v>37.0</v>
      </c>
      <c r="AV258" s="5">
        <v>0.0</v>
      </c>
      <c r="AW258" s="5">
        <v>1.0</v>
      </c>
      <c r="AX258" s="5">
        <v>0.0</v>
      </c>
      <c r="AY258" s="5">
        <v>1.0</v>
      </c>
      <c r="AZ258" s="5">
        <v>0.0</v>
      </c>
      <c r="BA258" s="5">
        <v>1.0</v>
      </c>
      <c r="BB258" s="5">
        <v>0.308</v>
      </c>
      <c r="BC258" s="5">
        <f t="shared" si="1"/>
        <v>12</v>
      </c>
      <c r="BD258" s="5">
        <f t="shared" si="2"/>
        <v>2</v>
      </c>
    </row>
    <row r="259">
      <c r="A259" s="1">
        <v>258.0</v>
      </c>
      <c r="B259" s="3"/>
      <c r="C259" s="4" t="s">
        <v>910</v>
      </c>
      <c r="D259" s="4" t="s">
        <v>692</v>
      </c>
      <c r="E259" s="5">
        <v>2019.0</v>
      </c>
      <c r="F259" s="5">
        <v>2019.0</v>
      </c>
      <c r="G259" s="5">
        <v>18.0</v>
      </c>
      <c r="H259" s="5">
        <v>31.0</v>
      </c>
      <c r="I259" s="3"/>
      <c r="J259" s="3"/>
      <c r="K259" s="3"/>
      <c r="L259" s="5">
        <v>9.96</v>
      </c>
      <c r="M259" s="5">
        <v>13.0</v>
      </c>
      <c r="N259" s="3"/>
      <c r="O259" s="3"/>
      <c r="P259" s="3"/>
      <c r="Q259" s="3"/>
      <c r="R259" s="5">
        <v>34.1</v>
      </c>
      <c r="S259" s="5">
        <v>59.0</v>
      </c>
      <c r="T259" s="5">
        <v>47.0</v>
      </c>
      <c r="U259" s="5">
        <v>38.0</v>
      </c>
      <c r="V259" s="5">
        <v>14.0</v>
      </c>
      <c r="W259" s="5">
        <v>15.0</v>
      </c>
      <c r="X259" s="5">
        <v>0.0</v>
      </c>
      <c r="Y259" s="5">
        <v>2.0</v>
      </c>
      <c r="Z259" s="5">
        <v>1.0</v>
      </c>
      <c r="AA259" s="5">
        <v>0.0</v>
      </c>
      <c r="AB259" s="5">
        <v>2.0</v>
      </c>
      <c r="AC259" s="5">
        <v>176.0</v>
      </c>
      <c r="AD259" s="5">
        <v>2.155</v>
      </c>
      <c r="AE259" s="5">
        <v>8.1</v>
      </c>
      <c r="AF259" s="5">
        <v>2.07</v>
      </c>
      <c r="AG259" s="5">
        <v>176.0</v>
      </c>
      <c r="AH259" s="5">
        <v>158.0</v>
      </c>
      <c r="AI259" s="5">
        <v>47.0</v>
      </c>
      <c r="AJ259" s="5">
        <v>59.0</v>
      </c>
      <c r="AK259" s="5">
        <v>12.0</v>
      </c>
      <c r="AL259" s="5">
        <v>1.0</v>
      </c>
      <c r="AM259" s="5">
        <v>14.0</v>
      </c>
      <c r="AN259" s="5">
        <v>3.0</v>
      </c>
      <c r="AO259" s="5">
        <v>0.0</v>
      </c>
      <c r="AP259" s="5">
        <v>15.0</v>
      </c>
      <c r="AQ259" s="5">
        <v>0.373</v>
      </c>
      <c r="AR259" s="5">
        <v>0.426</v>
      </c>
      <c r="AS259" s="5">
        <v>0.728</v>
      </c>
      <c r="AT259" s="5">
        <v>1.154</v>
      </c>
      <c r="AU259" s="5">
        <v>115.0</v>
      </c>
      <c r="AV259" s="5">
        <v>4.0</v>
      </c>
      <c r="AW259" s="5">
        <v>1.0</v>
      </c>
      <c r="AX259" s="5">
        <v>0.0</v>
      </c>
      <c r="AY259" s="5">
        <v>2.0</v>
      </c>
      <c r="AZ259" s="5">
        <v>0.0</v>
      </c>
      <c r="BA259" s="5">
        <v>2.0</v>
      </c>
      <c r="BB259" s="5">
        <v>0.391</v>
      </c>
      <c r="BC259" s="5">
        <f t="shared" si="1"/>
        <v>32</v>
      </c>
      <c r="BD259" s="5">
        <f t="shared" si="2"/>
        <v>3</v>
      </c>
    </row>
    <row r="260">
      <c r="A260" s="1">
        <v>259.0</v>
      </c>
      <c r="B260" s="3"/>
      <c r="C260" s="4" t="s">
        <v>911</v>
      </c>
      <c r="D260" s="4" t="s">
        <v>692</v>
      </c>
      <c r="E260" s="5">
        <v>2019.0</v>
      </c>
      <c r="F260" s="5">
        <v>2020.0</v>
      </c>
      <c r="G260" s="5">
        <v>49.0</v>
      </c>
      <c r="H260" s="5">
        <v>31.0</v>
      </c>
      <c r="I260" s="3"/>
      <c r="J260" s="3"/>
      <c r="K260" s="3"/>
      <c r="L260" s="5">
        <v>5.4</v>
      </c>
      <c r="M260" s="5">
        <v>0.0</v>
      </c>
      <c r="N260" s="3"/>
      <c r="O260" s="3"/>
      <c r="P260" s="3"/>
      <c r="Q260" s="3"/>
      <c r="R260" s="5">
        <v>23.1</v>
      </c>
      <c r="S260" s="5">
        <v>18.0</v>
      </c>
      <c r="T260" s="5">
        <v>15.0</v>
      </c>
      <c r="U260" s="5">
        <v>14.0</v>
      </c>
      <c r="V260" s="5">
        <v>4.0</v>
      </c>
      <c r="W260" s="5">
        <v>11.0</v>
      </c>
      <c r="X260" s="5">
        <v>0.0</v>
      </c>
      <c r="Y260" s="5">
        <v>1.0</v>
      </c>
      <c r="Z260" s="5">
        <v>4.0</v>
      </c>
      <c r="AA260" s="5">
        <v>0.0</v>
      </c>
      <c r="AB260" s="5">
        <v>3.0</v>
      </c>
      <c r="AC260" s="5">
        <v>100.0</v>
      </c>
      <c r="AD260" s="5">
        <v>1.243</v>
      </c>
      <c r="AE260" s="5">
        <v>12.0</v>
      </c>
      <c r="AF260" s="5">
        <v>2.82</v>
      </c>
      <c r="AG260" s="5">
        <v>100.0</v>
      </c>
      <c r="AH260" s="5">
        <v>83.0</v>
      </c>
      <c r="AI260" s="5">
        <v>15.0</v>
      </c>
      <c r="AJ260" s="5">
        <v>18.0</v>
      </c>
      <c r="AK260" s="5">
        <v>5.0</v>
      </c>
      <c r="AL260" s="5">
        <v>0.0</v>
      </c>
      <c r="AM260" s="5">
        <v>4.0</v>
      </c>
      <c r="AN260" s="5">
        <v>0.0</v>
      </c>
      <c r="AO260" s="5">
        <v>0.0</v>
      </c>
      <c r="AP260" s="5">
        <v>11.0</v>
      </c>
      <c r="AQ260" s="5">
        <v>0.217</v>
      </c>
      <c r="AR260" s="5">
        <v>0.33</v>
      </c>
      <c r="AS260" s="5">
        <v>0.422</v>
      </c>
      <c r="AT260" s="5">
        <v>0.752</v>
      </c>
      <c r="AU260" s="5">
        <v>35.0</v>
      </c>
      <c r="AV260" s="5">
        <v>3.0</v>
      </c>
      <c r="AW260" s="5">
        <v>4.0</v>
      </c>
      <c r="AX260" s="5">
        <v>0.0</v>
      </c>
      <c r="AY260" s="5">
        <v>2.0</v>
      </c>
      <c r="AZ260" s="5">
        <v>0.0</v>
      </c>
      <c r="BA260" s="5">
        <v>1.0</v>
      </c>
      <c r="BB260" s="5">
        <v>0.28</v>
      </c>
      <c r="BC260" s="5">
        <f t="shared" si="1"/>
        <v>9</v>
      </c>
      <c r="BD260" s="5">
        <f t="shared" si="2"/>
        <v>0</v>
      </c>
    </row>
    <row r="261">
      <c r="A261" s="1">
        <v>260.0</v>
      </c>
      <c r="B261" s="3"/>
      <c r="C261" s="4" t="s">
        <v>912</v>
      </c>
      <c r="D261" s="4" t="s">
        <v>692</v>
      </c>
      <c r="E261" s="5">
        <v>2019.0</v>
      </c>
      <c r="F261" s="5">
        <v>2020.0</v>
      </c>
      <c r="G261" s="5">
        <v>22.0</v>
      </c>
      <c r="H261" s="5">
        <v>31.0</v>
      </c>
      <c r="I261" s="3"/>
      <c r="J261" s="3"/>
      <c r="K261" s="3"/>
      <c r="L261" s="5">
        <v>1.61</v>
      </c>
      <c r="M261" s="5">
        <v>12.0</v>
      </c>
      <c r="N261" s="3"/>
      <c r="O261" s="3"/>
      <c r="P261" s="3"/>
      <c r="Q261" s="3"/>
      <c r="R261" s="5">
        <v>44.2</v>
      </c>
      <c r="S261" s="5">
        <v>30.0</v>
      </c>
      <c r="T261" s="5">
        <v>9.0</v>
      </c>
      <c r="U261" s="5">
        <v>8.0</v>
      </c>
      <c r="V261" s="5">
        <v>3.0</v>
      </c>
      <c r="W261" s="5">
        <v>3.0</v>
      </c>
      <c r="X261" s="5">
        <v>0.0</v>
      </c>
      <c r="Y261" s="5">
        <v>1.0</v>
      </c>
      <c r="Z261" s="5">
        <v>3.0</v>
      </c>
      <c r="AA261" s="5">
        <v>0.0</v>
      </c>
      <c r="AB261" s="5">
        <v>0.0</v>
      </c>
      <c r="AC261" s="5">
        <v>164.0</v>
      </c>
      <c r="AD261" s="5">
        <v>0.739</v>
      </c>
      <c r="AE261" s="5">
        <v>6.2</v>
      </c>
      <c r="AF261" s="5">
        <v>10.33</v>
      </c>
      <c r="AG261" s="5">
        <v>164.0</v>
      </c>
      <c r="AH261" s="5">
        <v>157.0</v>
      </c>
      <c r="AI261" s="5">
        <v>9.0</v>
      </c>
      <c r="AJ261" s="5">
        <v>30.0</v>
      </c>
      <c r="AK261" s="5">
        <v>4.0</v>
      </c>
      <c r="AL261" s="5">
        <v>0.0</v>
      </c>
      <c r="AM261" s="5">
        <v>3.0</v>
      </c>
      <c r="AN261" s="5">
        <v>1.0</v>
      </c>
      <c r="AO261" s="5">
        <v>0.0</v>
      </c>
      <c r="AP261" s="5">
        <v>3.0</v>
      </c>
      <c r="AQ261" s="5">
        <v>0.191</v>
      </c>
      <c r="AR261" s="5">
        <v>0.221</v>
      </c>
      <c r="AS261" s="5">
        <v>0.274</v>
      </c>
      <c r="AT261" s="5">
        <v>0.495</v>
      </c>
      <c r="AU261" s="5">
        <v>43.0</v>
      </c>
      <c r="AV261" s="5">
        <v>6.0</v>
      </c>
      <c r="AW261" s="5">
        <v>3.0</v>
      </c>
      <c r="AX261" s="5">
        <v>1.0</v>
      </c>
      <c r="AY261" s="5">
        <v>0.0</v>
      </c>
      <c r="AZ261" s="5">
        <v>0.0</v>
      </c>
      <c r="BA261" s="5">
        <v>1.0</v>
      </c>
      <c r="BB261" s="5">
        <v>0.22</v>
      </c>
      <c r="BC261" s="5">
        <f t="shared" si="1"/>
        <v>23</v>
      </c>
      <c r="BD261" s="5">
        <f t="shared" si="2"/>
        <v>1</v>
      </c>
    </row>
    <row r="262">
      <c r="A262" s="1">
        <v>261.0</v>
      </c>
      <c r="B262" s="3"/>
      <c r="C262" s="4" t="s">
        <v>913</v>
      </c>
      <c r="D262" s="4" t="s">
        <v>692</v>
      </c>
      <c r="E262" s="5">
        <v>2019.0</v>
      </c>
      <c r="F262" s="5">
        <v>2020.0</v>
      </c>
      <c r="G262" s="5">
        <v>61.0</v>
      </c>
      <c r="H262" s="5">
        <v>31.0</v>
      </c>
      <c r="I262" s="3"/>
      <c r="J262" s="3"/>
      <c r="K262" s="3"/>
      <c r="L262" s="5">
        <v>3.11</v>
      </c>
      <c r="M262" s="5">
        <v>0.0</v>
      </c>
      <c r="N262" s="3"/>
      <c r="O262" s="3"/>
      <c r="P262" s="3"/>
      <c r="Q262" s="3"/>
      <c r="R262" s="5">
        <v>37.2</v>
      </c>
      <c r="S262" s="5">
        <v>26.0</v>
      </c>
      <c r="T262" s="5">
        <v>18.0</v>
      </c>
      <c r="U262" s="5">
        <v>13.0</v>
      </c>
      <c r="V262" s="5">
        <v>5.0</v>
      </c>
      <c r="W262" s="5">
        <v>14.0</v>
      </c>
      <c r="X262" s="5">
        <v>1.0</v>
      </c>
      <c r="Y262" s="5">
        <v>2.0</v>
      </c>
      <c r="Z262" s="5">
        <v>1.0</v>
      </c>
      <c r="AA262" s="5">
        <v>0.0</v>
      </c>
      <c r="AB262" s="5">
        <v>3.0</v>
      </c>
      <c r="AC262" s="5">
        <v>150.0</v>
      </c>
      <c r="AD262" s="5">
        <v>1.062</v>
      </c>
      <c r="AE262" s="5">
        <v>7.4</v>
      </c>
      <c r="AF262" s="5">
        <v>2.21</v>
      </c>
      <c r="AG262" s="5">
        <v>150.0</v>
      </c>
      <c r="AH262" s="5">
        <v>133.0</v>
      </c>
      <c r="AI262" s="5">
        <v>18.0</v>
      </c>
      <c r="AJ262" s="5">
        <v>26.0</v>
      </c>
      <c r="AK262" s="5">
        <v>4.0</v>
      </c>
      <c r="AL262" s="5">
        <v>0.0</v>
      </c>
      <c r="AM262" s="5">
        <v>5.0</v>
      </c>
      <c r="AN262" s="5">
        <v>1.0</v>
      </c>
      <c r="AO262" s="5">
        <v>2.0</v>
      </c>
      <c r="AP262" s="5">
        <v>14.0</v>
      </c>
      <c r="AQ262" s="5">
        <v>0.195</v>
      </c>
      <c r="AR262" s="5">
        <v>0.277</v>
      </c>
      <c r="AS262" s="5">
        <v>0.338</v>
      </c>
      <c r="AT262" s="5">
        <v>0.615</v>
      </c>
      <c r="AU262" s="5">
        <v>45.0</v>
      </c>
      <c r="AV262" s="5">
        <v>3.0</v>
      </c>
      <c r="AW262" s="5">
        <v>1.0</v>
      </c>
      <c r="AX262" s="5">
        <v>2.0</v>
      </c>
      <c r="AY262" s="5">
        <v>0.0</v>
      </c>
      <c r="AZ262" s="5">
        <v>1.0</v>
      </c>
      <c r="BA262" s="5">
        <v>2.0</v>
      </c>
      <c r="BB262" s="5">
        <v>0.216</v>
      </c>
      <c r="BC262" s="5">
        <f t="shared" si="1"/>
        <v>17</v>
      </c>
      <c r="BD262" s="5">
        <f t="shared" si="2"/>
        <v>-1</v>
      </c>
    </row>
    <row r="263">
      <c r="A263" s="1">
        <v>262.0</v>
      </c>
      <c r="B263" s="3"/>
      <c r="C263" s="4" t="s">
        <v>914</v>
      </c>
      <c r="D263" s="4" t="s">
        <v>692</v>
      </c>
      <c r="E263" s="5">
        <v>2019.0</v>
      </c>
      <c r="F263" s="5">
        <v>2019.0</v>
      </c>
      <c r="G263" s="5">
        <v>19.0</v>
      </c>
      <c r="H263" s="5">
        <v>31.0</v>
      </c>
      <c r="I263" s="3"/>
      <c r="J263" s="3"/>
      <c r="K263" s="3"/>
      <c r="L263" s="5">
        <v>6.0</v>
      </c>
      <c r="M263" s="5">
        <v>19.0</v>
      </c>
      <c r="N263" s="3"/>
      <c r="O263" s="3"/>
      <c r="P263" s="3"/>
      <c r="Q263" s="3"/>
      <c r="R263" s="5">
        <v>51.0</v>
      </c>
      <c r="S263" s="5">
        <v>62.0</v>
      </c>
      <c r="T263" s="5">
        <v>35.0</v>
      </c>
      <c r="U263" s="5">
        <v>34.0</v>
      </c>
      <c r="V263" s="5">
        <v>10.0</v>
      </c>
      <c r="W263" s="5">
        <v>18.0</v>
      </c>
      <c r="X263" s="5">
        <v>2.0</v>
      </c>
      <c r="Y263" s="5">
        <v>1.0</v>
      </c>
      <c r="Z263" s="5">
        <v>3.0</v>
      </c>
      <c r="AA263" s="5">
        <v>0.0</v>
      </c>
      <c r="AB263" s="5">
        <v>3.0</v>
      </c>
      <c r="AC263" s="5">
        <v>230.0</v>
      </c>
      <c r="AD263" s="5">
        <v>1.569</v>
      </c>
      <c r="AE263" s="5">
        <v>5.5</v>
      </c>
      <c r="AF263" s="5">
        <v>1.72</v>
      </c>
      <c r="AG263" s="5">
        <v>230.0</v>
      </c>
      <c r="AH263" s="5">
        <v>203.0</v>
      </c>
      <c r="AI263" s="5">
        <v>35.0</v>
      </c>
      <c r="AJ263" s="5">
        <v>62.0</v>
      </c>
      <c r="AK263" s="5">
        <v>13.0</v>
      </c>
      <c r="AL263" s="5">
        <v>2.0</v>
      </c>
      <c r="AM263" s="5">
        <v>10.0</v>
      </c>
      <c r="AN263" s="5">
        <v>0.0</v>
      </c>
      <c r="AO263" s="5">
        <v>0.0</v>
      </c>
      <c r="AP263" s="5">
        <v>18.0</v>
      </c>
      <c r="AQ263" s="5">
        <v>0.305</v>
      </c>
      <c r="AR263" s="5">
        <v>0.367</v>
      </c>
      <c r="AS263" s="5">
        <v>0.537</v>
      </c>
      <c r="AT263" s="5">
        <v>0.904</v>
      </c>
      <c r="AU263" s="5">
        <v>109.0</v>
      </c>
      <c r="AV263" s="5">
        <v>5.0</v>
      </c>
      <c r="AW263" s="5">
        <v>3.0</v>
      </c>
      <c r="AX263" s="5">
        <v>4.0</v>
      </c>
      <c r="AY263" s="5">
        <v>2.0</v>
      </c>
      <c r="AZ263" s="5">
        <v>2.0</v>
      </c>
      <c r="BA263" s="5">
        <v>1.0</v>
      </c>
      <c r="BB263" s="5">
        <v>0.317</v>
      </c>
      <c r="BC263" s="5">
        <f t="shared" si="1"/>
        <v>37</v>
      </c>
      <c r="BD263" s="5">
        <f t="shared" si="2"/>
        <v>0</v>
      </c>
    </row>
    <row r="264">
      <c r="A264" s="1">
        <v>263.0</v>
      </c>
      <c r="B264" s="3"/>
      <c r="C264" s="4" t="s">
        <v>915</v>
      </c>
      <c r="D264" s="4" t="s">
        <v>692</v>
      </c>
      <c r="E264" s="5">
        <v>2019.0</v>
      </c>
      <c r="F264" s="5">
        <v>2020.0</v>
      </c>
      <c r="G264" s="5">
        <v>43.0</v>
      </c>
      <c r="H264" s="5">
        <v>31.0</v>
      </c>
      <c r="I264" s="3"/>
      <c r="J264" s="3"/>
      <c r="K264" s="3"/>
      <c r="L264" s="5">
        <v>3.86</v>
      </c>
      <c r="M264" s="5">
        <v>0.0</v>
      </c>
      <c r="N264" s="3"/>
      <c r="O264" s="3"/>
      <c r="P264" s="3"/>
      <c r="Q264" s="3"/>
      <c r="R264" s="5">
        <v>32.2</v>
      </c>
      <c r="S264" s="5">
        <v>29.0</v>
      </c>
      <c r="T264" s="5">
        <v>19.0</v>
      </c>
      <c r="U264" s="5">
        <v>14.0</v>
      </c>
      <c r="V264" s="5">
        <v>5.0</v>
      </c>
      <c r="W264" s="5">
        <v>8.0</v>
      </c>
      <c r="X264" s="5">
        <v>0.0</v>
      </c>
      <c r="Y264" s="5">
        <v>0.0</v>
      </c>
      <c r="Z264" s="5">
        <v>2.0</v>
      </c>
      <c r="AA264" s="5">
        <v>0.0</v>
      </c>
      <c r="AB264" s="5">
        <v>1.0</v>
      </c>
      <c r="AC264" s="5">
        <v>135.0</v>
      </c>
      <c r="AD264" s="5">
        <v>1.133</v>
      </c>
      <c r="AE264" s="5">
        <v>8.5</v>
      </c>
      <c r="AF264" s="5">
        <v>3.88</v>
      </c>
      <c r="AG264" s="5">
        <v>135.0</v>
      </c>
      <c r="AH264" s="5">
        <v>123.0</v>
      </c>
      <c r="AI264" s="5">
        <v>19.0</v>
      </c>
      <c r="AJ264" s="5">
        <v>29.0</v>
      </c>
      <c r="AK264" s="5">
        <v>9.0</v>
      </c>
      <c r="AL264" s="5">
        <v>1.0</v>
      </c>
      <c r="AM264" s="5">
        <v>5.0</v>
      </c>
      <c r="AN264" s="5">
        <v>2.0</v>
      </c>
      <c r="AO264" s="5">
        <v>1.0</v>
      </c>
      <c r="AP264" s="5">
        <v>8.0</v>
      </c>
      <c r="AQ264" s="5">
        <v>0.236</v>
      </c>
      <c r="AR264" s="5">
        <v>0.291</v>
      </c>
      <c r="AS264" s="5">
        <v>0.447</v>
      </c>
      <c r="AT264" s="5">
        <v>0.738</v>
      </c>
      <c r="AU264" s="5">
        <v>55.0</v>
      </c>
      <c r="AV264" s="5">
        <v>2.0</v>
      </c>
      <c r="AW264" s="5">
        <v>2.0</v>
      </c>
      <c r="AX264" s="5">
        <v>1.0</v>
      </c>
      <c r="AY264" s="5">
        <v>1.0</v>
      </c>
      <c r="AZ264" s="5">
        <v>0.0</v>
      </c>
      <c r="BA264" s="5">
        <v>0.0</v>
      </c>
      <c r="BB264" s="5">
        <v>0.273</v>
      </c>
      <c r="BC264" s="5">
        <f t="shared" si="1"/>
        <v>14</v>
      </c>
      <c r="BD264" s="5">
        <f t="shared" si="2"/>
        <v>1</v>
      </c>
    </row>
    <row r="265">
      <c r="A265" s="1">
        <v>264.0</v>
      </c>
      <c r="B265" s="3"/>
      <c r="C265" s="4" t="s">
        <v>916</v>
      </c>
      <c r="D265" s="4" t="s">
        <v>692</v>
      </c>
      <c r="E265" s="5">
        <v>2019.0</v>
      </c>
      <c r="F265" s="5">
        <v>2019.0</v>
      </c>
      <c r="G265" s="5">
        <v>15.0</v>
      </c>
      <c r="H265" s="5">
        <v>30.0</v>
      </c>
      <c r="I265" s="3"/>
      <c r="J265" s="3"/>
      <c r="K265" s="3"/>
      <c r="L265" s="5">
        <v>6.65</v>
      </c>
      <c r="M265" s="5">
        <v>15.0</v>
      </c>
      <c r="N265" s="3"/>
      <c r="O265" s="3"/>
      <c r="P265" s="3"/>
      <c r="Q265" s="3"/>
      <c r="R265" s="5">
        <v>43.1</v>
      </c>
      <c r="S265" s="5">
        <v>50.0</v>
      </c>
      <c r="T265" s="5">
        <v>32.0</v>
      </c>
      <c r="U265" s="5">
        <v>32.0</v>
      </c>
      <c r="V265" s="5">
        <v>11.0</v>
      </c>
      <c r="W265" s="5">
        <v>11.0</v>
      </c>
      <c r="X265" s="5">
        <v>0.0</v>
      </c>
      <c r="Y265" s="5">
        <v>3.0</v>
      </c>
      <c r="Z265" s="5">
        <v>5.0</v>
      </c>
      <c r="AA265" s="5">
        <v>0.0</v>
      </c>
      <c r="AB265" s="5">
        <v>3.0</v>
      </c>
      <c r="AC265" s="5">
        <v>191.0</v>
      </c>
      <c r="AD265" s="5">
        <v>1.408</v>
      </c>
      <c r="AE265" s="5">
        <v>6.2</v>
      </c>
      <c r="AF265" s="5">
        <v>2.73</v>
      </c>
      <c r="AG265" s="5">
        <v>191.0</v>
      </c>
      <c r="AH265" s="5">
        <v>173.0</v>
      </c>
      <c r="AI265" s="5">
        <v>32.0</v>
      </c>
      <c r="AJ265" s="5">
        <v>50.0</v>
      </c>
      <c r="AK265" s="5">
        <v>13.0</v>
      </c>
      <c r="AL265" s="5">
        <v>0.0</v>
      </c>
      <c r="AM265" s="5">
        <v>11.0</v>
      </c>
      <c r="AN265" s="5">
        <v>3.0</v>
      </c>
      <c r="AO265" s="5">
        <v>0.0</v>
      </c>
      <c r="AP265" s="5">
        <v>11.0</v>
      </c>
      <c r="AQ265" s="5">
        <v>0.289</v>
      </c>
      <c r="AR265" s="5">
        <v>0.347</v>
      </c>
      <c r="AS265" s="5">
        <v>0.555</v>
      </c>
      <c r="AT265" s="5">
        <v>0.902</v>
      </c>
      <c r="AU265" s="5">
        <v>96.0</v>
      </c>
      <c r="AV265" s="5">
        <v>8.0</v>
      </c>
      <c r="AW265" s="5">
        <v>5.0</v>
      </c>
      <c r="AX265" s="5">
        <v>1.0</v>
      </c>
      <c r="AY265" s="5">
        <v>1.0</v>
      </c>
      <c r="AZ265" s="5">
        <v>0.0</v>
      </c>
      <c r="BA265" s="5">
        <v>3.0</v>
      </c>
      <c r="BB265" s="5">
        <v>0.293</v>
      </c>
      <c r="BC265" s="5">
        <f t="shared" si="1"/>
        <v>26</v>
      </c>
      <c r="BD265" s="5">
        <f t="shared" si="2"/>
        <v>3</v>
      </c>
    </row>
    <row r="266">
      <c r="A266" s="1">
        <v>265.0</v>
      </c>
      <c r="B266" s="3"/>
      <c r="C266" s="4" t="s">
        <v>917</v>
      </c>
      <c r="D266" s="4" t="s">
        <v>692</v>
      </c>
      <c r="E266" s="5">
        <v>2019.0</v>
      </c>
      <c r="F266" s="5">
        <v>2019.0</v>
      </c>
      <c r="G266" s="5">
        <v>46.0</v>
      </c>
      <c r="H266" s="5">
        <v>30.0</v>
      </c>
      <c r="I266" s="3"/>
      <c r="J266" s="3"/>
      <c r="K266" s="3"/>
      <c r="L266" s="5">
        <v>0.83</v>
      </c>
      <c r="M266" s="5">
        <v>0.0</v>
      </c>
      <c r="N266" s="3"/>
      <c r="O266" s="3"/>
      <c r="P266" s="3"/>
      <c r="Q266" s="3"/>
      <c r="R266" s="5">
        <v>32.2</v>
      </c>
      <c r="S266" s="5">
        <v>19.0</v>
      </c>
      <c r="T266" s="5">
        <v>11.0</v>
      </c>
      <c r="U266" s="5">
        <v>3.0</v>
      </c>
      <c r="V266" s="5">
        <v>2.0</v>
      </c>
      <c r="W266" s="5">
        <v>9.0</v>
      </c>
      <c r="X266" s="5">
        <v>1.0</v>
      </c>
      <c r="Y266" s="5">
        <v>2.0</v>
      </c>
      <c r="Z266" s="5">
        <v>0.0</v>
      </c>
      <c r="AA266" s="5">
        <v>0.0</v>
      </c>
      <c r="AB266" s="5">
        <v>2.0</v>
      </c>
      <c r="AC266" s="5">
        <v>120.0</v>
      </c>
      <c r="AD266" s="5">
        <v>0.857</v>
      </c>
      <c r="AE266" s="5">
        <v>8.3</v>
      </c>
      <c r="AF266" s="5">
        <v>3.33</v>
      </c>
      <c r="AG266" s="5">
        <v>120.0</v>
      </c>
      <c r="AH266" s="5">
        <v>110.0</v>
      </c>
      <c r="AI266" s="5">
        <v>11.0</v>
      </c>
      <c r="AJ266" s="5">
        <v>19.0</v>
      </c>
      <c r="AK266" s="5">
        <v>2.0</v>
      </c>
      <c r="AL266" s="5">
        <v>1.0</v>
      </c>
      <c r="AM266" s="5">
        <v>2.0</v>
      </c>
      <c r="AN266" s="5">
        <v>1.0</v>
      </c>
      <c r="AO266" s="5">
        <v>1.0</v>
      </c>
      <c r="AP266" s="5">
        <v>9.0</v>
      </c>
      <c r="AQ266" s="5">
        <v>0.173</v>
      </c>
      <c r="AR266" s="5">
        <v>0.233</v>
      </c>
      <c r="AS266" s="5">
        <v>0.264</v>
      </c>
      <c r="AT266" s="5">
        <v>0.497</v>
      </c>
      <c r="AU266" s="5">
        <v>29.0</v>
      </c>
      <c r="AV266" s="5">
        <v>4.0</v>
      </c>
      <c r="AW266" s="5">
        <v>0.0</v>
      </c>
      <c r="AX266" s="5">
        <v>0.0</v>
      </c>
      <c r="AY266" s="5">
        <v>1.0</v>
      </c>
      <c r="AZ266" s="5">
        <v>1.0</v>
      </c>
      <c r="BA266" s="5">
        <v>2.0</v>
      </c>
      <c r="BB266" s="5">
        <v>0.215</v>
      </c>
      <c r="BC266" s="5">
        <f t="shared" si="1"/>
        <v>14</v>
      </c>
      <c r="BD266" s="5">
        <f t="shared" si="2"/>
        <v>0</v>
      </c>
    </row>
    <row r="267">
      <c r="A267" s="1">
        <v>266.0</v>
      </c>
      <c r="B267" s="3"/>
      <c r="C267" s="4" t="s">
        <v>918</v>
      </c>
      <c r="D267" s="4" t="s">
        <v>692</v>
      </c>
      <c r="E267" s="5">
        <v>2019.0</v>
      </c>
      <c r="F267" s="5">
        <v>2020.0</v>
      </c>
      <c r="G267" s="5">
        <v>45.0</v>
      </c>
      <c r="H267" s="5">
        <v>30.0</v>
      </c>
      <c r="I267" s="3"/>
      <c r="J267" s="3"/>
      <c r="K267" s="3"/>
      <c r="L267" s="5">
        <v>3.41</v>
      </c>
      <c r="M267" s="5">
        <v>0.0</v>
      </c>
      <c r="N267" s="3"/>
      <c r="O267" s="3"/>
      <c r="P267" s="3"/>
      <c r="Q267" s="3"/>
      <c r="R267" s="5">
        <v>31.2</v>
      </c>
      <c r="S267" s="5">
        <v>20.0</v>
      </c>
      <c r="T267" s="5">
        <v>15.0</v>
      </c>
      <c r="U267" s="5">
        <v>12.0</v>
      </c>
      <c r="V267" s="5">
        <v>3.0</v>
      </c>
      <c r="W267" s="5">
        <v>14.0</v>
      </c>
      <c r="X267" s="5">
        <v>1.0</v>
      </c>
      <c r="Y267" s="5">
        <v>1.0</v>
      </c>
      <c r="Z267" s="5">
        <v>0.0</v>
      </c>
      <c r="AA267" s="5">
        <v>0.0</v>
      </c>
      <c r="AB267" s="5">
        <v>3.0</v>
      </c>
      <c r="AC267" s="5">
        <v>123.0</v>
      </c>
      <c r="AD267" s="5">
        <v>1.074</v>
      </c>
      <c r="AE267" s="5">
        <v>8.5</v>
      </c>
      <c r="AF267" s="5">
        <v>2.14</v>
      </c>
      <c r="AG267" s="5">
        <v>123.0</v>
      </c>
      <c r="AH267" s="5">
        <v>107.0</v>
      </c>
      <c r="AI267" s="5">
        <v>15.0</v>
      </c>
      <c r="AJ267" s="5">
        <v>20.0</v>
      </c>
      <c r="AK267" s="5">
        <v>4.0</v>
      </c>
      <c r="AL267" s="5">
        <v>0.0</v>
      </c>
      <c r="AM267" s="5">
        <v>3.0</v>
      </c>
      <c r="AN267" s="5">
        <v>3.0</v>
      </c>
      <c r="AO267" s="5">
        <v>1.0</v>
      </c>
      <c r="AP267" s="5">
        <v>14.0</v>
      </c>
      <c r="AQ267" s="5">
        <v>0.187</v>
      </c>
      <c r="AR267" s="5">
        <v>0.276</v>
      </c>
      <c r="AS267" s="5">
        <v>0.308</v>
      </c>
      <c r="AT267" s="5">
        <v>0.585</v>
      </c>
      <c r="AU267" s="5">
        <v>33.0</v>
      </c>
      <c r="AV267" s="5">
        <v>6.0</v>
      </c>
      <c r="AW267" s="5">
        <v>0.0</v>
      </c>
      <c r="AX267" s="5">
        <v>0.0</v>
      </c>
      <c r="AY267" s="5">
        <v>2.0</v>
      </c>
      <c r="AZ267" s="5">
        <v>1.0</v>
      </c>
      <c r="BA267" s="5">
        <v>1.0</v>
      </c>
      <c r="BB267" s="5">
        <v>0.224</v>
      </c>
      <c r="BC267" s="5">
        <f t="shared" si="1"/>
        <v>13</v>
      </c>
      <c r="BD267" s="5">
        <f t="shared" si="2"/>
        <v>2</v>
      </c>
    </row>
    <row r="268">
      <c r="A268" s="1">
        <v>267.0</v>
      </c>
      <c r="B268" s="3"/>
      <c r="C268" s="4" t="s">
        <v>919</v>
      </c>
      <c r="D268" s="4" t="s">
        <v>692</v>
      </c>
      <c r="E268" s="5">
        <v>2019.0</v>
      </c>
      <c r="F268" s="5">
        <v>2019.0</v>
      </c>
      <c r="G268" s="5">
        <v>47.0</v>
      </c>
      <c r="H268" s="5">
        <v>30.0</v>
      </c>
      <c r="I268" s="3"/>
      <c r="J268" s="3"/>
      <c r="K268" s="3"/>
      <c r="L268" s="5">
        <v>4.33</v>
      </c>
      <c r="M268" s="5">
        <v>0.0</v>
      </c>
      <c r="N268" s="3"/>
      <c r="O268" s="3"/>
      <c r="P268" s="3"/>
      <c r="Q268" s="3"/>
      <c r="R268" s="5">
        <v>27.0</v>
      </c>
      <c r="S268" s="5">
        <v>21.0</v>
      </c>
      <c r="T268" s="5">
        <v>12.0</v>
      </c>
      <c r="U268" s="5">
        <v>13.0</v>
      </c>
      <c r="V268" s="5">
        <v>6.0</v>
      </c>
      <c r="W268" s="5">
        <v>4.0</v>
      </c>
      <c r="X268" s="5">
        <v>0.0</v>
      </c>
      <c r="Y268" s="5">
        <v>0.0</v>
      </c>
      <c r="Z268" s="5">
        <v>1.0</v>
      </c>
      <c r="AA268" s="5">
        <v>0.0</v>
      </c>
      <c r="AB268" s="5">
        <v>2.0</v>
      </c>
      <c r="AC268" s="5">
        <v>104.0</v>
      </c>
      <c r="AD268" s="5">
        <v>0.926</v>
      </c>
      <c r="AE268" s="5">
        <v>10.0</v>
      </c>
      <c r="AF268" s="5">
        <v>7.5</v>
      </c>
      <c r="AG268" s="5">
        <v>104.0</v>
      </c>
      <c r="AH268" s="5">
        <v>98.0</v>
      </c>
      <c r="AI268" s="5">
        <v>12.0</v>
      </c>
      <c r="AJ268" s="5">
        <v>21.0</v>
      </c>
      <c r="AK268" s="5">
        <v>2.0</v>
      </c>
      <c r="AL268" s="5">
        <v>0.0</v>
      </c>
      <c r="AM268" s="5">
        <v>6.0</v>
      </c>
      <c r="AN268" s="5">
        <v>2.0</v>
      </c>
      <c r="AO268" s="5">
        <v>0.0</v>
      </c>
      <c r="AP268" s="5">
        <v>4.0</v>
      </c>
      <c r="AQ268" s="5">
        <v>0.214</v>
      </c>
      <c r="AR268" s="5">
        <v>0.25</v>
      </c>
      <c r="AS268" s="5">
        <v>0.418</v>
      </c>
      <c r="AT268" s="5">
        <v>0.668</v>
      </c>
      <c r="AU268" s="5">
        <v>41.0</v>
      </c>
      <c r="AV268" s="5">
        <v>3.0</v>
      </c>
      <c r="AW268" s="5">
        <v>1.0</v>
      </c>
      <c r="AX268" s="5">
        <v>0.0</v>
      </c>
      <c r="AY268" s="5">
        <v>1.0</v>
      </c>
      <c r="AZ268" s="5">
        <v>0.0</v>
      </c>
      <c r="BA268" s="5">
        <v>0.0</v>
      </c>
      <c r="BB268" s="5">
        <v>0.238</v>
      </c>
      <c r="BC268" s="5">
        <f t="shared" si="1"/>
        <v>13</v>
      </c>
      <c r="BD268" s="5">
        <f t="shared" si="2"/>
        <v>2</v>
      </c>
    </row>
    <row r="269">
      <c r="A269" s="1">
        <v>268.0</v>
      </c>
      <c r="B269" s="3"/>
      <c r="C269" s="4" t="s">
        <v>920</v>
      </c>
      <c r="D269" s="4" t="s">
        <v>692</v>
      </c>
      <c r="E269" s="5">
        <v>2019.0</v>
      </c>
      <c r="F269" s="5">
        <v>2020.0</v>
      </c>
      <c r="G269" s="5">
        <v>42.0</v>
      </c>
      <c r="H269" s="5">
        <v>30.0</v>
      </c>
      <c r="I269" s="3"/>
      <c r="J269" s="3"/>
      <c r="K269" s="3"/>
      <c r="L269" s="5">
        <v>3.2</v>
      </c>
      <c r="M269" s="5">
        <v>0.0</v>
      </c>
      <c r="N269" s="3"/>
      <c r="O269" s="3"/>
      <c r="P269" s="3"/>
      <c r="Q269" s="3"/>
      <c r="R269" s="5">
        <v>25.1</v>
      </c>
      <c r="S269" s="5">
        <v>17.0</v>
      </c>
      <c r="T269" s="5">
        <v>7.0</v>
      </c>
      <c r="U269" s="5">
        <v>9.0</v>
      </c>
      <c r="V269" s="5">
        <v>1.0</v>
      </c>
      <c r="W269" s="5">
        <v>9.0</v>
      </c>
      <c r="X269" s="5">
        <v>0.0</v>
      </c>
      <c r="Y269" s="5">
        <v>2.0</v>
      </c>
      <c r="Z269" s="5">
        <v>2.0</v>
      </c>
      <c r="AA269" s="5">
        <v>0.0</v>
      </c>
      <c r="AB269" s="5">
        <v>0.0</v>
      </c>
      <c r="AC269" s="5">
        <v>104.0</v>
      </c>
      <c r="AD269" s="5">
        <v>1.026</v>
      </c>
      <c r="AE269" s="5">
        <v>10.7</v>
      </c>
      <c r="AF269" s="5">
        <v>3.33</v>
      </c>
      <c r="AG269" s="5">
        <v>104.0</v>
      </c>
      <c r="AH269" s="5">
        <v>92.0</v>
      </c>
      <c r="AI269" s="5">
        <v>7.0</v>
      </c>
      <c r="AJ269" s="5">
        <v>17.0</v>
      </c>
      <c r="AK269" s="5">
        <v>6.0</v>
      </c>
      <c r="AL269" s="5">
        <v>0.0</v>
      </c>
      <c r="AM269" s="5">
        <v>1.0</v>
      </c>
      <c r="AN269" s="5">
        <v>3.0</v>
      </c>
      <c r="AO269" s="5">
        <v>0.0</v>
      </c>
      <c r="AP269" s="5">
        <v>9.0</v>
      </c>
      <c r="AQ269" s="5">
        <v>0.185</v>
      </c>
      <c r="AR269" s="5">
        <v>0.272</v>
      </c>
      <c r="AS269" s="5">
        <v>0.283</v>
      </c>
      <c r="AT269" s="5">
        <v>0.554</v>
      </c>
      <c r="AU269" s="5">
        <v>26.0</v>
      </c>
      <c r="AV269" s="5">
        <v>2.0</v>
      </c>
      <c r="AW269" s="5">
        <v>2.0</v>
      </c>
      <c r="AX269" s="5">
        <v>1.0</v>
      </c>
      <c r="AY269" s="5">
        <v>0.0</v>
      </c>
      <c r="AZ269" s="5">
        <v>0.0</v>
      </c>
      <c r="BA269" s="5">
        <v>2.0</v>
      </c>
      <c r="BB269" s="5">
        <v>0.262</v>
      </c>
      <c r="BC269" s="5">
        <f t="shared" si="1"/>
        <v>10</v>
      </c>
      <c r="BD269" s="5">
        <f t="shared" si="2"/>
        <v>3</v>
      </c>
    </row>
    <row r="270">
      <c r="A270" s="1">
        <v>269.0</v>
      </c>
      <c r="B270" s="3"/>
      <c r="C270" s="4" t="s">
        <v>921</v>
      </c>
      <c r="D270" s="4" t="s">
        <v>692</v>
      </c>
      <c r="E270" s="5">
        <v>2019.0</v>
      </c>
      <c r="F270" s="5">
        <v>2019.0</v>
      </c>
      <c r="G270" s="5">
        <v>27.0</v>
      </c>
      <c r="H270" s="5">
        <v>30.0</v>
      </c>
      <c r="I270" s="3"/>
      <c r="J270" s="3"/>
      <c r="K270" s="3"/>
      <c r="L270" s="5">
        <v>5.3</v>
      </c>
      <c r="M270" s="5">
        <v>9.0</v>
      </c>
      <c r="N270" s="3"/>
      <c r="O270" s="3"/>
      <c r="P270" s="3"/>
      <c r="Q270" s="3"/>
      <c r="R270" s="5">
        <v>35.2</v>
      </c>
      <c r="S270" s="5">
        <v>37.0</v>
      </c>
      <c r="T270" s="5">
        <v>23.0</v>
      </c>
      <c r="U270" s="5">
        <v>21.0</v>
      </c>
      <c r="V270" s="5">
        <v>3.0</v>
      </c>
      <c r="W270" s="5">
        <v>11.0</v>
      </c>
      <c r="X270" s="5">
        <v>0.0</v>
      </c>
      <c r="Y270" s="5">
        <v>0.0</v>
      </c>
      <c r="Z270" s="5">
        <v>2.0</v>
      </c>
      <c r="AA270" s="5">
        <v>0.0</v>
      </c>
      <c r="AB270" s="5">
        <v>1.0</v>
      </c>
      <c r="AC270" s="5">
        <v>151.0</v>
      </c>
      <c r="AD270" s="5">
        <v>1.346</v>
      </c>
      <c r="AE270" s="5">
        <v>7.6</v>
      </c>
      <c r="AF270" s="5">
        <v>2.73</v>
      </c>
      <c r="AG270" s="5">
        <v>151.0</v>
      </c>
      <c r="AH270" s="5">
        <v>136.0</v>
      </c>
      <c r="AI270" s="5">
        <v>23.0</v>
      </c>
      <c r="AJ270" s="5">
        <v>37.0</v>
      </c>
      <c r="AK270" s="5">
        <v>12.0</v>
      </c>
      <c r="AL270" s="5">
        <v>0.0</v>
      </c>
      <c r="AM270" s="5">
        <v>3.0</v>
      </c>
      <c r="AN270" s="5">
        <v>1.0</v>
      </c>
      <c r="AO270" s="5">
        <v>0.0</v>
      </c>
      <c r="AP270" s="5">
        <v>11.0</v>
      </c>
      <c r="AQ270" s="5">
        <v>0.272</v>
      </c>
      <c r="AR270" s="5">
        <v>0.333</v>
      </c>
      <c r="AS270" s="5">
        <v>0.426</v>
      </c>
      <c r="AT270" s="5">
        <v>0.76</v>
      </c>
      <c r="AU270" s="5">
        <v>58.0</v>
      </c>
      <c r="AV270" s="5">
        <v>5.0</v>
      </c>
      <c r="AW270" s="5">
        <v>2.0</v>
      </c>
      <c r="AX270" s="5">
        <v>1.0</v>
      </c>
      <c r="AY270" s="5">
        <v>1.0</v>
      </c>
      <c r="AZ270" s="5">
        <v>0.0</v>
      </c>
      <c r="BA270" s="5">
        <v>0.0</v>
      </c>
      <c r="BB270" s="5">
        <v>0.327</v>
      </c>
      <c r="BC270" s="5">
        <f t="shared" si="1"/>
        <v>22</v>
      </c>
      <c r="BD270" s="5">
        <f t="shared" si="2"/>
        <v>1</v>
      </c>
    </row>
    <row r="271">
      <c r="A271" s="1">
        <v>270.0</v>
      </c>
      <c r="B271" s="3"/>
      <c r="C271" s="4" t="s">
        <v>922</v>
      </c>
      <c r="D271" s="4" t="s">
        <v>692</v>
      </c>
      <c r="E271" s="5">
        <v>2019.0</v>
      </c>
      <c r="F271" s="5">
        <v>2020.0</v>
      </c>
      <c r="G271" s="5">
        <v>12.0</v>
      </c>
      <c r="H271" s="5">
        <v>30.0</v>
      </c>
      <c r="I271" s="3"/>
      <c r="J271" s="3"/>
      <c r="K271" s="3"/>
      <c r="L271" s="5">
        <v>3.6</v>
      </c>
      <c r="M271" s="5">
        <v>12.0</v>
      </c>
      <c r="N271" s="3"/>
      <c r="O271" s="3"/>
      <c r="P271" s="3"/>
      <c r="Q271" s="3"/>
      <c r="R271" s="5">
        <v>35.0</v>
      </c>
      <c r="S271" s="5">
        <v>21.0</v>
      </c>
      <c r="T271" s="5">
        <v>14.0</v>
      </c>
      <c r="U271" s="5">
        <v>14.0</v>
      </c>
      <c r="V271" s="5">
        <v>3.0</v>
      </c>
      <c r="W271" s="5">
        <v>12.0</v>
      </c>
      <c r="X271" s="5">
        <v>0.0</v>
      </c>
      <c r="Y271" s="5">
        <v>0.0</v>
      </c>
      <c r="Z271" s="5">
        <v>2.0</v>
      </c>
      <c r="AA271" s="5">
        <v>0.0</v>
      </c>
      <c r="AB271" s="5">
        <v>0.0</v>
      </c>
      <c r="AC271" s="5">
        <v>137.0</v>
      </c>
      <c r="AD271" s="5">
        <v>0.943</v>
      </c>
      <c r="AE271" s="5">
        <v>7.7</v>
      </c>
      <c r="AF271" s="5">
        <v>2.5</v>
      </c>
      <c r="AG271" s="5">
        <v>137.0</v>
      </c>
      <c r="AH271" s="5">
        <v>121.0</v>
      </c>
      <c r="AI271" s="5">
        <v>14.0</v>
      </c>
      <c r="AJ271" s="5">
        <v>21.0</v>
      </c>
      <c r="AK271" s="5">
        <v>4.0</v>
      </c>
      <c r="AL271" s="5">
        <v>1.0</v>
      </c>
      <c r="AM271" s="5">
        <v>3.0</v>
      </c>
      <c r="AN271" s="5">
        <v>1.0</v>
      </c>
      <c r="AO271" s="5">
        <v>0.0</v>
      </c>
      <c r="AP271" s="5">
        <v>12.0</v>
      </c>
      <c r="AQ271" s="5">
        <v>0.174</v>
      </c>
      <c r="AR271" s="5">
        <v>0.259</v>
      </c>
      <c r="AS271" s="5">
        <v>0.298</v>
      </c>
      <c r="AT271" s="5">
        <v>0.557</v>
      </c>
      <c r="AU271" s="5">
        <v>36.0</v>
      </c>
      <c r="AV271" s="5">
        <v>3.0</v>
      </c>
      <c r="AW271" s="5">
        <v>2.0</v>
      </c>
      <c r="AX271" s="5">
        <v>2.0</v>
      </c>
      <c r="AY271" s="5">
        <v>0.0</v>
      </c>
      <c r="AZ271" s="5">
        <v>0.0</v>
      </c>
      <c r="BA271" s="5">
        <v>0.0</v>
      </c>
      <c r="BB271" s="5">
        <v>0.205</v>
      </c>
      <c r="BC271" s="5">
        <f t="shared" si="1"/>
        <v>13</v>
      </c>
      <c r="BD271" s="5">
        <f t="shared" si="2"/>
        <v>1</v>
      </c>
    </row>
    <row r="272">
      <c r="A272" s="1">
        <v>271.0</v>
      </c>
      <c r="B272" s="3"/>
      <c r="C272" s="4" t="s">
        <v>923</v>
      </c>
      <c r="D272" s="4" t="s">
        <v>692</v>
      </c>
      <c r="E272" s="5">
        <v>2019.0</v>
      </c>
      <c r="F272" s="5">
        <v>2020.0</v>
      </c>
      <c r="G272" s="5">
        <v>16.0</v>
      </c>
      <c r="H272" s="5">
        <v>30.0</v>
      </c>
      <c r="I272" s="3"/>
      <c r="J272" s="3"/>
      <c r="K272" s="3"/>
      <c r="L272" s="5">
        <v>1.5</v>
      </c>
      <c r="M272" s="5">
        <v>11.0</v>
      </c>
      <c r="N272" s="3"/>
      <c r="O272" s="3"/>
      <c r="P272" s="3"/>
      <c r="Q272" s="3"/>
      <c r="R272" s="5">
        <v>30.0</v>
      </c>
      <c r="S272" s="5">
        <v>16.0</v>
      </c>
      <c r="T272" s="5">
        <v>10.0</v>
      </c>
      <c r="U272" s="5">
        <v>5.0</v>
      </c>
      <c r="V272" s="5">
        <v>2.0</v>
      </c>
      <c r="W272" s="5">
        <v>9.0</v>
      </c>
      <c r="X272" s="5">
        <v>0.0</v>
      </c>
      <c r="Y272" s="5">
        <v>2.0</v>
      </c>
      <c r="Z272" s="5">
        <v>1.0</v>
      </c>
      <c r="AA272" s="5">
        <v>0.0</v>
      </c>
      <c r="AB272" s="5">
        <v>2.0</v>
      </c>
      <c r="AC272" s="5">
        <v>116.0</v>
      </c>
      <c r="AD272" s="5">
        <v>0.833</v>
      </c>
      <c r="AE272" s="5">
        <v>9.0</v>
      </c>
      <c r="AF272" s="5">
        <v>3.33</v>
      </c>
      <c r="AG272" s="5">
        <v>116.0</v>
      </c>
      <c r="AH272" s="5">
        <v>105.0</v>
      </c>
      <c r="AI272" s="5">
        <v>10.0</v>
      </c>
      <c r="AJ272" s="5">
        <v>16.0</v>
      </c>
      <c r="AK272" s="5">
        <v>5.0</v>
      </c>
      <c r="AL272" s="5">
        <v>0.0</v>
      </c>
      <c r="AM272" s="5">
        <v>2.0</v>
      </c>
      <c r="AN272" s="5">
        <v>3.0</v>
      </c>
      <c r="AO272" s="5">
        <v>1.0</v>
      </c>
      <c r="AP272" s="5">
        <v>9.0</v>
      </c>
      <c r="AQ272" s="5">
        <v>0.152</v>
      </c>
      <c r="AR272" s="5">
        <v>0.224</v>
      </c>
      <c r="AS272" s="5">
        <v>0.257</v>
      </c>
      <c r="AT272" s="5">
        <v>0.481</v>
      </c>
      <c r="AU272" s="5">
        <v>27.0</v>
      </c>
      <c r="AV272" s="5">
        <v>0.0</v>
      </c>
      <c r="AW272" s="5">
        <v>1.0</v>
      </c>
      <c r="AX272" s="5">
        <v>0.0</v>
      </c>
      <c r="AY272" s="5">
        <v>1.0</v>
      </c>
      <c r="AZ272" s="5">
        <v>0.0</v>
      </c>
      <c r="BA272" s="5">
        <v>2.0</v>
      </c>
      <c r="BB272" s="5">
        <v>0.189</v>
      </c>
      <c r="BC272" s="5">
        <f t="shared" si="1"/>
        <v>9</v>
      </c>
      <c r="BD272" s="5">
        <f t="shared" si="2"/>
        <v>2</v>
      </c>
    </row>
    <row r="273">
      <c r="A273" s="1">
        <v>272.0</v>
      </c>
      <c r="B273" s="3"/>
      <c r="C273" s="4" t="s">
        <v>924</v>
      </c>
      <c r="D273" s="4" t="s">
        <v>692</v>
      </c>
      <c r="E273" s="5">
        <v>2019.0</v>
      </c>
      <c r="F273" s="5">
        <v>2020.0</v>
      </c>
      <c r="G273" s="5">
        <v>54.0</v>
      </c>
      <c r="H273" s="5">
        <v>29.0</v>
      </c>
      <c r="I273" s="3"/>
      <c r="J273" s="3"/>
      <c r="K273" s="3"/>
      <c r="L273" s="5">
        <v>5.81</v>
      </c>
      <c r="M273" s="5">
        <v>0.0</v>
      </c>
      <c r="N273" s="3"/>
      <c r="O273" s="3"/>
      <c r="P273" s="3"/>
      <c r="Q273" s="3"/>
      <c r="R273" s="5">
        <v>26.1</v>
      </c>
      <c r="S273" s="5">
        <v>22.0</v>
      </c>
      <c r="T273" s="5">
        <v>13.0</v>
      </c>
      <c r="U273" s="5">
        <v>17.0</v>
      </c>
      <c r="V273" s="5">
        <v>4.0</v>
      </c>
      <c r="W273" s="5">
        <v>17.0</v>
      </c>
      <c r="X273" s="5">
        <v>2.0</v>
      </c>
      <c r="Y273" s="5">
        <v>0.0</v>
      </c>
      <c r="Z273" s="5">
        <v>2.0</v>
      </c>
      <c r="AA273" s="5">
        <v>0.0</v>
      </c>
      <c r="AB273" s="5">
        <v>4.0</v>
      </c>
      <c r="AC273" s="5">
        <v>120.0</v>
      </c>
      <c r="AD273" s="5">
        <v>1.481</v>
      </c>
      <c r="AE273" s="5">
        <v>9.9</v>
      </c>
      <c r="AF273" s="5">
        <v>1.71</v>
      </c>
      <c r="AG273" s="5">
        <v>120.0</v>
      </c>
      <c r="AH273" s="5">
        <v>98.0</v>
      </c>
      <c r="AI273" s="5">
        <v>13.0</v>
      </c>
      <c r="AJ273" s="5">
        <v>22.0</v>
      </c>
      <c r="AK273" s="5">
        <v>7.0</v>
      </c>
      <c r="AL273" s="5">
        <v>0.0</v>
      </c>
      <c r="AM273" s="5">
        <v>4.0</v>
      </c>
      <c r="AN273" s="5">
        <v>2.0</v>
      </c>
      <c r="AO273" s="5">
        <v>0.0</v>
      </c>
      <c r="AP273" s="5">
        <v>17.0</v>
      </c>
      <c r="AQ273" s="5">
        <v>0.224</v>
      </c>
      <c r="AR273" s="5">
        <v>0.342</v>
      </c>
      <c r="AS273" s="5">
        <v>0.418</v>
      </c>
      <c r="AT273" s="5">
        <v>0.76</v>
      </c>
      <c r="AU273" s="5">
        <v>41.0</v>
      </c>
      <c r="AV273" s="5">
        <v>1.0</v>
      </c>
      <c r="AW273" s="5">
        <v>2.0</v>
      </c>
      <c r="AX273" s="5">
        <v>0.0</v>
      </c>
      <c r="AY273" s="5">
        <v>3.0</v>
      </c>
      <c r="AZ273" s="5">
        <v>2.0</v>
      </c>
      <c r="BA273" s="5">
        <v>0.0</v>
      </c>
      <c r="BB273" s="5">
        <v>0.265</v>
      </c>
      <c r="BC273" s="5">
        <f t="shared" si="1"/>
        <v>11</v>
      </c>
      <c r="BD273" s="5">
        <f t="shared" si="2"/>
        <v>2</v>
      </c>
    </row>
    <row r="274">
      <c r="A274" s="1">
        <v>273.0</v>
      </c>
      <c r="B274" s="3"/>
      <c r="C274" s="4" t="s">
        <v>925</v>
      </c>
      <c r="D274" s="4" t="s">
        <v>692</v>
      </c>
      <c r="E274" s="5">
        <v>2019.0</v>
      </c>
      <c r="F274" s="5">
        <v>2019.0</v>
      </c>
      <c r="G274" s="5">
        <v>20.0</v>
      </c>
      <c r="H274" s="5">
        <v>29.0</v>
      </c>
      <c r="I274" s="3"/>
      <c r="J274" s="3"/>
      <c r="K274" s="3"/>
      <c r="L274" s="5">
        <v>5.51</v>
      </c>
      <c r="M274" s="5">
        <v>4.0</v>
      </c>
      <c r="N274" s="3"/>
      <c r="O274" s="3"/>
      <c r="P274" s="3"/>
      <c r="Q274" s="3"/>
      <c r="R274" s="5">
        <v>32.2</v>
      </c>
      <c r="S274" s="5">
        <v>38.0</v>
      </c>
      <c r="T274" s="5">
        <v>21.0</v>
      </c>
      <c r="U274" s="5">
        <v>20.0</v>
      </c>
      <c r="V274" s="5">
        <v>6.0</v>
      </c>
      <c r="W274" s="5">
        <v>9.0</v>
      </c>
      <c r="X274" s="5">
        <v>0.0</v>
      </c>
      <c r="Y274" s="5">
        <v>2.0</v>
      </c>
      <c r="Z274" s="5">
        <v>3.0</v>
      </c>
      <c r="AA274" s="5">
        <v>0.0</v>
      </c>
      <c r="AB274" s="5">
        <v>1.0</v>
      </c>
      <c r="AC274" s="5">
        <v>139.0</v>
      </c>
      <c r="AD274" s="5">
        <v>1.439</v>
      </c>
      <c r="AE274" s="5">
        <v>8.0</v>
      </c>
      <c r="AF274" s="5">
        <v>3.22</v>
      </c>
      <c r="AG274" s="5">
        <v>139.0</v>
      </c>
      <c r="AH274" s="5">
        <v>127.0</v>
      </c>
      <c r="AI274" s="5">
        <v>21.0</v>
      </c>
      <c r="AJ274" s="5">
        <v>38.0</v>
      </c>
      <c r="AK274" s="5">
        <v>8.0</v>
      </c>
      <c r="AL274" s="5">
        <v>0.0</v>
      </c>
      <c r="AM274" s="5">
        <v>6.0</v>
      </c>
      <c r="AN274" s="5">
        <v>1.0</v>
      </c>
      <c r="AO274" s="5">
        <v>1.0</v>
      </c>
      <c r="AP274" s="5">
        <v>9.0</v>
      </c>
      <c r="AQ274" s="5">
        <v>0.299</v>
      </c>
      <c r="AR274" s="5">
        <v>0.36</v>
      </c>
      <c r="AS274" s="5">
        <v>0.504</v>
      </c>
      <c r="AT274" s="5">
        <v>0.864</v>
      </c>
      <c r="AU274" s="5">
        <v>64.0</v>
      </c>
      <c r="AV274" s="5">
        <v>7.0</v>
      </c>
      <c r="AW274" s="5">
        <v>3.0</v>
      </c>
      <c r="AX274" s="5">
        <v>0.0</v>
      </c>
      <c r="AY274" s="5">
        <v>0.0</v>
      </c>
      <c r="AZ274" s="5">
        <v>0.0</v>
      </c>
      <c r="BA274" s="5">
        <v>2.0</v>
      </c>
      <c r="BB274" s="5">
        <v>0.348</v>
      </c>
      <c r="BC274" s="5">
        <f t="shared" si="1"/>
        <v>24</v>
      </c>
      <c r="BD274" s="5">
        <f t="shared" si="2"/>
        <v>0</v>
      </c>
    </row>
    <row r="275">
      <c r="A275" s="1">
        <v>274.0</v>
      </c>
      <c r="B275" s="3"/>
      <c r="C275" s="4" t="s">
        <v>926</v>
      </c>
      <c r="D275" s="4" t="s">
        <v>692</v>
      </c>
      <c r="E275" s="5">
        <v>2019.0</v>
      </c>
      <c r="F275" s="5">
        <v>2020.0</v>
      </c>
      <c r="G275" s="5">
        <v>29.0</v>
      </c>
      <c r="H275" s="5">
        <v>29.0</v>
      </c>
      <c r="I275" s="3"/>
      <c r="J275" s="3"/>
      <c r="K275" s="3"/>
      <c r="L275" s="5">
        <v>4.74</v>
      </c>
      <c r="M275" s="5">
        <v>17.0</v>
      </c>
      <c r="N275" s="3"/>
      <c r="O275" s="3"/>
      <c r="P275" s="3"/>
      <c r="Q275" s="3"/>
      <c r="R275" s="5">
        <v>57.0</v>
      </c>
      <c r="S275" s="5">
        <v>56.0</v>
      </c>
      <c r="T275" s="5">
        <v>33.0</v>
      </c>
      <c r="U275" s="5">
        <v>30.0</v>
      </c>
      <c r="V275" s="5">
        <v>12.0</v>
      </c>
      <c r="W275" s="5">
        <v>25.0</v>
      </c>
      <c r="X275" s="5">
        <v>1.0</v>
      </c>
      <c r="Y275" s="5">
        <v>5.0</v>
      </c>
      <c r="Z275" s="5">
        <v>3.0</v>
      </c>
      <c r="AA275" s="5">
        <v>0.0</v>
      </c>
      <c r="AB275" s="5">
        <v>3.0</v>
      </c>
      <c r="AC275" s="5">
        <v>251.0</v>
      </c>
      <c r="AD275" s="5">
        <v>1.421</v>
      </c>
      <c r="AE275" s="5">
        <v>4.6</v>
      </c>
      <c r="AF275" s="5">
        <v>1.16</v>
      </c>
      <c r="AG275" s="5">
        <v>251.0</v>
      </c>
      <c r="AH275" s="5">
        <v>218.0</v>
      </c>
      <c r="AI275" s="5">
        <v>33.0</v>
      </c>
      <c r="AJ275" s="5">
        <v>56.0</v>
      </c>
      <c r="AK275" s="5">
        <v>13.0</v>
      </c>
      <c r="AL275" s="5">
        <v>0.0</v>
      </c>
      <c r="AM275" s="5">
        <v>12.0</v>
      </c>
      <c r="AN275" s="5">
        <v>5.0</v>
      </c>
      <c r="AO275" s="5">
        <v>0.0</v>
      </c>
      <c r="AP275" s="5">
        <v>25.0</v>
      </c>
      <c r="AQ275" s="5">
        <v>0.257</v>
      </c>
      <c r="AR275" s="5">
        <v>0.34</v>
      </c>
      <c r="AS275" s="5">
        <v>0.482</v>
      </c>
      <c r="AT275" s="5">
        <v>0.822</v>
      </c>
      <c r="AU275" s="5">
        <v>105.0</v>
      </c>
      <c r="AV275" s="5">
        <v>9.0</v>
      </c>
      <c r="AW275" s="5">
        <v>3.0</v>
      </c>
      <c r="AX275" s="5">
        <v>4.0</v>
      </c>
      <c r="AY275" s="5">
        <v>1.0</v>
      </c>
      <c r="AZ275" s="5">
        <v>1.0</v>
      </c>
      <c r="BA275" s="5">
        <v>5.0</v>
      </c>
      <c r="BB275" s="5">
        <v>0.247</v>
      </c>
      <c r="BC275" s="5">
        <f t="shared" si="1"/>
        <v>31</v>
      </c>
      <c r="BD275" s="5">
        <f t="shared" si="2"/>
        <v>5</v>
      </c>
    </row>
    <row r="276">
      <c r="A276" s="1">
        <v>275.0</v>
      </c>
      <c r="B276" s="3"/>
      <c r="C276" s="4" t="s">
        <v>927</v>
      </c>
      <c r="D276" s="4" t="s">
        <v>692</v>
      </c>
      <c r="E276" s="5">
        <v>2019.0</v>
      </c>
      <c r="F276" s="5">
        <v>2019.0</v>
      </c>
      <c r="G276" s="5">
        <v>29.0</v>
      </c>
      <c r="H276" s="5">
        <v>29.0</v>
      </c>
      <c r="I276" s="3"/>
      <c r="J276" s="3"/>
      <c r="K276" s="3"/>
      <c r="L276" s="5">
        <v>4.5</v>
      </c>
      <c r="M276" s="5">
        <v>2.0</v>
      </c>
      <c r="N276" s="3"/>
      <c r="O276" s="3"/>
      <c r="P276" s="3"/>
      <c r="Q276" s="3"/>
      <c r="R276" s="5">
        <v>18.0</v>
      </c>
      <c r="S276" s="5">
        <v>13.0</v>
      </c>
      <c r="T276" s="5">
        <v>8.0</v>
      </c>
      <c r="U276" s="5">
        <v>9.0</v>
      </c>
      <c r="V276" s="5">
        <v>3.0</v>
      </c>
      <c r="W276" s="5">
        <v>11.0</v>
      </c>
      <c r="X276" s="5">
        <v>0.0</v>
      </c>
      <c r="Y276" s="5">
        <v>0.0</v>
      </c>
      <c r="Z276" s="5">
        <v>1.0</v>
      </c>
      <c r="AA276" s="5">
        <v>0.0</v>
      </c>
      <c r="AB276" s="5">
        <v>2.0</v>
      </c>
      <c r="AC276" s="5">
        <v>77.0</v>
      </c>
      <c r="AD276" s="5">
        <v>1.333</v>
      </c>
      <c r="AE276" s="5">
        <v>14.5</v>
      </c>
      <c r="AF276" s="5">
        <v>2.64</v>
      </c>
      <c r="AG276" s="5">
        <v>77.0</v>
      </c>
      <c r="AH276" s="5">
        <v>65.0</v>
      </c>
      <c r="AI276" s="5">
        <v>8.0</v>
      </c>
      <c r="AJ276" s="5">
        <v>13.0</v>
      </c>
      <c r="AK276" s="5">
        <v>2.0</v>
      </c>
      <c r="AL276" s="5">
        <v>0.0</v>
      </c>
      <c r="AM276" s="5">
        <v>3.0</v>
      </c>
      <c r="AN276" s="5">
        <v>1.0</v>
      </c>
      <c r="AO276" s="5">
        <v>0.0</v>
      </c>
      <c r="AP276" s="5">
        <v>11.0</v>
      </c>
      <c r="AQ276" s="5">
        <v>0.2</v>
      </c>
      <c r="AR276" s="5">
        <v>0.325</v>
      </c>
      <c r="AS276" s="5">
        <v>0.369</v>
      </c>
      <c r="AT276" s="5">
        <v>0.694</v>
      </c>
      <c r="AU276" s="5">
        <v>24.0</v>
      </c>
      <c r="AV276" s="5">
        <v>2.0</v>
      </c>
      <c r="AW276" s="5">
        <v>1.0</v>
      </c>
      <c r="AX276" s="5">
        <v>0.0</v>
      </c>
      <c r="AY276" s="5">
        <v>0.0</v>
      </c>
      <c r="AZ276" s="5">
        <v>0.0</v>
      </c>
      <c r="BA276" s="5">
        <v>0.0</v>
      </c>
      <c r="BB276" s="5">
        <v>0.303</v>
      </c>
      <c r="BC276" s="5">
        <f t="shared" si="1"/>
        <v>8</v>
      </c>
      <c r="BD276" s="5">
        <f t="shared" si="2"/>
        <v>1</v>
      </c>
    </row>
    <row r="277">
      <c r="A277" s="1">
        <v>276.0</v>
      </c>
      <c r="B277" s="3"/>
      <c r="C277" s="4" t="s">
        <v>928</v>
      </c>
      <c r="D277" s="4" t="s">
        <v>692</v>
      </c>
      <c r="E277" s="5">
        <v>2019.0</v>
      </c>
      <c r="F277" s="5">
        <v>2019.0</v>
      </c>
      <c r="G277" s="5">
        <v>41.0</v>
      </c>
      <c r="H277" s="5">
        <v>28.0</v>
      </c>
      <c r="I277" s="3"/>
      <c r="J277" s="3"/>
      <c r="K277" s="3"/>
      <c r="L277" s="5">
        <v>6.1</v>
      </c>
      <c r="M277" s="5">
        <v>0.0</v>
      </c>
      <c r="N277" s="3"/>
      <c r="O277" s="3"/>
      <c r="P277" s="3"/>
      <c r="Q277" s="3"/>
      <c r="R277" s="5">
        <v>20.2</v>
      </c>
      <c r="S277" s="5">
        <v>26.0</v>
      </c>
      <c r="T277" s="5">
        <v>23.0</v>
      </c>
      <c r="U277" s="5">
        <v>14.0</v>
      </c>
      <c r="V277" s="5">
        <v>6.0</v>
      </c>
      <c r="W277" s="5">
        <v>13.0</v>
      </c>
      <c r="X277" s="5">
        <v>1.0</v>
      </c>
      <c r="Y277" s="5">
        <v>4.0</v>
      </c>
      <c r="Z277" s="5">
        <v>2.0</v>
      </c>
      <c r="AA277" s="5">
        <v>0.0</v>
      </c>
      <c r="AB277" s="5">
        <v>3.0</v>
      </c>
      <c r="AC277" s="5">
        <v>105.0</v>
      </c>
      <c r="AD277" s="5">
        <v>1.887</v>
      </c>
      <c r="AE277" s="5">
        <v>12.2</v>
      </c>
      <c r="AF277" s="5">
        <v>2.15</v>
      </c>
      <c r="AG277" s="5">
        <v>105.0</v>
      </c>
      <c r="AH277" s="5">
        <v>88.0</v>
      </c>
      <c r="AI277" s="5">
        <v>23.0</v>
      </c>
      <c r="AJ277" s="5">
        <v>26.0</v>
      </c>
      <c r="AK277" s="5">
        <v>5.0</v>
      </c>
      <c r="AL277" s="5">
        <v>0.0</v>
      </c>
      <c r="AM277" s="5">
        <v>6.0</v>
      </c>
      <c r="AN277" s="5">
        <v>0.0</v>
      </c>
      <c r="AO277" s="5">
        <v>2.0</v>
      </c>
      <c r="AP277" s="5">
        <v>13.0</v>
      </c>
      <c r="AQ277" s="5">
        <v>0.295</v>
      </c>
      <c r="AR277" s="5">
        <v>0.394</v>
      </c>
      <c r="AS277" s="5">
        <v>0.557</v>
      </c>
      <c r="AT277" s="5">
        <v>0.951</v>
      </c>
      <c r="AU277" s="5">
        <v>49.0</v>
      </c>
      <c r="AV277" s="5">
        <v>0.0</v>
      </c>
      <c r="AW277" s="5">
        <v>2.0</v>
      </c>
      <c r="AX277" s="5">
        <v>1.0</v>
      </c>
      <c r="AY277" s="5">
        <v>1.0</v>
      </c>
      <c r="AZ277" s="5">
        <v>1.0</v>
      </c>
      <c r="BA277" s="5">
        <v>4.0</v>
      </c>
      <c r="BB277" s="5">
        <v>0.364</v>
      </c>
      <c r="BC277" s="5">
        <f t="shared" si="1"/>
        <v>15</v>
      </c>
      <c r="BD277" s="5">
        <f t="shared" si="2"/>
        <v>-2</v>
      </c>
    </row>
    <row r="278">
      <c r="A278" s="1">
        <v>277.0</v>
      </c>
      <c r="B278" s="3"/>
      <c r="C278" s="4" t="s">
        <v>929</v>
      </c>
      <c r="D278" s="4" t="s">
        <v>692</v>
      </c>
      <c r="E278" s="5">
        <v>2019.0</v>
      </c>
      <c r="F278" s="5">
        <v>2020.0</v>
      </c>
      <c r="G278" s="5">
        <v>38.0</v>
      </c>
      <c r="H278" s="5">
        <v>28.0</v>
      </c>
      <c r="I278" s="3"/>
      <c r="J278" s="3"/>
      <c r="K278" s="3"/>
      <c r="L278" s="5">
        <v>3.54</v>
      </c>
      <c r="M278" s="5">
        <v>0.0</v>
      </c>
      <c r="N278" s="3"/>
      <c r="O278" s="3"/>
      <c r="P278" s="3"/>
      <c r="Q278" s="3"/>
      <c r="R278" s="5">
        <v>28.0</v>
      </c>
      <c r="S278" s="5">
        <v>21.0</v>
      </c>
      <c r="T278" s="5">
        <v>17.0</v>
      </c>
      <c r="U278" s="5">
        <v>11.0</v>
      </c>
      <c r="V278" s="5">
        <v>5.0</v>
      </c>
      <c r="W278" s="5">
        <v>14.0</v>
      </c>
      <c r="X278" s="5">
        <v>0.0</v>
      </c>
      <c r="Y278" s="5">
        <v>1.0</v>
      </c>
      <c r="Z278" s="5">
        <v>2.0</v>
      </c>
      <c r="AA278" s="5">
        <v>0.0</v>
      </c>
      <c r="AB278" s="5">
        <v>0.0</v>
      </c>
      <c r="AC278" s="5">
        <v>118.0</v>
      </c>
      <c r="AD278" s="5">
        <v>1.25</v>
      </c>
      <c r="AE278" s="5">
        <v>9.0</v>
      </c>
      <c r="AF278" s="5">
        <v>2.0</v>
      </c>
      <c r="AG278" s="5">
        <v>118.0</v>
      </c>
      <c r="AH278" s="5">
        <v>99.0</v>
      </c>
      <c r="AI278" s="5">
        <v>17.0</v>
      </c>
      <c r="AJ278" s="5">
        <v>21.0</v>
      </c>
      <c r="AK278" s="5">
        <v>5.0</v>
      </c>
      <c r="AL278" s="5">
        <v>0.0</v>
      </c>
      <c r="AM278" s="5">
        <v>5.0</v>
      </c>
      <c r="AN278" s="5">
        <v>0.0</v>
      </c>
      <c r="AO278" s="5">
        <v>0.0</v>
      </c>
      <c r="AP278" s="5">
        <v>14.0</v>
      </c>
      <c r="AQ278" s="5">
        <v>0.212</v>
      </c>
      <c r="AR278" s="5">
        <v>0.314</v>
      </c>
      <c r="AS278" s="5">
        <v>0.414</v>
      </c>
      <c r="AT278" s="5">
        <v>0.728</v>
      </c>
      <c r="AU278" s="5">
        <v>41.0</v>
      </c>
      <c r="AV278" s="5">
        <v>4.0</v>
      </c>
      <c r="AW278" s="5">
        <v>2.0</v>
      </c>
      <c r="AX278" s="5">
        <v>0.0</v>
      </c>
      <c r="AY278" s="5">
        <v>3.0</v>
      </c>
      <c r="AZ278" s="5">
        <v>0.0</v>
      </c>
      <c r="BA278" s="5">
        <v>1.0</v>
      </c>
      <c r="BB278" s="5">
        <v>0.232</v>
      </c>
      <c r="BC278" s="5">
        <f t="shared" si="1"/>
        <v>11</v>
      </c>
      <c r="BD278" s="5">
        <f t="shared" si="2"/>
        <v>0</v>
      </c>
    </row>
    <row r="279">
      <c r="A279" s="1">
        <v>278.0</v>
      </c>
      <c r="B279" s="3"/>
      <c r="C279" s="4" t="s">
        <v>930</v>
      </c>
      <c r="D279" s="4" t="s">
        <v>692</v>
      </c>
      <c r="E279" s="5">
        <v>2019.0</v>
      </c>
      <c r="F279" s="5">
        <v>2020.0</v>
      </c>
      <c r="G279" s="5">
        <v>45.0</v>
      </c>
      <c r="H279" s="5">
        <v>28.0</v>
      </c>
      <c r="I279" s="3"/>
      <c r="J279" s="3"/>
      <c r="K279" s="3"/>
      <c r="L279" s="5">
        <v>8.46</v>
      </c>
      <c r="M279" s="5">
        <v>1.0</v>
      </c>
      <c r="N279" s="3"/>
      <c r="O279" s="3"/>
      <c r="P279" s="3"/>
      <c r="Q279" s="3"/>
      <c r="R279" s="5">
        <v>27.2</v>
      </c>
      <c r="S279" s="5">
        <v>37.0</v>
      </c>
      <c r="T279" s="5">
        <v>28.0</v>
      </c>
      <c r="U279" s="5">
        <v>26.0</v>
      </c>
      <c r="V279" s="5">
        <v>8.0</v>
      </c>
      <c r="W279" s="5">
        <v>14.0</v>
      </c>
      <c r="X279" s="5">
        <v>0.0</v>
      </c>
      <c r="Y279" s="5">
        <v>1.0</v>
      </c>
      <c r="Z279" s="5">
        <v>2.0</v>
      </c>
      <c r="AA279" s="5">
        <v>0.0</v>
      </c>
      <c r="AB279" s="5">
        <v>2.0</v>
      </c>
      <c r="AC279" s="5">
        <v>135.0</v>
      </c>
      <c r="AD279" s="5">
        <v>1.843</v>
      </c>
      <c r="AE279" s="5">
        <v>9.1</v>
      </c>
      <c r="AF279" s="5">
        <v>2.0</v>
      </c>
      <c r="AG279" s="5">
        <v>135.0</v>
      </c>
      <c r="AH279" s="5">
        <v>116.0</v>
      </c>
      <c r="AI279" s="5">
        <v>28.0</v>
      </c>
      <c r="AJ279" s="5">
        <v>37.0</v>
      </c>
      <c r="AK279" s="5">
        <v>7.0</v>
      </c>
      <c r="AL279" s="5">
        <v>1.0</v>
      </c>
      <c r="AM279" s="5">
        <v>8.0</v>
      </c>
      <c r="AN279" s="5">
        <v>1.0</v>
      </c>
      <c r="AO279" s="5">
        <v>0.0</v>
      </c>
      <c r="AP279" s="5">
        <v>14.0</v>
      </c>
      <c r="AQ279" s="5">
        <v>0.319</v>
      </c>
      <c r="AR279" s="5">
        <v>0.396</v>
      </c>
      <c r="AS279" s="5">
        <v>0.603</v>
      </c>
      <c r="AT279" s="5">
        <v>0.999</v>
      </c>
      <c r="AU279" s="5">
        <v>70.0</v>
      </c>
      <c r="AV279" s="5">
        <v>2.0</v>
      </c>
      <c r="AW279" s="5">
        <v>2.0</v>
      </c>
      <c r="AX279" s="5">
        <v>1.0</v>
      </c>
      <c r="AY279" s="5">
        <v>2.0</v>
      </c>
      <c r="AZ279" s="5">
        <v>0.0</v>
      </c>
      <c r="BA279" s="5">
        <v>1.0</v>
      </c>
      <c r="BB279" s="5">
        <v>0.354</v>
      </c>
      <c r="BC279" s="5">
        <f t="shared" si="1"/>
        <v>21</v>
      </c>
      <c r="BD279" s="5">
        <f t="shared" si="2"/>
        <v>1</v>
      </c>
    </row>
    <row r="280">
      <c r="A280" s="1">
        <v>279.0</v>
      </c>
      <c r="B280" s="3"/>
      <c r="C280" s="4" t="s">
        <v>931</v>
      </c>
      <c r="D280" s="4" t="s">
        <v>692</v>
      </c>
      <c r="E280" s="5">
        <v>2019.0</v>
      </c>
      <c r="F280" s="5">
        <v>2020.0</v>
      </c>
      <c r="G280" s="5">
        <v>33.0</v>
      </c>
      <c r="H280" s="5">
        <v>28.0</v>
      </c>
      <c r="I280" s="3"/>
      <c r="J280" s="3"/>
      <c r="K280" s="3"/>
      <c r="L280" s="5">
        <v>3.44</v>
      </c>
      <c r="M280" s="5">
        <v>0.0</v>
      </c>
      <c r="N280" s="3"/>
      <c r="O280" s="3"/>
      <c r="P280" s="3"/>
      <c r="Q280" s="3"/>
      <c r="R280" s="5">
        <v>18.1</v>
      </c>
      <c r="S280" s="5">
        <v>15.0</v>
      </c>
      <c r="T280" s="5">
        <v>9.0</v>
      </c>
      <c r="U280" s="5">
        <v>7.0</v>
      </c>
      <c r="V280" s="5">
        <v>3.0</v>
      </c>
      <c r="W280" s="5">
        <v>10.0</v>
      </c>
      <c r="X280" s="5">
        <v>0.0</v>
      </c>
      <c r="Y280" s="5">
        <v>3.0</v>
      </c>
      <c r="Z280" s="5">
        <v>3.0</v>
      </c>
      <c r="AA280" s="5">
        <v>0.0</v>
      </c>
      <c r="AB280" s="5">
        <v>0.0</v>
      </c>
      <c r="AC280" s="5">
        <v>84.0</v>
      </c>
      <c r="AD280" s="5">
        <v>1.364</v>
      </c>
      <c r="AE280" s="5">
        <v>13.7</v>
      </c>
      <c r="AF280" s="5">
        <v>2.8</v>
      </c>
      <c r="AG280" s="5">
        <v>84.0</v>
      </c>
      <c r="AH280" s="5">
        <v>71.0</v>
      </c>
      <c r="AI280" s="5">
        <v>9.0</v>
      </c>
      <c r="AJ280" s="5">
        <v>15.0</v>
      </c>
      <c r="AK280" s="5">
        <v>2.0</v>
      </c>
      <c r="AL280" s="5">
        <v>0.0</v>
      </c>
      <c r="AM280" s="5">
        <v>3.0</v>
      </c>
      <c r="AN280" s="5">
        <v>1.0</v>
      </c>
      <c r="AO280" s="5">
        <v>0.0</v>
      </c>
      <c r="AP280" s="5">
        <v>10.0</v>
      </c>
      <c r="AQ280" s="5">
        <v>0.211</v>
      </c>
      <c r="AR280" s="5">
        <v>0.333</v>
      </c>
      <c r="AS280" s="5">
        <v>0.366</v>
      </c>
      <c r="AT280" s="5">
        <v>0.7</v>
      </c>
      <c r="AU280" s="5">
        <v>26.0</v>
      </c>
      <c r="AV280" s="5">
        <v>0.0</v>
      </c>
      <c r="AW280" s="5">
        <v>3.0</v>
      </c>
      <c r="AX280" s="5">
        <v>0.0</v>
      </c>
      <c r="AY280" s="5">
        <v>0.0</v>
      </c>
      <c r="AZ280" s="5">
        <v>0.0</v>
      </c>
      <c r="BA280" s="5">
        <v>3.0</v>
      </c>
      <c r="BB280" s="5">
        <v>0.3</v>
      </c>
      <c r="BC280" s="5">
        <f t="shared" si="1"/>
        <v>10</v>
      </c>
      <c r="BD280" s="5">
        <f t="shared" si="2"/>
        <v>1</v>
      </c>
    </row>
    <row r="281">
      <c r="A281" s="1">
        <v>280.0</v>
      </c>
      <c r="B281" s="3"/>
      <c r="C281" s="4" t="s">
        <v>932</v>
      </c>
      <c r="D281" s="4" t="s">
        <v>692</v>
      </c>
      <c r="E281" s="5">
        <v>2019.0</v>
      </c>
      <c r="F281" s="5">
        <v>2020.0</v>
      </c>
      <c r="G281" s="5">
        <v>41.0</v>
      </c>
      <c r="H281" s="5">
        <v>28.0</v>
      </c>
      <c r="I281" s="3"/>
      <c r="J281" s="3"/>
      <c r="K281" s="3"/>
      <c r="L281" s="5">
        <v>5.08</v>
      </c>
      <c r="M281" s="5">
        <v>0.0</v>
      </c>
      <c r="N281" s="3"/>
      <c r="O281" s="3"/>
      <c r="P281" s="3"/>
      <c r="Q281" s="3"/>
      <c r="R281" s="5">
        <v>28.1</v>
      </c>
      <c r="S281" s="5">
        <v>25.0</v>
      </c>
      <c r="T281" s="5">
        <v>14.0</v>
      </c>
      <c r="U281" s="5">
        <v>16.0</v>
      </c>
      <c r="V281" s="5">
        <v>6.0</v>
      </c>
      <c r="W281" s="5">
        <v>9.0</v>
      </c>
      <c r="X281" s="5">
        <v>0.0</v>
      </c>
      <c r="Y281" s="5">
        <v>2.0</v>
      </c>
      <c r="Z281" s="5">
        <v>2.0</v>
      </c>
      <c r="AA281" s="5">
        <v>0.0</v>
      </c>
      <c r="AB281" s="5">
        <v>4.0</v>
      </c>
      <c r="AC281" s="5">
        <v>121.0</v>
      </c>
      <c r="AD281" s="5">
        <v>1.2</v>
      </c>
      <c r="AE281" s="5">
        <v>8.9</v>
      </c>
      <c r="AF281" s="5">
        <v>3.11</v>
      </c>
      <c r="AG281" s="5">
        <v>121.0</v>
      </c>
      <c r="AH281" s="5">
        <v>109.0</v>
      </c>
      <c r="AI281" s="5">
        <v>14.0</v>
      </c>
      <c r="AJ281" s="5">
        <v>25.0</v>
      </c>
      <c r="AK281" s="5">
        <v>6.0</v>
      </c>
      <c r="AL281" s="5">
        <v>1.0</v>
      </c>
      <c r="AM281" s="5">
        <v>6.0</v>
      </c>
      <c r="AN281" s="5">
        <v>0.0</v>
      </c>
      <c r="AO281" s="5">
        <v>0.0</v>
      </c>
      <c r="AP281" s="5">
        <v>9.0</v>
      </c>
      <c r="AQ281" s="5">
        <v>0.229</v>
      </c>
      <c r="AR281" s="5">
        <v>0.3</v>
      </c>
      <c r="AS281" s="5">
        <v>0.468</v>
      </c>
      <c r="AT281" s="5">
        <v>0.768</v>
      </c>
      <c r="AU281" s="5">
        <v>51.0</v>
      </c>
      <c r="AV281" s="5">
        <v>2.0</v>
      </c>
      <c r="AW281" s="5">
        <v>2.0</v>
      </c>
      <c r="AX281" s="5">
        <v>1.0</v>
      </c>
      <c r="AY281" s="5">
        <v>0.0</v>
      </c>
      <c r="AZ281" s="5">
        <v>0.0</v>
      </c>
      <c r="BA281" s="5">
        <v>2.0</v>
      </c>
      <c r="BB281" s="5">
        <v>0.253</v>
      </c>
      <c r="BC281" s="5">
        <f t="shared" si="1"/>
        <v>12</v>
      </c>
      <c r="BD281" s="5">
        <f t="shared" si="2"/>
        <v>0</v>
      </c>
    </row>
    <row r="282">
      <c r="A282" s="1">
        <v>281.0</v>
      </c>
      <c r="B282" s="3"/>
      <c r="C282" s="4" t="s">
        <v>933</v>
      </c>
      <c r="D282" s="4" t="s">
        <v>692</v>
      </c>
      <c r="E282" s="5">
        <v>2019.0</v>
      </c>
      <c r="F282" s="5">
        <v>2020.0</v>
      </c>
      <c r="G282" s="5">
        <v>42.0</v>
      </c>
      <c r="H282" s="5">
        <v>28.0</v>
      </c>
      <c r="I282" s="3"/>
      <c r="J282" s="3"/>
      <c r="K282" s="3"/>
      <c r="L282" s="5">
        <v>2.84</v>
      </c>
      <c r="M282" s="5">
        <v>0.0</v>
      </c>
      <c r="N282" s="3"/>
      <c r="O282" s="3"/>
      <c r="P282" s="3"/>
      <c r="Q282" s="3"/>
      <c r="R282" s="5">
        <v>25.1</v>
      </c>
      <c r="S282" s="5">
        <v>28.0</v>
      </c>
      <c r="T282" s="5">
        <v>16.0</v>
      </c>
      <c r="U282" s="5">
        <v>8.0</v>
      </c>
      <c r="V282" s="5">
        <v>2.0</v>
      </c>
      <c r="W282" s="5">
        <v>10.0</v>
      </c>
      <c r="X282" s="5">
        <v>0.0</v>
      </c>
      <c r="Y282" s="5">
        <v>2.0</v>
      </c>
      <c r="Z282" s="5">
        <v>0.0</v>
      </c>
      <c r="AA282" s="5">
        <v>0.0</v>
      </c>
      <c r="AB282" s="5">
        <v>2.0</v>
      </c>
      <c r="AC282" s="5">
        <v>112.0</v>
      </c>
      <c r="AD282" s="5">
        <v>1.5</v>
      </c>
      <c r="AE282" s="5">
        <v>9.9</v>
      </c>
      <c r="AF282" s="5">
        <v>2.8</v>
      </c>
      <c r="AG282" s="5">
        <v>112.0</v>
      </c>
      <c r="AH282" s="5">
        <v>98.0</v>
      </c>
      <c r="AI282" s="5">
        <v>16.0</v>
      </c>
      <c r="AJ282" s="5">
        <v>28.0</v>
      </c>
      <c r="AK282" s="5">
        <v>8.0</v>
      </c>
      <c r="AL282" s="5">
        <v>0.0</v>
      </c>
      <c r="AM282" s="5">
        <v>2.0</v>
      </c>
      <c r="AN282" s="5">
        <v>1.0</v>
      </c>
      <c r="AO282" s="5">
        <v>1.0</v>
      </c>
      <c r="AP282" s="5">
        <v>10.0</v>
      </c>
      <c r="AQ282" s="5">
        <v>0.286</v>
      </c>
      <c r="AR282" s="5">
        <v>0.345</v>
      </c>
      <c r="AS282" s="5">
        <v>0.429</v>
      </c>
      <c r="AT282" s="5">
        <v>0.774</v>
      </c>
      <c r="AU282" s="5">
        <v>42.0</v>
      </c>
      <c r="AV282" s="5">
        <v>3.0</v>
      </c>
      <c r="AW282" s="5">
        <v>0.0</v>
      </c>
      <c r="AX282" s="5">
        <v>2.0</v>
      </c>
      <c r="AY282" s="5">
        <v>2.0</v>
      </c>
      <c r="AZ282" s="5">
        <v>0.0</v>
      </c>
      <c r="BA282" s="5">
        <v>2.0</v>
      </c>
      <c r="BB282" s="5">
        <v>0.371</v>
      </c>
      <c r="BC282" s="5">
        <f t="shared" si="1"/>
        <v>18</v>
      </c>
      <c r="BD282" s="5">
        <f t="shared" si="2"/>
        <v>0</v>
      </c>
    </row>
    <row r="283">
      <c r="A283" s="1">
        <v>282.0</v>
      </c>
      <c r="B283" s="3"/>
      <c r="C283" s="4" t="s">
        <v>934</v>
      </c>
      <c r="D283" s="4" t="s">
        <v>692</v>
      </c>
      <c r="E283" s="5">
        <v>2019.0</v>
      </c>
      <c r="F283" s="5">
        <v>2020.0</v>
      </c>
      <c r="G283" s="5">
        <v>65.0</v>
      </c>
      <c r="H283" s="5">
        <v>28.0</v>
      </c>
      <c r="I283" s="3"/>
      <c r="J283" s="3"/>
      <c r="K283" s="3"/>
      <c r="L283" s="5">
        <v>4.34</v>
      </c>
      <c r="M283" s="5">
        <v>0.0</v>
      </c>
      <c r="N283" s="3"/>
      <c r="O283" s="3"/>
      <c r="P283" s="3"/>
      <c r="Q283" s="3"/>
      <c r="R283" s="5">
        <v>37.1</v>
      </c>
      <c r="S283" s="5">
        <v>37.0</v>
      </c>
      <c r="T283" s="5">
        <v>27.0</v>
      </c>
      <c r="U283" s="5">
        <v>18.0</v>
      </c>
      <c r="V283" s="5">
        <v>6.0</v>
      </c>
      <c r="W283" s="5">
        <v>6.0</v>
      </c>
      <c r="X283" s="5">
        <v>0.0</v>
      </c>
      <c r="Y283" s="5">
        <v>1.0</v>
      </c>
      <c r="Z283" s="5">
        <v>2.0</v>
      </c>
      <c r="AA283" s="5">
        <v>0.0</v>
      </c>
      <c r="AB283" s="5">
        <v>4.0</v>
      </c>
      <c r="AC283" s="5">
        <v>156.0</v>
      </c>
      <c r="AD283" s="5">
        <v>1.152</v>
      </c>
      <c r="AE283" s="5">
        <v>6.8</v>
      </c>
      <c r="AF283" s="5">
        <v>4.67</v>
      </c>
      <c r="AG283" s="5">
        <v>156.0</v>
      </c>
      <c r="AH283" s="5">
        <v>144.0</v>
      </c>
      <c r="AI283" s="5">
        <v>27.0</v>
      </c>
      <c r="AJ283" s="5">
        <v>37.0</v>
      </c>
      <c r="AK283" s="5">
        <v>5.0</v>
      </c>
      <c r="AL283" s="5">
        <v>0.0</v>
      </c>
      <c r="AM283" s="5">
        <v>6.0</v>
      </c>
      <c r="AN283" s="5">
        <v>3.0</v>
      </c>
      <c r="AO283" s="5">
        <v>0.0</v>
      </c>
      <c r="AP283" s="5">
        <v>6.0</v>
      </c>
      <c r="AQ283" s="5">
        <v>0.257</v>
      </c>
      <c r="AR283" s="5">
        <v>0.29</v>
      </c>
      <c r="AS283" s="5">
        <v>0.417</v>
      </c>
      <c r="AT283" s="5">
        <v>0.707</v>
      </c>
      <c r="AU283" s="5">
        <v>60.0</v>
      </c>
      <c r="AV283" s="5">
        <v>2.0</v>
      </c>
      <c r="AW283" s="5">
        <v>2.0</v>
      </c>
      <c r="AX283" s="5">
        <v>0.0</v>
      </c>
      <c r="AY283" s="5">
        <v>3.0</v>
      </c>
      <c r="AZ283" s="5">
        <v>0.0</v>
      </c>
      <c r="BA283" s="5">
        <v>1.0</v>
      </c>
      <c r="BB283" s="5">
        <v>0.274</v>
      </c>
      <c r="BC283" s="5">
        <f t="shared" si="1"/>
        <v>26</v>
      </c>
      <c r="BD283" s="5">
        <f t="shared" si="2"/>
        <v>3</v>
      </c>
    </row>
    <row r="284">
      <c r="A284" s="1">
        <v>283.0</v>
      </c>
      <c r="B284" s="3"/>
      <c r="C284" s="4" t="s">
        <v>935</v>
      </c>
      <c r="D284" s="4" t="s">
        <v>692</v>
      </c>
      <c r="E284" s="5">
        <v>2019.0</v>
      </c>
      <c r="F284" s="5">
        <v>2020.0</v>
      </c>
      <c r="G284" s="5">
        <v>50.0</v>
      </c>
      <c r="H284" s="5">
        <v>28.0</v>
      </c>
      <c r="I284" s="3"/>
      <c r="J284" s="3"/>
      <c r="K284" s="3"/>
      <c r="L284" s="5">
        <v>2.51</v>
      </c>
      <c r="M284" s="5">
        <v>1.0</v>
      </c>
      <c r="N284" s="3"/>
      <c r="O284" s="3"/>
      <c r="P284" s="3"/>
      <c r="Q284" s="3"/>
      <c r="R284" s="5">
        <v>28.2</v>
      </c>
      <c r="S284" s="5">
        <v>24.0</v>
      </c>
      <c r="T284" s="5">
        <v>13.0</v>
      </c>
      <c r="U284" s="5">
        <v>8.0</v>
      </c>
      <c r="V284" s="5">
        <v>3.0</v>
      </c>
      <c r="W284" s="5">
        <v>13.0</v>
      </c>
      <c r="X284" s="5">
        <v>1.0</v>
      </c>
      <c r="Y284" s="5">
        <v>0.0</v>
      </c>
      <c r="Z284" s="5">
        <v>1.0</v>
      </c>
      <c r="AA284" s="5">
        <v>0.0</v>
      </c>
      <c r="AB284" s="5">
        <v>3.0</v>
      </c>
      <c r="AC284" s="5">
        <v>120.0</v>
      </c>
      <c r="AD284" s="5">
        <v>1.291</v>
      </c>
      <c r="AE284" s="5">
        <v>8.8</v>
      </c>
      <c r="AF284" s="5">
        <v>2.15</v>
      </c>
      <c r="AG284" s="5">
        <v>120.0</v>
      </c>
      <c r="AH284" s="5">
        <v>105.0</v>
      </c>
      <c r="AI284" s="5">
        <v>13.0</v>
      </c>
      <c r="AJ284" s="5">
        <v>24.0</v>
      </c>
      <c r="AK284" s="5">
        <v>2.0</v>
      </c>
      <c r="AL284" s="5">
        <v>1.0</v>
      </c>
      <c r="AM284" s="5">
        <v>3.0</v>
      </c>
      <c r="AN284" s="5">
        <v>0.0</v>
      </c>
      <c r="AO284" s="5">
        <v>1.0</v>
      </c>
      <c r="AP284" s="5">
        <v>13.0</v>
      </c>
      <c r="AQ284" s="5">
        <v>0.229</v>
      </c>
      <c r="AR284" s="5">
        <v>0.317</v>
      </c>
      <c r="AS284" s="5">
        <v>0.352</v>
      </c>
      <c r="AT284" s="5">
        <v>0.669</v>
      </c>
      <c r="AU284" s="5">
        <v>37.0</v>
      </c>
      <c r="AV284" s="5">
        <v>3.0</v>
      </c>
      <c r="AW284" s="5">
        <v>1.0</v>
      </c>
      <c r="AX284" s="5">
        <v>0.0</v>
      </c>
      <c r="AY284" s="5">
        <v>1.0</v>
      </c>
      <c r="AZ284" s="5">
        <v>1.0</v>
      </c>
      <c r="BA284" s="5">
        <v>0.0</v>
      </c>
      <c r="BB284" s="5">
        <v>0.28</v>
      </c>
      <c r="BC284" s="5">
        <f t="shared" si="1"/>
        <v>18</v>
      </c>
      <c r="BD284" s="5">
        <f t="shared" si="2"/>
        <v>-1</v>
      </c>
    </row>
    <row r="285">
      <c r="A285" s="1">
        <v>284.0</v>
      </c>
      <c r="B285" s="3"/>
      <c r="C285" s="4" t="s">
        <v>936</v>
      </c>
      <c r="D285" s="4" t="s">
        <v>692</v>
      </c>
      <c r="E285" s="5">
        <v>2019.0</v>
      </c>
      <c r="F285" s="5">
        <v>2020.0</v>
      </c>
      <c r="G285" s="5">
        <v>49.0</v>
      </c>
      <c r="H285" s="5">
        <v>28.0</v>
      </c>
      <c r="I285" s="3"/>
      <c r="J285" s="3"/>
      <c r="K285" s="3"/>
      <c r="L285" s="5">
        <v>5.74</v>
      </c>
      <c r="M285" s="5">
        <v>0.0</v>
      </c>
      <c r="N285" s="3"/>
      <c r="O285" s="3"/>
      <c r="P285" s="3"/>
      <c r="Q285" s="3"/>
      <c r="R285" s="5">
        <v>31.1</v>
      </c>
      <c r="S285" s="5">
        <v>41.0</v>
      </c>
      <c r="T285" s="5">
        <v>23.0</v>
      </c>
      <c r="U285" s="5">
        <v>20.0</v>
      </c>
      <c r="V285" s="5">
        <v>3.0</v>
      </c>
      <c r="W285" s="5">
        <v>10.0</v>
      </c>
      <c r="X285" s="5">
        <v>2.0</v>
      </c>
      <c r="Y285" s="5">
        <v>2.0</v>
      </c>
      <c r="Z285" s="5">
        <v>2.0</v>
      </c>
      <c r="AA285" s="5">
        <v>0.0</v>
      </c>
      <c r="AB285" s="5">
        <v>0.0</v>
      </c>
      <c r="AC285" s="5">
        <v>143.0</v>
      </c>
      <c r="AD285" s="5">
        <v>1.628</v>
      </c>
      <c r="AE285" s="5">
        <v>8.0</v>
      </c>
      <c r="AF285" s="5">
        <v>2.8</v>
      </c>
      <c r="AG285" s="5">
        <v>143.0</v>
      </c>
      <c r="AH285" s="5">
        <v>129.0</v>
      </c>
      <c r="AI285" s="5">
        <v>23.0</v>
      </c>
      <c r="AJ285" s="5">
        <v>41.0</v>
      </c>
      <c r="AK285" s="5">
        <v>9.0</v>
      </c>
      <c r="AL285" s="5">
        <v>1.0</v>
      </c>
      <c r="AM285" s="5">
        <v>3.0</v>
      </c>
      <c r="AN285" s="5">
        <v>3.0</v>
      </c>
      <c r="AO285" s="5">
        <v>1.0</v>
      </c>
      <c r="AP285" s="5">
        <v>10.0</v>
      </c>
      <c r="AQ285" s="5">
        <v>0.318</v>
      </c>
      <c r="AR285" s="5">
        <v>0.373</v>
      </c>
      <c r="AS285" s="5">
        <v>0.473</v>
      </c>
      <c r="AT285" s="5">
        <v>0.846</v>
      </c>
      <c r="AU285" s="5">
        <v>61.0</v>
      </c>
      <c r="AV285" s="5">
        <v>4.0</v>
      </c>
      <c r="AW285" s="5">
        <v>2.0</v>
      </c>
      <c r="AX285" s="5">
        <v>1.0</v>
      </c>
      <c r="AY285" s="5">
        <v>1.0</v>
      </c>
      <c r="AZ285" s="5">
        <v>2.0</v>
      </c>
      <c r="BA285" s="5">
        <v>2.0</v>
      </c>
      <c r="BB285" s="5">
        <v>0.384</v>
      </c>
      <c r="BC285" s="5">
        <f t="shared" si="1"/>
        <v>28</v>
      </c>
      <c r="BD285" s="5">
        <f t="shared" si="2"/>
        <v>2</v>
      </c>
    </row>
    <row r="286">
      <c r="A286" s="1">
        <v>285.0</v>
      </c>
      <c r="B286" s="3"/>
      <c r="C286" s="4" t="s">
        <v>937</v>
      </c>
      <c r="D286" s="4" t="s">
        <v>692</v>
      </c>
      <c r="E286" s="5">
        <v>2019.0</v>
      </c>
      <c r="F286" s="5">
        <v>2020.0</v>
      </c>
      <c r="G286" s="5">
        <v>72.0</v>
      </c>
      <c r="H286" s="5">
        <v>27.0</v>
      </c>
      <c r="I286" s="3"/>
      <c r="J286" s="3"/>
      <c r="K286" s="3"/>
      <c r="L286" s="5">
        <v>3.79</v>
      </c>
      <c r="M286" s="5">
        <v>0.0</v>
      </c>
      <c r="N286" s="3"/>
      <c r="O286" s="3"/>
      <c r="P286" s="3"/>
      <c r="Q286" s="3"/>
      <c r="R286" s="5">
        <v>38.0</v>
      </c>
      <c r="S286" s="5">
        <v>31.0</v>
      </c>
      <c r="T286" s="5">
        <v>21.0</v>
      </c>
      <c r="U286" s="5">
        <v>16.0</v>
      </c>
      <c r="V286" s="5">
        <v>4.0</v>
      </c>
      <c r="W286" s="5">
        <v>17.0</v>
      </c>
      <c r="X286" s="5">
        <v>0.0</v>
      </c>
      <c r="Y286" s="5">
        <v>4.0</v>
      </c>
      <c r="Z286" s="5">
        <v>1.0</v>
      </c>
      <c r="AA286" s="5">
        <v>0.0</v>
      </c>
      <c r="AB286" s="5">
        <v>2.0</v>
      </c>
      <c r="AC286" s="5">
        <v>164.0</v>
      </c>
      <c r="AD286" s="5">
        <v>1.263</v>
      </c>
      <c r="AE286" s="5">
        <v>6.4</v>
      </c>
      <c r="AF286" s="5">
        <v>1.59</v>
      </c>
      <c r="AG286" s="5">
        <v>164.0</v>
      </c>
      <c r="AH286" s="5">
        <v>143.0</v>
      </c>
      <c r="AI286" s="5">
        <v>21.0</v>
      </c>
      <c r="AJ286" s="5">
        <v>31.0</v>
      </c>
      <c r="AK286" s="5">
        <v>6.0</v>
      </c>
      <c r="AL286" s="5">
        <v>2.0</v>
      </c>
      <c r="AM286" s="5">
        <v>4.0</v>
      </c>
      <c r="AN286" s="5">
        <v>0.0</v>
      </c>
      <c r="AO286" s="5">
        <v>0.0</v>
      </c>
      <c r="AP286" s="5">
        <v>17.0</v>
      </c>
      <c r="AQ286" s="5">
        <v>0.217</v>
      </c>
      <c r="AR286" s="5">
        <v>0.301</v>
      </c>
      <c r="AS286" s="5">
        <v>0.371</v>
      </c>
      <c r="AT286" s="5">
        <v>0.671</v>
      </c>
      <c r="AU286" s="5">
        <v>53.0</v>
      </c>
      <c r="AV286" s="5">
        <v>3.0</v>
      </c>
      <c r="AW286" s="5">
        <v>1.0</v>
      </c>
      <c r="AX286" s="5">
        <v>1.0</v>
      </c>
      <c r="AY286" s="5">
        <v>2.0</v>
      </c>
      <c r="AZ286" s="5">
        <v>0.0</v>
      </c>
      <c r="BA286" s="5">
        <v>4.0</v>
      </c>
      <c r="BB286" s="5">
        <v>0.237</v>
      </c>
      <c r="BC286" s="5">
        <f t="shared" si="1"/>
        <v>19</v>
      </c>
      <c r="BD286" s="5">
        <f t="shared" si="2"/>
        <v>0</v>
      </c>
    </row>
    <row r="287">
      <c r="A287" s="1">
        <v>286.0</v>
      </c>
      <c r="B287" s="3"/>
      <c r="C287" s="4" t="s">
        <v>938</v>
      </c>
      <c r="D287" s="4" t="s">
        <v>692</v>
      </c>
      <c r="E287" s="5">
        <v>2019.0</v>
      </c>
      <c r="F287" s="5">
        <v>2020.0</v>
      </c>
      <c r="G287" s="5">
        <v>35.0</v>
      </c>
      <c r="H287" s="5">
        <v>27.0</v>
      </c>
      <c r="I287" s="3"/>
      <c r="J287" s="3"/>
      <c r="K287" s="3"/>
      <c r="L287" s="5">
        <v>4.05</v>
      </c>
      <c r="M287" s="5">
        <v>3.0</v>
      </c>
      <c r="N287" s="3"/>
      <c r="O287" s="3"/>
      <c r="P287" s="3"/>
      <c r="Q287" s="3"/>
      <c r="R287" s="5">
        <v>33.1</v>
      </c>
      <c r="S287" s="5">
        <v>24.0</v>
      </c>
      <c r="T287" s="5">
        <v>17.0</v>
      </c>
      <c r="U287" s="5">
        <v>15.0</v>
      </c>
      <c r="V287" s="5">
        <v>4.0</v>
      </c>
      <c r="W287" s="5">
        <v>7.0</v>
      </c>
      <c r="X287" s="5">
        <v>0.0</v>
      </c>
      <c r="Y287" s="5">
        <v>0.0</v>
      </c>
      <c r="Z287" s="5">
        <v>4.0</v>
      </c>
      <c r="AA287" s="5">
        <v>1.0</v>
      </c>
      <c r="AB287" s="5">
        <v>4.0</v>
      </c>
      <c r="AC287" s="5">
        <v>131.0</v>
      </c>
      <c r="AD287" s="5">
        <v>0.93</v>
      </c>
      <c r="AE287" s="5">
        <v>7.3</v>
      </c>
      <c r="AF287" s="5">
        <v>3.86</v>
      </c>
      <c r="AG287" s="5">
        <v>131.0</v>
      </c>
      <c r="AH287" s="5">
        <v>119.0</v>
      </c>
      <c r="AI287" s="5">
        <v>17.0</v>
      </c>
      <c r="AJ287" s="5">
        <v>24.0</v>
      </c>
      <c r="AK287" s="5">
        <v>2.0</v>
      </c>
      <c r="AL287" s="5">
        <v>1.0</v>
      </c>
      <c r="AM287" s="5">
        <v>4.0</v>
      </c>
      <c r="AN287" s="5">
        <v>8.0</v>
      </c>
      <c r="AO287" s="5">
        <v>1.0</v>
      </c>
      <c r="AP287" s="5">
        <v>7.0</v>
      </c>
      <c r="AQ287" s="5">
        <v>0.202</v>
      </c>
      <c r="AR287" s="5">
        <v>0.267</v>
      </c>
      <c r="AS287" s="5">
        <v>0.336</v>
      </c>
      <c r="AT287" s="5">
        <v>0.603</v>
      </c>
      <c r="AU287" s="5">
        <v>40.0</v>
      </c>
      <c r="AV287" s="5">
        <v>4.0</v>
      </c>
      <c r="AW287" s="5">
        <v>4.0</v>
      </c>
      <c r="AX287" s="5">
        <v>0.0</v>
      </c>
      <c r="AY287" s="5">
        <v>1.0</v>
      </c>
      <c r="AZ287" s="5">
        <v>0.0</v>
      </c>
      <c r="BA287" s="5">
        <v>0.0</v>
      </c>
      <c r="BB287" s="5">
        <v>0.225</v>
      </c>
      <c r="BC287" s="5">
        <f t="shared" si="1"/>
        <v>17</v>
      </c>
      <c r="BD287" s="5">
        <f t="shared" si="2"/>
        <v>7</v>
      </c>
    </row>
    <row r="288">
      <c r="A288" s="1">
        <v>287.0</v>
      </c>
      <c r="B288" s="3"/>
      <c r="C288" s="4" t="s">
        <v>939</v>
      </c>
      <c r="D288" s="4" t="s">
        <v>692</v>
      </c>
      <c r="E288" s="5">
        <v>2019.0</v>
      </c>
      <c r="F288" s="5">
        <v>2020.0</v>
      </c>
      <c r="G288" s="5">
        <v>22.0</v>
      </c>
      <c r="H288" s="5">
        <v>27.0</v>
      </c>
      <c r="I288" s="3"/>
      <c r="J288" s="3"/>
      <c r="K288" s="3"/>
      <c r="L288" s="5">
        <v>3.63</v>
      </c>
      <c r="M288" s="5">
        <v>0.0</v>
      </c>
      <c r="N288" s="3"/>
      <c r="O288" s="3"/>
      <c r="P288" s="3"/>
      <c r="Q288" s="3"/>
      <c r="R288" s="5">
        <v>22.1</v>
      </c>
      <c r="S288" s="5">
        <v>14.0</v>
      </c>
      <c r="T288" s="5">
        <v>8.0</v>
      </c>
      <c r="U288" s="5">
        <v>9.0</v>
      </c>
      <c r="V288" s="5">
        <v>1.0</v>
      </c>
      <c r="W288" s="5">
        <v>7.0</v>
      </c>
      <c r="X288" s="5">
        <v>0.0</v>
      </c>
      <c r="Y288" s="5">
        <v>0.0</v>
      </c>
      <c r="Z288" s="5">
        <v>3.0</v>
      </c>
      <c r="AA288" s="5">
        <v>0.0</v>
      </c>
      <c r="AB288" s="5">
        <v>0.0</v>
      </c>
      <c r="AC288" s="5">
        <v>87.0</v>
      </c>
      <c r="AD288" s="5">
        <v>0.94</v>
      </c>
      <c r="AE288" s="5">
        <v>10.9</v>
      </c>
      <c r="AF288" s="5">
        <v>3.86</v>
      </c>
      <c r="AG288" s="5">
        <v>87.0</v>
      </c>
      <c r="AH288" s="5">
        <v>76.0</v>
      </c>
      <c r="AI288" s="5">
        <v>8.0</v>
      </c>
      <c r="AJ288" s="5">
        <v>14.0</v>
      </c>
      <c r="AK288" s="5">
        <v>3.0</v>
      </c>
      <c r="AL288" s="5">
        <v>0.0</v>
      </c>
      <c r="AM288" s="5">
        <v>1.0</v>
      </c>
      <c r="AN288" s="5">
        <v>0.0</v>
      </c>
      <c r="AO288" s="5">
        <v>0.0</v>
      </c>
      <c r="AP288" s="5">
        <v>7.0</v>
      </c>
      <c r="AQ288" s="5">
        <v>0.184</v>
      </c>
      <c r="AR288" s="5">
        <v>0.276</v>
      </c>
      <c r="AS288" s="5">
        <v>0.263</v>
      </c>
      <c r="AT288" s="5">
        <v>0.539</v>
      </c>
      <c r="AU288" s="5">
        <v>20.0</v>
      </c>
      <c r="AV288" s="5">
        <v>3.0</v>
      </c>
      <c r="AW288" s="5">
        <v>3.0</v>
      </c>
      <c r="AX288" s="5">
        <v>0.0</v>
      </c>
      <c r="AY288" s="5">
        <v>1.0</v>
      </c>
      <c r="AZ288" s="5">
        <v>0.0</v>
      </c>
      <c r="BA288" s="5">
        <v>0.0</v>
      </c>
      <c r="BB288" s="5">
        <v>0.265</v>
      </c>
      <c r="BC288" s="5">
        <f t="shared" si="1"/>
        <v>10</v>
      </c>
      <c r="BD288" s="5">
        <f t="shared" si="2"/>
        <v>0</v>
      </c>
    </row>
    <row r="289">
      <c r="A289" s="1">
        <v>288.0</v>
      </c>
      <c r="B289" s="3"/>
      <c r="C289" s="4" t="s">
        <v>940</v>
      </c>
      <c r="D289" s="4" t="s">
        <v>692</v>
      </c>
      <c r="E289" s="5">
        <v>2019.0</v>
      </c>
      <c r="F289" s="5">
        <v>2020.0</v>
      </c>
      <c r="G289" s="5">
        <v>34.0</v>
      </c>
      <c r="H289" s="5">
        <v>27.0</v>
      </c>
      <c r="I289" s="3"/>
      <c r="J289" s="3"/>
      <c r="K289" s="3"/>
      <c r="L289" s="5">
        <v>1.35</v>
      </c>
      <c r="M289" s="5">
        <v>0.0</v>
      </c>
      <c r="N289" s="3"/>
      <c r="O289" s="3"/>
      <c r="P289" s="3"/>
      <c r="Q289" s="3"/>
      <c r="R289" s="5">
        <v>20.0</v>
      </c>
      <c r="S289" s="5">
        <v>13.0</v>
      </c>
      <c r="T289" s="5">
        <v>6.0</v>
      </c>
      <c r="U289" s="5">
        <v>3.0</v>
      </c>
      <c r="V289" s="5">
        <v>2.0</v>
      </c>
      <c r="W289" s="5">
        <v>4.0</v>
      </c>
      <c r="X289" s="5">
        <v>0.0</v>
      </c>
      <c r="Y289" s="5">
        <v>0.0</v>
      </c>
      <c r="Z289" s="5">
        <v>1.0</v>
      </c>
      <c r="AA289" s="5">
        <v>0.0</v>
      </c>
      <c r="AB289" s="5">
        <v>1.0</v>
      </c>
      <c r="AC289" s="5">
        <v>78.0</v>
      </c>
      <c r="AD289" s="5">
        <v>0.85</v>
      </c>
      <c r="AE289" s="5">
        <v>12.2</v>
      </c>
      <c r="AF289" s="5">
        <v>6.75</v>
      </c>
      <c r="AG289" s="5">
        <v>78.0</v>
      </c>
      <c r="AH289" s="5">
        <v>73.0</v>
      </c>
      <c r="AI289" s="5">
        <v>6.0</v>
      </c>
      <c r="AJ289" s="5">
        <v>13.0</v>
      </c>
      <c r="AK289" s="5">
        <v>5.0</v>
      </c>
      <c r="AL289" s="5">
        <v>0.0</v>
      </c>
      <c r="AM289" s="5">
        <v>2.0</v>
      </c>
      <c r="AN289" s="5">
        <v>1.0</v>
      </c>
      <c r="AO289" s="5">
        <v>0.0</v>
      </c>
      <c r="AP289" s="5">
        <v>4.0</v>
      </c>
      <c r="AQ289" s="5">
        <v>0.178</v>
      </c>
      <c r="AR289" s="5">
        <v>0.231</v>
      </c>
      <c r="AS289" s="5">
        <v>0.329</v>
      </c>
      <c r="AT289" s="5">
        <v>0.56</v>
      </c>
      <c r="AU289" s="5">
        <v>24.0</v>
      </c>
      <c r="AV289" s="5">
        <v>0.0</v>
      </c>
      <c r="AW289" s="5">
        <v>1.0</v>
      </c>
      <c r="AX289" s="5">
        <v>0.0</v>
      </c>
      <c r="AY289" s="5">
        <v>0.0</v>
      </c>
      <c r="AZ289" s="5">
        <v>0.0</v>
      </c>
      <c r="BA289" s="5">
        <v>0.0</v>
      </c>
      <c r="BB289" s="5">
        <v>0.25</v>
      </c>
      <c r="BC289" s="5">
        <f t="shared" si="1"/>
        <v>6</v>
      </c>
      <c r="BD289" s="5">
        <f t="shared" si="2"/>
        <v>1</v>
      </c>
    </row>
    <row r="290">
      <c r="A290" s="1">
        <v>289.0</v>
      </c>
      <c r="B290" s="3"/>
      <c r="C290" s="4" t="s">
        <v>941</v>
      </c>
      <c r="D290" s="4" t="s">
        <v>692</v>
      </c>
      <c r="E290" s="5">
        <v>2019.0</v>
      </c>
      <c r="F290" s="5">
        <v>2020.0</v>
      </c>
      <c r="G290" s="5">
        <v>26.0</v>
      </c>
      <c r="H290" s="5">
        <v>27.0</v>
      </c>
      <c r="I290" s="3"/>
      <c r="J290" s="3"/>
      <c r="K290" s="3"/>
      <c r="L290" s="5">
        <v>3.75</v>
      </c>
      <c r="M290" s="5">
        <v>0.0</v>
      </c>
      <c r="N290" s="3"/>
      <c r="O290" s="3"/>
      <c r="P290" s="3"/>
      <c r="Q290" s="3"/>
      <c r="R290" s="5">
        <v>24.0</v>
      </c>
      <c r="S290" s="5">
        <v>31.0</v>
      </c>
      <c r="T290" s="5">
        <v>15.0</v>
      </c>
      <c r="U290" s="5">
        <v>10.0</v>
      </c>
      <c r="V290" s="5">
        <v>3.0</v>
      </c>
      <c r="W290" s="5">
        <v>9.0</v>
      </c>
      <c r="X290" s="5">
        <v>0.0</v>
      </c>
      <c r="Y290" s="5">
        <v>1.0</v>
      </c>
      <c r="Z290" s="5">
        <v>4.0</v>
      </c>
      <c r="AA290" s="5">
        <v>0.0</v>
      </c>
      <c r="AB290" s="5">
        <v>1.0</v>
      </c>
      <c r="AC290" s="5">
        <v>111.0</v>
      </c>
      <c r="AD290" s="5">
        <v>1.667</v>
      </c>
      <c r="AE290" s="5">
        <v>10.1</v>
      </c>
      <c r="AF290" s="5">
        <v>3.0</v>
      </c>
      <c r="AG290" s="5">
        <v>111.0</v>
      </c>
      <c r="AH290" s="5">
        <v>98.0</v>
      </c>
      <c r="AI290" s="5">
        <v>15.0</v>
      </c>
      <c r="AJ290" s="5">
        <v>31.0</v>
      </c>
      <c r="AK290" s="5">
        <v>1.0</v>
      </c>
      <c r="AL290" s="5">
        <v>1.0</v>
      </c>
      <c r="AM290" s="5">
        <v>3.0</v>
      </c>
      <c r="AN290" s="5">
        <v>2.0</v>
      </c>
      <c r="AO290" s="5">
        <v>1.0</v>
      </c>
      <c r="AP290" s="5">
        <v>9.0</v>
      </c>
      <c r="AQ290" s="5">
        <v>0.316</v>
      </c>
      <c r="AR290" s="5">
        <v>0.396</v>
      </c>
      <c r="AS290" s="5">
        <v>0.439</v>
      </c>
      <c r="AT290" s="5">
        <v>0.835</v>
      </c>
      <c r="AU290" s="5">
        <v>43.0</v>
      </c>
      <c r="AV290" s="5">
        <v>3.0</v>
      </c>
      <c r="AW290" s="5">
        <v>4.0</v>
      </c>
      <c r="AX290" s="5">
        <v>0.0</v>
      </c>
      <c r="AY290" s="5">
        <v>0.0</v>
      </c>
      <c r="AZ290" s="5">
        <v>0.0</v>
      </c>
      <c r="BA290" s="5">
        <v>1.0</v>
      </c>
      <c r="BB290" s="5">
        <v>0.412</v>
      </c>
      <c r="BC290" s="5">
        <f t="shared" si="1"/>
        <v>26</v>
      </c>
      <c r="BD290" s="5">
        <f t="shared" si="2"/>
        <v>1</v>
      </c>
    </row>
    <row r="291">
      <c r="A291" s="1">
        <v>290.0</v>
      </c>
      <c r="B291" s="3"/>
      <c r="C291" s="4" t="s">
        <v>942</v>
      </c>
      <c r="D291" s="4" t="s">
        <v>692</v>
      </c>
      <c r="E291" s="5">
        <v>2019.0</v>
      </c>
      <c r="F291" s="5">
        <v>2020.0</v>
      </c>
      <c r="G291" s="5">
        <v>25.0</v>
      </c>
      <c r="H291" s="5">
        <v>26.0</v>
      </c>
      <c r="I291" s="3"/>
      <c r="J291" s="3"/>
      <c r="K291" s="3"/>
      <c r="L291" s="5">
        <v>1.88</v>
      </c>
      <c r="M291" s="5">
        <v>0.0</v>
      </c>
      <c r="N291" s="3"/>
      <c r="O291" s="3"/>
      <c r="P291" s="3"/>
      <c r="Q291" s="3"/>
      <c r="R291" s="5">
        <v>14.1</v>
      </c>
      <c r="S291" s="5">
        <v>13.0</v>
      </c>
      <c r="T291" s="5">
        <v>5.0</v>
      </c>
      <c r="U291" s="5">
        <v>3.0</v>
      </c>
      <c r="V291" s="5">
        <v>1.0</v>
      </c>
      <c r="W291" s="5">
        <v>3.0</v>
      </c>
      <c r="X291" s="5">
        <v>0.0</v>
      </c>
      <c r="Y291" s="5">
        <v>3.0</v>
      </c>
      <c r="Z291" s="5">
        <v>2.0</v>
      </c>
      <c r="AA291" s="5">
        <v>0.0</v>
      </c>
      <c r="AB291" s="5">
        <v>1.0</v>
      </c>
      <c r="AC291" s="5">
        <v>61.0</v>
      </c>
      <c r="AD291" s="5">
        <v>1.116</v>
      </c>
      <c r="AE291" s="5">
        <v>16.3</v>
      </c>
      <c r="AF291" s="5">
        <v>8.67</v>
      </c>
      <c r="AG291" s="5">
        <v>61.0</v>
      </c>
      <c r="AH291" s="5">
        <v>55.0</v>
      </c>
      <c r="AI291" s="5">
        <v>5.0</v>
      </c>
      <c r="AJ291" s="5">
        <v>13.0</v>
      </c>
      <c r="AK291" s="5">
        <v>4.0</v>
      </c>
      <c r="AL291" s="5">
        <v>0.0</v>
      </c>
      <c r="AM291" s="5">
        <v>1.0</v>
      </c>
      <c r="AN291" s="5">
        <v>1.0</v>
      </c>
      <c r="AO291" s="5">
        <v>1.0</v>
      </c>
      <c r="AP291" s="5">
        <v>3.0</v>
      </c>
      <c r="AQ291" s="5">
        <v>0.236</v>
      </c>
      <c r="AR291" s="5">
        <v>0.3</v>
      </c>
      <c r="AS291" s="5">
        <v>0.364</v>
      </c>
      <c r="AT291" s="5">
        <v>0.664</v>
      </c>
      <c r="AU291" s="5">
        <v>20.0</v>
      </c>
      <c r="AV291" s="5">
        <v>1.0</v>
      </c>
      <c r="AW291" s="5">
        <v>2.0</v>
      </c>
      <c r="AX291" s="5">
        <v>1.0</v>
      </c>
      <c r="AY291" s="5">
        <v>0.0</v>
      </c>
      <c r="AZ291" s="5">
        <v>0.0</v>
      </c>
      <c r="BA291" s="5">
        <v>3.0</v>
      </c>
      <c r="BB291" s="5">
        <v>0.429</v>
      </c>
      <c r="BC291" s="5">
        <f t="shared" si="1"/>
        <v>8</v>
      </c>
      <c r="BD291" s="5">
        <f t="shared" si="2"/>
        <v>0</v>
      </c>
    </row>
    <row r="292">
      <c r="A292" s="1">
        <v>291.0</v>
      </c>
      <c r="B292" s="3"/>
      <c r="C292" s="4" t="s">
        <v>943</v>
      </c>
      <c r="D292" s="4" t="s">
        <v>692</v>
      </c>
      <c r="E292" s="5">
        <v>2019.0</v>
      </c>
      <c r="F292" s="5">
        <v>2020.0</v>
      </c>
      <c r="G292" s="5">
        <v>27.0</v>
      </c>
      <c r="H292" s="5">
        <v>26.0</v>
      </c>
      <c r="I292" s="3"/>
      <c r="J292" s="3"/>
      <c r="K292" s="3"/>
      <c r="L292" s="5">
        <v>2.38</v>
      </c>
      <c r="M292" s="5">
        <v>2.0</v>
      </c>
      <c r="N292" s="3"/>
      <c r="O292" s="3"/>
      <c r="P292" s="3"/>
      <c r="Q292" s="3"/>
      <c r="R292" s="5">
        <v>22.2</v>
      </c>
      <c r="S292" s="5">
        <v>15.0</v>
      </c>
      <c r="T292" s="5">
        <v>7.0</v>
      </c>
      <c r="U292" s="5">
        <v>6.0</v>
      </c>
      <c r="V292" s="5">
        <v>1.0</v>
      </c>
      <c r="W292" s="5">
        <v>10.0</v>
      </c>
      <c r="X292" s="5">
        <v>0.0</v>
      </c>
      <c r="Y292" s="5">
        <v>1.0</v>
      </c>
      <c r="Z292" s="5">
        <v>0.0</v>
      </c>
      <c r="AA292" s="5">
        <v>0.0</v>
      </c>
      <c r="AB292" s="5">
        <v>0.0</v>
      </c>
      <c r="AC292" s="5">
        <v>91.0</v>
      </c>
      <c r="AD292" s="5">
        <v>1.103</v>
      </c>
      <c r="AE292" s="5">
        <v>10.3</v>
      </c>
      <c r="AF292" s="5">
        <v>2.6</v>
      </c>
      <c r="AG292" s="5">
        <v>91.0</v>
      </c>
      <c r="AH292" s="5">
        <v>79.0</v>
      </c>
      <c r="AI292" s="5">
        <v>7.0</v>
      </c>
      <c r="AJ292" s="5">
        <v>15.0</v>
      </c>
      <c r="AK292" s="5">
        <v>1.0</v>
      </c>
      <c r="AL292" s="5">
        <v>0.0</v>
      </c>
      <c r="AM292" s="5">
        <v>1.0</v>
      </c>
      <c r="AN292" s="5">
        <v>0.0</v>
      </c>
      <c r="AO292" s="5">
        <v>0.0</v>
      </c>
      <c r="AP292" s="5">
        <v>10.0</v>
      </c>
      <c r="AQ292" s="5">
        <v>0.19</v>
      </c>
      <c r="AR292" s="5">
        <v>0.278</v>
      </c>
      <c r="AS292" s="5">
        <v>0.241</v>
      </c>
      <c r="AT292" s="5">
        <v>0.518</v>
      </c>
      <c r="AU292" s="5">
        <v>19.0</v>
      </c>
      <c r="AV292" s="5">
        <v>4.0</v>
      </c>
      <c r="AW292" s="5">
        <v>0.0</v>
      </c>
      <c r="AX292" s="5">
        <v>1.0</v>
      </c>
      <c r="AY292" s="5">
        <v>1.0</v>
      </c>
      <c r="AZ292" s="5">
        <v>0.0</v>
      </c>
      <c r="BA292" s="5">
        <v>1.0</v>
      </c>
      <c r="BB292" s="5">
        <v>0.264</v>
      </c>
      <c r="BC292" s="5">
        <f t="shared" si="1"/>
        <v>13</v>
      </c>
      <c r="BD292" s="5">
        <f t="shared" si="2"/>
        <v>0</v>
      </c>
    </row>
    <row r="293">
      <c r="A293" s="1">
        <v>292.0</v>
      </c>
      <c r="B293" s="3"/>
      <c r="C293" s="4" t="s">
        <v>944</v>
      </c>
      <c r="D293" s="4" t="s">
        <v>692</v>
      </c>
      <c r="E293" s="5">
        <v>2019.0</v>
      </c>
      <c r="F293" s="5">
        <v>2019.0</v>
      </c>
      <c r="G293" s="5">
        <v>38.0</v>
      </c>
      <c r="H293" s="5">
        <v>26.0</v>
      </c>
      <c r="I293" s="3"/>
      <c r="J293" s="3"/>
      <c r="K293" s="3"/>
      <c r="L293" s="5">
        <v>6.18</v>
      </c>
      <c r="M293" s="5">
        <v>6.0</v>
      </c>
      <c r="N293" s="3"/>
      <c r="O293" s="3"/>
      <c r="P293" s="3"/>
      <c r="Q293" s="3"/>
      <c r="R293" s="5">
        <v>27.2</v>
      </c>
      <c r="S293" s="5">
        <v>35.0</v>
      </c>
      <c r="T293" s="5">
        <v>25.0</v>
      </c>
      <c r="U293" s="5">
        <v>19.0</v>
      </c>
      <c r="V293" s="5">
        <v>1.0</v>
      </c>
      <c r="W293" s="5">
        <v>10.0</v>
      </c>
      <c r="X293" s="5">
        <v>1.0</v>
      </c>
      <c r="Y293" s="5">
        <v>1.0</v>
      </c>
      <c r="Z293" s="5">
        <v>1.0</v>
      </c>
      <c r="AA293" s="5">
        <v>0.0</v>
      </c>
      <c r="AB293" s="5">
        <v>0.0</v>
      </c>
      <c r="AC293" s="5">
        <v>126.0</v>
      </c>
      <c r="AD293" s="5">
        <v>1.627</v>
      </c>
      <c r="AE293" s="5">
        <v>8.5</v>
      </c>
      <c r="AF293" s="5">
        <v>2.6</v>
      </c>
      <c r="AG293" s="5">
        <v>126.0</v>
      </c>
      <c r="AH293" s="5">
        <v>113.0</v>
      </c>
      <c r="AI293" s="5">
        <v>25.0</v>
      </c>
      <c r="AJ293" s="5">
        <v>35.0</v>
      </c>
      <c r="AK293" s="5">
        <v>10.0</v>
      </c>
      <c r="AL293" s="5">
        <v>1.0</v>
      </c>
      <c r="AM293" s="5">
        <v>1.0</v>
      </c>
      <c r="AN293" s="5">
        <v>0.0</v>
      </c>
      <c r="AO293" s="5">
        <v>1.0</v>
      </c>
      <c r="AP293" s="5">
        <v>10.0</v>
      </c>
      <c r="AQ293" s="5">
        <v>0.31</v>
      </c>
      <c r="AR293" s="5">
        <v>0.365</v>
      </c>
      <c r="AS293" s="5">
        <v>0.442</v>
      </c>
      <c r="AT293" s="5">
        <v>0.808</v>
      </c>
      <c r="AU293" s="5">
        <v>50.0</v>
      </c>
      <c r="AV293" s="5">
        <v>2.0</v>
      </c>
      <c r="AW293" s="5">
        <v>1.0</v>
      </c>
      <c r="AX293" s="5">
        <v>0.0</v>
      </c>
      <c r="AY293" s="5">
        <v>2.0</v>
      </c>
      <c r="AZ293" s="5">
        <v>1.0</v>
      </c>
      <c r="BA293" s="5">
        <v>1.0</v>
      </c>
      <c r="BB293" s="5">
        <v>0.386</v>
      </c>
      <c r="BC293" s="5">
        <f t="shared" si="1"/>
        <v>23</v>
      </c>
      <c r="BD293" s="5">
        <f t="shared" si="2"/>
        <v>-1</v>
      </c>
    </row>
    <row r="294">
      <c r="A294" s="1">
        <v>293.0</v>
      </c>
      <c r="B294" s="3"/>
      <c r="C294" s="4" t="s">
        <v>945</v>
      </c>
      <c r="D294" s="4" t="s">
        <v>692</v>
      </c>
      <c r="E294" s="5">
        <v>2019.0</v>
      </c>
      <c r="F294" s="5">
        <v>2020.0</v>
      </c>
      <c r="G294" s="5">
        <v>38.0</v>
      </c>
      <c r="H294" s="5">
        <v>26.0</v>
      </c>
      <c r="I294" s="3"/>
      <c r="J294" s="3"/>
      <c r="K294" s="3"/>
      <c r="L294" s="5">
        <v>8.0</v>
      </c>
      <c r="M294" s="5">
        <v>0.0</v>
      </c>
      <c r="N294" s="3"/>
      <c r="O294" s="3"/>
      <c r="P294" s="3"/>
      <c r="Q294" s="3"/>
      <c r="R294" s="5">
        <v>18.0</v>
      </c>
      <c r="S294" s="5">
        <v>26.0</v>
      </c>
      <c r="T294" s="5">
        <v>13.0</v>
      </c>
      <c r="U294" s="5">
        <v>16.0</v>
      </c>
      <c r="V294" s="5">
        <v>5.0</v>
      </c>
      <c r="W294" s="5">
        <v>13.0</v>
      </c>
      <c r="X294" s="5">
        <v>0.0</v>
      </c>
      <c r="Y294" s="5">
        <v>3.0</v>
      </c>
      <c r="Z294" s="5">
        <v>1.0</v>
      </c>
      <c r="AA294" s="5">
        <v>0.0</v>
      </c>
      <c r="AB294" s="5">
        <v>3.0</v>
      </c>
      <c r="AC294" s="5">
        <v>94.0</v>
      </c>
      <c r="AD294" s="5">
        <v>2.167</v>
      </c>
      <c r="AE294" s="5">
        <v>13.0</v>
      </c>
      <c r="AF294" s="5">
        <v>2.0</v>
      </c>
      <c r="AG294" s="5">
        <v>94.0</v>
      </c>
      <c r="AH294" s="5">
        <v>80.0</v>
      </c>
      <c r="AI294" s="5">
        <v>13.0</v>
      </c>
      <c r="AJ294" s="5">
        <v>26.0</v>
      </c>
      <c r="AK294" s="5">
        <v>3.0</v>
      </c>
      <c r="AL294" s="5">
        <v>0.0</v>
      </c>
      <c r="AM294" s="5">
        <v>5.0</v>
      </c>
      <c r="AN294" s="5">
        <v>6.0</v>
      </c>
      <c r="AO294" s="5">
        <v>0.0</v>
      </c>
      <c r="AP294" s="5">
        <v>13.0</v>
      </c>
      <c r="AQ294" s="5">
        <v>0.325</v>
      </c>
      <c r="AR294" s="5">
        <v>0.426</v>
      </c>
      <c r="AS294" s="5">
        <v>0.55</v>
      </c>
      <c r="AT294" s="5">
        <v>0.976</v>
      </c>
      <c r="AU294" s="5">
        <v>44.0</v>
      </c>
      <c r="AV294" s="5">
        <v>2.0</v>
      </c>
      <c r="AW294" s="5">
        <v>1.0</v>
      </c>
      <c r="AX294" s="5">
        <v>0.0</v>
      </c>
      <c r="AY294" s="5">
        <v>0.0</v>
      </c>
      <c r="AZ294" s="5">
        <v>0.0</v>
      </c>
      <c r="BA294" s="5">
        <v>3.0</v>
      </c>
      <c r="BB294" s="5">
        <v>0.429</v>
      </c>
      <c r="BC294" s="5">
        <f t="shared" si="1"/>
        <v>18</v>
      </c>
      <c r="BD294" s="5">
        <f t="shared" si="2"/>
        <v>6</v>
      </c>
    </row>
    <row r="295">
      <c r="A295" s="1">
        <v>294.0</v>
      </c>
      <c r="B295" s="3"/>
      <c r="C295" s="4" t="s">
        <v>946</v>
      </c>
      <c r="D295" s="4" t="s">
        <v>692</v>
      </c>
      <c r="E295" s="5">
        <v>2019.0</v>
      </c>
      <c r="F295" s="5">
        <v>2020.0</v>
      </c>
      <c r="G295" s="5">
        <v>31.0</v>
      </c>
      <c r="H295" s="5">
        <v>26.0</v>
      </c>
      <c r="I295" s="3"/>
      <c r="J295" s="3"/>
      <c r="K295" s="3"/>
      <c r="L295" s="5">
        <v>4.24</v>
      </c>
      <c r="M295" s="5">
        <v>0.0</v>
      </c>
      <c r="N295" s="3"/>
      <c r="O295" s="3"/>
      <c r="P295" s="3"/>
      <c r="Q295" s="3"/>
      <c r="R295" s="5">
        <v>17.0</v>
      </c>
      <c r="S295" s="5">
        <v>19.0</v>
      </c>
      <c r="T295" s="5">
        <v>10.0</v>
      </c>
      <c r="U295" s="5">
        <v>8.0</v>
      </c>
      <c r="V295" s="5">
        <v>5.0</v>
      </c>
      <c r="W295" s="5">
        <v>5.0</v>
      </c>
      <c r="X295" s="5">
        <v>0.0</v>
      </c>
      <c r="Y295" s="5">
        <v>0.0</v>
      </c>
      <c r="Z295" s="5">
        <v>2.0</v>
      </c>
      <c r="AA295" s="5">
        <v>1.0</v>
      </c>
      <c r="AB295" s="5">
        <v>0.0</v>
      </c>
      <c r="AC295" s="5">
        <v>75.0</v>
      </c>
      <c r="AD295" s="5">
        <v>1.412</v>
      </c>
      <c r="AE295" s="5">
        <v>13.8</v>
      </c>
      <c r="AF295" s="5">
        <v>5.2</v>
      </c>
      <c r="AG295" s="5">
        <v>75.0</v>
      </c>
      <c r="AH295" s="5">
        <v>68.0</v>
      </c>
      <c r="AI295" s="5">
        <v>10.0</v>
      </c>
      <c r="AJ295" s="5">
        <v>19.0</v>
      </c>
      <c r="AK295" s="5">
        <v>2.0</v>
      </c>
      <c r="AL295" s="5">
        <v>0.0</v>
      </c>
      <c r="AM295" s="5">
        <v>5.0</v>
      </c>
      <c r="AN295" s="5">
        <v>0.0</v>
      </c>
      <c r="AO295" s="5">
        <v>1.0</v>
      </c>
      <c r="AP295" s="5">
        <v>5.0</v>
      </c>
      <c r="AQ295" s="5">
        <v>0.279</v>
      </c>
      <c r="AR295" s="5">
        <v>0.347</v>
      </c>
      <c r="AS295" s="5">
        <v>0.529</v>
      </c>
      <c r="AT295" s="5">
        <v>0.876</v>
      </c>
      <c r="AU295" s="5">
        <v>36.0</v>
      </c>
      <c r="AV295" s="5">
        <v>1.0</v>
      </c>
      <c r="AW295" s="5">
        <v>2.0</v>
      </c>
      <c r="AX295" s="5">
        <v>0.0</v>
      </c>
      <c r="AY295" s="5">
        <v>0.0</v>
      </c>
      <c r="AZ295" s="5">
        <v>0.0</v>
      </c>
      <c r="BA295" s="5">
        <v>0.0</v>
      </c>
      <c r="BB295" s="5">
        <v>0.378</v>
      </c>
      <c r="BC295" s="5">
        <f t="shared" si="1"/>
        <v>12</v>
      </c>
      <c r="BD295" s="5">
        <f t="shared" si="2"/>
        <v>-1</v>
      </c>
    </row>
    <row r="296">
      <c r="A296" s="1">
        <v>295.0</v>
      </c>
      <c r="B296" s="3"/>
      <c r="C296" s="4" t="s">
        <v>947</v>
      </c>
      <c r="D296" s="4" t="s">
        <v>692</v>
      </c>
      <c r="E296" s="5">
        <v>2019.0</v>
      </c>
      <c r="F296" s="5">
        <v>2020.0</v>
      </c>
      <c r="G296" s="5">
        <v>17.0</v>
      </c>
      <c r="H296" s="5">
        <v>26.0</v>
      </c>
      <c r="I296" s="3"/>
      <c r="J296" s="3"/>
      <c r="K296" s="3"/>
      <c r="L296" s="5">
        <v>2.14</v>
      </c>
      <c r="M296" s="5">
        <v>13.0</v>
      </c>
      <c r="N296" s="3"/>
      <c r="O296" s="3"/>
      <c r="P296" s="3"/>
      <c r="Q296" s="3"/>
      <c r="R296" s="5">
        <v>33.2</v>
      </c>
      <c r="S296" s="5">
        <v>34.0</v>
      </c>
      <c r="T296" s="5">
        <v>8.0</v>
      </c>
      <c r="U296" s="5">
        <v>8.0</v>
      </c>
      <c r="V296" s="5">
        <v>2.0</v>
      </c>
      <c r="W296" s="5">
        <v>8.0</v>
      </c>
      <c r="X296" s="5">
        <v>0.0</v>
      </c>
      <c r="Y296" s="5">
        <v>2.0</v>
      </c>
      <c r="Z296" s="5">
        <v>2.0</v>
      </c>
      <c r="AA296" s="5">
        <v>1.0</v>
      </c>
      <c r="AB296" s="5">
        <v>0.0</v>
      </c>
      <c r="AC296" s="5">
        <v>141.0</v>
      </c>
      <c r="AD296" s="5">
        <v>1.248</v>
      </c>
      <c r="AE296" s="5">
        <v>7.0</v>
      </c>
      <c r="AF296" s="5">
        <v>3.25</v>
      </c>
      <c r="AG296" s="5">
        <v>141.0</v>
      </c>
      <c r="AH296" s="5">
        <v>129.0</v>
      </c>
      <c r="AI296" s="5">
        <v>8.0</v>
      </c>
      <c r="AJ296" s="5">
        <v>34.0</v>
      </c>
      <c r="AK296" s="5">
        <v>3.0</v>
      </c>
      <c r="AL296" s="5">
        <v>0.0</v>
      </c>
      <c r="AM296" s="5">
        <v>2.0</v>
      </c>
      <c r="AN296" s="5">
        <v>4.0</v>
      </c>
      <c r="AO296" s="5">
        <v>1.0</v>
      </c>
      <c r="AP296" s="5">
        <v>8.0</v>
      </c>
      <c r="AQ296" s="5">
        <v>0.264</v>
      </c>
      <c r="AR296" s="5">
        <v>0.317</v>
      </c>
      <c r="AS296" s="5">
        <v>0.333</v>
      </c>
      <c r="AT296" s="5">
        <v>0.65</v>
      </c>
      <c r="AU296" s="5">
        <v>43.0</v>
      </c>
      <c r="AV296" s="5">
        <v>8.0</v>
      </c>
      <c r="AW296" s="5">
        <v>2.0</v>
      </c>
      <c r="AX296" s="5">
        <v>0.0</v>
      </c>
      <c r="AY296" s="5">
        <v>0.0</v>
      </c>
      <c r="AZ296" s="5">
        <v>0.0</v>
      </c>
      <c r="BA296" s="5">
        <v>2.0</v>
      </c>
      <c r="BB296" s="5">
        <v>0.317</v>
      </c>
      <c r="BC296" s="5">
        <f t="shared" si="1"/>
        <v>29</v>
      </c>
      <c r="BD296" s="5">
        <f t="shared" si="2"/>
        <v>3</v>
      </c>
    </row>
    <row r="297">
      <c r="A297" s="1">
        <v>296.0</v>
      </c>
      <c r="B297" s="3"/>
      <c r="C297" s="4" t="s">
        <v>948</v>
      </c>
      <c r="D297" s="4" t="s">
        <v>692</v>
      </c>
      <c r="E297" s="5">
        <v>2019.0</v>
      </c>
      <c r="F297" s="5">
        <v>2020.0</v>
      </c>
      <c r="G297" s="5">
        <v>31.0</v>
      </c>
      <c r="H297" s="5">
        <v>26.0</v>
      </c>
      <c r="I297" s="3"/>
      <c r="J297" s="3"/>
      <c r="K297" s="3"/>
      <c r="L297" s="5">
        <v>6.3</v>
      </c>
      <c r="M297" s="5">
        <v>0.0</v>
      </c>
      <c r="N297" s="3"/>
      <c r="O297" s="3"/>
      <c r="P297" s="3"/>
      <c r="Q297" s="3"/>
      <c r="R297" s="5">
        <v>20.0</v>
      </c>
      <c r="S297" s="5">
        <v>14.0</v>
      </c>
      <c r="T297" s="5">
        <v>13.0</v>
      </c>
      <c r="U297" s="5">
        <v>14.0</v>
      </c>
      <c r="V297" s="5">
        <v>2.0</v>
      </c>
      <c r="W297" s="5">
        <v>17.0</v>
      </c>
      <c r="X297" s="5">
        <v>1.0</v>
      </c>
      <c r="Y297" s="5">
        <v>0.0</v>
      </c>
      <c r="Z297" s="5">
        <v>0.0</v>
      </c>
      <c r="AA297" s="5">
        <v>0.0</v>
      </c>
      <c r="AB297" s="5">
        <v>2.0</v>
      </c>
      <c r="AC297" s="5">
        <v>90.0</v>
      </c>
      <c r="AD297" s="5">
        <v>1.55</v>
      </c>
      <c r="AE297" s="5">
        <v>11.7</v>
      </c>
      <c r="AF297" s="5">
        <v>1.53</v>
      </c>
      <c r="AG297" s="5">
        <v>90.0</v>
      </c>
      <c r="AH297" s="5">
        <v>71.0</v>
      </c>
      <c r="AI297" s="5">
        <v>13.0</v>
      </c>
      <c r="AJ297" s="5">
        <v>14.0</v>
      </c>
      <c r="AK297" s="5">
        <v>4.0</v>
      </c>
      <c r="AL297" s="5">
        <v>0.0</v>
      </c>
      <c r="AM297" s="5">
        <v>2.0</v>
      </c>
      <c r="AN297" s="5">
        <v>2.0</v>
      </c>
      <c r="AO297" s="5">
        <v>0.0</v>
      </c>
      <c r="AP297" s="5">
        <v>17.0</v>
      </c>
      <c r="AQ297" s="5">
        <v>0.197</v>
      </c>
      <c r="AR297" s="5">
        <v>0.348</v>
      </c>
      <c r="AS297" s="5">
        <v>0.338</v>
      </c>
      <c r="AT297" s="5">
        <v>0.686</v>
      </c>
      <c r="AU297" s="5">
        <v>24.0</v>
      </c>
      <c r="AV297" s="5">
        <v>1.0</v>
      </c>
      <c r="AW297" s="5">
        <v>0.0</v>
      </c>
      <c r="AX297" s="5">
        <v>1.0</v>
      </c>
      <c r="AY297" s="5">
        <v>1.0</v>
      </c>
      <c r="AZ297" s="5">
        <v>1.0</v>
      </c>
      <c r="BA297" s="5">
        <v>0.0</v>
      </c>
      <c r="BB297" s="5">
        <v>0.273</v>
      </c>
      <c r="BC297" s="5">
        <f t="shared" si="1"/>
        <v>8</v>
      </c>
      <c r="BD297" s="5">
        <f t="shared" si="2"/>
        <v>2</v>
      </c>
    </row>
    <row r="298">
      <c r="A298" s="1">
        <v>297.0</v>
      </c>
      <c r="B298" s="3"/>
      <c r="C298" s="4" t="s">
        <v>949</v>
      </c>
      <c r="D298" s="4" t="s">
        <v>692</v>
      </c>
      <c r="E298" s="5">
        <v>2019.0</v>
      </c>
      <c r="F298" s="5">
        <v>2019.0</v>
      </c>
      <c r="G298" s="5">
        <v>24.0</v>
      </c>
      <c r="H298" s="5">
        <v>26.0</v>
      </c>
      <c r="I298" s="3"/>
      <c r="J298" s="3"/>
      <c r="K298" s="3"/>
      <c r="L298" s="5">
        <v>5.58</v>
      </c>
      <c r="M298" s="5">
        <v>4.0</v>
      </c>
      <c r="N298" s="3"/>
      <c r="O298" s="3"/>
      <c r="P298" s="3"/>
      <c r="Q298" s="3"/>
      <c r="R298" s="5">
        <v>30.2</v>
      </c>
      <c r="S298" s="5">
        <v>39.0</v>
      </c>
      <c r="T298" s="5">
        <v>18.0</v>
      </c>
      <c r="U298" s="5">
        <v>19.0</v>
      </c>
      <c r="V298" s="5">
        <v>4.0</v>
      </c>
      <c r="W298" s="5">
        <v>14.0</v>
      </c>
      <c r="X298" s="5">
        <v>1.0</v>
      </c>
      <c r="Y298" s="5">
        <v>0.0</v>
      </c>
      <c r="Z298" s="5">
        <v>0.0</v>
      </c>
      <c r="AA298" s="5">
        <v>0.0</v>
      </c>
      <c r="AB298" s="5">
        <v>0.0</v>
      </c>
      <c r="AC298" s="5">
        <v>136.0</v>
      </c>
      <c r="AD298" s="5">
        <v>1.728</v>
      </c>
      <c r="AE298" s="5">
        <v>7.6</v>
      </c>
      <c r="AF298" s="5">
        <v>1.86</v>
      </c>
      <c r="AG298" s="5">
        <v>136.0</v>
      </c>
      <c r="AH298" s="5">
        <v>119.0</v>
      </c>
      <c r="AI298" s="5">
        <v>18.0</v>
      </c>
      <c r="AJ298" s="5">
        <v>39.0</v>
      </c>
      <c r="AK298" s="5">
        <v>13.0</v>
      </c>
      <c r="AL298" s="5">
        <v>0.0</v>
      </c>
      <c r="AM298" s="5">
        <v>4.0</v>
      </c>
      <c r="AN298" s="5">
        <v>0.0</v>
      </c>
      <c r="AO298" s="5">
        <v>1.0</v>
      </c>
      <c r="AP298" s="5">
        <v>14.0</v>
      </c>
      <c r="AQ298" s="5">
        <v>0.328</v>
      </c>
      <c r="AR298" s="5">
        <v>0.398</v>
      </c>
      <c r="AS298" s="5">
        <v>0.538</v>
      </c>
      <c r="AT298" s="5">
        <v>0.936</v>
      </c>
      <c r="AU298" s="5">
        <v>64.0</v>
      </c>
      <c r="AV298" s="5">
        <v>3.0</v>
      </c>
      <c r="AW298" s="5">
        <v>0.0</v>
      </c>
      <c r="AX298" s="5">
        <v>3.0</v>
      </c>
      <c r="AY298" s="5">
        <v>0.0</v>
      </c>
      <c r="AZ298" s="5">
        <v>1.0</v>
      </c>
      <c r="BA298" s="5">
        <v>0.0</v>
      </c>
      <c r="BB298" s="5">
        <v>0.393</v>
      </c>
      <c r="BC298" s="5">
        <f t="shared" si="1"/>
        <v>22</v>
      </c>
      <c r="BD298" s="5">
        <f t="shared" si="2"/>
        <v>-1</v>
      </c>
    </row>
    <row r="299">
      <c r="A299" s="1">
        <v>298.0</v>
      </c>
      <c r="B299" s="3"/>
      <c r="C299" s="4" t="s">
        <v>950</v>
      </c>
      <c r="D299" s="4" t="s">
        <v>692</v>
      </c>
      <c r="E299" s="5">
        <v>2019.0</v>
      </c>
      <c r="F299" s="5">
        <v>2020.0</v>
      </c>
      <c r="G299" s="5">
        <v>22.0</v>
      </c>
      <c r="H299" s="5">
        <v>25.0</v>
      </c>
      <c r="I299" s="3"/>
      <c r="J299" s="3"/>
      <c r="K299" s="3"/>
      <c r="L299" s="5">
        <v>4.87</v>
      </c>
      <c r="M299" s="5">
        <v>0.0</v>
      </c>
      <c r="N299" s="3"/>
      <c r="O299" s="3"/>
      <c r="P299" s="3"/>
      <c r="Q299" s="3"/>
      <c r="R299" s="5">
        <v>20.1</v>
      </c>
      <c r="S299" s="5">
        <v>21.0</v>
      </c>
      <c r="T299" s="5">
        <v>16.0</v>
      </c>
      <c r="U299" s="5">
        <v>11.0</v>
      </c>
      <c r="V299" s="5">
        <v>4.0</v>
      </c>
      <c r="W299" s="5">
        <v>4.0</v>
      </c>
      <c r="X299" s="5">
        <v>0.0</v>
      </c>
      <c r="Y299" s="5">
        <v>0.0</v>
      </c>
      <c r="Z299" s="5">
        <v>0.0</v>
      </c>
      <c r="AA299" s="5">
        <v>0.0</v>
      </c>
      <c r="AB299" s="5">
        <v>0.0</v>
      </c>
      <c r="AC299" s="5">
        <v>85.0</v>
      </c>
      <c r="AD299" s="5">
        <v>1.23</v>
      </c>
      <c r="AE299" s="5">
        <v>11.1</v>
      </c>
      <c r="AF299" s="5">
        <v>6.25</v>
      </c>
      <c r="AG299" s="5">
        <v>85.0</v>
      </c>
      <c r="AH299" s="5">
        <v>80.0</v>
      </c>
      <c r="AI299" s="5">
        <v>16.0</v>
      </c>
      <c r="AJ299" s="5">
        <v>21.0</v>
      </c>
      <c r="AK299" s="5">
        <v>6.0</v>
      </c>
      <c r="AL299" s="5">
        <v>0.0</v>
      </c>
      <c r="AM299" s="5">
        <v>4.0</v>
      </c>
      <c r="AN299" s="5">
        <v>0.0</v>
      </c>
      <c r="AO299" s="5">
        <v>0.0</v>
      </c>
      <c r="AP299" s="5">
        <v>4.0</v>
      </c>
      <c r="AQ299" s="5">
        <v>0.263</v>
      </c>
      <c r="AR299" s="5">
        <v>0.298</v>
      </c>
      <c r="AS299" s="5">
        <v>0.488</v>
      </c>
      <c r="AT299" s="5">
        <v>0.785</v>
      </c>
      <c r="AU299" s="5">
        <v>39.0</v>
      </c>
      <c r="AV299" s="5">
        <v>0.0</v>
      </c>
      <c r="AW299" s="5">
        <v>0.0</v>
      </c>
      <c r="AX299" s="5">
        <v>1.0</v>
      </c>
      <c r="AY299" s="5">
        <v>0.0</v>
      </c>
      <c r="AZ299" s="5">
        <v>0.0</v>
      </c>
      <c r="BA299" s="5">
        <v>0.0</v>
      </c>
      <c r="BB299" s="5">
        <v>0.333</v>
      </c>
      <c r="BC299" s="5">
        <f t="shared" si="1"/>
        <v>11</v>
      </c>
      <c r="BD299" s="5">
        <f t="shared" si="2"/>
        <v>0</v>
      </c>
    </row>
    <row r="300">
      <c r="A300" s="1">
        <v>299.0</v>
      </c>
      <c r="B300" s="3"/>
      <c r="C300" s="4" t="s">
        <v>951</v>
      </c>
      <c r="D300" s="4" t="s">
        <v>692</v>
      </c>
      <c r="E300" s="5">
        <v>2019.0</v>
      </c>
      <c r="F300" s="5">
        <v>2020.0</v>
      </c>
      <c r="G300" s="5">
        <v>28.0</v>
      </c>
      <c r="H300" s="5">
        <v>25.0</v>
      </c>
      <c r="I300" s="3"/>
      <c r="J300" s="3"/>
      <c r="K300" s="3"/>
      <c r="L300" s="5">
        <v>3.45</v>
      </c>
      <c r="M300" s="5">
        <v>3.0</v>
      </c>
      <c r="N300" s="3"/>
      <c r="O300" s="3"/>
      <c r="P300" s="3"/>
      <c r="Q300" s="3"/>
      <c r="R300" s="5">
        <v>28.2</v>
      </c>
      <c r="S300" s="5">
        <v>27.0</v>
      </c>
      <c r="T300" s="5">
        <v>19.0</v>
      </c>
      <c r="U300" s="5">
        <v>11.0</v>
      </c>
      <c r="V300" s="5">
        <v>6.0</v>
      </c>
      <c r="W300" s="5">
        <v>6.0</v>
      </c>
      <c r="X300" s="5">
        <v>0.0</v>
      </c>
      <c r="Y300" s="5">
        <v>1.0</v>
      </c>
      <c r="Z300" s="5">
        <v>2.0</v>
      </c>
      <c r="AA300" s="5">
        <v>0.0</v>
      </c>
      <c r="AB300" s="5">
        <v>0.0</v>
      </c>
      <c r="AC300" s="5">
        <v>116.0</v>
      </c>
      <c r="AD300" s="5">
        <v>1.151</v>
      </c>
      <c r="AE300" s="5">
        <v>7.8</v>
      </c>
      <c r="AF300" s="5">
        <v>4.17</v>
      </c>
      <c r="AG300" s="5">
        <v>116.0</v>
      </c>
      <c r="AH300" s="5">
        <v>106.0</v>
      </c>
      <c r="AI300" s="5">
        <v>19.0</v>
      </c>
      <c r="AJ300" s="5">
        <v>27.0</v>
      </c>
      <c r="AK300" s="5">
        <v>5.0</v>
      </c>
      <c r="AL300" s="5">
        <v>0.0</v>
      </c>
      <c r="AM300" s="5">
        <v>6.0</v>
      </c>
      <c r="AN300" s="5">
        <v>4.0</v>
      </c>
      <c r="AO300" s="5">
        <v>1.0</v>
      </c>
      <c r="AP300" s="5">
        <v>6.0</v>
      </c>
      <c r="AQ300" s="5">
        <v>0.255</v>
      </c>
      <c r="AR300" s="5">
        <v>0.302</v>
      </c>
      <c r="AS300" s="5">
        <v>0.472</v>
      </c>
      <c r="AT300" s="5">
        <v>0.773</v>
      </c>
      <c r="AU300" s="5">
        <v>50.0</v>
      </c>
      <c r="AV300" s="5">
        <v>1.0</v>
      </c>
      <c r="AW300" s="5">
        <v>2.0</v>
      </c>
      <c r="AX300" s="5">
        <v>0.0</v>
      </c>
      <c r="AY300" s="5">
        <v>2.0</v>
      </c>
      <c r="AZ300" s="5">
        <v>0.0</v>
      </c>
      <c r="BA300" s="5">
        <v>1.0</v>
      </c>
      <c r="BB300" s="5">
        <v>0.273</v>
      </c>
      <c r="BC300" s="5">
        <f t="shared" si="1"/>
        <v>16</v>
      </c>
      <c r="BD300" s="5">
        <f t="shared" si="2"/>
        <v>3</v>
      </c>
    </row>
    <row r="301">
      <c r="A301" s="1">
        <v>300.0</v>
      </c>
      <c r="B301" s="3"/>
      <c r="C301" s="4" t="s">
        <v>952</v>
      </c>
      <c r="D301" s="4" t="s">
        <v>692</v>
      </c>
      <c r="E301" s="5">
        <v>2019.0</v>
      </c>
      <c r="F301" s="5">
        <v>2019.0</v>
      </c>
      <c r="G301" s="5">
        <v>46.0</v>
      </c>
      <c r="H301" s="5">
        <v>25.0</v>
      </c>
      <c r="I301" s="3"/>
      <c r="J301" s="3"/>
      <c r="K301" s="3"/>
      <c r="L301" s="5">
        <v>6.58</v>
      </c>
      <c r="M301" s="5">
        <v>0.0</v>
      </c>
      <c r="N301" s="3"/>
      <c r="O301" s="3"/>
      <c r="P301" s="3"/>
      <c r="Q301" s="3"/>
      <c r="R301" s="5">
        <v>26.0</v>
      </c>
      <c r="S301" s="5">
        <v>27.0</v>
      </c>
      <c r="T301" s="5">
        <v>18.0</v>
      </c>
      <c r="U301" s="5">
        <v>19.0</v>
      </c>
      <c r="V301" s="5">
        <v>2.0</v>
      </c>
      <c r="W301" s="5">
        <v>14.0</v>
      </c>
      <c r="X301" s="5">
        <v>2.0</v>
      </c>
      <c r="Y301" s="5">
        <v>0.0</v>
      </c>
      <c r="Z301" s="5">
        <v>0.0</v>
      </c>
      <c r="AA301" s="5">
        <v>0.0</v>
      </c>
      <c r="AB301" s="5">
        <v>1.0</v>
      </c>
      <c r="AC301" s="5">
        <v>116.0</v>
      </c>
      <c r="AD301" s="5">
        <v>1.577</v>
      </c>
      <c r="AE301" s="5">
        <v>8.7</v>
      </c>
      <c r="AF301" s="5">
        <v>1.79</v>
      </c>
      <c r="AG301" s="5">
        <v>116.0</v>
      </c>
      <c r="AH301" s="5">
        <v>99.0</v>
      </c>
      <c r="AI301" s="5">
        <v>18.0</v>
      </c>
      <c r="AJ301" s="5">
        <v>27.0</v>
      </c>
      <c r="AK301" s="5">
        <v>4.0</v>
      </c>
      <c r="AL301" s="5">
        <v>2.0</v>
      </c>
      <c r="AM301" s="5">
        <v>2.0</v>
      </c>
      <c r="AN301" s="5">
        <v>1.0</v>
      </c>
      <c r="AO301" s="5">
        <v>0.0</v>
      </c>
      <c r="AP301" s="5">
        <v>14.0</v>
      </c>
      <c r="AQ301" s="5">
        <v>0.273</v>
      </c>
      <c r="AR301" s="5">
        <v>0.357</v>
      </c>
      <c r="AS301" s="5">
        <v>0.414</v>
      </c>
      <c r="AT301" s="5">
        <v>0.771</v>
      </c>
      <c r="AU301" s="5">
        <v>41.0</v>
      </c>
      <c r="AV301" s="5">
        <v>3.0</v>
      </c>
      <c r="AW301" s="5">
        <v>0.0</v>
      </c>
      <c r="AX301" s="5">
        <v>1.0</v>
      </c>
      <c r="AY301" s="5">
        <v>2.0</v>
      </c>
      <c r="AZ301" s="5">
        <v>2.0</v>
      </c>
      <c r="BA301" s="5">
        <v>0.0</v>
      </c>
      <c r="BB301" s="5">
        <v>0.338</v>
      </c>
      <c r="BC301" s="5">
        <f t="shared" si="1"/>
        <v>19</v>
      </c>
      <c r="BD301" s="5">
        <f t="shared" si="2"/>
        <v>1</v>
      </c>
    </row>
    <row r="302">
      <c r="A302" s="1">
        <v>301.0</v>
      </c>
      <c r="B302" s="3"/>
      <c r="C302" s="4" t="s">
        <v>953</v>
      </c>
      <c r="D302" s="4" t="s">
        <v>692</v>
      </c>
      <c r="E302" s="5">
        <v>2019.0</v>
      </c>
      <c r="F302" s="5">
        <v>2019.0</v>
      </c>
      <c r="G302" s="5">
        <v>34.0</v>
      </c>
      <c r="H302" s="5">
        <v>25.0</v>
      </c>
      <c r="I302" s="3"/>
      <c r="J302" s="3"/>
      <c r="K302" s="3"/>
      <c r="L302" s="5">
        <v>5.08</v>
      </c>
      <c r="M302" s="5">
        <v>8.0</v>
      </c>
      <c r="N302" s="3"/>
      <c r="O302" s="3"/>
      <c r="P302" s="3"/>
      <c r="Q302" s="3"/>
      <c r="R302" s="5">
        <v>28.1</v>
      </c>
      <c r="S302" s="5">
        <v>34.0</v>
      </c>
      <c r="T302" s="5">
        <v>15.0</v>
      </c>
      <c r="U302" s="5">
        <v>16.0</v>
      </c>
      <c r="V302" s="5">
        <v>2.0</v>
      </c>
      <c r="W302" s="5">
        <v>12.0</v>
      </c>
      <c r="X302" s="5">
        <v>0.0</v>
      </c>
      <c r="Y302" s="5">
        <v>1.0</v>
      </c>
      <c r="Z302" s="5">
        <v>3.0</v>
      </c>
      <c r="AA302" s="5">
        <v>0.0</v>
      </c>
      <c r="AB302" s="5">
        <v>2.0</v>
      </c>
      <c r="AC302" s="5">
        <v>128.0</v>
      </c>
      <c r="AD302" s="5">
        <v>1.624</v>
      </c>
      <c r="AE302" s="5">
        <v>7.9</v>
      </c>
      <c r="AF302" s="5">
        <v>2.08</v>
      </c>
      <c r="AG302" s="5">
        <v>128.0</v>
      </c>
      <c r="AH302" s="5">
        <v>110.0</v>
      </c>
      <c r="AI302" s="5">
        <v>15.0</v>
      </c>
      <c r="AJ302" s="5">
        <v>34.0</v>
      </c>
      <c r="AK302" s="5">
        <v>6.0</v>
      </c>
      <c r="AL302" s="5">
        <v>1.0</v>
      </c>
      <c r="AM302" s="5">
        <v>2.0</v>
      </c>
      <c r="AN302" s="5">
        <v>0.0</v>
      </c>
      <c r="AO302" s="5">
        <v>1.0</v>
      </c>
      <c r="AP302" s="5">
        <v>12.0</v>
      </c>
      <c r="AQ302" s="5">
        <v>0.309</v>
      </c>
      <c r="AR302" s="5">
        <v>0.386</v>
      </c>
      <c r="AS302" s="5">
        <v>0.436</v>
      </c>
      <c r="AT302" s="5">
        <v>0.822</v>
      </c>
      <c r="AU302" s="5">
        <v>48.0</v>
      </c>
      <c r="AV302" s="5">
        <v>3.0</v>
      </c>
      <c r="AW302" s="5">
        <v>3.0</v>
      </c>
      <c r="AX302" s="5">
        <v>1.0</v>
      </c>
      <c r="AY302" s="5">
        <v>2.0</v>
      </c>
      <c r="AZ302" s="5">
        <v>0.0</v>
      </c>
      <c r="BA302" s="5">
        <v>1.0</v>
      </c>
      <c r="BB302" s="5">
        <v>0.376</v>
      </c>
      <c r="BC302" s="5">
        <f t="shared" si="1"/>
        <v>25</v>
      </c>
      <c r="BD302" s="5">
        <f t="shared" si="2"/>
        <v>-1</v>
      </c>
    </row>
    <row r="303">
      <c r="A303" s="1">
        <v>302.0</v>
      </c>
      <c r="B303" s="3"/>
      <c r="C303" s="4" t="s">
        <v>954</v>
      </c>
      <c r="D303" s="4" t="s">
        <v>692</v>
      </c>
      <c r="E303" s="5">
        <v>2019.0</v>
      </c>
      <c r="F303" s="5">
        <v>2019.0</v>
      </c>
      <c r="G303" s="5">
        <v>57.0</v>
      </c>
      <c r="H303" s="5">
        <v>25.0</v>
      </c>
      <c r="I303" s="3"/>
      <c r="J303" s="3"/>
      <c r="K303" s="3"/>
      <c r="L303" s="5">
        <v>4.04</v>
      </c>
      <c r="M303" s="5">
        <v>0.0</v>
      </c>
      <c r="N303" s="3"/>
      <c r="O303" s="3"/>
      <c r="P303" s="3"/>
      <c r="Q303" s="3"/>
      <c r="R303" s="5">
        <v>35.2</v>
      </c>
      <c r="S303" s="5">
        <v>33.0</v>
      </c>
      <c r="T303" s="5">
        <v>17.0</v>
      </c>
      <c r="U303" s="5">
        <v>16.0</v>
      </c>
      <c r="V303" s="5">
        <v>7.0</v>
      </c>
      <c r="W303" s="5">
        <v>15.0</v>
      </c>
      <c r="X303" s="5">
        <v>1.0</v>
      </c>
      <c r="Y303" s="5">
        <v>1.0</v>
      </c>
      <c r="Z303" s="5">
        <v>0.0</v>
      </c>
      <c r="AA303" s="5">
        <v>0.0</v>
      </c>
      <c r="AB303" s="5">
        <v>1.0</v>
      </c>
      <c r="AC303" s="5">
        <v>152.0</v>
      </c>
      <c r="AD303" s="5">
        <v>1.346</v>
      </c>
      <c r="AE303" s="5">
        <v>6.3</v>
      </c>
      <c r="AF303" s="5">
        <v>1.67</v>
      </c>
      <c r="AG303" s="5">
        <v>152.0</v>
      </c>
      <c r="AH303" s="5">
        <v>137.0</v>
      </c>
      <c r="AI303" s="5">
        <v>17.0</v>
      </c>
      <c r="AJ303" s="5">
        <v>33.0</v>
      </c>
      <c r="AK303" s="5">
        <v>2.0</v>
      </c>
      <c r="AL303" s="5">
        <v>0.0</v>
      </c>
      <c r="AM303" s="5">
        <v>7.0</v>
      </c>
      <c r="AN303" s="5">
        <v>2.0</v>
      </c>
      <c r="AO303" s="5">
        <v>1.0</v>
      </c>
      <c r="AP303" s="5">
        <v>15.0</v>
      </c>
      <c r="AQ303" s="5">
        <v>0.241</v>
      </c>
      <c r="AR303" s="5">
        <v>0.316</v>
      </c>
      <c r="AS303" s="5">
        <v>0.409</v>
      </c>
      <c r="AT303" s="5">
        <v>0.725</v>
      </c>
      <c r="AU303" s="5">
        <v>56.0</v>
      </c>
      <c r="AV303" s="5">
        <v>3.0</v>
      </c>
      <c r="AW303" s="5">
        <v>0.0</v>
      </c>
      <c r="AX303" s="5">
        <v>0.0</v>
      </c>
      <c r="AY303" s="5">
        <v>0.0</v>
      </c>
      <c r="AZ303" s="5">
        <v>1.0</v>
      </c>
      <c r="BA303" s="5">
        <v>1.0</v>
      </c>
      <c r="BB303" s="5">
        <v>0.248</v>
      </c>
      <c r="BC303" s="5">
        <f t="shared" si="1"/>
        <v>24</v>
      </c>
      <c r="BD303" s="5">
        <f t="shared" si="2"/>
        <v>1</v>
      </c>
    </row>
    <row r="304">
      <c r="A304" s="1">
        <v>303.0</v>
      </c>
      <c r="B304" s="3"/>
      <c r="C304" s="4" t="s">
        <v>955</v>
      </c>
      <c r="D304" s="4" t="s">
        <v>692</v>
      </c>
      <c r="E304" s="5">
        <v>2019.0</v>
      </c>
      <c r="F304" s="5">
        <v>2020.0</v>
      </c>
      <c r="G304" s="5">
        <v>52.0</v>
      </c>
      <c r="H304" s="5">
        <v>25.0</v>
      </c>
      <c r="I304" s="3"/>
      <c r="J304" s="3"/>
      <c r="K304" s="3"/>
      <c r="L304" s="5">
        <v>9.72</v>
      </c>
      <c r="M304" s="5">
        <v>0.0</v>
      </c>
      <c r="N304" s="3"/>
      <c r="O304" s="3"/>
      <c r="P304" s="3"/>
      <c r="Q304" s="3"/>
      <c r="R304" s="5">
        <v>25.0</v>
      </c>
      <c r="S304" s="5">
        <v>32.0</v>
      </c>
      <c r="T304" s="5">
        <v>23.0</v>
      </c>
      <c r="U304" s="5">
        <v>27.0</v>
      </c>
      <c r="V304" s="5">
        <v>9.0</v>
      </c>
      <c r="W304" s="5">
        <v>18.0</v>
      </c>
      <c r="X304" s="5">
        <v>1.0</v>
      </c>
      <c r="Y304" s="5">
        <v>0.0</v>
      </c>
      <c r="Z304" s="5">
        <v>1.0</v>
      </c>
      <c r="AA304" s="5">
        <v>0.0</v>
      </c>
      <c r="AB304" s="5">
        <v>1.0</v>
      </c>
      <c r="AC304" s="5">
        <v>122.0</v>
      </c>
      <c r="AD304" s="5">
        <v>2.0</v>
      </c>
      <c r="AE304" s="5">
        <v>9.0</v>
      </c>
      <c r="AF304" s="5">
        <v>1.39</v>
      </c>
      <c r="AG304" s="5">
        <v>122.0</v>
      </c>
      <c r="AH304" s="5">
        <v>103.0</v>
      </c>
      <c r="AI304" s="5">
        <v>23.0</v>
      </c>
      <c r="AJ304" s="5">
        <v>32.0</v>
      </c>
      <c r="AK304" s="5">
        <v>3.0</v>
      </c>
      <c r="AL304" s="5">
        <v>0.0</v>
      </c>
      <c r="AM304" s="5">
        <v>9.0</v>
      </c>
      <c r="AN304" s="5">
        <v>11.0</v>
      </c>
      <c r="AO304" s="5">
        <v>0.0</v>
      </c>
      <c r="AP304" s="5">
        <v>18.0</v>
      </c>
      <c r="AQ304" s="5">
        <v>0.311</v>
      </c>
      <c r="AR304" s="5">
        <v>0.418</v>
      </c>
      <c r="AS304" s="5">
        <v>0.602</v>
      </c>
      <c r="AT304" s="5">
        <v>1.02</v>
      </c>
      <c r="AU304" s="5">
        <v>62.0</v>
      </c>
      <c r="AV304" s="5">
        <v>4.0</v>
      </c>
      <c r="AW304" s="5">
        <v>1.0</v>
      </c>
      <c r="AX304" s="5">
        <v>0.0</v>
      </c>
      <c r="AY304" s="5">
        <v>0.0</v>
      </c>
      <c r="AZ304" s="5">
        <v>1.0</v>
      </c>
      <c r="BA304" s="5">
        <v>0.0</v>
      </c>
      <c r="BB304" s="5">
        <v>0.333</v>
      </c>
      <c r="BC304" s="5">
        <f t="shared" si="1"/>
        <v>20</v>
      </c>
      <c r="BD304" s="5">
        <f t="shared" si="2"/>
        <v>11</v>
      </c>
    </row>
    <row r="305">
      <c r="A305" s="1">
        <v>304.0</v>
      </c>
      <c r="B305" s="3"/>
      <c r="C305" s="4" t="s">
        <v>956</v>
      </c>
      <c r="D305" s="4" t="s">
        <v>692</v>
      </c>
      <c r="E305" s="5">
        <v>2019.0</v>
      </c>
      <c r="F305" s="5">
        <v>2020.0</v>
      </c>
      <c r="G305" s="5">
        <v>22.0</v>
      </c>
      <c r="H305" s="5">
        <v>25.0</v>
      </c>
      <c r="I305" s="3"/>
      <c r="J305" s="3"/>
      <c r="K305" s="3"/>
      <c r="L305" s="5">
        <v>5.92</v>
      </c>
      <c r="M305" s="5">
        <v>12.0</v>
      </c>
      <c r="N305" s="3"/>
      <c r="O305" s="3"/>
      <c r="P305" s="3"/>
      <c r="Q305" s="3"/>
      <c r="R305" s="5">
        <v>38.0</v>
      </c>
      <c r="S305" s="5">
        <v>38.0</v>
      </c>
      <c r="T305" s="5">
        <v>28.0</v>
      </c>
      <c r="U305" s="5">
        <v>25.0</v>
      </c>
      <c r="V305" s="5">
        <v>6.0</v>
      </c>
      <c r="W305" s="5">
        <v>9.0</v>
      </c>
      <c r="X305" s="5">
        <v>0.0</v>
      </c>
      <c r="Y305" s="5">
        <v>5.0</v>
      </c>
      <c r="Z305" s="5">
        <v>3.0</v>
      </c>
      <c r="AA305" s="5">
        <v>0.0</v>
      </c>
      <c r="AB305" s="5">
        <v>3.0</v>
      </c>
      <c r="AC305" s="5">
        <v>164.0</v>
      </c>
      <c r="AD305" s="5">
        <v>1.237</v>
      </c>
      <c r="AE305" s="5">
        <v>5.9</v>
      </c>
      <c r="AF305" s="5">
        <v>2.78</v>
      </c>
      <c r="AG305" s="5">
        <v>164.0</v>
      </c>
      <c r="AH305" s="5">
        <v>150.0</v>
      </c>
      <c r="AI305" s="5">
        <v>28.0</v>
      </c>
      <c r="AJ305" s="5">
        <v>38.0</v>
      </c>
      <c r="AK305" s="5">
        <v>7.0</v>
      </c>
      <c r="AL305" s="5">
        <v>0.0</v>
      </c>
      <c r="AM305" s="5">
        <v>6.0</v>
      </c>
      <c r="AN305" s="5">
        <v>5.0</v>
      </c>
      <c r="AO305" s="5">
        <v>0.0</v>
      </c>
      <c r="AP305" s="5">
        <v>9.0</v>
      </c>
      <c r="AQ305" s="5">
        <v>0.253</v>
      </c>
      <c r="AR305" s="5">
        <v>0.307</v>
      </c>
      <c r="AS305" s="5">
        <v>0.42</v>
      </c>
      <c r="AT305" s="5">
        <v>0.727</v>
      </c>
      <c r="AU305" s="5">
        <v>63.0</v>
      </c>
      <c r="AV305" s="5">
        <v>4.0</v>
      </c>
      <c r="AW305" s="5">
        <v>3.0</v>
      </c>
      <c r="AX305" s="5">
        <v>1.0</v>
      </c>
      <c r="AY305" s="5">
        <v>1.0</v>
      </c>
      <c r="AZ305" s="5">
        <v>0.0</v>
      </c>
      <c r="BA305" s="5">
        <v>5.0</v>
      </c>
      <c r="BB305" s="5">
        <v>0.267</v>
      </c>
      <c r="BC305" s="5">
        <f t="shared" si="1"/>
        <v>25</v>
      </c>
      <c r="BD305" s="5">
        <f t="shared" si="2"/>
        <v>5</v>
      </c>
    </row>
    <row r="306">
      <c r="A306" s="1">
        <v>305.0</v>
      </c>
      <c r="B306" s="3"/>
      <c r="C306" s="4" t="s">
        <v>957</v>
      </c>
      <c r="D306" s="4" t="s">
        <v>692</v>
      </c>
      <c r="E306" s="5">
        <v>2019.0</v>
      </c>
      <c r="F306" s="5">
        <v>2020.0</v>
      </c>
      <c r="G306" s="5">
        <v>48.0</v>
      </c>
      <c r="H306" s="5">
        <v>24.0</v>
      </c>
      <c r="I306" s="3"/>
      <c r="J306" s="3"/>
      <c r="K306" s="3"/>
      <c r="L306" s="5">
        <v>3.06</v>
      </c>
      <c r="M306" s="5">
        <v>0.0</v>
      </c>
      <c r="N306" s="3"/>
      <c r="O306" s="3"/>
      <c r="P306" s="3"/>
      <c r="Q306" s="3"/>
      <c r="R306" s="5">
        <v>32.1</v>
      </c>
      <c r="S306" s="5">
        <v>25.0</v>
      </c>
      <c r="T306" s="5">
        <v>7.0</v>
      </c>
      <c r="U306" s="5">
        <v>11.0</v>
      </c>
      <c r="V306" s="5">
        <v>3.0</v>
      </c>
      <c r="W306" s="5">
        <v>3.0</v>
      </c>
      <c r="X306" s="5">
        <v>0.0</v>
      </c>
      <c r="Y306" s="5">
        <v>1.0</v>
      </c>
      <c r="Z306" s="5">
        <v>3.0</v>
      </c>
      <c r="AA306" s="5">
        <v>0.0</v>
      </c>
      <c r="AB306" s="5">
        <v>1.0</v>
      </c>
      <c r="AC306" s="5">
        <v>123.0</v>
      </c>
      <c r="AD306" s="5">
        <v>0.866</v>
      </c>
      <c r="AE306" s="5">
        <v>6.7</v>
      </c>
      <c r="AF306" s="5">
        <v>8.0</v>
      </c>
      <c r="AG306" s="5">
        <v>123.0</v>
      </c>
      <c r="AH306" s="5">
        <v>116.0</v>
      </c>
      <c r="AI306" s="5">
        <v>7.0</v>
      </c>
      <c r="AJ306" s="5">
        <v>25.0</v>
      </c>
      <c r="AK306" s="5">
        <v>5.0</v>
      </c>
      <c r="AL306" s="5">
        <v>1.0</v>
      </c>
      <c r="AM306" s="5">
        <v>3.0</v>
      </c>
      <c r="AN306" s="5">
        <v>3.0</v>
      </c>
      <c r="AO306" s="5">
        <v>0.0</v>
      </c>
      <c r="AP306" s="5">
        <v>3.0</v>
      </c>
      <c r="AQ306" s="5">
        <v>0.216</v>
      </c>
      <c r="AR306" s="5">
        <v>0.254</v>
      </c>
      <c r="AS306" s="5">
        <v>0.353</v>
      </c>
      <c r="AT306" s="5">
        <v>0.608</v>
      </c>
      <c r="AU306" s="5">
        <v>41.0</v>
      </c>
      <c r="AV306" s="5">
        <v>6.0</v>
      </c>
      <c r="AW306" s="5">
        <v>3.0</v>
      </c>
      <c r="AX306" s="5">
        <v>1.0</v>
      </c>
      <c r="AY306" s="5">
        <v>0.0</v>
      </c>
      <c r="AZ306" s="5">
        <v>0.0</v>
      </c>
      <c r="BA306" s="5">
        <v>1.0</v>
      </c>
      <c r="BB306" s="5">
        <v>0.247</v>
      </c>
      <c r="BC306" s="5">
        <f t="shared" si="1"/>
        <v>16</v>
      </c>
      <c r="BD306" s="5">
        <f t="shared" si="2"/>
        <v>3</v>
      </c>
    </row>
    <row r="307">
      <c r="A307" s="1">
        <v>306.0</v>
      </c>
      <c r="B307" s="3"/>
      <c r="C307" s="4" t="s">
        <v>958</v>
      </c>
      <c r="D307" s="4" t="s">
        <v>692</v>
      </c>
      <c r="E307" s="5">
        <v>2019.0</v>
      </c>
      <c r="F307" s="5">
        <v>2020.0</v>
      </c>
      <c r="G307" s="5">
        <v>17.0</v>
      </c>
      <c r="H307" s="5">
        <v>24.0</v>
      </c>
      <c r="I307" s="3"/>
      <c r="J307" s="3"/>
      <c r="K307" s="3"/>
      <c r="L307" s="5">
        <v>2.29</v>
      </c>
      <c r="M307" s="5">
        <v>10.0</v>
      </c>
      <c r="N307" s="3"/>
      <c r="O307" s="3"/>
      <c r="P307" s="3"/>
      <c r="Q307" s="3"/>
      <c r="R307" s="5">
        <v>35.1</v>
      </c>
      <c r="S307" s="5">
        <v>25.0</v>
      </c>
      <c r="T307" s="5">
        <v>14.0</v>
      </c>
      <c r="U307" s="5">
        <v>9.0</v>
      </c>
      <c r="V307" s="5">
        <v>4.0</v>
      </c>
      <c r="W307" s="5">
        <v>6.0</v>
      </c>
      <c r="X307" s="5">
        <v>0.0</v>
      </c>
      <c r="Y307" s="5">
        <v>0.0</v>
      </c>
      <c r="Z307" s="5">
        <v>0.0</v>
      </c>
      <c r="AA307" s="5">
        <v>0.0</v>
      </c>
      <c r="AB307" s="5">
        <v>1.0</v>
      </c>
      <c r="AC307" s="5">
        <v>133.0</v>
      </c>
      <c r="AD307" s="5">
        <v>0.877</v>
      </c>
      <c r="AE307" s="5">
        <v>6.1</v>
      </c>
      <c r="AF307" s="5">
        <v>4.0</v>
      </c>
      <c r="AG307" s="5">
        <v>133.0</v>
      </c>
      <c r="AH307" s="5">
        <v>125.0</v>
      </c>
      <c r="AI307" s="5">
        <v>14.0</v>
      </c>
      <c r="AJ307" s="5">
        <v>25.0</v>
      </c>
      <c r="AK307" s="5">
        <v>6.0</v>
      </c>
      <c r="AL307" s="5">
        <v>0.0</v>
      </c>
      <c r="AM307" s="5">
        <v>4.0</v>
      </c>
      <c r="AN307" s="5">
        <v>1.0</v>
      </c>
      <c r="AO307" s="5">
        <v>0.0</v>
      </c>
      <c r="AP307" s="5">
        <v>6.0</v>
      </c>
      <c r="AQ307" s="5">
        <v>0.2</v>
      </c>
      <c r="AR307" s="5">
        <v>0.233</v>
      </c>
      <c r="AS307" s="5">
        <v>0.344</v>
      </c>
      <c r="AT307" s="5">
        <v>0.577</v>
      </c>
      <c r="AU307" s="5">
        <v>43.0</v>
      </c>
      <c r="AV307" s="5">
        <v>3.0</v>
      </c>
      <c r="AW307" s="5">
        <v>0.0</v>
      </c>
      <c r="AX307" s="5">
        <v>0.0</v>
      </c>
      <c r="AY307" s="5">
        <v>2.0</v>
      </c>
      <c r="AZ307" s="5">
        <v>0.0</v>
      </c>
      <c r="BA307" s="5">
        <v>0.0</v>
      </c>
      <c r="BB307" s="5">
        <v>0.212</v>
      </c>
      <c r="BC307" s="5">
        <f t="shared" si="1"/>
        <v>15</v>
      </c>
      <c r="BD307" s="5">
        <f t="shared" si="2"/>
        <v>1</v>
      </c>
    </row>
    <row r="308">
      <c r="A308" s="1">
        <v>307.0</v>
      </c>
      <c r="B308" s="3"/>
      <c r="C308" s="4" t="s">
        <v>959</v>
      </c>
      <c r="D308" s="4" t="s">
        <v>692</v>
      </c>
      <c r="E308" s="5">
        <v>2019.0</v>
      </c>
      <c r="F308" s="5">
        <v>2019.0</v>
      </c>
      <c r="G308" s="5">
        <v>49.0</v>
      </c>
      <c r="H308" s="5">
        <v>24.0</v>
      </c>
      <c r="I308" s="3"/>
      <c r="J308" s="3"/>
      <c r="K308" s="3"/>
      <c r="L308" s="5">
        <v>5.4</v>
      </c>
      <c r="M308" s="5">
        <v>0.0</v>
      </c>
      <c r="N308" s="3"/>
      <c r="O308" s="3"/>
      <c r="P308" s="3"/>
      <c r="Q308" s="3"/>
      <c r="R308" s="5">
        <v>23.1</v>
      </c>
      <c r="S308" s="5">
        <v>22.0</v>
      </c>
      <c r="T308" s="5">
        <v>19.0</v>
      </c>
      <c r="U308" s="5">
        <v>14.0</v>
      </c>
      <c r="V308" s="5">
        <v>2.0</v>
      </c>
      <c r="W308" s="5">
        <v>14.0</v>
      </c>
      <c r="X308" s="5">
        <v>0.0</v>
      </c>
      <c r="Y308" s="5">
        <v>0.0</v>
      </c>
      <c r="Z308" s="5">
        <v>0.0</v>
      </c>
      <c r="AA308" s="5">
        <v>0.0</v>
      </c>
      <c r="AB308" s="5">
        <v>4.0</v>
      </c>
      <c r="AC308" s="5">
        <v>102.0</v>
      </c>
      <c r="AD308" s="5">
        <v>1.543</v>
      </c>
      <c r="AE308" s="5">
        <v>9.3</v>
      </c>
      <c r="AF308" s="5">
        <v>1.71</v>
      </c>
      <c r="AG308" s="5">
        <v>102.0</v>
      </c>
      <c r="AH308" s="5">
        <v>88.0</v>
      </c>
      <c r="AI308" s="5">
        <v>19.0</v>
      </c>
      <c r="AJ308" s="5">
        <v>22.0</v>
      </c>
      <c r="AK308" s="5">
        <v>6.0</v>
      </c>
      <c r="AL308" s="5">
        <v>0.0</v>
      </c>
      <c r="AM308" s="5">
        <v>2.0</v>
      </c>
      <c r="AN308" s="5">
        <v>3.0</v>
      </c>
      <c r="AO308" s="5">
        <v>1.0</v>
      </c>
      <c r="AP308" s="5">
        <v>14.0</v>
      </c>
      <c r="AQ308" s="5">
        <v>0.25</v>
      </c>
      <c r="AR308" s="5">
        <v>0.353</v>
      </c>
      <c r="AS308" s="5">
        <v>0.386</v>
      </c>
      <c r="AT308" s="5">
        <v>0.739</v>
      </c>
      <c r="AU308" s="5">
        <v>34.0</v>
      </c>
      <c r="AV308" s="5">
        <v>3.0</v>
      </c>
      <c r="AW308" s="5">
        <v>0.0</v>
      </c>
      <c r="AX308" s="5">
        <v>0.0</v>
      </c>
      <c r="AY308" s="5">
        <v>0.0</v>
      </c>
      <c r="AZ308" s="5">
        <v>0.0</v>
      </c>
      <c r="BA308" s="5">
        <v>0.0</v>
      </c>
      <c r="BB308" s="5">
        <v>0.323</v>
      </c>
      <c r="BC308" s="5">
        <f t="shared" si="1"/>
        <v>14</v>
      </c>
      <c r="BD308" s="5">
        <f t="shared" si="2"/>
        <v>2</v>
      </c>
    </row>
    <row r="309">
      <c r="A309" s="1">
        <v>308.0</v>
      </c>
      <c r="B309" s="3"/>
      <c r="C309" s="4" t="s">
        <v>960</v>
      </c>
      <c r="D309" s="4" t="s">
        <v>692</v>
      </c>
      <c r="E309" s="5">
        <v>2019.0</v>
      </c>
      <c r="F309" s="5">
        <v>2020.0</v>
      </c>
      <c r="G309" s="5">
        <v>39.0</v>
      </c>
      <c r="H309" s="5">
        <v>24.0</v>
      </c>
      <c r="I309" s="3"/>
      <c r="J309" s="3"/>
      <c r="K309" s="3"/>
      <c r="L309" s="5">
        <v>3.71</v>
      </c>
      <c r="M309" s="5">
        <v>0.0</v>
      </c>
      <c r="N309" s="3"/>
      <c r="O309" s="3"/>
      <c r="P309" s="3"/>
      <c r="Q309" s="3"/>
      <c r="R309" s="5">
        <v>26.2</v>
      </c>
      <c r="S309" s="5">
        <v>25.0</v>
      </c>
      <c r="T309" s="5">
        <v>12.0</v>
      </c>
      <c r="U309" s="5">
        <v>11.0</v>
      </c>
      <c r="V309" s="5">
        <v>3.0</v>
      </c>
      <c r="W309" s="5">
        <v>14.0</v>
      </c>
      <c r="X309" s="5">
        <v>0.0</v>
      </c>
      <c r="Y309" s="5">
        <v>1.0</v>
      </c>
      <c r="Z309" s="5">
        <v>1.0</v>
      </c>
      <c r="AA309" s="5">
        <v>0.0</v>
      </c>
      <c r="AB309" s="5">
        <v>0.0</v>
      </c>
      <c r="AC309" s="5">
        <v>116.0</v>
      </c>
      <c r="AD309" s="5">
        <v>1.463</v>
      </c>
      <c r="AE309" s="5">
        <v>8.1</v>
      </c>
      <c r="AF309" s="5">
        <v>1.71</v>
      </c>
      <c r="AG309" s="5">
        <v>116.0</v>
      </c>
      <c r="AH309" s="5">
        <v>101.0</v>
      </c>
      <c r="AI309" s="5">
        <v>12.0</v>
      </c>
      <c r="AJ309" s="5">
        <v>25.0</v>
      </c>
      <c r="AK309" s="5">
        <v>6.0</v>
      </c>
      <c r="AL309" s="5">
        <v>1.0</v>
      </c>
      <c r="AM309" s="5">
        <v>3.0</v>
      </c>
      <c r="AN309" s="5">
        <v>2.0</v>
      </c>
      <c r="AO309" s="5">
        <v>0.0</v>
      </c>
      <c r="AP309" s="5">
        <v>14.0</v>
      </c>
      <c r="AQ309" s="5">
        <v>0.248</v>
      </c>
      <c r="AR309" s="5">
        <v>0.345</v>
      </c>
      <c r="AS309" s="5">
        <v>0.416</v>
      </c>
      <c r="AT309" s="5">
        <v>0.761</v>
      </c>
      <c r="AU309" s="5">
        <v>42.0</v>
      </c>
      <c r="AV309" s="5">
        <v>3.0</v>
      </c>
      <c r="AW309" s="5">
        <v>1.0</v>
      </c>
      <c r="AX309" s="5">
        <v>0.0</v>
      </c>
      <c r="AY309" s="5">
        <v>0.0</v>
      </c>
      <c r="AZ309" s="5">
        <v>0.0</v>
      </c>
      <c r="BA309" s="5">
        <v>1.0</v>
      </c>
      <c r="BB309" s="5">
        <v>0.297</v>
      </c>
      <c r="BC309" s="5">
        <f t="shared" si="1"/>
        <v>15</v>
      </c>
      <c r="BD309" s="5">
        <f t="shared" si="2"/>
        <v>2</v>
      </c>
    </row>
    <row r="310">
      <c r="A310" s="1">
        <v>309.0</v>
      </c>
      <c r="B310" s="3"/>
      <c r="C310" s="4" t="s">
        <v>961</v>
      </c>
      <c r="D310" s="4" t="s">
        <v>692</v>
      </c>
      <c r="E310" s="5">
        <v>2019.0</v>
      </c>
      <c r="F310" s="5">
        <v>2020.0</v>
      </c>
      <c r="G310" s="5">
        <v>38.0</v>
      </c>
      <c r="H310" s="5">
        <v>24.0</v>
      </c>
      <c r="I310" s="3"/>
      <c r="J310" s="3"/>
      <c r="K310" s="3"/>
      <c r="L310" s="5">
        <v>3.8</v>
      </c>
      <c r="M310" s="5">
        <v>0.0</v>
      </c>
      <c r="N310" s="3"/>
      <c r="O310" s="3"/>
      <c r="P310" s="3"/>
      <c r="Q310" s="3"/>
      <c r="R310" s="5">
        <v>23.2</v>
      </c>
      <c r="S310" s="5">
        <v>25.0</v>
      </c>
      <c r="T310" s="5">
        <v>14.0</v>
      </c>
      <c r="U310" s="5">
        <v>10.0</v>
      </c>
      <c r="V310" s="5">
        <v>1.0</v>
      </c>
      <c r="W310" s="5">
        <v>3.0</v>
      </c>
      <c r="X310" s="5">
        <v>0.0</v>
      </c>
      <c r="Y310" s="5">
        <v>0.0</v>
      </c>
      <c r="Z310" s="5">
        <v>0.0</v>
      </c>
      <c r="AA310" s="5">
        <v>0.0</v>
      </c>
      <c r="AB310" s="5">
        <v>1.0</v>
      </c>
      <c r="AC310" s="5">
        <v>99.0</v>
      </c>
      <c r="AD310" s="5">
        <v>1.183</v>
      </c>
      <c r="AE310" s="5">
        <v>9.1</v>
      </c>
      <c r="AF310" s="5">
        <v>8.0</v>
      </c>
      <c r="AG310" s="5">
        <v>99.0</v>
      </c>
      <c r="AH310" s="5">
        <v>94.0</v>
      </c>
      <c r="AI310" s="5">
        <v>14.0</v>
      </c>
      <c r="AJ310" s="5">
        <v>25.0</v>
      </c>
      <c r="AK310" s="5">
        <v>4.0</v>
      </c>
      <c r="AL310" s="5">
        <v>1.0</v>
      </c>
      <c r="AM310" s="5">
        <v>1.0</v>
      </c>
      <c r="AN310" s="5">
        <v>0.0</v>
      </c>
      <c r="AO310" s="5">
        <v>0.0</v>
      </c>
      <c r="AP310" s="5">
        <v>3.0</v>
      </c>
      <c r="AQ310" s="5">
        <v>0.266</v>
      </c>
      <c r="AR310" s="5">
        <v>0.289</v>
      </c>
      <c r="AS310" s="5">
        <v>0.362</v>
      </c>
      <c r="AT310" s="5">
        <v>0.65</v>
      </c>
      <c r="AU310" s="5">
        <v>34.0</v>
      </c>
      <c r="AV310" s="5">
        <v>3.0</v>
      </c>
      <c r="AW310" s="5">
        <v>0.0</v>
      </c>
      <c r="AX310" s="5">
        <v>2.0</v>
      </c>
      <c r="AY310" s="5">
        <v>0.0</v>
      </c>
      <c r="AZ310" s="5">
        <v>0.0</v>
      </c>
      <c r="BA310" s="5">
        <v>0.0</v>
      </c>
      <c r="BB310" s="5">
        <v>0.348</v>
      </c>
      <c r="BC310" s="5">
        <f t="shared" si="1"/>
        <v>19</v>
      </c>
      <c r="BD310" s="5">
        <f t="shared" si="2"/>
        <v>0</v>
      </c>
    </row>
    <row r="311">
      <c r="A311" s="1">
        <v>310.0</v>
      </c>
      <c r="B311" s="3"/>
      <c r="C311" s="4" t="s">
        <v>962</v>
      </c>
      <c r="D311" s="4" t="s">
        <v>692</v>
      </c>
      <c r="E311" s="5">
        <v>2019.0</v>
      </c>
      <c r="F311" s="5">
        <v>2020.0</v>
      </c>
      <c r="G311" s="5">
        <v>28.0</v>
      </c>
      <c r="H311" s="5">
        <v>24.0</v>
      </c>
      <c r="I311" s="3"/>
      <c r="J311" s="3"/>
      <c r="K311" s="3"/>
      <c r="L311" s="5">
        <v>4.21</v>
      </c>
      <c r="M311" s="5">
        <v>8.0</v>
      </c>
      <c r="N311" s="3"/>
      <c r="O311" s="3"/>
      <c r="P311" s="3"/>
      <c r="Q311" s="3"/>
      <c r="R311" s="5">
        <v>36.1</v>
      </c>
      <c r="S311" s="5">
        <v>42.0</v>
      </c>
      <c r="T311" s="5">
        <v>21.0</v>
      </c>
      <c r="U311" s="5">
        <v>17.0</v>
      </c>
      <c r="V311" s="5">
        <v>5.0</v>
      </c>
      <c r="W311" s="5">
        <v>6.0</v>
      </c>
      <c r="X311" s="5">
        <v>0.0</v>
      </c>
      <c r="Y311" s="5">
        <v>5.0</v>
      </c>
      <c r="Z311" s="5">
        <v>0.0</v>
      </c>
      <c r="AA311" s="5">
        <v>0.0</v>
      </c>
      <c r="AB311" s="5">
        <v>1.0</v>
      </c>
      <c r="AC311" s="5">
        <v>162.0</v>
      </c>
      <c r="AD311" s="5">
        <v>1.321</v>
      </c>
      <c r="AE311" s="5">
        <v>5.9</v>
      </c>
      <c r="AF311" s="5">
        <v>4.0</v>
      </c>
      <c r="AG311" s="5">
        <v>162.0</v>
      </c>
      <c r="AH311" s="5">
        <v>154.0</v>
      </c>
      <c r="AI311" s="5">
        <v>21.0</v>
      </c>
      <c r="AJ311" s="5">
        <v>42.0</v>
      </c>
      <c r="AK311" s="5">
        <v>10.0</v>
      </c>
      <c r="AL311" s="5">
        <v>0.0</v>
      </c>
      <c r="AM311" s="5">
        <v>5.0</v>
      </c>
      <c r="AN311" s="5">
        <v>1.0</v>
      </c>
      <c r="AO311" s="5">
        <v>0.0</v>
      </c>
      <c r="AP311" s="5">
        <v>6.0</v>
      </c>
      <c r="AQ311" s="5">
        <v>0.273</v>
      </c>
      <c r="AR311" s="5">
        <v>0.298</v>
      </c>
      <c r="AS311" s="5">
        <v>0.435</v>
      </c>
      <c r="AT311" s="5">
        <v>0.733</v>
      </c>
      <c r="AU311" s="5">
        <v>67.0</v>
      </c>
      <c r="AV311" s="5">
        <v>0.0</v>
      </c>
      <c r="AW311" s="5">
        <v>0.0</v>
      </c>
      <c r="AX311" s="5">
        <v>1.0</v>
      </c>
      <c r="AY311" s="5">
        <v>1.0</v>
      </c>
      <c r="AZ311" s="5">
        <v>0.0</v>
      </c>
      <c r="BA311" s="5">
        <v>5.0</v>
      </c>
      <c r="BB311" s="5">
        <v>0.294</v>
      </c>
      <c r="BC311" s="5">
        <f t="shared" si="1"/>
        <v>27</v>
      </c>
      <c r="BD311" s="5">
        <f t="shared" si="2"/>
        <v>1</v>
      </c>
    </row>
    <row r="312">
      <c r="A312" s="1">
        <v>311.0</v>
      </c>
      <c r="B312" s="3"/>
      <c r="C312" s="4" t="s">
        <v>963</v>
      </c>
      <c r="D312" s="4" t="s">
        <v>692</v>
      </c>
      <c r="E312" s="5">
        <v>2019.0</v>
      </c>
      <c r="F312" s="5">
        <v>2020.0</v>
      </c>
      <c r="G312" s="5">
        <v>32.0</v>
      </c>
      <c r="H312" s="5">
        <v>23.0</v>
      </c>
      <c r="I312" s="3"/>
      <c r="J312" s="3"/>
      <c r="K312" s="3"/>
      <c r="L312" s="5">
        <v>5.48</v>
      </c>
      <c r="M312" s="5">
        <v>0.0</v>
      </c>
      <c r="N312" s="3"/>
      <c r="O312" s="3"/>
      <c r="P312" s="3"/>
      <c r="Q312" s="3"/>
      <c r="R312" s="5">
        <v>23.0</v>
      </c>
      <c r="S312" s="5">
        <v>24.0</v>
      </c>
      <c r="T312" s="5">
        <v>12.0</v>
      </c>
      <c r="U312" s="5">
        <v>14.0</v>
      </c>
      <c r="V312" s="5">
        <v>5.0</v>
      </c>
      <c r="W312" s="5">
        <v>6.0</v>
      </c>
      <c r="X312" s="5">
        <v>1.0</v>
      </c>
      <c r="Y312" s="5">
        <v>0.0</v>
      </c>
      <c r="Z312" s="5">
        <v>1.0</v>
      </c>
      <c r="AA312" s="5">
        <v>0.0</v>
      </c>
      <c r="AB312" s="5">
        <v>5.0</v>
      </c>
      <c r="AC312" s="5">
        <v>97.0</v>
      </c>
      <c r="AD312" s="5">
        <v>1.304</v>
      </c>
      <c r="AE312" s="5">
        <v>9.0</v>
      </c>
      <c r="AF312" s="5">
        <v>3.83</v>
      </c>
      <c r="AG312" s="5">
        <v>97.0</v>
      </c>
      <c r="AH312" s="5">
        <v>89.0</v>
      </c>
      <c r="AI312" s="5">
        <v>12.0</v>
      </c>
      <c r="AJ312" s="5">
        <v>24.0</v>
      </c>
      <c r="AK312" s="5">
        <v>2.0</v>
      </c>
      <c r="AL312" s="5">
        <v>0.0</v>
      </c>
      <c r="AM312" s="5">
        <v>5.0</v>
      </c>
      <c r="AN312" s="5">
        <v>1.0</v>
      </c>
      <c r="AO312" s="5">
        <v>0.0</v>
      </c>
      <c r="AP312" s="5">
        <v>6.0</v>
      </c>
      <c r="AQ312" s="5">
        <v>0.27</v>
      </c>
      <c r="AR312" s="5">
        <v>0.32</v>
      </c>
      <c r="AS312" s="5">
        <v>0.461</v>
      </c>
      <c r="AT312" s="5">
        <v>0.78</v>
      </c>
      <c r="AU312" s="5">
        <v>41.0</v>
      </c>
      <c r="AV312" s="5">
        <v>2.0</v>
      </c>
      <c r="AW312" s="5">
        <v>1.0</v>
      </c>
      <c r="AX312" s="5">
        <v>0.0</v>
      </c>
      <c r="AY312" s="5">
        <v>1.0</v>
      </c>
      <c r="AZ312" s="5">
        <v>1.0</v>
      </c>
      <c r="BA312" s="5">
        <v>0.0</v>
      </c>
      <c r="BB312" s="5">
        <v>0.306</v>
      </c>
      <c r="BC312" s="5">
        <f t="shared" si="1"/>
        <v>17</v>
      </c>
      <c r="BD312" s="5">
        <f t="shared" si="2"/>
        <v>1</v>
      </c>
    </row>
    <row r="313">
      <c r="A313" s="1">
        <v>312.0</v>
      </c>
      <c r="B313" s="3"/>
      <c r="C313" s="4" t="s">
        <v>964</v>
      </c>
      <c r="D313" s="4" t="s">
        <v>692</v>
      </c>
      <c r="E313" s="5">
        <v>2019.0</v>
      </c>
      <c r="F313" s="5">
        <v>2020.0</v>
      </c>
      <c r="G313" s="5">
        <v>24.0</v>
      </c>
      <c r="H313" s="5">
        <v>23.0</v>
      </c>
      <c r="I313" s="3"/>
      <c r="J313" s="3"/>
      <c r="K313" s="3"/>
      <c r="L313" s="5">
        <v>2.92</v>
      </c>
      <c r="M313" s="5">
        <v>0.0</v>
      </c>
      <c r="N313" s="3"/>
      <c r="O313" s="3"/>
      <c r="P313" s="3"/>
      <c r="Q313" s="3"/>
      <c r="R313" s="5">
        <v>24.2</v>
      </c>
      <c r="S313" s="5">
        <v>18.0</v>
      </c>
      <c r="T313" s="5">
        <v>16.0</v>
      </c>
      <c r="U313" s="5">
        <v>8.0</v>
      </c>
      <c r="V313" s="5">
        <v>5.0</v>
      </c>
      <c r="W313" s="5">
        <v>10.0</v>
      </c>
      <c r="X313" s="5">
        <v>0.0</v>
      </c>
      <c r="Y313" s="5">
        <v>0.0</v>
      </c>
      <c r="Z313" s="5">
        <v>1.0</v>
      </c>
      <c r="AA313" s="5">
        <v>0.0</v>
      </c>
      <c r="AB313" s="5">
        <v>1.0</v>
      </c>
      <c r="AC313" s="5">
        <v>94.0</v>
      </c>
      <c r="AD313" s="5">
        <v>1.135</v>
      </c>
      <c r="AE313" s="5">
        <v>8.4</v>
      </c>
      <c r="AF313" s="5">
        <v>2.3</v>
      </c>
      <c r="AG313" s="5">
        <v>94.0</v>
      </c>
      <c r="AH313" s="5">
        <v>83.0</v>
      </c>
      <c r="AI313" s="5">
        <v>16.0</v>
      </c>
      <c r="AJ313" s="5">
        <v>18.0</v>
      </c>
      <c r="AK313" s="5">
        <v>5.0</v>
      </c>
      <c r="AL313" s="5">
        <v>1.0</v>
      </c>
      <c r="AM313" s="5">
        <v>5.0</v>
      </c>
      <c r="AN313" s="5">
        <v>2.0</v>
      </c>
      <c r="AO313" s="5">
        <v>4.0</v>
      </c>
      <c r="AP313" s="5">
        <v>10.0</v>
      </c>
      <c r="AQ313" s="5">
        <v>0.217</v>
      </c>
      <c r="AR313" s="5">
        <v>0.309</v>
      </c>
      <c r="AS313" s="5">
        <v>0.482</v>
      </c>
      <c r="AT313" s="5">
        <v>0.79</v>
      </c>
      <c r="AU313" s="5">
        <v>40.0</v>
      </c>
      <c r="AV313" s="5">
        <v>4.0</v>
      </c>
      <c r="AW313" s="5">
        <v>1.0</v>
      </c>
      <c r="AX313" s="5">
        <v>0.0</v>
      </c>
      <c r="AY313" s="5">
        <v>0.0</v>
      </c>
      <c r="AZ313" s="5">
        <v>0.0</v>
      </c>
      <c r="BA313" s="5">
        <v>0.0</v>
      </c>
      <c r="BB313" s="5">
        <v>0.236</v>
      </c>
      <c r="BC313" s="5">
        <f t="shared" si="1"/>
        <v>7</v>
      </c>
      <c r="BD313" s="5">
        <f t="shared" si="2"/>
        <v>-2</v>
      </c>
    </row>
    <row r="314">
      <c r="A314" s="1">
        <v>313.0</v>
      </c>
      <c r="B314" s="3"/>
      <c r="C314" s="4" t="s">
        <v>965</v>
      </c>
      <c r="D314" s="4" t="s">
        <v>692</v>
      </c>
      <c r="E314" s="5">
        <v>2019.0</v>
      </c>
      <c r="F314" s="5">
        <v>2020.0</v>
      </c>
      <c r="G314" s="5">
        <v>35.0</v>
      </c>
      <c r="H314" s="5">
        <v>23.0</v>
      </c>
      <c r="I314" s="3"/>
      <c r="J314" s="3"/>
      <c r="K314" s="3"/>
      <c r="L314" s="5">
        <v>7.97</v>
      </c>
      <c r="M314" s="5">
        <v>0.0</v>
      </c>
      <c r="N314" s="3"/>
      <c r="O314" s="3"/>
      <c r="P314" s="3"/>
      <c r="Q314" s="3"/>
      <c r="R314" s="5">
        <v>20.1</v>
      </c>
      <c r="S314" s="5">
        <v>18.0</v>
      </c>
      <c r="T314" s="5">
        <v>17.0</v>
      </c>
      <c r="U314" s="5">
        <v>18.0</v>
      </c>
      <c r="V314" s="5">
        <v>5.0</v>
      </c>
      <c r="W314" s="5">
        <v>15.0</v>
      </c>
      <c r="X314" s="5">
        <v>0.0</v>
      </c>
      <c r="Y314" s="5">
        <v>1.0</v>
      </c>
      <c r="Z314" s="5">
        <v>3.0</v>
      </c>
      <c r="AA314" s="5">
        <v>1.0</v>
      </c>
      <c r="AB314" s="5">
        <v>3.0</v>
      </c>
      <c r="AC314" s="5">
        <v>98.0</v>
      </c>
      <c r="AD314" s="5">
        <v>1.623</v>
      </c>
      <c r="AE314" s="5">
        <v>10.2</v>
      </c>
      <c r="AF314" s="5">
        <v>1.53</v>
      </c>
      <c r="AG314" s="5">
        <v>98.0</v>
      </c>
      <c r="AH314" s="5">
        <v>80.0</v>
      </c>
      <c r="AI314" s="5">
        <v>17.0</v>
      </c>
      <c r="AJ314" s="5">
        <v>18.0</v>
      </c>
      <c r="AK314" s="5">
        <v>4.0</v>
      </c>
      <c r="AL314" s="5">
        <v>0.0</v>
      </c>
      <c r="AM314" s="5">
        <v>5.0</v>
      </c>
      <c r="AN314" s="5">
        <v>4.0</v>
      </c>
      <c r="AO314" s="5">
        <v>0.0</v>
      </c>
      <c r="AP314" s="5">
        <v>15.0</v>
      </c>
      <c r="AQ314" s="5">
        <v>0.225</v>
      </c>
      <c r="AR314" s="5">
        <v>0.367</v>
      </c>
      <c r="AS314" s="5">
        <v>0.463</v>
      </c>
      <c r="AT314" s="5">
        <v>0.83</v>
      </c>
      <c r="AU314" s="5">
        <v>37.0</v>
      </c>
      <c r="AV314" s="5">
        <v>3.0</v>
      </c>
      <c r="AW314" s="5">
        <v>3.0</v>
      </c>
      <c r="AX314" s="5">
        <v>0.0</v>
      </c>
      <c r="AY314" s="5">
        <v>0.0</v>
      </c>
      <c r="AZ314" s="5">
        <v>0.0</v>
      </c>
      <c r="BA314" s="5">
        <v>1.0</v>
      </c>
      <c r="BB314" s="5">
        <v>0.25</v>
      </c>
      <c r="BC314" s="5">
        <f t="shared" si="1"/>
        <v>9</v>
      </c>
      <c r="BD314" s="5">
        <f t="shared" si="2"/>
        <v>4</v>
      </c>
    </row>
    <row r="315">
      <c r="A315" s="1">
        <v>314.0</v>
      </c>
      <c r="B315" s="3"/>
      <c r="C315" s="4" t="s">
        <v>966</v>
      </c>
      <c r="D315" s="4" t="s">
        <v>692</v>
      </c>
      <c r="E315" s="5">
        <v>2019.0</v>
      </c>
      <c r="F315" s="5">
        <v>2019.0</v>
      </c>
      <c r="G315" s="5">
        <v>27.0</v>
      </c>
      <c r="H315" s="5">
        <v>23.0</v>
      </c>
      <c r="I315" s="3"/>
      <c r="J315" s="3"/>
      <c r="K315" s="3"/>
      <c r="L315" s="5">
        <v>8.1</v>
      </c>
      <c r="M315" s="5">
        <v>0.0</v>
      </c>
      <c r="N315" s="3"/>
      <c r="O315" s="3"/>
      <c r="P315" s="3"/>
      <c r="Q315" s="3"/>
      <c r="R315" s="5">
        <v>13.1</v>
      </c>
      <c r="S315" s="5">
        <v>11.0</v>
      </c>
      <c r="T315" s="5">
        <v>9.0</v>
      </c>
      <c r="U315" s="5">
        <v>12.0</v>
      </c>
      <c r="V315" s="5">
        <v>0.0</v>
      </c>
      <c r="W315" s="5">
        <v>6.0</v>
      </c>
      <c r="X315" s="5">
        <v>1.0</v>
      </c>
      <c r="Y315" s="5">
        <v>0.0</v>
      </c>
      <c r="Z315" s="5">
        <v>0.0</v>
      </c>
      <c r="AA315" s="5">
        <v>0.0</v>
      </c>
      <c r="AB315" s="5">
        <v>2.0</v>
      </c>
      <c r="AC315" s="5">
        <v>57.0</v>
      </c>
      <c r="AD315" s="5">
        <v>1.275</v>
      </c>
      <c r="AE315" s="5">
        <v>15.5</v>
      </c>
      <c r="AF315" s="5">
        <v>3.83</v>
      </c>
      <c r="AG315" s="5">
        <v>57.0</v>
      </c>
      <c r="AH315" s="5">
        <v>48.0</v>
      </c>
      <c r="AI315" s="5">
        <v>9.0</v>
      </c>
      <c r="AJ315" s="5">
        <v>11.0</v>
      </c>
      <c r="AK315" s="5">
        <v>2.0</v>
      </c>
      <c r="AL315" s="5">
        <v>1.0</v>
      </c>
      <c r="AM315" s="5">
        <v>0.0</v>
      </c>
      <c r="AN315" s="5">
        <v>0.0</v>
      </c>
      <c r="AO315" s="5">
        <v>0.0</v>
      </c>
      <c r="AP315" s="5">
        <v>6.0</v>
      </c>
      <c r="AQ315" s="5">
        <v>0.229</v>
      </c>
      <c r="AR315" s="5">
        <v>0.304</v>
      </c>
      <c r="AS315" s="5">
        <v>0.313</v>
      </c>
      <c r="AT315" s="5">
        <v>0.616</v>
      </c>
      <c r="AU315" s="5">
        <v>15.0</v>
      </c>
      <c r="AV315" s="5">
        <v>0.0</v>
      </c>
      <c r="AW315" s="5">
        <v>0.0</v>
      </c>
      <c r="AX315" s="5">
        <v>1.0</v>
      </c>
      <c r="AY315" s="5">
        <v>2.0</v>
      </c>
      <c r="AZ315" s="5">
        <v>1.0</v>
      </c>
      <c r="BA315" s="5">
        <v>0.0</v>
      </c>
      <c r="BB315" s="5">
        <v>0.407</v>
      </c>
      <c r="BC315" s="5">
        <f t="shared" si="1"/>
        <v>8</v>
      </c>
      <c r="BD315" s="5">
        <f t="shared" si="2"/>
        <v>0</v>
      </c>
    </row>
    <row r="316">
      <c r="A316" s="1">
        <v>315.0</v>
      </c>
      <c r="B316" s="3"/>
      <c r="C316" s="4" t="s">
        <v>967</v>
      </c>
      <c r="D316" s="4" t="s">
        <v>692</v>
      </c>
      <c r="E316" s="5">
        <v>2019.0</v>
      </c>
      <c r="F316" s="5">
        <v>2020.0</v>
      </c>
      <c r="G316" s="5">
        <v>35.0</v>
      </c>
      <c r="H316" s="5">
        <v>23.0</v>
      </c>
      <c r="I316" s="3"/>
      <c r="J316" s="3"/>
      <c r="K316" s="3"/>
      <c r="L316" s="5">
        <v>5.96</v>
      </c>
      <c r="M316" s="5">
        <v>0.0</v>
      </c>
      <c r="N316" s="3"/>
      <c r="O316" s="3"/>
      <c r="P316" s="3"/>
      <c r="Q316" s="3"/>
      <c r="R316" s="5">
        <v>25.2</v>
      </c>
      <c r="S316" s="5">
        <v>32.0</v>
      </c>
      <c r="T316" s="5">
        <v>15.0</v>
      </c>
      <c r="U316" s="5">
        <v>17.0</v>
      </c>
      <c r="V316" s="5">
        <v>4.0</v>
      </c>
      <c r="W316" s="5">
        <v>9.0</v>
      </c>
      <c r="X316" s="5">
        <v>0.0</v>
      </c>
      <c r="Y316" s="5">
        <v>1.0</v>
      </c>
      <c r="Z316" s="5">
        <v>1.0</v>
      </c>
      <c r="AA316" s="5">
        <v>0.0</v>
      </c>
      <c r="AB316" s="5">
        <v>3.0</v>
      </c>
      <c r="AC316" s="5">
        <v>115.0</v>
      </c>
      <c r="AD316" s="5">
        <v>1.597</v>
      </c>
      <c r="AE316" s="5">
        <v>8.1</v>
      </c>
      <c r="AF316" s="5">
        <v>2.56</v>
      </c>
      <c r="AG316" s="5">
        <v>115.0</v>
      </c>
      <c r="AH316" s="5">
        <v>104.0</v>
      </c>
      <c r="AI316" s="5">
        <v>15.0</v>
      </c>
      <c r="AJ316" s="5">
        <v>32.0</v>
      </c>
      <c r="AK316" s="5">
        <v>8.0</v>
      </c>
      <c r="AL316" s="5">
        <v>0.0</v>
      </c>
      <c r="AM316" s="5">
        <v>4.0</v>
      </c>
      <c r="AN316" s="5">
        <v>0.0</v>
      </c>
      <c r="AO316" s="5">
        <v>0.0</v>
      </c>
      <c r="AP316" s="5">
        <v>9.0</v>
      </c>
      <c r="AQ316" s="5">
        <v>0.308</v>
      </c>
      <c r="AR316" s="5">
        <v>0.368</v>
      </c>
      <c r="AS316" s="5">
        <v>0.5</v>
      </c>
      <c r="AT316" s="5">
        <v>0.868</v>
      </c>
      <c r="AU316" s="5">
        <v>52.0</v>
      </c>
      <c r="AV316" s="5">
        <v>5.0</v>
      </c>
      <c r="AW316" s="5">
        <v>1.0</v>
      </c>
      <c r="AX316" s="5">
        <v>1.0</v>
      </c>
      <c r="AY316" s="5">
        <v>0.0</v>
      </c>
      <c r="AZ316" s="5">
        <v>0.0</v>
      </c>
      <c r="BA316" s="5">
        <v>1.0</v>
      </c>
      <c r="BB316" s="5">
        <v>0.364</v>
      </c>
      <c r="BC316" s="5">
        <f t="shared" si="1"/>
        <v>20</v>
      </c>
      <c r="BD316" s="5">
        <f t="shared" si="2"/>
        <v>0</v>
      </c>
    </row>
    <row r="317">
      <c r="A317" s="1">
        <v>316.0</v>
      </c>
      <c r="B317" s="3"/>
      <c r="C317" s="4" t="s">
        <v>968</v>
      </c>
      <c r="D317" s="4" t="s">
        <v>692</v>
      </c>
      <c r="E317" s="5">
        <v>2019.0</v>
      </c>
      <c r="F317" s="5">
        <v>2019.0</v>
      </c>
      <c r="G317" s="5">
        <v>29.0</v>
      </c>
      <c r="H317" s="5">
        <v>23.0</v>
      </c>
      <c r="I317" s="3"/>
      <c r="J317" s="3"/>
      <c r="K317" s="3"/>
      <c r="L317" s="5">
        <v>6.49</v>
      </c>
      <c r="M317" s="5">
        <v>4.0</v>
      </c>
      <c r="N317" s="3"/>
      <c r="O317" s="3"/>
      <c r="P317" s="3"/>
      <c r="Q317" s="3"/>
      <c r="R317" s="5">
        <v>26.1</v>
      </c>
      <c r="S317" s="5">
        <v>35.0</v>
      </c>
      <c r="T317" s="5">
        <v>26.0</v>
      </c>
      <c r="U317" s="5">
        <v>19.0</v>
      </c>
      <c r="V317" s="5">
        <v>5.0</v>
      </c>
      <c r="W317" s="5">
        <v>16.0</v>
      </c>
      <c r="X317" s="5">
        <v>0.0</v>
      </c>
      <c r="Y317" s="5">
        <v>1.0</v>
      </c>
      <c r="Z317" s="5">
        <v>2.0</v>
      </c>
      <c r="AA317" s="5">
        <v>0.0</v>
      </c>
      <c r="AB317" s="5">
        <v>1.0</v>
      </c>
      <c r="AC317" s="5">
        <v>128.0</v>
      </c>
      <c r="AD317" s="5">
        <v>1.937</v>
      </c>
      <c r="AE317" s="5">
        <v>7.9</v>
      </c>
      <c r="AF317" s="5">
        <v>1.44</v>
      </c>
      <c r="AG317" s="5">
        <v>128.0</v>
      </c>
      <c r="AH317" s="5">
        <v>109.0</v>
      </c>
      <c r="AI317" s="5">
        <v>26.0</v>
      </c>
      <c r="AJ317" s="5">
        <v>35.0</v>
      </c>
      <c r="AK317" s="5">
        <v>10.0</v>
      </c>
      <c r="AL317" s="5">
        <v>0.0</v>
      </c>
      <c r="AM317" s="5">
        <v>5.0</v>
      </c>
      <c r="AN317" s="5">
        <v>4.0</v>
      </c>
      <c r="AO317" s="5">
        <v>1.0</v>
      </c>
      <c r="AP317" s="5">
        <v>16.0</v>
      </c>
      <c r="AQ317" s="5">
        <v>0.321</v>
      </c>
      <c r="AR317" s="5">
        <v>0.414</v>
      </c>
      <c r="AS317" s="5">
        <v>0.55</v>
      </c>
      <c r="AT317" s="5">
        <v>0.965</v>
      </c>
      <c r="AU317" s="5">
        <v>60.0</v>
      </c>
      <c r="AV317" s="5">
        <v>4.0</v>
      </c>
      <c r="AW317" s="5">
        <v>2.0</v>
      </c>
      <c r="AX317" s="5">
        <v>0.0</v>
      </c>
      <c r="AY317" s="5">
        <v>1.0</v>
      </c>
      <c r="AZ317" s="5">
        <v>0.0</v>
      </c>
      <c r="BA317" s="5">
        <v>1.0</v>
      </c>
      <c r="BB317" s="5">
        <v>0.366</v>
      </c>
      <c r="BC317" s="5">
        <f t="shared" si="1"/>
        <v>20</v>
      </c>
      <c r="BD317" s="5">
        <f t="shared" si="2"/>
        <v>3</v>
      </c>
    </row>
    <row r="318">
      <c r="A318" s="1">
        <v>317.0</v>
      </c>
      <c r="B318" s="3"/>
      <c r="C318" s="4" t="s">
        <v>969</v>
      </c>
      <c r="D318" s="4" t="s">
        <v>692</v>
      </c>
      <c r="E318" s="5">
        <v>2020.0</v>
      </c>
      <c r="F318" s="5">
        <v>2020.0</v>
      </c>
      <c r="G318" s="5">
        <v>7.0</v>
      </c>
      <c r="H318" s="5">
        <v>23.0</v>
      </c>
      <c r="I318" s="3"/>
      <c r="J318" s="3"/>
      <c r="K318" s="3"/>
      <c r="L318" s="5">
        <v>2.51</v>
      </c>
      <c r="M318" s="5">
        <v>7.0</v>
      </c>
      <c r="N318" s="3"/>
      <c r="O318" s="3"/>
      <c r="P318" s="3"/>
      <c r="Q318" s="3"/>
      <c r="R318" s="5">
        <v>14.1</v>
      </c>
      <c r="S318" s="5">
        <v>9.0</v>
      </c>
      <c r="T318" s="5">
        <v>5.0</v>
      </c>
      <c r="U318" s="5">
        <v>4.0</v>
      </c>
      <c r="V318" s="5">
        <v>0.0</v>
      </c>
      <c r="W318" s="5">
        <v>5.0</v>
      </c>
      <c r="X318" s="5">
        <v>0.0</v>
      </c>
      <c r="Y318" s="5">
        <v>0.0</v>
      </c>
      <c r="Z318" s="5">
        <v>2.0</v>
      </c>
      <c r="AA318" s="5">
        <v>0.0</v>
      </c>
      <c r="AB318" s="5">
        <v>0.0</v>
      </c>
      <c r="AC318" s="5">
        <v>58.0</v>
      </c>
      <c r="AD318" s="5">
        <v>0.977</v>
      </c>
      <c r="AE318" s="5">
        <v>14.4</v>
      </c>
      <c r="AF318" s="5">
        <v>4.6</v>
      </c>
      <c r="AG318" s="5">
        <v>58.0</v>
      </c>
      <c r="AH318" s="5">
        <v>51.0</v>
      </c>
      <c r="AI318" s="5">
        <v>5.0</v>
      </c>
      <c r="AJ318" s="5">
        <v>9.0</v>
      </c>
      <c r="AK318" s="5">
        <v>1.0</v>
      </c>
      <c r="AL318" s="5">
        <v>0.0</v>
      </c>
      <c r="AM318" s="5">
        <v>0.0</v>
      </c>
      <c r="AN318" s="5">
        <v>1.0</v>
      </c>
      <c r="AO318" s="5">
        <v>0.0</v>
      </c>
      <c r="AP318" s="5">
        <v>5.0</v>
      </c>
      <c r="AQ318" s="5">
        <v>0.176</v>
      </c>
      <c r="AR318" s="5">
        <v>0.276</v>
      </c>
      <c r="AS318" s="5">
        <v>0.196</v>
      </c>
      <c r="AT318" s="5">
        <v>0.472</v>
      </c>
      <c r="AU318" s="5">
        <v>10.0</v>
      </c>
      <c r="AV318" s="5">
        <v>1.0</v>
      </c>
      <c r="AW318" s="5">
        <v>2.0</v>
      </c>
      <c r="AX318" s="5">
        <v>0.0</v>
      </c>
      <c r="AY318" s="5">
        <v>0.0</v>
      </c>
      <c r="AZ318" s="5">
        <v>0.0</v>
      </c>
      <c r="BA318" s="5">
        <v>0.0</v>
      </c>
      <c r="BB318" s="5">
        <v>0.321</v>
      </c>
      <c r="BC318" s="5">
        <f t="shared" si="1"/>
        <v>8</v>
      </c>
      <c r="BD318" s="5">
        <f t="shared" si="2"/>
        <v>1</v>
      </c>
    </row>
    <row r="319">
      <c r="A319" s="1">
        <v>318.0</v>
      </c>
      <c r="B319" s="3"/>
      <c r="C319" s="4" t="s">
        <v>970</v>
      </c>
      <c r="D319" s="4" t="s">
        <v>692</v>
      </c>
      <c r="E319" s="5">
        <v>2019.0</v>
      </c>
      <c r="F319" s="5">
        <v>2020.0</v>
      </c>
      <c r="G319" s="5">
        <v>10.0</v>
      </c>
      <c r="H319" s="5">
        <v>23.0</v>
      </c>
      <c r="I319" s="3"/>
      <c r="J319" s="3"/>
      <c r="K319" s="3"/>
      <c r="L319" s="5">
        <v>1.95</v>
      </c>
      <c r="M319" s="5">
        <v>10.0</v>
      </c>
      <c r="N319" s="3"/>
      <c r="O319" s="3"/>
      <c r="P319" s="3"/>
      <c r="Q319" s="3"/>
      <c r="R319" s="5">
        <v>27.2</v>
      </c>
      <c r="S319" s="5">
        <v>16.0</v>
      </c>
      <c r="T319" s="5">
        <v>10.0</v>
      </c>
      <c r="U319" s="5">
        <v>6.0</v>
      </c>
      <c r="V319" s="5">
        <v>5.0</v>
      </c>
      <c r="W319" s="5">
        <v>6.0</v>
      </c>
      <c r="X319" s="5">
        <v>0.0</v>
      </c>
      <c r="Y319" s="5">
        <v>2.0</v>
      </c>
      <c r="Z319" s="5">
        <v>1.0</v>
      </c>
      <c r="AA319" s="5">
        <v>0.0</v>
      </c>
      <c r="AB319" s="5">
        <v>0.0</v>
      </c>
      <c r="AC319" s="5">
        <v>101.0</v>
      </c>
      <c r="AD319" s="5">
        <v>0.795</v>
      </c>
      <c r="AE319" s="5">
        <v>7.5</v>
      </c>
      <c r="AF319" s="5">
        <v>3.83</v>
      </c>
      <c r="AG319" s="5">
        <v>101.0</v>
      </c>
      <c r="AH319" s="5">
        <v>94.0</v>
      </c>
      <c r="AI319" s="5">
        <v>10.0</v>
      </c>
      <c r="AJ319" s="5">
        <v>16.0</v>
      </c>
      <c r="AK319" s="5">
        <v>2.0</v>
      </c>
      <c r="AL319" s="5">
        <v>1.0</v>
      </c>
      <c r="AM319" s="5">
        <v>5.0</v>
      </c>
      <c r="AN319" s="5">
        <v>1.0</v>
      </c>
      <c r="AO319" s="5">
        <v>1.0</v>
      </c>
      <c r="AP319" s="5">
        <v>6.0</v>
      </c>
      <c r="AQ319" s="5">
        <v>0.17</v>
      </c>
      <c r="AR319" s="5">
        <v>0.228</v>
      </c>
      <c r="AS319" s="5">
        <v>0.372</v>
      </c>
      <c r="AT319" s="5">
        <v>0.6</v>
      </c>
      <c r="AU319" s="5">
        <v>35.0</v>
      </c>
      <c r="AV319" s="5">
        <v>3.0</v>
      </c>
      <c r="AW319" s="5">
        <v>1.0</v>
      </c>
      <c r="AX319" s="5">
        <v>0.0</v>
      </c>
      <c r="AY319" s="5">
        <v>0.0</v>
      </c>
      <c r="AZ319" s="5">
        <v>0.0</v>
      </c>
      <c r="BA319" s="5">
        <v>2.0</v>
      </c>
      <c r="BB319" s="5">
        <v>0.167</v>
      </c>
      <c r="BC319" s="5">
        <f t="shared" si="1"/>
        <v>8</v>
      </c>
      <c r="BD319" s="5">
        <f t="shared" si="2"/>
        <v>0</v>
      </c>
    </row>
    <row r="320">
      <c r="A320" s="1">
        <v>319.0</v>
      </c>
      <c r="B320" s="3"/>
      <c r="C320" s="4" t="s">
        <v>971</v>
      </c>
      <c r="D320" s="4" t="s">
        <v>692</v>
      </c>
      <c r="E320" s="5">
        <v>2019.0</v>
      </c>
      <c r="F320" s="5">
        <v>2020.0</v>
      </c>
      <c r="G320" s="5">
        <v>31.0</v>
      </c>
      <c r="H320" s="5">
        <v>23.0</v>
      </c>
      <c r="I320" s="3"/>
      <c r="J320" s="3"/>
      <c r="K320" s="3"/>
      <c r="L320" s="5">
        <v>8.56</v>
      </c>
      <c r="M320" s="5">
        <v>0.0</v>
      </c>
      <c r="N320" s="3"/>
      <c r="O320" s="3"/>
      <c r="P320" s="3"/>
      <c r="Q320" s="3"/>
      <c r="R320" s="5">
        <v>13.2</v>
      </c>
      <c r="S320" s="5">
        <v>13.0</v>
      </c>
      <c r="T320" s="5">
        <v>9.0</v>
      </c>
      <c r="U320" s="5">
        <v>13.0</v>
      </c>
      <c r="V320" s="5">
        <v>5.0</v>
      </c>
      <c r="W320" s="5">
        <v>16.0</v>
      </c>
      <c r="X320" s="5">
        <v>1.0</v>
      </c>
      <c r="Y320" s="5">
        <v>0.0</v>
      </c>
      <c r="Z320" s="5">
        <v>0.0</v>
      </c>
      <c r="AA320" s="5">
        <v>0.0</v>
      </c>
      <c r="AB320" s="5">
        <v>3.0</v>
      </c>
      <c r="AC320" s="5">
        <v>68.0</v>
      </c>
      <c r="AD320" s="5">
        <v>2.122</v>
      </c>
      <c r="AE320" s="5">
        <v>15.1</v>
      </c>
      <c r="AF320" s="5">
        <v>1.44</v>
      </c>
      <c r="AG320" s="5">
        <v>68.0</v>
      </c>
      <c r="AH320" s="5">
        <v>52.0</v>
      </c>
      <c r="AI320" s="5">
        <v>9.0</v>
      </c>
      <c r="AJ320" s="5">
        <v>13.0</v>
      </c>
      <c r="AK320" s="5">
        <v>3.0</v>
      </c>
      <c r="AL320" s="5">
        <v>0.0</v>
      </c>
      <c r="AM320" s="5">
        <v>5.0</v>
      </c>
      <c r="AN320" s="5">
        <v>2.0</v>
      </c>
      <c r="AO320" s="5">
        <v>2.0</v>
      </c>
      <c r="AP320" s="5">
        <v>16.0</v>
      </c>
      <c r="AQ320" s="5">
        <v>0.25</v>
      </c>
      <c r="AR320" s="5">
        <v>0.426</v>
      </c>
      <c r="AS320" s="5">
        <v>0.596</v>
      </c>
      <c r="AT320" s="5">
        <v>1.023</v>
      </c>
      <c r="AU320" s="5">
        <v>31.0</v>
      </c>
      <c r="AV320" s="5">
        <v>0.0</v>
      </c>
      <c r="AW320" s="5">
        <v>0.0</v>
      </c>
      <c r="AX320" s="5">
        <v>0.0</v>
      </c>
      <c r="AY320" s="5">
        <v>0.0</v>
      </c>
      <c r="AZ320" s="5">
        <v>1.0</v>
      </c>
      <c r="BA320" s="5">
        <v>0.0</v>
      </c>
      <c r="BB320" s="5">
        <v>0.333</v>
      </c>
      <c r="BC320" s="5">
        <f t="shared" si="1"/>
        <v>5</v>
      </c>
      <c r="BD320" s="5">
        <f t="shared" si="2"/>
        <v>0</v>
      </c>
    </row>
    <row r="321">
      <c r="A321" s="1">
        <v>320.0</v>
      </c>
      <c r="B321" s="3"/>
      <c r="C321" s="4" t="s">
        <v>972</v>
      </c>
      <c r="D321" s="4" t="s">
        <v>692</v>
      </c>
      <c r="E321" s="5">
        <v>2019.0</v>
      </c>
      <c r="F321" s="5">
        <v>2020.0</v>
      </c>
      <c r="G321" s="5">
        <v>35.0</v>
      </c>
      <c r="H321" s="5">
        <v>22.0</v>
      </c>
      <c r="I321" s="3"/>
      <c r="J321" s="3"/>
      <c r="K321" s="3"/>
      <c r="L321" s="5">
        <v>5.32</v>
      </c>
      <c r="M321" s="5">
        <v>0.0</v>
      </c>
      <c r="N321" s="3"/>
      <c r="O321" s="3"/>
      <c r="P321" s="3"/>
      <c r="Q321" s="3"/>
      <c r="R321" s="5">
        <v>23.2</v>
      </c>
      <c r="S321" s="5">
        <v>29.0</v>
      </c>
      <c r="T321" s="5">
        <v>14.0</v>
      </c>
      <c r="U321" s="5">
        <v>14.0</v>
      </c>
      <c r="V321" s="5">
        <v>7.0</v>
      </c>
      <c r="W321" s="5">
        <v>5.0</v>
      </c>
      <c r="X321" s="5">
        <v>0.0</v>
      </c>
      <c r="Y321" s="5">
        <v>0.0</v>
      </c>
      <c r="Z321" s="5">
        <v>1.0</v>
      </c>
      <c r="AA321" s="5">
        <v>0.0</v>
      </c>
      <c r="AB321" s="5">
        <v>0.0</v>
      </c>
      <c r="AC321" s="5">
        <v>103.0</v>
      </c>
      <c r="AD321" s="5">
        <v>1.437</v>
      </c>
      <c r="AE321" s="5">
        <v>8.4</v>
      </c>
      <c r="AF321" s="5">
        <v>4.4</v>
      </c>
      <c r="AG321" s="5">
        <v>103.0</v>
      </c>
      <c r="AH321" s="5">
        <v>97.0</v>
      </c>
      <c r="AI321" s="5">
        <v>14.0</v>
      </c>
      <c r="AJ321" s="5">
        <v>29.0</v>
      </c>
      <c r="AK321" s="5">
        <v>4.0</v>
      </c>
      <c r="AL321" s="5">
        <v>1.0</v>
      </c>
      <c r="AM321" s="5">
        <v>7.0</v>
      </c>
      <c r="AN321" s="5">
        <v>1.0</v>
      </c>
      <c r="AO321" s="5">
        <v>0.0</v>
      </c>
      <c r="AP321" s="5">
        <v>5.0</v>
      </c>
      <c r="AQ321" s="5">
        <v>0.299</v>
      </c>
      <c r="AR321" s="5">
        <v>0.34</v>
      </c>
      <c r="AS321" s="5">
        <v>0.577</v>
      </c>
      <c r="AT321" s="5">
        <v>0.917</v>
      </c>
      <c r="AU321" s="5">
        <v>56.0</v>
      </c>
      <c r="AV321" s="5">
        <v>2.0</v>
      </c>
      <c r="AW321" s="5">
        <v>1.0</v>
      </c>
      <c r="AX321" s="5">
        <v>0.0</v>
      </c>
      <c r="AY321" s="5">
        <v>0.0</v>
      </c>
      <c r="AZ321" s="5">
        <v>0.0</v>
      </c>
      <c r="BA321" s="5">
        <v>0.0</v>
      </c>
      <c r="BB321" s="5">
        <v>0.324</v>
      </c>
      <c r="BC321" s="5">
        <f t="shared" si="1"/>
        <v>17</v>
      </c>
      <c r="BD321" s="5">
        <f t="shared" si="2"/>
        <v>1</v>
      </c>
    </row>
    <row r="322">
      <c r="A322" s="1">
        <v>321.0</v>
      </c>
      <c r="B322" s="3"/>
      <c r="C322" s="4" t="s">
        <v>973</v>
      </c>
      <c r="D322" s="4" t="s">
        <v>692</v>
      </c>
      <c r="E322" s="5">
        <v>2019.0</v>
      </c>
      <c r="F322" s="5">
        <v>2020.0</v>
      </c>
      <c r="G322" s="5">
        <v>8.0</v>
      </c>
      <c r="H322" s="5">
        <v>22.0</v>
      </c>
      <c r="I322" s="3"/>
      <c r="J322" s="3"/>
      <c r="K322" s="3"/>
      <c r="L322" s="5">
        <v>4.43</v>
      </c>
      <c r="M322" s="5">
        <v>8.0</v>
      </c>
      <c r="N322" s="3"/>
      <c r="O322" s="3"/>
      <c r="P322" s="3"/>
      <c r="Q322" s="3"/>
      <c r="R322" s="5">
        <v>20.1</v>
      </c>
      <c r="S322" s="5">
        <v>26.0</v>
      </c>
      <c r="T322" s="5">
        <v>11.0</v>
      </c>
      <c r="U322" s="5">
        <v>10.0</v>
      </c>
      <c r="V322" s="5">
        <v>1.0</v>
      </c>
      <c r="W322" s="5">
        <v>7.0</v>
      </c>
      <c r="X322" s="5">
        <v>0.0</v>
      </c>
      <c r="Y322" s="5">
        <v>2.0</v>
      </c>
      <c r="Z322" s="5">
        <v>2.0</v>
      </c>
      <c r="AA322" s="5">
        <v>0.0</v>
      </c>
      <c r="AB322" s="5">
        <v>1.0</v>
      </c>
      <c r="AC322" s="5">
        <v>95.0</v>
      </c>
      <c r="AD322" s="5">
        <v>1.623</v>
      </c>
      <c r="AE322" s="5">
        <v>9.7</v>
      </c>
      <c r="AF322" s="5">
        <v>3.14</v>
      </c>
      <c r="AG322" s="5">
        <v>95.0</v>
      </c>
      <c r="AH322" s="5">
        <v>85.0</v>
      </c>
      <c r="AI322" s="5">
        <v>11.0</v>
      </c>
      <c r="AJ322" s="5">
        <v>26.0</v>
      </c>
      <c r="AK322" s="5">
        <v>5.0</v>
      </c>
      <c r="AL322" s="5">
        <v>0.0</v>
      </c>
      <c r="AM322" s="5">
        <v>1.0</v>
      </c>
      <c r="AN322" s="5">
        <v>1.0</v>
      </c>
      <c r="AO322" s="5">
        <v>2.0</v>
      </c>
      <c r="AP322" s="5">
        <v>7.0</v>
      </c>
      <c r="AQ322" s="5">
        <v>0.306</v>
      </c>
      <c r="AR322" s="5">
        <v>0.372</v>
      </c>
      <c r="AS322" s="5">
        <v>0.4</v>
      </c>
      <c r="AT322" s="5">
        <v>0.772</v>
      </c>
      <c r="AU322" s="5">
        <v>34.0</v>
      </c>
      <c r="AV322" s="5">
        <v>0.0</v>
      </c>
      <c r="AW322" s="5">
        <v>2.0</v>
      </c>
      <c r="AX322" s="5">
        <v>1.0</v>
      </c>
      <c r="AY322" s="5">
        <v>0.0</v>
      </c>
      <c r="AZ322" s="5">
        <v>0.0</v>
      </c>
      <c r="BA322" s="5">
        <v>2.0</v>
      </c>
      <c r="BB322" s="5">
        <v>0.403</v>
      </c>
      <c r="BC322" s="5">
        <f t="shared" si="1"/>
        <v>20</v>
      </c>
      <c r="BD322" s="5">
        <f t="shared" si="2"/>
        <v>-1</v>
      </c>
    </row>
    <row r="323">
      <c r="A323" s="1">
        <v>322.0</v>
      </c>
      <c r="B323" s="3"/>
      <c r="C323" s="4" t="s">
        <v>974</v>
      </c>
      <c r="D323" s="4" t="s">
        <v>692</v>
      </c>
      <c r="E323" s="5">
        <v>2019.0</v>
      </c>
      <c r="F323" s="5">
        <v>2020.0</v>
      </c>
      <c r="G323" s="5">
        <v>16.0</v>
      </c>
      <c r="H323" s="5">
        <v>22.0</v>
      </c>
      <c r="I323" s="3"/>
      <c r="J323" s="3"/>
      <c r="K323" s="3"/>
      <c r="L323" s="5">
        <v>6.94</v>
      </c>
      <c r="M323" s="5">
        <v>15.0</v>
      </c>
      <c r="N323" s="3"/>
      <c r="O323" s="3"/>
      <c r="P323" s="3"/>
      <c r="Q323" s="3"/>
      <c r="R323" s="5">
        <v>36.1</v>
      </c>
      <c r="S323" s="5">
        <v>41.0</v>
      </c>
      <c r="T323" s="5">
        <v>24.0</v>
      </c>
      <c r="U323" s="5">
        <v>28.0</v>
      </c>
      <c r="V323" s="5">
        <v>11.0</v>
      </c>
      <c r="W323" s="5">
        <v>13.0</v>
      </c>
      <c r="X323" s="5">
        <v>0.0</v>
      </c>
      <c r="Y323" s="5">
        <v>0.0</v>
      </c>
      <c r="Z323" s="5">
        <v>2.0</v>
      </c>
      <c r="AA323" s="5">
        <v>0.0</v>
      </c>
      <c r="AB323" s="5">
        <v>0.0</v>
      </c>
      <c r="AC323" s="5">
        <v>158.0</v>
      </c>
      <c r="AD323" s="5">
        <v>1.486</v>
      </c>
      <c r="AE323" s="5">
        <v>5.4</v>
      </c>
      <c r="AF323" s="5">
        <v>1.69</v>
      </c>
      <c r="AG323" s="5">
        <v>158.0</v>
      </c>
      <c r="AH323" s="5">
        <v>140.0</v>
      </c>
      <c r="AI323" s="5">
        <v>24.0</v>
      </c>
      <c r="AJ323" s="5">
        <v>41.0</v>
      </c>
      <c r="AK323" s="5">
        <v>5.0</v>
      </c>
      <c r="AL323" s="5">
        <v>0.0</v>
      </c>
      <c r="AM323" s="5">
        <v>11.0</v>
      </c>
      <c r="AN323" s="5">
        <v>0.0</v>
      </c>
      <c r="AO323" s="5">
        <v>0.0</v>
      </c>
      <c r="AP323" s="5">
        <v>13.0</v>
      </c>
      <c r="AQ323" s="5">
        <v>0.293</v>
      </c>
      <c r="AR323" s="5">
        <v>0.357</v>
      </c>
      <c r="AS323" s="5">
        <v>0.564</v>
      </c>
      <c r="AT323" s="5">
        <v>0.921</v>
      </c>
      <c r="AU323" s="5">
        <v>79.0</v>
      </c>
      <c r="AV323" s="5">
        <v>6.0</v>
      </c>
      <c r="AW323" s="5">
        <v>2.0</v>
      </c>
      <c r="AX323" s="5">
        <v>1.0</v>
      </c>
      <c r="AY323" s="5">
        <v>2.0</v>
      </c>
      <c r="AZ323" s="5">
        <v>0.0</v>
      </c>
      <c r="BA323" s="5">
        <v>0.0</v>
      </c>
      <c r="BB323" s="5">
        <v>0.275</v>
      </c>
      <c r="BC323" s="5">
        <f t="shared" si="1"/>
        <v>25</v>
      </c>
      <c r="BD323" s="5">
        <f t="shared" si="2"/>
        <v>0</v>
      </c>
    </row>
    <row r="324">
      <c r="A324" s="1">
        <v>323.0</v>
      </c>
      <c r="B324" s="3"/>
      <c r="C324" s="4" t="s">
        <v>975</v>
      </c>
      <c r="D324" s="4" t="s">
        <v>692</v>
      </c>
      <c r="E324" s="5">
        <v>2019.0</v>
      </c>
      <c r="F324" s="5">
        <v>2019.0</v>
      </c>
      <c r="G324" s="5">
        <v>47.0</v>
      </c>
      <c r="H324" s="5">
        <v>22.0</v>
      </c>
      <c r="I324" s="3"/>
      <c r="J324" s="3"/>
      <c r="K324" s="3"/>
      <c r="L324" s="5">
        <v>5.4</v>
      </c>
      <c r="M324" s="5">
        <v>0.0</v>
      </c>
      <c r="N324" s="3"/>
      <c r="O324" s="3"/>
      <c r="P324" s="3"/>
      <c r="Q324" s="3"/>
      <c r="R324" s="5">
        <v>28.1</v>
      </c>
      <c r="S324" s="5">
        <v>23.0</v>
      </c>
      <c r="T324" s="5">
        <v>20.0</v>
      </c>
      <c r="U324" s="5">
        <v>17.0</v>
      </c>
      <c r="V324" s="5">
        <v>3.0</v>
      </c>
      <c r="W324" s="5">
        <v>20.0</v>
      </c>
      <c r="X324" s="5">
        <v>0.0</v>
      </c>
      <c r="Y324" s="5">
        <v>1.0</v>
      </c>
      <c r="Z324" s="5">
        <v>3.0</v>
      </c>
      <c r="AA324" s="5">
        <v>0.0</v>
      </c>
      <c r="AB324" s="5">
        <v>5.0</v>
      </c>
      <c r="AC324" s="5">
        <v>124.0</v>
      </c>
      <c r="AD324" s="5">
        <v>1.518</v>
      </c>
      <c r="AE324" s="5">
        <v>7.0</v>
      </c>
      <c r="AF324" s="5">
        <v>1.1</v>
      </c>
      <c r="AG324" s="5">
        <v>124.0</v>
      </c>
      <c r="AH324" s="5">
        <v>99.0</v>
      </c>
      <c r="AI324" s="5">
        <v>20.0</v>
      </c>
      <c r="AJ324" s="5">
        <v>23.0</v>
      </c>
      <c r="AK324" s="5">
        <v>4.0</v>
      </c>
      <c r="AL324" s="5">
        <v>0.0</v>
      </c>
      <c r="AM324" s="5">
        <v>3.0</v>
      </c>
      <c r="AN324" s="5">
        <v>2.0</v>
      </c>
      <c r="AO324" s="5">
        <v>1.0</v>
      </c>
      <c r="AP324" s="5">
        <v>20.0</v>
      </c>
      <c r="AQ324" s="5">
        <v>0.232</v>
      </c>
      <c r="AR324" s="5">
        <v>0.371</v>
      </c>
      <c r="AS324" s="5">
        <v>0.364</v>
      </c>
      <c r="AT324" s="5">
        <v>0.735</v>
      </c>
      <c r="AU324" s="5">
        <v>36.0</v>
      </c>
      <c r="AV324" s="5">
        <v>6.0</v>
      </c>
      <c r="AW324" s="5">
        <v>3.0</v>
      </c>
      <c r="AX324" s="5">
        <v>0.0</v>
      </c>
      <c r="AY324" s="5">
        <v>2.0</v>
      </c>
      <c r="AZ324" s="5">
        <v>0.0</v>
      </c>
      <c r="BA324" s="5">
        <v>1.0</v>
      </c>
      <c r="BB324" s="5">
        <v>0.263</v>
      </c>
      <c r="BC324" s="5">
        <f t="shared" si="1"/>
        <v>16</v>
      </c>
      <c r="BD324" s="5">
        <f t="shared" si="2"/>
        <v>1</v>
      </c>
    </row>
    <row r="325">
      <c r="A325" s="1">
        <v>324.0</v>
      </c>
      <c r="B325" s="3"/>
      <c r="C325" s="4" t="s">
        <v>976</v>
      </c>
      <c r="D325" s="4" t="s">
        <v>692</v>
      </c>
      <c r="E325" s="5">
        <v>2019.0</v>
      </c>
      <c r="F325" s="5">
        <v>2020.0</v>
      </c>
      <c r="G325" s="5">
        <v>37.0</v>
      </c>
      <c r="H325" s="5">
        <v>22.0</v>
      </c>
      <c r="I325" s="3"/>
      <c r="J325" s="3"/>
      <c r="K325" s="3"/>
      <c r="L325" s="5">
        <v>4.91</v>
      </c>
      <c r="M325" s="5">
        <v>1.0</v>
      </c>
      <c r="N325" s="3"/>
      <c r="O325" s="3"/>
      <c r="P325" s="3"/>
      <c r="Q325" s="3"/>
      <c r="R325" s="5">
        <v>22.0</v>
      </c>
      <c r="S325" s="5">
        <v>21.0</v>
      </c>
      <c r="T325" s="5">
        <v>13.0</v>
      </c>
      <c r="U325" s="5">
        <v>12.0</v>
      </c>
      <c r="V325" s="5">
        <v>3.0</v>
      </c>
      <c r="W325" s="5">
        <v>5.0</v>
      </c>
      <c r="X325" s="5">
        <v>0.0</v>
      </c>
      <c r="Y325" s="5">
        <v>1.0</v>
      </c>
      <c r="Z325" s="5">
        <v>0.0</v>
      </c>
      <c r="AA325" s="5">
        <v>0.0</v>
      </c>
      <c r="AB325" s="5">
        <v>1.0</v>
      </c>
      <c r="AC325" s="5">
        <v>90.0</v>
      </c>
      <c r="AD325" s="5">
        <v>1.182</v>
      </c>
      <c r="AE325" s="5">
        <v>9.0</v>
      </c>
      <c r="AF325" s="5">
        <v>4.4</v>
      </c>
      <c r="AG325" s="5">
        <v>90.0</v>
      </c>
      <c r="AH325" s="5">
        <v>82.0</v>
      </c>
      <c r="AI325" s="5">
        <v>13.0</v>
      </c>
      <c r="AJ325" s="5">
        <v>21.0</v>
      </c>
      <c r="AK325" s="5">
        <v>4.0</v>
      </c>
      <c r="AL325" s="5">
        <v>0.0</v>
      </c>
      <c r="AM325" s="5">
        <v>3.0</v>
      </c>
      <c r="AN325" s="5">
        <v>2.0</v>
      </c>
      <c r="AO325" s="5">
        <v>0.0</v>
      </c>
      <c r="AP325" s="5">
        <v>5.0</v>
      </c>
      <c r="AQ325" s="5">
        <v>0.256</v>
      </c>
      <c r="AR325" s="5">
        <v>0.292</v>
      </c>
      <c r="AS325" s="5">
        <v>0.415</v>
      </c>
      <c r="AT325" s="5">
        <v>0.707</v>
      </c>
      <c r="AU325" s="5">
        <v>34.0</v>
      </c>
      <c r="AV325" s="5">
        <v>3.0</v>
      </c>
      <c r="AW325" s="5">
        <v>0.0</v>
      </c>
      <c r="AX325" s="5">
        <v>1.0</v>
      </c>
      <c r="AY325" s="5">
        <v>2.0</v>
      </c>
      <c r="AZ325" s="5">
        <v>0.0</v>
      </c>
      <c r="BA325" s="5">
        <v>1.0</v>
      </c>
      <c r="BB325" s="5">
        <v>0.305</v>
      </c>
      <c r="BC325" s="5">
        <f t="shared" si="1"/>
        <v>14</v>
      </c>
      <c r="BD325" s="5">
        <f t="shared" si="2"/>
        <v>2</v>
      </c>
    </row>
    <row r="326">
      <c r="A326" s="1">
        <v>325.0</v>
      </c>
      <c r="B326" s="3"/>
      <c r="C326" s="4" t="s">
        <v>977</v>
      </c>
      <c r="D326" s="4" t="s">
        <v>692</v>
      </c>
      <c r="E326" s="5">
        <v>2019.0</v>
      </c>
      <c r="F326" s="5">
        <v>2020.0</v>
      </c>
      <c r="G326" s="5">
        <v>41.0</v>
      </c>
      <c r="H326" s="5">
        <v>22.0</v>
      </c>
      <c r="I326" s="3"/>
      <c r="J326" s="3"/>
      <c r="K326" s="3"/>
      <c r="L326" s="5">
        <v>6.51</v>
      </c>
      <c r="M326" s="5">
        <v>1.0</v>
      </c>
      <c r="N326" s="3"/>
      <c r="O326" s="3"/>
      <c r="P326" s="3"/>
      <c r="Q326" s="3"/>
      <c r="R326" s="5">
        <v>27.2</v>
      </c>
      <c r="S326" s="5">
        <v>42.0</v>
      </c>
      <c r="T326" s="5">
        <v>22.0</v>
      </c>
      <c r="U326" s="5">
        <v>20.0</v>
      </c>
      <c r="V326" s="5">
        <v>6.0</v>
      </c>
      <c r="W326" s="5">
        <v>16.0</v>
      </c>
      <c r="X326" s="5">
        <v>0.0</v>
      </c>
      <c r="Y326" s="5">
        <v>1.0</v>
      </c>
      <c r="Z326" s="5">
        <v>2.0</v>
      </c>
      <c r="AA326" s="5">
        <v>0.0</v>
      </c>
      <c r="AB326" s="5">
        <v>2.0</v>
      </c>
      <c r="AC326" s="5">
        <v>138.0</v>
      </c>
      <c r="AD326" s="5">
        <v>2.096</v>
      </c>
      <c r="AE326" s="5">
        <v>7.2</v>
      </c>
      <c r="AF326" s="5">
        <v>1.38</v>
      </c>
      <c r="AG326" s="5">
        <v>138.0</v>
      </c>
      <c r="AH326" s="5">
        <v>116.0</v>
      </c>
      <c r="AI326" s="5">
        <v>22.0</v>
      </c>
      <c r="AJ326" s="5">
        <v>42.0</v>
      </c>
      <c r="AK326" s="5">
        <v>6.0</v>
      </c>
      <c r="AL326" s="5">
        <v>0.0</v>
      </c>
      <c r="AM326" s="5">
        <v>6.0</v>
      </c>
      <c r="AN326" s="5">
        <v>1.0</v>
      </c>
      <c r="AO326" s="5">
        <v>2.0</v>
      </c>
      <c r="AP326" s="5">
        <v>16.0</v>
      </c>
      <c r="AQ326" s="5">
        <v>0.362</v>
      </c>
      <c r="AR326" s="5">
        <v>0.441</v>
      </c>
      <c r="AS326" s="5">
        <v>0.569</v>
      </c>
      <c r="AT326" s="5">
        <v>1.01</v>
      </c>
      <c r="AU326" s="5">
        <v>66.0</v>
      </c>
      <c r="AV326" s="5">
        <v>4.0</v>
      </c>
      <c r="AW326" s="5">
        <v>2.0</v>
      </c>
      <c r="AX326" s="5">
        <v>2.0</v>
      </c>
      <c r="AY326" s="5">
        <v>2.0</v>
      </c>
      <c r="AZ326" s="5">
        <v>0.0</v>
      </c>
      <c r="BA326" s="5">
        <v>1.0</v>
      </c>
      <c r="BB326" s="5">
        <v>0.4</v>
      </c>
      <c r="BC326" s="5">
        <f t="shared" si="1"/>
        <v>30</v>
      </c>
      <c r="BD326" s="5">
        <f t="shared" si="2"/>
        <v>-1</v>
      </c>
    </row>
    <row r="327">
      <c r="A327" s="1">
        <v>326.0</v>
      </c>
      <c r="B327" s="3"/>
      <c r="C327" s="4" t="s">
        <v>978</v>
      </c>
      <c r="D327" s="4" t="s">
        <v>692</v>
      </c>
      <c r="E327" s="5">
        <v>2019.0</v>
      </c>
      <c r="F327" s="5">
        <v>2020.0</v>
      </c>
      <c r="G327" s="5">
        <v>23.0</v>
      </c>
      <c r="H327" s="5">
        <v>22.0</v>
      </c>
      <c r="I327" s="3"/>
      <c r="J327" s="3"/>
      <c r="K327" s="3"/>
      <c r="L327" s="5">
        <v>4.29</v>
      </c>
      <c r="M327" s="5">
        <v>0.0</v>
      </c>
      <c r="N327" s="3"/>
      <c r="O327" s="3"/>
      <c r="P327" s="3"/>
      <c r="Q327" s="3"/>
      <c r="R327" s="5">
        <v>21.0</v>
      </c>
      <c r="S327" s="5">
        <v>18.0</v>
      </c>
      <c r="T327" s="5">
        <v>10.0</v>
      </c>
      <c r="U327" s="5">
        <v>10.0</v>
      </c>
      <c r="V327" s="5">
        <v>2.0</v>
      </c>
      <c r="W327" s="5">
        <v>10.0</v>
      </c>
      <c r="X327" s="5">
        <v>1.0</v>
      </c>
      <c r="Y327" s="5">
        <v>2.0</v>
      </c>
      <c r="Z327" s="5">
        <v>1.0</v>
      </c>
      <c r="AA327" s="5">
        <v>0.0</v>
      </c>
      <c r="AB327" s="5">
        <v>0.0</v>
      </c>
      <c r="AC327" s="5">
        <v>93.0</v>
      </c>
      <c r="AD327" s="5">
        <v>1.333</v>
      </c>
      <c r="AE327" s="5">
        <v>9.4</v>
      </c>
      <c r="AF327" s="5">
        <v>2.2</v>
      </c>
      <c r="AG327" s="5">
        <v>93.0</v>
      </c>
      <c r="AH327" s="5">
        <v>81.0</v>
      </c>
      <c r="AI327" s="5">
        <v>10.0</v>
      </c>
      <c r="AJ327" s="5">
        <v>18.0</v>
      </c>
      <c r="AK327" s="5">
        <v>4.0</v>
      </c>
      <c r="AL327" s="5">
        <v>0.0</v>
      </c>
      <c r="AM327" s="5">
        <v>2.0</v>
      </c>
      <c r="AN327" s="5">
        <v>0.0</v>
      </c>
      <c r="AO327" s="5">
        <v>0.0</v>
      </c>
      <c r="AP327" s="5">
        <v>10.0</v>
      </c>
      <c r="AQ327" s="5">
        <v>0.222</v>
      </c>
      <c r="AR327" s="5">
        <v>0.315</v>
      </c>
      <c r="AS327" s="5">
        <v>0.346</v>
      </c>
      <c r="AT327" s="5">
        <v>0.661</v>
      </c>
      <c r="AU327" s="5">
        <v>28.0</v>
      </c>
      <c r="AV327" s="5">
        <v>0.0</v>
      </c>
      <c r="AW327" s="5">
        <v>1.0</v>
      </c>
      <c r="AX327" s="5">
        <v>1.0</v>
      </c>
      <c r="AY327" s="5">
        <v>0.0</v>
      </c>
      <c r="AZ327" s="5">
        <v>1.0</v>
      </c>
      <c r="BA327" s="5">
        <v>2.0</v>
      </c>
      <c r="BB327" s="5">
        <v>0.281</v>
      </c>
      <c r="BC327" s="5">
        <f t="shared" si="1"/>
        <v>12</v>
      </c>
      <c r="BD327" s="5">
        <f t="shared" si="2"/>
        <v>0</v>
      </c>
    </row>
    <row r="328">
      <c r="A328" s="1">
        <v>327.0</v>
      </c>
      <c r="B328" s="3"/>
      <c r="C328" s="4" t="s">
        <v>979</v>
      </c>
      <c r="D328" s="4" t="s">
        <v>692</v>
      </c>
      <c r="E328" s="5">
        <v>2019.0</v>
      </c>
      <c r="F328" s="5">
        <v>2020.0</v>
      </c>
      <c r="G328" s="5">
        <v>18.0</v>
      </c>
      <c r="H328" s="5">
        <v>22.0</v>
      </c>
      <c r="I328" s="3"/>
      <c r="J328" s="3"/>
      <c r="K328" s="3"/>
      <c r="L328" s="5">
        <v>5.5</v>
      </c>
      <c r="M328" s="5">
        <v>7.0</v>
      </c>
      <c r="N328" s="3"/>
      <c r="O328" s="3"/>
      <c r="P328" s="3"/>
      <c r="Q328" s="3"/>
      <c r="R328" s="5">
        <v>34.1</v>
      </c>
      <c r="S328" s="5">
        <v>42.0</v>
      </c>
      <c r="T328" s="5">
        <v>23.0</v>
      </c>
      <c r="U328" s="5">
        <v>21.0</v>
      </c>
      <c r="V328" s="5">
        <v>11.0</v>
      </c>
      <c r="W328" s="5">
        <v>8.0</v>
      </c>
      <c r="X328" s="5">
        <v>1.0</v>
      </c>
      <c r="Y328" s="5">
        <v>1.0</v>
      </c>
      <c r="Z328" s="5">
        <v>1.0</v>
      </c>
      <c r="AA328" s="5">
        <v>0.0</v>
      </c>
      <c r="AB328" s="5">
        <v>0.0</v>
      </c>
      <c r="AC328" s="5">
        <v>150.0</v>
      </c>
      <c r="AD328" s="5">
        <v>1.456</v>
      </c>
      <c r="AE328" s="5">
        <v>5.8</v>
      </c>
      <c r="AF328" s="5">
        <v>2.75</v>
      </c>
      <c r="AG328" s="5">
        <v>150.0</v>
      </c>
      <c r="AH328" s="5">
        <v>138.0</v>
      </c>
      <c r="AI328" s="5">
        <v>23.0</v>
      </c>
      <c r="AJ328" s="5">
        <v>42.0</v>
      </c>
      <c r="AK328" s="5">
        <v>6.0</v>
      </c>
      <c r="AL328" s="5">
        <v>0.0</v>
      </c>
      <c r="AM328" s="5">
        <v>11.0</v>
      </c>
      <c r="AN328" s="5">
        <v>1.0</v>
      </c>
      <c r="AO328" s="5">
        <v>0.0</v>
      </c>
      <c r="AP328" s="5">
        <v>8.0</v>
      </c>
      <c r="AQ328" s="5">
        <v>0.304</v>
      </c>
      <c r="AR328" s="5">
        <v>0.34</v>
      </c>
      <c r="AS328" s="5">
        <v>0.587</v>
      </c>
      <c r="AT328" s="5">
        <v>0.927</v>
      </c>
      <c r="AU328" s="5">
        <v>81.0</v>
      </c>
      <c r="AV328" s="5">
        <v>4.0</v>
      </c>
      <c r="AW328" s="5">
        <v>1.0</v>
      </c>
      <c r="AX328" s="5">
        <v>0.0</v>
      </c>
      <c r="AY328" s="5">
        <v>3.0</v>
      </c>
      <c r="AZ328" s="5">
        <v>1.0</v>
      </c>
      <c r="BA328" s="5">
        <v>1.0</v>
      </c>
      <c r="BB328" s="5">
        <v>0.287</v>
      </c>
      <c r="BC328" s="5">
        <f t="shared" si="1"/>
        <v>25</v>
      </c>
      <c r="BD328" s="5">
        <f t="shared" si="2"/>
        <v>1</v>
      </c>
    </row>
    <row r="329">
      <c r="A329" s="1">
        <v>328.0</v>
      </c>
      <c r="B329" s="3"/>
      <c r="C329" s="4" t="s">
        <v>980</v>
      </c>
      <c r="D329" s="4" t="s">
        <v>692</v>
      </c>
      <c r="E329" s="5">
        <v>2019.0</v>
      </c>
      <c r="F329" s="5">
        <v>2019.0</v>
      </c>
      <c r="G329" s="5">
        <v>21.0</v>
      </c>
      <c r="H329" s="5">
        <v>22.0</v>
      </c>
      <c r="I329" s="3"/>
      <c r="J329" s="3"/>
      <c r="K329" s="3"/>
      <c r="L329" s="5">
        <v>7.31</v>
      </c>
      <c r="M329" s="5">
        <v>0.0</v>
      </c>
      <c r="N329" s="3"/>
      <c r="O329" s="3"/>
      <c r="P329" s="3"/>
      <c r="Q329" s="3"/>
      <c r="R329" s="5">
        <v>16.0</v>
      </c>
      <c r="S329" s="5">
        <v>17.0</v>
      </c>
      <c r="T329" s="5">
        <v>17.0</v>
      </c>
      <c r="U329" s="5">
        <v>13.0</v>
      </c>
      <c r="V329" s="5">
        <v>4.0</v>
      </c>
      <c r="W329" s="5">
        <v>2.0</v>
      </c>
      <c r="X329" s="5">
        <v>0.0</v>
      </c>
      <c r="Y329" s="5">
        <v>0.0</v>
      </c>
      <c r="Z329" s="5">
        <v>1.0</v>
      </c>
      <c r="AA329" s="5">
        <v>0.0</v>
      </c>
      <c r="AB329" s="5">
        <v>0.0</v>
      </c>
      <c r="AC329" s="5">
        <v>65.0</v>
      </c>
      <c r="AD329" s="5">
        <v>1.188</v>
      </c>
      <c r="AE329" s="5">
        <v>12.4</v>
      </c>
      <c r="AF329" s="5">
        <v>11.0</v>
      </c>
      <c r="AG329" s="5">
        <v>65.0</v>
      </c>
      <c r="AH329" s="5">
        <v>60.0</v>
      </c>
      <c r="AI329" s="5">
        <v>17.0</v>
      </c>
      <c r="AJ329" s="5">
        <v>17.0</v>
      </c>
      <c r="AK329" s="5">
        <v>2.0</v>
      </c>
      <c r="AL329" s="5">
        <v>1.0</v>
      </c>
      <c r="AM329" s="5">
        <v>4.0</v>
      </c>
      <c r="AN329" s="5">
        <v>3.0</v>
      </c>
      <c r="AO329" s="5">
        <v>0.0</v>
      </c>
      <c r="AP329" s="5">
        <v>2.0</v>
      </c>
      <c r="AQ329" s="5">
        <v>0.283</v>
      </c>
      <c r="AR329" s="5">
        <v>0.308</v>
      </c>
      <c r="AS329" s="5">
        <v>0.55</v>
      </c>
      <c r="AT329" s="5">
        <v>0.858</v>
      </c>
      <c r="AU329" s="5">
        <v>33.0</v>
      </c>
      <c r="AV329" s="5">
        <v>2.0</v>
      </c>
      <c r="AW329" s="5">
        <v>1.0</v>
      </c>
      <c r="AX329" s="5">
        <v>0.0</v>
      </c>
      <c r="AY329" s="5">
        <v>2.0</v>
      </c>
      <c r="AZ329" s="5">
        <v>0.0</v>
      </c>
      <c r="BA329" s="5">
        <v>0.0</v>
      </c>
      <c r="BB329" s="5">
        <v>0.361</v>
      </c>
      <c r="BC329" s="5">
        <f t="shared" si="1"/>
        <v>10</v>
      </c>
      <c r="BD329" s="5">
        <f t="shared" si="2"/>
        <v>3</v>
      </c>
    </row>
    <row r="330">
      <c r="A330" s="1">
        <v>329.0</v>
      </c>
      <c r="B330" s="3"/>
      <c r="C330" s="4" t="s">
        <v>981</v>
      </c>
      <c r="D330" s="4" t="s">
        <v>692</v>
      </c>
      <c r="E330" s="5">
        <v>2019.0</v>
      </c>
      <c r="F330" s="5">
        <v>2020.0</v>
      </c>
      <c r="G330" s="5">
        <v>22.0</v>
      </c>
      <c r="H330" s="5">
        <v>22.0</v>
      </c>
      <c r="I330" s="3"/>
      <c r="J330" s="3"/>
      <c r="K330" s="3"/>
      <c r="L330" s="5">
        <v>2.92</v>
      </c>
      <c r="M330" s="5">
        <v>0.0</v>
      </c>
      <c r="N330" s="3"/>
      <c r="O330" s="3"/>
      <c r="P330" s="3"/>
      <c r="Q330" s="3"/>
      <c r="R330" s="5">
        <v>12.1</v>
      </c>
      <c r="S330" s="5">
        <v>9.0</v>
      </c>
      <c r="T330" s="5">
        <v>4.0</v>
      </c>
      <c r="U330" s="5">
        <v>4.0</v>
      </c>
      <c r="V330" s="5">
        <v>1.0</v>
      </c>
      <c r="W330" s="5">
        <v>5.0</v>
      </c>
      <c r="X330" s="5">
        <v>0.0</v>
      </c>
      <c r="Y330" s="5">
        <v>2.0</v>
      </c>
      <c r="Z330" s="5">
        <v>0.0</v>
      </c>
      <c r="AA330" s="5">
        <v>0.0</v>
      </c>
      <c r="AB330" s="5">
        <v>1.0</v>
      </c>
      <c r="AC330" s="5">
        <v>51.0</v>
      </c>
      <c r="AD330" s="5">
        <v>1.135</v>
      </c>
      <c r="AE330" s="5">
        <v>16.1</v>
      </c>
      <c r="AF330" s="5">
        <v>4.4</v>
      </c>
      <c r="AG330" s="5">
        <v>51.0</v>
      </c>
      <c r="AH330" s="5">
        <v>45.0</v>
      </c>
      <c r="AI330" s="5">
        <v>4.0</v>
      </c>
      <c r="AJ330" s="5">
        <v>9.0</v>
      </c>
      <c r="AK330" s="5">
        <v>1.0</v>
      </c>
      <c r="AL330" s="5">
        <v>0.0</v>
      </c>
      <c r="AM330" s="5">
        <v>1.0</v>
      </c>
      <c r="AN330" s="5">
        <v>0.0</v>
      </c>
      <c r="AO330" s="5">
        <v>1.0</v>
      </c>
      <c r="AP330" s="5">
        <v>5.0</v>
      </c>
      <c r="AQ330" s="5">
        <v>0.2</v>
      </c>
      <c r="AR330" s="5">
        <v>0.275</v>
      </c>
      <c r="AS330" s="5">
        <v>0.289</v>
      </c>
      <c r="AT330" s="5">
        <v>0.563</v>
      </c>
      <c r="AU330" s="5">
        <v>13.0</v>
      </c>
      <c r="AV330" s="5">
        <v>0.0</v>
      </c>
      <c r="AW330" s="5">
        <v>0.0</v>
      </c>
      <c r="AX330" s="5">
        <v>0.0</v>
      </c>
      <c r="AY330" s="5">
        <v>1.0</v>
      </c>
      <c r="AZ330" s="5">
        <v>0.0</v>
      </c>
      <c r="BA330" s="5">
        <v>2.0</v>
      </c>
      <c r="BB330" s="5">
        <v>0.348</v>
      </c>
      <c r="BC330" s="5">
        <f t="shared" si="1"/>
        <v>7</v>
      </c>
      <c r="BD330" s="5">
        <f t="shared" si="2"/>
        <v>-1</v>
      </c>
    </row>
    <row r="331">
      <c r="A331" s="1">
        <v>330.0</v>
      </c>
      <c r="B331" s="3"/>
      <c r="C331" s="4" t="s">
        <v>982</v>
      </c>
      <c r="D331" s="4" t="s">
        <v>692</v>
      </c>
      <c r="E331" s="5">
        <v>2019.0</v>
      </c>
      <c r="F331" s="5">
        <v>2020.0</v>
      </c>
      <c r="G331" s="5">
        <v>20.0</v>
      </c>
      <c r="H331" s="5">
        <v>21.0</v>
      </c>
      <c r="I331" s="3"/>
      <c r="J331" s="3"/>
      <c r="K331" s="3"/>
      <c r="L331" s="5">
        <v>4.42</v>
      </c>
      <c r="M331" s="5">
        <v>1.0</v>
      </c>
      <c r="N331" s="3"/>
      <c r="O331" s="3"/>
      <c r="P331" s="3"/>
      <c r="Q331" s="3"/>
      <c r="R331" s="5">
        <v>18.1</v>
      </c>
      <c r="S331" s="5">
        <v>19.0</v>
      </c>
      <c r="T331" s="5">
        <v>11.0</v>
      </c>
      <c r="U331" s="5">
        <v>9.0</v>
      </c>
      <c r="V331" s="5">
        <v>5.0</v>
      </c>
      <c r="W331" s="5">
        <v>1.0</v>
      </c>
      <c r="X331" s="5">
        <v>0.0</v>
      </c>
      <c r="Y331" s="5">
        <v>0.0</v>
      </c>
      <c r="Z331" s="5">
        <v>0.0</v>
      </c>
      <c r="AA331" s="5">
        <v>0.0</v>
      </c>
      <c r="AB331" s="5">
        <v>0.0</v>
      </c>
      <c r="AC331" s="5">
        <v>74.0</v>
      </c>
      <c r="AD331" s="5">
        <v>1.091</v>
      </c>
      <c r="AE331" s="5">
        <v>10.3</v>
      </c>
      <c r="AF331" s="5">
        <v>21.0</v>
      </c>
      <c r="AG331" s="5">
        <v>74.0</v>
      </c>
      <c r="AH331" s="5">
        <v>72.0</v>
      </c>
      <c r="AI331" s="5">
        <v>11.0</v>
      </c>
      <c r="AJ331" s="5">
        <v>19.0</v>
      </c>
      <c r="AK331" s="5">
        <v>6.0</v>
      </c>
      <c r="AL331" s="5">
        <v>1.0</v>
      </c>
      <c r="AM331" s="5">
        <v>5.0</v>
      </c>
      <c r="AN331" s="5">
        <v>1.0</v>
      </c>
      <c r="AO331" s="5">
        <v>0.0</v>
      </c>
      <c r="AP331" s="5">
        <v>1.0</v>
      </c>
      <c r="AQ331" s="5">
        <v>0.264</v>
      </c>
      <c r="AR331" s="5">
        <v>0.27</v>
      </c>
      <c r="AS331" s="5">
        <v>0.583</v>
      </c>
      <c r="AT331" s="5">
        <v>0.854</v>
      </c>
      <c r="AU331" s="5">
        <v>42.0</v>
      </c>
      <c r="AV331" s="5">
        <v>1.0</v>
      </c>
      <c r="AW331" s="5">
        <v>0.0</v>
      </c>
      <c r="AX331" s="5">
        <v>0.0</v>
      </c>
      <c r="AY331" s="5">
        <v>1.0</v>
      </c>
      <c r="AZ331" s="5">
        <v>0.0</v>
      </c>
      <c r="BA331" s="5">
        <v>0.0</v>
      </c>
      <c r="BB331" s="5">
        <v>0.298</v>
      </c>
      <c r="BC331" s="5">
        <f t="shared" si="1"/>
        <v>7</v>
      </c>
      <c r="BD331" s="5">
        <f t="shared" si="2"/>
        <v>1</v>
      </c>
    </row>
    <row r="332">
      <c r="A332" s="1">
        <v>331.0</v>
      </c>
      <c r="B332" s="3"/>
      <c r="C332" s="4" t="s">
        <v>983</v>
      </c>
      <c r="D332" s="4" t="s">
        <v>692</v>
      </c>
      <c r="E332" s="5">
        <v>2019.0</v>
      </c>
      <c r="F332" s="5">
        <v>2019.0</v>
      </c>
      <c r="G332" s="5">
        <v>39.0</v>
      </c>
      <c r="H332" s="5">
        <v>21.0</v>
      </c>
      <c r="I332" s="3"/>
      <c r="J332" s="3"/>
      <c r="K332" s="3"/>
      <c r="L332" s="5">
        <v>5.55</v>
      </c>
      <c r="M332" s="5">
        <v>3.0</v>
      </c>
      <c r="N332" s="3"/>
      <c r="O332" s="3"/>
      <c r="P332" s="3"/>
      <c r="Q332" s="3"/>
      <c r="R332" s="5">
        <v>35.2</v>
      </c>
      <c r="S332" s="5">
        <v>45.0</v>
      </c>
      <c r="T332" s="5">
        <v>25.0</v>
      </c>
      <c r="U332" s="5">
        <v>22.0</v>
      </c>
      <c r="V332" s="5">
        <v>5.0</v>
      </c>
      <c r="W332" s="5">
        <v>7.0</v>
      </c>
      <c r="X332" s="5">
        <v>0.0</v>
      </c>
      <c r="Y332" s="5">
        <v>1.0</v>
      </c>
      <c r="Z332" s="5">
        <v>4.0</v>
      </c>
      <c r="AA332" s="5">
        <v>0.0</v>
      </c>
      <c r="AB332" s="5">
        <v>2.0</v>
      </c>
      <c r="AC332" s="5">
        <v>162.0</v>
      </c>
      <c r="AD332" s="5">
        <v>1.458</v>
      </c>
      <c r="AE332" s="5">
        <v>5.3</v>
      </c>
      <c r="AF332" s="5">
        <v>3.0</v>
      </c>
      <c r="AG332" s="5">
        <v>162.0</v>
      </c>
      <c r="AH332" s="5">
        <v>150.0</v>
      </c>
      <c r="AI332" s="5">
        <v>25.0</v>
      </c>
      <c r="AJ332" s="5">
        <v>45.0</v>
      </c>
      <c r="AK332" s="5">
        <v>8.0</v>
      </c>
      <c r="AL332" s="5">
        <v>1.0</v>
      </c>
      <c r="AM332" s="5">
        <v>5.0</v>
      </c>
      <c r="AN332" s="5">
        <v>0.0</v>
      </c>
      <c r="AO332" s="5">
        <v>0.0</v>
      </c>
      <c r="AP332" s="5">
        <v>7.0</v>
      </c>
      <c r="AQ332" s="5">
        <v>0.3</v>
      </c>
      <c r="AR332" s="5">
        <v>0.348</v>
      </c>
      <c r="AS332" s="5">
        <v>0.467</v>
      </c>
      <c r="AT332" s="5">
        <v>0.814</v>
      </c>
      <c r="AU332" s="5">
        <v>70.0</v>
      </c>
      <c r="AV332" s="5">
        <v>3.0</v>
      </c>
      <c r="AW332" s="5">
        <v>4.0</v>
      </c>
      <c r="AX332" s="5">
        <v>1.0</v>
      </c>
      <c r="AY332" s="5">
        <v>0.0</v>
      </c>
      <c r="AZ332" s="5">
        <v>0.0</v>
      </c>
      <c r="BA332" s="5">
        <v>1.0</v>
      </c>
      <c r="BB332" s="5">
        <v>0.323</v>
      </c>
      <c r="BC332" s="5">
        <f t="shared" si="1"/>
        <v>31</v>
      </c>
      <c r="BD332" s="5">
        <f t="shared" si="2"/>
        <v>0</v>
      </c>
    </row>
    <row r="333">
      <c r="A333" s="1">
        <v>332.0</v>
      </c>
      <c r="B333" s="3"/>
      <c r="C333" s="4" t="s">
        <v>984</v>
      </c>
      <c r="D333" s="4" t="s">
        <v>692</v>
      </c>
      <c r="E333" s="5">
        <v>2019.0</v>
      </c>
      <c r="F333" s="5">
        <v>2020.0</v>
      </c>
      <c r="G333" s="5">
        <v>27.0</v>
      </c>
      <c r="H333" s="5">
        <v>21.0</v>
      </c>
      <c r="I333" s="3"/>
      <c r="J333" s="3"/>
      <c r="K333" s="3"/>
      <c r="L333" s="5">
        <v>4.0</v>
      </c>
      <c r="M333" s="5">
        <v>0.0</v>
      </c>
      <c r="N333" s="3"/>
      <c r="O333" s="3"/>
      <c r="P333" s="3"/>
      <c r="Q333" s="3"/>
      <c r="R333" s="5">
        <v>27.0</v>
      </c>
      <c r="S333" s="5">
        <v>29.0</v>
      </c>
      <c r="T333" s="5">
        <v>11.0</v>
      </c>
      <c r="U333" s="5">
        <v>12.0</v>
      </c>
      <c r="V333" s="5">
        <v>3.0</v>
      </c>
      <c r="W333" s="5">
        <v>4.0</v>
      </c>
      <c r="X333" s="5">
        <v>0.0</v>
      </c>
      <c r="Y333" s="5">
        <v>1.0</v>
      </c>
      <c r="Z333" s="5">
        <v>1.0</v>
      </c>
      <c r="AA333" s="5">
        <v>0.0</v>
      </c>
      <c r="AB333" s="5">
        <v>2.0</v>
      </c>
      <c r="AC333" s="5">
        <v>110.0</v>
      </c>
      <c r="AD333" s="5">
        <v>1.222</v>
      </c>
      <c r="AE333" s="5">
        <v>7.0</v>
      </c>
      <c r="AF333" s="5">
        <v>5.25</v>
      </c>
      <c r="AG333" s="5">
        <v>110.0</v>
      </c>
      <c r="AH333" s="5">
        <v>105.0</v>
      </c>
      <c r="AI333" s="5">
        <v>11.0</v>
      </c>
      <c r="AJ333" s="5">
        <v>29.0</v>
      </c>
      <c r="AK333" s="5">
        <v>8.0</v>
      </c>
      <c r="AL333" s="5">
        <v>1.0</v>
      </c>
      <c r="AM333" s="5">
        <v>3.0</v>
      </c>
      <c r="AN333" s="5">
        <v>0.0</v>
      </c>
      <c r="AO333" s="5">
        <v>0.0</v>
      </c>
      <c r="AP333" s="5">
        <v>4.0</v>
      </c>
      <c r="AQ333" s="5">
        <v>0.276</v>
      </c>
      <c r="AR333" s="5">
        <v>0.309</v>
      </c>
      <c r="AS333" s="5">
        <v>0.457</v>
      </c>
      <c r="AT333" s="5">
        <v>0.766</v>
      </c>
      <c r="AU333" s="5">
        <v>48.0</v>
      </c>
      <c r="AV333" s="5">
        <v>4.0</v>
      </c>
      <c r="AW333" s="5">
        <v>1.0</v>
      </c>
      <c r="AX333" s="5">
        <v>0.0</v>
      </c>
      <c r="AY333" s="5">
        <v>0.0</v>
      </c>
      <c r="AZ333" s="5">
        <v>0.0</v>
      </c>
      <c r="BA333" s="5">
        <v>1.0</v>
      </c>
      <c r="BB333" s="5">
        <v>0.321</v>
      </c>
      <c r="BC333" s="5">
        <f t="shared" si="1"/>
        <v>17</v>
      </c>
      <c r="BD333" s="5">
        <f t="shared" si="2"/>
        <v>0</v>
      </c>
    </row>
    <row r="334">
      <c r="A334" s="1">
        <v>333.0</v>
      </c>
      <c r="B334" s="3"/>
      <c r="C334" s="4" t="s">
        <v>985</v>
      </c>
      <c r="D334" s="4" t="s">
        <v>692</v>
      </c>
      <c r="E334" s="5">
        <v>2019.0</v>
      </c>
      <c r="F334" s="5">
        <v>2020.0</v>
      </c>
      <c r="G334" s="5">
        <v>27.0</v>
      </c>
      <c r="H334" s="5">
        <v>21.0</v>
      </c>
      <c r="I334" s="3"/>
      <c r="J334" s="3"/>
      <c r="K334" s="3"/>
      <c r="L334" s="5">
        <v>3.57</v>
      </c>
      <c r="M334" s="5">
        <v>2.0</v>
      </c>
      <c r="N334" s="3"/>
      <c r="O334" s="3"/>
      <c r="P334" s="3"/>
      <c r="Q334" s="3"/>
      <c r="R334" s="5">
        <v>17.2</v>
      </c>
      <c r="S334" s="5">
        <v>18.0</v>
      </c>
      <c r="T334" s="5">
        <v>6.0</v>
      </c>
      <c r="U334" s="5">
        <v>7.0</v>
      </c>
      <c r="V334" s="5">
        <v>0.0</v>
      </c>
      <c r="W334" s="5">
        <v>8.0</v>
      </c>
      <c r="X334" s="5">
        <v>0.0</v>
      </c>
      <c r="Y334" s="5">
        <v>1.0</v>
      </c>
      <c r="Z334" s="5">
        <v>2.0</v>
      </c>
      <c r="AA334" s="5">
        <v>2.0</v>
      </c>
      <c r="AB334" s="5">
        <v>0.0</v>
      </c>
      <c r="AC334" s="5">
        <v>82.0</v>
      </c>
      <c r="AD334" s="5">
        <v>1.472</v>
      </c>
      <c r="AE334" s="5">
        <v>10.7</v>
      </c>
      <c r="AF334" s="5">
        <v>2.63</v>
      </c>
      <c r="AG334" s="5">
        <v>82.0</v>
      </c>
      <c r="AH334" s="5">
        <v>71.0</v>
      </c>
      <c r="AI334" s="5">
        <v>6.0</v>
      </c>
      <c r="AJ334" s="5">
        <v>18.0</v>
      </c>
      <c r="AK334" s="5">
        <v>4.0</v>
      </c>
      <c r="AL334" s="5">
        <v>0.0</v>
      </c>
      <c r="AM334" s="5">
        <v>0.0</v>
      </c>
      <c r="AN334" s="5">
        <v>1.0</v>
      </c>
      <c r="AO334" s="5">
        <v>0.0</v>
      </c>
      <c r="AP334" s="5">
        <v>8.0</v>
      </c>
      <c r="AQ334" s="5">
        <v>0.254</v>
      </c>
      <c r="AR334" s="5">
        <v>0.346</v>
      </c>
      <c r="AS334" s="5">
        <v>0.31</v>
      </c>
      <c r="AT334" s="5">
        <v>0.656</v>
      </c>
      <c r="AU334" s="5">
        <v>22.0</v>
      </c>
      <c r="AV334" s="5">
        <v>0.0</v>
      </c>
      <c r="AW334" s="5">
        <v>2.0</v>
      </c>
      <c r="AX334" s="5">
        <v>1.0</v>
      </c>
      <c r="AY334" s="5">
        <v>0.0</v>
      </c>
      <c r="AZ334" s="5">
        <v>0.0</v>
      </c>
      <c r="BA334" s="5">
        <v>1.0</v>
      </c>
      <c r="BB334" s="5">
        <v>0.36</v>
      </c>
      <c r="BC334" s="5">
        <f t="shared" si="1"/>
        <v>14</v>
      </c>
      <c r="BD334" s="5">
        <f t="shared" si="2"/>
        <v>1</v>
      </c>
    </row>
    <row r="335">
      <c r="A335" s="1">
        <v>334.0</v>
      </c>
      <c r="B335" s="3"/>
      <c r="C335" s="4" t="s">
        <v>986</v>
      </c>
      <c r="D335" s="4" t="s">
        <v>692</v>
      </c>
      <c r="E335" s="5">
        <v>2019.0</v>
      </c>
      <c r="F335" s="5">
        <v>2020.0</v>
      </c>
      <c r="G335" s="5">
        <v>23.0</v>
      </c>
      <c r="H335" s="5">
        <v>21.0</v>
      </c>
      <c r="I335" s="3"/>
      <c r="J335" s="3"/>
      <c r="K335" s="3"/>
      <c r="L335" s="5">
        <v>9.19</v>
      </c>
      <c r="M335" s="5">
        <v>0.0</v>
      </c>
      <c r="N335" s="3"/>
      <c r="O335" s="3"/>
      <c r="P335" s="3"/>
      <c r="Q335" s="3"/>
      <c r="R335" s="5">
        <v>15.2</v>
      </c>
      <c r="S335" s="5">
        <v>18.0</v>
      </c>
      <c r="T335" s="5">
        <v>16.0</v>
      </c>
      <c r="U335" s="5">
        <v>16.0</v>
      </c>
      <c r="V335" s="5">
        <v>2.0</v>
      </c>
      <c r="W335" s="5">
        <v>7.0</v>
      </c>
      <c r="X335" s="5">
        <v>0.0</v>
      </c>
      <c r="Y335" s="5">
        <v>0.0</v>
      </c>
      <c r="Z335" s="5">
        <v>3.0</v>
      </c>
      <c r="AA335" s="5">
        <v>1.0</v>
      </c>
      <c r="AB335" s="5">
        <v>4.0</v>
      </c>
      <c r="AC335" s="5">
        <v>73.0</v>
      </c>
      <c r="AD335" s="5">
        <v>1.596</v>
      </c>
      <c r="AE335" s="5">
        <v>12.1</v>
      </c>
      <c r="AF335" s="5">
        <v>3.0</v>
      </c>
      <c r="AG335" s="5">
        <v>73.0</v>
      </c>
      <c r="AH335" s="5">
        <v>63.0</v>
      </c>
      <c r="AI335" s="5">
        <v>16.0</v>
      </c>
      <c r="AJ335" s="5">
        <v>18.0</v>
      </c>
      <c r="AK335" s="5">
        <v>2.0</v>
      </c>
      <c r="AL335" s="5">
        <v>0.0</v>
      </c>
      <c r="AM335" s="5">
        <v>2.0</v>
      </c>
      <c r="AN335" s="5">
        <v>0.0</v>
      </c>
      <c r="AO335" s="5">
        <v>0.0</v>
      </c>
      <c r="AP335" s="5">
        <v>7.0</v>
      </c>
      <c r="AQ335" s="5">
        <v>0.286</v>
      </c>
      <c r="AR335" s="5">
        <v>0.384</v>
      </c>
      <c r="AS335" s="5">
        <v>0.413</v>
      </c>
      <c r="AT335" s="5">
        <v>0.796</v>
      </c>
      <c r="AU335" s="5">
        <v>26.0</v>
      </c>
      <c r="AV335" s="5">
        <v>2.0</v>
      </c>
      <c r="AW335" s="5">
        <v>3.0</v>
      </c>
      <c r="AX335" s="5">
        <v>0.0</v>
      </c>
      <c r="AY335" s="5">
        <v>0.0</v>
      </c>
      <c r="AZ335" s="5">
        <v>0.0</v>
      </c>
      <c r="BA335" s="5">
        <v>0.0</v>
      </c>
      <c r="BB335" s="5">
        <v>0.4</v>
      </c>
      <c r="BC335" s="5">
        <f t="shared" si="1"/>
        <v>14</v>
      </c>
      <c r="BD335" s="5">
        <f t="shared" si="2"/>
        <v>0</v>
      </c>
    </row>
    <row r="336">
      <c r="A336" s="1">
        <v>335.0</v>
      </c>
      <c r="B336" s="3"/>
      <c r="C336" s="4" t="s">
        <v>987</v>
      </c>
      <c r="D336" s="4" t="s">
        <v>692</v>
      </c>
      <c r="E336" s="5">
        <v>2019.0</v>
      </c>
      <c r="F336" s="5">
        <v>2020.0</v>
      </c>
      <c r="G336" s="5">
        <v>26.0</v>
      </c>
      <c r="H336" s="5">
        <v>20.0</v>
      </c>
      <c r="I336" s="3"/>
      <c r="J336" s="3"/>
      <c r="K336" s="3"/>
      <c r="L336" s="5">
        <v>7.15</v>
      </c>
      <c r="M336" s="5">
        <v>2.0</v>
      </c>
      <c r="N336" s="3"/>
      <c r="O336" s="3"/>
      <c r="P336" s="3"/>
      <c r="Q336" s="3"/>
      <c r="R336" s="5">
        <v>22.2</v>
      </c>
      <c r="S336" s="5">
        <v>24.0</v>
      </c>
      <c r="T336" s="5">
        <v>20.0</v>
      </c>
      <c r="U336" s="5">
        <v>18.0</v>
      </c>
      <c r="V336" s="5">
        <v>4.0</v>
      </c>
      <c r="W336" s="5">
        <v>16.0</v>
      </c>
      <c r="X336" s="5">
        <v>0.0</v>
      </c>
      <c r="Y336" s="5">
        <v>1.0</v>
      </c>
      <c r="Z336" s="5">
        <v>4.0</v>
      </c>
      <c r="AA336" s="5">
        <v>0.0</v>
      </c>
      <c r="AB336" s="5">
        <v>0.0</v>
      </c>
      <c r="AC336" s="5">
        <v>113.0</v>
      </c>
      <c r="AD336" s="5">
        <v>1.765</v>
      </c>
      <c r="AE336" s="5">
        <v>7.9</v>
      </c>
      <c r="AF336" s="5">
        <v>1.25</v>
      </c>
      <c r="AG336" s="5">
        <v>113.0</v>
      </c>
      <c r="AH336" s="5">
        <v>90.0</v>
      </c>
      <c r="AI336" s="5">
        <v>20.0</v>
      </c>
      <c r="AJ336" s="5">
        <v>24.0</v>
      </c>
      <c r="AK336" s="5">
        <v>4.0</v>
      </c>
      <c r="AL336" s="5">
        <v>0.0</v>
      </c>
      <c r="AM336" s="5">
        <v>4.0</v>
      </c>
      <c r="AN336" s="5">
        <v>3.0</v>
      </c>
      <c r="AO336" s="5">
        <v>0.0</v>
      </c>
      <c r="AP336" s="5">
        <v>16.0</v>
      </c>
      <c r="AQ336" s="5">
        <v>0.267</v>
      </c>
      <c r="AR336" s="5">
        <v>0.389</v>
      </c>
      <c r="AS336" s="5">
        <v>0.444</v>
      </c>
      <c r="AT336" s="5">
        <v>0.834</v>
      </c>
      <c r="AU336" s="5">
        <v>40.0</v>
      </c>
      <c r="AV336" s="5">
        <v>0.0</v>
      </c>
      <c r="AW336" s="5">
        <v>4.0</v>
      </c>
      <c r="AX336" s="5">
        <v>0.0</v>
      </c>
      <c r="AY336" s="5">
        <v>3.0</v>
      </c>
      <c r="AZ336" s="5">
        <v>0.0</v>
      </c>
      <c r="BA336" s="5">
        <v>1.0</v>
      </c>
      <c r="BB336" s="5">
        <v>0.29</v>
      </c>
      <c r="BC336" s="5">
        <f t="shared" si="1"/>
        <v>16</v>
      </c>
      <c r="BD336" s="5">
        <f t="shared" si="2"/>
        <v>3</v>
      </c>
    </row>
    <row r="337">
      <c r="A337" s="1">
        <v>336.0</v>
      </c>
      <c r="B337" s="3"/>
      <c r="C337" s="4" t="s">
        <v>988</v>
      </c>
      <c r="D337" s="4" t="s">
        <v>692</v>
      </c>
      <c r="E337" s="5">
        <v>2019.0</v>
      </c>
      <c r="F337" s="5">
        <v>2020.0</v>
      </c>
      <c r="G337" s="5">
        <v>26.0</v>
      </c>
      <c r="H337" s="5">
        <v>20.0</v>
      </c>
      <c r="I337" s="3"/>
      <c r="J337" s="3"/>
      <c r="K337" s="3"/>
      <c r="L337" s="5">
        <v>6.32</v>
      </c>
      <c r="M337" s="5">
        <v>0.0</v>
      </c>
      <c r="N337" s="3"/>
      <c r="O337" s="3"/>
      <c r="P337" s="3"/>
      <c r="Q337" s="3"/>
      <c r="R337" s="5">
        <v>15.2</v>
      </c>
      <c r="S337" s="5">
        <v>9.0</v>
      </c>
      <c r="T337" s="5">
        <v>14.0</v>
      </c>
      <c r="U337" s="5">
        <v>11.0</v>
      </c>
      <c r="V337" s="5">
        <v>2.0</v>
      </c>
      <c r="W337" s="5">
        <v>5.0</v>
      </c>
      <c r="X337" s="5">
        <v>0.0</v>
      </c>
      <c r="Y337" s="5">
        <v>1.0</v>
      </c>
      <c r="Z337" s="5">
        <v>0.0</v>
      </c>
      <c r="AA337" s="5">
        <v>0.0</v>
      </c>
      <c r="AB337" s="5">
        <v>4.0</v>
      </c>
      <c r="AC337" s="5">
        <v>63.0</v>
      </c>
      <c r="AD337" s="5">
        <v>0.894</v>
      </c>
      <c r="AE337" s="5">
        <v>11.5</v>
      </c>
      <c r="AF337" s="5">
        <v>4.0</v>
      </c>
      <c r="AG337" s="5">
        <v>63.0</v>
      </c>
      <c r="AH337" s="5">
        <v>58.0</v>
      </c>
      <c r="AI337" s="5">
        <v>14.0</v>
      </c>
      <c r="AJ337" s="5">
        <v>9.0</v>
      </c>
      <c r="AK337" s="5">
        <v>2.0</v>
      </c>
      <c r="AL337" s="5">
        <v>0.0</v>
      </c>
      <c r="AM337" s="5">
        <v>2.0</v>
      </c>
      <c r="AN337" s="5">
        <v>1.0</v>
      </c>
      <c r="AO337" s="5">
        <v>0.0</v>
      </c>
      <c r="AP337" s="5">
        <v>5.0</v>
      </c>
      <c r="AQ337" s="5">
        <v>0.155</v>
      </c>
      <c r="AR337" s="5">
        <v>0.222</v>
      </c>
      <c r="AS337" s="5">
        <v>0.293</v>
      </c>
      <c r="AT337" s="5">
        <v>0.515</v>
      </c>
      <c r="AU337" s="5">
        <v>17.0</v>
      </c>
      <c r="AV337" s="5">
        <v>0.0</v>
      </c>
      <c r="AW337" s="5">
        <v>0.0</v>
      </c>
      <c r="AX337" s="5">
        <v>0.0</v>
      </c>
      <c r="AY337" s="5">
        <v>0.0</v>
      </c>
      <c r="AZ337" s="5">
        <v>0.0</v>
      </c>
      <c r="BA337" s="5">
        <v>1.0</v>
      </c>
      <c r="BB337" s="5">
        <v>0.194</v>
      </c>
      <c r="BC337" s="5">
        <f t="shared" si="1"/>
        <v>5</v>
      </c>
      <c r="BD337" s="5">
        <f t="shared" si="2"/>
        <v>1</v>
      </c>
    </row>
    <row r="338">
      <c r="A338" s="1">
        <v>337.0</v>
      </c>
      <c r="B338" s="3"/>
      <c r="C338" s="4" t="s">
        <v>989</v>
      </c>
      <c r="D338" s="4" t="s">
        <v>692</v>
      </c>
      <c r="E338" s="5">
        <v>2019.0</v>
      </c>
      <c r="F338" s="5">
        <v>2020.0</v>
      </c>
      <c r="G338" s="5">
        <v>37.0</v>
      </c>
      <c r="H338" s="5">
        <v>20.0</v>
      </c>
      <c r="I338" s="3"/>
      <c r="J338" s="3"/>
      <c r="K338" s="3"/>
      <c r="L338" s="5">
        <v>3.8</v>
      </c>
      <c r="M338" s="5">
        <v>0.0</v>
      </c>
      <c r="N338" s="3"/>
      <c r="O338" s="3"/>
      <c r="P338" s="3"/>
      <c r="Q338" s="3"/>
      <c r="R338" s="5">
        <v>21.1</v>
      </c>
      <c r="S338" s="5">
        <v>16.0</v>
      </c>
      <c r="T338" s="5">
        <v>15.0</v>
      </c>
      <c r="U338" s="5">
        <v>9.0</v>
      </c>
      <c r="V338" s="5">
        <v>6.0</v>
      </c>
      <c r="W338" s="5">
        <v>10.0</v>
      </c>
      <c r="X338" s="5">
        <v>0.0</v>
      </c>
      <c r="Y338" s="5">
        <v>2.0</v>
      </c>
      <c r="Z338" s="5">
        <v>0.0</v>
      </c>
      <c r="AA338" s="5">
        <v>1.0</v>
      </c>
      <c r="AB338" s="5">
        <v>1.0</v>
      </c>
      <c r="AC338" s="5">
        <v>88.0</v>
      </c>
      <c r="AD338" s="5">
        <v>1.219</v>
      </c>
      <c r="AE338" s="5">
        <v>8.4</v>
      </c>
      <c r="AF338" s="5">
        <v>2.0</v>
      </c>
      <c r="AG338" s="5">
        <v>88.0</v>
      </c>
      <c r="AH338" s="5">
        <v>78.0</v>
      </c>
      <c r="AI338" s="5">
        <v>15.0</v>
      </c>
      <c r="AJ338" s="5">
        <v>16.0</v>
      </c>
      <c r="AK338" s="5">
        <v>3.0</v>
      </c>
      <c r="AL338" s="5">
        <v>1.0</v>
      </c>
      <c r="AM338" s="5">
        <v>6.0</v>
      </c>
      <c r="AN338" s="5">
        <v>0.0</v>
      </c>
      <c r="AO338" s="5">
        <v>1.0</v>
      </c>
      <c r="AP338" s="5">
        <v>10.0</v>
      </c>
      <c r="AQ338" s="5">
        <v>0.205</v>
      </c>
      <c r="AR338" s="5">
        <v>0.295</v>
      </c>
      <c r="AS338" s="5">
        <v>0.5</v>
      </c>
      <c r="AT338" s="5">
        <v>0.795</v>
      </c>
      <c r="AU338" s="5">
        <v>39.0</v>
      </c>
      <c r="AV338" s="5">
        <v>3.0</v>
      </c>
      <c r="AW338" s="5">
        <v>0.0</v>
      </c>
      <c r="AX338" s="5">
        <v>0.0</v>
      </c>
      <c r="AY338" s="5">
        <v>0.0</v>
      </c>
      <c r="AZ338" s="5">
        <v>0.0</v>
      </c>
      <c r="BA338" s="5">
        <v>2.0</v>
      </c>
      <c r="BB338" s="5">
        <v>0.192</v>
      </c>
      <c r="BC338" s="5">
        <f t="shared" si="1"/>
        <v>6</v>
      </c>
      <c r="BD338" s="5">
        <f t="shared" si="2"/>
        <v>-1</v>
      </c>
    </row>
    <row r="339">
      <c r="A339" s="1">
        <v>338.0</v>
      </c>
      <c r="B339" s="3"/>
      <c r="C339" s="4" t="s">
        <v>990</v>
      </c>
      <c r="D339" s="4" t="s">
        <v>692</v>
      </c>
      <c r="E339" s="5">
        <v>2019.0</v>
      </c>
      <c r="F339" s="5">
        <v>2019.0</v>
      </c>
      <c r="G339" s="5">
        <v>25.0</v>
      </c>
      <c r="H339" s="5">
        <v>20.0</v>
      </c>
      <c r="I339" s="3"/>
      <c r="J339" s="3"/>
      <c r="K339" s="3"/>
      <c r="L339" s="5">
        <v>1.72</v>
      </c>
      <c r="M339" s="5">
        <v>0.0</v>
      </c>
      <c r="N339" s="3"/>
      <c r="O339" s="3"/>
      <c r="P339" s="3"/>
      <c r="Q339" s="3"/>
      <c r="R339" s="5">
        <v>15.2</v>
      </c>
      <c r="S339" s="5">
        <v>8.0</v>
      </c>
      <c r="T339" s="5">
        <v>5.0</v>
      </c>
      <c r="U339" s="5">
        <v>3.0</v>
      </c>
      <c r="V339" s="5">
        <v>1.0</v>
      </c>
      <c r="W339" s="5">
        <v>9.0</v>
      </c>
      <c r="X339" s="5">
        <v>0.0</v>
      </c>
      <c r="Y339" s="5">
        <v>0.0</v>
      </c>
      <c r="Z339" s="5">
        <v>0.0</v>
      </c>
      <c r="AA339" s="5">
        <v>0.0</v>
      </c>
      <c r="AB339" s="5">
        <v>1.0</v>
      </c>
      <c r="AC339" s="5">
        <v>63.0</v>
      </c>
      <c r="AD339" s="5">
        <v>1.085</v>
      </c>
      <c r="AE339" s="5">
        <v>11.5</v>
      </c>
      <c r="AF339" s="5">
        <v>2.22</v>
      </c>
      <c r="AG339" s="5">
        <v>63.0</v>
      </c>
      <c r="AH339" s="5">
        <v>53.0</v>
      </c>
      <c r="AI339" s="5">
        <v>5.0</v>
      </c>
      <c r="AJ339" s="5">
        <v>8.0</v>
      </c>
      <c r="AK339" s="5">
        <v>1.0</v>
      </c>
      <c r="AL339" s="5">
        <v>0.0</v>
      </c>
      <c r="AM339" s="5">
        <v>1.0</v>
      </c>
      <c r="AN339" s="5">
        <v>1.0</v>
      </c>
      <c r="AO339" s="5">
        <v>1.0</v>
      </c>
      <c r="AP339" s="5">
        <v>9.0</v>
      </c>
      <c r="AQ339" s="5">
        <v>0.151</v>
      </c>
      <c r="AR339" s="5">
        <v>0.274</v>
      </c>
      <c r="AS339" s="5">
        <v>0.226</v>
      </c>
      <c r="AT339" s="5">
        <v>0.501</v>
      </c>
      <c r="AU339" s="5">
        <v>12.0</v>
      </c>
      <c r="AV339" s="5">
        <v>0.0</v>
      </c>
      <c r="AW339" s="5">
        <v>0.0</v>
      </c>
      <c r="AX339" s="5">
        <v>1.0</v>
      </c>
      <c r="AY339" s="5">
        <v>0.0</v>
      </c>
      <c r="AZ339" s="5">
        <v>0.0</v>
      </c>
      <c r="BA339" s="5">
        <v>0.0</v>
      </c>
      <c r="BB339" s="5">
        <v>0.219</v>
      </c>
      <c r="BC339" s="5">
        <f t="shared" si="1"/>
        <v>6</v>
      </c>
      <c r="BD339" s="5">
        <f t="shared" si="2"/>
        <v>0</v>
      </c>
    </row>
    <row r="340">
      <c r="A340" s="1">
        <v>339.0</v>
      </c>
      <c r="B340" s="3"/>
      <c r="C340" s="4" t="s">
        <v>991</v>
      </c>
      <c r="D340" s="4" t="s">
        <v>692</v>
      </c>
      <c r="E340" s="5">
        <v>2020.0</v>
      </c>
      <c r="F340" s="5">
        <v>2020.0</v>
      </c>
      <c r="G340" s="5">
        <v>8.0</v>
      </c>
      <c r="H340" s="5">
        <v>20.0</v>
      </c>
      <c r="I340" s="3"/>
      <c r="J340" s="3"/>
      <c r="K340" s="3"/>
      <c r="L340" s="5">
        <v>5.68</v>
      </c>
      <c r="M340" s="5">
        <v>8.0</v>
      </c>
      <c r="N340" s="3"/>
      <c r="O340" s="3"/>
      <c r="P340" s="3"/>
      <c r="Q340" s="3"/>
      <c r="R340" s="5">
        <v>19.0</v>
      </c>
      <c r="S340" s="5">
        <v>22.0</v>
      </c>
      <c r="T340" s="5">
        <v>10.0</v>
      </c>
      <c r="U340" s="5">
        <v>12.0</v>
      </c>
      <c r="V340" s="5">
        <v>4.0</v>
      </c>
      <c r="W340" s="5">
        <v>5.0</v>
      </c>
      <c r="X340" s="5">
        <v>0.0</v>
      </c>
      <c r="Y340" s="5">
        <v>0.0</v>
      </c>
      <c r="Z340" s="5">
        <v>0.0</v>
      </c>
      <c r="AA340" s="5">
        <v>0.0</v>
      </c>
      <c r="AB340" s="5">
        <v>2.0</v>
      </c>
      <c r="AC340" s="5">
        <v>81.0</v>
      </c>
      <c r="AD340" s="5">
        <v>1.421</v>
      </c>
      <c r="AE340" s="5">
        <v>9.5</v>
      </c>
      <c r="AF340" s="5">
        <v>4.0</v>
      </c>
      <c r="AG340" s="5">
        <v>81.0</v>
      </c>
      <c r="AH340" s="5">
        <v>74.0</v>
      </c>
      <c r="AI340" s="5">
        <v>10.0</v>
      </c>
      <c r="AJ340" s="5">
        <v>22.0</v>
      </c>
      <c r="AK340" s="5">
        <v>1.0</v>
      </c>
      <c r="AL340" s="5">
        <v>0.0</v>
      </c>
      <c r="AM340" s="5">
        <v>4.0</v>
      </c>
      <c r="AN340" s="5">
        <v>0.0</v>
      </c>
      <c r="AO340" s="5">
        <v>0.0</v>
      </c>
      <c r="AP340" s="5">
        <v>5.0</v>
      </c>
      <c r="AQ340" s="5">
        <v>0.297</v>
      </c>
      <c r="AR340" s="5">
        <v>0.333</v>
      </c>
      <c r="AS340" s="5">
        <v>0.473</v>
      </c>
      <c r="AT340" s="5">
        <v>0.806</v>
      </c>
      <c r="AU340" s="5">
        <v>35.0</v>
      </c>
      <c r="AV340" s="5">
        <v>3.0</v>
      </c>
      <c r="AW340" s="5">
        <v>0.0</v>
      </c>
      <c r="AX340" s="5">
        <v>0.0</v>
      </c>
      <c r="AY340" s="5">
        <v>2.0</v>
      </c>
      <c r="AZ340" s="5">
        <v>0.0</v>
      </c>
      <c r="BA340" s="5">
        <v>0.0</v>
      </c>
      <c r="BB340" s="5">
        <v>0.346</v>
      </c>
      <c r="BC340" s="5">
        <f t="shared" si="1"/>
        <v>17</v>
      </c>
      <c r="BD340" s="5">
        <f t="shared" si="2"/>
        <v>0</v>
      </c>
    </row>
    <row r="341">
      <c r="A341" s="1">
        <v>340.0</v>
      </c>
      <c r="B341" s="3"/>
      <c r="C341" s="4" t="s">
        <v>992</v>
      </c>
      <c r="D341" s="4" t="s">
        <v>692</v>
      </c>
      <c r="E341" s="5">
        <v>2019.0</v>
      </c>
      <c r="F341" s="5">
        <v>2019.0</v>
      </c>
      <c r="G341" s="5">
        <v>19.0</v>
      </c>
      <c r="H341" s="5">
        <v>20.0</v>
      </c>
      <c r="I341" s="3"/>
      <c r="J341" s="3"/>
      <c r="K341" s="3"/>
      <c r="L341" s="5">
        <v>8.68</v>
      </c>
      <c r="M341" s="5">
        <v>0.0</v>
      </c>
      <c r="N341" s="3"/>
      <c r="O341" s="3"/>
      <c r="P341" s="3"/>
      <c r="Q341" s="3"/>
      <c r="R341" s="5">
        <v>18.2</v>
      </c>
      <c r="S341" s="5">
        <v>29.0</v>
      </c>
      <c r="T341" s="5">
        <v>29.0</v>
      </c>
      <c r="U341" s="5">
        <v>18.0</v>
      </c>
      <c r="V341" s="5">
        <v>5.0</v>
      </c>
      <c r="W341" s="5">
        <v>4.0</v>
      </c>
      <c r="X341" s="5">
        <v>0.0</v>
      </c>
      <c r="Y341" s="5">
        <v>3.0</v>
      </c>
      <c r="Z341" s="5">
        <v>1.0</v>
      </c>
      <c r="AA341" s="5">
        <v>0.0</v>
      </c>
      <c r="AB341" s="5">
        <v>2.0</v>
      </c>
      <c r="AC341" s="5">
        <v>91.0</v>
      </c>
      <c r="AD341" s="5">
        <v>1.768</v>
      </c>
      <c r="AE341" s="5">
        <v>9.6</v>
      </c>
      <c r="AF341" s="5">
        <v>5.0</v>
      </c>
      <c r="AG341" s="5">
        <v>91.0</v>
      </c>
      <c r="AH341" s="5">
        <v>84.0</v>
      </c>
      <c r="AI341" s="5">
        <v>29.0</v>
      </c>
      <c r="AJ341" s="5">
        <v>29.0</v>
      </c>
      <c r="AK341" s="5">
        <v>9.0</v>
      </c>
      <c r="AL341" s="5">
        <v>0.0</v>
      </c>
      <c r="AM341" s="5">
        <v>5.0</v>
      </c>
      <c r="AN341" s="5">
        <v>0.0</v>
      </c>
      <c r="AO341" s="5">
        <v>0.0</v>
      </c>
      <c r="AP341" s="5">
        <v>4.0</v>
      </c>
      <c r="AQ341" s="5">
        <v>0.345</v>
      </c>
      <c r="AR341" s="5">
        <v>0.374</v>
      </c>
      <c r="AS341" s="5">
        <v>0.631</v>
      </c>
      <c r="AT341" s="5">
        <v>1.005</v>
      </c>
      <c r="AU341" s="5">
        <v>53.0</v>
      </c>
      <c r="AV341" s="5">
        <v>2.0</v>
      </c>
      <c r="AW341" s="5">
        <v>1.0</v>
      </c>
      <c r="AX341" s="5">
        <v>0.0</v>
      </c>
      <c r="AY341" s="5">
        <v>2.0</v>
      </c>
      <c r="AZ341" s="5">
        <v>0.0</v>
      </c>
      <c r="BA341" s="5">
        <v>3.0</v>
      </c>
      <c r="BB341" s="5">
        <v>0.393</v>
      </c>
      <c r="BC341" s="5">
        <f t="shared" si="1"/>
        <v>15</v>
      </c>
      <c r="BD341" s="5">
        <f t="shared" si="2"/>
        <v>0</v>
      </c>
    </row>
    <row r="342">
      <c r="A342" s="1">
        <v>341.0</v>
      </c>
      <c r="B342" s="3"/>
      <c r="C342" s="4" t="s">
        <v>993</v>
      </c>
      <c r="D342" s="4" t="s">
        <v>692</v>
      </c>
      <c r="E342" s="5">
        <v>2020.0</v>
      </c>
      <c r="F342" s="5">
        <v>2020.0</v>
      </c>
      <c r="G342" s="5">
        <v>7.0</v>
      </c>
      <c r="H342" s="5">
        <v>20.0</v>
      </c>
      <c r="I342" s="3"/>
      <c r="J342" s="3"/>
      <c r="K342" s="3"/>
      <c r="L342" s="5">
        <v>1.93</v>
      </c>
      <c r="M342" s="5">
        <v>7.0</v>
      </c>
      <c r="N342" s="3"/>
      <c r="O342" s="3"/>
      <c r="P342" s="3"/>
      <c r="Q342" s="3"/>
      <c r="R342" s="5">
        <v>18.2</v>
      </c>
      <c r="S342" s="5">
        <v>5.0</v>
      </c>
      <c r="T342" s="5">
        <v>3.0</v>
      </c>
      <c r="U342" s="5">
        <v>4.0</v>
      </c>
      <c r="V342" s="5">
        <v>3.0</v>
      </c>
      <c r="W342" s="5">
        <v>5.0</v>
      </c>
      <c r="X342" s="5">
        <v>0.0</v>
      </c>
      <c r="Y342" s="5">
        <v>0.0</v>
      </c>
      <c r="Z342" s="5">
        <v>0.0</v>
      </c>
      <c r="AA342" s="5">
        <v>0.0</v>
      </c>
      <c r="AB342" s="5">
        <v>0.0</v>
      </c>
      <c r="AC342" s="5">
        <v>65.0</v>
      </c>
      <c r="AD342" s="5">
        <v>0.536</v>
      </c>
      <c r="AE342" s="5">
        <v>9.6</v>
      </c>
      <c r="AF342" s="5">
        <v>4.0</v>
      </c>
      <c r="AG342" s="5">
        <v>65.0</v>
      </c>
      <c r="AH342" s="5">
        <v>60.0</v>
      </c>
      <c r="AI342" s="5">
        <v>3.0</v>
      </c>
      <c r="AJ342" s="5">
        <v>5.0</v>
      </c>
      <c r="AK342" s="5">
        <v>0.0</v>
      </c>
      <c r="AL342" s="5">
        <v>0.0</v>
      </c>
      <c r="AM342" s="5">
        <v>3.0</v>
      </c>
      <c r="AN342" s="5">
        <v>0.0</v>
      </c>
      <c r="AO342" s="5">
        <v>1.0</v>
      </c>
      <c r="AP342" s="5">
        <v>5.0</v>
      </c>
      <c r="AQ342" s="5">
        <v>0.083</v>
      </c>
      <c r="AR342" s="5">
        <v>0.154</v>
      </c>
      <c r="AS342" s="5">
        <v>0.233</v>
      </c>
      <c r="AT342" s="5">
        <v>0.387</v>
      </c>
      <c r="AU342" s="5">
        <v>14.0</v>
      </c>
      <c r="AV342" s="5">
        <v>0.0</v>
      </c>
      <c r="AW342" s="5">
        <v>0.0</v>
      </c>
      <c r="AX342" s="5">
        <v>0.0</v>
      </c>
      <c r="AY342" s="5">
        <v>0.0</v>
      </c>
      <c r="AZ342" s="5">
        <v>0.0</v>
      </c>
      <c r="BA342" s="5">
        <v>0.0</v>
      </c>
      <c r="BB342" s="5">
        <v>0.054</v>
      </c>
      <c r="BC342" s="5">
        <f t="shared" si="1"/>
        <v>2</v>
      </c>
      <c r="BD342" s="5">
        <f t="shared" si="2"/>
        <v>-1</v>
      </c>
    </row>
    <row r="343">
      <c r="A343" s="1">
        <v>342.0</v>
      </c>
      <c r="B343" s="3"/>
      <c r="C343" s="4" t="s">
        <v>994</v>
      </c>
      <c r="D343" s="4" t="s">
        <v>692</v>
      </c>
      <c r="E343" s="5">
        <v>2019.0</v>
      </c>
      <c r="F343" s="5">
        <v>2020.0</v>
      </c>
      <c r="G343" s="5">
        <v>25.0</v>
      </c>
      <c r="H343" s="5">
        <v>20.0</v>
      </c>
      <c r="I343" s="3"/>
      <c r="J343" s="3"/>
      <c r="K343" s="3"/>
      <c r="L343" s="5">
        <v>6.14</v>
      </c>
      <c r="M343" s="5">
        <v>0.0</v>
      </c>
      <c r="N343" s="3"/>
      <c r="O343" s="3"/>
      <c r="P343" s="3"/>
      <c r="Q343" s="3"/>
      <c r="R343" s="5">
        <v>14.2</v>
      </c>
      <c r="S343" s="5">
        <v>9.0</v>
      </c>
      <c r="T343" s="5">
        <v>9.0</v>
      </c>
      <c r="U343" s="5">
        <v>10.0</v>
      </c>
      <c r="V343" s="5">
        <v>3.0</v>
      </c>
      <c r="W343" s="5">
        <v>11.0</v>
      </c>
      <c r="X343" s="5">
        <v>0.0</v>
      </c>
      <c r="Y343" s="5">
        <v>2.0</v>
      </c>
      <c r="Z343" s="5">
        <v>0.0</v>
      </c>
      <c r="AA343" s="5">
        <v>0.0</v>
      </c>
      <c r="AB343" s="5">
        <v>1.0</v>
      </c>
      <c r="AC343" s="5">
        <v>64.0</v>
      </c>
      <c r="AD343" s="5">
        <v>1.364</v>
      </c>
      <c r="AE343" s="5">
        <v>12.3</v>
      </c>
      <c r="AF343" s="5">
        <v>1.82</v>
      </c>
      <c r="AG343" s="5">
        <v>64.0</v>
      </c>
      <c r="AH343" s="5">
        <v>53.0</v>
      </c>
      <c r="AI343" s="5">
        <v>9.0</v>
      </c>
      <c r="AJ343" s="5">
        <v>9.0</v>
      </c>
      <c r="AK343" s="5">
        <v>0.0</v>
      </c>
      <c r="AL343" s="5">
        <v>0.0</v>
      </c>
      <c r="AM343" s="5">
        <v>3.0</v>
      </c>
      <c r="AN343" s="5">
        <v>4.0</v>
      </c>
      <c r="AO343" s="5">
        <v>0.0</v>
      </c>
      <c r="AP343" s="5">
        <v>11.0</v>
      </c>
      <c r="AQ343" s="5">
        <v>0.17</v>
      </c>
      <c r="AR343" s="5">
        <v>0.313</v>
      </c>
      <c r="AS343" s="5">
        <v>0.34</v>
      </c>
      <c r="AT343" s="5">
        <v>0.652</v>
      </c>
      <c r="AU343" s="5">
        <v>18.0</v>
      </c>
      <c r="AV343" s="5">
        <v>1.0</v>
      </c>
      <c r="AW343" s="5">
        <v>0.0</v>
      </c>
      <c r="AX343" s="5">
        <v>0.0</v>
      </c>
      <c r="AY343" s="5">
        <v>0.0</v>
      </c>
      <c r="AZ343" s="5">
        <v>0.0</v>
      </c>
      <c r="BA343" s="5">
        <v>2.0</v>
      </c>
      <c r="BB343" s="5">
        <v>0.2</v>
      </c>
      <c r="BC343" s="5">
        <f t="shared" si="1"/>
        <v>6</v>
      </c>
      <c r="BD343" s="5">
        <f t="shared" si="2"/>
        <v>4</v>
      </c>
    </row>
    <row r="344">
      <c r="A344" s="1">
        <v>343.0</v>
      </c>
      <c r="B344" s="3"/>
      <c r="C344" s="4" t="s">
        <v>995</v>
      </c>
      <c r="D344" s="4" t="s">
        <v>692</v>
      </c>
      <c r="E344" s="5">
        <v>2019.0</v>
      </c>
      <c r="F344" s="5">
        <v>2019.0</v>
      </c>
      <c r="G344" s="5">
        <v>45.0</v>
      </c>
      <c r="H344" s="5">
        <v>19.0</v>
      </c>
      <c r="I344" s="3"/>
      <c r="J344" s="3"/>
      <c r="K344" s="3"/>
      <c r="L344" s="5">
        <v>5.74</v>
      </c>
      <c r="M344" s="5">
        <v>0.0</v>
      </c>
      <c r="N344" s="3"/>
      <c r="O344" s="3"/>
      <c r="P344" s="3"/>
      <c r="Q344" s="3"/>
      <c r="R344" s="5">
        <v>26.2</v>
      </c>
      <c r="S344" s="5">
        <v>31.0</v>
      </c>
      <c r="T344" s="5">
        <v>25.0</v>
      </c>
      <c r="U344" s="5">
        <v>17.0</v>
      </c>
      <c r="V344" s="5">
        <v>7.0</v>
      </c>
      <c r="W344" s="5">
        <v>10.0</v>
      </c>
      <c r="X344" s="5">
        <v>0.0</v>
      </c>
      <c r="Y344" s="5">
        <v>1.0</v>
      </c>
      <c r="Z344" s="5">
        <v>1.0</v>
      </c>
      <c r="AA344" s="5">
        <v>0.0</v>
      </c>
      <c r="AB344" s="5">
        <v>1.0</v>
      </c>
      <c r="AC344" s="5">
        <v>117.0</v>
      </c>
      <c r="AD344" s="5">
        <v>1.538</v>
      </c>
      <c r="AE344" s="5">
        <v>6.4</v>
      </c>
      <c r="AF344" s="5">
        <v>1.9</v>
      </c>
      <c r="AG344" s="5">
        <v>117.0</v>
      </c>
      <c r="AH344" s="5">
        <v>105.0</v>
      </c>
      <c r="AI344" s="5">
        <v>25.0</v>
      </c>
      <c r="AJ344" s="5">
        <v>31.0</v>
      </c>
      <c r="AK344" s="5">
        <v>5.0</v>
      </c>
      <c r="AL344" s="5">
        <v>0.0</v>
      </c>
      <c r="AM344" s="5">
        <v>7.0</v>
      </c>
      <c r="AN344" s="5">
        <v>2.0</v>
      </c>
      <c r="AO344" s="5">
        <v>1.0</v>
      </c>
      <c r="AP344" s="5">
        <v>10.0</v>
      </c>
      <c r="AQ344" s="5">
        <v>0.295</v>
      </c>
      <c r="AR344" s="5">
        <v>0.362</v>
      </c>
      <c r="AS344" s="5">
        <v>0.543</v>
      </c>
      <c r="AT344" s="5">
        <v>0.905</v>
      </c>
      <c r="AU344" s="5">
        <v>57.0</v>
      </c>
      <c r="AV344" s="5">
        <v>5.0</v>
      </c>
      <c r="AW344" s="5">
        <v>1.0</v>
      </c>
      <c r="AX344" s="5">
        <v>1.0</v>
      </c>
      <c r="AY344" s="5">
        <v>0.0</v>
      </c>
      <c r="AZ344" s="5">
        <v>0.0</v>
      </c>
      <c r="BA344" s="5">
        <v>1.0</v>
      </c>
      <c r="BB344" s="5">
        <v>0.304</v>
      </c>
      <c r="BC344" s="5">
        <f t="shared" si="1"/>
        <v>19</v>
      </c>
      <c r="BD344" s="5">
        <f t="shared" si="2"/>
        <v>1</v>
      </c>
    </row>
    <row r="345">
      <c r="A345" s="1">
        <v>344.0</v>
      </c>
      <c r="B345" s="3"/>
      <c r="C345" s="4" t="s">
        <v>996</v>
      </c>
      <c r="D345" s="4" t="s">
        <v>692</v>
      </c>
      <c r="E345" s="5">
        <v>2019.0</v>
      </c>
      <c r="F345" s="5">
        <v>2020.0</v>
      </c>
      <c r="G345" s="5">
        <v>28.0</v>
      </c>
      <c r="H345" s="5">
        <v>19.0</v>
      </c>
      <c r="I345" s="3"/>
      <c r="J345" s="3"/>
      <c r="K345" s="3"/>
      <c r="L345" s="5">
        <v>2.93</v>
      </c>
      <c r="M345" s="5">
        <v>0.0</v>
      </c>
      <c r="N345" s="3"/>
      <c r="O345" s="3"/>
      <c r="P345" s="3"/>
      <c r="Q345" s="3"/>
      <c r="R345" s="5">
        <v>15.1</v>
      </c>
      <c r="S345" s="5">
        <v>15.0</v>
      </c>
      <c r="T345" s="5">
        <v>9.0</v>
      </c>
      <c r="U345" s="5">
        <v>5.0</v>
      </c>
      <c r="V345" s="5">
        <v>2.0</v>
      </c>
      <c r="W345" s="5">
        <v>6.0</v>
      </c>
      <c r="X345" s="5">
        <v>0.0</v>
      </c>
      <c r="Y345" s="5">
        <v>0.0</v>
      </c>
      <c r="Z345" s="5">
        <v>0.0</v>
      </c>
      <c r="AA345" s="5">
        <v>1.0</v>
      </c>
      <c r="AB345" s="5">
        <v>1.0</v>
      </c>
      <c r="AC345" s="5">
        <v>67.0</v>
      </c>
      <c r="AD345" s="5">
        <v>1.37</v>
      </c>
      <c r="AE345" s="5">
        <v>11.2</v>
      </c>
      <c r="AF345" s="5">
        <v>3.17</v>
      </c>
      <c r="AG345" s="5">
        <v>67.0</v>
      </c>
      <c r="AH345" s="5">
        <v>59.0</v>
      </c>
      <c r="AI345" s="5">
        <v>9.0</v>
      </c>
      <c r="AJ345" s="5">
        <v>15.0</v>
      </c>
      <c r="AK345" s="5">
        <v>4.0</v>
      </c>
      <c r="AL345" s="5">
        <v>1.0</v>
      </c>
      <c r="AM345" s="5">
        <v>2.0</v>
      </c>
      <c r="AN345" s="5">
        <v>2.0</v>
      </c>
      <c r="AO345" s="5">
        <v>0.0</v>
      </c>
      <c r="AP345" s="5">
        <v>6.0</v>
      </c>
      <c r="AQ345" s="5">
        <v>0.254</v>
      </c>
      <c r="AR345" s="5">
        <v>0.313</v>
      </c>
      <c r="AS345" s="5">
        <v>0.458</v>
      </c>
      <c r="AT345" s="5">
        <v>0.771</v>
      </c>
      <c r="AU345" s="5">
        <v>27.0</v>
      </c>
      <c r="AV345" s="5">
        <v>1.0</v>
      </c>
      <c r="AW345" s="5">
        <v>0.0</v>
      </c>
      <c r="AX345" s="5">
        <v>0.0</v>
      </c>
      <c r="AY345" s="5">
        <v>2.0</v>
      </c>
      <c r="AZ345" s="5">
        <v>0.0</v>
      </c>
      <c r="BA345" s="5">
        <v>0.0</v>
      </c>
      <c r="BB345" s="5">
        <v>0.325</v>
      </c>
      <c r="BC345" s="5">
        <f t="shared" si="1"/>
        <v>8</v>
      </c>
      <c r="BD345" s="5">
        <f t="shared" si="2"/>
        <v>2</v>
      </c>
    </row>
    <row r="346">
      <c r="A346" s="1">
        <v>345.0</v>
      </c>
      <c r="B346" s="3"/>
      <c r="C346" s="4" t="s">
        <v>997</v>
      </c>
      <c r="D346" s="4" t="s">
        <v>692</v>
      </c>
      <c r="E346" s="5">
        <v>2019.0</v>
      </c>
      <c r="F346" s="5">
        <v>2020.0</v>
      </c>
      <c r="G346" s="5">
        <v>22.0</v>
      </c>
      <c r="H346" s="5">
        <v>19.0</v>
      </c>
      <c r="I346" s="3"/>
      <c r="J346" s="3"/>
      <c r="K346" s="3"/>
      <c r="L346" s="5">
        <v>7.36</v>
      </c>
      <c r="M346" s="5">
        <v>0.0</v>
      </c>
      <c r="N346" s="3"/>
      <c r="O346" s="3"/>
      <c r="P346" s="3"/>
      <c r="Q346" s="3"/>
      <c r="R346" s="5">
        <v>14.2</v>
      </c>
      <c r="S346" s="5">
        <v>17.0</v>
      </c>
      <c r="T346" s="5">
        <v>14.0</v>
      </c>
      <c r="U346" s="5">
        <v>12.0</v>
      </c>
      <c r="V346" s="5">
        <v>3.0</v>
      </c>
      <c r="W346" s="5">
        <v>8.0</v>
      </c>
      <c r="X346" s="5">
        <v>0.0</v>
      </c>
      <c r="Y346" s="5">
        <v>0.0</v>
      </c>
      <c r="Z346" s="5">
        <v>0.0</v>
      </c>
      <c r="AA346" s="5">
        <v>0.0</v>
      </c>
      <c r="AB346" s="5">
        <v>0.0</v>
      </c>
      <c r="AC346" s="5">
        <v>67.0</v>
      </c>
      <c r="AD346" s="5">
        <v>1.705</v>
      </c>
      <c r="AE346" s="5">
        <v>11.7</v>
      </c>
      <c r="AF346" s="5">
        <v>2.38</v>
      </c>
      <c r="AG346" s="5">
        <v>67.0</v>
      </c>
      <c r="AH346" s="5">
        <v>59.0</v>
      </c>
      <c r="AI346" s="5">
        <v>14.0</v>
      </c>
      <c r="AJ346" s="5">
        <v>17.0</v>
      </c>
      <c r="AK346" s="5">
        <v>8.0</v>
      </c>
      <c r="AL346" s="5">
        <v>1.0</v>
      </c>
      <c r="AM346" s="5">
        <v>3.0</v>
      </c>
      <c r="AN346" s="5">
        <v>0.0</v>
      </c>
      <c r="AO346" s="5">
        <v>0.0</v>
      </c>
      <c r="AP346" s="5">
        <v>8.0</v>
      </c>
      <c r="AQ346" s="5">
        <v>0.288</v>
      </c>
      <c r="AR346" s="5">
        <v>0.373</v>
      </c>
      <c r="AS346" s="5">
        <v>0.61</v>
      </c>
      <c r="AT346" s="5">
        <v>0.983</v>
      </c>
      <c r="AU346" s="5">
        <v>36.0</v>
      </c>
      <c r="AV346" s="5">
        <v>1.0</v>
      </c>
      <c r="AW346" s="5">
        <v>0.0</v>
      </c>
      <c r="AX346" s="5">
        <v>0.0</v>
      </c>
      <c r="AY346" s="5">
        <v>0.0</v>
      </c>
      <c r="AZ346" s="5">
        <v>0.0</v>
      </c>
      <c r="BA346" s="5">
        <v>0.0</v>
      </c>
      <c r="BB346" s="5">
        <v>0.378</v>
      </c>
      <c r="BC346" s="5">
        <f t="shared" si="1"/>
        <v>5</v>
      </c>
      <c r="BD346" s="5">
        <f t="shared" si="2"/>
        <v>0</v>
      </c>
    </row>
    <row r="347">
      <c r="A347" s="1">
        <v>346.0</v>
      </c>
      <c r="B347" s="3"/>
      <c r="C347" s="4" t="s">
        <v>998</v>
      </c>
      <c r="D347" s="4" t="s">
        <v>692</v>
      </c>
      <c r="E347" s="5">
        <v>2019.0</v>
      </c>
      <c r="F347" s="5">
        <v>2020.0</v>
      </c>
      <c r="G347" s="5">
        <v>41.0</v>
      </c>
      <c r="H347" s="5">
        <v>19.0</v>
      </c>
      <c r="I347" s="3"/>
      <c r="J347" s="3"/>
      <c r="K347" s="3"/>
      <c r="L347" s="5">
        <v>3.86</v>
      </c>
      <c r="M347" s="5">
        <v>0.0</v>
      </c>
      <c r="N347" s="3"/>
      <c r="O347" s="3"/>
      <c r="P347" s="3"/>
      <c r="Q347" s="3"/>
      <c r="R347" s="5">
        <v>21.0</v>
      </c>
      <c r="S347" s="5">
        <v>20.0</v>
      </c>
      <c r="T347" s="5">
        <v>8.0</v>
      </c>
      <c r="U347" s="5">
        <v>9.0</v>
      </c>
      <c r="V347" s="5">
        <v>2.0</v>
      </c>
      <c r="W347" s="5">
        <v>15.0</v>
      </c>
      <c r="X347" s="5">
        <v>2.0</v>
      </c>
      <c r="Y347" s="5">
        <v>0.0</v>
      </c>
      <c r="Z347" s="5">
        <v>0.0</v>
      </c>
      <c r="AA347" s="5">
        <v>0.0</v>
      </c>
      <c r="AB347" s="5">
        <v>1.0</v>
      </c>
      <c r="AC347" s="5">
        <v>95.0</v>
      </c>
      <c r="AD347" s="5">
        <v>1.667</v>
      </c>
      <c r="AE347" s="5">
        <v>8.1</v>
      </c>
      <c r="AF347" s="5">
        <v>1.27</v>
      </c>
      <c r="AG347" s="5">
        <v>95.0</v>
      </c>
      <c r="AH347" s="5">
        <v>79.0</v>
      </c>
      <c r="AI347" s="5">
        <v>8.0</v>
      </c>
      <c r="AJ347" s="5">
        <v>20.0</v>
      </c>
      <c r="AK347" s="5">
        <v>2.0</v>
      </c>
      <c r="AL347" s="5">
        <v>1.0</v>
      </c>
      <c r="AM347" s="5">
        <v>2.0</v>
      </c>
      <c r="AN347" s="5">
        <v>4.0</v>
      </c>
      <c r="AO347" s="5">
        <v>1.0</v>
      </c>
      <c r="AP347" s="5">
        <v>15.0</v>
      </c>
      <c r="AQ347" s="5">
        <v>0.253</v>
      </c>
      <c r="AR347" s="5">
        <v>0.372</v>
      </c>
      <c r="AS347" s="5">
        <v>0.38</v>
      </c>
      <c r="AT347" s="5">
        <v>0.752</v>
      </c>
      <c r="AU347" s="5">
        <v>30.0</v>
      </c>
      <c r="AV347" s="5">
        <v>0.0</v>
      </c>
      <c r="AW347" s="5">
        <v>0.0</v>
      </c>
      <c r="AX347" s="5">
        <v>0.0</v>
      </c>
      <c r="AY347" s="5">
        <v>0.0</v>
      </c>
      <c r="AZ347" s="5">
        <v>2.0</v>
      </c>
      <c r="BA347" s="5">
        <v>0.0</v>
      </c>
      <c r="BB347" s="5">
        <v>0.31</v>
      </c>
      <c r="BC347" s="5">
        <f t="shared" si="1"/>
        <v>15</v>
      </c>
      <c r="BD347" s="5">
        <f t="shared" si="2"/>
        <v>3</v>
      </c>
    </row>
    <row r="348">
      <c r="A348" s="1">
        <v>347.0</v>
      </c>
      <c r="B348" s="3"/>
      <c r="C348" s="4" t="s">
        <v>999</v>
      </c>
      <c r="D348" s="4" t="s">
        <v>692</v>
      </c>
      <c r="E348" s="5">
        <v>2019.0</v>
      </c>
      <c r="F348" s="5">
        <v>2020.0</v>
      </c>
      <c r="G348" s="5">
        <v>10.0</v>
      </c>
      <c r="H348" s="5">
        <v>19.0</v>
      </c>
      <c r="I348" s="3"/>
      <c r="J348" s="3"/>
      <c r="K348" s="3"/>
      <c r="L348" s="5">
        <v>6.39</v>
      </c>
      <c r="M348" s="5">
        <v>10.0</v>
      </c>
      <c r="N348" s="3"/>
      <c r="O348" s="3"/>
      <c r="P348" s="3"/>
      <c r="Q348" s="3"/>
      <c r="R348" s="5">
        <v>25.1</v>
      </c>
      <c r="S348" s="5">
        <v>32.0</v>
      </c>
      <c r="T348" s="5">
        <v>19.0</v>
      </c>
      <c r="U348" s="5">
        <v>18.0</v>
      </c>
      <c r="V348" s="5">
        <v>8.0</v>
      </c>
      <c r="W348" s="5">
        <v>6.0</v>
      </c>
      <c r="X348" s="5">
        <v>0.0</v>
      </c>
      <c r="Y348" s="5">
        <v>1.0</v>
      </c>
      <c r="Z348" s="5">
        <v>1.0</v>
      </c>
      <c r="AA348" s="5">
        <v>0.0</v>
      </c>
      <c r="AB348" s="5">
        <v>0.0</v>
      </c>
      <c r="AC348" s="5">
        <v>113.0</v>
      </c>
      <c r="AD348" s="5">
        <v>1.5</v>
      </c>
      <c r="AE348" s="5">
        <v>6.8</v>
      </c>
      <c r="AF348" s="5">
        <v>3.17</v>
      </c>
      <c r="AG348" s="5">
        <v>113.0</v>
      </c>
      <c r="AH348" s="5">
        <v>106.0</v>
      </c>
      <c r="AI348" s="5">
        <v>19.0</v>
      </c>
      <c r="AJ348" s="5">
        <v>32.0</v>
      </c>
      <c r="AK348" s="5">
        <v>9.0</v>
      </c>
      <c r="AL348" s="5">
        <v>0.0</v>
      </c>
      <c r="AM348" s="5">
        <v>8.0</v>
      </c>
      <c r="AN348" s="5">
        <v>0.0</v>
      </c>
      <c r="AO348" s="5">
        <v>1.0</v>
      </c>
      <c r="AP348" s="5">
        <v>6.0</v>
      </c>
      <c r="AQ348" s="5">
        <v>0.302</v>
      </c>
      <c r="AR348" s="5">
        <v>0.345</v>
      </c>
      <c r="AS348" s="5">
        <v>0.613</v>
      </c>
      <c r="AT348" s="5">
        <v>0.958</v>
      </c>
      <c r="AU348" s="5">
        <v>65.0</v>
      </c>
      <c r="AV348" s="5">
        <v>1.0</v>
      </c>
      <c r="AW348" s="5">
        <v>1.0</v>
      </c>
      <c r="AX348" s="5">
        <v>0.0</v>
      </c>
      <c r="AY348" s="5">
        <v>0.0</v>
      </c>
      <c r="AZ348" s="5">
        <v>0.0</v>
      </c>
      <c r="BA348" s="5">
        <v>1.0</v>
      </c>
      <c r="BB348" s="5">
        <v>0.304</v>
      </c>
      <c r="BC348" s="5">
        <f t="shared" si="1"/>
        <v>15</v>
      </c>
      <c r="BD348" s="5">
        <f t="shared" si="2"/>
        <v>-1</v>
      </c>
    </row>
    <row r="349">
      <c r="A349" s="1">
        <v>348.0</v>
      </c>
      <c r="B349" s="3"/>
      <c r="C349" s="4" t="s">
        <v>1000</v>
      </c>
      <c r="D349" s="4" t="s">
        <v>692</v>
      </c>
      <c r="E349" s="5">
        <v>2019.0</v>
      </c>
      <c r="F349" s="5">
        <v>2020.0</v>
      </c>
      <c r="G349" s="5">
        <v>40.0</v>
      </c>
      <c r="H349" s="5">
        <v>19.0</v>
      </c>
      <c r="I349" s="3"/>
      <c r="J349" s="3"/>
      <c r="K349" s="3"/>
      <c r="L349" s="5">
        <v>3.32</v>
      </c>
      <c r="M349" s="5">
        <v>0.0</v>
      </c>
      <c r="N349" s="3"/>
      <c r="O349" s="3"/>
      <c r="P349" s="3"/>
      <c r="Q349" s="3"/>
      <c r="R349" s="5">
        <v>19.0</v>
      </c>
      <c r="S349" s="5">
        <v>18.0</v>
      </c>
      <c r="T349" s="5">
        <v>14.0</v>
      </c>
      <c r="U349" s="5">
        <v>7.0</v>
      </c>
      <c r="V349" s="5">
        <v>3.0</v>
      </c>
      <c r="W349" s="5">
        <v>10.0</v>
      </c>
      <c r="X349" s="5">
        <v>0.0</v>
      </c>
      <c r="Y349" s="5">
        <v>0.0</v>
      </c>
      <c r="Z349" s="5">
        <v>0.0</v>
      </c>
      <c r="AA349" s="5">
        <v>0.0</v>
      </c>
      <c r="AB349" s="5">
        <v>0.0</v>
      </c>
      <c r="AC349" s="5">
        <v>85.0</v>
      </c>
      <c r="AD349" s="5">
        <v>1.474</v>
      </c>
      <c r="AE349" s="5">
        <v>9.0</v>
      </c>
      <c r="AF349" s="5">
        <v>1.9</v>
      </c>
      <c r="AG349" s="5">
        <v>85.0</v>
      </c>
      <c r="AH349" s="5">
        <v>74.0</v>
      </c>
      <c r="AI349" s="5">
        <v>14.0</v>
      </c>
      <c r="AJ349" s="5">
        <v>18.0</v>
      </c>
      <c r="AK349" s="5">
        <v>3.0</v>
      </c>
      <c r="AL349" s="5">
        <v>1.0</v>
      </c>
      <c r="AM349" s="5">
        <v>3.0</v>
      </c>
      <c r="AN349" s="5">
        <v>2.0</v>
      </c>
      <c r="AO349" s="5">
        <v>0.0</v>
      </c>
      <c r="AP349" s="5">
        <v>10.0</v>
      </c>
      <c r="AQ349" s="5">
        <v>0.243</v>
      </c>
      <c r="AR349" s="5">
        <v>0.329</v>
      </c>
      <c r="AS349" s="5">
        <v>0.432</v>
      </c>
      <c r="AT349" s="5">
        <v>0.762</v>
      </c>
      <c r="AU349" s="5">
        <v>32.0</v>
      </c>
      <c r="AV349" s="5">
        <v>0.0</v>
      </c>
      <c r="AW349" s="5">
        <v>0.0</v>
      </c>
      <c r="AX349" s="5">
        <v>0.0</v>
      </c>
      <c r="AY349" s="5">
        <v>1.0</v>
      </c>
      <c r="AZ349" s="5">
        <v>0.0</v>
      </c>
      <c r="BA349" s="5">
        <v>0.0</v>
      </c>
      <c r="BB349" s="5">
        <v>0.283</v>
      </c>
      <c r="BC349" s="5">
        <f t="shared" si="1"/>
        <v>11</v>
      </c>
      <c r="BD349" s="5">
        <f t="shared" si="2"/>
        <v>2</v>
      </c>
    </row>
    <row r="350">
      <c r="A350" s="1">
        <v>349.0</v>
      </c>
      <c r="B350" s="3"/>
      <c r="C350" s="4" t="s">
        <v>1001</v>
      </c>
      <c r="D350" s="4" t="s">
        <v>692</v>
      </c>
      <c r="E350" s="5">
        <v>2019.0</v>
      </c>
      <c r="F350" s="5">
        <v>2019.0</v>
      </c>
      <c r="G350" s="5">
        <v>27.0</v>
      </c>
      <c r="H350" s="5">
        <v>19.0</v>
      </c>
      <c r="I350" s="3"/>
      <c r="J350" s="3"/>
      <c r="K350" s="3"/>
      <c r="L350" s="5">
        <v>1.86</v>
      </c>
      <c r="M350" s="5">
        <v>0.0</v>
      </c>
      <c r="N350" s="3"/>
      <c r="O350" s="3"/>
      <c r="P350" s="3"/>
      <c r="Q350" s="3"/>
      <c r="R350" s="5">
        <v>19.1</v>
      </c>
      <c r="S350" s="5">
        <v>7.0</v>
      </c>
      <c r="T350" s="5">
        <v>3.0</v>
      </c>
      <c r="U350" s="5">
        <v>4.0</v>
      </c>
      <c r="V350" s="5">
        <v>1.0</v>
      </c>
      <c r="W350" s="5">
        <v>4.0</v>
      </c>
      <c r="X350" s="5">
        <v>0.0</v>
      </c>
      <c r="Y350" s="5">
        <v>0.0</v>
      </c>
      <c r="Z350" s="5">
        <v>0.0</v>
      </c>
      <c r="AA350" s="5">
        <v>0.0</v>
      </c>
      <c r="AB350" s="5">
        <v>1.0</v>
      </c>
      <c r="AC350" s="5">
        <v>66.0</v>
      </c>
      <c r="AD350" s="5">
        <v>0.569</v>
      </c>
      <c r="AE350" s="5">
        <v>8.8</v>
      </c>
      <c r="AF350" s="5">
        <v>4.75</v>
      </c>
      <c r="AG350" s="5">
        <v>66.0</v>
      </c>
      <c r="AH350" s="5">
        <v>62.0</v>
      </c>
      <c r="AI350" s="5">
        <v>3.0</v>
      </c>
      <c r="AJ350" s="5">
        <v>7.0</v>
      </c>
      <c r="AK350" s="5">
        <v>0.0</v>
      </c>
      <c r="AL350" s="5">
        <v>0.0</v>
      </c>
      <c r="AM350" s="5">
        <v>1.0</v>
      </c>
      <c r="AN350" s="5">
        <v>0.0</v>
      </c>
      <c r="AO350" s="5">
        <v>0.0</v>
      </c>
      <c r="AP350" s="5">
        <v>4.0</v>
      </c>
      <c r="AQ350" s="5">
        <v>0.113</v>
      </c>
      <c r="AR350" s="5">
        <v>0.167</v>
      </c>
      <c r="AS350" s="5">
        <v>0.161</v>
      </c>
      <c r="AT350" s="5">
        <v>0.328</v>
      </c>
      <c r="AU350" s="5">
        <v>10.0</v>
      </c>
      <c r="AV350" s="5">
        <v>2.0</v>
      </c>
      <c r="AW350" s="5">
        <v>0.0</v>
      </c>
      <c r="AX350" s="5">
        <v>0.0</v>
      </c>
      <c r="AY350" s="5">
        <v>0.0</v>
      </c>
      <c r="AZ350" s="5">
        <v>0.0</v>
      </c>
      <c r="BA350" s="5">
        <v>0.0</v>
      </c>
      <c r="BB350" s="5">
        <v>0.143</v>
      </c>
      <c r="BC350" s="5">
        <f t="shared" si="1"/>
        <v>6</v>
      </c>
      <c r="BD350" s="5">
        <f t="shared" si="2"/>
        <v>0</v>
      </c>
    </row>
    <row r="351">
      <c r="A351" s="1">
        <v>350.0</v>
      </c>
      <c r="B351" s="3"/>
      <c r="C351" s="4" t="s">
        <v>1002</v>
      </c>
      <c r="D351" s="4" t="s">
        <v>692</v>
      </c>
      <c r="E351" s="5">
        <v>2019.0</v>
      </c>
      <c r="F351" s="5">
        <v>2020.0</v>
      </c>
      <c r="G351" s="5">
        <v>27.0</v>
      </c>
      <c r="H351" s="5">
        <v>19.0</v>
      </c>
      <c r="I351" s="3"/>
      <c r="J351" s="3"/>
      <c r="K351" s="3"/>
      <c r="L351" s="5">
        <v>2.95</v>
      </c>
      <c r="M351" s="5">
        <v>0.0</v>
      </c>
      <c r="N351" s="3"/>
      <c r="O351" s="3"/>
      <c r="P351" s="3"/>
      <c r="Q351" s="3"/>
      <c r="R351" s="5">
        <v>21.1</v>
      </c>
      <c r="S351" s="5">
        <v>20.0</v>
      </c>
      <c r="T351" s="5">
        <v>6.0</v>
      </c>
      <c r="U351" s="5">
        <v>7.0</v>
      </c>
      <c r="V351" s="5">
        <v>2.0</v>
      </c>
      <c r="W351" s="5">
        <v>6.0</v>
      </c>
      <c r="X351" s="5">
        <v>1.0</v>
      </c>
      <c r="Y351" s="5">
        <v>0.0</v>
      </c>
      <c r="Z351" s="5">
        <v>0.0</v>
      </c>
      <c r="AA351" s="5">
        <v>1.0</v>
      </c>
      <c r="AB351" s="5">
        <v>2.0</v>
      </c>
      <c r="AC351" s="5">
        <v>88.0</v>
      </c>
      <c r="AD351" s="5">
        <v>1.219</v>
      </c>
      <c r="AE351" s="5">
        <v>8.0</v>
      </c>
      <c r="AF351" s="5">
        <v>3.17</v>
      </c>
      <c r="AG351" s="5">
        <v>88.0</v>
      </c>
      <c r="AH351" s="5">
        <v>82.0</v>
      </c>
      <c r="AI351" s="5">
        <v>6.0</v>
      </c>
      <c r="AJ351" s="5">
        <v>20.0</v>
      </c>
      <c r="AK351" s="5">
        <v>5.0</v>
      </c>
      <c r="AL351" s="5">
        <v>0.0</v>
      </c>
      <c r="AM351" s="5">
        <v>2.0</v>
      </c>
      <c r="AN351" s="5">
        <v>1.0</v>
      </c>
      <c r="AO351" s="5">
        <v>0.0</v>
      </c>
      <c r="AP351" s="5">
        <v>6.0</v>
      </c>
      <c r="AQ351" s="5">
        <v>0.244</v>
      </c>
      <c r="AR351" s="5">
        <v>0.295</v>
      </c>
      <c r="AS351" s="5">
        <v>0.378</v>
      </c>
      <c r="AT351" s="5">
        <v>0.674</v>
      </c>
      <c r="AU351" s="5">
        <v>31.0</v>
      </c>
      <c r="AV351" s="5">
        <v>1.0</v>
      </c>
      <c r="AW351" s="5">
        <v>0.0</v>
      </c>
      <c r="AX351" s="5">
        <v>0.0</v>
      </c>
      <c r="AY351" s="5">
        <v>0.0</v>
      </c>
      <c r="AZ351" s="5">
        <v>1.0</v>
      </c>
      <c r="BA351" s="5">
        <v>0.0</v>
      </c>
      <c r="BB351" s="5">
        <v>0.295</v>
      </c>
      <c r="BC351" s="5">
        <f t="shared" si="1"/>
        <v>13</v>
      </c>
      <c r="BD351" s="5">
        <f t="shared" si="2"/>
        <v>1</v>
      </c>
    </row>
    <row r="352">
      <c r="A352" s="1">
        <v>351.0</v>
      </c>
      <c r="B352" s="3"/>
      <c r="C352" s="4" t="s">
        <v>1003</v>
      </c>
      <c r="D352" s="4" t="s">
        <v>692</v>
      </c>
      <c r="E352" s="5">
        <v>2019.0</v>
      </c>
      <c r="F352" s="5">
        <v>2020.0</v>
      </c>
      <c r="G352" s="5">
        <v>10.0</v>
      </c>
      <c r="H352" s="5">
        <v>19.0</v>
      </c>
      <c r="I352" s="3"/>
      <c r="J352" s="3"/>
      <c r="K352" s="3"/>
      <c r="L352" s="5">
        <v>4.76</v>
      </c>
      <c r="M352" s="5">
        <v>8.0</v>
      </c>
      <c r="N352" s="3"/>
      <c r="O352" s="3"/>
      <c r="P352" s="3"/>
      <c r="Q352" s="3"/>
      <c r="R352" s="5">
        <v>22.2</v>
      </c>
      <c r="S352" s="5">
        <v>28.0</v>
      </c>
      <c r="T352" s="5">
        <v>13.0</v>
      </c>
      <c r="U352" s="5">
        <v>12.0</v>
      </c>
      <c r="V352" s="5">
        <v>3.0</v>
      </c>
      <c r="W352" s="5">
        <v>7.0</v>
      </c>
      <c r="X352" s="5">
        <v>0.0</v>
      </c>
      <c r="Y352" s="5">
        <v>0.0</v>
      </c>
      <c r="Z352" s="5">
        <v>0.0</v>
      </c>
      <c r="AA352" s="5">
        <v>0.0</v>
      </c>
      <c r="AB352" s="5">
        <v>1.0</v>
      </c>
      <c r="AC352" s="5">
        <v>101.0</v>
      </c>
      <c r="AD352" s="5">
        <v>1.544</v>
      </c>
      <c r="AE352" s="5">
        <v>7.5</v>
      </c>
      <c r="AF352" s="5">
        <v>2.71</v>
      </c>
      <c r="AG352" s="5">
        <v>101.0</v>
      </c>
      <c r="AH352" s="5">
        <v>92.0</v>
      </c>
      <c r="AI352" s="5">
        <v>13.0</v>
      </c>
      <c r="AJ352" s="5">
        <v>28.0</v>
      </c>
      <c r="AK352" s="5">
        <v>7.0</v>
      </c>
      <c r="AL352" s="5">
        <v>0.0</v>
      </c>
      <c r="AM352" s="5">
        <v>3.0</v>
      </c>
      <c r="AN352" s="5">
        <v>0.0</v>
      </c>
      <c r="AO352" s="5">
        <v>0.0</v>
      </c>
      <c r="AP352" s="5">
        <v>7.0</v>
      </c>
      <c r="AQ352" s="5">
        <v>0.304</v>
      </c>
      <c r="AR352" s="5">
        <v>0.354</v>
      </c>
      <c r="AS352" s="5">
        <v>0.478</v>
      </c>
      <c r="AT352" s="5">
        <v>0.832</v>
      </c>
      <c r="AU352" s="5">
        <v>44.0</v>
      </c>
      <c r="AV352" s="5">
        <v>3.0</v>
      </c>
      <c r="AW352" s="5">
        <v>0.0</v>
      </c>
      <c r="AX352" s="5">
        <v>2.0</v>
      </c>
      <c r="AY352" s="5">
        <v>0.0</v>
      </c>
      <c r="AZ352" s="5">
        <v>0.0</v>
      </c>
      <c r="BA352" s="5">
        <v>0.0</v>
      </c>
      <c r="BB352" s="5">
        <v>0.357</v>
      </c>
      <c r="BC352" s="5">
        <f t="shared" si="1"/>
        <v>18</v>
      </c>
      <c r="BD352" s="5">
        <f t="shared" si="2"/>
        <v>0</v>
      </c>
    </row>
    <row r="353">
      <c r="A353" s="1">
        <v>352.0</v>
      </c>
      <c r="B353" s="3"/>
      <c r="C353" s="4" t="s">
        <v>1004</v>
      </c>
      <c r="D353" s="4" t="s">
        <v>692</v>
      </c>
      <c r="E353" s="5">
        <v>2019.0</v>
      </c>
      <c r="F353" s="5">
        <v>2019.0</v>
      </c>
      <c r="G353" s="5">
        <v>9.0</v>
      </c>
      <c r="H353" s="5">
        <v>19.0</v>
      </c>
      <c r="I353" s="3"/>
      <c r="J353" s="3"/>
      <c r="K353" s="3"/>
      <c r="L353" s="5">
        <v>4.91</v>
      </c>
      <c r="M353" s="5">
        <v>8.0</v>
      </c>
      <c r="N353" s="3"/>
      <c r="O353" s="3"/>
      <c r="P353" s="3"/>
      <c r="Q353" s="3"/>
      <c r="R353" s="5">
        <v>22.0</v>
      </c>
      <c r="S353" s="5">
        <v>23.0</v>
      </c>
      <c r="T353" s="5">
        <v>15.0</v>
      </c>
      <c r="U353" s="5">
        <v>12.0</v>
      </c>
      <c r="V353" s="5">
        <v>3.0</v>
      </c>
      <c r="W353" s="5">
        <v>11.0</v>
      </c>
      <c r="X353" s="5">
        <v>0.0</v>
      </c>
      <c r="Y353" s="5">
        <v>1.0</v>
      </c>
      <c r="Z353" s="5">
        <v>1.0</v>
      </c>
      <c r="AA353" s="5">
        <v>0.0</v>
      </c>
      <c r="AB353" s="5">
        <v>1.0</v>
      </c>
      <c r="AC353" s="5">
        <v>100.0</v>
      </c>
      <c r="AD353" s="5">
        <v>1.545</v>
      </c>
      <c r="AE353" s="5">
        <v>7.8</v>
      </c>
      <c r="AF353" s="5">
        <v>1.73</v>
      </c>
      <c r="AG353" s="5">
        <v>100.0</v>
      </c>
      <c r="AH353" s="5">
        <v>87.0</v>
      </c>
      <c r="AI353" s="5">
        <v>15.0</v>
      </c>
      <c r="AJ353" s="5">
        <v>23.0</v>
      </c>
      <c r="AK353" s="5">
        <v>4.0</v>
      </c>
      <c r="AL353" s="5">
        <v>0.0</v>
      </c>
      <c r="AM353" s="5">
        <v>3.0</v>
      </c>
      <c r="AN353" s="5">
        <v>4.0</v>
      </c>
      <c r="AO353" s="5">
        <v>0.0</v>
      </c>
      <c r="AP353" s="5">
        <v>11.0</v>
      </c>
      <c r="AQ353" s="5">
        <v>0.264</v>
      </c>
      <c r="AR353" s="5">
        <v>0.354</v>
      </c>
      <c r="AS353" s="5">
        <v>0.414</v>
      </c>
      <c r="AT353" s="5">
        <v>0.767</v>
      </c>
      <c r="AU353" s="5">
        <v>36.0</v>
      </c>
      <c r="AV353" s="5">
        <v>2.0</v>
      </c>
      <c r="AW353" s="5">
        <v>1.0</v>
      </c>
      <c r="AX353" s="5">
        <v>1.0</v>
      </c>
      <c r="AY353" s="5">
        <v>0.0</v>
      </c>
      <c r="AZ353" s="5">
        <v>0.0</v>
      </c>
      <c r="BA353" s="5">
        <v>1.0</v>
      </c>
      <c r="BB353" s="5">
        <v>0.308</v>
      </c>
      <c r="BC353" s="5">
        <f t="shared" si="1"/>
        <v>16</v>
      </c>
      <c r="BD353" s="5">
        <f t="shared" si="2"/>
        <v>4</v>
      </c>
    </row>
    <row r="354">
      <c r="A354" s="1">
        <v>353.0</v>
      </c>
      <c r="B354" s="3"/>
      <c r="C354" s="4" t="s">
        <v>1005</v>
      </c>
      <c r="D354" s="4" t="s">
        <v>692</v>
      </c>
      <c r="E354" s="5">
        <v>2019.0</v>
      </c>
      <c r="F354" s="5">
        <v>2020.0</v>
      </c>
      <c r="G354" s="5">
        <v>9.0</v>
      </c>
      <c r="H354" s="5">
        <v>19.0</v>
      </c>
      <c r="I354" s="3"/>
      <c r="J354" s="3"/>
      <c r="K354" s="3"/>
      <c r="L354" s="5">
        <v>5.73</v>
      </c>
      <c r="M354" s="5">
        <v>8.0</v>
      </c>
      <c r="N354" s="3"/>
      <c r="O354" s="3"/>
      <c r="P354" s="3"/>
      <c r="Q354" s="3"/>
      <c r="R354" s="5">
        <v>22.0</v>
      </c>
      <c r="S354" s="5">
        <v>20.0</v>
      </c>
      <c r="T354" s="5">
        <v>18.0</v>
      </c>
      <c r="U354" s="5">
        <v>14.0</v>
      </c>
      <c r="V354" s="5">
        <v>5.0</v>
      </c>
      <c r="W354" s="5">
        <v>5.0</v>
      </c>
      <c r="X354" s="5">
        <v>0.0</v>
      </c>
      <c r="Y354" s="5">
        <v>0.0</v>
      </c>
      <c r="Z354" s="5">
        <v>1.0</v>
      </c>
      <c r="AA354" s="5">
        <v>0.0</v>
      </c>
      <c r="AB354" s="5">
        <v>3.0</v>
      </c>
      <c r="AC354" s="5">
        <v>90.0</v>
      </c>
      <c r="AD354" s="5">
        <v>1.136</v>
      </c>
      <c r="AE354" s="5">
        <v>7.8</v>
      </c>
      <c r="AF354" s="5">
        <v>3.8</v>
      </c>
      <c r="AG354" s="5">
        <v>90.0</v>
      </c>
      <c r="AH354" s="5">
        <v>81.0</v>
      </c>
      <c r="AI354" s="5">
        <v>18.0</v>
      </c>
      <c r="AJ354" s="5">
        <v>20.0</v>
      </c>
      <c r="AK354" s="5">
        <v>5.0</v>
      </c>
      <c r="AL354" s="5">
        <v>0.0</v>
      </c>
      <c r="AM354" s="5">
        <v>5.0</v>
      </c>
      <c r="AN354" s="5">
        <v>0.0</v>
      </c>
      <c r="AO354" s="5">
        <v>0.0</v>
      </c>
      <c r="AP354" s="5">
        <v>5.0</v>
      </c>
      <c r="AQ354" s="5">
        <v>0.247</v>
      </c>
      <c r="AR354" s="5">
        <v>0.292</v>
      </c>
      <c r="AS354" s="5">
        <v>0.494</v>
      </c>
      <c r="AT354" s="5">
        <v>0.786</v>
      </c>
      <c r="AU354" s="5">
        <v>40.0</v>
      </c>
      <c r="AV354" s="5">
        <v>2.0</v>
      </c>
      <c r="AW354" s="5">
        <v>1.0</v>
      </c>
      <c r="AX354" s="5">
        <v>1.0</v>
      </c>
      <c r="AY354" s="5">
        <v>2.0</v>
      </c>
      <c r="AZ354" s="5">
        <v>0.0</v>
      </c>
      <c r="BA354" s="5">
        <v>0.0</v>
      </c>
      <c r="BB354" s="5">
        <v>0.254</v>
      </c>
      <c r="BC354" s="5">
        <f t="shared" si="1"/>
        <v>10</v>
      </c>
      <c r="BD354" s="5">
        <f t="shared" si="2"/>
        <v>0</v>
      </c>
    </row>
    <row r="355">
      <c r="A355" s="1">
        <v>354.0</v>
      </c>
      <c r="B355" s="3"/>
      <c r="C355" s="4" t="s">
        <v>1006</v>
      </c>
      <c r="D355" s="4" t="s">
        <v>692</v>
      </c>
      <c r="E355" s="5">
        <v>2019.0</v>
      </c>
      <c r="F355" s="5">
        <v>2020.0</v>
      </c>
      <c r="G355" s="5">
        <v>43.0</v>
      </c>
      <c r="H355" s="5">
        <v>18.0</v>
      </c>
      <c r="I355" s="3"/>
      <c r="J355" s="3"/>
      <c r="K355" s="3"/>
      <c r="L355" s="5">
        <v>3.91</v>
      </c>
      <c r="M355" s="5">
        <v>0.0</v>
      </c>
      <c r="N355" s="3"/>
      <c r="O355" s="3"/>
      <c r="P355" s="3"/>
      <c r="Q355" s="3"/>
      <c r="R355" s="5">
        <v>25.1</v>
      </c>
      <c r="S355" s="5">
        <v>18.0</v>
      </c>
      <c r="T355" s="5">
        <v>9.0</v>
      </c>
      <c r="U355" s="5">
        <v>11.0</v>
      </c>
      <c r="V355" s="5">
        <v>2.0</v>
      </c>
      <c r="W355" s="5">
        <v>9.0</v>
      </c>
      <c r="X355" s="5">
        <v>0.0</v>
      </c>
      <c r="Y355" s="5">
        <v>0.0</v>
      </c>
      <c r="Z355" s="5">
        <v>4.0</v>
      </c>
      <c r="AA355" s="5">
        <v>0.0</v>
      </c>
      <c r="AB355" s="5">
        <v>2.0</v>
      </c>
      <c r="AC355" s="5">
        <v>99.0</v>
      </c>
      <c r="AD355" s="5">
        <v>1.066</v>
      </c>
      <c r="AE355" s="5">
        <v>6.4</v>
      </c>
      <c r="AF355" s="5">
        <v>2.0</v>
      </c>
      <c r="AG355" s="5">
        <v>99.0</v>
      </c>
      <c r="AH355" s="5">
        <v>85.0</v>
      </c>
      <c r="AI355" s="5">
        <v>9.0</v>
      </c>
      <c r="AJ355" s="5">
        <v>18.0</v>
      </c>
      <c r="AK355" s="5">
        <v>1.0</v>
      </c>
      <c r="AL355" s="5">
        <v>0.0</v>
      </c>
      <c r="AM355" s="5">
        <v>2.0</v>
      </c>
      <c r="AN355" s="5">
        <v>4.0</v>
      </c>
      <c r="AO355" s="5">
        <v>1.0</v>
      </c>
      <c r="AP355" s="5">
        <v>9.0</v>
      </c>
      <c r="AQ355" s="5">
        <v>0.212</v>
      </c>
      <c r="AR355" s="5">
        <v>0.316</v>
      </c>
      <c r="AS355" s="5">
        <v>0.294</v>
      </c>
      <c r="AT355" s="5">
        <v>0.61</v>
      </c>
      <c r="AU355" s="5">
        <v>25.0</v>
      </c>
      <c r="AV355" s="5">
        <v>6.0</v>
      </c>
      <c r="AW355" s="5">
        <v>4.0</v>
      </c>
      <c r="AX355" s="5">
        <v>1.0</v>
      </c>
      <c r="AY355" s="5">
        <v>0.0</v>
      </c>
      <c r="AZ355" s="5">
        <v>0.0</v>
      </c>
      <c r="BA355" s="5">
        <v>0.0</v>
      </c>
      <c r="BB355" s="5">
        <v>0.246</v>
      </c>
      <c r="BC355" s="5">
        <f t="shared" si="1"/>
        <v>15</v>
      </c>
      <c r="BD355" s="5">
        <f t="shared" si="2"/>
        <v>3</v>
      </c>
    </row>
    <row r="356">
      <c r="A356" s="1">
        <v>355.0</v>
      </c>
      <c r="B356" s="3"/>
      <c r="C356" s="4" t="s">
        <v>1007</v>
      </c>
      <c r="D356" s="4" t="s">
        <v>692</v>
      </c>
      <c r="E356" s="5">
        <v>2019.0</v>
      </c>
      <c r="F356" s="5">
        <v>2020.0</v>
      </c>
      <c r="G356" s="5">
        <v>21.0</v>
      </c>
      <c r="H356" s="5">
        <v>18.0</v>
      </c>
      <c r="I356" s="3"/>
      <c r="J356" s="3"/>
      <c r="K356" s="3"/>
      <c r="L356" s="5">
        <v>0.69</v>
      </c>
      <c r="M356" s="5">
        <v>0.0</v>
      </c>
      <c r="N356" s="3"/>
      <c r="O356" s="3"/>
      <c r="P356" s="3"/>
      <c r="Q356" s="3"/>
      <c r="R356" s="5">
        <v>13.0</v>
      </c>
      <c r="S356" s="5">
        <v>8.0</v>
      </c>
      <c r="T356" s="5">
        <v>3.0</v>
      </c>
      <c r="U356" s="5">
        <v>1.0</v>
      </c>
      <c r="V356" s="5">
        <v>0.0</v>
      </c>
      <c r="W356" s="5">
        <v>3.0</v>
      </c>
      <c r="X356" s="5">
        <v>0.0</v>
      </c>
      <c r="Y356" s="5">
        <v>2.0</v>
      </c>
      <c r="Z356" s="5">
        <v>0.0</v>
      </c>
      <c r="AA356" s="5">
        <v>0.0</v>
      </c>
      <c r="AB356" s="5">
        <v>0.0</v>
      </c>
      <c r="AC356" s="5">
        <v>52.0</v>
      </c>
      <c r="AD356" s="5">
        <v>0.846</v>
      </c>
      <c r="AE356" s="5">
        <v>12.5</v>
      </c>
      <c r="AF356" s="5">
        <v>6.0</v>
      </c>
      <c r="AG356" s="5">
        <v>52.0</v>
      </c>
      <c r="AH356" s="5">
        <v>49.0</v>
      </c>
      <c r="AI356" s="5">
        <v>3.0</v>
      </c>
      <c r="AJ356" s="5">
        <v>8.0</v>
      </c>
      <c r="AK356" s="5">
        <v>3.0</v>
      </c>
      <c r="AL356" s="5">
        <v>0.0</v>
      </c>
      <c r="AM356" s="5">
        <v>0.0</v>
      </c>
      <c r="AN356" s="5">
        <v>0.0</v>
      </c>
      <c r="AO356" s="5">
        <v>0.0</v>
      </c>
      <c r="AP356" s="5">
        <v>3.0</v>
      </c>
      <c r="AQ356" s="5">
        <v>0.163</v>
      </c>
      <c r="AR356" s="5">
        <v>0.212</v>
      </c>
      <c r="AS356" s="5">
        <v>0.224</v>
      </c>
      <c r="AT356" s="5">
        <v>0.436</v>
      </c>
      <c r="AU356" s="5">
        <v>11.0</v>
      </c>
      <c r="AV356" s="5">
        <v>0.0</v>
      </c>
      <c r="AW356" s="5">
        <v>0.0</v>
      </c>
      <c r="AX356" s="5">
        <v>0.0</v>
      </c>
      <c r="AY356" s="5">
        <v>0.0</v>
      </c>
      <c r="AZ356" s="5">
        <v>0.0</v>
      </c>
      <c r="BA356" s="5">
        <v>2.0</v>
      </c>
      <c r="BB356" s="5">
        <v>0.258</v>
      </c>
      <c r="BC356" s="5">
        <f t="shared" si="1"/>
        <v>5</v>
      </c>
      <c r="BD356" s="5">
        <f t="shared" si="2"/>
        <v>0</v>
      </c>
    </row>
    <row r="357">
      <c r="A357" s="1">
        <v>356.0</v>
      </c>
      <c r="B357" s="3"/>
      <c r="C357" s="4" t="s">
        <v>1008</v>
      </c>
      <c r="D357" s="4" t="s">
        <v>692</v>
      </c>
      <c r="E357" s="5">
        <v>2019.0</v>
      </c>
      <c r="F357" s="5">
        <v>2020.0</v>
      </c>
      <c r="G357" s="5">
        <v>23.0</v>
      </c>
      <c r="H357" s="5">
        <v>18.0</v>
      </c>
      <c r="I357" s="3"/>
      <c r="J357" s="3"/>
      <c r="K357" s="3"/>
      <c r="L357" s="5">
        <v>4.6</v>
      </c>
      <c r="M357" s="5">
        <v>0.0</v>
      </c>
      <c r="N357" s="3"/>
      <c r="O357" s="3"/>
      <c r="P357" s="3"/>
      <c r="Q357" s="3"/>
      <c r="R357" s="5">
        <v>15.2</v>
      </c>
      <c r="S357" s="5">
        <v>15.0</v>
      </c>
      <c r="T357" s="5">
        <v>10.0</v>
      </c>
      <c r="U357" s="5">
        <v>8.0</v>
      </c>
      <c r="V357" s="5">
        <v>3.0</v>
      </c>
      <c r="W357" s="5">
        <v>3.0</v>
      </c>
      <c r="X357" s="5">
        <v>0.0</v>
      </c>
      <c r="Y357" s="5">
        <v>0.0</v>
      </c>
      <c r="Z357" s="5">
        <v>1.0</v>
      </c>
      <c r="AA357" s="5">
        <v>0.0</v>
      </c>
      <c r="AB357" s="5">
        <v>1.0</v>
      </c>
      <c r="AC357" s="5">
        <v>64.0</v>
      </c>
      <c r="AD357" s="5">
        <v>1.149</v>
      </c>
      <c r="AE357" s="5">
        <v>10.3</v>
      </c>
      <c r="AF357" s="5">
        <v>6.0</v>
      </c>
      <c r="AG357" s="5">
        <v>64.0</v>
      </c>
      <c r="AH357" s="5">
        <v>60.0</v>
      </c>
      <c r="AI357" s="5">
        <v>10.0</v>
      </c>
      <c r="AJ357" s="5">
        <v>15.0</v>
      </c>
      <c r="AK357" s="5">
        <v>5.0</v>
      </c>
      <c r="AL357" s="5">
        <v>0.0</v>
      </c>
      <c r="AM357" s="5">
        <v>3.0</v>
      </c>
      <c r="AN357" s="5">
        <v>5.0</v>
      </c>
      <c r="AO357" s="5">
        <v>0.0</v>
      </c>
      <c r="AP357" s="5">
        <v>3.0</v>
      </c>
      <c r="AQ357" s="5">
        <v>0.25</v>
      </c>
      <c r="AR357" s="5">
        <v>0.297</v>
      </c>
      <c r="AS357" s="5">
        <v>0.483</v>
      </c>
      <c r="AT357" s="5">
        <v>0.78</v>
      </c>
      <c r="AU357" s="5">
        <v>29.0</v>
      </c>
      <c r="AV357" s="5">
        <v>2.0</v>
      </c>
      <c r="AW357" s="5">
        <v>1.0</v>
      </c>
      <c r="AX357" s="5">
        <v>0.0</v>
      </c>
      <c r="AY357" s="5">
        <v>0.0</v>
      </c>
      <c r="AZ357" s="5">
        <v>0.0</v>
      </c>
      <c r="BA357" s="5">
        <v>0.0</v>
      </c>
      <c r="BB357" s="5">
        <v>0.308</v>
      </c>
      <c r="BC357" s="5">
        <f t="shared" si="1"/>
        <v>7</v>
      </c>
      <c r="BD357" s="5">
        <f t="shared" si="2"/>
        <v>5</v>
      </c>
    </row>
    <row r="358">
      <c r="A358" s="1">
        <v>357.0</v>
      </c>
      <c r="B358" s="3"/>
      <c r="C358" s="4" t="s">
        <v>1009</v>
      </c>
      <c r="D358" s="4" t="s">
        <v>692</v>
      </c>
      <c r="E358" s="5">
        <v>2019.0</v>
      </c>
      <c r="F358" s="5">
        <v>2020.0</v>
      </c>
      <c r="G358" s="5">
        <v>42.0</v>
      </c>
      <c r="H358" s="5">
        <v>18.0</v>
      </c>
      <c r="I358" s="3"/>
      <c r="J358" s="3"/>
      <c r="K358" s="3"/>
      <c r="L358" s="5">
        <v>2.67</v>
      </c>
      <c r="M358" s="5">
        <v>1.0</v>
      </c>
      <c r="N358" s="3"/>
      <c r="O358" s="3"/>
      <c r="P358" s="3"/>
      <c r="Q358" s="3"/>
      <c r="R358" s="5">
        <v>27.0</v>
      </c>
      <c r="S358" s="5">
        <v>27.0</v>
      </c>
      <c r="T358" s="5">
        <v>16.0</v>
      </c>
      <c r="U358" s="5">
        <v>8.0</v>
      </c>
      <c r="V358" s="5">
        <v>3.0</v>
      </c>
      <c r="W358" s="5">
        <v>12.0</v>
      </c>
      <c r="X358" s="5">
        <v>1.0</v>
      </c>
      <c r="Y358" s="5">
        <v>4.0</v>
      </c>
      <c r="Z358" s="5">
        <v>1.0</v>
      </c>
      <c r="AA358" s="5">
        <v>0.0</v>
      </c>
      <c r="AB358" s="5">
        <v>2.0</v>
      </c>
      <c r="AC358" s="5">
        <v>123.0</v>
      </c>
      <c r="AD358" s="5">
        <v>1.444</v>
      </c>
      <c r="AE358" s="5">
        <v>6.0</v>
      </c>
      <c r="AF358" s="5">
        <v>1.5</v>
      </c>
      <c r="AG358" s="5">
        <v>123.0</v>
      </c>
      <c r="AH358" s="5">
        <v>107.0</v>
      </c>
      <c r="AI358" s="5">
        <v>16.0</v>
      </c>
      <c r="AJ358" s="5">
        <v>27.0</v>
      </c>
      <c r="AK358" s="5">
        <v>4.0</v>
      </c>
      <c r="AL358" s="5">
        <v>1.0</v>
      </c>
      <c r="AM358" s="5">
        <v>3.0</v>
      </c>
      <c r="AN358" s="5">
        <v>0.0</v>
      </c>
      <c r="AO358" s="5">
        <v>2.0</v>
      </c>
      <c r="AP358" s="5">
        <v>12.0</v>
      </c>
      <c r="AQ358" s="5">
        <v>0.252</v>
      </c>
      <c r="AR358" s="5">
        <v>0.331</v>
      </c>
      <c r="AS358" s="5">
        <v>0.393</v>
      </c>
      <c r="AT358" s="5">
        <v>0.723</v>
      </c>
      <c r="AU358" s="5">
        <v>42.0</v>
      </c>
      <c r="AV358" s="5">
        <v>3.0</v>
      </c>
      <c r="AW358" s="5">
        <v>1.0</v>
      </c>
      <c r="AX358" s="5">
        <v>2.0</v>
      </c>
      <c r="AY358" s="5">
        <v>1.0</v>
      </c>
      <c r="AZ358" s="5">
        <v>1.0</v>
      </c>
      <c r="BA358" s="5">
        <v>4.0</v>
      </c>
      <c r="BB358" s="5">
        <v>0.276</v>
      </c>
      <c r="BC358" s="5">
        <f t="shared" si="1"/>
        <v>19</v>
      </c>
      <c r="BD358" s="5">
        <f t="shared" si="2"/>
        <v>-2</v>
      </c>
    </row>
    <row r="359">
      <c r="A359" s="1">
        <v>358.0</v>
      </c>
      <c r="B359" s="3"/>
      <c r="C359" s="4" t="s">
        <v>1010</v>
      </c>
      <c r="D359" s="4" t="s">
        <v>692</v>
      </c>
      <c r="E359" s="5">
        <v>2019.0</v>
      </c>
      <c r="F359" s="5">
        <v>2020.0</v>
      </c>
      <c r="G359" s="5">
        <v>33.0</v>
      </c>
      <c r="H359" s="5">
        <v>18.0</v>
      </c>
      <c r="I359" s="3"/>
      <c r="J359" s="3"/>
      <c r="K359" s="3"/>
      <c r="L359" s="5">
        <v>4.74</v>
      </c>
      <c r="M359" s="5">
        <v>0.0</v>
      </c>
      <c r="N359" s="3"/>
      <c r="O359" s="3"/>
      <c r="P359" s="3"/>
      <c r="Q359" s="3"/>
      <c r="R359" s="5">
        <v>19.0</v>
      </c>
      <c r="S359" s="5">
        <v>22.0</v>
      </c>
      <c r="T359" s="5">
        <v>17.0</v>
      </c>
      <c r="U359" s="5">
        <v>10.0</v>
      </c>
      <c r="V359" s="5">
        <v>2.0</v>
      </c>
      <c r="W359" s="5">
        <v>10.0</v>
      </c>
      <c r="X359" s="5">
        <v>0.0</v>
      </c>
      <c r="Y359" s="5">
        <v>3.0</v>
      </c>
      <c r="Z359" s="5">
        <v>1.0</v>
      </c>
      <c r="AA359" s="5">
        <v>0.0</v>
      </c>
      <c r="AB359" s="5">
        <v>0.0</v>
      </c>
      <c r="AC359" s="5">
        <v>91.0</v>
      </c>
      <c r="AD359" s="5">
        <v>1.684</v>
      </c>
      <c r="AE359" s="5">
        <v>8.5</v>
      </c>
      <c r="AF359" s="5">
        <v>1.8</v>
      </c>
      <c r="AG359" s="5">
        <v>91.0</v>
      </c>
      <c r="AH359" s="5">
        <v>80.0</v>
      </c>
      <c r="AI359" s="5">
        <v>17.0</v>
      </c>
      <c r="AJ359" s="5">
        <v>22.0</v>
      </c>
      <c r="AK359" s="5">
        <v>6.0</v>
      </c>
      <c r="AL359" s="5">
        <v>1.0</v>
      </c>
      <c r="AM359" s="5">
        <v>2.0</v>
      </c>
      <c r="AN359" s="5">
        <v>0.0</v>
      </c>
      <c r="AO359" s="5">
        <v>1.0</v>
      </c>
      <c r="AP359" s="5">
        <v>10.0</v>
      </c>
      <c r="AQ359" s="5">
        <v>0.275</v>
      </c>
      <c r="AR359" s="5">
        <v>0.363</v>
      </c>
      <c r="AS359" s="5">
        <v>0.45</v>
      </c>
      <c r="AT359" s="5">
        <v>0.813</v>
      </c>
      <c r="AU359" s="5">
        <v>36.0</v>
      </c>
      <c r="AV359" s="5">
        <v>1.0</v>
      </c>
      <c r="AW359" s="5">
        <v>1.0</v>
      </c>
      <c r="AX359" s="5">
        <v>0.0</v>
      </c>
      <c r="AY359" s="5">
        <v>0.0</v>
      </c>
      <c r="AZ359" s="5">
        <v>0.0</v>
      </c>
      <c r="BA359" s="5">
        <v>3.0</v>
      </c>
      <c r="BB359" s="5">
        <v>0.333</v>
      </c>
      <c r="BC359" s="5">
        <f t="shared" si="1"/>
        <v>13</v>
      </c>
      <c r="BD359" s="5">
        <f t="shared" si="2"/>
        <v>-1</v>
      </c>
    </row>
    <row r="360">
      <c r="A360" s="1">
        <v>359.0</v>
      </c>
      <c r="B360" s="3"/>
      <c r="C360" s="4" t="s">
        <v>1011</v>
      </c>
      <c r="D360" s="4" t="s">
        <v>692</v>
      </c>
      <c r="E360" s="5">
        <v>2019.0</v>
      </c>
      <c r="F360" s="5">
        <v>2019.0</v>
      </c>
      <c r="G360" s="5">
        <v>22.0</v>
      </c>
      <c r="H360" s="5">
        <v>18.0</v>
      </c>
      <c r="I360" s="3"/>
      <c r="J360" s="3"/>
      <c r="K360" s="3"/>
      <c r="L360" s="5">
        <v>2.3</v>
      </c>
      <c r="M360" s="5">
        <v>2.0</v>
      </c>
      <c r="N360" s="3"/>
      <c r="O360" s="3"/>
      <c r="P360" s="3"/>
      <c r="Q360" s="3"/>
      <c r="R360" s="5">
        <v>15.2</v>
      </c>
      <c r="S360" s="5">
        <v>8.0</v>
      </c>
      <c r="T360" s="5">
        <v>6.0</v>
      </c>
      <c r="U360" s="5">
        <v>4.0</v>
      </c>
      <c r="V360" s="5">
        <v>1.0</v>
      </c>
      <c r="W360" s="5">
        <v>2.0</v>
      </c>
      <c r="X360" s="5">
        <v>0.0</v>
      </c>
      <c r="Y360" s="5">
        <v>0.0</v>
      </c>
      <c r="Z360" s="5">
        <v>1.0</v>
      </c>
      <c r="AA360" s="5">
        <v>0.0</v>
      </c>
      <c r="AB360" s="5">
        <v>1.0</v>
      </c>
      <c r="AC360" s="5">
        <v>56.0</v>
      </c>
      <c r="AD360" s="5">
        <v>0.638</v>
      </c>
      <c r="AE360" s="5">
        <v>10.3</v>
      </c>
      <c r="AF360" s="5">
        <v>9.0</v>
      </c>
      <c r="AG360" s="5">
        <v>56.0</v>
      </c>
      <c r="AH360" s="5">
        <v>53.0</v>
      </c>
      <c r="AI360" s="5">
        <v>6.0</v>
      </c>
      <c r="AJ360" s="5">
        <v>8.0</v>
      </c>
      <c r="AK360" s="5">
        <v>2.0</v>
      </c>
      <c r="AL360" s="5">
        <v>1.0</v>
      </c>
      <c r="AM360" s="5">
        <v>1.0</v>
      </c>
      <c r="AN360" s="5">
        <v>0.0</v>
      </c>
      <c r="AO360" s="5">
        <v>1.0</v>
      </c>
      <c r="AP360" s="5">
        <v>2.0</v>
      </c>
      <c r="AQ360" s="5">
        <v>0.151</v>
      </c>
      <c r="AR360" s="5">
        <v>0.196</v>
      </c>
      <c r="AS360" s="5">
        <v>0.283</v>
      </c>
      <c r="AT360" s="5">
        <v>0.479</v>
      </c>
      <c r="AU360" s="5">
        <v>15.0</v>
      </c>
      <c r="AV360" s="5">
        <v>1.0</v>
      </c>
      <c r="AW360" s="5">
        <v>1.0</v>
      </c>
      <c r="AX360" s="5">
        <v>0.0</v>
      </c>
      <c r="AY360" s="5">
        <v>0.0</v>
      </c>
      <c r="AZ360" s="5">
        <v>0.0</v>
      </c>
      <c r="BA360" s="5">
        <v>0.0</v>
      </c>
      <c r="BB360" s="5">
        <v>0.206</v>
      </c>
      <c r="BC360" s="5">
        <f t="shared" si="1"/>
        <v>4</v>
      </c>
      <c r="BD360" s="5">
        <f t="shared" si="2"/>
        <v>-1</v>
      </c>
    </row>
    <row r="361">
      <c r="A361" s="1">
        <v>360.0</v>
      </c>
      <c r="B361" s="3"/>
      <c r="C361" s="4" t="s">
        <v>1012</v>
      </c>
      <c r="D361" s="4" t="s">
        <v>692</v>
      </c>
      <c r="E361" s="5">
        <v>2019.0</v>
      </c>
      <c r="F361" s="5">
        <v>2020.0</v>
      </c>
      <c r="G361" s="5">
        <v>8.0</v>
      </c>
      <c r="H361" s="5">
        <v>18.0</v>
      </c>
      <c r="I361" s="3"/>
      <c r="J361" s="3"/>
      <c r="K361" s="3"/>
      <c r="L361" s="5">
        <v>1.88</v>
      </c>
      <c r="M361" s="5">
        <v>8.0</v>
      </c>
      <c r="N361" s="3"/>
      <c r="O361" s="3"/>
      <c r="P361" s="3"/>
      <c r="Q361" s="3"/>
      <c r="R361" s="5">
        <v>24.0</v>
      </c>
      <c r="S361" s="5">
        <v>15.0</v>
      </c>
      <c r="T361" s="5">
        <v>4.0</v>
      </c>
      <c r="U361" s="5">
        <v>5.0</v>
      </c>
      <c r="V361" s="5">
        <v>1.0</v>
      </c>
      <c r="W361" s="5">
        <v>7.0</v>
      </c>
      <c r="X361" s="5">
        <v>0.0</v>
      </c>
      <c r="Y361" s="5">
        <v>2.0</v>
      </c>
      <c r="Z361" s="5">
        <v>2.0</v>
      </c>
      <c r="AA361" s="5">
        <v>0.0</v>
      </c>
      <c r="AB361" s="5">
        <v>0.0</v>
      </c>
      <c r="AC361" s="5">
        <v>95.0</v>
      </c>
      <c r="AD361" s="5">
        <v>0.917</v>
      </c>
      <c r="AE361" s="5">
        <v>6.8</v>
      </c>
      <c r="AF361" s="5">
        <v>2.57</v>
      </c>
      <c r="AG361" s="5">
        <v>95.0</v>
      </c>
      <c r="AH361" s="5">
        <v>85.0</v>
      </c>
      <c r="AI361" s="5">
        <v>4.0</v>
      </c>
      <c r="AJ361" s="5">
        <v>15.0</v>
      </c>
      <c r="AK361" s="5">
        <v>3.0</v>
      </c>
      <c r="AL361" s="5">
        <v>0.0</v>
      </c>
      <c r="AM361" s="5">
        <v>1.0</v>
      </c>
      <c r="AN361" s="5">
        <v>4.0</v>
      </c>
      <c r="AO361" s="5">
        <v>0.0</v>
      </c>
      <c r="AP361" s="5">
        <v>7.0</v>
      </c>
      <c r="AQ361" s="5">
        <v>0.176</v>
      </c>
      <c r="AR361" s="5">
        <v>0.253</v>
      </c>
      <c r="AS361" s="5">
        <v>0.247</v>
      </c>
      <c r="AT361" s="5">
        <v>0.5</v>
      </c>
      <c r="AU361" s="5">
        <v>21.0</v>
      </c>
      <c r="AV361" s="5">
        <v>2.0</v>
      </c>
      <c r="AW361" s="5">
        <v>2.0</v>
      </c>
      <c r="AX361" s="5">
        <v>0.0</v>
      </c>
      <c r="AY361" s="5">
        <v>1.0</v>
      </c>
      <c r="AZ361" s="5">
        <v>0.0</v>
      </c>
      <c r="BA361" s="5">
        <v>2.0</v>
      </c>
      <c r="BB361" s="5">
        <v>0.209</v>
      </c>
      <c r="BC361" s="5">
        <f t="shared" si="1"/>
        <v>11</v>
      </c>
      <c r="BD361" s="5">
        <f t="shared" si="2"/>
        <v>4</v>
      </c>
    </row>
    <row r="362">
      <c r="A362" s="1">
        <v>361.0</v>
      </c>
      <c r="B362" s="3"/>
      <c r="C362" s="4" t="s">
        <v>1013</v>
      </c>
      <c r="D362" s="4" t="s">
        <v>692</v>
      </c>
      <c r="E362" s="5">
        <v>2019.0</v>
      </c>
      <c r="F362" s="5">
        <v>2020.0</v>
      </c>
      <c r="G362" s="5">
        <v>30.0</v>
      </c>
      <c r="H362" s="5">
        <v>18.0</v>
      </c>
      <c r="I362" s="3"/>
      <c r="J362" s="3"/>
      <c r="K362" s="3"/>
      <c r="L362" s="5">
        <v>6.46</v>
      </c>
      <c r="M362" s="5">
        <v>0.0</v>
      </c>
      <c r="N362" s="3"/>
      <c r="O362" s="3"/>
      <c r="P362" s="3"/>
      <c r="Q362" s="3"/>
      <c r="R362" s="5">
        <v>15.1</v>
      </c>
      <c r="S362" s="5">
        <v>18.0</v>
      </c>
      <c r="T362" s="5">
        <v>9.0</v>
      </c>
      <c r="U362" s="5">
        <v>11.0</v>
      </c>
      <c r="V362" s="5">
        <v>4.0</v>
      </c>
      <c r="W362" s="5">
        <v>8.0</v>
      </c>
      <c r="X362" s="5">
        <v>0.0</v>
      </c>
      <c r="Y362" s="5">
        <v>0.0</v>
      </c>
      <c r="Z362" s="5">
        <v>3.0</v>
      </c>
      <c r="AA362" s="5">
        <v>0.0</v>
      </c>
      <c r="AB362" s="5">
        <v>0.0</v>
      </c>
      <c r="AC362" s="5">
        <v>75.0</v>
      </c>
      <c r="AD362" s="5">
        <v>1.696</v>
      </c>
      <c r="AE362" s="5">
        <v>10.6</v>
      </c>
      <c r="AF362" s="5">
        <v>2.25</v>
      </c>
      <c r="AG362" s="5">
        <v>75.0</v>
      </c>
      <c r="AH362" s="5">
        <v>64.0</v>
      </c>
      <c r="AI362" s="5">
        <v>9.0</v>
      </c>
      <c r="AJ362" s="5">
        <v>18.0</v>
      </c>
      <c r="AK362" s="5">
        <v>1.0</v>
      </c>
      <c r="AL362" s="5">
        <v>0.0</v>
      </c>
      <c r="AM362" s="5">
        <v>4.0</v>
      </c>
      <c r="AN362" s="5">
        <v>1.0</v>
      </c>
      <c r="AO362" s="5">
        <v>0.0</v>
      </c>
      <c r="AP362" s="5">
        <v>8.0</v>
      </c>
      <c r="AQ362" s="5">
        <v>0.281</v>
      </c>
      <c r="AR362" s="5">
        <v>0.387</v>
      </c>
      <c r="AS362" s="5">
        <v>0.484</v>
      </c>
      <c r="AT362" s="5">
        <v>0.871</v>
      </c>
      <c r="AU362" s="5">
        <v>31.0</v>
      </c>
      <c r="AV362" s="5">
        <v>0.0</v>
      </c>
      <c r="AW362" s="5">
        <v>3.0</v>
      </c>
      <c r="AX362" s="5">
        <v>0.0</v>
      </c>
      <c r="AY362" s="5">
        <v>0.0</v>
      </c>
      <c r="AZ362" s="5">
        <v>0.0</v>
      </c>
      <c r="BA362" s="5">
        <v>0.0</v>
      </c>
      <c r="BB362" s="5">
        <v>0.333</v>
      </c>
      <c r="BC362" s="5">
        <f t="shared" si="1"/>
        <v>13</v>
      </c>
      <c r="BD362" s="5">
        <f t="shared" si="2"/>
        <v>1</v>
      </c>
    </row>
    <row r="363">
      <c r="A363" s="1">
        <v>362.0</v>
      </c>
      <c r="B363" s="3"/>
      <c r="C363" s="4" t="s">
        <v>1014</v>
      </c>
      <c r="D363" s="4" t="s">
        <v>692</v>
      </c>
      <c r="E363" s="5">
        <v>2019.0</v>
      </c>
      <c r="F363" s="5">
        <v>2020.0</v>
      </c>
      <c r="G363" s="5">
        <v>31.0</v>
      </c>
      <c r="H363" s="5">
        <v>18.0</v>
      </c>
      <c r="I363" s="3"/>
      <c r="J363" s="3"/>
      <c r="K363" s="3"/>
      <c r="L363" s="5">
        <v>4.86</v>
      </c>
      <c r="M363" s="5">
        <v>0.0</v>
      </c>
      <c r="N363" s="3"/>
      <c r="O363" s="3"/>
      <c r="P363" s="3"/>
      <c r="Q363" s="3"/>
      <c r="R363" s="5">
        <v>16.2</v>
      </c>
      <c r="S363" s="5">
        <v>13.0</v>
      </c>
      <c r="T363" s="5">
        <v>6.0</v>
      </c>
      <c r="U363" s="5">
        <v>9.0</v>
      </c>
      <c r="V363" s="5">
        <v>1.0</v>
      </c>
      <c r="W363" s="5">
        <v>3.0</v>
      </c>
      <c r="X363" s="5">
        <v>0.0</v>
      </c>
      <c r="Y363" s="5">
        <v>3.0</v>
      </c>
      <c r="Z363" s="5">
        <v>2.0</v>
      </c>
      <c r="AA363" s="5">
        <v>0.0</v>
      </c>
      <c r="AB363" s="5">
        <v>1.0</v>
      </c>
      <c r="AC363" s="5">
        <v>68.0</v>
      </c>
      <c r="AD363" s="5">
        <v>0.96</v>
      </c>
      <c r="AE363" s="5">
        <v>9.7</v>
      </c>
      <c r="AF363" s="5">
        <v>6.0</v>
      </c>
      <c r="AG363" s="5">
        <v>68.0</v>
      </c>
      <c r="AH363" s="5">
        <v>63.0</v>
      </c>
      <c r="AI363" s="5">
        <v>6.0</v>
      </c>
      <c r="AJ363" s="5">
        <v>13.0</v>
      </c>
      <c r="AK363" s="5">
        <v>3.0</v>
      </c>
      <c r="AL363" s="5">
        <v>0.0</v>
      </c>
      <c r="AM363" s="5">
        <v>1.0</v>
      </c>
      <c r="AN363" s="5">
        <v>3.0</v>
      </c>
      <c r="AO363" s="5">
        <v>1.0</v>
      </c>
      <c r="AP363" s="5">
        <v>3.0</v>
      </c>
      <c r="AQ363" s="5">
        <v>0.206</v>
      </c>
      <c r="AR363" s="5">
        <v>0.265</v>
      </c>
      <c r="AS363" s="5">
        <v>0.302</v>
      </c>
      <c r="AT363" s="5">
        <v>0.566</v>
      </c>
      <c r="AU363" s="5">
        <v>19.0</v>
      </c>
      <c r="AV363" s="5">
        <v>2.0</v>
      </c>
      <c r="AW363" s="5">
        <v>2.0</v>
      </c>
      <c r="AX363" s="5">
        <v>0.0</v>
      </c>
      <c r="AY363" s="5">
        <v>0.0</v>
      </c>
      <c r="AZ363" s="5">
        <v>0.0</v>
      </c>
      <c r="BA363" s="5">
        <v>3.0</v>
      </c>
      <c r="BB363" s="5">
        <v>0.273</v>
      </c>
      <c r="BC363" s="5">
        <f t="shared" si="1"/>
        <v>9</v>
      </c>
      <c r="BD363" s="5">
        <f t="shared" si="2"/>
        <v>2</v>
      </c>
    </row>
    <row r="364">
      <c r="A364" s="1">
        <v>363.0</v>
      </c>
      <c r="B364" s="3"/>
      <c r="C364" s="4" t="s">
        <v>1015</v>
      </c>
      <c r="D364" s="4" t="s">
        <v>692</v>
      </c>
      <c r="E364" s="5">
        <v>2019.0</v>
      </c>
      <c r="F364" s="5">
        <v>2019.0</v>
      </c>
      <c r="G364" s="5">
        <v>22.0</v>
      </c>
      <c r="H364" s="5">
        <v>18.0</v>
      </c>
      <c r="I364" s="3"/>
      <c r="J364" s="3"/>
      <c r="K364" s="3"/>
      <c r="L364" s="5">
        <v>4.15</v>
      </c>
      <c r="M364" s="5">
        <v>0.0</v>
      </c>
      <c r="N364" s="3"/>
      <c r="O364" s="3"/>
      <c r="P364" s="3"/>
      <c r="Q364" s="3"/>
      <c r="R364" s="5">
        <v>17.1</v>
      </c>
      <c r="S364" s="5">
        <v>19.0</v>
      </c>
      <c r="T364" s="5">
        <v>17.0</v>
      </c>
      <c r="U364" s="5">
        <v>8.0</v>
      </c>
      <c r="V364" s="5">
        <v>4.0</v>
      </c>
      <c r="W364" s="5">
        <v>6.0</v>
      </c>
      <c r="X364" s="5">
        <v>0.0</v>
      </c>
      <c r="Y364" s="5">
        <v>0.0</v>
      </c>
      <c r="Z364" s="5">
        <v>2.0</v>
      </c>
      <c r="AA364" s="5">
        <v>0.0</v>
      </c>
      <c r="AB364" s="5">
        <v>2.0</v>
      </c>
      <c r="AC364" s="5">
        <v>77.0</v>
      </c>
      <c r="AD364" s="5">
        <v>1.442</v>
      </c>
      <c r="AE364" s="5">
        <v>9.3</v>
      </c>
      <c r="AF364" s="5">
        <v>3.0</v>
      </c>
      <c r="AG364" s="5">
        <v>77.0</v>
      </c>
      <c r="AH364" s="5">
        <v>69.0</v>
      </c>
      <c r="AI364" s="5">
        <v>17.0</v>
      </c>
      <c r="AJ364" s="5">
        <v>19.0</v>
      </c>
      <c r="AK364" s="5">
        <v>6.0</v>
      </c>
      <c r="AL364" s="5">
        <v>1.0</v>
      </c>
      <c r="AM364" s="5">
        <v>4.0</v>
      </c>
      <c r="AN364" s="5">
        <v>0.0</v>
      </c>
      <c r="AO364" s="5">
        <v>0.0</v>
      </c>
      <c r="AP364" s="5">
        <v>6.0</v>
      </c>
      <c r="AQ364" s="5">
        <v>0.275</v>
      </c>
      <c r="AR364" s="5">
        <v>0.351</v>
      </c>
      <c r="AS364" s="5">
        <v>0.565</v>
      </c>
      <c r="AT364" s="5">
        <v>0.916</v>
      </c>
      <c r="AU364" s="5">
        <v>39.0</v>
      </c>
      <c r="AV364" s="5">
        <v>2.0</v>
      </c>
      <c r="AW364" s="5">
        <v>2.0</v>
      </c>
      <c r="AX364" s="5">
        <v>0.0</v>
      </c>
      <c r="AY364" s="5">
        <v>0.0</v>
      </c>
      <c r="AZ364" s="5">
        <v>0.0</v>
      </c>
      <c r="BA364" s="5">
        <v>0.0</v>
      </c>
      <c r="BB364" s="5">
        <v>0.319</v>
      </c>
      <c r="BC364" s="5">
        <f t="shared" si="1"/>
        <v>8</v>
      </c>
      <c r="BD364" s="5">
        <f t="shared" si="2"/>
        <v>0</v>
      </c>
    </row>
    <row r="365">
      <c r="A365" s="1">
        <v>364.0</v>
      </c>
      <c r="B365" s="3"/>
      <c r="C365" s="4" t="s">
        <v>1016</v>
      </c>
      <c r="D365" s="4" t="s">
        <v>692</v>
      </c>
      <c r="E365" s="5">
        <v>2019.0</v>
      </c>
      <c r="F365" s="5">
        <v>2020.0</v>
      </c>
      <c r="G365" s="5">
        <v>26.0</v>
      </c>
      <c r="H365" s="5">
        <v>18.0</v>
      </c>
      <c r="I365" s="3"/>
      <c r="J365" s="3"/>
      <c r="K365" s="3"/>
      <c r="L365" s="5">
        <v>8.66</v>
      </c>
      <c r="M365" s="5">
        <v>1.0</v>
      </c>
      <c r="N365" s="3"/>
      <c r="O365" s="3"/>
      <c r="P365" s="3"/>
      <c r="Q365" s="3"/>
      <c r="R365" s="5">
        <v>17.2</v>
      </c>
      <c r="S365" s="5">
        <v>25.0</v>
      </c>
      <c r="T365" s="5">
        <v>13.0</v>
      </c>
      <c r="U365" s="5">
        <v>17.0</v>
      </c>
      <c r="V365" s="5">
        <v>1.0</v>
      </c>
      <c r="W365" s="5">
        <v>17.0</v>
      </c>
      <c r="X365" s="5">
        <v>0.0</v>
      </c>
      <c r="Y365" s="5">
        <v>3.0</v>
      </c>
      <c r="Z365" s="5">
        <v>1.0</v>
      </c>
      <c r="AA365" s="5">
        <v>0.0</v>
      </c>
      <c r="AB365" s="5">
        <v>2.0</v>
      </c>
      <c r="AC365" s="5">
        <v>98.0</v>
      </c>
      <c r="AD365" s="5">
        <v>2.377</v>
      </c>
      <c r="AE365" s="5">
        <v>9.2</v>
      </c>
      <c r="AF365" s="5">
        <v>1.06</v>
      </c>
      <c r="AG365" s="5">
        <v>98.0</v>
      </c>
      <c r="AH365" s="5">
        <v>80.0</v>
      </c>
      <c r="AI365" s="5">
        <v>13.0</v>
      </c>
      <c r="AJ365" s="5">
        <v>25.0</v>
      </c>
      <c r="AK365" s="5">
        <v>12.0</v>
      </c>
      <c r="AL365" s="5">
        <v>1.0</v>
      </c>
      <c r="AM365" s="5">
        <v>1.0</v>
      </c>
      <c r="AN365" s="5">
        <v>1.0</v>
      </c>
      <c r="AO365" s="5">
        <v>0.0</v>
      </c>
      <c r="AP365" s="5">
        <v>17.0</v>
      </c>
      <c r="AQ365" s="5">
        <v>0.313</v>
      </c>
      <c r="AR365" s="5">
        <v>0.439</v>
      </c>
      <c r="AS365" s="5">
        <v>0.525</v>
      </c>
      <c r="AT365" s="5">
        <v>0.964</v>
      </c>
      <c r="AU365" s="5">
        <v>42.0</v>
      </c>
      <c r="AV365" s="5">
        <v>0.0</v>
      </c>
      <c r="AW365" s="5">
        <v>1.0</v>
      </c>
      <c r="AX365" s="5">
        <v>0.0</v>
      </c>
      <c r="AY365" s="5">
        <v>0.0</v>
      </c>
      <c r="AZ365" s="5">
        <v>0.0</v>
      </c>
      <c r="BA365" s="5">
        <v>3.0</v>
      </c>
      <c r="BB365" s="5">
        <v>0.393</v>
      </c>
      <c r="BC365" s="5">
        <f t="shared" si="1"/>
        <v>11</v>
      </c>
      <c r="BD365" s="5">
        <f t="shared" si="2"/>
        <v>1</v>
      </c>
    </row>
    <row r="366">
      <c r="A366" s="1">
        <v>365.0</v>
      </c>
      <c r="B366" s="3"/>
      <c r="C366" s="4" t="s">
        <v>1017</v>
      </c>
      <c r="D366" s="4" t="s">
        <v>692</v>
      </c>
      <c r="E366" s="5">
        <v>2019.0</v>
      </c>
      <c r="F366" s="5">
        <v>2020.0</v>
      </c>
      <c r="G366" s="5">
        <v>11.0</v>
      </c>
      <c r="H366" s="5">
        <v>18.0</v>
      </c>
      <c r="I366" s="3"/>
      <c r="J366" s="3"/>
      <c r="K366" s="3"/>
      <c r="L366" s="5">
        <v>7.45</v>
      </c>
      <c r="M366" s="5">
        <v>8.0</v>
      </c>
      <c r="N366" s="3"/>
      <c r="O366" s="3"/>
      <c r="P366" s="3"/>
      <c r="Q366" s="3"/>
      <c r="R366" s="5">
        <v>19.1</v>
      </c>
      <c r="S366" s="5">
        <v>17.0</v>
      </c>
      <c r="T366" s="5">
        <v>10.0</v>
      </c>
      <c r="U366" s="5">
        <v>16.0</v>
      </c>
      <c r="V366" s="5">
        <v>4.0</v>
      </c>
      <c r="W366" s="5">
        <v>16.0</v>
      </c>
      <c r="X366" s="5">
        <v>1.0</v>
      </c>
      <c r="Y366" s="5">
        <v>0.0</v>
      </c>
      <c r="Z366" s="5">
        <v>1.0</v>
      </c>
      <c r="AA366" s="5">
        <v>0.0</v>
      </c>
      <c r="AB366" s="5">
        <v>2.0</v>
      </c>
      <c r="AC366" s="5">
        <v>89.0</v>
      </c>
      <c r="AD366" s="5">
        <v>1.707</v>
      </c>
      <c r="AE366" s="5">
        <v>8.4</v>
      </c>
      <c r="AF366" s="5">
        <v>1.13</v>
      </c>
      <c r="AG366" s="5">
        <v>89.0</v>
      </c>
      <c r="AH366" s="5">
        <v>72.0</v>
      </c>
      <c r="AI366" s="5">
        <v>10.0</v>
      </c>
      <c r="AJ366" s="5">
        <v>17.0</v>
      </c>
      <c r="AK366" s="5">
        <v>2.0</v>
      </c>
      <c r="AL366" s="5">
        <v>0.0</v>
      </c>
      <c r="AM366" s="5">
        <v>4.0</v>
      </c>
      <c r="AN366" s="5">
        <v>3.0</v>
      </c>
      <c r="AO366" s="5">
        <v>0.0</v>
      </c>
      <c r="AP366" s="5">
        <v>16.0</v>
      </c>
      <c r="AQ366" s="5">
        <v>0.236</v>
      </c>
      <c r="AR366" s="5">
        <v>0.382</v>
      </c>
      <c r="AS366" s="5">
        <v>0.431</v>
      </c>
      <c r="AT366" s="5">
        <v>0.813</v>
      </c>
      <c r="AU366" s="5">
        <v>31.0</v>
      </c>
      <c r="AV366" s="5">
        <v>3.0</v>
      </c>
      <c r="AW366" s="5">
        <v>1.0</v>
      </c>
      <c r="AX366" s="5">
        <v>0.0</v>
      </c>
      <c r="AY366" s="5">
        <v>0.0</v>
      </c>
      <c r="AZ366" s="5">
        <v>1.0</v>
      </c>
      <c r="BA366" s="5">
        <v>0.0</v>
      </c>
      <c r="BB366" s="5">
        <v>0.26</v>
      </c>
      <c r="BC366" s="5">
        <f t="shared" si="1"/>
        <v>11</v>
      </c>
      <c r="BD366" s="5">
        <f t="shared" si="2"/>
        <v>3</v>
      </c>
    </row>
    <row r="367">
      <c r="A367" s="1">
        <v>366.0</v>
      </c>
      <c r="B367" s="3"/>
      <c r="C367" s="4" t="s">
        <v>1018</v>
      </c>
      <c r="D367" s="4" t="s">
        <v>692</v>
      </c>
      <c r="E367" s="5">
        <v>2019.0</v>
      </c>
      <c r="F367" s="5">
        <v>2020.0</v>
      </c>
      <c r="G367" s="5">
        <v>31.0</v>
      </c>
      <c r="H367" s="5">
        <v>18.0</v>
      </c>
      <c r="I367" s="3"/>
      <c r="J367" s="3"/>
      <c r="K367" s="3"/>
      <c r="L367" s="5">
        <v>4.63</v>
      </c>
      <c r="M367" s="5">
        <v>3.0</v>
      </c>
      <c r="N367" s="3"/>
      <c r="O367" s="3"/>
      <c r="P367" s="3"/>
      <c r="Q367" s="3"/>
      <c r="R367" s="5">
        <v>23.1</v>
      </c>
      <c r="S367" s="5">
        <v>29.0</v>
      </c>
      <c r="T367" s="5">
        <v>22.0</v>
      </c>
      <c r="U367" s="5">
        <v>12.0</v>
      </c>
      <c r="V367" s="5">
        <v>1.0</v>
      </c>
      <c r="W367" s="5">
        <v>8.0</v>
      </c>
      <c r="X367" s="5">
        <v>0.0</v>
      </c>
      <c r="Y367" s="5">
        <v>2.0</v>
      </c>
      <c r="Z367" s="5">
        <v>2.0</v>
      </c>
      <c r="AA367" s="5">
        <v>0.0</v>
      </c>
      <c r="AB367" s="5">
        <v>2.0</v>
      </c>
      <c r="AC367" s="5">
        <v>109.0</v>
      </c>
      <c r="AD367" s="5">
        <v>1.586</v>
      </c>
      <c r="AE367" s="5">
        <v>6.9</v>
      </c>
      <c r="AF367" s="5">
        <v>2.25</v>
      </c>
      <c r="AG367" s="5">
        <v>109.0</v>
      </c>
      <c r="AH367" s="5">
        <v>97.0</v>
      </c>
      <c r="AI367" s="5">
        <v>22.0</v>
      </c>
      <c r="AJ367" s="5">
        <v>29.0</v>
      </c>
      <c r="AK367" s="5">
        <v>12.0</v>
      </c>
      <c r="AL367" s="5">
        <v>0.0</v>
      </c>
      <c r="AM367" s="5">
        <v>1.0</v>
      </c>
      <c r="AN367" s="5">
        <v>0.0</v>
      </c>
      <c r="AO367" s="5">
        <v>0.0</v>
      </c>
      <c r="AP367" s="5">
        <v>8.0</v>
      </c>
      <c r="AQ367" s="5">
        <v>0.299</v>
      </c>
      <c r="AR367" s="5">
        <v>0.358</v>
      </c>
      <c r="AS367" s="5">
        <v>0.454</v>
      </c>
      <c r="AT367" s="5">
        <v>0.811</v>
      </c>
      <c r="AU367" s="5">
        <v>44.0</v>
      </c>
      <c r="AV367" s="5">
        <v>0.0</v>
      </c>
      <c r="AW367" s="5">
        <v>2.0</v>
      </c>
      <c r="AX367" s="5">
        <v>0.0</v>
      </c>
      <c r="AY367" s="5">
        <v>2.0</v>
      </c>
      <c r="AZ367" s="5">
        <v>0.0</v>
      </c>
      <c r="BA367" s="5">
        <v>2.0</v>
      </c>
      <c r="BB367" s="5">
        <v>0.35</v>
      </c>
      <c r="BC367" s="5">
        <f t="shared" si="1"/>
        <v>16</v>
      </c>
      <c r="BD367" s="5">
        <f t="shared" si="2"/>
        <v>0</v>
      </c>
    </row>
    <row r="368">
      <c r="A368" s="1">
        <v>367.0</v>
      </c>
      <c r="B368" s="3"/>
      <c r="C368" s="4" t="s">
        <v>1019</v>
      </c>
      <c r="D368" s="4" t="s">
        <v>692</v>
      </c>
      <c r="E368" s="5">
        <v>2019.0</v>
      </c>
      <c r="F368" s="5">
        <v>2019.0</v>
      </c>
      <c r="G368" s="5">
        <v>10.0</v>
      </c>
      <c r="H368" s="5">
        <v>17.0</v>
      </c>
      <c r="I368" s="3"/>
      <c r="J368" s="3"/>
      <c r="K368" s="3"/>
      <c r="L368" s="5">
        <v>4.32</v>
      </c>
      <c r="M368" s="5">
        <v>8.0</v>
      </c>
      <c r="N368" s="3"/>
      <c r="O368" s="3"/>
      <c r="P368" s="3"/>
      <c r="Q368" s="3"/>
      <c r="R368" s="5">
        <v>25.0</v>
      </c>
      <c r="S368" s="5">
        <v>30.0</v>
      </c>
      <c r="T368" s="5">
        <v>9.0</v>
      </c>
      <c r="U368" s="5">
        <v>12.0</v>
      </c>
      <c r="V368" s="5">
        <v>1.0</v>
      </c>
      <c r="W368" s="5">
        <v>9.0</v>
      </c>
      <c r="X368" s="5">
        <v>1.0</v>
      </c>
      <c r="Y368" s="5">
        <v>1.0</v>
      </c>
      <c r="Z368" s="5">
        <v>0.0</v>
      </c>
      <c r="AA368" s="5">
        <v>0.0</v>
      </c>
      <c r="AB368" s="5">
        <v>2.0</v>
      </c>
      <c r="AC368" s="5">
        <v>113.0</v>
      </c>
      <c r="AD368" s="5">
        <v>1.56</v>
      </c>
      <c r="AE368" s="5">
        <v>6.1</v>
      </c>
      <c r="AF368" s="5">
        <v>1.89</v>
      </c>
      <c r="AG368" s="5">
        <v>113.0</v>
      </c>
      <c r="AH368" s="5">
        <v>102.0</v>
      </c>
      <c r="AI368" s="5">
        <v>9.0</v>
      </c>
      <c r="AJ368" s="5">
        <v>30.0</v>
      </c>
      <c r="AK368" s="5">
        <v>6.0</v>
      </c>
      <c r="AL368" s="5">
        <v>0.0</v>
      </c>
      <c r="AM368" s="5">
        <v>1.0</v>
      </c>
      <c r="AN368" s="5">
        <v>3.0</v>
      </c>
      <c r="AO368" s="5">
        <v>0.0</v>
      </c>
      <c r="AP368" s="5">
        <v>9.0</v>
      </c>
      <c r="AQ368" s="5">
        <v>0.294</v>
      </c>
      <c r="AR368" s="5">
        <v>0.348</v>
      </c>
      <c r="AS368" s="5">
        <v>0.382</v>
      </c>
      <c r="AT368" s="5">
        <v>0.731</v>
      </c>
      <c r="AU368" s="5">
        <v>39.0</v>
      </c>
      <c r="AV368" s="5">
        <v>3.0</v>
      </c>
      <c r="AW368" s="5">
        <v>0.0</v>
      </c>
      <c r="AX368" s="5">
        <v>1.0</v>
      </c>
      <c r="AY368" s="5">
        <v>1.0</v>
      </c>
      <c r="AZ368" s="5">
        <v>1.0</v>
      </c>
      <c r="BA368" s="5">
        <v>1.0</v>
      </c>
      <c r="BB368" s="5">
        <v>0.341</v>
      </c>
      <c r="BC368" s="5">
        <f t="shared" si="1"/>
        <v>23</v>
      </c>
      <c r="BD368" s="5">
        <f t="shared" si="2"/>
        <v>3</v>
      </c>
    </row>
    <row r="369">
      <c r="A369" s="1">
        <v>368.0</v>
      </c>
      <c r="B369" s="3"/>
      <c r="C369" s="4" t="s">
        <v>1020</v>
      </c>
      <c r="D369" s="4" t="s">
        <v>692</v>
      </c>
      <c r="E369" s="5">
        <v>2019.0</v>
      </c>
      <c r="F369" s="5">
        <v>2020.0</v>
      </c>
      <c r="G369" s="5">
        <v>22.0</v>
      </c>
      <c r="H369" s="5">
        <v>17.0</v>
      </c>
      <c r="I369" s="3"/>
      <c r="J369" s="3"/>
      <c r="K369" s="3"/>
      <c r="L369" s="5">
        <v>1.54</v>
      </c>
      <c r="M369" s="5">
        <v>0.0</v>
      </c>
      <c r="N369" s="3"/>
      <c r="O369" s="3"/>
      <c r="P369" s="3"/>
      <c r="Q369" s="3"/>
      <c r="R369" s="5">
        <v>11.2</v>
      </c>
      <c r="S369" s="5">
        <v>4.0</v>
      </c>
      <c r="T369" s="5">
        <v>2.0</v>
      </c>
      <c r="U369" s="5">
        <v>2.0</v>
      </c>
      <c r="V369" s="5">
        <v>1.0</v>
      </c>
      <c r="W369" s="5">
        <v>3.0</v>
      </c>
      <c r="X369" s="5">
        <v>0.0</v>
      </c>
      <c r="Y369" s="5">
        <v>0.0</v>
      </c>
      <c r="Z369" s="5">
        <v>1.0</v>
      </c>
      <c r="AA369" s="5">
        <v>0.0</v>
      </c>
      <c r="AB369" s="5">
        <v>0.0</v>
      </c>
      <c r="AC369" s="5">
        <v>42.0</v>
      </c>
      <c r="AD369" s="5">
        <v>0.6</v>
      </c>
      <c r="AE369" s="5">
        <v>13.1</v>
      </c>
      <c r="AF369" s="5">
        <v>5.67</v>
      </c>
      <c r="AG369" s="5">
        <v>42.0</v>
      </c>
      <c r="AH369" s="5">
        <v>37.0</v>
      </c>
      <c r="AI369" s="5">
        <v>2.0</v>
      </c>
      <c r="AJ369" s="5">
        <v>4.0</v>
      </c>
      <c r="AK369" s="5">
        <v>1.0</v>
      </c>
      <c r="AL369" s="5">
        <v>0.0</v>
      </c>
      <c r="AM369" s="5">
        <v>1.0</v>
      </c>
      <c r="AN369" s="5">
        <v>0.0</v>
      </c>
      <c r="AO369" s="5">
        <v>1.0</v>
      </c>
      <c r="AP369" s="5">
        <v>3.0</v>
      </c>
      <c r="AQ369" s="5">
        <v>0.108</v>
      </c>
      <c r="AR369" s="5">
        <v>0.19</v>
      </c>
      <c r="AS369" s="5">
        <v>0.216</v>
      </c>
      <c r="AT369" s="5">
        <v>0.407</v>
      </c>
      <c r="AU369" s="5">
        <v>8.0</v>
      </c>
      <c r="AV369" s="5">
        <v>0.0</v>
      </c>
      <c r="AW369" s="5">
        <v>1.0</v>
      </c>
      <c r="AX369" s="5">
        <v>0.0</v>
      </c>
      <c r="AY369" s="5">
        <v>1.0</v>
      </c>
      <c r="AZ369" s="5">
        <v>0.0</v>
      </c>
      <c r="BA369" s="5">
        <v>0.0</v>
      </c>
      <c r="BB369" s="5">
        <v>0.15</v>
      </c>
      <c r="BC369" s="5">
        <f t="shared" si="1"/>
        <v>2</v>
      </c>
      <c r="BD369" s="5">
        <f t="shared" si="2"/>
        <v>-1</v>
      </c>
    </row>
    <row r="370">
      <c r="A370" s="1">
        <v>369.0</v>
      </c>
      <c r="B370" s="3"/>
      <c r="C370" s="4" t="s">
        <v>1021</v>
      </c>
      <c r="D370" s="4" t="s">
        <v>692</v>
      </c>
      <c r="E370" s="5">
        <v>2019.0</v>
      </c>
      <c r="F370" s="5">
        <v>2020.0</v>
      </c>
      <c r="G370" s="5">
        <v>49.0</v>
      </c>
      <c r="H370" s="5">
        <v>17.0</v>
      </c>
      <c r="I370" s="3"/>
      <c r="J370" s="3"/>
      <c r="K370" s="3"/>
      <c r="L370" s="5">
        <v>3.86</v>
      </c>
      <c r="M370" s="5">
        <v>0.0</v>
      </c>
      <c r="N370" s="3"/>
      <c r="O370" s="3"/>
      <c r="P370" s="3"/>
      <c r="Q370" s="3"/>
      <c r="R370" s="5">
        <v>32.2</v>
      </c>
      <c r="S370" s="5">
        <v>28.0</v>
      </c>
      <c r="T370" s="5">
        <v>18.0</v>
      </c>
      <c r="U370" s="5">
        <v>14.0</v>
      </c>
      <c r="V370" s="5">
        <v>6.0</v>
      </c>
      <c r="W370" s="5">
        <v>4.0</v>
      </c>
      <c r="X370" s="5">
        <v>0.0</v>
      </c>
      <c r="Y370" s="5">
        <v>1.0</v>
      </c>
      <c r="Z370" s="5">
        <v>2.0</v>
      </c>
      <c r="AA370" s="5">
        <v>0.0</v>
      </c>
      <c r="AB370" s="5">
        <v>1.0</v>
      </c>
      <c r="AC370" s="5">
        <v>128.0</v>
      </c>
      <c r="AD370" s="5">
        <v>0.98</v>
      </c>
      <c r="AE370" s="5">
        <v>4.7</v>
      </c>
      <c r="AF370" s="5">
        <v>4.25</v>
      </c>
      <c r="AG370" s="5">
        <v>128.0</v>
      </c>
      <c r="AH370" s="5">
        <v>120.0</v>
      </c>
      <c r="AI370" s="5">
        <v>18.0</v>
      </c>
      <c r="AJ370" s="5">
        <v>28.0</v>
      </c>
      <c r="AK370" s="5">
        <v>6.0</v>
      </c>
      <c r="AL370" s="5">
        <v>0.0</v>
      </c>
      <c r="AM370" s="5">
        <v>6.0</v>
      </c>
      <c r="AN370" s="5">
        <v>0.0</v>
      </c>
      <c r="AO370" s="5">
        <v>2.0</v>
      </c>
      <c r="AP370" s="5">
        <v>4.0</v>
      </c>
      <c r="AQ370" s="5">
        <v>0.233</v>
      </c>
      <c r="AR370" s="5">
        <v>0.268</v>
      </c>
      <c r="AS370" s="5">
        <v>0.433</v>
      </c>
      <c r="AT370" s="5">
        <v>0.701</v>
      </c>
      <c r="AU370" s="5">
        <v>52.0</v>
      </c>
      <c r="AV370" s="5">
        <v>3.0</v>
      </c>
      <c r="AW370" s="5">
        <v>2.0</v>
      </c>
      <c r="AX370" s="5">
        <v>1.0</v>
      </c>
      <c r="AY370" s="5">
        <v>1.0</v>
      </c>
      <c r="AZ370" s="5">
        <v>0.0</v>
      </c>
      <c r="BA370" s="5">
        <v>1.0</v>
      </c>
      <c r="BB370" s="5">
        <v>0.224</v>
      </c>
      <c r="BC370" s="5">
        <f t="shared" si="1"/>
        <v>16</v>
      </c>
      <c r="BD370" s="5">
        <f t="shared" si="2"/>
        <v>-2</v>
      </c>
    </row>
    <row r="371">
      <c r="A371" s="1">
        <v>370.0</v>
      </c>
      <c r="B371" s="3"/>
      <c r="C371" s="4" t="s">
        <v>1022</v>
      </c>
      <c r="D371" s="4" t="s">
        <v>692</v>
      </c>
      <c r="E371" s="5">
        <v>2019.0</v>
      </c>
      <c r="F371" s="5">
        <v>2019.0</v>
      </c>
      <c r="G371" s="5">
        <v>25.0</v>
      </c>
      <c r="H371" s="5">
        <v>17.0</v>
      </c>
      <c r="I371" s="3"/>
      <c r="J371" s="3"/>
      <c r="K371" s="3"/>
      <c r="L371" s="5">
        <v>2.41</v>
      </c>
      <c r="M371" s="5">
        <v>0.0</v>
      </c>
      <c r="N371" s="3"/>
      <c r="O371" s="3"/>
      <c r="P371" s="3"/>
      <c r="Q371" s="3"/>
      <c r="R371" s="5">
        <v>18.2</v>
      </c>
      <c r="S371" s="5">
        <v>21.0</v>
      </c>
      <c r="T371" s="5">
        <v>9.0</v>
      </c>
      <c r="U371" s="5">
        <v>5.0</v>
      </c>
      <c r="V371" s="5">
        <v>1.0</v>
      </c>
      <c r="W371" s="5">
        <v>9.0</v>
      </c>
      <c r="X371" s="5">
        <v>0.0</v>
      </c>
      <c r="Y371" s="5">
        <v>0.0</v>
      </c>
      <c r="Z371" s="5">
        <v>3.0</v>
      </c>
      <c r="AA371" s="5">
        <v>0.0</v>
      </c>
      <c r="AB371" s="5">
        <v>2.0</v>
      </c>
      <c r="AC371" s="5">
        <v>88.0</v>
      </c>
      <c r="AD371" s="5">
        <v>1.607</v>
      </c>
      <c r="AE371" s="5">
        <v>8.2</v>
      </c>
      <c r="AF371" s="5">
        <v>1.89</v>
      </c>
      <c r="AG371" s="5">
        <v>88.0</v>
      </c>
      <c r="AH371" s="5">
        <v>75.0</v>
      </c>
      <c r="AI371" s="5">
        <v>9.0</v>
      </c>
      <c r="AJ371" s="5">
        <v>21.0</v>
      </c>
      <c r="AK371" s="5">
        <v>5.0</v>
      </c>
      <c r="AL371" s="5">
        <v>0.0</v>
      </c>
      <c r="AM371" s="5">
        <v>1.0</v>
      </c>
      <c r="AN371" s="5">
        <v>2.0</v>
      </c>
      <c r="AO371" s="5">
        <v>0.0</v>
      </c>
      <c r="AP371" s="5">
        <v>9.0</v>
      </c>
      <c r="AQ371" s="5">
        <v>0.28</v>
      </c>
      <c r="AR371" s="5">
        <v>0.375</v>
      </c>
      <c r="AS371" s="5">
        <v>0.387</v>
      </c>
      <c r="AT371" s="5">
        <v>0.762</v>
      </c>
      <c r="AU371" s="5">
        <v>29.0</v>
      </c>
      <c r="AV371" s="5">
        <v>0.0</v>
      </c>
      <c r="AW371" s="5">
        <v>3.0</v>
      </c>
      <c r="AX371" s="5">
        <v>0.0</v>
      </c>
      <c r="AY371" s="5">
        <v>1.0</v>
      </c>
      <c r="AZ371" s="5">
        <v>0.0</v>
      </c>
      <c r="BA371" s="5">
        <v>0.0</v>
      </c>
      <c r="BB371" s="5">
        <v>0.345</v>
      </c>
      <c r="BC371" s="5">
        <f t="shared" si="1"/>
        <v>15</v>
      </c>
      <c r="BD371" s="5">
        <f t="shared" si="2"/>
        <v>2</v>
      </c>
    </row>
    <row r="372">
      <c r="A372" s="1">
        <v>371.0</v>
      </c>
      <c r="B372" s="3"/>
      <c r="C372" s="4" t="s">
        <v>1023</v>
      </c>
      <c r="D372" s="4" t="s">
        <v>692</v>
      </c>
      <c r="E372" s="5">
        <v>2020.0</v>
      </c>
      <c r="F372" s="5">
        <v>2020.0</v>
      </c>
      <c r="G372" s="5">
        <v>7.0</v>
      </c>
      <c r="H372" s="5">
        <v>17.0</v>
      </c>
      <c r="I372" s="3"/>
      <c r="J372" s="3"/>
      <c r="K372" s="3"/>
      <c r="L372" s="5">
        <v>2.53</v>
      </c>
      <c r="M372" s="5">
        <v>2.0</v>
      </c>
      <c r="N372" s="3"/>
      <c r="O372" s="3"/>
      <c r="P372" s="3"/>
      <c r="Q372" s="3"/>
      <c r="R372" s="5">
        <v>10.2</v>
      </c>
      <c r="S372" s="5">
        <v>3.0</v>
      </c>
      <c r="T372" s="5">
        <v>4.0</v>
      </c>
      <c r="U372" s="5">
        <v>3.0</v>
      </c>
      <c r="V372" s="5">
        <v>1.0</v>
      </c>
      <c r="W372" s="5">
        <v>4.0</v>
      </c>
      <c r="X372" s="5">
        <v>0.0</v>
      </c>
      <c r="Y372" s="5">
        <v>2.0</v>
      </c>
      <c r="Z372" s="5">
        <v>1.0</v>
      </c>
      <c r="AA372" s="5">
        <v>0.0</v>
      </c>
      <c r="AB372" s="5">
        <v>1.0</v>
      </c>
      <c r="AC372" s="5">
        <v>42.0</v>
      </c>
      <c r="AD372" s="5">
        <v>0.656</v>
      </c>
      <c r="AE372" s="5">
        <v>14.3</v>
      </c>
      <c r="AF372" s="5">
        <v>4.25</v>
      </c>
      <c r="AG372" s="5">
        <v>42.0</v>
      </c>
      <c r="AH372" s="5">
        <v>37.0</v>
      </c>
      <c r="AI372" s="5">
        <v>4.0</v>
      </c>
      <c r="AJ372" s="5">
        <v>3.0</v>
      </c>
      <c r="AK372" s="5">
        <v>1.0</v>
      </c>
      <c r="AL372" s="5">
        <v>0.0</v>
      </c>
      <c r="AM372" s="5">
        <v>1.0</v>
      </c>
      <c r="AN372" s="5">
        <v>0.0</v>
      </c>
      <c r="AO372" s="5">
        <v>0.0</v>
      </c>
      <c r="AP372" s="5">
        <v>4.0</v>
      </c>
      <c r="AQ372" s="5">
        <v>0.081</v>
      </c>
      <c r="AR372" s="5">
        <v>0.19</v>
      </c>
      <c r="AS372" s="5">
        <v>0.189</v>
      </c>
      <c r="AT372" s="5">
        <v>0.38</v>
      </c>
      <c r="AU372" s="5">
        <v>7.0</v>
      </c>
      <c r="AV372" s="5">
        <v>0.0</v>
      </c>
      <c r="AW372" s="5">
        <v>1.0</v>
      </c>
      <c r="AX372" s="5">
        <v>0.0</v>
      </c>
      <c r="AY372" s="5">
        <v>0.0</v>
      </c>
      <c r="AZ372" s="5">
        <v>0.0</v>
      </c>
      <c r="BA372" s="5">
        <v>2.0</v>
      </c>
      <c r="BB372" s="5">
        <v>0.105</v>
      </c>
      <c r="BC372" s="5">
        <f t="shared" si="1"/>
        <v>1</v>
      </c>
      <c r="BD372" s="5">
        <f t="shared" si="2"/>
        <v>0</v>
      </c>
    </row>
    <row r="373">
      <c r="A373" s="1">
        <v>372.0</v>
      </c>
      <c r="B373" s="3"/>
      <c r="C373" s="4" t="s">
        <v>1024</v>
      </c>
      <c r="D373" s="4" t="s">
        <v>692</v>
      </c>
      <c r="E373" s="5">
        <v>2019.0</v>
      </c>
      <c r="F373" s="5">
        <v>2020.0</v>
      </c>
      <c r="G373" s="5">
        <v>35.0</v>
      </c>
      <c r="H373" s="5">
        <v>17.0</v>
      </c>
      <c r="I373" s="3"/>
      <c r="J373" s="3"/>
      <c r="K373" s="3"/>
      <c r="L373" s="5">
        <v>10.91</v>
      </c>
      <c r="M373" s="5">
        <v>0.0</v>
      </c>
      <c r="N373" s="3"/>
      <c r="O373" s="3"/>
      <c r="P373" s="3"/>
      <c r="Q373" s="3"/>
      <c r="R373" s="5">
        <v>15.2</v>
      </c>
      <c r="S373" s="5">
        <v>13.0</v>
      </c>
      <c r="T373" s="5">
        <v>10.0</v>
      </c>
      <c r="U373" s="5">
        <v>19.0</v>
      </c>
      <c r="V373" s="5">
        <v>2.0</v>
      </c>
      <c r="W373" s="5">
        <v>17.0</v>
      </c>
      <c r="X373" s="5">
        <v>0.0</v>
      </c>
      <c r="Y373" s="5">
        <v>0.0</v>
      </c>
      <c r="Z373" s="5">
        <v>0.0</v>
      </c>
      <c r="AA373" s="5">
        <v>1.0</v>
      </c>
      <c r="AB373" s="5">
        <v>3.0</v>
      </c>
      <c r="AC373" s="5">
        <v>73.0</v>
      </c>
      <c r="AD373" s="5">
        <v>1.915</v>
      </c>
      <c r="AE373" s="5">
        <v>9.8</v>
      </c>
      <c r="AF373" s="5">
        <v>1.0</v>
      </c>
      <c r="AG373" s="5">
        <v>73.0</v>
      </c>
      <c r="AH373" s="5">
        <v>54.0</v>
      </c>
      <c r="AI373" s="5">
        <v>10.0</v>
      </c>
      <c r="AJ373" s="5">
        <v>13.0</v>
      </c>
      <c r="AK373" s="5">
        <v>1.0</v>
      </c>
      <c r="AL373" s="5">
        <v>1.0</v>
      </c>
      <c r="AM373" s="5">
        <v>2.0</v>
      </c>
      <c r="AN373" s="5">
        <v>0.0</v>
      </c>
      <c r="AO373" s="5">
        <v>0.0</v>
      </c>
      <c r="AP373" s="5">
        <v>17.0</v>
      </c>
      <c r="AQ373" s="5">
        <v>0.241</v>
      </c>
      <c r="AR373" s="5">
        <v>0.417</v>
      </c>
      <c r="AS373" s="5">
        <v>0.407</v>
      </c>
      <c r="AT373" s="5">
        <v>0.824</v>
      </c>
      <c r="AU373" s="5">
        <v>22.0</v>
      </c>
      <c r="AV373" s="5">
        <v>4.0</v>
      </c>
      <c r="AW373" s="5">
        <v>0.0</v>
      </c>
      <c r="AX373" s="5">
        <v>1.0</v>
      </c>
      <c r="AY373" s="5">
        <v>1.0</v>
      </c>
      <c r="AZ373" s="5">
        <v>0.0</v>
      </c>
      <c r="BA373" s="5">
        <v>0.0</v>
      </c>
      <c r="BB373" s="5">
        <v>0.306</v>
      </c>
      <c r="BC373" s="5">
        <f t="shared" si="1"/>
        <v>9</v>
      </c>
      <c r="BD373" s="5">
        <f t="shared" si="2"/>
        <v>0</v>
      </c>
    </row>
    <row r="374">
      <c r="A374" s="1">
        <v>373.0</v>
      </c>
      <c r="B374" s="3"/>
      <c r="C374" s="4" t="s">
        <v>1025</v>
      </c>
      <c r="D374" s="4" t="s">
        <v>692</v>
      </c>
      <c r="E374" s="5">
        <v>2019.0</v>
      </c>
      <c r="F374" s="5">
        <v>2019.0</v>
      </c>
      <c r="G374" s="5">
        <v>22.0</v>
      </c>
      <c r="H374" s="5">
        <v>17.0</v>
      </c>
      <c r="I374" s="3"/>
      <c r="J374" s="3"/>
      <c r="K374" s="3"/>
      <c r="L374" s="5">
        <v>1.5</v>
      </c>
      <c r="M374" s="5">
        <v>0.0</v>
      </c>
      <c r="N374" s="3"/>
      <c r="O374" s="3"/>
      <c r="P374" s="3"/>
      <c r="Q374" s="3"/>
      <c r="R374" s="5">
        <v>12.0</v>
      </c>
      <c r="S374" s="5">
        <v>7.0</v>
      </c>
      <c r="T374" s="5">
        <v>3.0</v>
      </c>
      <c r="U374" s="5">
        <v>2.0</v>
      </c>
      <c r="V374" s="5">
        <v>1.0</v>
      </c>
      <c r="W374" s="5">
        <v>6.0</v>
      </c>
      <c r="X374" s="5">
        <v>0.0</v>
      </c>
      <c r="Y374" s="5">
        <v>3.0</v>
      </c>
      <c r="Z374" s="5">
        <v>0.0</v>
      </c>
      <c r="AA374" s="5">
        <v>1.0</v>
      </c>
      <c r="AB374" s="5">
        <v>0.0</v>
      </c>
      <c r="AC374" s="5">
        <v>50.0</v>
      </c>
      <c r="AD374" s="5">
        <v>1.083</v>
      </c>
      <c r="AE374" s="5">
        <v>12.8</v>
      </c>
      <c r="AF374" s="5">
        <v>2.83</v>
      </c>
      <c r="AG374" s="5">
        <v>50.0</v>
      </c>
      <c r="AH374" s="5">
        <v>44.0</v>
      </c>
      <c r="AI374" s="5">
        <v>3.0</v>
      </c>
      <c r="AJ374" s="5">
        <v>7.0</v>
      </c>
      <c r="AK374" s="5">
        <v>3.0</v>
      </c>
      <c r="AL374" s="5">
        <v>0.0</v>
      </c>
      <c r="AM374" s="5">
        <v>1.0</v>
      </c>
      <c r="AN374" s="5">
        <v>1.0</v>
      </c>
      <c r="AO374" s="5">
        <v>0.0</v>
      </c>
      <c r="AP374" s="5">
        <v>6.0</v>
      </c>
      <c r="AQ374" s="5">
        <v>0.159</v>
      </c>
      <c r="AR374" s="5">
        <v>0.26</v>
      </c>
      <c r="AS374" s="5">
        <v>0.295</v>
      </c>
      <c r="AT374" s="5">
        <v>0.555</v>
      </c>
      <c r="AU374" s="5">
        <v>13.0</v>
      </c>
      <c r="AV374" s="5">
        <v>2.0</v>
      </c>
      <c r="AW374" s="5">
        <v>0.0</v>
      </c>
      <c r="AX374" s="5">
        <v>0.0</v>
      </c>
      <c r="AY374" s="5">
        <v>0.0</v>
      </c>
      <c r="AZ374" s="5">
        <v>0.0</v>
      </c>
      <c r="BA374" s="5">
        <v>3.0</v>
      </c>
      <c r="BB374" s="5">
        <v>0.231</v>
      </c>
      <c r="BC374" s="5">
        <f t="shared" si="1"/>
        <v>3</v>
      </c>
      <c r="BD374" s="5">
        <f t="shared" si="2"/>
        <v>1</v>
      </c>
    </row>
    <row r="375">
      <c r="A375" s="1">
        <v>374.0</v>
      </c>
      <c r="B375" s="3"/>
      <c r="C375" s="4" t="s">
        <v>1026</v>
      </c>
      <c r="D375" s="4" t="s">
        <v>692</v>
      </c>
      <c r="E375" s="5">
        <v>2019.0</v>
      </c>
      <c r="F375" s="5">
        <v>2019.0</v>
      </c>
      <c r="G375" s="5">
        <v>14.0</v>
      </c>
      <c r="H375" s="5">
        <v>17.0</v>
      </c>
      <c r="I375" s="3"/>
      <c r="J375" s="3"/>
      <c r="K375" s="3"/>
      <c r="L375" s="5">
        <v>11.52</v>
      </c>
      <c r="M375" s="5">
        <v>8.0</v>
      </c>
      <c r="N375" s="3"/>
      <c r="O375" s="3"/>
      <c r="P375" s="3"/>
      <c r="Q375" s="3"/>
      <c r="R375" s="5">
        <v>25.0</v>
      </c>
      <c r="S375" s="5">
        <v>48.0</v>
      </c>
      <c r="T375" s="5">
        <v>39.0</v>
      </c>
      <c r="U375" s="5">
        <v>32.0</v>
      </c>
      <c r="V375" s="5">
        <v>16.0</v>
      </c>
      <c r="W375" s="5">
        <v>8.0</v>
      </c>
      <c r="X375" s="5">
        <v>0.0</v>
      </c>
      <c r="Y375" s="5">
        <v>0.0</v>
      </c>
      <c r="Z375" s="5">
        <v>0.0</v>
      </c>
      <c r="AA375" s="5">
        <v>0.0</v>
      </c>
      <c r="AB375" s="5">
        <v>2.0</v>
      </c>
      <c r="AC375" s="5">
        <v>128.0</v>
      </c>
      <c r="AD375" s="5">
        <v>2.24</v>
      </c>
      <c r="AE375" s="5">
        <v>6.1</v>
      </c>
      <c r="AF375" s="5">
        <v>2.13</v>
      </c>
      <c r="AG375" s="5">
        <v>128.0</v>
      </c>
      <c r="AH375" s="5">
        <v>120.0</v>
      </c>
      <c r="AI375" s="5">
        <v>39.0</v>
      </c>
      <c r="AJ375" s="5">
        <v>48.0</v>
      </c>
      <c r="AK375" s="5">
        <v>8.0</v>
      </c>
      <c r="AL375" s="5">
        <v>0.0</v>
      </c>
      <c r="AM375" s="5">
        <v>16.0</v>
      </c>
      <c r="AN375" s="5">
        <v>0.0</v>
      </c>
      <c r="AO375" s="5">
        <v>0.0</v>
      </c>
      <c r="AP375" s="5">
        <v>8.0</v>
      </c>
      <c r="AQ375" s="5">
        <v>0.4</v>
      </c>
      <c r="AR375" s="5">
        <v>0.438</v>
      </c>
      <c r="AS375" s="5">
        <v>0.867</v>
      </c>
      <c r="AT375" s="5">
        <v>1.304</v>
      </c>
      <c r="AU375" s="5">
        <v>104.0</v>
      </c>
      <c r="AV375" s="5">
        <v>2.0</v>
      </c>
      <c r="AW375" s="5">
        <v>0.0</v>
      </c>
      <c r="AX375" s="5">
        <v>0.0</v>
      </c>
      <c r="AY375" s="5">
        <v>0.0</v>
      </c>
      <c r="AZ375" s="5">
        <v>0.0</v>
      </c>
      <c r="BA375" s="5">
        <v>0.0</v>
      </c>
      <c r="BB375" s="5">
        <v>0.368</v>
      </c>
      <c r="BC375" s="5">
        <f t="shared" si="1"/>
        <v>24</v>
      </c>
      <c r="BD375" s="5">
        <f t="shared" si="2"/>
        <v>0</v>
      </c>
    </row>
    <row r="376">
      <c r="A376" s="1">
        <v>375.0</v>
      </c>
      <c r="B376" s="3"/>
      <c r="C376" s="4" t="s">
        <v>1027</v>
      </c>
      <c r="D376" s="4" t="s">
        <v>692</v>
      </c>
      <c r="E376" s="5">
        <v>2019.0</v>
      </c>
      <c r="F376" s="5">
        <v>2019.0</v>
      </c>
      <c r="G376" s="5">
        <v>30.0</v>
      </c>
      <c r="H376" s="5">
        <v>17.0</v>
      </c>
      <c r="I376" s="3"/>
      <c r="J376" s="3"/>
      <c r="K376" s="3"/>
      <c r="L376" s="5">
        <v>5.4</v>
      </c>
      <c r="M376" s="5">
        <v>0.0</v>
      </c>
      <c r="N376" s="3"/>
      <c r="O376" s="3"/>
      <c r="P376" s="3"/>
      <c r="Q376" s="3"/>
      <c r="R376" s="5">
        <v>21.2</v>
      </c>
      <c r="S376" s="5">
        <v>20.0</v>
      </c>
      <c r="T376" s="5">
        <v>19.0</v>
      </c>
      <c r="U376" s="5">
        <v>13.0</v>
      </c>
      <c r="V376" s="5">
        <v>2.0</v>
      </c>
      <c r="W376" s="5">
        <v>17.0</v>
      </c>
      <c r="X376" s="5">
        <v>0.0</v>
      </c>
      <c r="Y376" s="5">
        <v>1.0</v>
      </c>
      <c r="Z376" s="5">
        <v>2.0</v>
      </c>
      <c r="AA376" s="5">
        <v>0.0</v>
      </c>
      <c r="AB376" s="5">
        <v>1.0</v>
      </c>
      <c r="AC376" s="5">
        <v>97.0</v>
      </c>
      <c r="AD376" s="5">
        <v>1.708</v>
      </c>
      <c r="AE376" s="5">
        <v>7.1</v>
      </c>
      <c r="AF376" s="5">
        <v>1.0</v>
      </c>
      <c r="AG376" s="5">
        <v>97.0</v>
      </c>
      <c r="AH376" s="5">
        <v>74.0</v>
      </c>
      <c r="AI376" s="5">
        <v>19.0</v>
      </c>
      <c r="AJ376" s="5">
        <v>20.0</v>
      </c>
      <c r="AK376" s="5">
        <v>2.0</v>
      </c>
      <c r="AL376" s="5">
        <v>1.0</v>
      </c>
      <c r="AM376" s="5">
        <v>2.0</v>
      </c>
      <c r="AN376" s="5">
        <v>2.0</v>
      </c>
      <c r="AO376" s="5">
        <v>1.0</v>
      </c>
      <c r="AP376" s="5">
        <v>17.0</v>
      </c>
      <c r="AQ376" s="5">
        <v>0.27</v>
      </c>
      <c r="AR376" s="5">
        <v>0.406</v>
      </c>
      <c r="AS376" s="5">
        <v>0.405</v>
      </c>
      <c r="AT376" s="5">
        <v>0.812</v>
      </c>
      <c r="AU376" s="5">
        <v>30.0</v>
      </c>
      <c r="AV376" s="5">
        <v>5.0</v>
      </c>
      <c r="AW376" s="5">
        <v>2.0</v>
      </c>
      <c r="AX376" s="5">
        <v>1.0</v>
      </c>
      <c r="AY376" s="5">
        <v>3.0</v>
      </c>
      <c r="AZ376" s="5">
        <v>0.0</v>
      </c>
      <c r="BA376" s="5">
        <v>1.0</v>
      </c>
      <c r="BB376" s="5">
        <v>0.31</v>
      </c>
      <c r="BC376" s="5">
        <f t="shared" si="1"/>
        <v>15</v>
      </c>
      <c r="BD376" s="5">
        <f t="shared" si="2"/>
        <v>1</v>
      </c>
    </row>
    <row r="377">
      <c r="A377" s="1">
        <v>376.0</v>
      </c>
      <c r="B377" s="3"/>
      <c r="C377" s="4" t="s">
        <v>1028</v>
      </c>
      <c r="D377" s="4" t="s">
        <v>692</v>
      </c>
      <c r="E377" s="5">
        <v>2019.0</v>
      </c>
      <c r="F377" s="5">
        <v>2020.0</v>
      </c>
      <c r="G377" s="5">
        <v>13.0</v>
      </c>
      <c r="H377" s="5">
        <v>16.0</v>
      </c>
      <c r="I377" s="3"/>
      <c r="J377" s="3"/>
      <c r="K377" s="3"/>
      <c r="L377" s="5">
        <v>4.41</v>
      </c>
      <c r="M377" s="5">
        <v>3.0</v>
      </c>
      <c r="N377" s="3"/>
      <c r="O377" s="3"/>
      <c r="P377" s="3"/>
      <c r="Q377" s="3"/>
      <c r="R377" s="5">
        <v>16.1</v>
      </c>
      <c r="S377" s="5">
        <v>20.0</v>
      </c>
      <c r="T377" s="5">
        <v>7.0</v>
      </c>
      <c r="U377" s="5">
        <v>8.0</v>
      </c>
      <c r="V377" s="5">
        <v>0.0</v>
      </c>
      <c r="W377" s="5">
        <v>5.0</v>
      </c>
      <c r="X377" s="5">
        <v>0.0</v>
      </c>
      <c r="Y377" s="5">
        <v>0.0</v>
      </c>
      <c r="Z377" s="5">
        <v>2.0</v>
      </c>
      <c r="AA377" s="5">
        <v>0.0</v>
      </c>
      <c r="AB377" s="5">
        <v>0.0</v>
      </c>
      <c r="AC377" s="5">
        <v>72.0</v>
      </c>
      <c r="AD377" s="5">
        <v>1.531</v>
      </c>
      <c r="AE377" s="5">
        <v>8.8</v>
      </c>
      <c r="AF377" s="5">
        <v>3.2</v>
      </c>
      <c r="AG377" s="5">
        <v>72.0</v>
      </c>
      <c r="AH377" s="5">
        <v>64.0</v>
      </c>
      <c r="AI377" s="5">
        <v>7.0</v>
      </c>
      <c r="AJ377" s="5">
        <v>20.0</v>
      </c>
      <c r="AK377" s="5">
        <v>7.0</v>
      </c>
      <c r="AL377" s="5">
        <v>1.0</v>
      </c>
      <c r="AM377" s="5">
        <v>0.0</v>
      </c>
      <c r="AN377" s="5">
        <v>1.0</v>
      </c>
      <c r="AO377" s="5">
        <v>0.0</v>
      </c>
      <c r="AP377" s="5">
        <v>5.0</v>
      </c>
      <c r="AQ377" s="5">
        <v>0.313</v>
      </c>
      <c r="AR377" s="5">
        <v>0.375</v>
      </c>
      <c r="AS377" s="5">
        <v>0.453</v>
      </c>
      <c r="AT377" s="5">
        <v>0.828</v>
      </c>
      <c r="AU377" s="5">
        <v>29.0</v>
      </c>
      <c r="AV377" s="5">
        <v>4.0</v>
      </c>
      <c r="AW377" s="5">
        <v>2.0</v>
      </c>
      <c r="AX377" s="5">
        <v>0.0</v>
      </c>
      <c r="AY377" s="5">
        <v>1.0</v>
      </c>
      <c r="AZ377" s="5">
        <v>0.0</v>
      </c>
      <c r="BA377" s="5">
        <v>0.0</v>
      </c>
      <c r="BB377" s="5">
        <v>0.408</v>
      </c>
      <c r="BC377" s="5">
        <f t="shared" si="1"/>
        <v>12</v>
      </c>
      <c r="BD377" s="5">
        <f t="shared" si="2"/>
        <v>1</v>
      </c>
    </row>
    <row r="378">
      <c r="A378" s="1">
        <v>377.0</v>
      </c>
      <c r="B378" s="3"/>
      <c r="C378" s="4" t="s">
        <v>1029</v>
      </c>
      <c r="D378" s="4" t="s">
        <v>692</v>
      </c>
      <c r="E378" s="5">
        <v>2019.0</v>
      </c>
      <c r="F378" s="5">
        <v>2019.0</v>
      </c>
      <c r="G378" s="5">
        <v>14.0</v>
      </c>
      <c r="H378" s="5">
        <v>16.0</v>
      </c>
      <c r="I378" s="3"/>
      <c r="J378" s="3"/>
      <c r="K378" s="3"/>
      <c r="L378" s="5">
        <v>7.71</v>
      </c>
      <c r="M378" s="5">
        <v>0.0</v>
      </c>
      <c r="N378" s="3"/>
      <c r="O378" s="3"/>
      <c r="P378" s="3"/>
      <c r="Q378" s="3"/>
      <c r="R378" s="5">
        <v>11.2</v>
      </c>
      <c r="S378" s="5">
        <v>18.0</v>
      </c>
      <c r="T378" s="5">
        <v>8.0</v>
      </c>
      <c r="U378" s="5">
        <v>10.0</v>
      </c>
      <c r="V378" s="5">
        <v>1.0</v>
      </c>
      <c r="W378" s="5">
        <v>5.0</v>
      </c>
      <c r="X378" s="5">
        <v>0.0</v>
      </c>
      <c r="Y378" s="5">
        <v>0.0</v>
      </c>
      <c r="Z378" s="5">
        <v>4.0</v>
      </c>
      <c r="AA378" s="5">
        <v>0.0</v>
      </c>
      <c r="AB378" s="5">
        <v>0.0</v>
      </c>
      <c r="AC378" s="5">
        <v>61.0</v>
      </c>
      <c r="AD378" s="5">
        <v>1.971</v>
      </c>
      <c r="AE378" s="5">
        <v>12.3</v>
      </c>
      <c r="AF378" s="5">
        <v>3.2</v>
      </c>
      <c r="AG378" s="5">
        <v>61.0</v>
      </c>
      <c r="AH378" s="5">
        <v>52.0</v>
      </c>
      <c r="AI378" s="5">
        <v>8.0</v>
      </c>
      <c r="AJ378" s="5">
        <v>18.0</v>
      </c>
      <c r="AK378" s="5">
        <v>6.0</v>
      </c>
      <c r="AL378" s="5">
        <v>0.0</v>
      </c>
      <c r="AM378" s="5">
        <v>1.0</v>
      </c>
      <c r="AN378" s="5">
        <v>3.0</v>
      </c>
      <c r="AO378" s="5">
        <v>0.0</v>
      </c>
      <c r="AP378" s="5">
        <v>5.0</v>
      </c>
      <c r="AQ378" s="5">
        <v>0.346</v>
      </c>
      <c r="AR378" s="5">
        <v>0.443</v>
      </c>
      <c r="AS378" s="5">
        <v>0.519</v>
      </c>
      <c r="AT378" s="5">
        <v>0.962</v>
      </c>
      <c r="AU378" s="5">
        <v>27.0</v>
      </c>
      <c r="AV378" s="5">
        <v>1.0</v>
      </c>
      <c r="AW378" s="5">
        <v>4.0</v>
      </c>
      <c r="AX378" s="5">
        <v>0.0</v>
      </c>
      <c r="AY378" s="5">
        <v>0.0</v>
      </c>
      <c r="AZ378" s="5">
        <v>0.0</v>
      </c>
      <c r="BA378" s="5">
        <v>0.0</v>
      </c>
      <c r="BB378" s="5">
        <v>0.486</v>
      </c>
      <c r="BC378" s="5">
        <f t="shared" si="1"/>
        <v>11</v>
      </c>
      <c r="BD378" s="5">
        <f t="shared" si="2"/>
        <v>3</v>
      </c>
    </row>
    <row r="379">
      <c r="A379" s="1">
        <v>378.0</v>
      </c>
      <c r="B379" s="3"/>
      <c r="C379" s="4" t="s">
        <v>1030</v>
      </c>
      <c r="D379" s="4" t="s">
        <v>692</v>
      </c>
      <c r="E379" s="5">
        <v>2019.0</v>
      </c>
      <c r="F379" s="5">
        <v>2019.0</v>
      </c>
      <c r="G379" s="5">
        <v>12.0</v>
      </c>
      <c r="H379" s="5">
        <v>16.0</v>
      </c>
      <c r="I379" s="3"/>
      <c r="J379" s="3"/>
      <c r="K379" s="3"/>
      <c r="L379" s="5">
        <v>4.55</v>
      </c>
      <c r="M379" s="5">
        <v>12.0</v>
      </c>
      <c r="N379" s="3"/>
      <c r="O379" s="3"/>
      <c r="P379" s="3"/>
      <c r="Q379" s="3"/>
      <c r="R379" s="5">
        <v>27.2</v>
      </c>
      <c r="S379" s="5">
        <v>32.0</v>
      </c>
      <c r="T379" s="5">
        <v>19.0</v>
      </c>
      <c r="U379" s="5">
        <v>14.0</v>
      </c>
      <c r="V379" s="5">
        <v>5.0</v>
      </c>
      <c r="W379" s="5">
        <v>8.0</v>
      </c>
      <c r="X379" s="5">
        <v>1.0</v>
      </c>
      <c r="Y379" s="5">
        <v>1.0</v>
      </c>
      <c r="Z379" s="5">
        <v>0.0</v>
      </c>
      <c r="AA379" s="5">
        <v>0.0</v>
      </c>
      <c r="AB379" s="5">
        <v>0.0</v>
      </c>
      <c r="AC379" s="5">
        <v>115.0</v>
      </c>
      <c r="AD379" s="5">
        <v>1.446</v>
      </c>
      <c r="AE379" s="5">
        <v>5.2</v>
      </c>
      <c r="AF379" s="5">
        <v>2.0</v>
      </c>
      <c r="AG379" s="5">
        <v>115.0</v>
      </c>
      <c r="AH379" s="5">
        <v>106.0</v>
      </c>
      <c r="AI379" s="5">
        <v>19.0</v>
      </c>
      <c r="AJ379" s="5">
        <v>32.0</v>
      </c>
      <c r="AK379" s="5">
        <v>12.0</v>
      </c>
      <c r="AL379" s="5">
        <v>0.0</v>
      </c>
      <c r="AM379" s="5">
        <v>5.0</v>
      </c>
      <c r="AN379" s="5">
        <v>2.0</v>
      </c>
      <c r="AO379" s="5">
        <v>1.0</v>
      </c>
      <c r="AP379" s="5">
        <v>8.0</v>
      </c>
      <c r="AQ379" s="5">
        <v>0.302</v>
      </c>
      <c r="AR379" s="5">
        <v>0.348</v>
      </c>
      <c r="AS379" s="5">
        <v>0.557</v>
      </c>
      <c r="AT379" s="5">
        <v>0.904</v>
      </c>
      <c r="AU379" s="5">
        <v>59.0</v>
      </c>
      <c r="AV379" s="5">
        <v>7.0</v>
      </c>
      <c r="AW379" s="5">
        <v>0.0</v>
      </c>
      <c r="AX379" s="5">
        <v>0.0</v>
      </c>
      <c r="AY379" s="5">
        <v>1.0</v>
      </c>
      <c r="AZ379" s="5">
        <v>1.0</v>
      </c>
      <c r="BA379" s="5">
        <v>1.0</v>
      </c>
      <c r="BB379" s="5">
        <v>0.314</v>
      </c>
      <c r="BC379" s="5">
        <f t="shared" si="1"/>
        <v>15</v>
      </c>
      <c r="BD379" s="5">
        <f t="shared" si="2"/>
        <v>1</v>
      </c>
    </row>
    <row r="380">
      <c r="A380" s="1">
        <v>379.0</v>
      </c>
      <c r="B380" s="3"/>
      <c r="C380" s="4" t="s">
        <v>1031</v>
      </c>
      <c r="D380" s="4" t="s">
        <v>692</v>
      </c>
      <c r="E380" s="5">
        <v>2019.0</v>
      </c>
      <c r="F380" s="5">
        <v>2020.0</v>
      </c>
      <c r="G380" s="5">
        <v>16.0</v>
      </c>
      <c r="H380" s="5">
        <v>16.0</v>
      </c>
      <c r="I380" s="3"/>
      <c r="J380" s="3"/>
      <c r="K380" s="3"/>
      <c r="L380" s="5">
        <v>10.34</v>
      </c>
      <c r="M380" s="5">
        <v>0.0</v>
      </c>
      <c r="N380" s="3"/>
      <c r="O380" s="3"/>
      <c r="P380" s="3"/>
      <c r="Q380" s="3"/>
      <c r="R380" s="5">
        <v>15.2</v>
      </c>
      <c r="S380" s="5">
        <v>28.0</v>
      </c>
      <c r="T380" s="5">
        <v>20.0</v>
      </c>
      <c r="U380" s="5">
        <v>18.0</v>
      </c>
      <c r="V380" s="5">
        <v>5.0</v>
      </c>
      <c r="W380" s="5">
        <v>5.0</v>
      </c>
      <c r="X380" s="5">
        <v>0.0</v>
      </c>
      <c r="Y380" s="5">
        <v>0.0</v>
      </c>
      <c r="Z380" s="5">
        <v>1.0</v>
      </c>
      <c r="AA380" s="5">
        <v>0.0</v>
      </c>
      <c r="AB380" s="5">
        <v>1.0</v>
      </c>
      <c r="AC380" s="5">
        <v>79.0</v>
      </c>
      <c r="AD380" s="5">
        <v>2.106</v>
      </c>
      <c r="AE380" s="5">
        <v>9.2</v>
      </c>
      <c r="AF380" s="5">
        <v>3.2</v>
      </c>
      <c r="AG380" s="5">
        <v>79.0</v>
      </c>
      <c r="AH380" s="5">
        <v>73.0</v>
      </c>
      <c r="AI380" s="5">
        <v>20.0</v>
      </c>
      <c r="AJ380" s="5">
        <v>28.0</v>
      </c>
      <c r="AK380" s="5">
        <v>9.0</v>
      </c>
      <c r="AL380" s="5">
        <v>0.0</v>
      </c>
      <c r="AM380" s="5">
        <v>5.0</v>
      </c>
      <c r="AN380" s="5">
        <v>0.0</v>
      </c>
      <c r="AO380" s="5">
        <v>0.0</v>
      </c>
      <c r="AP380" s="5">
        <v>5.0</v>
      </c>
      <c r="AQ380" s="5">
        <v>0.384</v>
      </c>
      <c r="AR380" s="5">
        <v>0.43</v>
      </c>
      <c r="AS380" s="5">
        <v>0.712</v>
      </c>
      <c r="AT380" s="5">
        <v>1.143</v>
      </c>
      <c r="AU380" s="5">
        <v>52.0</v>
      </c>
      <c r="AV380" s="5">
        <v>1.0</v>
      </c>
      <c r="AW380" s="5">
        <v>1.0</v>
      </c>
      <c r="AX380" s="5">
        <v>0.0</v>
      </c>
      <c r="AY380" s="5">
        <v>0.0</v>
      </c>
      <c r="AZ380" s="5">
        <v>0.0</v>
      </c>
      <c r="BA380" s="5">
        <v>0.0</v>
      </c>
      <c r="BB380" s="5">
        <v>0.442</v>
      </c>
      <c r="BC380" s="5">
        <f t="shared" si="1"/>
        <v>14</v>
      </c>
      <c r="BD380" s="5">
        <f t="shared" si="2"/>
        <v>0</v>
      </c>
    </row>
    <row r="381">
      <c r="A381" s="1">
        <v>380.0</v>
      </c>
      <c r="B381" s="3"/>
      <c r="C381" s="4" t="s">
        <v>1032</v>
      </c>
      <c r="D381" s="4" t="s">
        <v>692</v>
      </c>
      <c r="E381" s="5">
        <v>2019.0</v>
      </c>
      <c r="F381" s="5">
        <v>2020.0</v>
      </c>
      <c r="G381" s="5">
        <v>26.0</v>
      </c>
      <c r="H381" s="5">
        <v>16.0</v>
      </c>
      <c r="I381" s="3"/>
      <c r="J381" s="3"/>
      <c r="K381" s="3"/>
      <c r="L381" s="5">
        <v>5.87</v>
      </c>
      <c r="M381" s="5">
        <v>0.0</v>
      </c>
      <c r="N381" s="3"/>
      <c r="O381" s="3"/>
      <c r="P381" s="3"/>
      <c r="Q381" s="3"/>
      <c r="R381" s="5">
        <v>15.1</v>
      </c>
      <c r="S381" s="5">
        <v>17.0</v>
      </c>
      <c r="T381" s="5">
        <v>14.0</v>
      </c>
      <c r="U381" s="5">
        <v>10.0</v>
      </c>
      <c r="V381" s="5">
        <v>3.0</v>
      </c>
      <c r="W381" s="5">
        <v>4.0</v>
      </c>
      <c r="X381" s="5">
        <v>0.0</v>
      </c>
      <c r="Y381" s="5">
        <v>0.0</v>
      </c>
      <c r="Z381" s="5">
        <v>1.0</v>
      </c>
      <c r="AA381" s="5">
        <v>0.0</v>
      </c>
      <c r="AB381" s="5">
        <v>1.0</v>
      </c>
      <c r="AC381" s="5">
        <v>66.0</v>
      </c>
      <c r="AD381" s="5">
        <v>1.37</v>
      </c>
      <c r="AE381" s="5">
        <v>9.4</v>
      </c>
      <c r="AF381" s="5">
        <v>4.0</v>
      </c>
      <c r="AG381" s="5">
        <v>66.0</v>
      </c>
      <c r="AH381" s="5">
        <v>60.0</v>
      </c>
      <c r="AI381" s="5">
        <v>14.0</v>
      </c>
      <c r="AJ381" s="5">
        <v>17.0</v>
      </c>
      <c r="AK381" s="5">
        <v>3.0</v>
      </c>
      <c r="AL381" s="5">
        <v>0.0</v>
      </c>
      <c r="AM381" s="5">
        <v>3.0</v>
      </c>
      <c r="AN381" s="5">
        <v>0.0</v>
      </c>
      <c r="AO381" s="5">
        <v>0.0</v>
      </c>
      <c r="AP381" s="5">
        <v>4.0</v>
      </c>
      <c r="AQ381" s="5">
        <v>0.283</v>
      </c>
      <c r="AR381" s="5">
        <v>0.333</v>
      </c>
      <c r="AS381" s="5">
        <v>0.483</v>
      </c>
      <c r="AT381" s="5">
        <v>0.817</v>
      </c>
      <c r="AU381" s="5">
        <v>29.0</v>
      </c>
      <c r="AV381" s="5">
        <v>1.0</v>
      </c>
      <c r="AW381" s="5">
        <v>1.0</v>
      </c>
      <c r="AX381" s="5">
        <v>0.0</v>
      </c>
      <c r="AY381" s="5">
        <v>1.0</v>
      </c>
      <c r="AZ381" s="5">
        <v>0.0</v>
      </c>
      <c r="BA381" s="5">
        <v>0.0</v>
      </c>
      <c r="BB381" s="5">
        <v>0.333</v>
      </c>
      <c r="BC381" s="5">
        <f t="shared" si="1"/>
        <v>11</v>
      </c>
      <c r="BD381" s="5">
        <f t="shared" si="2"/>
        <v>0</v>
      </c>
    </row>
    <row r="382">
      <c r="A382" s="1">
        <v>381.0</v>
      </c>
      <c r="B382" s="3"/>
      <c r="C382" s="4" t="s">
        <v>1033</v>
      </c>
      <c r="D382" s="4" t="s">
        <v>692</v>
      </c>
      <c r="E382" s="5">
        <v>2019.0</v>
      </c>
      <c r="F382" s="5">
        <v>2020.0</v>
      </c>
      <c r="G382" s="5">
        <v>11.0</v>
      </c>
      <c r="H382" s="5">
        <v>16.0</v>
      </c>
      <c r="I382" s="3"/>
      <c r="J382" s="3"/>
      <c r="K382" s="3"/>
      <c r="L382" s="5">
        <v>6.63</v>
      </c>
      <c r="M382" s="5">
        <v>11.0</v>
      </c>
      <c r="N382" s="3"/>
      <c r="O382" s="3"/>
      <c r="P382" s="3"/>
      <c r="Q382" s="3"/>
      <c r="R382" s="5">
        <v>19.0</v>
      </c>
      <c r="S382" s="5">
        <v>21.0</v>
      </c>
      <c r="T382" s="5">
        <v>8.0</v>
      </c>
      <c r="U382" s="5">
        <v>14.0</v>
      </c>
      <c r="V382" s="5">
        <v>2.0</v>
      </c>
      <c r="W382" s="5">
        <v>7.0</v>
      </c>
      <c r="X382" s="5">
        <v>0.0</v>
      </c>
      <c r="Y382" s="5">
        <v>0.0</v>
      </c>
      <c r="Z382" s="5">
        <v>0.0</v>
      </c>
      <c r="AA382" s="5">
        <v>0.0</v>
      </c>
      <c r="AB382" s="5">
        <v>1.0</v>
      </c>
      <c r="AC382" s="5">
        <v>82.0</v>
      </c>
      <c r="AD382" s="5">
        <v>1.474</v>
      </c>
      <c r="AE382" s="5">
        <v>7.6</v>
      </c>
      <c r="AF382" s="5">
        <v>2.29</v>
      </c>
      <c r="AG382" s="5">
        <v>82.0</v>
      </c>
      <c r="AH382" s="5">
        <v>75.0</v>
      </c>
      <c r="AI382" s="5">
        <v>8.0</v>
      </c>
      <c r="AJ382" s="5">
        <v>21.0</v>
      </c>
      <c r="AK382" s="5">
        <v>7.0</v>
      </c>
      <c r="AL382" s="5">
        <v>2.0</v>
      </c>
      <c r="AM382" s="5">
        <v>2.0</v>
      </c>
      <c r="AN382" s="5">
        <v>2.0</v>
      </c>
      <c r="AO382" s="5">
        <v>1.0</v>
      </c>
      <c r="AP382" s="5">
        <v>7.0</v>
      </c>
      <c r="AQ382" s="5">
        <v>0.28</v>
      </c>
      <c r="AR382" s="5">
        <v>0.341</v>
      </c>
      <c r="AS382" s="5">
        <v>0.507</v>
      </c>
      <c r="AT382" s="5">
        <v>0.848</v>
      </c>
      <c r="AU382" s="5">
        <v>38.0</v>
      </c>
      <c r="AV382" s="5">
        <v>1.0</v>
      </c>
      <c r="AW382" s="5">
        <v>0.0</v>
      </c>
      <c r="AX382" s="5">
        <v>0.0</v>
      </c>
      <c r="AY382" s="5">
        <v>0.0</v>
      </c>
      <c r="AZ382" s="5">
        <v>0.0</v>
      </c>
      <c r="BA382" s="5">
        <v>0.0</v>
      </c>
      <c r="BB382" s="5">
        <v>0.333</v>
      </c>
      <c r="BC382" s="5">
        <f t="shared" si="1"/>
        <v>10</v>
      </c>
      <c r="BD382" s="5">
        <f t="shared" si="2"/>
        <v>1</v>
      </c>
    </row>
    <row r="383">
      <c r="A383" s="1">
        <v>382.0</v>
      </c>
      <c r="B383" s="3"/>
      <c r="C383" s="4" t="s">
        <v>1034</v>
      </c>
      <c r="D383" s="4" t="s">
        <v>692</v>
      </c>
      <c r="E383" s="5">
        <v>2019.0</v>
      </c>
      <c r="F383" s="5">
        <v>2019.0</v>
      </c>
      <c r="G383" s="5">
        <v>33.0</v>
      </c>
      <c r="H383" s="5">
        <v>15.0</v>
      </c>
      <c r="I383" s="3"/>
      <c r="J383" s="3"/>
      <c r="K383" s="3"/>
      <c r="L383" s="5">
        <v>2.11</v>
      </c>
      <c r="M383" s="5">
        <v>0.0</v>
      </c>
      <c r="N383" s="3"/>
      <c r="O383" s="3"/>
      <c r="P383" s="3"/>
      <c r="Q383" s="3"/>
      <c r="R383" s="5">
        <v>21.1</v>
      </c>
      <c r="S383" s="5">
        <v>17.0</v>
      </c>
      <c r="T383" s="5">
        <v>12.0</v>
      </c>
      <c r="U383" s="5">
        <v>5.0</v>
      </c>
      <c r="V383" s="5">
        <v>4.0</v>
      </c>
      <c r="W383" s="5">
        <v>7.0</v>
      </c>
      <c r="X383" s="5">
        <v>0.0</v>
      </c>
      <c r="Y383" s="5">
        <v>1.0</v>
      </c>
      <c r="Z383" s="5">
        <v>0.0</v>
      </c>
      <c r="AA383" s="5">
        <v>0.0</v>
      </c>
      <c r="AB383" s="5">
        <v>1.0</v>
      </c>
      <c r="AC383" s="5">
        <v>86.0</v>
      </c>
      <c r="AD383" s="5">
        <v>1.125</v>
      </c>
      <c r="AE383" s="5">
        <v>6.3</v>
      </c>
      <c r="AF383" s="5">
        <v>2.14</v>
      </c>
      <c r="AG383" s="5">
        <v>86.0</v>
      </c>
      <c r="AH383" s="5">
        <v>78.0</v>
      </c>
      <c r="AI383" s="5">
        <v>12.0</v>
      </c>
      <c r="AJ383" s="5">
        <v>17.0</v>
      </c>
      <c r="AK383" s="5">
        <v>7.0</v>
      </c>
      <c r="AL383" s="5">
        <v>0.0</v>
      </c>
      <c r="AM383" s="5">
        <v>4.0</v>
      </c>
      <c r="AN383" s="5">
        <v>0.0</v>
      </c>
      <c r="AO383" s="5">
        <v>0.0</v>
      </c>
      <c r="AP383" s="5">
        <v>7.0</v>
      </c>
      <c r="AQ383" s="5">
        <v>0.218</v>
      </c>
      <c r="AR383" s="5">
        <v>0.282</v>
      </c>
      <c r="AS383" s="5">
        <v>0.462</v>
      </c>
      <c r="AT383" s="5">
        <v>0.744</v>
      </c>
      <c r="AU383" s="5">
        <v>36.0</v>
      </c>
      <c r="AV383" s="5">
        <v>2.0</v>
      </c>
      <c r="AW383" s="5">
        <v>0.0</v>
      </c>
      <c r="AX383" s="5">
        <v>1.0</v>
      </c>
      <c r="AY383" s="5">
        <v>0.0</v>
      </c>
      <c r="AZ383" s="5">
        <v>0.0</v>
      </c>
      <c r="BA383" s="5">
        <v>1.0</v>
      </c>
      <c r="BB383" s="5">
        <v>0.22</v>
      </c>
      <c r="BC383" s="5">
        <f t="shared" si="1"/>
        <v>6</v>
      </c>
      <c r="BD383" s="5">
        <f t="shared" si="2"/>
        <v>0</v>
      </c>
    </row>
    <row r="384">
      <c r="A384" s="1">
        <v>383.0</v>
      </c>
      <c r="B384" s="3"/>
      <c r="C384" s="4" t="s">
        <v>1035</v>
      </c>
      <c r="D384" s="4" t="s">
        <v>692</v>
      </c>
      <c r="E384" s="5">
        <v>2020.0</v>
      </c>
      <c r="F384" s="5">
        <v>2020.0</v>
      </c>
      <c r="G384" s="5">
        <v>8.0</v>
      </c>
      <c r="H384" s="5">
        <v>15.0</v>
      </c>
      <c r="I384" s="3"/>
      <c r="J384" s="3"/>
      <c r="K384" s="3"/>
      <c r="L384" s="5">
        <v>5.4</v>
      </c>
      <c r="M384" s="5">
        <v>8.0</v>
      </c>
      <c r="N384" s="3"/>
      <c r="O384" s="3"/>
      <c r="P384" s="3"/>
      <c r="Q384" s="3"/>
      <c r="R384" s="5">
        <v>18.1</v>
      </c>
      <c r="S384" s="5">
        <v>20.0</v>
      </c>
      <c r="T384" s="5">
        <v>11.0</v>
      </c>
      <c r="U384" s="5">
        <v>11.0</v>
      </c>
      <c r="V384" s="5">
        <v>2.0</v>
      </c>
      <c r="W384" s="5">
        <v>8.0</v>
      </c>
      <c r="X384" s="5">
        <v>0.0</v>
      </c>
      <c r="Y384" s="5">
        <v>0.0</v>
      </c>
      <c r="Z384" s="5">
        <v>3.0</v>
      </c>
      <c r="AA384" s="5">
        <v>0.0</v>
      </c>
      <c r="AB384" s="5">
        <v>0.0</v>
      </c>
      <c r="AC384" s="5">
        <v>79.0</v>
      </c>
      <c r="AD384" s="5">
        <v>1.527</v>
      </c>
      <c r="AE384" s="5">
        <v>7.4</v>
      </c>
      <c r="AF384" s="5">
        <v>1.88</v>
      </c>
      <c r="AG384" s="5">
        <v>79.0</v>
      </c>
      <c r="AH384" s="5">
        <v>68.0</v>
      </c>
      <c r="AI384" s="5">
        <v>11.0</v>
      </c>
      <c r="AJ384" s="5">
        <v>20.0</v>
      </c>
      <c r="AK384" s="5">
        <v>5.0</v>
      </c>
      <c r="AL384" s="5">
        <v>0.0</v>
      </c>
      <c r="AM384" s="5">
        <v>2.0</v>
      </c>
      <c r="AN384" s="5">
        <v>2.0</v>
      </c>
      <c r="AO384" s="5">
        <v>1.0</v>
      </c>
      <c r="AP384" s="5">
        <v>8.0</v>
      </c>
      <c r="AQ384" s="5">
        <v>0.294</v>
      </c>
      <c r="AR384" s="5">
        <v>0.392</v>
      </c>
      <c r="AS384" s="5">
        <v>0.456</v>
      </c>
      <c r="AT384" s="5">
        <v>0.848</v>
      </c>
      <c r="AU384" s="5">
        <v>31.0</v>
      </c>
      <c r="AV384" s="5">
        <v>5.0</v>
      </c>
      <c r="AW384" s="5">
        <v>3.0</v>
      </c>
      <c r="AX384" s="5">
        <v>0.0</v>
      </c>
      <c r="AY384" s="5">
        <v>0.0</v>
      </c>
      <c r="AZ384" s="5">
        <v>0.0</v>
      </c>
      <c r="BA384" s="5">
        <v>0.0</v>
      </c>
      <c r="BB384" s="5">
        <v>0.353</v>
      </c>
      <c r="BC384" s="5">
        <f t="shared" si="1"/>
        <v>13</v>
      </c>
      <c r="BD384" s="5">
        <f t="shared" si="2"/>
        <v>1</v>
      </c>
    </row>
    <row r="385">
      <c r="A385" s="1">
        <v>384.0</v>
      </c>
      <c r="B385" s="3"/>
      <c r="C385" s="4" t="s">
        <v>1036</v>
      </c>
      <c r="D385" s="4" t="s">
        <v>692</v>
      </c>
      <c r="E385" s="5">
        <v>2019.0</v>
      </c>
      <c r="F385" s="5">
        <v>2020.0</v>
      </c>
      <c r="G385" s="5">
        <v>14.0</v>
      </c>
      <c r="H385" s="5">
        <v>15.0</v>
      </c>
      <c r="I385" s="3"/>
      <c r="J385" s="3"/>
      <c r="K385" s="3"/>
      <c r="L385" s="5">
        <v>4.61</v>
      </c>
      <c r="M385" s="5">
        <v>0.0</v>
      </c>
      <c r="N385" s="3"/>
      <c r="O385" s="3"/>
      <c r="P385" s="3"/>
      <c r="Q385" s="3"/>
      <c r="R385" s="5">
        <v>13.2</v>
      </c>
      <c r="S385" s="5">
        <v>13.0</v>
      </c>
      <c r="T385" s="5">
        <v>11.0</v>
      </c>
      <c r="U385" s="5">
        <v>7.0</v>
      </c>
      <c r="V385" s="5">
        <v>4.0</v>
      </c>
      <c r="W385" s="5">
        <v>7.0</v>
      </c>
      <c r="X385" s="5">
        <v>0.0</v>
      </c>
      <c r="Y385" s="5">
        <v>1.0</v>
      </c>
      <c r="Z385" s="5">
        <v>3.0</v>
      </c>
      <c r="AA385" s="5">
        <v>0.0</v>
      </c>
      <c r="AB385" s="5">
        <v>1.0</v>
      </c>
      <c r="AC385" s="5">
        <v>64.0</v>
      </c>
      <c r="AD385" s="5">
        <v>1.463</v>
      </c>
      <c r="AE385" s="5">
        <v>9.9</v>
      </c>
      <c r="AF385" s="5">
        <v>2.14</v>
      </c>
      <c r="AG385" s="5">
        <v>64.0</v>
      </c>
      <c r="AH385" s="5">
        <v>53.0</v>
      </c>
      <c r="AI385" s="5">
        <v>11.0</v>
      </c>
      <c r="AJ385" s="5">
        <v>13.0</v>
      </c>
      <c r="AK385" s="5">
        <v>1.0</v>
      </c>
      <c r="AL385" s="5">
        <v>0.0</v>
      </c>
      <c r="AM385" s="5">
        <v>4.0</v>
      </c>
      <c r="AN385" s="5">
        <v>1.0</v>
      </c>
      <c r="AO385" s="5">
        <v>0.0</v>
      </c>
      <c r="AP385" s="5">
        <v>7.0</v>
      </c>
      <c r="AQ385" s="5">
        <v>0.245</v>
      </c>
      <c r="AR385" s="5">
        <v>0.359</v>
      </c>
      <c r="AS385" s="5">
        <v>0.491</v>
      </c>
      <c r="AT385" s="5">
        <v>0.85</v>
      </c>
      <c r="AU385" s="5">
        <v>26.0</v>
      </c>
      <c r="AV385" s="5">
        <v>1.0</v>
      </c>
      <c r="AW385" s="5">
        <v>3.0</v>
      </c>
      <c r="AX385" s="5">
        <v>0.0</v>
      </c>
      <c r="AY385" s="5">
        <v>1.0</v>
      </c>
      <c r="AZ385" s="5">
        <v>0.0</v>
      </c>
      <c r="BA385" s="5">
        <v>1.0</v>
      </c>
      <c r="BB385" s="5">
        <v>0.257</v>
      </c>
      <c r="BC385" s="5">
        <f t="shared" si="1"/>
        <v>8</v>
      </c>
      <c r="BD385" s="5">
        <f t="shared" si="2"/>
        <v>1</v>
      </c>
    </row>
    <row r="386">
      <c r="A386" s="1">
        <v>385.0</v>
      </c>
      <c r="B386" s="3"/>
      <c r="C386" s="4" t="s">
        <v>1037</v>
      </c>
      <c r="D386" s="4" t="s">
        <v>692</v>
      </c>
      <c r="E386" s="5">
        <v>2019.0</v>
      </c>
      <c r="F386" s="5">
        <v>2020.0</v>
      </c>
      <c r="G386" s="5">
        <v>22.0</v>
      </c>
      <c r="H386" s="5">
        <v>15.0</v>
      </c>
      <c r="I386" s="3"/>
      <c r="J386" s="3"/>
      <c r="K386" s="3"/>
      <c r="L386" s="5">
        <v>6.27</v>
      </c>
      <c r="M386" s="5">
        <v>0.0</v>
      </c>
      <c r="N386" s="3"/>
      <c r="O386" s="3"/>
      <c r="P386" s="3"/>
      <c r="Q386" s="3"/>
      <c r="R386" s="5">
        <v>18.2</v>
      </c>
      <c r="S386" s="5">
        <v>22.0</v>
      </c>
      <c r="T386" s="5">
        <v>13.0</v>
      </c>
      <c r="U386" s="5">
        <v>13.0</v>
      </c>
      <c r="V386" s="5">
        <v>3.0</v>
      </c>
      <c r="W386" s="5">
        <v>3.0</v>
      </c>
      <c r="X386" s="5">
        <v>0.0</v>
      </c>
      <c r="Y386" s="5">
        <v>0.0</v>
      </c>
      <c r="Z386" s="5">
        <v>2.0</v>
      </c>
      <c r="AA386" s="5">
        <v>0.0</v>
      </c>
      <c r="AB386" s="5">
        <v>0.0</v>
      </c>
      <c r="AC386" s="5">
        <v>82.0</v>
      </c>
      <c r="AD386" s="5">
        <v>1.339</v>
      </c>
      <c r="AE386" s="5">
        <v>7.2</v>
      </c>
      <c r="AF386" s="5">
        <v>5.0</v>
      </c>
      <c r="AG386" s="5">
        <v>82.0</v>
      </c>
      <c r="AH386" s="5">
        <v>74.0</v>
      </c>
      <c r="AI386" s="5">
        <v>13.0</v>
      </c>
      <c r="AJ386" s="5">
        <v>22.0</v>
      </c>
      <c r="AK386" s="5">
        <v>4.0</v>
      </c>
      <c r="AL386" s="5">
        <v>0.0</v>
      </c>
      <c r="AM386" s="5">
        <v>3.0</v>
      </c>
      <c r="AN386" s="5">
        <v>1.0</v>
      </c>
      <c r="AO386" s="5">
        <v>0.0</v>
      </c>
      <c r="AP386" s="5">
        <v>3.0</v>
      </c>
      <c r="AQ386" s="5">
        <v>0.297</v>
      </c>
      <c r="AR386" s="5">
        <v>0.333</v>
      </c>
      <c r="AS386" s="5">
        <v>0.473</v>
      </c>
      <c r="AT386" s="5">
        <v>0.806</v>
      </c>
      <c r="AU386" s="5">
        <v>35.0</v>
      </c>
      <c r="AV386" s="5">
        <v>1.0</v>
      </c>
      <c r="AW386" s="5">
        <v>2.0</v>
      </c>
      <c r="AX386" s="5">
        <v>1.0</v>
      </c>
      <c r="AY386" s="5">
        <v>2.0</v>
      </c>
      <c r="AZ386" s="5">
        <v>0.0</v>
      </c>
      <c r="BA386" s="5">
        <v>0.0</v>
      </c>
      <c r="BB386" s="5">
        <v>0.328</v>
      </c>
      <c r="BC386" s="5">
        <f t="shared" si="1"/>
        <v>15</v>
      </c>
      <c r="BD386" s="5">
        <f t="shared" si="2"/>
        <v>1</v>
      </c>
    </row>
    <row r="387">
      <c r="A387" s="1">
        <v>386.0</v>
      </c>
      <c r="B387" s="3"/>
      <c r="C387" s="4" t="s">
        <v>1038</v>
      </c>
      <c r="D387" s="4" t="s">
        <v>692</v>
      </c>
      <c r="E387" s="5">
        <v>2019.0</v>
      </c>
      <c r="F387" s="5">
        <v>2020.0</v>
      </c>
      <c r="G387" s="5">
        <v>12.0</v>
      </c>
      <c r="H387" s="5">
        <v>15.0</v>
      </c>
      <c r="I387" s="3"/>
      <c r="J387" s="3"/>
      <c r="K387" s="3"/>
      <c r="L387" s="5">
        <v>2.75</v>
      </c>
      <c r="M387" s="5">
        <v>6.0</v>
      </c>
      <c r="N387" s="3"/>
      <c r="O387" s="3"/>
      <c r="P387" s="3"/>
      <c r="Q387" s="3"/>
      <c r="R387" s="5">
        <v>19.2</v>
      </c>
      <c r="S387" s="5">
        <v>17.0</v>
      </c>
      <c r="T387" s="5">
        <v>10.0</v>
      </c>
      <c r="U387" s="5">
        <v>6.0</v>
      </c>
      <c r="V387" s="5">
        <v>3.0</v>
      </c>
      <c r="W387" s="5">
        <v>11.0</v>
      </c>
      <c r="X387" s="5">
        <v>0.0</v>
      </c>
      <c r="Y387" s="5">
        <v>1.0</v>
      </c>
      <c r="Z387" s="5">
        <v>0.0</v>
      </c>
      <c r="AA387" s="5">
        <v>0.0</v>
      </c>
      <c r="AB387" s="5">
        <v>1.0</v>
      </c>
      <c r="AC387" s="5">
        <v>85.0</v>
      </c>
      <c r="AD387" s="5">
        <v>1.424</v>
      </c>
      <c r="AE387" s="5">
        <v>6.9</v>
      </c>
      <c r="AF387" s="5">
        <v>1.36</v>
      </c>
      <c r="AG387" s="5">
        <v>85.0</v>
      </c>
      <c r="AH387" s="5">
        <v>73.0</v>
      </c>
      <c r="AI387" s="5">
        <v>10.0</v>
      </c>
      <c r="AJ387" s="5">
        <v>17.0</v>
      </c>
      <c r="AK387" s="5">
        <v>2.0</v>
      </c>
      <c r="AL387" s="5">
        <v>0.0</v>
      </c>
      <c r="AM387" s="5">
        <v>3.0</v>
      </c>
      <c r="AN387" s="5">
        <v>1.0</v>
      </c>
      <c r="AO387" s="5">
        <v>0.0</v>
      </c>
      <c r="AP387" s="5">
        <v>11.0</v>
      </c>
      <c r="AQ387" s="5">
        <v>0.233</v>
      </c>
      <c r="AR387" s="5">
        <v>0.329</v>
      </c>
      <c r="AS387" s="5">
        <v>0.384</v>
      </c>
      <c r="AT387" s="5">
        <v>0.713</v>
      </c>
      <c r="AU387" s="5">
        <v>28.0</v>
      </c>
      <c r="AV387" s="5">
        <v>2.0</v>
      </c>
      <c r="AW387" s="5">
        <v>0.0</v>
      </c>
      <c r="AX387" s="5">
        <v>0.0</v>
      </c>
      <c r="AY387" s="5">
        <v>1.0</v>
      </c>
      <c r="AZ387" s="5">
        <v>0.0</v>
      </c>
      <c r="BA387" s="5">
        <v>1.0</v>
      </c>
      <c r="BB387" s="5">
        <v>0.25</v>
      </c>
      <c r="BC387" s="5">
        <f t="shared" si="1"/>
        <v>12</v>
      </c>
      <c r="BD387" s="5">
        <f t="shared" si="2"/>
        <v>1</v>
      </c>
    </row>
    <row r="388">
      <c r="A388" s="1">
        <v>387.0</v>
      </c>
      <c r="B388" s="3"/>
      <c r="C388" s="4" t="s">
        <v>1039</v>
      </c>
      <c r="D388" s="4" t="s">
        <v>692</v>
      </c>
      <c r="E388" s="5">
        <v>2019.0</v>
      </c>
      <c r="F388" s="5">
        <v>2019.0</v>
      </c>
      <c r="G388" s="5">
        <v>14.0</v>
      </c>
      <c r="H388" s="5">
        <v>15.0</v>
      </c>
      <c r="I388" s="3"/>
      <c r="J388" s="3"/>
      <c r="K388" s="3"/>
      <c r="L388" s="5">
        <v>6.43</v>
      </c>
      <c r="M388" s="5">
        <v>2.0</v>
      </c>
      <c r="N388" s="3"/>
      <c r="O388" s="3"/>
      <c r="P388" s="3"/>
      <c r="Q388" s="3"/>
      <c r="R388" s="5">
        <v>21.0</v>
      </c>
      <c r="S388" s="5">
        <v>28.0</v>
      </c>
      <c r="T388" s="5">
        <v>15.0</v>
      </c>
      <c r="U388" s="5">
        <v>15.0</v>
      </c>
      <c r="V388" s="5">
        <v>5.0</v>
      </c>
      <c r="W388" s="5">
        <v>3.0</v>
      </c>
      <c r="X388" s="5">
        <v>1.0</v>
      </c>
      <c r="Y388" s="5">
        <v>1.0</v>
      </c>
      <c r="Z388" s="5">
        <v>0.0</v>
      </c>
      <c r="AA388" s="5">
        <v>0.0</v>
      </c>
      <c r="AB388" s="5">
        <v>1.0</v>
      </c>
      <c r="AC388" s="5">
        <v>92.0</v>
      </c>
      <c r="AD388" s="5">
        <v>1.476</v>
      </c>
      <c r="AE388" s="5">
        <v>6.4</v>
      </c>
      <c r="AF388" s="5">
        <v>5.0</v>
      </c>
      <c r="AG388" s="5">
        <v>92.0</v>
      </c>
      <c r="AH388" s="5">
        <v>86.0</v>
      </c>
      <c r="AI388" s="5">
        <v>15.0</v>
      </c>
      <c r="AJ388" s="5">
        <v>28.0</v>
      </c>
      <c r="AK388" s="5">
        <v>6.0</v>
      </c>
      <c r="AL388" s="5">
        <v>1.0</v>
      </c>
      <c r="AM388" s="5">
        <v>5.0</v>
      </c>
      <c r="AN388" s="5">
        <v>0.0</v>
      </c>
      <c r="AO388" s="5">
        <v>0.0</v>
      </c>
      <c r="AP388" s="5">
        <v>3.0</v>
      </c>
      <c r="AQ388" s="5">
        <v>0.326</v>
      </c>
      <c r="AR388" s="5">
        <v>0.344</v>
      </c>
      <c r="AS388" s="5">
        <v>0.593</v>
      </c>
      <c r="AT388" s="5">
        <v>0.937</v>
      </c>
      <c r="AU388" s="5">
        <v>51.0</v>
      </c>
      <c r="AV388" s="5">
        <v>3.0</v>
      </c>
      <c r="AW388" s="5">
        <v>0.0</v>
      </c>
      <c r="AX388" s="5">
        <v>2.0</v>
      </c>
      <c r="AY388" s="5">
        <v>1.0</v>
      </c>
      <c r="AZ388" s="5">
        <v>1.0</v>
      </c>
      <c r="BA388" s="5">
        <v>1.0</v>
      </c>
      <c r="BB388" s="5">
        <v>0.343</v>
      </c>
      <c r="BC388" s="5">
        <f t="shared" si="1"/>
        <v>16</v>
      </c>
      <c r="BD388" s="5">
        <f t="shared" si="2"/>
        <v>0</v>
      </c>
    </row>
    <row r="389">
      <c r="A389" s="1">
        <v>388.0</v>
      </c>
      <c r="B389" s="3"/>
      <c r="C389" s="4" t="s">
        <v>1040</v>
      </c>
      <c r="D389" s="4" t="s">
        <v>692</v>
      </c>
      <c r="E389" s="5">
        <v>2019.0</v>
      </c>
      <c r="F389" s="5">
        <v>2020.0</v>
      </c>
      <c r="G389" s="5">
        <v>7.0</v>
      </c>
      <c r="H389" s="5">
        <v>15.0</v>
      </c>
      <c r="I389" s="3"/>
      <c r="J389" s="3"/>
      <c r="K389" s="3"/>
      <c r="L389" s="5">
        <v>3.48</v>
      </c>
      <c r="M389" s="5">
        <v>4.0</v>
      </c>
      <c r="N389" s="3"/>
      <c r="O389" s="3"/>
      <c r="P389" s="3"/>
      <c r="Q389" s="3"/>
      <c r="R389" s="5">
        <v>10.1</v>
      </c>
      <c r="S389" s="5">
        <v>5.0</v>
      </c>
      <c r="T389" s="5">
        <v>5.0</v>
      </c>
      <c r="U389" s="5">
        <v>4.0</v>
      </c>
      <c r="V389" s="5">
        <v>2.0</v>
      </c>
      <c r="W389" s="5">
        <v>8.0</v>
      </c>
      <c r="X389" s="5">
        <v>0.0</v>
      </c>
      <c r="Y389" s="5">
        <v>1.0</v>
      </c>
      <c r="Z389" s="5">
        <v>1.0</v>
      </c>
      <c r="AA389" s="5">
        <v>0.0</v>
      </c>
      <c r="AB389" s="5">
        <v>1.0</v>
      </c>
      <c r="AC389" s="5">
        <v>46.0</v>
      </c>
      <c r="AD389" s="5">
        <v>1.258</v>
      </c>
      <c r="AE389" s="5">
        <v>13.1</v>
      </c>
      <c r="AF389" s="5">
        <v>1.88</v>
      </c>
      <c r="AG389" s="5">
        <v>46.0</v>
      </c>
      <c r="AH389" s="5">
        <v>36.0</v>
      </c>
      <c r="AI389" s="5">
        <v>5.0</v>
      </c>
      <c r="AJ389" s="5">
        <v>5.0</v>
      </c>
      <c r="AK389" s="5">
        <v>0.0</v>
      </c>
      <c r="AL389" s="5">
        <v>0.0</v>
      </c>
      <c r="AM389" s="5">
        <v>2.0</v>
      </c>
      <c r="AN389" s="5">
        <v>0.0</v>
      </c>
      <c r="AO389" s="5">
        <v>1.0</v>
      </c>
      <c r="AP389" s="5">
        <v>8.0</v>
      </c>
      <c r="AQ389" s="5">
        <v>0.139</v>
      </c>
      <c r="AR389" s="5">
        <v>0.304</v>
      </c>
      <c r="AS389" s="5">
        <v>0.306</v>
      </c>
      <c r="AT389" s="5">
        <v>0.61</v>
      </c>
      <c r="AU389" s="5">
        <v>11.0</v>
      </c>
      <c r="AV389" s="5">
        <v>0.0</v>
      </c>
      <c r="AW389" s="5">
        <v>1.0</v>
      </c>
      <c r="AX389" s="5">
        <v>0.0</v>
      </c>
      <c r="AY389" s="5">
        <v>1.0</v>
      </c>
      <c r="AZ389" s="5">
        <v>0.0</v>
      </c>
      <c r="BA389" s="5">
        <v>1.0</v>
      </c>
      <c r="BB389" s="5">
        <v>0.15</v>
      </c>
      <c r="BC389" s="5">
        <f t="shared" si="1"/>
        <v>3</v>
      </c>
      <c r="BD389" s="5">
        <f t="shared" si="2"/>
        <v>-1</v>
      </c>
    </row>
    <row r="390">
      <c r="A390" s="1">
        <v>389.0</v>
      </c>
      <c r="B390" s="3"/>
      <c r="C390" s="4" t="s">
        <v>1041</v>
      </c>
      <c r="D390" s="4" t="s">
        <v>692</v>
      </c>
      <c r="E390" s="5">
        <v>2019.0</v>
      </c>
      <c r="F390" s="5">
        <v>2019.0</v>
      </c>
      <c r="G390" s="5">
        <v>7.0</v>
      </c>
      <c r="H390" s="5">
        <v>15.0</v>
      </c>
      <c r="I390" s="3"/>
      <c r="J390" s="3"/>
      <c r="K390" s="3"/>
      <c r="L390" s="5">
        <v>3.93</v>
      </c>
      <c r="M390" s="5">
        <v>7.0</v>
      </c>
      <c r="N390" s="3"/>
      <c r="O390" s="3"/>
      <c r="P390" s="3"/>
      <c r="Q390" s="3"/>
      <c r="R390" s="5">
        <v>18.1</v>
      </c>
      <c r="S390" s="5">
        <v>18.0</v>
      </c>
      <c r="T390" s="5">
        <v>7.0</v>
      </c>
      <c r="U390" s="5">
        <v>8.0</v>
      </c>
      <c r="V390" s="5">
        <v>2.0</v>
      </c>
      <c r="W390" s="5">
        <v>1.0</v>
      </c>
      <c r="X390" s="5">
        <v>0.0</v>
      </c>
      <c r="Y390" s="5">
        <v>1.0</v>
      </c>
      <c r="Z390" s="5">
        <v>1.0</v>
      </c>
      <c r="AA390" s="5">
        <v>0.0</v>
      </c>
      <c r="AB390" s="5">
        <v>0.0</v>
      </c>
      <c r="AC390" s="5">
        <v>75.0</v>
      </c>
      <c r="AD390" s="5">
        <v>1.036</v>
      </c>
      <c r="AE390" s="5">
        <v>7.4</v>
      </c>
      <c r="AF390" s="5">
        <v>15.0</v>
      </c>
      <c r="AG390" s="5">
        <v>75.0</v>
      </c>
      <c r="AH390" s="5">
        <v>73.0</v>
      </c>
      <c r="AI390" s="5">
        <v>7.0</v>
      </c>
      <c r="AJ390" s="5">
        <v>18.0</v>
      </c>
      <c r="AK390" s="5">
        <v>5.0</v>
      </c>
      <c r="AL390" s="5">
        <v>1.0</v>
      </c>
      <c r="AM390" s="5">
        <v>2.0</v>
      </c>
      <c r="AN390" s="5">
        <v>2.0</v>
      </c>
      <c r="AO390" s="5">
        <v>0.0</v>
      </c>
      <c r="AP390" s="5">
        <v>1.0</v>
      </c>
      <c r="AQ390" s="5">
        <v>0.247</v>
      </c>
      <c r="AR390" s="5">
        <v>0.267</v>
      </c>
      <c r="AS390" s="5">
        <v>0.425</v>
      </c>
      <c r="AT390" s="5">
        <v>0.691</v>
      </c>
      <c r="AU390" s="5">
        <v>31.0</v>
      </c>
      <c r="AV390" s="5">
        <v>1.0</v>
      </c>
      <c r="AW390" s="5">
        <v>1.0</v>
      </c>
      <c r="AX390" s="5">
        <v>0.0</v>
      </c>
      <c r="AY390" s="5">
        <v>0.0</v>
      </c>
      <c r="AZ390" s="5">
        <v>0.0</v>
      </c>
      <c r="BA390" s="5">
        <v>1.0</v>
      </c>
      <c r="BB390" s="5">
        <v>0.286</v>
      </c>
      <c r="BC390" s="5">
        <f t="shared" si="1"/>
        <v>10</v>
      </c>
      <c r="BD390" s="5">
        <f t="shared" si="2"/>
        <v>2</v>
      </c>
    </row>
    <row r="391">
      <c r="A391" s="1">
        <v>390.0</v>
      </c>
      <c r="B391" s="3"/>
      <c r="C391" s="4" t="s">
        <v>1042</v>
      </c>
      <c r="D391" s="4" t="s">
        <v>692</v>
      </c>
      <c r="E391" s="5">
        <v>2019.0</v>
      </c>
      <c r="F391" s="5">
        <v>2020.0</v>
      </c>
      <c r="G391" s="5">
        <v>23.0</v>
      </c>
      <c r="H391" s="5">
        <v>15.0</v>
      </c>
      <c r="I391" s="3"/>
      <c r="J391" s="3"/>
      <c r="K391" s="3"/>
      <c r="L391" s="5">
        <v>7.71</v>
      </c>
      <c r="M391" s="5">
        <v>0.0</v>
      </c>
      <c r="N391" s="3"/>
      <c r="O391" s="3"/>
      <c r="P391" s="3"/>
      <c r="Q391" s="3"/>
      <c r="R391" s="5">
        <v>11.2</v>
      </c>
      <c r="S391" s="5">
        <v>13.0</v>
      </c>
      <c r="T391" s="5">
        <v>9.0</v>
      </c>
      <c r="U391" s="5">
        <v>10.0</v>
      </c>
      <c r="V391" s="5">
        <v>2.0</v>
      </c>
      <c r="W391" s="5">
        <v>10.0</v>
      </c>
      <c r="X391" s="5">
        <v>1.0</v>
      </c>
      <c r="Y391" s="5">
        <v>0.0</v>
      </c>
      <c r="Z391" s="5">
        <v>2.0</v>
      </c>
      <c r="AA391" s="5">
        <v>0.0</v>
      </c>
      <c r="AB391" s="5">
        <v>1.0</v>
      </c>
      <c r="AC391" s="5">
        <v>60.0</v>
      </c>
      <c r="AD391" s="5">
        <v>1.971</v>
      </c>
      <c r="AE391" s="5">
        <v>11.6</v>
      </c>
      <c r="AF391" s="5">
        <v>1.5</v>
      </c>
      <c r="AG391" s="5">
        <v>60.0</v>
      </c>
      <c r="AH391" s="5">
        <v>46.0</v>
      </c>
      <c r="AI391" s="5">
        <v>9.0</v>
      </c>
      <c r="AJ391" s="5">
        <v>13.0</v>
      </c>
      <c r="AK391" s="5">
        <v>4.0</v>
      </c>
      <c r="AL391" s="5">
        <v>0.0</v>
      </c>
      <c r="AM391" s="5">
        <v>2.0</v>
      </c>
      <c r="AN391" s="5">
        <v>0.0</v>
      </c>
      <c r="AO391" s="5">
        <v>0.0</v>
      </c>
      <c r="AP391" s="5">
        <v>10.0</v>
      </c>
      <c r="AQ391" s="5">
        <v>0.283</v>
      </c>
      <c r="AR391" s="5">
        <v>0.424</v>
      </c>
      <c r="AS391" s="5">
        <v>0.5</v>
      </c>
      <c r="AT391" s="5">
        <v>0.924</v>
      </c>
      <c r="AU391" s="5">
        <v>23.0</v>
      </c>
      <c r="AV391" s="5">
        <v>0.0</v>
      </c>
      <c r="AW391" s="5">
        <v>2.0</v>
      </c>
      <c r="AX391" s="5">
        <v>1.0</v>
      </c>
      <c r="AY391" s="5">
        <v>1.0</v>
      </c>
      <c r="AZ391" s="5">
        <v>1.0</v>
      </c>
      <c r="BA391" s="5">
        <v>0.0</v>
      </c>
      <c r="BB391" s="5">
        <v>0.367</v>
      </c>
      <c r="BC391" s="5">
        <f t="shared" si="1"/>
        <v>7</v>
      </c>
      <c r="BD391" s="5">
        <f t="shared" si="2"/>
        <v>0</v>
      </c>
    </row>
    <row r="392">
      <c r="A392" s="1">
        <v>391.0</v>
      </c>
      <c r="B392" s="3"/>
      <c r="C392" s="4" t="s">
        <v>1043</v>
      </c>
      <c r="D392" s="4" t="s">
        <v>692</v>
      </c>
      <c r="E392" s="5">
        <v>2019.0</v>
      </c>
      <c r="F392" s="5">
        <v>2019.0</v>
      </c>
      <c r="G392" s="5">
        <v>19.0</v>
      </c>
      <c r="H392" s="5">
        <v>15.0</v>
      </c>
      <c r="I392" s="3"/>
      <c r="J392" s="3"/>
      <c r="K392" s="3"/>
      <c r="L392" s="5">
        <v>8.76</v>
      </c>
      <c r="M392" s="5">
        <v>8.0</v>
      </c>
      <c r="N392" s="3"/>
      <c r="O392" s="3"/>
      <c r="P392" s="3"/>
      <c r="Q392" s="3"/>
      <c r="R392" s="5">
        <v>24.2</v>
      </c>
      <c r="S392" s="5">
        <v>38.0</v>
      </c>
      <c r="T392" s="5">
        <v>29.0</v>
      </c>
      <c r="U392" s="5">
        <v>24.0</v>
      </c>
      <c r="V392" s="5">
        <v>5.0</v>
      </c>
      <c r="W392" s="5">
        <v>16.0</v>
      </c>
      <c r="X392" s="5">
        <v>1.0</v>
      </c>
      <c r="Y392" s="5">
        <v>2.0</v>
      </c>
      <c r="Z392" s="5">
        <v>3.0</v>
      </c>
      <c r="AA392" s="5">
        <v>0.0</v>
      </c>
      <c r="AB392" s="5">
        <v>0.0</v>
      </c>
      <c r="AC392" s="5">
        <v>127.0</v>
      </c>
      <c r="AD392" s="5">
        <v>2.189</v>
      </c>
      <c r="AE392" s="5">
        <v>5.5</v>
      </c>
      <c r="AF392" s="5">
        <v>0.94</v>
      </c>
      <c r="AG392" s="5">
        <v>127.0</v>
      </c>
      <c r="AH392" s="5">
        <v>105.0</v>
      </c>
      <c r="AI392" s="5">
        <v>29.0</v>
      </c>
      <c r="AJ392" s="5">
        <v>38.0</v>
      </c>
      <c r="AK392" s="5">
        <v>6.0</v>
      </c>
      <c r="AL392" s="5">
        <v>0.0</v>
      </c>
      <c r="AM392" s="5">
        <v>5.0</v>
      </c>
      <c r="AN392" s="5">
        <v>5.0</v>
      </c>
      <c r="AO392" s="5">
        <v>0.0</v>
      </c>
      <c r="AP392" s="5">
        <v>16.0</v>
      </c>
      <c r="AQ392" s="5">
        <v>0.362</v>
      </c>
      <c r="AR392" s="5">
        <v>0.449</v>
      </c>
      <c r="AS392" s="5">
        <v>0.562</v>
      </c>
      <c r="AT392" s="5">
        <v>1.011</v>
      </c>
      <c r="AU392" s="5">
        <v>59.0</v>
      </c>
      <c r="AV392" s="5">
        <v>4.0</v>
      </c>
      <c r="AW392" s="5">
        <v>3.0</v>
      </c>
      <c r="AX392" s="5">
        <v>0.0</v>
      </c>
      <c r="AY392" s="5">
        <v>3.0</v>
      </c>
      <c r="AZ392" s="5">
        <v>1.0</v>
      </c>
      <c r="BA392" s="5">
        <v>2.0</v>
      </c>
      <c r="BB392" s="5">
        <v>0.375</v>
      </c>
      <c r="BC392" s="5">
        <f t="shared" si="1"/>
        <v>27</v>
      </c>
      <c r="BD392" s="5">
        <f t="shared" si="2"/>
        <v>5</v>
      </c>
    </row>
    <row r="393">
      <c r="A393" s="1">
        <v>392.0</v>
      </c>
      <c r="B393" s="3"/>
      <c r="C393" s="4" t="s">
        <v>1044</v>
      </c>
      <c r="D393" s="4" t="s">
        <v>692</v>
      </c>
      <c r="E393" s="5">
        <v>2019.0</v>
      </c>
      <c r="F393" s="5">
        <v>2019.0</v>
      </c>
      <c r="G393" s="5">
        <v>25.0</v>
      </c>
      <c r="H393" s="5">
        <v>15.0</v>
      </c>
      <c r="I393" s="3"/>
      <c r="J393" s="3"/>
      <c r="K393" s="3"/>
      <c r="L393" s="5">
        <v>5.54</v>
      </c>
      <c r="M393" s="5">
        <v>0.0</v>
      </c>
      <c r="N393" s="3"/>
      <c r="O393" s="3"/>
      <c r="P393" s="3"/>
      <c r="Q393" s="3"/>
      <c r="R393" s="5">
        <v>13.0</v>
      </c>
      <c r="S393" s="5">
        <v>14.0</v>
      </c>
      <c r="T393" s="5">
        <v>8.0</v>
      </c>
      <c r="U393" s="5">
        <v>8.0</v>
      </c>
      <c r="V393" s="5">
        <v>4.0</v>
      </c>
      <c r="W393" s="5">
        <v>9.0</v>
      </c>
      <c r="X393" s="5">
        <v>0.0</v>
      </c>
      <c r="Y393" s="5">
        <v>0.0</v>
      </c>
      <c r="Z393" s="5">
        <v>0.0</v>
      </c>
      <c r="AA393" s="5">
        <v>0.0</v>
      </c>
      <c r="AB393" s="5">
        <v>2.0</v>
      </c>
      <c r="AC393" s="5">
        <v>63.0</v>
      </c>
      <c r="AD393" s="5">
        <v>1.769</v>
      </c>
      <c r="AE393" s="5">
        <v>10.4</v>
      </c>
      <c r="AF393" s="5">
        <v>1.67</v>
      </c>
      <c r="AG393" s="5">
        <v>63.0</v>
      </c>
      <c r="AH393" s="5">
        <v>53.0</v>
      </c>
      <c r="AI393" s="5">
        <v>8.0</v>
      </c>
      <c r="AJ393" s="5">
        <v>14.0</v>
      </c>
      <c r="AK393" s="5">
        <v>5.0</v>
      </c>
      <c r="AL393" s="5">
        <v>1.0</v>
      </c>
      <c r="AM393" s="5">
        <v>4.0</v>
      </c>
      <c r="AN393" s="5">
        <v>3.0</v>
      </c>
      <c r="AO393" s="5">
        <v>0.0</v>
      </c>
      <c r="AP393" s="5">
        <v>9.0</v>
      </c>
      <c r="AQ393" s="5">
        <v>0.264</v>
      </c>
      <c r="AR393" s="5">
        <v>0.371</v>
      </c>
      <c r="AS393" s="5">
        <v>0.623</v>
      </c>
      <c r="AT393" s="5">
        <v>0.994</v>
      </c>
      <c r="AU393" s="5">
        <v>33.0</v>
      </c>
      <c r="AV393" s="5">
        <v>0.0</v>
      </c>
      <c r="AW393" s="5">
        <v>0.0</v>
      </c>
      <c r="AX393" s="5">
        <v>0.0</v>
      </c>
      <c r="AY393" s="5">
        <v>0.0</v>
      </c>
      <c r="AZ393" s="5">
        <v>0.0</v>
      </c>
      <c r="BA393" s="5">
        <v>0.0</v>
      </c>
      <c r="BB393" s="5">
        <v>0.294</v>
      </c>
      <c r="BC393" s="5">
        <f t="shared" si="1"/>
        <v>4</v>
      </c>
      <c r="BD393" s="5">
        <f t="shared" si="2"/>
        <v>3</v>
      </c>
    </row>
    <row r="394">
      <c r="A394" s="1">
        <v>393.0</v>
      </c>
      <c r="B394" s="3"/>
      <c r="C394" s="4" t="s">
        <v>1045</v>
      </c>
      <c r="D394" s="4" t="s">
        <v>692</v>
      </c>
      <c r="E394" s="5">
        <v>2019.0</v>
      </c>
      <c r="F394" s="5">
        <v>2019.0</v>
      </c>
      <c r="G394" s="5">
        <v>22.0</v>
      </c>
      <c r="H394" s="5">
        <v>15.0</v>
      </c>
      <c r="I394" s="3"/>
      <c r="J394" s="3"/>
      <c r="K394" s="3"/>
      <c r="L394" s="5">
        <v>4.5</v>
      </c>
      <c r="M394" s="5">
        <v>1.0</v>
      </c>
      <c r="N394" s="3"/>
      <c r="O394" s="3"/>
      <c r="P394" s="3"/>
      <c r="Q394" s="3"/>
      <c r="R394" s="5">
        <v>14.0</v>
      </c>
      <c r="S394" s="5">
        <v>13.0</v>
      </c>
      <c r="T394" s="5">
        <v>10.0</v>
      </c>
      <c r="U394" s="5">
        <v>7.0</v>
      </c>
      <c r="V394" s="5">
        <v>3.0</v>
      </c>
      <c r="W394" s="5">
        <v>8.0</v>
      </c>
      <c r="X394" s="5">
        <v>0.0</v>
      </c>
      <c r="Y394" s="5">
        <v>0.0</v>
      </c>
      <c r="Z394" s="5">
        <v>0.0</v>
      </c>
      <c r="AA394" s="5">
        <v>0.0</v>
      </c>
      <c r="AB394" s="5">
        <v>1.0</v>
      </c>
      <c r="AC394" s="5">
        <v>61.0</v>
      </c>
      <c r="AD394" s="5">
        <v>1.5</v>
      </c>
      <c r="AE394" s="5">
        <v>9.6</v>
      </c>
      <c r="AF394" s="5">
        <v>1.88</v>
      </c>
      <c r="AG394" s="5">
        <v>61.0</v>
      </c>
      <c r="AH394" s="5">
        <v>51.0</v>
      </c>
      <c r="AI394" s="5">
        <v>10.0</v>
      </c>
      <c r="AJ394" s="5">
        <v>13.0</v>
      </c>
      <c r="AK394" s="5">
        <v>3.0</v>
      </c>
      <c r="AL394" s="5">
        <v>0.0</v>
      </c>
      <c r="AM394" s="5">
        <v>3.0</v>
      </c>
      <c r="AN394" s="5">
        <v>3.0</v>
      </c>
      <c r="AO394" s="5">
        <v>0.0</v>
      </c>
      <c r="AP394" s="5">
        <v>8.0</v>
      </c>
      <c r="AQ394" s="5">
        <v>0.255</v>
      </c>
      <c r="AR394" s="5">
        <v>0.344</v>
      </c>
      <c r="AS394" s="5">
        <v>0.49</v>
      </c>
      <c r="AT394" s="5">
        <v>0.834</v>
      </c>
      <c r="AU394" s="5">
        <v>25.0</v>
      </c>
      <c r="AV394" s="5">
        <v>1.0</v>
      </c>
      <c r="AW394" s="5">
        <v>0.0</v>
      </c>
      <c r="AX394" s="5">
        <v>0.0</v>
      </c>
      <c r="AY394" s="5">
        <v>2.0</v>
      </c>
      <c r="AZ394" s="5">
        <v>0.0</v>
      </c>
      <c r="BA394" s="5">
        <v>0.0</v>
      </c>
      <c r="BB394" s="5">
        <v>0.286</v>
      </c>
      <c r="BC394" s="5">
        <f t="shared" si="1"/>
        <v>7</v>
      </c>
      <c r="BD394" s="5">
        <f t="shared" si="2"/>
        <v>3</v>
      </c>
    </row>
    <row r="395">
      <c r="A395" s="1">
        <v>394.0</v>
      </c>
      <c r="B395" s="3"/>
      <c r="C395" s="4" t="s">
        <v>1046</v>
      </c>
      <c r="D395" s="4" t="s">
        <v>692</v>
      </c>
      <c r="E395" s="5">
        <v>2019.0</v>
      </c>
      <c r="F395" s="5">
        <v>2019.0</v>
      </c>
      <c r="G395" s="5">
        <v>7.0</v>
      </c>
      <c r="H395" s="5">
        <v>14.0</v>
      </c>
      <c r="I395" s="3"/>
      <c r="J395" s="3"/>
      <c r="K395" s="3"/>
      <c r="L395" s="5">
        <v>7.79</v>
      </c>
      <c r="M395" s="5">
        <v>7.0</v>
      </c>
      <c r="N395" s="3"/>
      <c r="O395" s="3"/>
      <c r="P395" s="3"/>
      <c r="Q395" s="3"/>
      <c r="R395" s="5">
        <v>17.1</v>
      </c>
      <c r="S395" s="5">
        <v>23.0</v>
      </c>
      <c r="T395" s="5">
        <v>12.0</v>
      </c>
      <c r="U395" s="5">
        <v>15.0</v>
      </c>
      <c r="V395" s="5">
        <v>4.0</v>
      </c>
      <c r="W395" s="5">
        <v>14.0</v>
      </c>
      <c r="X395" s="5">
        <v>0.0</v>
      </c>
      <c r="Y395" s="5">
        <v>1.0</v>
      </c>
      <c r="Z395" s="5">
        <v>0.0</v>
      </c>
      <c r="AA395" s="5">
        <v>0.0</v>
      </c>
      <c r="AB395" s="5">
        <v>0.0</v>
      </c>
      <c r="AC395" s="5">
        <v>85.0</v>
      </c>
      <c r="AD395" s="5">
        <v>2.135</v>
      </c>
      <c r="AE395" s="5">
        <v>7.3</v>
      </c>
      <c r="AF395" s="5">
        <v>1.0</v>
      </c>
      <c r="AG395" s="5">
        <v>85.0</v>
      </c>
      <c r="AH395" s="5">
        <v>71.0</v>
      </c>
      <c r="AI395" s="5">
        <v>12.0</v>
      </c>
      <c r="AJ395" s="5">
        <v>23.0</v>
      </c>
      <c r="AK395" s="5">
        <v>5.0</v>
      </c>
      <c r="AL395" s="5">
        <v>0.0</v>
      </c>
      <c r="AM395" s="5">
        <v>4.0</v>
      </c>
      <c r="AN395" s="5">
        <v>2.0</v>
      </c>
      <c r="AO395" s="5">
        <v>3.0</v>
      </c>
      <c r="AP395" s="5">
        <v>14.0</v>
      </c>
      <c r="AQ395" s="5">
        <v>0.324</v>
      </c>
      <c r="AR395" s="5">
        <v>0.435</v>
      </c>
      <c r="AS395" s="5">
        <v>0.563</v>
      </c>
      <c r="AT395" s="5">
        <v>0.999</v>
      </c>
      <c r="AU395" s="5">
        <v>40.0</v>
      </c>
      <c r="AV395" s="5">
        <v>0.0</v>
      </c>
      <c r="AW395" s="5">
        <v>0.0</v>
      </c>
      <c r="AX395" s="5">
        <v>0.0</v>
      </c>
      <c r="AY395" s="5">
        <v>0.0</v>
      </c>
      <c r="AZ395" s="5">
        <v>0.0</v>
      </c>
      <c r="BA395" s="5">
        <v>1.0</v>
      </c>
      <c r="BB395" s="5">
        <v>0.358</v>
      </c>
      <c r="BC395" s="5">
        <f t="shared" si="1"/>
        <v>14</v>
      </c>
      <c r="BD395" s="5">
        <f t="shared" si="2"/>
        <v>-1</v>
      </c>
    </row>
    <row r="396">
      <c r="A396" s="1">
        <v>395.0</v>
      </c>
      <c r="B396" s="3"/>
      <c r="C396" s="4" t="s">
        <v>1047</v>
      </c>
      <c r="D396" s="4" t="s">
        <v>692</v>
      </c>
      <c r="E396" s="5">
        <v>2019.0</v>
      </c>
      <c r="F396" s="5">
        <v>2020.0</v>
      </c>
      <c r="G396" s="5">
        <v>25.0</v>
      </c>
      <c r="H396" s="5">
        <v>14.0</v>
      </c>
      <c r="I396" s="3"/>
      <c r="J396" s="3"/>
      <c r="K396" s="3"/>
      <c r="L396" s="5">
        <v>4.02</v>
      </c>
      <c r="M396" s="5">
        <v>0.0</v>
      </c>
      <c r="N396" s="3"/>
      <c r="O396" s="3"/>
      <c r="P396" s="3"/>
      <c r="Q396" s="3"/>
      <c r="R396" s="5">
        <v>15.2</v>
      </c>
      <c r="S396" s="5">
        <v>13.0</v>
      </c>
      <c r="T396" s="5">
        <v>4.0</v>
      </c>
      <c r="U396" s="5">
        <v>7.0</v>
      </c>
      <c r="V396" s="5">
        <v>0.0</v>
      </c>
      <c r="W396" s="5">
        <v>2.0</v>
      </c>
      <c r="X396" s="5">
        <v>0.0</v>
      </c>
      <c r="Y396" s="5">
        <v>0.0</v>
      </c>
      <c r="Z396" s="5">
        <v>2.0</v>
      </c>
      <c r="AA396" s="5">
        <v>0.0</v>
      </c>
      <c r="AB396" s="5">
        <v>2.0</v>
      </c>
      <c r="AC396" s="5">
        <v>60.0</v>
      </c>
      <c r="AD396" s="5">
        <v>0.957</v>
      </c>
      <c r="AE396" s="5">
        <v>8.0</v>
      </c>
      <c r="AF396" s="5">
        <v>7.0</v>
      </c>
      <c r="AG396" s="5">
        <v>60.0</v>
      </c>
      <c r="AH396" s="5">
        <v>54.0</v>
      </c>
      <c r="AI396" s="5">
        <v>4.0</v>
      </c>
      <c r="AJ396" s="5">
        <v>13.0</v>
      </c>
      <c r="AK396" s="5">
        <v>1.0</v>
      </c>
      <c r="AL396" s="5">
        <v>0.0</v>
      </c>
      <c r="AM396" s="5">
        <v>0.0</v>
      </c>
      <c r="AN396" s="5">
        <v>0.0</v>
      </c>
      <c r="AO396" s="5">
        <v>0.0</v>
      </c>
      <c r="AP396" s="5">
        <v>2.0</v>
      </c>
      <c r="AQ396" s="5">
        <v>0.241</v>
      </c>
      <c r="AR396" s="5">
        <v>0.283</v>
      </c>
      <c r="AS396" s="5">
        <v>0.259</v>
      </c>
      <c r="AT396" s="5">
        <v>0.543</v>
      </c>
      <c r="AU396" s="5">
        <v>14.0</v>
      </c>
      <c r="AV396" s="5">
        <v>3.0</v>
      </c>
      <c r="AW396" s="5">
        <v>2.0</v>
      </c>
      <c r="AX396" s="5">
        <v>0.0</v>
      </c>
      <c r="AY396" s="5">
        <v>2.0</v>
      </c>
      <c r="AZ396" s="5">
        <v>0.0</v>
      </c>
      <c r="BA396" s="5">
        <v>0.0</v>
      </c>
      <c r="BB396" s="5">
        <v>0.31</v>
      </c>
      <c r="BC396" s="5">
        <f t="shared" si="1"/>
        <v>12</v>
      </c>
      <c r="BD396" s="5">
        <f t="shared" si="2"/>
        <v>0</v>
      </c>
    </row>
    <row r="397">
      <c r="A397" s="1">
        <v>396.0</v>
      </c>
      <c r="B397" s="3"/>
      <c r="C397" s="4" t="s">
        <v>1048</v>
      </c>
      <c r="D397" s="4" t="s">
        <v>692</v>
      </c>
      <c r="E397" s="5">
        <v>2019.0</v>
      </c>
      <c r="F397" s="5">
        <v>2019.0</v>
      </c>
      <c r="G397" s="5">
        <v>15.0</v>
      </c>
      <c r="H397" s="5">
        <v>14.0</v>
      </c>
      <c r="I397" s="3"/>
      <c r="J397" s="3"/>
      <c r="K397" s="3"/>
      <c r="L397" s="5">
        <v>6.23</v>
      </c>
      <c r="M397" s="5">
        <v>14.0</v>
      </c>
      <c r="N397" s="3"/>
      <c r="O397" s="3"/>
      <c r="P397" s="3"/>
      <c r="Q397" s="3"/>
      <c r="R397" s="5">
        <v>34.2</v>
      </c>
      <c r="S397" s="5">
        <v>47.0</v>
      </c>
      <c r="T397" s="5">
        <v>20.0</v>
      </c>
      <c r="U397" s="5">
        <v>24.0</v>
      </c>
      <c r="V397" s="5">
        <v>8.0</v>
      </c>
      <c r="W397" s="5">
        <v>8.0</v>
      </c>
      <c r="X397" s="5">
        <v>0.0</v>
      </c>
      <c r="Y397" s="5">
        <v>0.0</v>
      </c>
      <c r="Z397" s="5">
        <v>4.0</v>
      </c>
      <c r="AA397" s="5">
        <v>0.0</v>
      </c>
      <c r="AB397" s="5">
        <v>0.0</v>
      </c>
      <c r="AC397" s="5">
        <v>158.0</v>
      </c>
      <c r="AD397" s="5">
        <v>1.587</v>
      </c>
      <c r="AE397" s="5">
        <v>3.6</v>
      </c>
      <c r="AF397" s="5">
        <v>1.75</v>
      </c>
      <c r="AG397" s="5">
        <v>158.0</v>
      </c>
      <c r="AH397" s="5">
        <v>143.0</v>
      </c>
      <c r="AI397" s="5">
        <v>20.0</v>
      </c>
      <c r="AJ397" s="5">
        <v>47.0</v>
      </c>
      <c r="AK397" s="5">
        <v>9.0</v>
      </c>
      <c r="AL397" s="5">
        <v>2.0</v>
      </c>
      <c r="AM397" s="5">
        <v>8.0</v>
      </c>
      <c r="AN397" s="5">
        <v>3.0</v>
      </c>
      <c r="AO397" s="5">
        <v>1.0</v>
      </c>
      <c r="AP397" s="5">
        <v>8.0</v>
      </c>
      <c r="AQ397" s="5">
        <v>0.329</v>
      </c>
      <c r="AR397" s="5">
        <v>0.378</v>
      </c>
      <c r="AS397" s="5">
        <v>0.587</v>
      </c>
      <c r="AT397" s="5">
        <v>0.966</v>
      </c>
      <c r="AU397" s="5">
        <v>84.0</v>
      </c>
      <c r="AV397" s="5">
        <v>3.0</v>
      </c>
      <c r="AW397" s="5">
        <v>4.0</v>
      </c>
      <c r="AX397" s="5">
        <v>2.0</v>
      </c>
      <c r="AY397" s="5">
        <v>1.0</v>
      </c>
      <c r="AZ397" s="5">
        <v>0.0</v>
      </c>
      <c r="BA397" s="5">
        <v>0.0</v>
      </c>
      <c r="BB397" s="5">
        <v>0.32</v>
      </c>
      <c r="BC397" s="5">
        <f t="shared" si="1"/>
        <v>28</v>
      </c>
      <c r="BD397" s="5">
        <f t="shared" si="2"/>
        <v>2</v>
      </c>
    </row>
    <row r="398">
      <c r="A398" s="1">
        <v>397.0</v>
      </c>
      <c r="B398" s="3"/>
      <c r="C398" s="4" t="s">
        <v>1049</v>
      </c>
      <c r="D398" s="4" t="s">
        <v>692</v>
      </c>
      <c r="E398" s="5">
        <v>2019.0</v>
      </c>
      <c r="F398" s="5">
        <v>2019.0</v>
      </c>
      <c r="G398" s="5">
        <v>13.0</v>
      </c>
      <c r="H398" s="5">
        <v>14.0</v>
      </c>
      <c r="I398" s="3"/>
      <c r="J398" s="3"/>
      <c r="K398" s="3"/>
      <c r="L398" s="5">
        <v>4.22</v>
      </c>
      <c r="M398" s="5">
        <v>2.0</v>
      </c>
      <c r="N398" s="3"/>
      <c r="O398" s="3"/>
      <c r="P398" s="3"/>
      <c r="Q398" s="3"/>
      <c r="R398" s="5">
        <v>10.2</v>
      </c>
      <c r="S398" s="5">
        <v>13.0</v>
      </c>
      <c r="T398" s="5">
        <v>8.0</v>
      </c>
      <c r="U398" s="5">
        <v>5.0</v>
      </c>
      <c r="V398" s="5">
        <v>1.0</v>
      </c>
      <c r="W398" s="5">
        <v>2.0</v>
      </c>
      <c r="X398" s="5">
        <v>0.0</v>
      </c>
      <c r="Y398" s="5">
        <v>0.0</v>
      </c>
      <c r="Z398" s="5">
        <v>2.0</v>
      </c>
      <c r="AA398" s="5">
        <v>0.0</v>
      </c>
      <c r="AB398" s="5">
        <v>0.0</v>
      </c>
      <c r="AC398" s="5">
        <v>48.0</v>
      </c>
      <c r="AD398" s="5">
        <v>1.406</v>
      </c>
      <c r="AE398" s="5">
        <v>11.8</v>
      </c>
      <c r="AF398" s="5">
        <v>7.0</v>
      </c>
      <c r="AG398" s="5">
        <v>48.0</v>
      </c>
      <c r="AH398" s="5">
        <v>44.0</v>
      </c>
      <c r="AI398" s="5">
        <v>8.0</v>
      </c>
      <c r="AJ398" s="5">
        <v>13.0</v>
      </c>
      <c r="AK398" s="5">
        <v>1.0</v>
      </c>
      <c r="AL398" s="5">
        <v>1.0</v>
      </c>
      <c r="AM398" s="5">
        <v>1.0</v>
      </c>
      <c r="AN398" s="5">
        <v>0.0</v>
      </c>
      <c r="AO398" s="5">
        <v>0.0</v>
      </c>
      <c r="AP398" s="5">
        <v>2.0</v>
      </c>
      <c r="AQ398" s="5">
        <v>0.295</v>
      </c>
      <c r="AR398" s="5">
        <v>0.354</v>
      </c>
      <c r="AS398" s="5">
        <v>0.432</v>
      </c>
      <c r="AT398" s="5">
        <v>0.786</v>
      </c>
      <c r="AU398" s="5">
        <v>19.0</v>
      </c>
      <c r="AV398" s="5">
        <v>1.0</v>
      </c>
      <c r="AW398" s="5">
        <v>2.0</v>
      </c>
      <c r="AX398" s="5">
        <v>0.0</v>
      </c>
      <c r="AY398" s="5">
        <v>0.0</v>
      </c>
      <c r="AZ398" s="5">
        <v>0.0</v>
      </c>
      <c r="BA398" s="5">
        <v>0.0</v>
      </c>
      <c r="BB398" s="5">
        <v>0.414</v>
      </c>
      <c r="BC398" s="5">
        <f t="shared" si="1"/>
        <v>10</v>
      </c>
      <c r="BD398" s="5">
        <f t="shared" si="2"/>
        <v>0</v>
      </c>
    </row>
    <row r="399">
      <c r="A399" s="1">
        <v>398.0</v>
      </c>
      <c r="B399" s="3"/>
      <c r="C399" s="4" t="s">
        <v>1050</v>
      </c>
      <c r="D399" s="4" t="s">
        <v>692</v>
      </c>
      <c r="E399" s="5">
        <v>2019.0</v>
      </c>
      <c r="F399" s="5">
        <v>2020.0</v>
      </c>
      <c r="G399" s="5">
        <v>31.0</v>
      </c>
      <c r="H399" s="5">
        <v>14.0</v>
      </c>
      <c r="I399" s="3"/>
      <c r="J399" s="3"/>
      <c r="K399" s="3"/>
      <c r="L399" s="5">
        <v>8.15</v>
      </c>
      <c r="M399" s="5">
        <v>0.0</v>
      </c>
      <c r="N399" s="3"/>
      <c r="O399" s="3"/>
      <c r="P399" s="3"/>
      <c r="Q399" s="3"/>
      <c r="R399" s="5">
        <v>17.2</v>
      </c>
      <c r="S399" s="5">
        <v>18.0</v>
      </c>
      <c r="T399" s="5">
        <v>15.0</v>
      </c>
      <c r="U399" s="5">
        <v>16.0</v>
      </c>
      <c r="V399" s="5">
        <v>5.0</v>
      </c>
      <c r="W399" s="5">
        <v>11.0</v>
      </c>
      <c r="X399" s="5">
        <v>0.0</v>
      </c>
      <c r="Y399" s="5">
        <v>0.0</v>
      </c>
      <c r="Z399" s="5">
        <v>2.0</v>
      </c>
      <c r="AA399" s="5">
        <v>0.0</v>
      </c>
      <c r="AB399" s="5">
        <v>0.0</v>
      </c>
      <c r="AC399" s="5">
        <v>82.0</v>
      </c>
      <c r="AD399" s="5">
        <v>1.642</v>
      </c>
      <c r="AE399" s="5">
        <v>7.1</v>
      </c>
      <c r="AF399" s="5">
        <v>1.27</v>
      </c>
      <c r="AG399" s="5">
        <v>82.0</v>
      </c>
      <c r="AH399" s="5">
        <v>68.0</v>
      </c>
      <c r="AI399" s="5">
        <v>15.0</v>
      </c>
      <c r="AJ399" s="5">
        <v>18.0</v>
      </c>
      <c r="AK399" s="5">
        <v>4.0</v>
      </c>
      <c r="AL399" s="5">
        <v>0.0</v>
      </c>
      <c r="AM399" s="5">
        <v>5.0</v>
      </c>
      <c r="AN399" s="5">
        <v>1.0</v>
      </c>
      <c r="AO399" s="5">
        <v>0.0</v>
      </c>
      <c r="AP399" s="5">
        <v>11.0</v>
      </c>
      <c r="AQ399" s="5">
        <v>0.265</v>
      </c>
      <c r="AR399" s="5">
        <v>0.383</v>
      </c>
      <c r="AS399" s="5">
        <v>0.544</v>
      </c>
      <c r="AT399" s="5">
        <v>0.927</v>
      </c>
      <c r="AU399" s="5">
        <v>37.0</v>
      </c>
      <c r="AV399" s="5">
        <v>2.0</v>
      </c>
      <c r="AW399" s="5">
        <v>2.0</v>
      </c>
      <c r="AX399" s="5">
        <v>1.0</v>
      </c>
      <c r="AY399" s="5">
        <v>0.0</v>
      </c>
      <c r="AZ399" s="5">
        <v>0.0</v>
      </c>
      <c r="BA399" s="5">
        <v>0.0</v>
      </c>
      <c r="BB399" s="5">
        <v>0.265</v>
      </c>
      <c r="BC399" s="5">
        <f t="shared" si="1"/>
        <v>9</v>
      </c>
      <c r="BD399" s="5">
        <f t="shared" si="2"/>
        <v>1</v>
      </c>
    </row>
    <row r="400">
      <c r="A400" s="1">
        <v>399.0</v>
      </c>
      <c r="B400" s="3"/>
      <c r="C400" s="4" t="s">
        <v>1051</v>
      </c>
      <c r="D400" s="4" t="s">
        <v>692</v>
      </c>
      <c r="E400" s="5">
        <v>2019.0</v>
      </c>
      <c r="F400" s="5">
        <v>2019.0</v>
      </c>
      <c r="G400" s="5">
        <v>15.0</v>
      </c>
      <c r="H400" s="5">
        <v>14.0</v>
      </c>
      <c r="I400" s="3"/>
      <c r="J400" s="3"/>
      <c r="K400" s="3"/>
      <c r="L400" s="5">
        <v>4.35</v>
      </c>
      <c r="M400" s="5">
        <v>3.0</v>
      </c>
      <c r="N400" s="3"/>
      <c r="O400" s="3"/>
      <c r="P400" s="3"/>
      <c r="Q400" s="3"/>
      <c r="R400" s="5">
        <v>20.2</v>
      </c>
      <c r="S400" s="5">
        <v>24.0</v>
      </c>
      <c r="T400" s="5">
        <v>12.0</v>
      </c>
      <c r="U400" s="5">
        <v>10.0</v>
      </c>
      <c r="V400" s="5">
        <v>2.0</v>
      </c>
      <c r="W400" s="5">
        <v>7.0</v>
      </c>
      <c r="X400" s="5">
        <v>1.0</v>
      </c>
      <c r="Y400" s="5">
        <v>0.0</v>
      </c>
      <c r="Z400" s="5">
        <v>4.0</v>
      </c>
      <c r="AA400" s="5">
        <v>0.0</v>
      </c>
      <c r="AB400" s="5">
        <v>1.0</v>
      </c>
      <c r="AC400" s="5">
        <v>91.0</v>
      </c>
      <c r="AD400" s="5">
        <v>1.5</v>
      </c>
      <c r="AE400" s="5">
        <v>6.1</v>
      </c>
      <c r="AF400" s="5">
        <v>2.0</v>
      </c>
      <c r="AG400" s="5">
        <v>91.0</v>
      </c>
      <c r="AH400" s="5">
        <v>78.0</v>
      </c>
      <c r="AI400" s="5">
        <v>12.0</v>
      </c>
      <c r="AJ400" s="5">
        <v>24.0</v>
      </c>
      <c r="AK400" s="5">
        <v>5.0</v>
      </c>
      <c r="AL400" s="5">
        <v>0.0</v>
      </c>
      <c r="AM400" s="5">
        <v>2.0</v>
      </c>
      <c r="AN400" s="5">
        <v>1.0</v>
      </c>
      <c r="AO400" s="5">
        <v>0.0</v>
      </c>
      <c r="AP400" s="5">
        <v>7.0</v>
      </c>
      <c r="AQ400" s="5">
        <v>0.308</v>
      </c>
      <c r="AR400" s="5">
        <v>0.389</v>
      </c>
      <c r="AS400" s="5">
        <v>0.449</v>
      </c>
      <c r="AT400" s="5">
        <v>0.838</v>
      </c>
      <c r="AU400" s="5">
        <v>35.0</v>
      </c>
      <c r="AV400" s="5">
        <v>5.0</v>
      </c>
      <c r="AW400" s="5">
        <v>4.0</v>
      </c>
      <c r="AX400" s="5">
        <v>1.0</v>
      </c>
      <c r="AY400" s="5">
        <v>1.0</v>
      </c>
      <c r="AZ400" s="5">
        <v>1.0</v>
      </c>
      <c r="BA400" s="5">
        <v>0.0</v>
      </c>
      <c r="BB400" s="5">
        <v>0.349</v>
      </c>
      <c r="BC400" s="5">
        <f t="shared" si="1"/>
        <v>17</v>
      </c>
      <c r="BD400" s="5">
        <f t="shared" si="2"/>
        <v>1</v>
      </c>
    </row>
    <row r="401">
      <c r="A401" s="1">
        <v>400.0</v>
      </c>
      <c r="B401" s="3"/>
      <c r="C401" s="4" t="s">
        <v>1052</v>
      </c>
      <c r="D401" s="4" t="s">
        <v>692</v>
      </c>
      <c r="E401" s="5">
        <v>2019.0</v>
      </c>
      <c r="F401" s="5">
        <v>2020.0</v>
      </c>
      <c r="G401" s="5">
        <v>10.0</v>
      </c>
      <c r="H401" s="5">
        <v>14.0</v>
      </c>
      <c r="I401" s="3"/>
      <c r="J401" s="3"/>
      <c r="K401" s="3"/>
      <c r="L401" s="5">
        <v>3.05</v>
      </c>
      <c r="M401" s="5">
        <v>10.0</v>
      </c>
      <c r="N401" s="3"/>
      <c r="O401" s="3"/>
      <c r="P401" s="3"/>
      <c r="Q401" s="3"/>
      <c r="R401" s="5">
        <v>20.2</v>
      </c>
      <c r="S401" s="5">
        <v>13.0</v>
      </c>
      <c r="T401" s="5">
        <v>7.0</v>
      </c>
      <c r="U401" s="5">
        <v>7.0</v>
      </c>
      <c r="V401" s="5">
        <v>3.0</v>
      </c>
      <c r="W401" s="5">
        <v>8.0</v>
      </c>
      <c r="X401" s="5">
        <v>1.0</v>
      </c>
      <c r="Y401" s="5">
        <v>2.0</v>
      </c>
      <c r="Z401" s="5">
        <v>0.0</v>
      </c>
      <c r="AA401" s="5">
        <v>0.0</v>
      </c>
      <c r="AB401" s="5">
        <v>0.0</v>
      </c>
      <c r="AC401" s="5">
        <v>82.0</v>
      </c>
      <c r="AD401" s="5">
        <v>1.016</v>
      </c>
      <c r="AE401" s="5">
        <v>6.1</v>
      </c>
      <c r="AF401" s="5">
        <v>1.75</v>
      </c>
      <c r="AG401" s="5">
        <v>82.0</v>
      </c>
      <c r="AH401" s="5">
        <v>72.0</v>
      </c>
      <c r="AI401" s="5">
        <v>7.0</v>
      </c>
      <c r="AJ401" s="5">
        <v>13.0</v>
      </c>
      <c r="AK401" s="5">
        <v>1.0</v>
      </c>
      <c r="AL401" s="5">
        <v>0.0</v>
      </c>
      <c r="AM401" s="5">
        <v>3.0</v>
      </c>
      <c r="AN401" s="5">
        <v>6.0</v>
      </c>
      <c r="AO401" s="5">
        <v>0.0</v>
      </c>
      <c r="AP401" s="5">
        <v>8.0</v>
      </c>
      <c r="AQ401" s="5">
        <v>0.181</v>
      </c>
      <c r="AR401" s="5">
        <v>0.256</v>
      </c>
      <c r="AS401" s="5">
        <v>0.319</v>
      </c>
      <c r="AT401" s="5">
        <v>0.576</v>
      </c>
      <c r="AU401" s="5">
        <v>23.0</v>
      </c>
      <c r="AV401" s="5">
        <v>1.0</v>
      </c>
      <c r="AW401" s="5">
        <v>0.0</v>
      </c>
      <c r="AX401" s="5">
        <v>0.0</v>
      </c>
      <c r="AY401" s="5">
        <v>2.0</v>
      </c>
      <c r="AZ401" s="5">
        <v>1.0</v>
      </c>
      <c r="BA401" s="5">
        <v>2.0</v>
      </c>
      <c r="BB401" s="5">
        <v>0.175</v>
      </c>
      <c r="BC401" s="5">
        <f t="shared" si="1"/>
        <v>9</v>
      </c>
      <c r="BD401" s="5">
        <f t="shared" si="2"/>
        <v>6</v>
      </c>
    </row>
    <row r="402">
      <c r="A402" s="1">
        <v>401.0</v>
      </c>
      <c r="B402" s="3"/>
      <c r="C402" s="4" t="s">
        <v>1053</v>
      </c>
      <c r="D402" s="4" t="s">
        <v>692</v>
      </c>
      <c r="E402" s="5">
        <v>2019.0</v>
      </c>
      <c r="F402" s="5">
        <v>2020.0</v>
      </c>
      <c r="G402" s="5">
        <v>19.0</v>
      </c>
      <c r="H402" s="5">
        <v>14.0</v>
      </c>
      <c r="I402" s="3"/>
      <c r="J402" s="3"/>
      <c r="K402" s="3"/>
      <c r="L402" s="5">
        <v>9.56</v>
      </c>
      <c r="M402" s="5">
        <v>0.0</v>
      </c>
      <c r="N402" s="3"/>
      <c r="O402" s="3"/>
      <c r="P402" s="3"/>
      <c r="Q402" s="3"/>
      <c r="R402" s="5">
        <v>16.0</v>
      </c>
      <c r="S402" s="5">
        <v>18.0</v>
      </c>
      <c r="T402" s="5">
        <v>17.0</v>
      </c>
      <c r="U402" s="5">
        <v>17.0</v>
      </c>
      <c r="V402" s="5">
        <v>3.0</v>
      </c>
      <c r="W402" s="5">
        <v>17.0</v>
      </c>
      <c r="X402" s="5">
        <v>1.0</v>
      </c>
      <c r="Y402" s="5">
        <v>0.0</v>
      </c>
      <c r="Z402" s="5">
        <v>5.0</v>
      </c>
      <c r="AA402" s="5">
        <v>0.0</v>
      </c>
      <c r="AB402" s="5">
        <v>7.0</v>
      </c>
      <c r="AC402" s="5">
        <v>84.0</v>
      </c>
      <c r="AD402" s="5">
        <v>2.188</v>
      </c>
      <c r="AE402" s="5">
        <v>7.9</v>
      </c>
      <c r="AF402" s="5">
        <v>0.82</v>
      </c>
      <c r="AG402" s="5">
        <v>84.0</v>
      </c>
      <c r="AH402" s="5">
        <v>60.0</v>
      </c>
      <c r="AI402" s="5">
        <v>17.0</v>
      </c>
      <c r="AJ402" s="5">
        <v>18.0</v>
      </c>
      <c r="AK402" s="5">
        <v>4.0</v>
      </c>
      <c r="AL402" s="5">
        <v>0.0</v>
      </c>
      <c r="AM402" s="5">
        <v>3.0</v>
      </c>
      <c r="AN402" s="5">
        <v>3.0</v>
      </c>
      <c r="AO402" s="5">
        <v>0.0</v>
      </c>
      <c r="AP402" s="5">
        <v>17.0</v>
      </c>
      <c r="AQ402" s="5">
        <v>0.3</v>
      </c>
      <c r="AR402" s="5">
        <v>0.476</v>
      </c>
      <c r="AS402" s="5">
        <v>0.517</v>
      </c>
      <c r="AT402" s="5">
        <v>0.993</v>
      </c>
      <c r="AU402" s="5">
        <v>31.0</v>
      </c>
      <c r="AV402" s="5">
        <v>3.0</v>
      </c>
      <c r="AW402" s="5">
        <v>5.0</v>
      </c>
      <c r="AX402" s="5">
        <v>0.0</v>
      </c>
      <c r="AY402" s="5">
        <v>2.0</v>
      </c>
      <c r="AZ402" s="5">
        <v>1.0</v>
      </c>
      <c r="BA402" s="5">
        <v>0.0</v>
      </c>
      <c r="BB402" s="5">
        <v>0.333</v>
      </c>
      <c r="BC402" s="5">
        <f t="shared" si="1"/>
        <v>11</v>
      </c>
      <c r="BD402" s="5">
        <f t="shared" si="2"/>
        <v>3</v>
      </c>
    </row>
    <row r="403">
      <c r="A403" s="1">
        <v>402.0</v>
      </c>
      <c r="B403" s="3"/>
      <c r="C403" s="4" t="s">
        <v>1054</v>
      </c>
      <c r="D403" s="4" t="s">
        <v>692</v>
      </c>
      <c r="E403" s="5">
        <v>2019.0</v>
      </c>
      <c r="F403" s="5">
        <v>2020.0</v>
      </c>
      <c r="G403" s="5">
        <v>11.0</v>
      </c>
      <c r="H403" s="5">
        <v>14.0</v>
      </c>
      <c r="I403" s="3"/>
      <c r="J403" s="3"/>
      <c r="K403" s="3"/>
      <c r="L403" s="5">
        <v>7.71</v>
      </c>
      <c r="M403" s="5">
        <v>5.0</v>
      </c>
      <c r="N403" s="3"/>
      <c r="O403" s="3"/>
      <c r="P403" s="3"/>
      <c r="Q403" s="3"/>
      <c r="R403" s="5">
        <v>18.2</v>
      </c>
      <c r="S403" s="5">
        <v>20.0</v>
      </c>
      <c r="T403" s="5">
        <v>12.0</v>
      </c>
      <c r="U403" s="5">
        <v>16.0</v>
      </c>
      <c r="V403" s="5">
        <v>6.0</v>
      </c>
      <c r="W403" s="5">
        <v>4.0</v>
      </c>
      <c r="X403" s="5">
        <v>0.0</v>
      </c>
      <c r="Y403" s="5">
        <v>0.0</v>
      </c>
      <c r="Z403" s="5">
        <v>2.0</v>
      </c>
      <c r="AA403" s="5">
        <v>0.0</v>
      </c>
      <c r="AB403" s="5">
        <v>0.0</v>
      </c>
      <c r="AC403" s="5">
        <v>78.0</v>
      </c>
      <c r="AD403" s="5">
        <v>1.286</v>
      </c>
      <c r="AE403" s="5">
        <v>6.8</v>
      </c>
      <c r="AF403" s="5">
        <v>3.5</v>
      </c>
      <c r="AG403" s="5">
        <v>78.0</v>
      </c>
      <c r="AH403" s="5">
        <v>71.0</v>
      </c>
      <c r="AI403" s="5">
        <v>12.0</v>
      </c>
      <c r="AJ403" s="5">
        <v>20.0</v>
      </c>
      <c r="AK403" s="5">
        <v>5.0</v>
      </c>
      <c r="AL403" s="5">
        <v>1.0</v>
      </c>
      <c r="AM403" s="5">
        <v>6.0</v>
      </c>
      <c r="AN403" s="5">
        <v>0.0</v>
      </c>
      <c r="AO403" s="5">
        <v>2.0</v>
      </c>
      <c r="AP403" s="5">
        <v>4.0</v>
      </c>
      <c r="AQ403" s="5">
        <v>0.282</v>
      </c>
      <c r="AR403" s="5">
        <v>0.338</v>
      </c>
      <c r="AS403" s="5">
        <v>0.634</v>
      </c>
      <c r="AT403" s="5">
        <v>0.971</v>
      </c>
      <c r="AU403" s="5">
        <v>45.0</v>
      </c>
      <c r="AV403" s="5">
        <v>2.0</v>
      </c>
      <c r="AW403" s="5">
        <v>2.0</v>
      </c>
      <c r="AX403" s="5">
        <v>1.0</v>
      </c>
      <c r="AY403" s="5">
        <v>0.0</v>
      </c>
      <c r="AZ403" s="5">
        <v>0.0</v>
      </c>
      <c r="BA403" s="5">
        <v>0.0</v>
      </c>
      <c r="BB403" s="5">
        <v>0.275</v>
      </c>
      <c r="BC403" s="5">
        <f t="shared" si="1"/>
        <v>8</v>
      </c>
      <c r="BD403" s="5">
        <f t="shared" si="2"/>
        <v>-2</v>
      </c>
    </row>
    <row r="404">
      <c r="A404" s="1">
        <v>403.0</v>
      </c>
      <c r="B404" s="3"/>
      <c r="C404" s="4" t="s">
        <v>1055</v>
      </c>
      <c r="D404" s="4" t="s">
        <v>692</v>
      </c>
      <c r="E404" s="5">
        <v>2019.0</v>
      </c>
      <c r="F404" s="5">
        <v>2019.0</v>
      </c>
      <c r="G404" s="5">
        <v>27.0</v>
      </c>
      <c r="H404" s="5">
        <v>14.0</v>
      </c>
      <c r="I404" s="3"/>
      <c r="J404" s="3"/>
      <c r="K404" s="3"/>
      <c r="L404" s="5">
        <v>3.38</v>
      </c>
      <c r="M404" s="5">
        <v>0.0</v>
      </c>
      <c r="N404" s="3"/>
      <c r="O404" s="3"/>
      <c r="P404" s="3"/>
      <c r="Q404" s="3"/>
      <c r="R404" s="5">
        <v>18.2</v>
      </c>
      <c r="S404" s="5">
        <v>12.0</v>
      </c>
      <c r="T404" s="5">
        <v>7.0</v>
      </c>
      <c r="U404" s="5">
        <v>7.0</v>
      </c>
      <c r="V404" s="5">
        <v>2.0</v>
      </c>
      <c r="W404" s="5">
        <v>6.0</v>
      </c>
      <c r="X404" s="5">
        <v>1.0</v>
      </c>
      <c r="Y404" s="5">
        <v>1.0</v>
      </c>
      <c r="Z404" s="5">
        <v>0.0</v>
      </c>
      <c r="AA404" s="5">
        <v>0.0</v>
      </c>
      <c r="AB404" s="5">
        <v>0.0</v>
      </c>
      <c r="AC404" s="5">
        <v>76.0</v>
      </c>
      <c r="AD404" s="5">
        <v>0.964</v>
      </c>
      <c r="AE404" s="5">
        <v>6.8</v>
      </c>
      <c r="AF404" s="5">
        <v>2.33</v>
      </c>
      <c r="AG404" s="5">
        <v>76.0</v>
      </c>
      <c r="AH404" s="5">
        <v>69.0</v>
      </c>
      <c r="AI404" s="5">
        <v>7.0</v>
      </c>
      <c r="AJ404" s="5">
        <v>12.0</v>
      </c>
      <c r="AK404" s="5">
        <v>3.0</v>
      </c>
      <c r="AL404" s="5">
        <v>0.0</v>
      </c>
      <c r="AM404" s="5">
        <v>2.0</v>
      </c>
      <c r="AN404" s="5">
        <v>2.0</v>
      </c>
      <c r="AO404" s="5">
        <v>0.0</v>
      </c>
      <c r="AP404" s="5">
        <v>6.0</v>
      </c>
      <c r="AQ404" s="5">
        <v>0.174</v>
      </c>
      <c r="AR404" s="5">
        <v>0.237</v>
      </c>
      <c r="AS404" s="5">
        <v>0.304</v>
      </c>
      <c r="AT404" s="5">
        <v>0.541</v>
      </c>
      <c r="AU404" s="5">
        <v>21.0</v>
      </c>
      <c r="AV404" s="5">
        <v>0.0</v>
      </c>
      <c r="AW404" s="5">
        <v>0.0</v>
      </c>
      <c r="AX404" s="5">
        <v>0.0</v>
      </c>
      <c r="AY404" s="5">
        <v>1.0</v>
      </c>
      <c r="AZ404" s="5">
        <v>1.0</v>
      </c>
      <c r="BA404" s="5">
        <v>1.0</v>
      </c>
      <c r="BB404" s="5">
        <v>0.185</v>
      </c>
      <c r="BC404" s="5">
        <f t="shared" si="1"/>
        <v>7</v>
      </c>
      <c r="BD404" s="5">
        <f t="shared" si="2"/>
        <v>2</v>
      </c>
    </row>
    <row r="405">
      <c r="A405" s="1">
        <v>404.0</v>
      </c>
      <c r="B405" s="3"/>
      <c r="C405" s="4" t="s">
        <v>1056</v>
      </c>
      <c r="D405" s="4" t="s">
        <v>692</v>
      </c>
      <c r="E405" s="5">
        <v>2019.0</v>
      </c>
      <c r="F405" s="5">
        <v>2020.0</v>
      </c>
      <c r="G405" s="5">
        <v>16.0</v>
      </c>
      <c r="H405" s="5">
        <v>13.0</v>
      </c>
      <c r="I405" s="3"/>
      <c r="J405" s="3"/>
      <c r="K405" s="3"/>
      <c r="L405" s="5">
        <v>9.0</v>
      </c>
      <c r="M405" s="5">
        <v>0.0</v>
      </c>
      <c r="N405" s="3"/>
      <c r="O405" s="3"/>
      <c r="P405" s="3"/>
      <c r="Q405" s="3"/>
      <c r="R405" s="5">
        <v>10.0</v>
      </c>
      <c r="S405" s="5">
        <v>16.0</v>
      </c>
      <c r="T405" s="5">
        <v>16.0</v>
      </c>
      <c r="U405" s="5">
        <v>10.0</v>
      </c>
      <c r="V405" s="5">
        <v>2.0</v>
      </c>
      <c r="W405" s="5">
        <v>8.0</v>
      </c>
      <c r="X405" s="5">
        <v>0.0</v>
      </c>
      <c r="Y405" s="5">
        <v>1.0</v>
      </c>
      <c r="Z405" s="5">
        <v>1.0</v>
      </c>
      <c r="AA405" s="5">
        <v>0.0</v>
      </c>
      <c r="AB405" s="5">
        <v>2.0</v>
      </c>
      <c r="AC405" s="5">
        <v>54.0</v>
      </c>
      <c r="AD405" s="5">
        <v>2.4</v>
      </c>
      <c r="AE405" s="5">
        <v>11.7</v>
      </c>
      <c r="AF405" s="5">
        <v>1.63</v>
      </c>
      <c r="AG405" s="5">
        <v>54.0</v>
      </c>
      <c r="AH405" s="5">
        <v>44.0</v>
      </c>
      <c r="AI405" s="5">
        <v>16.0</v>
      </c>
      <c r="AJ405" s="5">
        <v>16.0</v>
      </c>
      <c r="AK405" s="5">
        <v>2.0</v>
      </c>
      <c r="AL405" s="5">
        <v>0.0</v>
      </c>
      <c r="AM405" s="5">
        <v>2.0</v>
      </c>
      <c r="AN405" s="5">
        <v>1.0</v>
      </c>
      <c r="AO405" s="5">
        <v>0.0</v>
      </c>
      <c r="AP405" s="5">
        <v>8.0</v>
      </c>
      <c r="AQ405" s="5">
        <v>0.364</v>
      </c>
      <c r="AR405" s="5">
        <v>0.472</v>
      </c>
      <c r="AS405" s="5">
        <v>0.545</v>
      </c>
      <c r="AT405" s="5">
        <v>1.017</v>
      </c>
      <c r="AU405" s="5">
        <v>24.0</v>
      </c>
      <c r="AV405" s="5">
        <v>2.0</v>
      </c>
      <c r="AW405" s="5">
        <v>1.0</v>
      </c>
      <c r="AX405" s="5">
        <v>1.0</v>
      </c>
      <c r="AY405" s="5">
        <v>0.0</v>
      </c>
      <c r="AZ405" s="5">
        <v>0.0</v>
      </c>
      <c r="BA405" s="5">
        <v>1.0</v>
      </c>
      <c r="BB405" s="5">
        <v>0.483</v>
      </c>
      <c r="BC405" s="5">
        <f t="shared" si="1"/>
        <v>12</v>
      </c>
      <c r="BD405" s="5">
        <f t="shared" si="2"/>
        <v>1</v>
      </c>
    </row>
    <row r="406">
      <c r="A406" s="1">
        <v>405.0</v>
      </c>
      <c r="B406" s="3"/>
      <c r="C406" s="4" t="s">
        <v>1057</v>
      </c>
      <c r="D406" s="4" t="s">
        <v>692</v>
      </c>
      <c r="E406" s="5">
        <v>2019.0</v>
      </c>
      <c r="F406" s="5">
        <v>2020.0</v>
      </c>
      <c r="G406" s="5">
        <v>25.0</v>
      </c>
      <c r="H406" s="5">
        <v>13.0</v>
      </c>
      <c r="I406" s="3"/>
      <c r="J406" s="3"/>
      <c r="K406" s="3"/>
      <c r="L406" s="5">
        <v>3.52</v>
      </c>
      <c r="M406" s="5">
        <v>0.0</v>
      </c>
      <c r="N406" s="3"/>
      <c r="O406" s="3"/>
      <c r="P406" s="3"/>
      <c r="Q406" s="3"/>
      <c r="R406" s="5">
        <v>15.1</v>
      </c>
      <c r="S406" s="5">
        <v>16.0</v>
      </c>
      <c r="T406" s="5">
        <v>10.0</v>
      </c>
      <c r="U406" s="5">
        <v>6.0</v>
      </c>
      <c r="V406" s="5">
        <v>3.0</v>
      </c>
      <c r="W406" s="5">
        <v>7.0</v>
      </c>
      <c r="X406" s="5">
        <v>0.0</v>
      </c>
      <c r="Y406" s="5">
        <v>4.0</v>
      </c>
      <c r="Z406" s="5">
        <v>1.0</v>
      </c>
      <c r="AA406" s="5">
        <v>0.0</v>
      </c>
      <c r="AB406" s="5">
        <v>0.0</v>
      </c>
      <c r="AC406" s="5">
        <v>72.0</v>
      </c>
      <c r="AD406" s="5">
        <v>1.5</v>
      </c>
      <c r="AE406" s="5">
        <v>7.6</v>
      </c>
      <c r="AF406" s="5">
        <v>1.86</v>
      </c>
      <c r="AG406" s="5">
        <v>72.0</v>
      </c>
      <c r="AH406" s="5">
        <v>62.0</v>
      </c>
      <c r="AI406" s="5">
        <v>10.0</v>
      </c>
      <c r="AJ406" s="5">
        <v>16.0</v>
      </c>
      <c r="AK406" s="5">
        <v>3.0</v>
      </c>
      <c r="AL406" s="5">
        <v>0.0</v>
      </c>
      <c r="AM406" s="5">
        <v>3.0</v>
      </c>
      <c r="AN406" s="5">
        <v>0.0</v>
      </c>
      <c r="AO406" s="5">
        <v>0.0</v>
      </c>
      <c r="AP406" s="5">
        <v>7.0</v>
      </c>
      <c r="AQ406" s="5">
        <v>0.258</v>
      </c>
      <c r="AR406" s="5">
        <v>0.343</v>
      </c>
      <c r="AS406" s="5">
        <v>0.452</v>
      </c>
      <c r="AT406" s="5">
        <v>0.794</v>
      </c>
      <c r="AU406" s="5">
        <v>28.0</v>
      </c>
      <c r="AV406" s="5">
        <v>2.0</v>
      </c>
      <c r="AW406" s="5">
        <v>1.0</v>
      </c>
      <c r="AX406" s="5">
        <v>2.0</v>
      </c>
      <c r="AY406" s="5">
        <v>0.0</v>
      </c>
      <c r="AZ406" s="5">
        <v>0.0</v>
      </c>
      <c r="BA406" s="5">
        <v>4.0</v>
      </c>
      <c r="BB406" s="5">
        <v>0.283</v>
      </c>
      <c r="BC406" s="5">
        <f t="shared" si="1"/>
        <v>10</v>
      </c>
      <c r="BD406" s="5">
        <f t="shared" si="2"/>
        <v>0</v>
      </c>
    </row>
    <row r="407">
      <c r="A407" s="1">
        <v>406.0</v>
      </c>
      <c r="B407" s="3"/>
      <c r="C407" s="4" t="s">
        <v>1058</v>
      </c>
      <c r="D407" s="4" t="s">
        <v>692</v>
      </c>
      <c r="E407" s="5">
        <v>2019.0</v>
      </c>
      <c r="F407" s="5">
        <v>2019.0</v>
      </c>
      <c r="G407" s="5">
        <v>9.0</v>
      </c>
      <c r="H407" s="5">
        <v>13.0</v>
      </c>
      <c r="I407" s="3"/>
      <c r="J407" s="3"/>
      <c r="K407" s="3"/>
      <c r="L407" s="5">
        <v>6.1</v>
      </c>
      <c r="M407" s="5">
        <v>0.0</v>
      </c>
      <c r="N407" s="3"/>
      <c r="O407" s="3"/>
      <c r="P407" s="3"/>
      <c r="Q407" s="3"/>
      <c r="R407" s="5">
        <v>10.1</v>
      </c>
      <c r="S407" s="5">
        <v>10.0</v>
      </c>
      <c r="T407" s="5">
        <v>7.0</v>
      </c>
      <c r="U407" s="5">
        <v>7.0</v>
      </c>
      <c r="V407" s="5">
        <v>1.0</v>
      </c>
      <c r="W407" s="5">
        <v>2.0</v>
      </c>
      <c r="X407" s="5">
        <v>0.0</v>
      </c>
      <c r="Y407" s="5">
        <v>1.0</v>
      </c>
      <c r="Z407" s="5">
        <v>0.0</v>
      </c>
      <c r="AA407" s="5">
        <v>0.0</v>
      </c>
      <c r="AB407" s="5">
        <v>0.0</v>
      </c>
      <c r="AC407" s="5">
        <v>44.0</v>
      </c>
      <c r="AD407" s="5">
        <v>1.161</v>
      </c>
      <c r="AE407" s="5">
        <v>11.3</v>
      </c>
      <c r="AF407" s="5">
        <v>6.5</v>
      </c>
      <c r="AG407" s="5">
        <v>44.0</v>
      </c>
      <c r="AH407" s="5">
        <v>41.0</v>
      </c>
      <c r="AI407" s="5">
        <v>7.0</v>
      </c>
      <c r="AJ407" s="5">
        <v>10.0</v>
      </c>
      <c r="AK407" s="5">
        <v>2.0</v>
      </c>
      <c r="AL407" s="5">
        <v>0.0</v>
      </c>
      <c r="AM407" s="5">
        <v>1.0</v>
      </c>
      <c r="AN407" s="5">
        <v>0.0</v>
      </c>
      <c r="AO407" s="5">
        <v>0.0</v>
      </c>
      <c r="AP407" s="5">
        <v>2.0</v>
      </c>
      <c r="AQ407" s="5">
        <v>0.244</v>
      </c>
      <c r="AR407" s="5">
        <v>0.273</v>
      </c>
      <c r="AS407" s="5">
        <v>0.366</v>
      </c>
      <c r="AT407" s="5">
        <v>0.639</v>
      </c>
      <c r="AU407" s="5">
        <v>15.0</v>
      </c>
      <c r="AV407" s="5">
        <v>0.0</v>
      </c>
      <c r="AW407" s="5">
        <v>0.0</v>
      </c>
      <c r="AX407" s="5">
        <v>0.0</v>
      </c>
      <c r="AY407" s="5">
        <v>1.0</v>
      </c>
      <c r="AZ407" s="5">
        <v>0.0</v>
      </c>
      <c r="BA407" s="5">
        <v>1.0</v>
      </c>
      <c r="BB407" s="5">
        <v>0.321</v>
      </c>
      <c r="BC407" s="5">
        <f t="shared" si="1"/>
        <v>7</v>
      </c>
      <c r="BD407" s="5">
        <f t="shared" si="2"/>
        <v>0</v>
      </c>
    </row>
    <row r="408">
      <c r="A408" s="1">
        <v>407.0</v>
      </c>
      <c r="B408" s="3"/>
      <c r="C408" s="4" t="s">
        <v>1059</v>
      </c>
      <c r="D408" s="4" t="s">
        <v>692</v>
      </c>
      <c r="E408" s="5">
        <v>2019.0</v>
      </c>
      <c r="F408" s="5">
        <v>2019.0</v>
      </c>
      <c r="G408" s="5">
        <v>23.0</v>
      </c>
      <c r="H408" s="5">
        <v>13.0</v>
      </c>
      <c r="I408" s="3"/>
      <c r="J408" s="3"/>
      <c r="K408" s="3"/>
      <c r="L408" s="5">
        <v>7.31</v>
      </c>
      <c r="M408" s="5">
        <v>0.0</v>
      </c>
      <c r="N408" s="3"/>
      <c r="O408" s="3"/>
      <c r="P408" s="3"/>
      <c r="Q408" s="3"/>
      <c r="R408" s="5">
        <v>16.0</v>
      </c>
      <c r="S408" s="5">
        <v>21.0</v>
      </c>
      <c r="T408" s="5">
        <v>14.0</v>
      </c>
      <c r="U408" s="5">
        <v>13.0</v>
      </c>
      <c r="V408" s="5">
        <v>8.0</v>
      </c>
      <c r="W408" s="5">
        <v>6.0</v>
      </c>
      <c r="X408" s="5">
        <v>0.0</v>
      </c>
      <c r="Y408" s="5">
        <v>0.0</v>
      </c>
      <c r="Z408" s="5">
        <v>1.0</v>
      </c>
      <c r="AA408" s="5">
        <v>0.0</v>
      </c>
      <c r="AB408" s="5">
        <v>0.0</v>
      </c>
      <c r="AC408" s="5">
        <v>75.0</v>
      </c>
      <c r="AD408" s="5">
        <v>1.688</v>
      </c>
      <c r="AE408" s="5">
        <v>7.3</v>
      </c>
      <c r="AF408" s="5">
        <v>2.17</v>
      </c>
      <c r="AG408" s="5">
        <v>75.0</v>
      </c>
      <c r="AH408" s="5">
        <v>66.0</v>
      </c>
      <c r="AI408" s="5">
        <v>14.0</v>
      </c>
      <c r="AJ408" s="5">
        <v>21.0</v>
      </c>
      <c r="AK408" s="5">
        <v>2.0</v>
      </c>
      <c r="AL408" s="5">
        <v>1.0</v>
      </c>
      <c r="AM408" s="5">
        <v>8.0</v>
      </c>
      <c r="AN408" s="5">
        <v>2.0</v>
      </c>
      <c r="AO408" s="5">
        <v>1.0</v>
      </c>
      <c r="AP408" s="5">
        <v>6.0</v>
      </c>
      <c r="AQ408" s="5">
        <v>0.318</v>
      </c>
      <c r="AR408" s="5">
        <v>0.384</v>
      </c>
      <c r="AS408" s="5">
        <v>0.742</v>
      </c>
      <c r="AT408" s="5">
        <v>1.126</v>
      </c>
      <c r="AU408" s="5">
        <v>49.0</v>
      </c>
      <c r="AV408" s="5">
        <v>0.0</v>
      </c>
      <c r="AW408" s="5">
        <v>1.0</v>
      </c>
      <c r="AX408" s="5">
        <v>2.0</v>
      </c>
      <c r="AY408" s="5">
        <v>0.0</v>
      </c>
      <c r="AZ408" s="5">
        <v>0.0</v>
      </c>
      <c r="BA408" s="5">
        <v>0.0</v>
      </c>
      <c r="BB408" s="5">
        <v>0.289</v>
      </c>
      <c r="BC408" s="5">
        <f t="shared" si="1"/>
        <v>10</v>
      </c>
      <c r="BD408" s="5">
        <f t="shared" si="2"/>
        <v>1</v>
      </c>
    </row>
    <row r="409">
      <c r="A409" s="1">
        <v>408.0</v>
      </c>
      <c r="B409" s="3"/>
      <c r="C409" s="4" t="s">
        <v>1060</v>
      </c>
      <c r="D409" s="4" t="s">
        <v>692</v>
      </c>
      <c r="E409" s="5">
        <v>2020.0</v>
      </c>
      <c r="F409" s="5">
        <v>2020.0</v>
      </c>
      <c r="G409" s="5">
        <v>7.0</v>
      </c>
      <c r="H409" s="5">
        <v>13.0</v>
      </c>
      <c r="I409" s="3"/>
      <c r="J409" s="3"/>
      <c r="K409" s="3"/>
      <c r="L409" s="5">
        <v>3.27</v>
      </c>
      <c r="M409" s="5">
        <v>5.0</v>
      </c>
      <c r="N409" s="3"/>
      <c r="O409" s="3"/>
      <c r="P409" s="3"/>
      <c r="Q409" s="3"/>
      <c r="R409" s="5">
        <v>11.0</v>
      </c>
      <c r="S409" s="5">
        <v>8.0</v>
      </c>
      <c r="T409" s="5">
        <v>6.0</v>
      </c>
      <c r="U409" s="5">
        <v>4.0</v>
      </c>
      <c r="V409" s="5">
        <v>1.0</v>
      </c>
      <c r="W409" s="5">
        <v>2.0</v>
      </c>
      <c r="X409" s="5">
        <v>0.0</v>
      </c>
      <c r="Y409" s="5">
        <v>2.0</v>
      </c>
      <c r="Z409" s="5">
        <v>1.0</v>
      </c>
      <c r="AA409" s="5">
        <v>0.0</v>
      </c>
      <c r="AB409" s="5">
        <v>0.0</v>
      </c>
      <c r="AC409" s="5">
        <v>45.0</v>
      </c>
      <c r="AD409" s="5">
        <v>0.909</v>
      </c>
      <c r="AE409" s="5">
        <v>10.6</v>
      </c>
      <c r="AF409" s="5">
        <v>6.5</v>
      </c>
      <c r="AG409" s="5">
        <v>45.0</v>
      </c>
      <c r="AH409" s="5">
        <v>41.0</v>
      </c>
      <c r="AI409" s="5">
        <v>6.0</v>
      </c>
      <c r="AJ409" s="5">
        <v>8.0</v>
      </c>
      <c r="AK409" s="5">
        <v>2.0</v>
      </c>
      <c r="AL409" s="5">
        <v>0.0</v>
      </c>
      <c r="AM409" s="5">
        <v>1.0</v>
      </c>
      <c r="AN409" s="5">
        <v>0.0</v>
      </c>
      <c r="AO409" s="5">
        <v>0.0</v>
      </c>
      <c r="AP409" s="5">
        <v>2.0</v>
      </c>
      <c r="AQ409" s="5">
        <v>0.195</v>
      </c>
      <c r="AR409" s="5">
        <v>0.244</v>
      </c>
      <c r="AS409" s="5">
        <v>0.317</v>
      </c>
      <c r="AT409" s="5">
        <v>0.562</v>
      </c>
      <c r="AU409" s="5">
        <v>13.0</v>
      </c>
      <c r="AV409" s="5">
        <v>0.0</v>
      </c>
      <c r="AW409" s="5">
        <v>1.0</v>
      </c>
      <c r="AX409" s="5">
        <v>0.0</v>
      </c>
      <c r="AY409" s="5">
        <v>1.0</v>
      </c>
      <c r="AZ409" s="5">
        <v>0.0</v>
      </c>
      <c r="BA409" s="5">
        <v>2.0</v>
      </c>
      <c r="BB409" s="5">
        <v>0.25</v>
      </c>
      <c r="BC409" s="5">
        <f t="shared" si="1"/>
        <v>5</v>
      </c>
      <c r="BD409" s="5">
        <f t="shared" si="2"/>
        <v>0</v>
      </c>
    </row>
    <row r="410">
      <c r="A410" s="1">
        <v>409.0</v>
      </c>
      <c r="B410" s="3"/>
      <c r="C410" s="4" t="s">
        <v>1061</v>
      </c>
      <c r="D410" s="4" t="s">
        <v>692</v>
      </c>
      <c r="E410" s="5">
        <v>2019.0</v>
      </c>
      <c r="F410" s="5">
        <v>2019.0</v>
      </c>
      <c r="G410" s="5">
        <v>10.0</v>
      </c>
      <c r="H410" s="5">
        <v>13.0</v>
      </c>
      <c r="I410" s="3"/>
      <c r="J410" s="3"/>
      <c r="K410" s="3"/>
      <c r="L410" s="5">
        <v>6.94</v>
      </c>
      <c r="M410" s="5">
        <v>3.0</v>
      </c>
      <c r="N410" s="3"/>
      <c r="O410" s="3"/>
      <c r="P410" s="3"/>
      <c r="Q410" s="3"/>
      <c r="R410" s="5">
        <v>11.2</v>
      </c>
      <c r="S410" s="5">
        <v>11.0</v>
      </c>
      <c r="T410" s="5">
        <v>14.0</v>
      </c>
      <c r="U410" s="5">
        <v>9.0</v>
      </c>
      <c r="V410" s="5">
        <v>3.0</v>
      </c>
      <c r="W410" s="5">
        <v>8.0</v>
      </c>
      <c r="X410" s="5">
        <v>0.0</v>
      </c>
      <c r="Y410" s="5">
        <v>0.0</v>
      </c>
      <c r="Z410" s="5">
        <v>1.0</v>
      </c>
      <c r="AA410" s="5">
        <v>0.0</v>
      </c>
      <c r="AB410" s="5">
        <v>1.0</v>
      </c>
      <c r="AC410" s="5">
        <v>53.0</v>
      </c>
      <c r="AD410" s="5">
        <v>1.629</v>
      </c>
      <c r="AE410" s="5">
        <v>10.0</v>
      </c>
      <c r="AF410" s="5">
        <v>1.63</v>
      </c>
      <c r="AG410" s="5">
        <v>53.0</v>
      </c>
      <c r="AH410" s="5">
        <v>44.0</v>
      </c>
      <c r="AI410" s="5">
        <v>14.0</v>
      </c>
      <c r="AJ410" s="5">
        <v>11.0</v>
      </c>
      <c r="AK410" s="5">
        <v>2.0</v>
      </c>
      <c r="AL410" s="5">
        <v>1.0</v>
      </c>
      <c r="AM410" s="5">
        <v>3.0</v>
      </c>
      <c r="AN410" s="5">
        <v>0.0</v>
      </c>
      <c r="AO410" s="5">
        <v>0.0</v>
      </c>
      <c r="AP410" s="5">
        <v>8.0</v>
      </c>
      <c r="AQ410" s="5">
        <v>0.25</v>
      </c>
      <c r="AR410" s="5">
        <v>0.377</v>
      </c>
      <c r="AS410" s="5">
        <v>0.545</v>
      </c>
      <c r="AT410" s="5">
        <v>0.923</v>
      </c>
      <c r="AU410" s="5">
        <v>24.0</v>
      </c>
      <c r="AV410" s="5">
        <v>2.0</v>
      </c>
      <c r="AW410" s="5">
        <v>1.0</v>
      </c>
      <c r="AX410" s="5">
        <v>0.0</v>
      </c>
      <c r="AY410" s="5">
        <v>0.0</v>
      </c>
      <c r="AZ410" s="5">
        <v>0.0</v>
      </c>
      <c r="BA410" s="5">
        <v>0.0</v>
      </c>
      <c r="BB410" s="5">
        <v>0.286</v>
      </c>
      <c r="BC410" s="5">
        <f t="shared" si="1"/>
        <v>5</v>
      </c>
      <c r="BD410" s="5">
        <f t="shared" si="2"/>
        <v>0</v>
      </c>
    </row>
    <row r="411">
      <c r="A411" s="1">
        <v>410.0</v>
      </c>
      <c r="B411" s="3"/>
      <c r="C411" s="4" t="s">
        <v>1062</v>
      </c>
      <c r="D411" s="4" t="s">
        <v>692</v>
      </c>
      <c r="E411" s="5">
        <v>2019.0</v>
      </c>
      <c r="F411" s="5">
        <v>2019.0</v>
      </c>
      <c r="G411" s="5">
        <v>18.0</v>
      </c>
      <c r="H411" s="5">
        <v>13.0</v>
      </c>
      <c r="I411" s="3"/>
      <c r="J411" s="3"/>
      <c r="K411" s="3"/>
      <c r="L411" s="5">
        <v>6.6</v>
      </c>
      <c r="M411" s="5">
        <v>0.0</v>
      </c>
      <c r="N411" s="3"/>
      <c r="O411" s="3"/>
      <c r="P411" s="3"/>
      <c r="Q411" s="3"/>
      <c r="R411" s="5">
        <v>15.0</v>
      </c>
      <c r="S411" s="5">
        <v>14.0</v>
      </c>
      <c r="T411" s="5">
        <v>11.0</v>
      </c>
      <c r="U411" s="5">
        <v>11.0</v>
      </c>
      <c r="V411" s="5">
        <v>4.0</v>
      </c>
      <c r="W411" s="5">
        <v>5.0</v>
      </c>
      <c r="X411" s="5">
        <v>1.0</v>
      </c>
      <c r="Y411" s="5">
        <v>0.0</v>
      </c>
      <c r="Z411" s="5">
        <v>2.0</v>
      </c>
      <c r="AA411" s="5">
        <v>0.0</v>
      </c>
      <c r="AB411" s="5">
        <v>1.0</v>
      </c>
      <c r="AC411" s="5">
        <v>66.0</v>
      </c>
      <c r="AD411" s="5">
        <v>1.267</v>
      </c>
      <c r="AE411" s="5">
        <v>7.8</v>
      </c>
      <c r="AF411" s="5">
        <v>2.6</v>
      </c>
      <c r="AG411" s="5">
        <v>66.0</v>
      </c>
      <c r="AH411" s="5">
        <v>55.0</v>
      </c>
      <c r="AI411" s="5">
        <v>11.0</v>
      </c>
      <c r="AJ411" s="5">
        <v>14.0</v>
      </c>
      <c r="AK411" s="5">
        <v>3.0</v>
      </c>
      <c r="AL411" s="5">
        <v>2.0</v>
      </c>
      <c r="AM411" s="5">
        <v>4.0</v>
      </c>
      <c r="AN411" s="5">
        <v>0.0</v>
      </c>
      <c r="AO411" s="5">
        <v>0.0</v>
      </c>
      <c r="AP411" s="5">
        <v>5.0</v>
      </c>
      <c r="AQ411" s="5">
        <v>0.255</v>
      </c>
      <c r="AR411" s="5">
        <v>0.328</v>
      </c>
      <c r="AS411" s="5">
        <v>0.6</v>
      </c>
      <c r="AT411" s="5">
        <v>0.928</v>
      </c>
      <c r="AU411" s="5">
        <v>33.0</v>
      </c>
      <c r="AV411" s="5">
        <v>1.0</v>
      </c>
      <c r="AW411" s="5">
        <v>2.0</v>
      </c>
      <c r="AX411" s="5">
        <v>1.0</v>
      </c>
      <c r="AY411" s="5">
        <v>2.0</v>
      </c>
      <c r="AZ411" s="5">
        <v>1.0</v>
      </c>
      <c r="BA411" s="5">
        <v>0.0</v>
      </c>
      <c r="BB411" s="5">
        <v>0.25</v>
      </c>
      <c r="BC411" s="5">
        <f t="shared" si="1"/>
        <v>5</v>
      </c>
      <c r="BD411" s="5">
        <f t="shared" si="2"/>
        <v>0</v>
      </c>
    </row>
    <row r="412">
      <c r="A412" s="1">
        <v>411.0</v>
      </c>
      <c r="B412" s="3"/>
      <c r="C412" s="4" t="s">
        <v>1063</v>
      </c>
      <c r="D412" s="4" t="s">
        <v>692</v>
      </c>
      <c r="E412" s="5">
        <v>2019.0</v>
      </c>
      <c r="F412" s="5">
        <v>2019.0</v>
      </c>
      <c r="G412" s="5">
        <v>13.0</v>
      </c>
      <c r="H412" s="5">
        <v>13.0</v>
      </c>
      <c r="I412" s="3"/>
      <c r="J412" s="3"/>
      <c r="K412" s="3"/>
      <c r="L412" s="5">
        <v>4.97</v>
      </c>
      <c r="M412" s="5">
        <v>1.0</v>
      </c>
      <c r="N412" s="3"/>
      <c r="O412" s="3"/>
      <c r="P412" s="3"/>
      <c r="Q412" s="3"/>
      <c r="R412" s="5">
        <v>12.2</v>
      </c>
      <c r="S412" s="5">
        <v>15.0</v>
      </c>
      <c r="T412" s="5">
        <v>10.0</v>
      </c>
      <c r="U412" s="5">
        <v>7.0</v>
      </c>
      <c r="V412" s="5">
        <v>1.0</v>
      </c>
      <c r="W412" s="5">
        <v>8.0</v>
      </c>
      <c r="X412" s="5">
        <v>0.0</v>
      </c>
      <c r="Y412" s="5">
        <v>1.0</v>
      </c>
      <c r="Z412" s="5">
        <v>2.0</v>
      </c>
      <c r="AA412" s="5">
        <v>0.0</v>
      </c>
      <c r="AB412" s="5">
        <v>2.0</v>
      </c>
      <c r="AC412" s="5">
        <v>62.0</v>
      </c>
      <c r="AD412" s="5">
        <v>1.816</v>
      </c>
      <c r="AE412" s="5">
        <v>9.2</v>
      </c>
      <c r="AF412" s="5">
        <v>1.63</v>
      </c>
      <c r="AG412" s="5">
        <v>62.0</v>
      </c>
      <c r="AH412" s="5">
        <v>52.0</v>
      </c>
      <c r="AI412" s="5">
        <v>10.0</v>
      </c>
      <c r="AJ412" s="5">
        <v>15.0</v>
      </c>
      <c r="AK412" s="5">
        <v>4.0</v>
      </c>
      <c r="AL412" s="5">
        <v>0.0</v>
      </c>
      <c r="AM412" s="5">
        <v>1.0</v>
      </c>
      <c r="AN412" s="5">
        <v>2.0</v>
      </c>
      <c r="AO412" s="5">
        <v>0.0</v>
      </c>
      <c r="AP412" s="5">
        <v>8.0</v>
      </c>
      <c r="AQ412" s="5">
        <v>0.288</v>
      </c>
      <c r="AR412" s="5">
        <v>0.403</v>
      </c>
      <c r="AS412" s="5">
        <v>0.423</v>
      </c>
      <c r="AT412" s="5">
        <v>0.826</v>
      </c>
      <c r="AU412" s="5">
        <v>22.0</v>
      </c>
      <c r="AV412" s="5">
        <v>2.0</v>
      </c>
      <c r="AW412" s="5">
        <v>2.0</v>
      </c>
      <c r="AX412" s="5">
        <v>0.0</v>
      </c>
      <c r="AY412" s="5">
        <v>0.0</v>
      </c>
      <c r="AZ412" s="5">
        <v>0.0</v>
      </c>
      <c r="BA412" s="5">
        <v>1.0</v>
      </c>
      <c r="BB412" s="5">
        <v>0.368</v>
      </c>
      <c r="BC412" s="5">
        <f t="shared" si="1"/>
        <v>10</v>
      </c>
      <c r="BD412" s="5">
        <f t="shared" si="2"/>
        <v>2</v>
      </c>
    </row>
    <row r="413">
      <c r="A413" s="1">
        <v>412.0</v>
      </c>
      <c r="B413" s="3"/>
      <c r="C413" s="4" t="s">
        <v>1064</v>
      </c>
      <c r="D413" s="4" t="s">
        <v>692</v>
      </c>
      <c r="E413" s="5">
        <v>2019.0</v>
      </c>
      <c r="F413" s="5">
        <v>2019.0</v>
      </c>
      <c r="G413" s="5">
        <v>16.0</v>
      </c>
      <c r="H413" s="5">
        <v>13.0</v>
      </c>
      <c r="I413" s="3"/>
      <c r="J413" s="3"/>
      <c r="K413" s="3"/>
      <c r="L413" s="5">
        <v>5.63</v>
      </c>
      <c r="M413" s="5">
        <v>0.0</v>
      </c>
      <c r="N413" s="3"/>
      <c r="O413" s="3"/>
      <c r="P413" s="3"/>
      <c r="Q413" s="3"/>
      <c r="R413" s="5">
        <v>16.0</v>
      </c>
      <c r="S413" s="5">
        <v>14.0</v>
      </c>
      <c r="T413" s="5">
        <v>12.0</v>
      </c>
      <c r="U413" s="5">
        <v>10.0</v>
      </c>
      <c r="V413" s="5">
        <v>5.0</v>
      </c>
      <c r="W413" s="5">
        <v>4.0</v>
      </c>
      <c r="X413" s="5">
        <v>0.0</v>
      </c>
      <c r="Y413" s="5">
        <v>1.0</v>
      </c>
      <c r="Z413" s="5">
        <v>3.0</v>
      </c>
      <c r="AA413" s="5">
        <v>0.0</v>
      </c>
      <c r="AB413" s="5">
        <v>0.0</v>
      </c>
      <c r="AC413" s="5">
        <v>67.0</v>
      </c>
      <c r="AD413" s="5">
        <v>1.125</v>
      </c>
      <c r="AE413" s="5">
        <v>7.3</v>
      </c>
      <c r="AF413" s="5">
        <v>3.25</v>
      </c>
      <c r="AG413" s="5">
        <v>67.0</v>
      </c>
      <c r="AH413" s="5">
        <v>59.0</v>
      </c>
      <c r="AI413" s="5">
        <v>12.0</v>
      </c>
      <c r="AJ413" s="5">
        <v>14.0</v>
      </c>
      <c r="AK413" s="5">
        <v>0.0</v>
      </c>
      <c r="AL413" s="5">
        <v>0.0</v>
      </c>
      <c r="AM413" s="5">
        <v>5.0</v>
      </c>
      <c r="AN413" s="5">
        <v>1.0</v>
      </c>
      <c r="AO413" s="5">
        <v>0.0</v>
      </c>
      <c r="AP413" s="5">
        <v>4.0</v>
      </c>
      <c r="AQ413" s="5">
        <v>0.237</v>
      </c>
      <c r="AR413" s="5">
        <v>0.313</v>
      </c>
      <c r="AS413" s="5">
        <v>0.492</v>
      </c>
      <c r="AT413" s="5">
        <v>0.805</v>
      </c>
      <c r="AU413" s="5">
        <v>29.0</v>
      </c>
      <c r="AV413" s="5">
        <v>2.0</v>
      </c>
      <c r="AW413" s="5">
        <v>3.0</v>
      </c>
      <c r="AX413" s="5">
        <v>0.0</v>
      </c>
      <c r="AY413" s="5">
        <v>1.0</v>
      </c>
      <c r="AZ413" s="5">
        <v>0.0</v>
      </c>
      <c r="BA413" s="5">
        <v>1.0</v>
      </c>
      <c r="BB413" s="5">
        <v>0.214</v>
      </c>
      <c r="BC413" s="5">
        <f t="shared" si="1"/>
        <v>9</v>
      </c>
      <c r="BD413" s="5">
        <f t="shared" si="2"/>
        <v>1</v>
      </c>
    </row>
    <row r="414">
      <c r="A414" s="1">
        <v>413.0</v>
      </c>
      <c r="B414" s="3"/>
      <c r="C414" s="4" t="s">
        <v>1065</v>
      </c>
      <c r="D414" s="4" t="s">
        <v>692</v>
      </c>
      <c r="E414" s="5">
        <v>2019.0</v>
      </c>
      <c r="F414" s="5">
        <v>2019.0</v>
      </c>
      <c r="G414" s="5">
        <v>19.0</v>
      </c>
      <c r="H414" s="5">
        <v>12.0</v>
      </c>
      <c r="I414" s="3"/>
      <c r="J414" s="3"/>
      <c r="K414" s="3"/>
      <c r="L414" s="5">
        <v>1.35</v>
      </c>
      <c r="M414" s="5">
        <v>0.0</v>
      </c>
      <c r="N414" s="3"/>
      <c r="O414" s="3"/>
      <c r="P414" s="3"/>
      <c r="Q414" s="3"/>
      <c r="R414" s="5">
        <v>13.1</v>
      </c>
      <c r="S414" s="5">
        <v>13.0</v>
      </c>
      <c r="T414" s="5">
        <v>9.0</v>
      </c>
      <c r="U414" s="5">
        <v>2.0</v>
      </c>
      <c r="V414" s="5">
        <v>1.0</v>
      </c>
      <c r="W414" s="5">
        <v>7.0</v>
      </c>
      <c r="X414" s="5">
        <v>1.0</v>
      </c>
      <c r="Y414" s="5">
        <v>2.0</v>
      </c>
      <c r="Z414" s="5">
        <v>2.0</v>
      </c>
      <c r="AA414" s="5">
        <v>0.0</v>
      </c>
      <c r="AB414" s="5">
        <v>4.0</v>
      </c>
      <c r="AC414" s="5">
        <v>62.0</v>
      </c>
      <c r="AD414" s="5">
        <v>1.5</v>
      </c>
      <c r="AE414" s="5">
        <v>8.1</v>
      </c>
      <c r="AF414" s="5">
        <v>1.71</v>
      </c>
      <c r="AG414" s="5">
        <v>62.0</v>
      </c>
      <c r="AH414" s="5">
        <v>53.0</v>
      </c>
      <c r="AI414" s="5">
        <v>9.0</v>
      </c>
      <c r="AJ414" s="5">
        <v>13.0</v>
      </c>
      <c r="AK414" s="5">
        <v>4.0</v>
      </c>
      <c r="AL414" s="5">
        <v>0.0</v>
      </c>
      <c r="AM414" s="5">
        <v>1.0</v>
      </c>
      <c r="AN414" s="5">
        <v>2.0</v>
      </c>
      <c r="AO414" s="5">
        <v>0.0</v>
      </c>
      <c r="AP414" s="5">
        <v>7.0</v>
      </c>
      <c r="AQ414" s="5">
        <v>0.245</v>
      </c>
      <c r="AR414" s="5">
        <v>0.355</v>
      </c>
      <c r="AS414" s="5">
        <v>0.377</v>
      </c>
      <c r="AT414" s="5">
        <v>0.732</v>
      </c>
      <c r="AU414" s="5">
        <v>20.0</v>
      </c>
      <c r="AV414" s="5">
        <v>2.0</v>
      </c>
      <c r="AW414" s="5">
        <v>2.0</v>
      </c>
      <c r="AX414" s="5">
        <v>0.0</v>
      </c>
      <c r="AY414" s="5">
        <v>0.0</v>
      </c>
      <c r="AZ414" s="5">
        <v>1.0</v>
      </c>
      <c r="BA414" s="5">
        <v>2.0</v>
      </c>
      <c r="BB414" s="5">
        <v>0.3</v>
      </c>
      <c r="BC414" s="5">
        <f t="shared" si="1"/>
        <v>8</v>
      </c>
      <c r="BD414" s="5">
        <f t="shared" si="2"/>
        <v>2</v>
      </c>
    </row>
    <row r="415">
      <c r="A415" s="1">
        <v>414.0</v>
      </c>
      <c r="B415" s="3"/>
      <c r="C415" s="4" t="s">
        <v>1066</v>
      </c>
      <c r="D415" s="4" t="s">
        <v>692</v>
      </c>
      <c r="E415" s="5">
        <v>2019.0</v>
      </c>
      <c r="F415" s="5">
        <v>2020.0</v>
      </c>
      <c r="G415" s="5">
        <v>22.0</v>
      </c>
      <c r="H415" s="5">
        <v>12.0</v>
      </c>
      <c r="I415" s="3"/>
      <c r="J415" s="3"/>
      <c r="K415" s="3"/>
      <c r="L415" s="5">
        <v>9.24</v>
      </c>
      <c r="M415" s="5">
        <v>0.0</v>
      </c>
      <c r="N415" s="3"/>
      <c r="O415" s="3"/>
      <c r="P415" s="3"/>
      <c r="Q415" s="3"/>
      <c r="R415" s="5">
        <v>12.2</v>
      </c>
      <c r="S415" s="5">
        <v>18.0</v>
      </c>
      <c r="T415" s="5">
        <v>13.0</v>
      </c>
      <c r="U415" s="5">
        <v>13.0</v>
      </c>
      <c r="V415" s="5">
        <v>3.0</v>
      </c>
      <c r="W415" s="5">
        <v>8.0</v>
      </c>
      <c r="X415" s="5">
        <v>0.0</v>
      </c>
      <c r="Y415" s="5">
        <v>0.0</v>
      </c>
      <c r="Z415" s="5">
        <v>1.0</v>
      </c>
      <c r="AA415" s="5">
        <v>0.0</v>
      </c>
      <c r="AB415" s="5">
        <v>1.0</v>
      </c>
      <c r="AC415" s="5">
        <v>65.0</v>
      </c>
      <c r="AD415" s="5">
        <v>2.053</v>
      </c>
      <c r="AE415" s="5">
        <v>8.5</v>
      </c>
      <c r="AF415" s="5">
        <v>1.5</v>
      </c>
      <c r="AG415" s="5">
        <v>65.0</v>
      </c>
      <c r="AH415" s="5">
        <v>56.0</v>
      </c>
      <c r="AI415" s="5">
        <v>13.0</v>
      </c>
      <c r="AJ415" s="5">
        <v>18.0</v>
      </c>
      <c r="AK415" s="5">
        <v>5.0</v>
      </c>
      <c r="AL415" s="5">
        <v>0.0</v>
      </c>
      <c r="AM415" s="5">
        <v>3.0</v>
      </c>
      <c r="AN415" s="5">
        <v>3.0</v>
      </c>
      <c r="AO415" s="5">
        <v>0.0</v>
      </c>
      <c r="AP415" s="5">
        <v>8.0</v>
      </c>
      <c r="AQ415" s="5">
        <v>0.321</v>
      </c>
      <c r="AR415" s="5">
        <v>0.415</v>
      </c>
      <c r="AS415" s="5">
        <v>0.571</v>
      </c>
      <c r="AT415" s="5">
        <v>0.987</v>
      </c>
      <c r="AU415" s="5">
        <v>32.0</v>
      </c>
      <c r="AV415" s="5">
        <v>1.0</v>
      </c>
      <c r="AW415" s="5">
        <v>1.0</v>
      </c>
      <c r="AX415" s="5">
        <v>0.0</v>
      </c>
      <c r="AY415" s="5">
        <v>0.0</v>
      </c>
      <c r="AZ415" s="5">
        <v>0.0</v>
      </c>
      <c r="BA415" s="5">
        <v>0.0</v>
      </c>
      <c r="BB415" s="5">
        <v>0.366</v>
      </c>
      <c r="BC415" s="5">
        <f t="shared" si="1"/>
        <v>10</v>
      </c>
      <c r="BD415" s="5">
        <f t="shared" si="2"/>
        <v>3</v>
      </c>
    </row>
    <row r="416">
      <c r="A416" s="1">
        <v>415.0</v>
      </c>
      <c r="B416" s="3"/>
      <c r="C416" s="4" t="s">
        <v>1067</v>
      </c>
      <c r="D416" s="4" t="s">
        <v>692</v>
      </c>
      <c r="E416" s="5">
        <v>2019.0</v>
      </c>
      <c r="F416" s="5">
        <v>2020.0</v>
      </c>
      <c r="G416" s="5">
        <v>12.0</v>
      </c>
      <c r="H416" s="5">
        <v>12.0</v>
      </c>
      <c r="I416" s="3"/>
      <c r="J416" s="3"/>
      <c r="K416" s="3"/>
      <c r="L416" s="5">
        <v>0.0</v>
      </c>
      <c r="M416" s="5">
        <v>0.0</v>
      </c>
      <c r="N416" s="3"/>
      <c r="O416" s="3"/>
      <c r="P416" s="3"/>
      <c r="Q416" s="3"/>
      <c r="R416" s="5">
        <v>14.1</v>
      </c>
      <c r="S416" s="5">
        <v>4.0</v>
      </c>
      <c r="T416" s="5">
        <v>3.0</v>
      </c>
      <c r="U416" s="5">
        <v>0.0</v>
      </c>
      <c r="V416" s="5">
        <v>0.0</v>
      </c>
      <c r="W416" s="5">
        <v>3.0</v>
      </c>
      <c r="X416" s="5">
        <v>0.0</v>
      </c>
      <c r="Y416" s="5">
        <v>0.0</v>
      </c>
      <c r="Z416" s="5">
        <v>0.0</v>
      </c>
      <c r="AA416" s="5">
        <v>0.0</v>
      </c>
      <c r="AB416" s="5">
        <v>0.0</v>
      </c>
      <c r="AC416" s="5">
        <v>46.0</v>
      </c>
      <c r="AD416" s="5">
        <v>0.488</v>
      </c>
      <c r="AE416" s="5">
        <v>7.5</v>
      </c>
      <c r="AF416" s="5">
        <v>4.0</v>
      </c>
      <c r="AG416" s="5">
        <v>46.0</v>
      </c>
      <c r="AH416" s="5">
        <v>43.0</v>
      </c>
      <c r="AI416" s="5">
        <v>3.0</v>
      </c>
      <c r="AJ416" s="5">
        <v>4.0</v>
      </c>
      <c r="AK416" s="5">
        <v>0.0</v>
      </c>
      <c r="AL416" s="5">
        <v>0.0</v>
      </c>
      <c r="AM416" s="5">
        <v>0.0</v>
      </c>
      <c r="AN416" s="5">
        <v>1.0</v>
      </c>
      <c r="AO416" s="5">
        <v>2.0</v>
      </c>
      <c r="AP416" s="5">
        <v>3.0</v>
      </c>
      <c r="AQ416" s="5">
        <v>0.093</v>
      </c>
      <c r="AR416" s="5">
        <v>0.152</v>
      </c>
      <c r="AS416" s="5">
        <v>0.093</v>
      </c>
      <c r="AT416" s="5">
        <v>0.245</v>
      </c>
      <c r="AU416" s="5">
        <v>4.0</v>
      </c>
      <c r="AV416" s="5">
        <v>1.0</v>
      </c>
      <c r="AW416" s="5">
        <v>0.0</v>
      </c>
      <c r="AX416" s="5">
        <v>0.0</v>
      </c>
      <c r="AY416" s="5">
        <v>0.0</v>
      </c>
      <c r="AZ416" s="5">
        <v>0.0</v>
      </c>
      <c r="BA416" s="5">
        <v>0.0</v>
      </c>
      <c r="BB416" s="5">
        <v>0.129</v>
      </c>
      <c r="BC416" s="5">
        <f t="shared" si="1"/>
        <v>4</v>
      </c>
      <c r="BD416" s="5">
        <f t="shared" si="2"/>
        <v>-1</v>
      </c>
    </row>
    <row r="417">
      <c r="A417" s="1">
        <v>416.0</v>
      </c>
      <c r="B417" s="3"/>
      <c r="C417" s="4" t="s">
        <v>1068</v>
      </c>
      <c r="D417" s="4" t="s">
        <v>692</v>
      </c>
      <c r="E417" s="5">
        <v>2020.0</v>
      </c>
      <c r="F417" s="5">
        <v>2020.0</v>
      </c>
      <c r="G417" s="5">
        <v>17.0</v>
      </c>
      <c r="H417" s="5">
        <v>12.0</v>
      </c>
      <c r="I417" s="3"/>
      <c r="J417" s="3"/>
      <c r="K417" s="3"/>
      <c r="L417" s="5">
        <v>4.73</v>
      </c>
      <c r="M417" s="5">
        <v>1.0</v>
      </c>
      <c r="N417" s="3"/>
      <c r="O417" s="3"/>
      <c r="P417" s="3"/>
      <c r="Q417" s="3"/>
      <c r="R417" s="5">
        <v>13.1</v>
      </c>
      <c r="S417" s="5">
        <v>16.0</v>
      </c>
      <c r="T417" s="5">
        <v>7.0</v>
      </c>
      <c r="U417" s="5">
        <v>7.0</v>
      </c>
      <c r="V417" s="5">
        <v>3.0</v>
      </c>
      <c r="W417" s="5">
        <v>3.0</v>
      </c>
      <c r="X417" s="5">
        <v>0.0</v>
      </c>
      <c r="Y417" s="5">
        <v>0.0</v>
      </c>
      <c r="Z417" s="5">
        <v>0.0</v>
      </c>
      <c r="AA417" s="5">
        <v>0.0</v>
      </c>
      <c r="AB417" s="5">
        <v>0.0</v>
      </c>
      <c r="AC417" s="5">
        <v>56.0</v>
      </c>
      <c r="AD417" s="5">
        <v>1.425</v>
      </c>
      <c r="AE417" s="5">
        <v>8.1</v>
      </c>
      <c r="AF417" s="5">
        <v>4.0</v>
      </c>
      <c r="AG417" s="5">
        <v>56.0</v>
      </c>
      <c r="AH417" s="5">
        <v>53.0</v>
      </c>
      <c r="AI417" s="5">
        <v>7.0</v>
      </c>
      <c r="AJ417" s="5">
        <v>16.0</v>
      </c>
      <c r="AK417" s="5">
        <v>2.0</v>
      </c>
      <c r="AL417" s="5">
        <v>0.0</v>
      </c>
      <c r="AM417" s="5">
        <v>3.0</v>
      </c>
      <c r="AN417" s="5">
        <v>1.0</v>
      </c>
      <c r="AO417" s="5">
        <v>0.0</v>
      </c>
      <c r="AP417" s="5">
        <v>3.0</v>
      </c>
      <c r="AQ417" s="5">
        <v>0.302</v>
      </c>
      <c r="AR417" s="5">
        <v>0.339</v>
      </c>
      <c r="AS417" s="5">
        <v>0.509</v>
      </c>
      <c r="AT417" s="5">
        <v>0.849</v>
      </c>
      <c r="AU417" s="5">
        <v>27.0</v>
      </c>
      <c r="AV417" s="5">
        <v>3.0</v>
      </c>
      <c r="AW417" s="5">
        <v>0.0</v>
      </c>
      <c r="AX417" s="5">
        <v>0.0</v>
      </c>
      <c r="AY417" s="5">
        <v>0.0</v>
      </c>
      <c r="AZ417" s="5">
        <v>0.0</v>
      </c>
      <c r="BA417" s="5">
        <v>0.0</v>
      </c>
      <c r="BB417" s="5">
        <v>0.342</v>
      </c>
      <c r="BC417" s="5">
        <f t="shared" si="1"/>
        <v>11</v>
      </c>
      <c r="BD417" s="5">
        <f t="shared" si="2"/>
        <v>1</v>
      </c>
    </row>
    <row r="418">
      <c r="A418" s="1">
        <v>417.0</v>
      </c>
      <c r="B418" s="3"/>
      <c r="C418" s="4" t="s">
        <v>1069</v>
      </c>
      <c r="D418" s="4" t="s">
        <v>692</v>
      </c>
      <c r="E418" s="5">
        <v>2019.0</v>
      </c>
      <c r="F418" s="5">
        <v>2019.0</v>
      </c>
      <c r="G418" s="5">
        <v>18.0</v>
      </c>
      <c r="H418" s="5">
        <v>12.0</v>
      </c>
      <c r="I418" s="3"/>
      <c r="J418" s="3"/>
      <c r="K418" s="3"/>
      <c r="L418" s="5">
        <v>5.74</v>
      </c>
      <c r="M418" s="5">
        <v>0.0</v>
      </c>
      <c r="N418" s="3"/>
      <c r="O418" s="3"/>
      <c r="P418" s="3"/>
      <c r="Q418" s="3"/>
      <c r="R418" s="5">
        <v>15.2</v>
      </c>
      <c r="S418" s="5">
        <v>15.0</v>
      </c>
      <c r="T418" s="5">
        <v>15.0</v>
      </c>
      <c r="U418" s="5">
        <v>10.0</v>
      </c>
      <c r="V418" s="5">
        <v>4.0</v>
      </c>
      <c r="W418" s="5">
        <v>5.0</v>
      </c>
      <c r="X418" s="5">
        <v>0.0</v>
      </c>
      <c r="Y418" s="5">
        <v>3.0</v>
      </c>
      <c r="Z418" s="5">
        <v>1.0</v>
      </c>
      <c r="AA418" s="5">
        <v>0.0</v>
      </c>
      <c r="AB418" s="5">
        <v>0.0</v>
      </c>
      <c r="AC418" s="5">
        <v>70.0</v>
      </c>
      <c r="AD418" s="5">
        <v>1.277</v>
      </c>
      <c r="AE418" s="5">
        <v>6.9</v>
      </c>
      <c r="AF418" s="5">
        <v>2.4</v>
      </c>
      <c r="AG418" s="5">
        <v>70.0</v>
      </c>
      <c r="AH418" s="5">
        <v>64.0</v>
      </c>
      <c r="AI418" s="5">
        <v>15.0</v>
      </c>
      <c r="AJ418" s="5">
        <v>15.0</v>
      </c>
      <c r="AK418" s="5">
        <v>5.0</v>
      </c>
      <c r="AL418" s="5">
        <v>0.0</v>
      </c>
      <c r="AM418" s="5">
        <v>4.0</v>
      </c>
      <c r="AN418" s="5">
        <v>2.0</v>
      </c>
      <c r="AO418" s="5">
        <v>0.0</v>
      </c>
      <c r="AP418" s="5">
        <v>5.0</v>
      </c>
      <c r="AQ418" s="5">
        <v>0.234</v>
      </c>
      <c r="AR418" s="5">
        <v>0.3</v>
      </c>
      <c r="AS418" s="5">
        <v>0.5</v>
      </c>
      <c r="AT418" s="5">
        <v>0.8</v>
      </c>
      <c r="AU418" s="5">
        <v>32.0</v>
      </c>
      <c r="AV418" s="5">
        <v>1.0</v>
      </c>
      <c r="AW418" s="5">
        <v>1.0</v>
      </c>
      <c r="AX418" s="5">
        <v>0.0</v>
      </c>
      <c r="AY418" s="5">
        <v>0.0</v>
      </c>
      <c r="AZ418" s="5">
        <v>0.0</v>
      </c>
      <c r="BA418" s="5">
        <v>3.0</v>
      </c>
      <c r="BB418" s="5">
        <v>0.229</v>
      </c>
      <c r="BC418" s="5">
        <f t="shared" si="1"/>
        <v>6</v>
      </c>
      <c r="BD418" s="5">
        <f t="shared" si="2"/>
        <v>2</v>
      </c>
    </row>
    <row r="419">
      <c r="A419" s="1">
        <v>418.0</v>
      </c>
      <c r="B419" s="3"/>
      <c r="C419" s="4" t="s">
        <v>1070</v>
      </c>
      <c r="D419" s="4" t="s">
        <v>692</v>
      </c>
      <c r="E419" s="5">
        <v>2019.0</v>
      </c>
      <c r="F419" s="5">
        <v>2019.0</v>
      </c>
      <c r="G419" s="5">
        <v>7.0</v>
      </c>
      <c r="H419" s="5">
        <v>12.0</v>
      </c>
      <c r="I419" s="3"/>
      <c r="J419" s="3"/>
      <c r="K419" s="3"/>
      <c r="L419" s="5">
        <v>5.74</v>
      </c>
      <c r="M419" s="5">
        <v>7.0</v>
      </c>
      <c r="N419" s="3"/>
      <c r="O419" s="3"/>
      <c r="P419" s="3"/>
      <c r="Q419" s="3"/>
      <c r="R419" s="5">
        <v>15.2</v>
      </c>
      <c r="S419" s="5">
        <v>16.0</v>
      </c>
      <c r="T419" s="5">
        <v>8.0</v>
      </c>
      <c r="U419" s="5">
        <v>10.0</v>
      </c>
      <c r="V419" s="5">
        <v>5.0</v>
      </c>
      <c r="W419" s="5">
        <v>5.0</v>
      </c>
      <c r="X419" s="5">
        <v>0.0</v>
      </c>
      <c r="Y419" s="5">
        <v>0.0</v>
      </c>
      <c r="Z419" s="5">
        <v>0.0</v>
      </c>
      <c r="AA419" s="5">
        <v>0.0</v>
      </c>
      <c r="AB419" s="5">
        <v>1.0</v>
      </c>
      <c r="AC419" s="5">
        <v>64.0</v>
      </c>
      <c r="AD419" s="5">
        <v>1.34</v>
      </c>
      <c r="AE419" s="5">
        <v>6.9</v>
      </c>
      <c r="AF419" s="5">
        <v>2.4</v>
      </c>
      <c r="AG419" s="5">
        <v>64.0</v>
      </c>
      <c r="AH419" s="5">
        <v>57.0</v>
      </c>
      <c r="AI419" s="5">
        <v>8.0</v>
      </c>
      <c r="AJ419" s="5">
        <v>16.0</v>
      </c>
      <c r="AK419" s="5">
        <v>1.0</v>
      </c>
      <c r="AL419" s="5">
        <v>0.0</v>
      </c>
      <c r="AM419" s="5">
        <v>5.0</v>
      </c>
      <c r="AN419" s="5">
        <v>1.0</v>
      </c>
      <c r="AO419" s="5">
        <v>0.0</v>
      </c>
      <c r="AP419" s="5">
        <v>5.0</v>
      </c>
      <c r="AQ419" s="5">
        <v>0.281</v>
      </c>
      <c r="AR419" s="5">
        <v>0.339</v>
      </c>
      <c r="AS419" s="5">
        <v>0.561</v>
      </c>
      <c r="AT419" s="5">
        <v>0.9</v>
      </c>
      <c r="AU419" s="5">
        <v>32.0</v>
      </c>
      <c r="AV419" s="5">
        <v>3.0</v>
      </c>
      <c r="AW419" s="5">
        <v>0.0</v>
      </c>
      <c r="AX419" s="5">
        <v>2.0</v>
      </c>
      <c r="AY419" s="5">
        <v>0.0</v>
      </c>
      <c r="AZ419" s="5">
        <v>0.0</v>
      </c>
      <c r="BA419" s="5">
        <v>0.0</v>
      </c>
      <c r="BB419" s="5">
        <v>0.275</v>
      </c>
      <c r="BC419" s="5">
        <f t="shared" si="1"/>
        <v>10</v>
      </c>
      <c r="BD419" s="5">
        <f t="shared" si="2"/>
        <v>1</v>
      </c>
    </row>
    <row r="420">
      <c r="A420" s="1">
        <v>419.0</v>
      </c>
      <c r="B420" s="3"/>
      <c r="C420" s="4" t="s">
        <v>1071</v>
      </c>
      <c r="D420" s="4" t="s">
        <v>692</v>
      </c>
      <c r="E420" s="5">
        <v>2019.0</v>
      </c>
      <c r="F420" s="5">
        <v>2019.0</v>
      </c>
      <c r="G420" s="5">
        <v>39.0</v>
      </c>
      <c r="H420" s="5">
        <v>12.0</v>
      </c>
      <c r="I420" s="3"/>
      <c r="J420" s="3"/>
      <c r="K420" s="3"/>
      <c r="L420" s="5">
        <v>3.09</v>
      </c>
      <c r="M420" s="5">
        <v>0.0</v>
      </c>
      <c r="N420" s="3"/>
      <c r="O420" s="3"/>
      <c r="P420" s="3"/>
      <c r="Q420" s="3"/>
      <c r="R420" s="5">
        <v>23.1</v>
      </c>
      <c r="S420" s="5">
        <v>24.0</v>
      </c>
      <c r="T420" s="5">
        <v>7.0</v>
      </c>
      <c r="U420" s="5">
        <v>8.0</v>
      </c>
      <c r="V420" s="5">
        <v>1.0</v>
      </c>
      <c r="W420" s="5">
        <v>11.0</v>
      </c>
      <c r="X420" s="5">
        <v>0.0</v>
      </c>
      <c r="Y420" s="5">
        <v>1.0</v>
      </c>
      <c r="Z420" s="5">
        <v>0.0</v>
      </c>
      <c r="AA420" s="5">
        <v>0.0</v>
      </c>
      <c r="AB420" s="5">
        <v>0.0</v>
      </c>
      <c r="AC420" s="5">
        <v>95.0</v>
      </c>
      <c r="AD420" s="5">
        <v>1.5</v>
      </c>
      <c r="AE420" s="5">
        <v>4.6</v>
      </c>
      <c r="AF420" s="5">
        <v>1.09</v>
      </c>
      <c r="AG420" s="5">
        <v>95.0</v>
      </c>
      <c r="AH420" s="5">
        <v>83.0</v>
      </c>
      <c r="AI420" s="5">
        <v>7.0</v>
      </c>
      <c r="AJ420" s="5">
        <v>24.0</v>
      </c>
      <c r="AK420" s="5">
        <v>3.0</v>
      </c>
      <c r="AL420" s="5">
        <v>0.0</v>
      </c>
      <c r="AM420" s="5">
        <v>1.0</v>
      </c>
      <c r="AN420" s="5">
        <v>2.0</v>
      </c>
      <c r="AO420" s="5">
        <v>1.0</v>
      </c>
      <c r="AP420" s="5">
        <v>11.0</v>
      </c>
      <c r="AQ420" s="5">
        <v>0.289</v>
      </c>
      <c r="AR420" s="5">
        <v>0.372</v>
      </c>
      <c r="AS420" s="5">
        <v>0.361</v>
      </c>
      <c r="AT420" s="5">
        <v>0.734</v>
      </c>
      <c r="AU420" s="5">
        <v>30.0</v>
      </c>
      <c r="AV420" s="5">
        <v>8.0</v>
      </c>
      <c r="AW420" s="5">
        <v>0.0</v>
      </c>
      <c r="AX420" s="5">
        <v>1.0</v>
      </c>
      <c r="AY420" s="5">
        <v>0.0</v>
      </c>
      <c r="AZ420" s="5">
        <v>0.0</v>
      </c>
      <c r="BA420" s="5">
        <v>1.0</v>
      </c>
      <c r="BB420" s="5">
        <v>0.329</v>
      </c>
      <c r="BC420" s="5">
        <f t="shared" si="1"/>
        <v>20</v>
      </c>
      <c r="BD420" s="5">
        <f t="shared" si="2"/>
        <v>1</v>
      </c>
    </row>
    <row r="421">
      <c r="A421" s="1">
        <v>420.0</v>
      </c>
      <c r="B421" s="3"/>
      <c r="C421" s="4" t="s">
        <v>1072</v>
      </c>
      <c r="D421" s="4" t="s">
        <v>692</v>
      </c>
      <c r="E421" s="5">
        <v>2019.0</v>
      </c>
      <c r="F421" s="5">
        <v>2020.0</v>
      </c>
      <c r="G421" s="5">
        <v>6.0</v>
      </c>
      <c r="H421" s="5">
        <v>12.0</v>
      </c>
      <c r="I421" s="3"/>
      <c r="J421" s="3"/>
      <c r="K421" s="3"/>
      <c r="L421" s="5">
        <v>6.08</v>
      </c>
      <c r="M421" s="5">
        <v>1.0</v>
      </c>
      <c r="N421" s="3"/>
      <c r="O421" s="3"/>
      <c r="P421" s="3"/>
      <c r="Q421" s="3"/>
      <c r="R421" s="5">
        <v>13.1</v>
      </c>
      <c r="S421" s="5">
        <v>16.0</v>
      </c>
      <c r="T421" s="5">
        <v>10.0</v>
      </c>
      <c r="U421" s="5">
        <v>9.0</v>
      </c>
      <c r="V421" s="5">
        <v>5.0</v>
      </c>
      <c r="W421" s="5">
        <v>5.0</v>
      </c>
      <c r="X421" s="5">
        <v>0.0</v>
      </c>
      <c r="Y421" s="5">
        <v>0.0</v>
      </c>
      <c r="Z421" s="5">
        <v>1.0</v>
      </c>
      <c r="AA421" s="5">
        <v>0.0</v>
      </c>
      <c r="AB421" s="5">
        <v>0.0</v>
      </c>
      <c r="AC421" s="5">
        <v>61.0</v>
      </c>
      <c r="AD421" s="5">
        <v>1.575</v>
      </c>
      <c r="AE421" s="5">
        <v>8.1</v>
      </c>
      <c r="AF421" s="5">
        <v>2.4</v>
      </c>
      <c r="AG421" s="5">
        <v>61.0</v>
      </c>
      <c r="AH421" s="5">
        <v>54.0</v>
      </c>
      <c r="AI421" s="5">
        <v>10.0</v>
      </c>
      <c r="AJ421" s="5">
        <v>16.0</v>
      </c>
      <c r="AK421" s="5">
        <v>4.0</v>
      </c>
      <c r="AL421" s="5">
        <v>0.0</v>
      </c>
      <c r="AM421" s="5">
        <v>5.0</v>
      </c>
      <c r="AN421" s="5">
        <v>2.0</v>
      </c>
      <c r="AO421" s="5">
        <v>0.0</v>
      </c>
      <c r="AP421" s="5">
        <v>5.0</v>
      </c>
      <c r="AQ421" s="5">
        <v>0.296</v>
      </c>
      <c r="AR421" s="5">
        <v>0.367</v>
      </c>
      <c r="AS421" s="5">
        <v>0.648</v>
      </c>
      <c r="AT421" s="5">
        <v>1.015</v>
      </c>
      <c r="AU421" s="5">
        <v>35.0</v>
      </c>
      <c r="AV421" s="5">
        <v>2.0</v>
      </c>
      <c r="AW421" s="5">
        <v>1.0</v>
      </c>
      <c r="AX421" s="5">
        <v>0.0</v>
      </c>
      <c r="AY421" s="5">
        <v>0.0</v>
      </c>
      <c r="AZ421" s="5">
        <v>0.0</v>
      </c>
      <c r="BA421" s="5">
        <v>0.0</v>
      </c>
      <c r="BB421" s="5">
        <v>0.297</v>
      </c>
      <c r="BC421" s="5">
        <f t="shared" si="1"/>
        <v>7</v>
      </c>
      <c r="BD421" s="5">
        <f t="shared" si="2"/>
        <v>2</v>
      </c>
    </row>
    <row r="422">
      <c r="A422" s="1">
        <v>421.0</v>
      </c>
      <c r="B422" s="3"/>
      <c r="C422" s="4" t="s">
        <v>1073</v>
      </c>
      <c r="D422" s="4" t="s">
        <v>692</v>
      </c>
      <c r="E422" s="5">
        <v>2019.0</v>
      </c>
      <c r="F422" s="5">
        <v>2019.0</v>
      </c>
      <c r="G422" s="5">
        <v>27.0</v>
      </c>
      <c r="H422" s="5">
        <v>12.0</v>
      </c>
      <c r="I422" s="3"/>
      <c r="J422" s="3"/>
      <c r="K422" s="3"/>
      <c r="L422" s="5">
        <v>0.56</v>
      </c>
      <c r="M422" s="5">
        <v>0.0</v>
      </c>
      <c r="N422" s="3"/>
      <c r="O422" s="3"/>
      <c r="P422" s="3"/>
      <c r="Q422" s="3"/>
      <c r="R422" s="5">
        <v>16.0</v>
      </c>
      <c r="S422" s="5">
        <v>11.0</v>
      </c>
      <c r="T422" s="5">
        <v>6.0</v>
      </c>
      <c r="U422" s="5">
        <v>1.0</v>
      </c>
      <c r="V422" s="5">
        <v>0.0</v>
      </c>
      <c r="W422" s="5">
        <v>1.0</v>
      </c>
      <c r="X422" s="5">
        <v>0.0</v>
      </c>
      <c r="Y422" s="5">
        <v>1.0</v>
      </c>
      <c r="Z422" s="5">
        <v>0.0</v>
      </c>
      <c r="AA422" s="5">
        <v>0.0</v>
      </c>
      <c r="AB422" s="5">
        <v>0.0</v>
      </c>
      <c r="AC422" s="5">
        <v>57.0</v>
      </c>
      <c r="AD422" s="5">
        <v>0.75</v>
      </c>
      <c r="AE422" s="5">
        <v>6.8</v>
      </c>
      <c r="AF422" s="5">
        <v>12.0</v>
      </c>
      <c r="AG422" s="5">
        <v>57.0</v>
      </c>
      <c r="AH422" s="5">
        <v>56.0</v>
      </c>
      <c r="AI422" s="5">
        <v>6.0</v>
      </c>
      <c r="AJ422" s="5">
        <v>11.0</v>
      </c>
      <c r="AK422" s="5">
        <v>2.0</v>
      </c>
      <c r="AL422" s="5">
        <v>0.0</v>
      </c>
      <c r="AM422" s="5">
        <v>0.0</v>
      </c>
      <c r="AN422" s="5">
        <v>1.0</v>
      </c>
      <c r="AO422" s="5">
        <v>0.0</v>
      </c>
      <c r="AP422" s="5">
        <v>1.0</v>
      </c>
      <c r="AQ422" s="5">
        <v>0.196</v>
      </c>
      <c r="AR422" s="5">
        <v>0.211</v>
      </c>
      <c r="AS422" s="5">
        <v>0.232</v>
      </c>
      <c r="AT422" s="5">
        <v>0.443</v>
      </c>
      <c r="AU422" s="5">
        <v>13.0</v>
      </c>
      <c r="AV422" s="5">
        <v>3.0</v>
      </c>
      <c r="AW422" s="5">
        <v>0.0</v>
      </c>
      <c r="AX422" s="5">
        <v>0.0</v>
      </c>
      <c r="AY422" s="5">
        <v>0.0</v>
      </c>
      <c r="AZ422" s="5">
        <v>0.0</v>
      </c>
      <c r="BA422" s="5">
        <v>1.0</v>
      </c>
      <c r="BB422" s="5">
        <v>0.25</v>
      </c>
      <c r="BC422" s="5">
        <f t="shared" si="1"/>
        <v>9</v>
      </c>
      <c r="BD422" s="5">
        <f t="shared" si="2"/>
        <v>1</v>
      </c>
    </row>
    <row r="423">
      <c r="A423" s="1">
        <v>422.0</v>
      </c>
      <c r="B423" s="3"/>
      <c r="C423" s="4" t="s">
        <v>1074</v>
      </c>
      <c r="D423" s="4" t="s">
        <v>692</v>
      </c>
      <c r="E423" s="5">
        <v>2019.0</v>
      </c>
      <c r="F423" s="5">
        <v>2020.0</v>
      </c>
      <c r="G423" s="5">
        <v>19.0</v>
      </c>
      <c r="H423" s="5">
        <v>12.0</v>
      </c>
      <c r="I423" s="3"/>
      <c r="J423" s="3"/>
      <c r="K423" s="3"/>
      <c r="L423" s="5">
        <v>3.18</v>
      </c>
      <c r="M423" s="5">
        <v>0.0</v>
      </c>
      <c r="N423" s="3"/>
      <c r="O423" s="3"/>
      <c r="P423" s="3"/>
      <c r="Q423" s="3"/>
      <c r="R423" s="5">
        <v>11.1</v>
      </c>
      <c r="S423" s="5">
        <v>10.0</v>
      </c>
      <c r="T423" s="5">
        <v>2.0</v>
      </c>
      <c r="U423" s="5">
        <v>4.0</v>
      </c>
      <c r="V423" s="5">
        <v>0.0</v>
      </c>
      <c r="W423" s="5">
        <v>1.0</v>
      </c>
      <c r="X423" s="5">
        <v>0.0</v>
      </c>
      <c r="Y423" s="5">
        <v>0.0</v>
      </c>
      <c r="Z423" s="5">
        <v>1.0</v>
      </c>
      <c r="AA423" s="5">
        <v>0.0</v>
      </c>
      <c r="AB423" s="5">
        <v>0.0</v>
      </c>
      <c r="AC423" s="5">
        <v>43.0</v>
      </c>
      <c r="AD423" s="5">
        <v>0.971</v>
      </c>
      <c r="AE423" s="5">
        <v>9.5</v>
      </c>
      <c r="AF423" s="5">
        <v>12.0</v>
      </c>
      <c r="AG423" s="5">
        <v>43.0</v>
      </c>
      <c r="AH423" s="5">
        <v>41.0</v>
      </c>
      <c r="AI423" s="5">
        <v>2.0</v>
      </c>
      <c r="AJ423" s="5">
        <v>10.0</v>
      </c>
      <c r="AK423" s="5">
        <v>2.0</v>
      </c>
      <c r="AL423" s="5">
        <v>0.0</v>
      </c>
      <c r="AM423" s="5">
        <v>0.0</v>
      </c>
      <c r="AN423" s="5">
        <v>1.0</v>
      </c>
      <c r="AO423" s="5">
        <v>1.0</v>
      </c>
      <c r="AP423" s="5">
        <v>1.0</v>
      </c>
      <c r="AQ423" s="5">
        <v>0.244</v>
      </c>
      <c r="AR423" s="5">
        <v>0.279</v>
      </c>
      <c r="AS423" s="5">
        <v>0.293</v>
      </c>
      <c r="AT423" s="5">
        <v>0.572</v>
      </c>
      <c r="AU423" s="5">
        <v>12.0</v>
      </c>
      <c r="AV423" s="5">
        <v>1.0</v>
      </c>
      <c r="AW423" s="5">
        <v>1.0</v>
      </c>
      <c r="AX423" s="5">
        <v>0.0</v>
      </c>
      <c r="AY423" s="5">
        <v>0.0</v>
      </c>
      <c r="AZ423" s="5">
        <v>0.0</v>
      </c>
      <c r="BA423" s="5">
        <v>0.0</v>
      </c>
      <c r="BB423" s="5">
        <v>0.345</v>
      </c>
      <c r="BC423" s="5">
        <f t="shared" si="1"/>
        <v>8</v>
      </c>
      <c r="BD423" s="5">
        <f t="shared" si="2"/>
        <v>0</v>
      </c>
    </row>
    <row r="424">
      <c r="A424" s="1">
        <v>423.0</v>
      </c>
      <c r="B424" s="3"/>
      <c r="C424" s="4" t="s">
        <v>1075</v>
      </c>
      <c r="D424" s="4" t="s">
        <v>692</v>
      </c>
      <c r="E424" s="5">
        <v>2019.0</v>
      </c>
      <c r="F424" s="5">
        <v>2020.0</v>
      </c>
      <c r="G424" s="5">
        <v>15.0</v>
      </c>
      <c r="H424" s="5">
        <v>12.0</v>
      </c>
      <c r="I424" s="3"/>
      <c r="J424" s="3"/>
      <c r="K424" s="3"/>
      <c r="L424" s="5">
        <v>6.3</v>
      </c>
      <c r="M424" s="5">
        <v>0.0</v>
      </c>
      <c r="N424" s="3"/>
      <c r="O424" s="3"/>
      <c r="P424" s="3"/>
      <c r="Q424" s="3"/>
      <c r="R424" s="5">
        <v>10.0</v>
      </c>
      <c r="S424" s="5">
        <v>12.0</v>
      </c>
      <c r="T424" s="5">
        <v>13.0</v>
      </c>
      <c r="U424" s="5">
        <v>7.0</v>
      </c>
      <c r="V424" s="5">
        <v>2.0</v>
      </c>
      <c r="W424" s="5">
        <v>1.0</v>
      </c>
      <c r="X424" s="5">
        <v>0.0</v>
      </c>
      <c r="Y424" s="5">
        <v>0.0</v>
      </c>
      <c r="Z424" s="5">
        <v>2.0</v>
      </c>
      <c r="AA424" s="5">
        <v>0.0</v>
      </c>
      <c r="AB424" s="5">
        <v>2.0</v>
      </c>
      <c r="AC424" s="5">
        <v>44.0</v>
      </c>
      <c r="AD424" s="5">
        <v>1.3</v>
      </c>
      <c r="AE424" s="5">
        <v>10.8</v>
      </c>
      <c r="AF424" s="5">
        <v>12.0</v>
      </c>
      <c r="AG424" s="5">
        <v>44.0</v>
      </c>
      <c r="AH424" s="5">
        <v>41.0</v>
      </c>
      <c r="AI424" s="5">
        <v>13.0</v>
      </c>
      <c r="AJ424" s="5">
        <v>12.0</v>
      </c>
      <c r="AK424" s="5">
        <v>1.0</v>
      </c>
      <c r="AL424" s="5">
        <v>0.0</v>
      </c>
      <c r="AM424" s="5">
        <v>2.0</v>
      </c>
      <c r="AN424" s="5">
        <v>2.0</v>
      </c>
      <c r="AO424" s="5">
        <v>0.0</v>
      </c>
      <c r="AP424" s="5">
        <v>1.0</v>
      </c>
      <c r="AQ424" s="5">
        <v>0.293</v>
      </c>
      <c r="AR424" s="5">
        <v>0.341</v>
      </c>
      <c r="AS424" s="5">
        <v>0.463</v>
      </c>
      <c r="AT424" s="5">
        <v>0.804</v>
      </c>
      <c r="AU424" s="5">
        <v>19.0</v>
      </c>
      <c r="AV424" s="5">
        <v>1.0</v>
      </c>
      <c r="AW424" s="5">
        <v>2.0</v>
      </c>
      <c r="AX424" s="5">
        <v>0.0</v>
      </c>
      <c r="AY424" s="5">
        <v>0.0</v>
      </c>
      <c r="AZ424" s="5">
        <v>0.0</v>
      </c>
      <c r="BA424" s="5">
        <v>0.0</v>
      </c>
      <c r="BB424" s="5">
        <v>0.37</v>
      </c>
      <c r="BC424" s="5">
        <f t="shared" si="1"/>
        <v>9</v>
      </c>
      <c r="BD424" s="5">
        <f t="shared" si="2"/>
        <v>2</v>
      </c>
    </row>
    <row r="425">
      <c r="A425" s="1">
        <v>424.0</v>
      </c>
      <c r="B425" s="3"/>
      <c r="C425" s="4" t="s">
        <v>1076</v>
      </c>
      <c r="D425" s="4" t="s">
        <v>692</v>
      </c>
      <c r="E425" s="5">
        <v>2019.0</v>
      </c>
      <c r="F425" s="5">
        <v>2019.0</v>
      </c>
      <c r="G425" s="5">
        <v>11.0</v>
      </c>
      <c r="H425" s="5">
        <v>12.0</v>
      </c>
      <c r="I425" s="3"/>
      <c r="J425" s="3"/>
      <c r="K425" s="3"/>
      <c r="L425" s="5">
        <v>7.2</v>
      </c>
      <c r="M425" s="5">
        <v>2.0</v>
      </c>
      <c r="N425" s="3"/>
      <c r="O425" s="3"/>
      <c r="P425" s="3"/>
      <c r="Q425" s="3"/>
      <c r="R425" s="5">
        <v>15.0</v>
      </c>
      <c r="S425" s="5">
        <v>17.0</v>
      </c>
      <c r="T425" s="5">
        <v>13.0</v>
      </c>
      <c r="U425" s="5">
        <v>12.0</v>
      </c>
      <c r="V425" s="5">
        <v>4.0</v>
      </c>
      <c r="W425" s="5">
        <v>9.0</v>
      </c>
      <c r="X425" s="5">
        <v>0.0</v>
      </c>
      <c r="Y425" s="5">
        <v>0.0</v>
      </c>
      <c r="Z425" s="5">
        <v>2.0</v>
      </c>
      <c r="AA425" s="5">
        <v>0.0</v>
      </c>
      <c r="AB425" s="5">
        <v>1.0</v>
      </c>
      <c r="AC425" s="5">
        <v>71.0</v>
      </c>
      <c r="AD425" s="5">
        <v>1.733</v>
      </c>
      <c r="AE425" s="5">
        <v>7.2</v>
      </c>
      <c r="AF425" s="5">
        <v>1.33</v>
      </c>
      <c r="AG425" s="5">
        <v>71.0</v>
      </c>
      <c r="AH425" s="5">
        <v>60.0</v>
      </c>
      <c r="AI425" s="5">
        <v>13.0</v>
      </c>
      <c r="AJ425" s="5">
        <v>17.0</v>
      </c>
      <c r="AK425" s="5">
        <v>4.0</v>
      </c>
      <c r="AL425" s="5">
        <v>0.0</v>
      </c>
      <c r="AM425" s="5">
        <v>4.0</v>
      </c>
      <c r="AN425" s="5">
        <v>0.0</v>
      </c>
      <c r="AO425" s="5">
        <v>0.0</v>
      </c>
      <c r="AP425" s="5">
        <v>9.0</v>
      </c>
      <c r="AQ425" s="5">
        <v>0.283</v>
      </c>
      <c r="AR425" s="5">
        <v>0.394</v>
      </c>
      <c r="AS425" s="5">
        <v>0.55</v>
      </c>
      <c r="AT425" s="5">
        <v>0.944</v>
      </c>
      <c r="AU425" s="5">
        <v>33.0</v>
      </c>
      <c r="AV425" s="5">
        <v>2.0</v>
      </c>
      <c r="AW425" s="5">
        <v>2.0</v>
      </c>
      <c r="AX425" s="5">
        <v>0.0</v>
      </c>
      <c r="AY425" s="5">
        <v>0.0</v>
      </c>
      <c r="AZ425" s="5">
        <v>0.0</v>
      </c>
      <c r="BA425" s="5">
        <v>0.0</v>
      </c>
      <c r="BB425" s="5">
        <v>0.295</v>
      </c>
      <c r="BC425" s="5">
        <f t="shared" si="1"/>
        <v>9</v>
      </c>
      <c r="BD425" s="5">
        <f t="shared" si="2"/>
        <v>0</v>
      </c>
    </row>
    <row r="426">
      <c r="A426" s="1">
        <v>425.0</v>
      </c>
      <c r="B426" s="3"/>
      <c r="C426" s="4" t="s">
        <v>1077</v>
      </c>
      <c r="D426" s="4" t="s">
        <v>692</v>
      </c>
      <c r="E426" s="5">
        <v>2019.0</v>
      </c>
      <c r="F426" s="5">
        <v>2019.0</v>
      </c>
      <c r="G426" s="5">
        <v>17.0</v>
      </c>
      <c r="H426" s="5">
        <v>12.0</v>
      </c>
      <c r="I426" s="3"/>
      <c r="J426" s="3"/>
      <c r="K426" s="3"/>
      <c r="L426" s="5">
        <v>7.15</v>
      </c>
      <c r="M426" s="5">
        <v>0.0</v>
      </c>
      <c r="N426" s="3"/>
      <c r="O426" s="3"/>
      <c r="P426" s="3"/>
      <c r="Q426" s="3"/>
      <c r="R426" s="5">
        <v>11.1</v>
      </c>
      <c r="S426" s="5">
        <v>16.0</v>
      </c>
      <c r="T426" s="5">
        <v>6.0</v>
      </c>
      <c r="U426" s="5">
        <v>9.0</v>
      </c>
      <c r="V426" s="5">
        <v>3.0</v>
      </c>
      <c r="W426" s="5">
        <v>3.0</v>
      </c>
      <c r="X426" s="5">
        <v>0.0</v>
      </c>
      <c r="Y426" s="5">
        <v>1.0</v>
      </c>
      <c r="Z426" s="5">
        <v>0.0</v>
      </c>
      <c r="AA426" s="5">
        <v>0.0</v>
      </c>
      <c r="AB426" s="5">
        <v>0.0</v>
      </c>
      <c r="AC426" s="5">
        <v>53.0</v>
      </c>
      <c r="AD426" s="5">
        <v>1.676</v>
      </c>
      <c r="AE426" s="5">
        <v>9.5</v>
      </c>
      <c r="AF426" s="5">
        <v>4.0</v>
      </c>
      <c r="AG426" s="5">
        <v>53.0</v>
      </c>
      <c r="AH426" s="5">
        <v>49.0</v>
      </c>
      <c r="AI426" s="5">
        <v>6.0</v>
      </c>
      <c r="AJ426" s="5">
        <v>16.0</v>
      </c>
      <c r="AK426" s="5">
        <v>2.0</v>
      </c>
      <c r="AL426" s="5">
        <v>0.0</v>
      </c>
      <c r="AM426" s="5">
        <v>3.0</v>
      </c>
      <c r="AN426" s="5">
        <v>1.0</v>
      </c>
      <c r="AO426" s="5">
        <v>1.0</v>
      </c>
      <c r="AP426" s="5">
        <v>3.0</v>
      </c>
      <c r="AQ426" s="5">
        <v>0.327</v>
      </c>
      <c r="AR426" s="5">
        <v>0.365</v>
      </c>
      <c r="AS426" s="5">
        <v>0.551</v>
      </c>
      <c r="AT426" s="5">
        <v>0.916</v>
      </c>
      <c r="AU426" s="5">
        <v>27.0</v>
      </c>
      <c r="AV426" s="5">
        <v>0.0</v>
      </c>
      <c r="AW426" s="5">
        <v>0.0</v>
      </c>
      <c r="AX426" s="5">
        <v>1.0</v>
      </c>
      <c r="AY426" s="5">
        <v>0.0</v>
      </c>
      <c r="AZ426" s="5">
        <v>0.0</v>
      </c>
      <c r="BA426" s="5">
        <v>1.0</v>
      </c>
      <c r="BB426" s="5">
        <v>0.382</v>
      </c>
      <c r="BC426" s="5">
        <f t="shared" si="1"/>
        <v>11</v>
      </c>
      <c r="BD426" s="5">
        <f t="shared" si="2"/>
        <v>0</v>
      </c>
    </row>
    <row r="427">
      <c r="A427" s="1">
        <v>426.0</v>
      </c>
      <c r="B427" s="3"/>
      <c r="C427" s="4" t="s">
        <v>1078</v>
      </c>
      <c r="D427" s="4" t="s">
        <v>692</v>
      </c>
      <c r="E427" s="5">
        <v>2019.0</v>
      </c>
      <c r="F427" s="5">
        <v>2019.0</v>
      </c>
      <c r="G427" s="5">
        <v>20.0</v>
      </c>
      <c r="H427" s="5">
        <v>11.0</v>
      </c>
      <c r="I427" s="3"/>
      <c r="J427" s="3"/>
      <c r="K427" s="3"/>
      <c r="L427" s="5">
        <v>4.2</v>
      </c>
      <c r="M427" s="5">
        <v>0.0</v>
      </c>
      <c r="N427" s="3"/>
      <c r="O427" s="3"/>
      <c r="P427" s="3"/>
      <c r="Q427" s="3"/>
      <c r="R427" s="5">
        <v>15.0</v>
      </c>
      <c r="S427" s="5">
        <v>12.0</v>
      </c>
      <c r="T427" s="5">
        <v>9.0</v>
      </c>
      <c r="U427" s="5">
        <v>7.0</v>
      </c>
      <c r="V427" s="5">
        <v>1.0</v>
      </c>
      <c r="W427" s="5">
        <v>14.0</v>
      </c>
      <c r="X427" s="5">
        <v>0.0</v>
      </c>
      <c r="Y427" s="5">
        <v>1.0</v>
      </c>
      <c r="Z427" s="5">
        <v>0.0</v>
      </c>
      <c r="AA427" s="5">
        <v>0.0</v>
      </c>
      <c r="AB427" s="5">
        <v>1.0</v>
      </c>
      <c r="AC427" s="5">
        <v>67.0</v>
      </c>
      <c r="AD427" s="5">
        <v>1.733</v>
      </c>
      <c r="AE427" s="5">
        <v>6.6</v>
      </c>
      <c r="AF427" s="5">
        <v>0.79</v>
      </c>
      <c r="AG427" s="5">
        <v>67.0</v>
      </c>
      <c r="AH427" s="5">
        <v>53.0</v>
      </c>
      <c r="AI427" s="5">
        <v>9.0</v>
      </c>
      <c r="AJ427" s="5">
        <v>12.0</v>
      </c>
      <c r="AK427" s="5">
        <v>4.0</v>
      </c>
      <c r="AL427" s="5">
        <v>1.0</v>
      </c>
      <c r="AM427" s="5">
        <v>1.0</v>
      </c>
      <c r="AN427" s="5">
        <v>0.0</v>
      </c>
      <c r="AO427" s="5">
        <v>0.0</v>
      </c>
      <c r="AP427" s="5">
        <v>14.0</v>
      </c>
      <c r="AQ427" s="5">
        <v>0.226</v>
      </c>
      <c r="AR427" s="5">
        <v>0.388</v>
      </c>
      <c r="AS427" s="5">
        <v>0.396</v>
      </c>
      <c r="AT427" s="5">
        <v>0.784</v>
      </c>
      <c r="AU427" s="5">
        <v>21.0</v>
      </c>
      <c r="AV427" s="5">
        <v>4.0</v>
      </c>
      <c r="AW427" s="5">
        <v>0.0</v>
      </c>
      <c r="AX427" s="5">
        <v>0.0</v>
      </c>
      <c r="AY427" s="5">
        <v>0.0</v>
      </c>
      <c r="AZ427" s="5">
        <v>0.0</v>
      </c>
      <c r="BA427" s="5">
        <v>1.0</v>
      </c>
      <c r="BB427" s="5">
        <v>0.268</v>
      </c>
      <c r="BC427" s="5">
        <f t="shared" si="1"/>
        <v>6</v>
      </c>
      <c r="BD427" s="5">
        <f t="shared" si="2"/>
        <v>0</v>
      </c>
    </row>
    <row r="428">
      <c r="A428" s="1">
        <v>427.0</v>
      </c>
      <c r="B428" s="3"/>
      <c r="C428" s="4" t="s">
        <v>1079</v>
      </c>
      <c r="D428" s="4" t="s">
        <v>692</v>
      </c>
      <c r="E428" s="5">
        <v>2020.0</v>
      </c>
      <c r="F428" s="5">
        <v>2020.0</v>
      </c>
      <c r="G428" s="5">
        <v>10.0</v>
      </c>
      <c r="H428" s="5">
        <v>11.0</v>
      </c>
      <c r="I428" s="3"/>
      <c r="J428" s="3"/>
      <c r="K428" s="3"/>
      <c r="L428" s="5">
        <v>2.53</v>
      </c>
      <c r="M428" s="5">
        <v>0.0</v>
      </c>
      <c r="N428" s="3"/>
      <c r="O428" s="3"/>
      <c r="P428" s="3"/>
      <c r="Q428" s="3"/>
      <c r="R428" s="5">
        <v>10.2</v>
      </c>
      <c r="S428" s="5">
        <v>3.0</v>
      </c>
      <c r="T428" s="5">
        <v>2.0</v>
      </c>
      <c r="U428" s="5">
        <v>3.0</v>
      </c>
      <c r="V428" s="5">
        <v>1.0</v>
      </c>
      <c r="W428" s="5">
        <v>7.0</v>
      </c>
      <c r="X428" s="5">
        <v>1.0</v>
      </c>
      <c r="Y428" s="5">
        <v>0.0</v>
      </c>
      <c r="Z428" s="5">
        <v>2.0</v>
      </c>
      <c r="AA428" s="5">
        <v>0.0</v>
      </c>
      <c r="AB428" s="5">
        <v>0.0</v>
      </c>
      <c r="AC428" s="5">
        <v>43.0</v>
      </c>
      <c r="AD428" s="5">
        <v>0.938</v>
      </c>
      <c r="AE428" s="5">
        <v>9.3</v>
      </c>
      <c r="AF428" s="5">
        <v>1.57</v>
      </c>
      <c r="AG428" s="5">
        <v>43.0</v>
      </c>
      <c r="AH428" s="5">
        <v>34.0</v>
      </c>
      <c r="AI428" s="5">
        <v>2.0</v>
      </c>
      <c r="AJ428" s="5">
        <v>3.0</v>
      </c>
      <c r="AK428" s="5">
        <v>1.0</v>
      </c>
      <c r="AL428" s="5">
        <v>0.0</v>
      </c>
      <c r="AM428" s="5">
        <v>1.0</v>
      </c>
      <c r="AN428" s="5">
        <v>1.0</v>
      </c>
      <c r="AO428" s="5">
        <v>0.0</v>
      </c>
      <c r="AP428" s="5">
        <v>7.0</v>
      </c>
      <c r="AQ428" s="5">
        <v>0.088</v>
      </c>
      <c r="AR428" s="5">
        <v>0.279</v>
      </c>
      <c r="AS428" s="5">
        <v>0.206</v>
      </c>
      <c r="AT428" s="5">
        <v>0.485</v>
      </c>
      <c r="AU428" s="5">
        <v>7.0</v>
      </c>
      <c r="AV428" s="5">
        <v>0.0</v>
      </c>
      <c r="AW428" s="5">
        <v>2.0</v>
      </c>
      <c r="AX428" s="5">
        <v>0.0</v>
      </c>
      <c r="AY428" s="5">
        <v>0.0</v>
      </c>
      <c r="AZ428" s="5">
        <v>1.0</v>
      </c>
      <c r="BA428" s="5">
        <v>0.0</v>
      </c>
      <c r="BB428" s="5">
        <v>0.091</v>
      </c>
      <c r="BC428" s="5">
        <f t="shared" si="1"/>
        <v>1</v>
      </c>
      <c r="BD428" s="5">
        <f t="shared" si="2"/>
        <v>1</v>
      </c>
    </row>
    <row r="429">
      <c r="A429" s="1">
        <v>428.0</v>
      </c>
      <c r="B429" s="3"/>
      <c r="C429" s="4" t="s">
        <v>1080</v>
      </c>
      <c r="D429" s="4" t="s">
        <v>692</v>
      </c>
      <c r="E429" s="5">
        <v>2019.0</v>
      </c>
      <c r="F429" s="5">
        <v>2019.0</v>
      </c>
      <c r="G429" s="5">
        <v>24.0</v>
      </c>
      <c r="H429" s="5">
        <v>11.0</v>
      </c>
      <c r="I429" s="3"/>
      <c r="J429" s="3"/>
      <c r="K429" s="3"/>
      <c r="L429" s="5">
        <v>8.35</v>
      </c>
      <c r="M429" s="5">
        <v>1.0</v>
      </c>
      <c r="N429" s="3"/>
      <c r="O429" s="3"/>
      <c r="P429" s="3"/>
      <c r="Q429" s="3"/>
      <c r="R429" s="5">
        <v>18.1</v>
      </c>
      <c r="S429" s="5">
        <v>30.0</v>
      </c>
      <c r="T429" s="5">
        <v>19.0</v>
      </c>
      <c r="U429" s="5">
        <v>17.0</v>
      </c>
      <c r="V429" s="5">
        <v>8.0</v>
      </c>
      <c r="W429" s="5">
        <v>4.0</v>
      </c>
      <c r="X429" s="5">
        <v>0.0</v>
      </c>
      <c r="Y429" s="5">
        <v>0.0</v>
      </c>
      <c r="Z429" s="5">
        <v>0.0</v>
      </c>
      <c r="AA429" s="5">
        <v>0.0</v>
      </c>
      <c r="AB429" s="5">
        <v>1.0</v>
      </c>
      <c r="AC429" s="5">
        <v>85.0</v>
      </c>
      <c r="AD429" s="5">
        <v>1.855</v>
      </c>
      <c r="AE429" s="5">
        <v>5.4</v>
      </c>
      <c r="AF429" s="5">
        <v>2.75</v>
      </c>
      <c r="AG429" s="5">
        <v>85.0</v>
      </c>
      <c r="AH429" s="5">
        <v>80.0</v>
      </c>
      <c r="AI429" s="5">
        <v>19.0</v>
      </c>
      <c r="AJ429" s="5">
        <v>30.0</v>
      </c>
      <c r="AK429" s="5">
        <v>10.0</v>
      </c>
      <c r="AL429" s="5">
        <v>2.0</v>
      </c>
      <c r="AM429" s="5">
        <v>8.0</v>
      </c>
      <c r="AN429" s="5">
        <v>1.0</v>
      </c>
      <c r="AO429" s="5">
        <v>0.0</v>
      </c>
      <c r="AP429" s="5">
        <v>4.0</v>
      </c>
      <c r="AQ429" s="5">
        <v>0.375</v>
      </c>
      <c r="AR429" s="5">
        <v>0.4</v>
      </c>
      <c r="AS429" s="5">
        <v>0.85</v>
      </c>
      <c r="AT429" s="5">
        <v>1.25</v>
      </c>
      <c r="AU429" s="5">
        <v>68.0</v>
      </c>
      <c r="AV429" s="5">
        <v>4.0</v>
      </c>
      <c r="AW429" s="5">
        <v>0.0</v>
      </c>
      <c r="AX429" s="5">
        <v>0.0</v>
      </c>
      <c r="AY429" s="5">
        <v>1.0</v>
      </c>
      <c r="AZ429" s="5">
        <v>0.0</v>
      </c>
      <c r="BA429" s="5">
        <v>0.0</v>
      </c>
      <c r="BB429" s="5">
        <v>0.355</v>
      </c>
      <c r="BC429" s="5">
        <f t="shared" si="1"/>
        <v>10</v>
      </c>
      <c r="BD429" s="5">
        <f t="shared" si="2"/>
        <v>1</v>
      </c>
    </row>
    <row r="430">
      <c r="A430" s="1">
        <v>429.0</v>
      </c>
      <c r="B430" s="3"/>
      <c r="C430" s="4" t="s">
        <v>1081</v>
      </c>
      <c r="D430" s="4" t="s">
        <v>692</v>
      </c>
      <c r="E430" s="5">
        <v>2019.0</v>
      </c>
      <c r="F430" s="5">
        <v>2020.0</v>
      </c>
      <c r="G430" s="5">
        <v>26.0</v>
      </c>
      <c r="H430" s="5">
        <v>11.0</v>
      </c>
      <c r="I430" s="3"/>
      <c r="J430" s="3"/>
      <c r="K430" s="3"/>
      <c r="L430" s="5">
        <v>4.85</v>
      </c>
      <c r="M430" s="5">
        <v>0.0</v>
      </c>
      <c r="N430" s="3"/>
      <c r="O430" s="3"/>
      <c r="P430" s="3"/>
      <c r="Q430" s="3"/>
      <c r="R430" s="5">
        <v>13.0</v>
      </c>
      <c r="S430" s="5">
        <v>19.0</v>
      </c>
      <c r="T430" s="5">
        <v>14.0</v>
      </c>
      <c r="U430" s="5">
        <v>7.0</v>
      </c>
      <c r="V430" s="5">
        <v>4.0</v>
      </c>
      <c r="W430" s="5">
        <v>7.0</v>
      </c>
      <c r="X430" s="5">
        <v>0.0</v>
      </c>
      <c r="Y430" s="5">
        <v>0.0</v>
      </c>
      <c r="Z430" s="5">
        <v>1.0</v>
      </c>
      <c r="AA430" s="5">
        <v>0.0</v>
      </c>
      <c r="AB430" s="5">
        <v>4.0</v>
      </c>
      <c r="AC430" s="5">
        <v>64.0</v>
      </c>
      <c r="AD430" s="5">
        <v>2.0</v>
      </c>
      <c r="AE430" s="5">
        <v>7.6</v>
      </c>
      <c r="AF430" s="5">
        <v>1.57</v>
      </c>
      <c r="AG430" s="5">
        <v>64.0</v>
      </c>
      <c r="AH430" s="5">
        <v>55.0</v>
      </c>
      <c r="AI430" s="5">
        <v>14.0</v>
      </c>
      <c r="AJ430" s="5">
        <v>19.0</v>
      </c>
      <c r="AK430" s="5">
        <v>2.0</v>
      </c>
      <c r="AL430" s="5">
        <v>0.0</v>
      </c>
      <c r="AM430" s="5">
        <v>4.0</v>
      </c>
      <c r="AN430" s="5">
        <v>1.0</v>
      </c>
      <c r="AO430" s="5">
        <v>0.0</v>
      </c>
      <c r="AP430" s="5">
        <v>7.0</v>
      </c>
      <c r="AQ430" s="5">
        <v>0.345</v>
      </c>
      <c r="AR430" s="5">
        <v>0.422</v>
      </c>
      <c r="AS430" s="5">
        <v>0.6</v>
      </c>
      <c r="AT430" s="5">
        <v>1.022</v>
      </c>
      <c r="AU430" s="5">
        <v>33.0</v>
      </c>
      <c r="AV430" s="5">
        <v>2.0</v>
      </c>
      <c r="AW430" s="5">
        <v>1.0</v>
      </c>
      <c r="AX430" s="5">
        <v>0.0</v>
      </c>
      <c r="AY430" s="5">
        <v>1.0</v>
      </c>
      <c r="AZ430" s="5">
        <v>0.0</v>
      </c>
      <c r="BA430" s="5">
        <v>0.0</v>
      </c>
      <c r="BB430" s="5">
        <v>0.366</v>
      </c>
      <c r="BC430" s="5">
        <f t="shared" si="1"/>
        <v>13</v>
      </c>
      <c r="BD430" s="5">
        <f t="shared" si="2"/>
        <v>1</v>
      </c>
    </row>
    <row r="431">
      <c r="A431" s="1">
        <v>430.0</v>
      </c>
      <c r="B431" s="3"/>
      <c r="C431" s="4" t="s">
        <v>1082</v>
      </c>
      <c r="D431" s="4" t="s">
        <v>692</v>
      </c>
      <c r="E431" s="5">
        <v>2020.0</v>
      </c>
      <c r="F431" s="5">
        <v>2020.0</v>
      </c>
      <c r="G431" s="5">
        <v>6.0</v>
      </c>
      <c r="H431" s="5">
        <v>11.0</v>
      </c>
      <c r="I431" s="3"/>
      <c r="J431" s="3"/>
      <c r="K431" s="3"/>
      <c r="L431" s="5">
        <v>5.84</v>
      </c>
      <c r="M431" s="5">
        <v>5.0</v>
      </c>
      <c r="N431" s="3"/>
      <c r="O431" s="3"/>
      <c r="P431" s="3"/>
      <c r="Q431" s="3"/>
      <c r="R431" s="5">
        <v>12.1</v>
      </c>
      <c r="S431" s="5">
        <v>13.0</v>
      </c>
      <c r="T431" s="5">
        <v>6.0</v>
      </c>
      <c r="U431" s="5">
        <v>8.0</v>
      </c>
      <c r="V431" s="5">
        <v>4.0</v>
      </c>
      <c r="W431" s="5">
        <v>3.0</v>
      </c>
      <c r="X431" s="5">
        <v>0.0</v>
      </c>
      <c r="Y431" s="5">
        <v>0.0</v>
      </c>
      <c r="Z431" s="5">
        <v>1.0</v>
      </c>
      <c r="AA431" s="5">
        <v>0.0</v>
      </c>
      <c r="AB431" s="5">
        <v>0.0</v>
      </c>
      <c r="AC431" s="5">
        <v>53.0</v>
      </c>
      <c r="AD431" s="5">
        <v>1.297</v>
      </c>
      <c r="AE431" s="5">
        <v>8.0</v>
      </c>
      <c r="AF431" s="5">
        <v>3.67</v>
      </c>
      <c r="AG431" s="5">
        <v>53.0</v>
      </c>
      <c r="AH431" s="5">
        <v>49.0</v>
      </c>
      <c r="AI431" s="5">
        <v>6.0</v>
      </c>
      <c r="AJ431" s="5">
        <v>13.0</v>
      </c>
      <c r="AK431" s="5">
        <v>2.0</v>
      </c>
      <c r="AL431" s="5">
        <v>0.0</v>
      </c>
      <c r="AM431" s="5">
        <v>4.0</v>
      </c>
      <c r="AN431" s="5">
        <v>1.0</v>
      </c>
      <c r="AO431" s="5">
        <v>0.0</v>
      </c>
      <c r="AP431" s="5">
        <v>3.0</v>
      </c>
      <c r="AQ431" s="5">
        <v>0.265</v>
      </c>
      <c r="AR431" s="5">
        <v>0.321</v>
      </c>
      <c r="AS431" s="5">
        <v>0.551</v>
      </c>
      <c r="AT431" s="5">
        <v>0.872</v>
      </c>
      <c r="AU431" s="5">
        <v>27.0</v>
      </c>
      <c r="AV431" s="5">
        <v>1.0</v>
      </c>
      <c r="AW431" s="5">
        <v>1.0</v>
      </c>
      <c r="AX431" s="5">
        <v>0.0</v>
      </c>
      <c r="AY431" s="5">
        <v>0.0</v>
      </c>
      <c r="AZ431" s="5">
        <v>0.0</v>
      </c>
      <c r="BA431" s="5">
        <v>0.0</v>
      </c>
      <c r="BB431" s="5">
        <v>0.265</v>
      </c>
      <c r="BC431" s="5">
        <f t="shared" si="1"/>
        <v>7</v>
      </c>
      <c r="BD431" s="5">
        <f t="shared" si="2"/>
        <v>1</v>
      </c>
    </row>
    <row r="432">
      <c r="A432" s="1">
        <v>431.0</v>
      </c>
      <c r="B432" s="3"/>
      <c r="C432" s="4" t="s">
        <v>1083</v>
      </c>
      <c r="D432" s="4" t="s">
        <v>692</v>
      </c>
      <c r="E432" s="5">
        <v>2019.0</v>
      </c>
      <c r="F432" s="5">
        <v>2019.0</v>
      </c>
      <c r="G432" s="5">
        <v>12.0</v>
      </c>
      <c r="H432" s="5">
        <v>11.0</v>
      </c>
      <c r="I432" s="3"/>
      <c r="J432" s="3"/>
      <c r="K432" s="3"/>
      <c r="L432" s="5">
        <v>9.98</v>
      </c>
      <c r="M432" s="5">
        <v>4.0</v>
      </c>
      <c r="N432" s="3"/>
      <c r="O432" s="3"/>
      <c r="P432" s="3"/>
      <c r="Q432" s="3"/>
      <c r="R432" s="5">
        <v>15.1</v>
      </c>
      <c r="S432" s="5">
        <v>20.0</v>
      </c>
      <c r="T432" s="5">
        <v>15.0</v>
      </c>
      <c r="U432" s="5">
        <v>17.0</v>
      </c>
      <c r="V432" s="5">
        <v>5.0</v>
      </c>
      <c r="W432" s="5">
        <v>7.0</v>
      </c>
      <c r="X432" s="5">
        <v>0.0</v>
      </c>
      <c r="Y432" s="5">
        <v>0.0</v>
      </c>
      <c r="Z432" s="5">
        <v>1.0</v>
      </c>
      <c r="AA432" s="5">
        <v>0.0</v>
      </c>
      <c r="AB432" s="5">
        <v>1.0</v>
      </c>
      <c r="AC432" s="5">
        <v>72.0</v>
      </c>
      <c r="AD432" s="5">
        <v>1.761</v>
      </c>
      <c r="AE432" s="5">
        <v>6.5</v>
      </c>
      <c r="AF432" s="5">
        <v>1.57</v>
      </c>
      <c r="AG432" s="5">
        <v>72.0</v>
      </c>
      <c r="AH432" s="5">
        <v>63.0</v>
      </c>
      <c r="AI432" s="5">
        <v>15.0</v>
      </c>
      <c r="AJ432" s="5">
        <v>20.0</v>
      </c>
      <c r="AK432" s="5">
        <v>4.0</v>
      </c>
      <c r="AL432" s="5">
        <v>2.0</v>
      </c>
      <c r="AM432" s="5">
        <v>5.0</v>
      </c>
      <c r="AN432" s="5">
        <v>0.0</v>
      </c>
      <c r="AO432" s="5">
        <v>0.0</v>
      </c>
      <c r="AP432" s="5">
        <v>7.0</v>
      </c>
      <c r="AQ432" s="5">
        <v>0.317</v>
      </c>
      <c r="AR432" s="5">
        <v>0.394</v>
      </c>
      <c r="AS432" s="5">
        <v>0.683</v>
      </c>
      <c r="AT432" s="5">
        <v>1.077</v>
      </c>
      <c r="AU432" s="5">
        <v>43.0</v>
      </c>
      <c r="AV432" s="5">
        <v>3.0</v>
      </c>
      <c r="AW432" s="5">
        <v>1.0</v>
      </c>
      <c r="AX432" s="5">
        <v>1.0</v>
      </c>
      <c r="AY432" s="5">
        <v>0.0</v>
      </c>
      <c r="AZ432" s="5">
        <v>0.0</v>
      </c>
      <c r="BA432" s="5">
        <v>0.0</v>
      </c>
      <c r="BB432" s="5">
        <v>0.319</v>
      </c>
      <c r="BC432" s="5">
        <f t="shared" si="1"/>
        <v>9</v>
      </c>
      <c r="BD432" s="5">
        <f t="shared" si="2"/>
        <v>0</v>
      </c>
    </row>
    <row r="433">
      <c r="A433" s="1">
        <v>432.0</v>
      </c>
      <c r="B433" s="3"/>
      <c r="C433" s="4" t="s">
        <v>1084</v>
      </c>
      <c r="D433" s="4" t="s">
        <v>692</v>
      </c>
      <c r="E433" s="5">
        <v>2019.0</v>
      </c>
      <c r="F433" s="5">
        <v>2019.0</v>
      </c>
      <c r="G433" s="5">
        <v>20.0</v>
      </c>
      <c r="H433" s="5">
        <v>11.0</v>
      </c>
      <c r="I433" s="3"/>
      <c r="J433" s="3"/>
      <c r="K433" s="3"/>
      <c r="L433" s="5">
        <v>3.0</v>
      </c>
      <c r="M433" s="5">
        <v>1.0</v>
      </c>
      <c r="N433" s="3"/>
      <c r="O433" s="3"/>
      <c r="P433" s="3"/>
      <c r="Q433" s="3"/>
      <c r="R433" s="5">
        <v>12.0</v>
      </c>
      <c r="S433" s="5">
        <v>10.0</v>
      </c>
      <c r="T433" s="5">
        <v>5.0</v>
      </c>
      <c r="U433" s="5">
        <v>4.0</v>
      </c>
      <c r="V433" s="5">
        <v>1.0</v>
      </c>
      <c r="W433" s="5">
        <v>4.0</v>
      </c>
      <c r="X433" s="5">
        <v>0.0</v>
      </c>
      <c r="Y433" s="5">
        <v>0.0</v>
      </c>
      <c r="Z433" s="5">
        <v>0.0</v>
      </c>
      <c r="AA433" s="5">
        <v>0.0</v>
      </c>
      <c r="AB433" s="5">
        <v>1.0</v>
      </c>
      <c r="AC433" s="5">
        <v>47.0</v>
      </c>
      <c r="AD433" s="5">
        <v>1.167</v>
      </c>
      <c r="AE433" s="5">
        <v>8.3</v>
      </c>
      <c r="AF433" s="5">
        <v>2.75</v>
      </c>
      <c r="AG433" s="5">
        <v>47.0</v>
      </c>
      <c r="AH433" s="5">
        <v>43.0</v>
      </c>
      <c r="AI433" s="5">
        <v>5.0</v>
      </c>
      <c r="AJ433" s="5">
        <v>10.0</v>
      </c>
      <c r="AK433" s="5">
        <v>3.0</v>
      </c>
      <c r="AL433" s="5">
        <v>0.0</v>
      </c>
      <c r="AM433" s="5">
        <v>1.0</v>
      </c>
      <c r="AN433" s="5">
        <v>0.0</v>
      </c>
      <c r="AO433" s="5">
        <v>1.0</v>
      </c>
      <c r="AP433" s="5">
        <v>4.0</v>
      </c>
      <c r="AQ433" s="5">
        <v>0.233</v>
      </c>
      <c r="AR433" s="5">
        <v>0.298</v>
      </c>
      <c r="AS433" s="5">
        <v>0.372</v>
      </c>
      <c r="AT433" s="5">
        <v>0.67</v>
      </c>
      <c r="AU433" s="5">
        <v>16.0</v>
      </c>
      <c r="AV433" s="5">
        <v>2.0</v>
      </c>
      <c r="AW433" s="5">
        <v>0.0</v>
      </c>
      <c r="AX433" s="5">
        <v>0.0</v>
      </c>
      <c r="AY433" s="5">
        <v>0.0</v>
      </c>
      <c r="AZ433" s="5">
        <v>0.0</v>
      </c>
      <c r="BA433" s="5">
        <v>0.0</v>
      </c>
      <c r="BB433" s="5">
        <v>0.29</v>
      </c>
      <c r="BC433" s="5">
        <f t="shared" si="1"/>
        <v>6</v>
      </c>
      <c r="BD433" s="5">
        <f t="shared" si="2"/>
        <v>-1</v>
      </c>
    </row>
    <row r="434">
      <c r="A434" s="1">
        <v>433.0</v>
      </c>
      <c r="B434" s="3"/>
      <c r="C434" s="4" t="s">
        <v>1085</v>
      </c>
      <c r="D434" s="4" t="s">
        <v>692</v>
      </c>
      <c r="E434" s="5">
        <v>2019.0</v>
      </c>
      <c r="F434" s="5">
        <v>2020.0</v>
      </c>
      <c r="G434" s="5">
        <v>19.0</v>
      </c>
      <c r="H434" s="5">
        <v>11.0</v>
      </c>
      <c r="I434" s="3"/>
      <c r="J434" s="3"/>
      <c r="K434" s="3"/>
      <c r="L434" s="5">
        <v>5.51</v>
      </c>
      <c r="M434" s="5">
        <v>2.0</v>
      </c>
      <c r="N434" s="3"/>
      <c r="O434" s="3"/>
      <c r="P434" s="3"/>
      <c r="Q434" s="3"/>
      <c r="R434" s="5">
        <v>16.1</v>
      </c>
      <c r="S434" s="5">
        <v>19.0</v>
      </c>
      <c r="T434" s="5">
        <v>14.0</v>
      </c>
      <c r="U434" s="5">
        <v>10.0</v>
      </c>
      <c r="V434" s="5">
        <v>3.0</v>
      </c>
      <c r="W434" s="5">
        <v>8.0</v>
      </c>
      <c r="X434" s="5">
        <v>0.0</v>
      </c>
      <c r="Y434" s="5">
        <v>1.0</v>
      </c>
      <c r="Z434" s="5">
        <v>0.0</v>
      </c>
      <c r="AA434" s="5">
        <v>0.0</v>
      </c>
      <c r="AB434" s="5">
        <v>1.0</v>
      </c>
      <c r="AC434" s="5">
        <v>74.0</v>
      </c>
      <c r="AD434" s="5">
        <v>1.653</v>
      </c>
      <c r="AE434" s="5">
        <v>6.1</v>
      </c>
      <c r="AF434" s="5">
        <v>1.38</v>
      </c>
      <c r="AG434" s="5">
        <v>74.0</v>
      </c>
      <c r="AH434" s="5">
        <v>66.0</v>
      </c>
      <c r="AI434" s="5">
        <v>14.0</v>
      </c>
      <c r="AJ434" s="5">
        <v>19.0</v>
      </c>
      <c r="AK434" s="5">
        <v>3.0</v>
      </c>
      <c r="AL434" s="5">
        <v>0.0</v>
      </c>
      <c r="AM434" s="5">
        <v>3.0</v>
      </c>
      <c r="AN434" s="5">
        <v>3.0</v>
      </c>
      <c r="AO434" s="5">
        <v>2.0</v>
      </c>
      <c r="AP434" s="5">
        <v>8.0</v>
      </c>
      <c r="AQ434" s="5">
        <v>0.288</v>
      </c>
      <c r="AR434" s="5">
        <v>0.365</v>
      </c>
      <c r="AS434" s="5">
        <v>0.47</v>
      </c>
      <c r="AT434" s="5">
        <v>0.835</v>
      </c>
      <c r="AU434" s="5">
        <v>31.0</v>
      </c>
      <c r="AV434" s="5">
        <v>2.0</v>
      </c>
      <c r="AW434" s="5">
        <v>0.0</v>
      </c>
      <c r="AX434" s="5">
        <v>0.0</v>
      </c>
      <c r="AY434" s="5">
        <v>0.0</v>
      </c>
      <c r="AZ434" s="5">
        <v>0.0</v>
      </c>
      <c r="BA434" s="5">
        <v>1.0</v>
      </c>
      <c r="BB434" s="5">
        <v>0.308</v>
      </c>
      <c r="BC434" s="5">
        <f t="shared" si="1"/>
        <v>13</v>
      </c>
      <c r="BD434" s="5">
        <f t="shared" si="2"/>
        <v>1</v>
      </c>
    </row>
    <row r="435">
      <c r="A435" s="1">
        <v>434.0</v>
      </c>
      <c r="B435" s="3"/>
      <c r="C435" s="4" t="s">
        <v>1086</v>
      </c>
      <c r="D435" s="4" t="s">
        <v>692</v>
      </c>
      <c r="E435" s="5">
        <v>2019.0</v>
      </c>
      <c r="F435" s="5">
        <v>2020.0</v>
      </c>
      <c r="G435" s="5">
        <v>19.0</v>
      </c>
      <c r="H435" s="5">
        <v>10.0</v>
      </c>
      <c r="I435" s="3"/>
      <c r="J435" s="3"/>
      <c r="K435" s="3"/>
      <c r="L435" s="5">
        <v>6.55</v>
      </c>
      <c r="M435" s="5">
        <v>0.0</v>
      </c>
      <c r="N435" s="3"/>
      <c r="O435" s="3"/>
      <c r="P435" s="3"/>
      <c r="Q435" s="3"/>
      <c r="R435" s="5">
        <v>11.0</v>
      </c>
      <c r="S435" s="5">
        <v>11.0</v>
      </c>
      <c r="T435" s="5">
        <v>10.0</v>
      </c>
      <c r="U435" s="5">
        <v>8.0</v>
      </c>
      <c r="V435" s="5">
        <v>2.0</v>
      </c>
      <c r="W435" s="5">
        <v>11.0</v>
      </c>
      <c r="X435" s="5">
        <v>1.0</v>
      </c>
      <c r="Y435" s="5">
        <v>1.0</v>
      </c>
      <c r="Z435" s="5">
        <v>0.0</v>
      </c>
      <c r="AA435" s="5">
        <v>0.0</v>
      </c>
      <c r="AB435" s="5">
        <v>0.0</v>
      </c>
      <c r="AC435" s="5">
        <v>55.0</v>
      </c>
      <c r="AD435" s="5">
        <v>2.0</v>
      </c>
      <c r="AE435" s="5">
        <v>8.2</v>
      </c>
      <c r="AF435" s="5">
        <v>0.91</v>
      </c>
      <c r="AG435" s="5">
        <v>55.0</v>
      </c>
      <c r="AH435" s="5">
        <v>43.0</v>
      </c>
      <c r="AI435" s="5">
        <v>10.0</v>
      </c>
      <c r="AJ435" s="5">
        <v>11.0</v>
      </c>
      <c r="AK435" s="5">
        <v>0.0</v>
      </c>
      <c r="AL435" s="5">
        <v>0.0</v>
      </c>
      <c r="AM435" s="5">
        <v>2.0</v>
      </c>
      <c r="AN435" s="5">
        <v>0.0</v>
      </c>
      <c r="AO435" s="5">
        <v>0.0</v>
      </c>
      <c r="AP435" s="5">
        <v>11.0</v>
      </c>
      <c r="AQ435" s="5">
        <v>0.256</v>
      </c>
      <c r="AR435" s="5">
        <v>0.407</v>
      </c>
      <c r="AS435" s="5">
        <v>0.395</v>
      </c>
      <c r="AT435" s="5">
        <v>0.803</v>
      </c>
      <c r="AU435" s="5">
        <v>17.0</v>
      </c>
      <c r="AV435" s="5">
        <v>1.0</v>
      </c>
      <c r="AW435" s="5">
        <v>0.0</v>
      </c>
      <c r="AX435" s="5">
        <v>1.0</v>
      </c>
      <c r="AY435" s="5">
        <v>0.0</v>
      </c>
      <c r="AZ435" s="5">
        <v>1.0</v>
      </c>
      <c r="BA435" s="5">
        <v>1.0</v>
      </c>
      <c r="BB435" s="5">
        <v>0.29</v>
      </c>
      <c r="BC435" s="5">
        <f t="shared" si="1"/>
        <v>9</v>
      </c>
      <c r="BD435" s="5">
        <f t="shared" si="2"/>
        <v>0</v>
      </c>
    </row>
    <row r="436">
      <c r="A436" s="1">
        <v>435.0</v>
      </c>
      <c r="B436" s="3"/>
      <c r="C436" s="4" t="s">
        <v>1087</v>
      </c>
      <c r="D436" s="4" t="s">
        <v>692</v>
      </c>
      <c r="E436" s="5">
        <v>2019.0</v>
      </c>
      <c r="F436" s="5">
        <v>2020.0</v>
      </c>
      <c r="G436" s="5">
        <v>24.0</v>
      </c>
      <c r="H436" s="5">
        <v>10.0</v>
      </c>
      <c r="I436" s="3"/>
      <c r="J436" s="3"/>
      <c r="K436" s="3"/>
      <c r="L436" s="5">
        <v>3.55</v>
      </c>
      <c r="M436" s="5">
        <v>0.0</v>
      </c>
      <c r="N436" s="3"/>
      <c r="O436" s="3"/>
      <c r="P436" s="3"/>
      <c r="Q436" s="3"/>
      <c r="R436" s="5">
        <v>12.2</v>
      </c>
      <c r="S436" s="5">
        <v>12.0</v>
      </c>
      <c r="T436" s="5">
        <v>7.0</v>
      </c>
      <c r="U436" s="5">
        <v>5.0</v>
      </c>
      <c r="V436" s="5">
        <v>2.0</v>
      </c>
      <c r="W436" s="5">
        <v>8.0</v>
      </c>
      <c r="X436" s="5">
        <v>0.0</v>
      </c>
      <c r="Y436" s="5">
        <v>0.0</v>
      </c>
      <c r="Z436" s="5">
        <v>0.0</v>
      </c>
      <c r="AA436" s="5">
        <v>0.0</v>
      </c>
      <c r="AB436" s="5">
        <v>1.0</v>
      </c>
      <c r="AC436" s="5">
        <v>57.0</v>
      </c>
      <c r="AD436" s="5">
        <v>1.579</v>
      </c>
      <c r="AE436" s="5">
        <v>7.1</v>
      </c>
      <c r="AF436" s="5">
        <v>1.25</v>
      </c>
      <c r="AG436" s="5">
        <v>57.0</v>
      </c>
      <c r="AH436" s="5">
        <v>47.0</v>
      </c>
      <c r="AI436" s="5">
        <v>7.0</v>
      </c>
      <c r="AJ436" s="5">
        <v>12.0</v>
      </c>
      <c r="AK436" s="5">
        <v>5.0</v>
      </c>
      <c r="AL436" s="5">
        <v>0.0</v>
      </c>
      <c r="AM436" s="5">
        <v>2.0</v>
      </c>
      <c r="AN436" s="5">
        <v>2.0</v>
      </c>
      <c r="AO436" s="5">
        <v>0.0</v>
      </c>
      <c r="AP436" s="5">
        <v>8.0</v>
      </c>
      <c r="AQ436" s="5">
        <v>0.255</v>
      </c>
      <c r="AR436" s="5">
        <v>0.351</v>
      </c>
      <c r="AS436" s="5">
        <v>0.489</v>
      </c>
      <c r="AT436" s="5">
        <v>0.84</v>
      </c>
      <c r="AU436" s="5">
        <v>23.0</v>
      </c>
      <c r="AV436" s="5">
        <v>0.0</v>
      </c>
      <c r="AW436" s="5">
        <v>0.0</v>
      </c>
      <c r="AX436" s="5">
        <v>0.0</v>
      </c>
      <c r="AY436" s="5">
        <v>2.0</v>
      </c>
      <c r="AZ436" s="5">
        <v>0.0</v>
      </c>
      <c r="BA436" s="5">
        <v>0.0</v>
      </c>
      <c r="BB436" s="5">
        <v>0.27</v>
      </c>
      <c r="BC436" s="5">
        <f t="shared" si="1"/>
        <v>5</v>
      </c>
      <c r="BD436" s="5">
        <f t="shared" si="2"/>
        <v>2</v>
      </c>
    </row>
    <row r="437">
      <c r="A437" s="1">
        <v>436.0</v>
      </c>
      <c r="B437" s="3"/>
      <c r="C437" s="4" t="s">
        <v>1088</v>
      </c>
      <c r="D437" s="4" t="s">
        <v>692</v>
      </c>
      <c r="E437" s="5">
        <v>2019.0</v>
      </c>
      <c r="F437" s="5">
        <v>2020.0</v>
      </c>
      <c r="G437" s="5">
        <v>7.0</v>
      </c>
      <c r="H437" s="5">
        <v>10.0</v>
      </c>
      <c r="I437" s="3"/>
      <c r="J437" s="3"/>
      <c r="K437" s="3"/>
      <c r="L437" s="5">
        <v>6.35</v>
      </c>
      <c r="M437" s="5">
        <v>5.0</v>
      </c>
      <c r="N437" s="3"/>
      <c r="O437" s="3"/>
      <c r="P437" s="3"/>
      <c r="Q437" s="3"/>
      <c r="R437" s="5">
        <v>11.1</v>
      </c>
      <c r="S437" s="5">
        <v>11.0</v>
      </c>
      <c r="T437" s="5">
        <v>11.0</v>
      </c>
      <c r="U437" s="5">
        <v>8.0</v>
      </c>
      <c r="V437" s="5">
        <v>3.0</v>
      </c>
      <c r="W437" s="5">
        <v>6.0</v>
      </c>
      <c r="X437" s="5">
        <v>0.0</v>
      </c>
      <c r="Y437" s="5">
        <v>0.0</v>
      </c>
      <c r="Z437" s="5">
        <v>1.0</v>
      </c>
      <c r="AA437" s="5">
        <v>0.0</v>
      </c>
      <c r="AB437" s="5">
        <v>1.0</v>
      </c>
      <c r="AC437" s="5">
        <v>51.0</v>
      </c>
      <c r="AD437" s="5">
        <v>1.5</v>
      </c>
      <c r="AE437" s="5">
        <v>7.9</v>
      </c>
      <c r="AF437" s="5">
        <v>1.67</v>
      </c>
      <c r="AG437" s="5">
        <v>51.0</v>
      </c>
      <c r="AH437" s="5">
        <v>44.0</v>
      </c>
      <c r="AI437" s="5">
        <v>11.0</v>
      </c>
      <c r="AJ437" s="5">
        <v>11.0</v>
      </c>
      <c r="AK437" s="5">
        <v>3.0</v>
      </c>
      <c r="AL437" s="5">
        <v>0.0</v>
      </c>
      <c r="AM437" s="5">
        <v>3.0</v>
      </c>
      <c r="AN437" s="5">
        <v>0.0</v>
      </c>
      <c r="AO437" s="5">
        <v>0.0</v>
      </c>
      <c r="AP437" s="5">
        <v>6.0</v>
      </c>
      <c r="AQ437" s="5">
        <v>0.25</v>
      </c>
      <c r="AR437" s="5">
        <v>0.353</v>
      </c>
      <c r="AS437" s="5">
        <v>0.523</v>
      </c>
      <c r="AT437" s="5">
        <v>0.876</v>
      </c>
      <c r="AU437" s="5">
        <v>23.0</v>
      </c>
      <c r="AV437" s="5">
        <v>1.0</v>
      </c>
      <c r="AW437" s="5">
        <v>1.0</v>
      </c>
      <c r="AX437" s="5">
        <v>0.0</v>
      </c>
      <c r="AY437" s="5">
        <v>0.0</v>
      </c>
      <c r="AZ437" s="5">
        <v>0.0</v>
      </c>
      <c r="BA437" s="5">
        <v>0.0</v>
      </c>
      <c r="BB437" s="5">
        <v>0.258</v>
      </c>
      <c r="BC437" s="5">
        <f t="shared" si="1"/>
        <v>5</v>
      </c>
      <c r="BD437" s="5">
        <f t="shared" si="2"/>
        <v>0</v>
      </c>
    </row>
    <row r="438">
      <c r="A438" s="1">
        <v>437.0</v>
      </c>
      <c r="B438" s="3"/>
      <c r="C438" s="4" t="s">
        <v>1089</v>
      </c>
      <c r="D438" s="4" t="s">
        <v>692</v>
      </c>
      <c r="E438" s="5">
        <v>2019.0</v>
      </c>
      <c r="F438" s="5">
        <v>2019.0</v>
      </c>
      <c r="G438" s="5">
        <v>13.0</v>
      </c>
      <c r="H438" s="5">
        <v>10.0</v>
      </c>
      <c r="I438" s="3"/>
      <c r="J438" s="3"/>
      <c r="K438" s="3"/>
      <c r="L438" s="5">
        <v>9.49</v>
      </c>
      <c r="M438" s="5">
        <v>0.0</v>
      </c>
      <c r="N438" s="3"/>
      <c r="O438" s="3"/>
      <c r="P438" s="3"/>
      <c r="Q438" s="3"/>
      <c r="R438" s="5">
        <v>12.1</v>
      </c>
      <c r="S438" s="5">
        <v>15.0</v>
      </c>
      <c r="T438" s="5">
        <v>14.0</v>
      </c>
      <c r="U438" s="5">
        <v>13.0</v>
      </c>
      <c r="V438" s="5">
        <v>4.0</v>
      </c>
      <c r="W438" s="5">
        <v>5.0</v>
      </c>
      <c r="X438" s="5">
        <v>0.0</v>
      </c>
      <c r="Y438" s="5">
        <v>0.0</v>
      </c>
      <c r="Z438" s="5">
        <v>2.0</v>
      </c>
      <c r="AA438" s="5">
        <v>0.0</v>
      </c>
      <c r="AB438" s="5">
        <v>2.0</v>
      </c>
      <c r="AC438" s="5">
        <v>57.0</v>
      </c>
      <c r="AD438" s="5">
        <v>1.622</v>
      </c>
      <c r="AE438" s="5">
        <v>7.3</v>
      </c>
      <c r="AF438" s="5">
        <v>2.0</v>
      </c>
      <c r="AG438" s="5">
        <v>57.0</v>
      </c>
      <c r="AH438" s="5">
        <v>48.0</v>
      </c>
      <c r="AI438" s="5">
        <v>14.0</v>
      </c>
      <c r="AJ438" s="5">
        <v>15.0</v>
      </c>
      <c r="AK438" s="5">
        <v>4.0</v>
      </c>
      <c r="AL438" s="5">
        <v>1.0</v>
      </c>
      <c r="AM438" s="5">
        <v>4.0</v>
      </c>
      <c r="AN438" s="5">
        <v>1.0</v>
      </c>
      <c r="AO438" s="5">
        <v>0.0</v>
      </c>
      <c r="AP438" s="5">
        <v>5.0</v>
      </c>
      <c r="AQ438" s="5">
        <v>0.313</v>
      </c>
      <c r="AR438" s="5">
        <v>0.386</v>
      </c>
      <c r="AS438" s="5">
        <v>0.688</v>
      </c>
      <c r="AT438" s="5">
        <v>1.073</v>
      </c>
      <c r="AU438" s="5">
        <v>33.0</v>
      </c>
      <c r="AV438" s="5">
        <v>1.0</v>
      </c>
      <c r="AW438" s="5">
        <v>2.0</v>
      </c>
      <c r="AX438" s="5">
        <v>0.0</v>
      </c>
      <c r="AY438" s="5">
        <v>2.0</v>
      </c>
      <c r="AZ438" s="5">
        <v>0.0</v>
      </c>
      <c r="BA438" s="5">
        <v>0.0</v>
      </c>
      <c r="BB438" s="5">
        <v>0.306</v>
      </c>
      <c r="BC438" s="5">
        <f t="shared" si="1"/>
        <v>6</v>
      </c>
      <c r="BD438" s="5">
        <f t="shared" si="2"/>
        <v>1</v>
      </c>
    </row>
    <row r="439">
      <c r="A439" s="1">
        <v>438.0</v>
      </c>
      <c r="B439" s="3"/>
      <c r="C439" s="4" t="s">
        <v>1090</v>
      </c>
      <c r="D439" s="4" t="s">
        <v>692</v>
      </c>
      <c r="E439" s="5">
        <v>2019.0</v>
      </c>
      <c r="F439" s="5">
        <v>2020.0</v>
      </c>
      <c r="G439" s="5">
        <v>22.0</v>
      </c>
      <c r="H439" s="5">
        <v>10.0</v>
      </c>
      <c r="I439" s="3"/>
      <c r="J439" s="3"/>
      <c r="K439" s="3"/>
      <c r="L439" s="5">
        <v>3.0</v>
      </c>
      <c r="M439" s="5">
        <v>0.0</v>
      </c>
      <c r="N439" s="3"/>
      <c r="O439" s="3"/>
      <c r="P439" s="3"/>
      <c r="Q439" s="3"/>
      <c r="R439" s="5">
        <v>12.0</v>
      </c>
      <c r="S439" s="5">
        <v>17.0</v>
      </c>
      <c r="T439" s="5">
        <v>11.0</v>
      </c>
      <c r="U439" s="5">
        <v>4.0</v>
      </c>
      <c r="V439" s="5">
        <v>2.0</v>
      </c>
      <c r="W439" s="5">
        <v>6.0</v>
      </c>
      <c r="X439" s="5">
        <v>0.0</v>
      </c>
      <c r="Y439" s="5">
        <v>0.0</v>
      </c>
      <c r="Z439" s="5">
        <v>3.0</v>
      </c>
      <c r="AA439" s="5">
        <v>0.0</v>
      </c>
      <c r="AB439" s="5">
        <v>0.0</v>
      </c>
      <c r="AC439" s="5">
        <v>61.0</v>
      </c>
      <c r="AD439" s="5">
        <v>1.917</v>
      </c>
      <c r="AE439" s="5">
        <v>7.5</v>
      </c>
      <c r="AF439" s="5">
        <v>1.67</v>
      </c>
      <c r="AG439" s="5">
        <v>61.0</v>
      </c>
      <c r="AH439" s="5">
        <v>52.0</v>
      </c>
      <c r="AI439" s="5">
        <v>11.0</v>
      </c>
      <c r="AJ439" s="5">
        <v>17.0</v>
      </c>
      <c r="AK439" s="5">
        <v>1.0</v>
      </c>
      <c r="AL439" s="5">
        <v>1.0</v>
      </c>
      <c r="AM439" s="5">
        <v>2.0</v>
      </c>
      <c r="AN439" s="5">
        <v>4.0</v>
      </c>
      <c r="AO439" s="5">
        <v>1.0</v>
      </c>
      <c r="AP439" s="5">
        <v>6.0</v>
      </c>
      <c r="AQ439" s="5">
        <v>0.327</v>
      </c>
      <c r="AR439" s="5">
        <v>0.426</v>
      </c>
      <c r="AS439" s="5">
        <v>0.5</v>
      </c>
      <c r="AT439" s="5">
        <v>0.926</v>
      </c>
      <c r="AU439" s="5">
        <v>26.0</v>
      </c>
      <c r="AV439" s="5">
        <v>1.0</v>
      </c>
      <c r="AW439" s="5">
        <v>3.0</v>
      </c>
      <c r="AX439" s="5">
        <v>0.0</v>
      </c>
      <c r="AY439" s="5">
        <v>0.0</v>
      </c>
      <c r="AZ439" s="5">
        <v>0.0</v>
      </c>
      <c r="BA439" s="5">
        <v>0.0</v>
      </c>
      <c r="BB439" s="5">
        <v>0.375</v>
      </c>
      <c r="BC439" s="5">
        <f t="shared" si="1"/>
        <v>13</v>
      </c>
      <c r="BD439" s="5">
        <f t="shared" si="2"/>
        <v>3</v>
      </c>
    </row>
    <row r="440">
      <c r="A440" s="1">
        <v>439.0</v>
      </c>
      <c r="B440" s="3"/>
      <c r="C440" s="4" t="s">
        <v>1091</v>
      </c>
      <c r="D440" s="4" t="s">
        <v>692</v>
      </c>
      <c r="E440" s="5">
        <v>2019.0</v>
      </c>
      <c r="F440" s="5">
        <v>2019.0</v>
      </c>
      <c r="G440" s="5">
        <v>15.0</v>
      </c>
      <c r="H440" s="5">
        <v>10.0</v>
      </c>
      <c r="I440" s="3"/>
      <c r="J440" s="3"/>
      <c r="K440" s="3"/>
      <c r="L440" s="5">
        <v>6.17</v>
      </c>
      <c r="M440" s="5">
        <v>1.0</v>
      </c>
      <c r="N440" s="3"/>
      <c r="O440" s="3"/>
      <c r="P440" s="3"/>
      <c r="Q440" s="3"/>
      <c r="R440" s="5">
        <v>11.2</v>
      </c>
      <c r="S440" s="5">
        <v>7.0</v>
      </c>
      <c r="T440" s="5">
        <v>8.0</v>
      </c>
      <c r="U440" s="5">
        <v>8.0</v>
      </c>
      <c r="V440" s="5">
        <v>3.0</v>
      </c>
      <c r="W440" s="5">
        <v>6.0</v>
      </c>
      <c r="X440" s="5">
        <v>0.0</v>
      </c>
      <c r="Y440" s="5">
        <v>1.0</v>
      </c>
      <c r="Z440" s="5">
        <v>0.0</v>
      </c>
      <c r="AA440" s="5">
        <v>0.0</v>
      </c>
      <c r="AB440" s="5">
        <v>0.0</v>
      </c>
      <c r="AC440" s="5">
        <v>49.0</v>
      </c>
      <c r="AD440" s="5">
        <v>1.114</v>
      </c>
      <c r="AE440" s="5">
        <v>7.7</v>
      </c>
      <c r="AF440" s="5">
        <v>1.67</v>
      </c>
      <c r="AG440" s="5">
        <v>49.0</v>
      </c>
      <c r="AH440" s="5">
        <v>41.0</v>
      </c>
      <c r="AI440" s="5">
        <v>8.0</v>
      </c>
      <c r="AJ440" s="5">
        <v>7.0</v>
      </c>
      <c r="AK440" s="5">
        <v>2.0</v>
      </c>
      <c r="AL440" s="5">
        <v>0.0</v>
      </c>
      <c r="AM440" s="5">
        <v>3.0</v>
      </c>
      <c r="AN440" s="5">
        <v>0.0</v>
      </c>
      <c r="AO440" s="5">
        <v>0.0</v>
      </c>
      <c r="AP440" s="5">
        <v>6.0</v>
      </c>
      <c r="AQ440" s="5">
        <v>0.171</v>
      </c>
      <c r="AR440" s="5">
        <v>0.265</v>
      </c>
      <c r="AS440" s="5">
        <v>0.439</v>
      </c>
      <c r="AT440" s="5">
        <v>0.704</v>
      </c>
      <c r="AU440" s="5">
        <v>18.0</v>
      </c>
      <c r="AV440" s="5">
        <v>0.0</v>
      </c>
      <c r="AW440" s="5">
        <v>0.0</v>
      </c>
      <c r="AX440" s="5">
        <v>0.0</v>
      </c>
      <c r="AY440" s="5">
        <v>2.0</v>
      </c>
      <c r="AZ440" s="5">
        <v>0.0</v>
      </c>
      <c r="BA440" s="5">
        <v>1.0</v>
      </c>
      <c r="BB440" s="5">
        <v>0.133</v>
      </c>
      <c r="BC440" s="5">
        <f t="shared" si="1"/>
        <v>2</v>
      </c>
      <c r="BD440" s="5">
        <f t="shared" si="2"/>
        <v>0</v>
      </c>
    </row>
    <row r="441">
      <c r="A441" s="1">
        <v>440.0</v>
      </c>
      <c r="B441" s="3"/>
      <c r="C441" s="4" t="s">
        <v>1092</v>
      </c>
      <c r="D441" s="4" t="s">
        <v>692</v>
      </c>
      <c r="E441" s="5">
        <v>2019.0</v>
      </c>
      <c r="F441" s="5">
        <v>2019.0</v>
      </c>
      <c r="G441" s="5">
        <v>13.0</v>
      </c>
      <c r="H441" s="5">
        <v>10.0</v>
      </c>
      <c r="I441" s="3"/>
      <c r="J441" s="3"/>
      <c r="K441" s="3"/>
      <c r="L441" s="5">
        <v>8.36</v>
      </c>
      <c r="M441" s="5">
        <v>1.0</v>
      </c>
      <c r="N441" s="3"/>
      <c r="O441" s="3"/>
      <c r="P441" s="3"/>
      <c r="Q441" s="3"/>
      <c r="R441" s="5">
        <v>14.0</v>
      </c>
      <c r="S441" s="5">
        <v>20.0</v>
      </c>
      <c r="T441" s="5">
        <v>18.0</v>
      </c>
      <c r="U441" s="5">
        <v>13.0</v>
      </c>
      <c r="V441" s="5">
        <v>3.0</v>
      </c>
      <c r="W441" s="5">
        <v>11.0</v>
      </c>
      <c r="X441" s="5">
        <v>0.0</v>
      </c>
      <c r="Y441" s="5">
        <v>0.0</v>
      </c>
      <c r="Z441" s="5">
        <v>1.0</v>
      </c>
      <c r="AA441" s="5">
        <v>0.0</v>
      </c>
      <c r="AB441" s="5">
        <v>3.0</v>
      </c>
      <c r="AC441" s="5">
        <v>72.0</v>
      </c>
      <c r="AD441" s="5">
        <v>2.214</v>
      </c>
      <c r="AE441" s="5">
        <v>6.4</v>
      </c>
      <c r="AF441" s="5">
        <v>0.91</v>
      </c>
      <c r="AG441" s="5">
        <v>72.0</v>
      </c>
      <c r="AH441" s="5">
        <v>60.0</v>
      </c>
      <c r="AI441" s="5">
        <v>18.0</v>
      </c>
      <c r="AJ441" s="5">
        <v>20.0</v>
      </c>
      <c r="AK441" s="5">
        <v>3.0</v>
      </c>
      <c r="AL441" s="5">
        <v>0.0</v>
      </c>
      <c r="AM441" s="5">
        <v>3.0</v>
      </c>
      <c r="AN441" s="5">
        <v>0.0</v>
      </c>
      <c r="AO441" s="5">
        <v>0.0</v>
      </c>
      <c r="AP441" s="5">
        <v>11.0</v>
      </c>
      <c r="AQ441" s="5">
        <v>0.333</v>
      </c>
      <c r="AR441" s="5">
        <v>0.444</v>
      </c>
      <c r="AS441" s="5">
        <v>0.533</v>
      </c>
      <c r="AT441" s="5">
        <v>0.978</v>
      </c>
      <c r="AU441" s="5">
        <v>32.0</v>
      </c>
      <c r="AV441" s="5">
        <v>3.0</v>
      </c>
      <c r="AW441" s="5">
        <v>1.0</v>
      </c>
      <c r="AX441" s="5">
        <v>0.0</v>
      </c>
      <c r="AY441" s="5">
        <v>0.0</v>
      </c>
      <c r="AZ441" s="5">
        <v>0.0</v>
      </c>
      <c r="BA441" s="5">
        <v>0.0</v>
      </c>
      <c r="BB441" s="5">
        <v>0.362</v>
      </c>
      <c r="BC441" s="5">
        <f t="shared" si="1"/>
        <v>14</v>
      </c>
      <c r="BD441" s="5">
        <f t="shared" si="2"/>
        <v>0</v>
      </c>
    </row>
    <row r="442">
      <c r="A442" s="1">
        <v>441.0</v>
      </c>
      <c r="B442" s="3"/>
      <c r="C442" s="4" t="s">
        <v>1093</v>
      </c>
      <c r="D442" s="4" t="s">
        <v>692</v>
      </c>
      <c r="E442" s="5">
        <v>2019.0</v>
      </c>
      <c r="F442" s="5">
        <v>2019.0</v>
      </c>
      <c r="G442" s="5">
        <v>5.0</v>
      </c>
      <c r="H442" s="5">
        <v>10.0</v>
      </c>
      <c r="I442" s="3"/>
      <c r="J442" s="3"/>
      <c r="K442" s="3"/>
      <c r="L442" s="5">
        <v>5.06</v>
      </c>
      <c r="M442" s="5">
        <v>2.0</v>
      </c>
      <c r="N442" s="3"/>
      <c r="O442" s="3"/>
      <c r="P442" s="3"/>
      <c r="Q442" s="3"/>
      <c r="R442" s="5">
        <v>10.2</v>
      </c>
      <c r="S442" s="5">
        <v>7.0</v>
      </c>
      <c r="T442" s="5">
        <v>5.0</v>
      </c>
      <c r="U442" s="5">
        <v>6.0</v>
      </c>
      <c r="V442" s="5">
        <v>1.0</v>
      </c>
      <c r="W442" s="5">
        <v>4.0</v>
      </c>
      <c r="X442" s="5">
        <v>0.0</v>
      </c>
      <c r="Y442" s="5">
        <v>0.0</v>
      </c>
      <c r="Z442" s="5">
        <v>0.0</v>
      </c>
      <c r="AA442" s="5">
        <v>0.0</v>
      </c>
      <c r="AB442" s="5">
        <v>0.0</v>
      </c>
      <c r="AC442" s="5">
        <v>41.0</v>
      </c>
      <c r="AD442" s="5">
        <v>1.031</v>
      </c>
      <c r="AE442" s="5">
        <v>8.4</v>
      </c>
      <c r="AF442" s="5">
        <v>2.5</v>
      </c>
      <c r="AG442" s="5">
        <v>41.0</v>
      </c>
      <c r="AH442" s="5">
        <v>37.0</v>
      </c>
      <c r="AI442" s="5">
        <v>5.0</v>
      </c>
      <c r="AJ442" s="5">
        <v>7.0</v>
      </c>
      <c r="AK442" s="5">
        <v>1.0</v>
      </c>
      <c r="AL442" s="5">
        <v>0.0</v>
      </c>
      <c r="AM442" s="5">
        <v>1.0</v>
      </c>
      <c r="AN442" s="5">
        <v>0.0</v>
      </c>
      <c r="AO442" s="5">
        <v>0.0</v>
      </c>
      <c r="AP442" s="5">
        <v>4.0</v>
      </c>
      <c r="AQ442" s="5">
        <v>0.189</v>
      </c>
      <c r="AR442" s="5">
        <v>0.268</v>
      </c>
      <c r="AS442" s="5">
        <v>0.297</v>
      </c>
      <c r="AT442" s="5">
        <v>0.566</v>
      </c>
      <c r="AU442" s="5">
        <v>11.0</v>
      </c>
      <c r="AV442" s="5">
        <v>1.0</v>
      </c>
      <c r="AW442" s="5">
        <v>0.0</v>
      </c>
      <c r="AX442" s="5">
        <v>0.0</v>
      </c>
      <c r="AY442" s="5">
        <v>0.0</v>
      </c>
      <c r="AZ442" s="5">
        <v>0.0</v>
      </c>
      <c r="BA442" s="5">
        <v>0.0</v>
      </c>
      <c r="BB442" s="5">
        <v>0.231</v>
      </c>
      <c r="BC442" s="5">
        <f t="shared" si="1"/>
        <v>5</v>
      </c>
      <c r="BD442" s="5">
        <f t="shared" si="2"/>
        <v>0</v>
      </c>
    </row>
    <row r="443">
      <c r="A443" s="1">
        <v>442.0</v>
      </c>
      <c r="B443" s="3"/>
      <c r="C443" s="4" t="s">
        <v>837</v>
      </c>
      <c r="D443" s="4" t="s">
        <v>692</v>
      </c>
      <c r="E443" s="5">
        <v>2019.0</v>
      </c>
      <c r="F443" s="5">
        <v>2020.0</v>
      </c>
      <c r="G443" s="5">
        <v>22.0</v>
      </c>
      <c r="H443" s="5">
        <v>10.0</v>
      </c>
      <c r="I443" s="3"/>
      <c r="J443" s="3"/>
      <c r="K443" s="3"/>
      <c r="L443" s="5">
        <v>6.75</v>
      </c>
      <c r="M443" s="5">
        <v>0.0</v>
      </c>
      <c r="N443" s="3"/>
      <c r="O443" s="3"/>
      <c r="P443" s="3"/>
      <c r="Q443" s="3"/>
      <c r="R443" s="5">
        <v>12.0</v>
      </c>
      <c r="S443" s="5">
        <v>15.0</v>
      </c>
      <c r="T443" s="5">
        <v>7.0</v>
      </c>
      <c r="U443" s="5">
        <v>9.0</v>
      </c>
      <c r="V443" s="5">
        <v>1.0</v>
      </c>
      <c r="W443" s="5">
        <v>5.0</v>
      </c>
      <c r="X443" s="5">
        <v>0.0</v>
      </c>
      <c r="Y443" s="5">
        <v>0.0</v>
      </c>
      <c r="Z443" s="5">
        <v>0.0</v>
      </c>
      <c r="AA443" s="5">
        <v>0.0</v>
      </c>
      <c r="AB443" s="5">
        <v>1.0</v>
      </c>
      <c r="AC443" s="5">
        <v>53.0</v>
      </c>
      <c r="AD443" s="5">
        <v>1.667</v>
      </c>
      <c r="AE443" s="5">
        <v>7.5</v>
      </c>
      <c r="AF443" s="5">
        <v>2.0</v>
      </c>
      <c r="AG443" s="5">
        <v>53.0</v>
      </c>
      <c r="AH443" s="5">
        <v>48.0</v>
      </c>
      <c r="AI443" s="5">
        <v>7.0</v>
      </c>
      <c r="AJ443" s="5">
        <v>15.0</v>
      </c>
      <c r="AK443" s="5">
        <v>2.0</v>
      </c>
      <c r="AL443" s="5">
        <v>0.0</v>
      </c>
      <c r="AM443" s="5">
        <v>1.0</v>
      </c>
      <c r="AN443" s="5">
        <v>1.0</v>
      </c>
      <c r="AO443" s="5">
        <v>0.0</v>
      </c>
      <c r="AP443" s="5">
        <v>5.0</v>
      </c>
      <c r="AQ443" s="5">
        <v>0.313</v>
      </c>
      <c r="AR443" s="5">
        <v>0.377</v>
      </c>
      <c r="AS443" s="5">
        <v>0.417</v>
      </c>
      <c r="AT443" s="5">
        <v>0.794</v>
      </c>
      <c r="AU443" s="5">
        <v>20.0</v>
      </c>
      <c r="AV443" s="5">
        <v>3.0</v>
      </c>
      <c r="AW443" s="5">
        <v>0.0</v>
      </c>
      <c r="AX443" s="5">
        <v>0.0</v>
      </c>
      <c r="AY443" s="5">
        <v>0.0</v>
      </c>
      <c r="AZ443" s="5">
        <v>0.0</v>
      </c>
      <c r="BA443" s="5">
        <v>0.0</v>
      </c>
      <c r="BB443" s="5">
        <v>0.378</v>
      </c>
      <c r="BC443" s="5">
        <f t="shared" si="1"/>
        <v>12</v>
      </c>
      <c r="BD443" s="5">
        <f t="shared" si="2"/>
        <v>1</v>
      </c>
    </row>
    <row r="444">
      <c r="A444" s="1">
        <v>443.0</v>
      </c>
      <c r="B444" s="3"/>
      <c r="C444" s="4" t="s">
        <v>1094</v>
      </c>
      <c r="D444" s="4" t="s">
        <v>692</v>
      </c>
      <c r="E444" s="5">
        <v>2019.0</v>
      </c>
      <c r="F444" s="5">
        <v>2019.0</v>
      </c>
      <c r="G444" s="5">
        <v>25.0</v>
      </c>
      <c r="H444" s="5">
        <v>10.0</v>
      </c>
      <c r="I444" s="3"/>
      <c r="J444" s="3"/>
      <c r="K444" s="3"/>
      <c r="L444" s="5">
        <v>4.67</v>
      </c>
      <c r="M444" s="5">
        <v>0.0</v>
      </c>
      <c r="N444" s="3"/>
      <c r="O444" s="3"/>
      <c r="P444" s="3"/>
      <c r="Q444" s="3"/>
      <c r="R444" s="5">
        <v>17.1</v>
      </c>
      <c r="S444" s="5">
        <v>29.0</v>
      </c>
      <c r="T444" s="5">
        <v>12.0</v>
      </c>
      <c r="U444" s="5">
        <v>9.0</v>
      </c>
      <c r="V444" s="5">
        <v>5.0</v>
      </c>
      <c r="W444" s="5">
        <v>1.0</v>
      </c>
      <c r="X444" s="5">
        <v>0.0</v>
      </c>
      <c r="Y444" s="5">
        <v>0.0</v>
      </c>
      <c r="Z444" s="5">
        <v>1.0</v>
      </c>
      <c r="AA444" s="5">
        <v>0.0</v>
      </c>
      <c r="AB444" s="5">
        <v>0.0</v>
      </c>
      <c r="AC444" s="5">
        <v>81.0</v>
      </c>
      <c r="AD444" s="5">
        <v>1.731</v>
      </c>
      <c r="AE444" s="5">
        <v>5.2</v>
      </c>
      <c r="AF444" s="5">
        <v>10.0</v>
      </c>
      <c r="AG444" s="5">
        <v>81.0</v>
      </c>
      <c r="AH444" s="5">
        <v>79.0</v>
      </c>
      <c r="AI444" s="5">
        <v>12.0</v>
      </c>
      <c r="AJ444" s="5">
        <v>29.0</v>
      </c>
      <c r="AK444" s="5">
        <v>4.0</v>
      </c>
      <c r="AL444" s="5">
        <v>0.0</v>
      </c>
      <c r="AM444" s="5">
        <v>5.0</v>
      </c>
      <c r="AN444" s="5">
        <v>0.0</v>
      </c>
      <c r="AO444" s="5">
        <v>0.0</v>
      </c>
      <c r="AP444" s="5">
        <v>1.0</v>
      </c>
      <c r="AQ444" s="5">
        <v>0.367</v>
      </c>
      <c r="AR444" s="5">
        <v>0.383</v>
      </c>
      <c r="AS444" s="5">
        <v>0.608</v>
      </c>
      <c r="AT444" s="5">
        <v>0.99</v>
      </c>
      <c r="AU444" s="5">
        <v>48.0</v>
      </c>
      <c r="AV444" s="5">
        <v>2.0</v>
      </c>
      <c r="AW444" s="5">
        <v>1.0</v>
      </c>
      <c r="AX444" s="5">
        <v>0.0</v>
      </c>
      <c r="AY444" s="5">
        <v>0.0</v>
      </c>
      <c r="AZ444" s="5">
        <v>0.0</v>
      </c>
      <c r="BA444" s="5">
        <v>0.0</v>
      </c>
      <c r="BB444" s="5">
        <v>0.375</v>
      </c>
      <c r="BC444" s="5">
        <f t="shared" si="1"/>
        <v>20</v>
      </c>
      <c r="BD444" s="5">
        <f t="shared" si="2"/>
        <v>0</v>
      </c>
    </row>
    <row r="445">
      <c r="A445" s="1">
        <v>444.0</v>
      </c>
      <c r="B445" s="3"/>
      <c r="C445" s="4" t="s">
        <v>1095</v>
      </c>
      <c r="D445" s="4" t="s">
        <v>692</v>
      </c>
      <c r="E445" s="5">
        <v>2019.0</v>
      </c>
      <c r="F445" s="5">
        <v>2020.0</v>
      </c>
      <c r="G445" s="5">
        <v>7.0</v>
      </c>
      <c r="H445" s="5">
        <v>10.0</v>
      </c>
      <c r="I445" s="3"/>
      <c r="J445" s="3"/>
      <c r="K445" s="3"/>
      <c r="L445" s="5">
        <v>5.91</v>
      </c>
      <c r="M445" s="5">
        <v>4.0</v>
      </c>
      <c r="N445" s="3"/>
      <c r="O445" s="3"/>
      <c r="P445" s="3"/>
      <c r="Q445" s="3"/>
      <c r="R445" s="5">
        <v>10.2</v>
      </c>
      <c r="S445" s="5">
        <v>15.0</v>
      </c>
      <c r="T445" s="5">
        <v>7.0</v>
      </c>
      <c r="U445" s="5">
        <v>7.0</v>
      </c>
      <c r="V445" s="5">
        <v>3.0</v>
      </c>
      <c r="W445" s="5">
        <v>5.0</v>
      </c>
      <c r="X445" s="5">
        <v>1.0</v>
      </c>
      <c r="Y445" s="5">
        <v>1.0</v>
      </c>
      <c r="Z445" s="5">
        <v>1.0</v>
      </c>
      <c r="AA445" s="5">
        <v>0.0</v>
      </c>
      <c r="AB445" s="5">
        <v>0.0</v>
      </c>
      <c r="AC445" s="5">
        <v>53.0</v>
      </c>
      <c r="AD445" s="5">
        <v>1.875</v>
      </c>
      <c r="AE445" s="5">
        <v>8.4</v>
      </c>
      <c r="AF445" s="5">
        <v>2.0</v>
      </c>
      <c r="AG445" s="5">
        <v>53.0</v>
      </c>
      <c r="AH445" s="5">
        <v>46.0</v>
      </c>
      <c r="AI445" s="5">
        <v>7.0</v>
      </c>
      <c r="AJ445" s="5">
        <v>15.0</v>
      </c>
      <c r="AK445" s="5">
        <v>6.0</v>
      </c>
      <c r="AL445" s="5">
        <v>0.0</v>
      </c>
      <c r="AM445" s="5">
        <v>3.0</v>
      </c>
      <c r="AN445" s="5">
        <v>1.0</v>
      </c>
      <c r="AO445" s="5">
        <v>0.0</v>
      </c>
      <c r="AP445" s="5">
        <v>5.0</v>
      </c>
      <c r="AQ445" s="5">
        <v>0.326</v>
      </c>
      <c r="AR445" s="5">
        <v>0.404</v>
      </c>
      <c r="AS445" s="5">
        <v>0.652</v>
      </c>
      <c r="AT445" s="5">
        <v>1.056</v>
      </c>
      <c r="AU445" s="5">
        <v>30.0</v>
      </c>
      <c r="AV445" s="5">
        <v>0.0</v>
      </c>
      <c r="AW445" s="5">
        <v>1.0</v>
      </c>
      <c r="AX445" s="5">
        <v>1.0</v>
      </c>
      <c r="AY445" s="5">
        <v>0.0</v>
      </c>
      <c r="AZ445" s="5">
        <v>1.0</v>
      </c>
      <c r="BA445" s="5">
        <v>1.0</v>
      </c>
      <c r="BB445" s="5">
        <v>0.364</v>
      </c>
      <c r="BC445" s="5">
        <f t="shared" si="1"/>
        <v>6</v>
      </c>
      <c r="BD445" s="5">
        <f t="shared" si="2"/>
        <v>1</v>
      </c>
    </row>
    <row r="446">
      <c r="A446" s="1">
        <v>445.0</v>
      </c>
      <c r="B446" s="3"/>
      <c r="C446" s="4" t="s">
        <v>1096</v>
      </c>
      <c r="D446" s="4" t="s">
        <v>692</v>
      </c>
      <c r="E446" s="5">
        <v>2019.0</v>
      </c>
      <c r="F446" s="5">
        <v>2020.0</v>
      </c>
      <c r="G446" s="5">
        <v>5.0</v>
      </c>
      <c r="H446" s="5">
        <v>10.0</v>
      </c>
      <c r="I446" s="3"/>
      <c r="J446" s="3"/>
      <c r="K446" s="3"/>
      <c r="L446" s="5">
        <v>7.59</v>
      </c>
      <c r="M446" s="5">
        <v>1.0</v>
      </c>
      <c r="N446" s="3"/>
      <c r="O446" s="3"/>
      <c r="P446" s="3"/>
      <c r="Q446" s="3"/>
      <c r="R446" s="5">
        <v>10.2</v>
      </c>
      <c r="S446" s="5">
        <v>10.0</v>
      </c>
      <c r="T446" s="5">
        <v>11.0</v>
      </c>
      <c r="U446" s="5">
        <v>9.0</v>
      </c>
      <c r="V446" s="5">
        <v>3.0</v>
      </c>
      <c r="W446" s="5">
        <v>3.0</v>
      </c>
      <c r="X446" s="5">
        <v>1.0</v>
      </c>
      <c r="Y446" s="5">
        <v>0.0</v>
      </c>
      <c r="Z446" s="5">
        <v>1.0</v>
      </c>
      <c r="AA446" s="5">
        <v>0.0</v>
      </c>
      <c r="AB446" s="5">
        <v>0.0</v>
      </c>
      <c r="AC446" s="5">
        <v>45.0</v>
      </c>
      <c r="AD446" s="5">
        <v>1.219</v>
      </c>
      <c r="AE446" s="5">
        <v>8.4</v>
      </c>
      <c r="AF446" s="5">
        <v>3.33</v>
      </c>
      <c r="AG446" s="5">
        <v>45.0</v>
      </c>
      <c r="AH446" s="5">
        <v>41.0</v>
      </c>
      <c r="AI446" s="5">
        <v>11.0</v>
      </c>
      <c r="AJ446" s="5">
        <v>10.0</v>
      </c>
      <c r="AK446" s="5">
        <v>4.0</v>
      </c>
      <c r="AL446" s="5">
        <v>0.0</v>
      </c>
      <c r="AM446" s="5">
        <v>3.0</v>
      </c>
      <c r="AN446" s="5">
        <v>2.0</v>
      </c>
      <c r="AO446" s="5">
        <v>0.0</v>
      </c>
      <c r="AP446" s="5">
        <v>3.0</v>
      </c>
      <c r="AQ446" s="5">
        <v>0.244</v>
      </c>
      <c r="AR446" s="5">
        <v>0.311</v>
      </c>
      <c r="AS446" s="5">
        <v>0.561</v>
      </c>
      <c r="AT446" s="5">
        <v>0.872</v>
      </c>
      <c r="AU446" s="5">
        <v>23.0</v>
      </c>
      <c r="AV446" s="5">
        <v>1.0</v>
      </c>
      <c r="AW446" s="5">
        <v>1.0</v>
      </c>
      <c r="AX446" s="5">
        <v>0.0</v>
      </c>
      <c r="AY446" s="5">
        <v>0.0</v>
      </c>
      <c r="AZ446" s="5">
        <v>1.0</v>
      </c>
      <c r="BA446" s="5">
        <v>0.0</v>
      </c>
      <c r="BB446" s="5">
        <v>0.25</v>
      </c>
      <c r="BC446" s="5">
        <f t="shared" si="1"/>
        <v>3</v>
      </c>
      <c r="BD446" s="5">
        <f t="shared" si="2"/>
        <v>2</v>
      </c>
    </row>
    <row r="447">
      <c r="A447" s="1">
        <v>446.0</v>
      </c>
      <c r="B447" s="3"/>
      <c r="C447" s="4" t="s">
        <v>1097</v>
      </c>
      <c r="D447" s="4" t="s">
        <v>692</v>
      </c>
      <c r="E447" s="5">
        <v>2020.0</v>
      </c>
      <c r="F447" s="5">
        <v>2020.0</v>
      </c>
      <c r="G447" s="5">
        <v>5.0</v>
      </c>
      <c r="H447" s="5">
        <v>10.0</v>
      </c>
      <c r="I447" s="3"/>
      <c r="J447" s="3"/>
      <c r="K447" s="3"/>
      <c r="L447" s="5">
        <v>4.5</v>
      </c>
      <c r="M447" s="5">
        <v>5.0</v>
      </c>
      <c r="N447" s="3"/>
      <c r="O447" s="3"/>
      <c r="P447" s="3"/>
      <c r="Q447" s="3"/>
      <c r="R447" s="5">
        <v>10.0</v>
      </c>
      <c r="S447" s="5">
        <v>11.0</v>
      </c>
      <c r="T447" s="5">
        <v>2.0</v>
      </c>
      <c r="U447" s="5">
        <v>5.0</v>
      </c>
      <c r="V447" s="5">
        <v>1.0</v>
      </c>
      <c r="W447" s="5">
        <v>3.0</v>
      </c>
      <c r="X447" s="5">
        <v>0.0</v>
      </c>
      <c r="Y447" s="5">
        <v>0.0</v>
      </c>
      <c r="Z447" s="5">
        <v>1.0</v>
      </c>
      <c r="AA447" s="5">
        <v>0.0</v>
      </c>
      <c r="AB447" s="5">
        <v>0.0</v>
      </c>
      <c r="AC447" s="5">
        <v>45.0</v>
      </c>
      <c r="AD447" s="5">
        <v>1.4</v>
      </c>
      <c r="AE447" s="5">
        <v>9.0</v>
      </c>
      <c r="AF447" s="5">
        <v>3.33</v>
      </c>
      <c r="AG447" s="5">
        <v>45.0</v>
      </c>
      <c r="AH447" s="5">
        <v>40.0</v>
      </c>
      <c r="AI447" s="5">
        <v>2.0</v>
      </c>
      <c r="AJ447" s="5">
        <v>11.0</v>
      </c>
      <c r="AK447" s="5">
        <v>0.0</v>
      </c>
      <c r="AL447" s="5">
        <v>0.0</v>
      </c>
      <c r="AM447" s="5">
        <v>1.0</v>
      </c>
      <c r="AN447" s="5">
        <v>0.0</v>
      </c>
      <c r="AO447" s="5">
        <v>0.0</v>
      </c>
      <c r="AP447" s="5">
        <v>3.0</v>
      </c>
      <c r="AQ447" s="5">
        <v>0.275</v>
      </c>
      <c r="AR447" s="5">
        <v>0.333</v>
      </c>
      <c r="AS447" s="5">
        <v>0.35</v>
      </c>
      <c r="AT447" s="5">
        <v>0.683</v>
      </c>
      <c r="AU447" s="5">
        <v>14.0</v>
      </c>
      <c r="AV447" s="5">
        <v>0.0</v>
      </c>
      <c r="AW447" s="5">
        <v>1.0</v>
      </c>
      <c r="AX447" s="5">
        <v>0.0</v>
      </c>
      <c r="AY447" s="5">
        <v>1.0</v>
      </c>
      <c r="AZ447" s="5">
        <v>0.0</v>
      </c>
      <c r="BA447" s="5">
        <v>0.0</v>
      </c>
      <c r="BB447" s="5">
        <v>0.333</v>
      </c>
      <c r="BC447" s="5">
        <f t="shared" si="1"/>
        <v>10</v>
      </c>
      <c r="BD447" s="5">
        <f t="shared" si="2"/>
        <v>0</v>
      </c>
    </row>
    <row r="448">
      <c r="A448" s="1">
        <v>447.0</v>
      </c>
      <c r="B448" s="3"/>
      <c r="C448" s="4" t="s">
        <v>1098</v>
      </c>
      <c r="D448" s="4" t="s">
        <v>692</v>
      </c>
      <c r="E448" s="5">
        <v>2019.0</v>
      </c>
      <c r="F448" s="5">
        <v>2019.0</v>
      </c>
      <c r="G448" s="5">
        <v>20.0</v>
      </c>
      <c r="H448" s="5">
        <v>10.0</v>
      </c>
      <c r="I448" s="3"/>
      <c r="J448" s="3"/>
      <c r="K448" s="3"/>
      <c r="L448" s="5">
        <v>12.66</v>
      </c>
      <c r="M448" s="5">
        <v>0.0</v>
      </c>
      <c r="N448" s="3"/>
      <c r="O448" s="3"/>
      <c r="P448" s="3"/>
      <c r="Q448" s="3"/>
      <c r="R448" s="5">
        <v>10.2</v>
      </c>
      <c r="S448" s="5">
        <v>22.0</v>
      </c>
      <c r="T448" s="5">
        <v>18.0</v>
      </c>
      <c r="U448" s="5">
        <v>15.0</v>
      </c>
      <c r="V448" s="5">
        <v>2.0</v>
      </c>
      <c r="W448" s="5">
        <v>5.0</v>
      </c>
      <c r="X448" s="5">
        <v>0.0</v>
      </c>
      <c r="Y448" s="5">
        <v>0.0</v>
      </c>
      <c r="Z448" s="5">
        <v>3.0</v>
      </c>
      <c r="AA448" s="5">
        <v>0.0</v>
      </c>
      <c r="AB448" s="5">
        <v>1.0</v>
      </c>
      <c r="AC448" s="5">
        <v>61.0</v>
      </c>
      <c r="AD448" s="5">
        <v>2.531</v>
      </c>
      <c r="AE448" s="5">
        <v>8.4</v>
      </c>
      <c r="AF448" s="5">
        <v>2.0</v>
      </c>
      <c r="AG448" s="5">
        <v>61.0</v>
      </c>
      <c r="AH448" s="5">
        <v>52.0</v>
      </c>
      <c r="AI448" s="5">
        <v>18.0</v>
      </c>
      <c r="AJ448" s="5">
        <v>22.0</v>
      </c>
      <c r="AK448" s="5">
        <v>4.0</v>
      </c>
      <c r="AL448" s="5">
        <v>0.0</v>
      </c>
      <c r="AM448" s="5">
        <v>2.0</v>
      </c>
      <c r="AN448" s="5">
        <v>3.0</v>
      </c>
      <c r="AO448" s="5">
        <v>0.0</v>
      </c>
      <c r="AP448" s="5">
        <v>5.0</v>
      </c>
      <c r="AQ448" s="5">
        <v>0.423</v>
      </c>
      <c r="AR448" s="5">
        <v>0.492</v>
      </c>
      <c r="AS448" s="5">
        <v>0.615</v>
      </c>
      <c r="AT448" s="5">
        <v>1.107</v>
      </c>
      <c r="AU448" s="5">
        <v>32.0</v>
      </c>
      <c r="AV448" s="5">
        <v>0.0</v>
      </c>
      <c r="AW448" s="5">
        <v>3.0</v>
      </c>
      <c r="AX448" s="5">
        <v>0.0</v>
      </c>
      <c r="AY448" s="5">
        <v>1.0</v>
      </c>
      <c r="AZ448" s="5">
        <v>0.0</v>
      </c>
      <c r="BA448" s="5">
        <v>0.0</v>
      </c>
      <c r="BB448" s="5">
        <v>0.488</v>
      </c>
      <c r="BC448" s="5">
        <f t="shared" si="1"/>
        <v>16</v>
      </c>
      <c r="BD448" s="5">
        <f t="shared" si="2"/>
        <v>3</v>
      </c>
    </row>
    <row r="449">
      <c r="A449" s="1">
        <v>448.0</v>
      </c>
      <c r="B449" s="3"/>
      <c r="C449" s="4" t="s">
        <v>1099</v>
      </c>
      <c r="D449" s="4" t="s">
        <v>692</v>
      </c>
      <c r="E449" s="5">
        <v>2019.0</v>
      </c>
      <c r="F449" s="5">
        <v>2019.0</v>
      </c>
      <c r="G449" s="5">
        <v>5.0</v>
      </c>
      <c r="H449" s="5">
        <v>10.0</v>
      </c>
      <c r="I449" s="3"/>
      <c r="J449" s="3"/>
      <c r="K449" s="3"/>
      <c r="L449" s="5">
        <v>4.97</v>
      </c>
      <c r="M449" s="5">
        <v>3.0</v>
      </c>
      <c r="N449" s="3"/>
      <c r="O449" s="3"/>
      <c r="P449" s="3"/>
      <c r="Q449" s="3"/>
      <c r="R449" s="5">
        <v>12.2</v>
      </c>
      <c r="S449" s="5">
        <v>10.0</v>
      </c>
      <c r="T449" s="5">
        <v>9.0</v>
      </c>
      <c r="U449" s="5">
        <v>7.0</v>
      </c>
      <c r="V449" s="5">
        <v>2.0</v>
      </c>
      <c r="W449" s="5">
        <v>3.0</v>
      </c>
      <c r="X449" s="5">
        <v>0.0</v>
      </c>
      <c r="Y449" s="5">
        <v>0.0</v>
      </c>
      <c r="Z449" s="5">
        <v>0.0</v>
      </c>
      <c r="AA449" s="5">
        <v>0.0</v>
      </c>
      <c r="AB449" s="5">
        <v>2.0</v>
      </c>
      <c r="AC449" s="5">
        <v>49.0</v>
      </c>
      <c r="AD449" s="5">
        <v>1.026</v>
      </c>
      <c r="AE449" s="5">
        <v>7.1</v>
      </c>
      <c r="AF449" s="5">
        <v>3.33</v>
      </c>
      <c r="AG449" s="5">
        <v>49.0</v>
      </c>
      <c r="AH449" s="5">
        <v>46.0</v>
      </c>
      <c r="AI449" s="5">
        <v>9.0</v>
      </c>
      <c r="AJ449" s="5">
        <v>10.0</v>
      </c>
      <c r="AK449" s="5">
        <v>6.0</v>
      </c>
      <c r="AL449" s="5">
        <v>0.0</v>
      </c>
      <c r="AM449" s="5">
        <v>2.0</v>
      </c>
      <c r="AN449" s="5">
        <v>0.0</v>
      </c>
      <c r="AO449" s="5">
        <v>0.0</v>
      </c>
      <c r="AP449" s="5">
        <v>3.0</v>
      </c>
      <c r="AQ449" s="5">
        <v>0.217</v>
      </c>
      <c r="AR449" s="5">
        <v>0.265</v>
      </c>
      <c r="AS449" s="5">
        <v>0.478</v>
      </c>
      <c r="AT449" s="5">
        <v>0.744</v>
      </c>
      <c r="AU449" s="5">
        <v>22.0</v>
      </c>
      <c r="AV449" s="5">
        <v>1.0</v>
      </c>
      <c r="AW449" s="5">
        <v>0.0</v>
      </c>
      <c r="AX449" s="5">
        <v>0.0</v>
      </c>
      <c r="AY449" s="5">
        <v>0.0</v>
      </c>
      <c r="AZ449" s="5">
        <v>0.0</v>
      </c>
      <c r="BA449" s="5">
        <v>0.0</v>
      </c>
      <c r="BB449" s="5">
        <v>0.235</v>
      </c>
      <c r="BC449" s="5">
        <f t="shared" si="1"/>
        <v>2</v>
      </c>
      <c r="BD449" s="5">
        <f t="shared" si="2"/>
        <v>0</v>
      </c>
    </row>
    <row r="450">
      <c r="A450" s="1">
        <v>449.0</v>
      </c>
      <c r="B450" s="3"/>
      <c r="C450" s="4" t="s">
        <v>1100</v>
      </c>
      <c r="D450" s="4" t="s">
        <v>692</v>
      </c>
      <c r="E450" s="5">
        <v>2020.0</v>
      </c>
      <c r="F450" s="5">
        <v>2020.0</v>
      </c>
      <c r="G450" s="5">
        <v>7.0</v>
      </c>
      <c r="H450" s="5">
        <v>10.0</v>
      </c>
      <c r="I450" s="3"/>
      <c r="J450" s="3"/>
      <c r="K450" s="3"/>
      <c r="L450" s="5">
        <v>3.46</v>
      </c>
      <c r="M450" s="5">
        <v>5.0</v>
      </c>
      <c r="N450" s="3"/>
      <c r="O450" s="3"/>
      <c r="P450" s="3"/>
      <c r="Q450" s="3"/>
      <c r="R450" s="5">
        <v>13.0</v>
      </c>
      <c r="S450" s="5">
        <v>10.0</v>
      </c>
      <c r="T450" s="5">
        <v>2.0</v>
      </c>
      <c r="U450" s="5">
        <v>5.0</v>
      </c>
      <c r="V450" s="5">
        <v>2.0</v>
      </c>
      <c r="W450" s="5">
        <v>5.0</v>
      </c>
      <c r="X450" s="5">
        <v>0.0</v>
      </c>
      <c r="Y450" s="5">
        <v>0.0</v>
      </c>
      <c r="Z450" s="5">
        <v>0.0</v>
      </c>
      <c r="AA450" s="5">
        <v>0.0</v>
      </c>
      <c r="AB450" s="5">
        <v>0.0</v>
      </c>
      <c r="AC450" s="5">
        <v>53.0</v>
      </c>
      <c r="AD450" s="5">
        <v>1.154</v>
      </c>
      <c r="AE450" s="5">
        <v>6.9</v>
      </c>
      <c r="AF450" s="5">
        <v>2.0</v>
      </c>
      <c r="AG450" s="5">
        <v>53.0</v>
      </c>
      <c r="AH450" s="5">
        <v>48.0</v>
      </c>
      <c r="AI450" s="5">
        <v>2.0</v>
      </c>
      <c r="AJ450" s="5">
        <v>10.0</v>
      </c>
      <c r="AK450" s="5">
        <v>1.0</v>
      </c>
      <c r="AL450" s="5">
        <v>0.0</v>
      </c>
      <c r="AM450" s="5">
        <v>2.0</v>
      </c>
      <c r="AN450" s="5">
        <v>0.0</v>
      </c>
      <c r="AO450" s="5">
        <v>0.0</v>
      </c>
      <c r="AP450" s="5">
        <v>5.0</v>
      </c>
      <c r="AQ450" s="5">
        <v>0.208</v>
      </c>
      <c r="AR450" s="5">
        <v>0.283</v>
      </c>
      <c r="AS450" s="5">
        <v>0.354</v>
      </c>
      <c r="AT450" s="5">
        <v>0.637</v>
      </c>
      <c r="AU450" s="5">
        <v>17.0</v>
      </c>
      <c r="AV450" s="5">
        <v>1.0</v>
      </c>
      <c r="AW450" s="5">
        <v>0.0</v>
      </c>
      <c r="AX450" s="5">
        <v>0.0</v>
      </c>
      <c r="AY450" s="5">
        <v>0.0</v>
      </c>
      <c r="AZ450" s="5">
        <v>0.0</v>
      </c>
      <c r="BA450" s="5">
        <v>0.0</v>
      </c>
      <c r="BB450" s="5">
        <v>0.222</v>
      </c>
      <c r="BC450" s="5">
        <f t="shared" si="1"/>
        <v>7</v>
      </c>
      <c r="BD450" s="5">
        <f t="shared" si="2"/>
        <v>0</v>
      </c>
    </row>
    <row r="451">
      <c r="A451" s="1">
        <v>450.0</v>
      </c>
      <c r="B451" s="3"/>
      <c r="C451" s="4" t="s">
        <v>1101</v>
      </c>
      <c r="D451" s="4" t="s">
        <v>692</v>
      </c>
      <c r="E451" s="5">
        <v>2019.0</v>
      </c>
      <c r="F451" s="5">
        <v>2019.0</v>
      </c>
      <c r="G451" s="5">
        <v>19.0</v>
      </c>
      <c r="H451" s="5">
        <v>9.0</v>
      </c>
      <c r="I451" s="3"/>
      <c r="J451" s="3"/>
      <c r="K451" s="3"/>
      <c r="L451" s="5">
        <v>10.8</v>
      </c>
      <c r="M451" s="5">
        <v>0.0</v>
      </c>
      <c r="N451" s="3"/>
      <c r="O451" s="3"/>
      <c r="P451" s="3"/>
      <c r="Q451" s="3"/>
      <c r="R451" s="5">
        <v>10.0</v>
      </c>
      <c r="S451" s="5">
        <v>17.0</v>
      </c>
      <c r="T451" s="5">
        <v>10.0</v>
      </c>
      <c r="U451" s="5">
        <v>12.0</v>
      </c>
      <c r="V451" s="5">
        <v>5.0</v>
      </c>
      <c r="W451" s="5">
        <v>5.0</v>
      </c>
      <c r="X451" s="5">
        <v>0.0</v>
      </c>
      <c r="Y451" s="5">
        <v>0.0</v>
      </c>
      <c r="Z451" s="5">
        <v>0.0</v>
      </c>
      <c r="AA451" s="5">
        <v>0.0</v>
      </c>
      <c r="AB451" s="5">
        <v>1.0</v>
      </c>
      <c r="AC451" s="5">
        <v>52.0</v>
      </c>
      <c r="AD451" s="5">
        <v>2.2</v>
      </c>
      <c r="AE451" s="5">
        <v>8.1</v>
      </c>
      <c r="AF451" s="5">
        <v>1.8</v>
      </c>
      <c r="AG451" s="5">
        <v>52.0</v>
      </c>
      <c r="AH451" s="5">
        <v>47.0</v>
      </c>
      <c r="AI451" s="5">
        <v>10.0</v>
      </c>
      <c r="AJ451" s="5">
        <v>17.0</v>
      </c>
      <c r="AK451" s="5">
        <v>1.0</v>
      </c>
      <c r="AL451" s="5">
        <v>0.0</v>
      </c>
      <c r="AM451" s="5">
        <v>5.0</v>
      </c>
      <c r="AN451" s="5">
        <v>0.0</v>
      </c>
      <c r="AO451" s="5">
        <v>0.0</v>
      </c>
      <c r="AP451" s="5">
        <v>5.0</v>
      </c>
      <c r="AQ451" s="5">
        <v>0.362</v>
      </c>
      <c r="AR451" s="5">
        <v>0.423</v>
      </c>
      <c r="AS451" s="5">
        <v>0.702</v>
      </c>
      <c r="AT451" s="5">
        <v>1.125</v>
      </c>
      <c r="AU451" s="5">
        <v>33.0</v>
      </c>
      <c r="AV451" s="5">
        <v>0.0</v>
      </c>
      <c r="AW451" s="5">
        <v>0.0</v>
      </c>
      <c r="AX451" s="5">
        <v>0.0</v>
      </c>
      <c r="AY451" s="5">
        <v>0.0</v>
      </c>
      <c r="AZ451" s="5">
        <v>0.0</v>
      </c>
      <c r="BA451" s="5">
        <v>0.0</v>
      </c>
      <c r="BB451" s="5">
        <v>0.364</v>
      </c>
      <c r="BC451" s="5">
        <f t="shared" si="1"/>
        <v>11</v>
      </c>
      <c r="BD451" s="5">
        <f t="shared" si="2"/>
        <v>0</v>
      </c>
    </row>
    <row r="452">
      <c r="A452" s="1">
        <v>451.0</v>
      </c>
      <c r="B452" s="3"/>
      <c r="C452" s="4" t="s">
        <v>1102</v>
      </c>
      <c r="D452" s="4" t="s">
        <v>692</v>
      </c>
      <c r="E452" s="5">
        <v>2019.0</v>
      </c>
      <c r="F452" s="5">
        <v>2019.0</v>
      </c>
      <c r="G452" s="5">
        <v>19.0</v>
      </c>
      <c r="H452" s="5">
        <v>9.0</v>
      </c>
      <c r="I452" s="3"/>
      <c r="J452" s="3"/>
      <c r="K452" s="3"/>
      <c r="L452" s="5">
        <v>8.74</v>
      </c>
      <c r="M452" s="5">
        <v>0.0</v>
      </c>
      <c r="N452" s="3"/>
      <c r="O452" s="3"/>
      <c r="P452" s="3"/>
      <c r="Q452" s="3"/>
      <c r="R452" s="5">
        <v>11.1</v>
      </c>
      <c r="S452" s="5">
        <v>14.0</v>
      </c>
      <c r="T452" s="5">
        <v>16.0</v>
      </c>
      <c r="U452" s="5">
        <v>11.0</v>
      </c>
      <c r="V452" s="5">
        <v>3.0</v>
      </c>
      <c r="W452" s="5">
        <v>9.0</v>
      </c>
      <c r="X452" s="5">
        <v>0.0</v>
      </c>
      <c r="Y452" s="5">
        <v>0.0</v>
      </c>
      <c r="Z452" s="5">
        <v>2.0</v>
      </c>
      <c r="AA452" s="5">
        <v>1.0</v>
      </c>
      <c r="AB452" s="5">
        <v>1.0</v>
      </c>
      <c r="AC452" s="5">
        <v>58.0</v>
      </c>
      <c r="AD452" s="5">
        <v>2.029</v>
      </c>
      <c r="AE452" s="5">
        <v>7.1</v>
      </c>
      <c r="AF452" s="5">
        <v>1.0</v>
      </c>
      <c r="AG452" s="5">
        <v>58.0</v>
      </c>
      <c r="AH452" s="5">
        <v>47.0</v>
      </c>
      <c r="AI452" s="5">
        <v>16.0</v>
      </c>
      <c r="AJ452" s="5">
        <v>14.0</v>
      </c>
      <c r="AK452" s="5">
        <v>3.0</v>
      </c>
      <c r="AL452" s="5">
        <v>0.0</v>
      </c>
      <c r="AM452" s="5">
        <v>3.0</v>
      </c>
      <c r="AN452" s="5">
        <v>0.0</v>
      </c>
      <c r="AO452" s="5">
        <v>1.0</v>
      </c>
      <c r="AP452" s="5">
        <v>9.0</v>
      </c>
      <c r="AQ452" s="5">
        <v>0.298</v>
      </c>
      <c r="AR452" s="5">
        <v>0.431</v>
      </c>
      <c r="AS452" s="5">
        <v>0.553</v>
      </c>
      <c r="AT452" s="5">
        <v>0.984</v>
      </c>
      <c r="AU452" s="5">
        <v>26.0</v>
      </c>
      <c r="AV452" s="5">
        <v>1.0</v>
      </c>
      <c r="AW452" s="5">
        <v>2.0</v>
      </c>
      <c r="AX452" s="5">
        <v>0.0</v>
      </c>
      <c r="AY452" s="5">
        <v>0.0</v>
      </c>
      <c r="AZ452" s="5">
        <v>0.0</v>
      </c>
      <c r="BA452" s="5">
        <v>0.0</v>
      </c>
      <c r="BB452" s="5">
        <v>0.314</v>
      </c>
      <c r="BC452" s="5">
        <f t="shared" si="1"/>
        <v>8</v>
      </c>
      <c r="BD452" s="5">
        <f t="shared" si="2"/>
        <v>-1</v>
      </c>
    </row>
    <row r="453">
      <c r="A453" s="1">
        <v>452.0</v>
      </c>
      <c r="B453" s="3"/>
      <c r="C453" s="4" t="s">
        <v>1103</v>
      </c>
      <c r="D453" s="4" t="s">
        <v>692</v>
      </c>
      <c r="E453" s="5">
        <v>2019.0</v>
      </c>
      <c r="F453" s="5">
        <v>2019.0</v>
      </c>
      <c r="G453" s="5">
        <v>27.0</v>
      </c>
      <c r="H453" s="5">
        <v>9.0</v>
      </c>
      <c r="I453" s="3"/>
      <c r="J453" s="3"/>
      <c r="K453" s="3"/>
      <c r="L453" s="5">
        <v>6.92</v>
      </c>
      <c r="M453" s="5">
        <v>0.0</v>
      </c>
      <c r="N453" s="3"/>
      <c r="O453" s="3"/>
      <c r="P453" s="3"/>
      <c r="Q453" s="3"/>
      <c r="R453" s="5">
        <v>13.0</v>
      </c>
      <c r="S453" s="5">
        <v>11.0</v>
      </c>
      <c r="T453" s="5">
        <v>9.0</v>
      </c>
      <c r="U453" s="5">
        <v>10.0</v>
      </c>
      <c r="V453" s="5">
        <v>1.0</v>
      </c>
      <c r="W453" s="5">
        <v>13.0</v>
      </c>
      <c r="X453" s="5">
        <v>0.0</v>
      </c>
      <c r="Y453" s="5">
        <v>1.0</v>
      </c>
      <c r="Z453" s="5">
        <v>3.0</v>
      </c>
      <c r="AA453" s="5">
        <v>0.0</v>
      </c>
      <c r="AB453" s="5">
        <v>2.0</v>
      </c>
      <c r="AC453" s="5">
        <v>65.0</v>
      </c>
      <c r="AD453" s="5">
        <v>1.846</v>
      </c>
      <c r="AE453" s="5">
        <v>6.2</v>
      </c>
      <c r="AF453" s="5">
        <v>0.69</v>
      </c>
      <c r="AG453" s="5">
        <v>65.0</v>
      </c>
      <c r="AH453" s="5">
        <v>48.0</v>
      </c>
      <c r="AI453" s="5">
        <v>9.0</v>
      </c>
      <c r="AJ453" s="5">
        <v>11.0</v>
      </c>
      <c r="AK453" s="5">
        <v>1.0</v>
      </c>
      <c r="AL453" s="5">
        <v>1.0</v>
      </c>
      <c r="AM453" s="5">
        <v>1.0</v>
      </c>
      <c r="AN453" s="5">
        <v>1.0</v>
      </c>
      <c r="AO453" s="5">
        <v>0.0</v>
      </c>
      <c r="AP453" s="5">
        <v>13.0</v>
      </c>
      <c r="AQ453" s="5">
        <v>0.229</v>
      </c>
      <c r="AR453" s="5">
        <v>0.415</v>
      </c>
      <c r="AS453" s="5">
        <v>0.354</v>
      </c>
      <c r="AT453" s="5">
        <v>0.77</v>
      </c>
      <c r="AU453" s="5">
        <v>17.0</v>
      </c>
      <c r="AV453" s="5">
        <v>2.0</v>
      </c>
      <c r="AW453" s="5">
        <v>3.0</v>
      </c>
      <c r="AX453" s="5">
        <v>0.0</v>
      </c>
      <c r="AY453" s="5">
        <v>1.0</v>
      </c>
      <c r="AZ453" s="5">
        <v>0.0</v>
      </c>
      <c r="BA453" s="5">
        <v>1.0</v>
      </c>
      <c r="BB453" s="5">
        <v>0.256</v>
      </c>
      <c r="BC453" s="5">
        <f t="shared" si="1"/>
        <v>8</v>
      </c>
      <c r="BD453" s="5">
        <f t="shared" si="2"/>
        <v>1</v>
      </c>
    </row>
    <row r="454">
      <c r="A454" s="1">
        <v>453.0</v>
      </c>
      <c r="B454" s="3"/>
      <c r="C454" s="4" t="s">
        <v>1104</v>
      </c>
      <c r="D454" s="4" t="s">
        <v>692</v>
      </c>
      <c r="E454" s="5">
        <v>2019.0</v>
      </c>
      <c r="F454" s="5">
        <v>2019.0</v>
      </c>
      <c r="G454" s="5">
        <v>12.0</v>
      </c>
      <c r="H454" s="5">
        <v>9.0</v>
      </c>
      <c r="I454" s="3"/>
      <c r="J454" s="3"/>
      <c r="K454" s="3"/>
      <c r="L454" s="5">
        <v>3.48</v>
      </c>
      <c r="M454" s="5">
        <v>0.0</v>
      </c>
      <c r="N454" s="3"/>
      <c r="O454" s="3"/>
      <c r="P454" s="3"/>
      <c r="Q454" s="3"/>
      <c r="R454" s="5">
        <v>10.1</v>
      </c>
      <c r="S454" s="5">
        <v>10.0</v>
      </c>
      <c r="T454" s="5">
        <v>4.0</v>
      </c>
      <c r="U454" s="5">
        <v>4.0</v>
      </c>
      <c r="V454" s="5">
        <v>3.0</v>
      </c>
      <c r="W454" s="5">
        <v>2.0</v>
      </c>
      <c r="X454" s="5">
        <v>0.0</v>
      </c>
      <c r="Y454" s="5">
        <v>0.0</v>
      </c>
      <c r="Z454" s="5">
        <v>0.0</v>
      </c>
      <c r="AA454" s="5">
        <v>0.0</v>
      </c>
      <c r="AB454" s="5">
        <v>1.0</v>
      </c>
      <c r="AC454" s="5">
        <v>41.0</v>
      </c>
      <c r="AD454" s="5">
        <v>1.161</v>
      </c>
      <c r="AE454" s="5">
        <v>7.8</v>
      </c>
      <c r="AF454" s="5">
        <v>4.5</v>
      </c>
      <c r="AG454" s="5">
        <v>41.0</v>
      </c>
      <c r="AH454" s="5">
        <v>39.0</v>
      </c>
      <c r="AI454" s="5">
        <v>4.0</v>
      </c>
      <c r="AJ454" s="5">
        <v>10.0</v>
      </c>
      <c r="AK454" s="5">
        <v>2.0</v>
      </c>
      <c r="AL454" s="5">
        <v>0.0</v>
      </c>
      <c r="AM454" s="5">
        <v>3.0</v>
      </c>
      <c r="AN454" s="5">
        <v>0.0</v>
      </c>
      <c r="AO454" s="5">
        <v>0.0</v>
      </c>
      <c r="AP454" s="5">
        <v>2.0</v>
      </c>
      <c r="AQ454" s="5">
        <v>0.256</v>
      </c>
      <c r="AR454" s="5">
        <v>0.293</v>
      </c>
      <c r="AS454" s="5">
        <v>0.538</v>
      </c>
      <c r="AT454" s="5">
        <v>0.831</v>
      </c>
      <c r="AU454" s="5">
        <v>21.0</v>
      </c>
      <c r="AV454" s="5">
        <v>2.0</v>
      </c>
      <c r="AW454" s="5">
        <v>0.0</v>
      </c>
      <c r="AX454" s="5">
        <v>0.0</v>
      </c>
      <c r="AY454" s="5">
        <v>0.0</v>
      </c>
      <c r="AZ454" s="5">
        <v>0.0</v>
      </c>
      <c r="BA454" s="5">
        <v>0.0</v>
      </c>
      <c r="BB454" s="5">
        <v>0.259</v>
      </c>
      <c r="BC454" s="5">
        <f t="shared" si="1"/>
        <v>5</v>
      </c>
      <c r="BD454" s="5">
        <f t="shared" si="2"/>
        <v>0</v>
      </c>
    </row>
    <row r="455">
      <c r="A455" s="1">
        <v>454.0</v>
      </c>
      <c r="B455" s="3"/>
      <c r="C455" s="4" t="s">
        <v>1105</v>
      </c>
      <c r="D455" s="4" t="s">
        <v>692</v>
      </c>
      <c r="E455" s="5">
        <v>2019.0</v>
      </c>
      <c r="F455" s="5">
        <v>2019.0</v>
      </c>
      <c r="G455" s="5">
        <v>20.0</v>
      </c>
      <c r="H455" s="5">
        <v>9.0</v>
      </c>
      <c r="I455" s="3"/>
      <c r="J455" s="3"/>
      <c r="K455" s="3"/>
      <c r="L455" s="5">
        <v>4.35</v>
      </c>
      <c r="M455" s="5">
        <v>0.0</v>
      </c>
      <c r="N455" s="3"/>
      <c r="O455" s="3"/>
      <c r="P455" s="3"/>
      <c r="Q455" s="3"/>
      <c r="R455" s="5">
        <v>10.1</v>
      </c>
      <c r="S455" s="5">
        <v>12.0</v>
      </c>
      <c r="T455" s="5">
        <v>9.0</v>
      </c>
      <c r="U455" s="5">
        <v>5.0</v>
      </c>
      <c r="V455" s="5">
        <v>3.0</v>
      </c>
      <c r="W455" s="5">
        <v>5.0</v>
      </c>
      <c r="X455" s="5">
        <v>1.0</v>
      </c>
      <c r="Y455" s="5">
        <v>0.0</v>
      </c>
      <c r="Z455" s="5">
        <v>1.0</v>
      </c>
      <c r="AA455" s="5">
        <v>0.0</v>
      </c>
      <c r="AB455" s="5">
        <v>2.0</v>
      </c>
      <c r="AC455" s="5">
        <v>48.0</v>
      </c>
      <c r="AD455" s="5">
        <v>1.645</v>
      </c>
      <c r="AE455" s="5">
        <v>7.8</v>
      </c>
      <c r="AF455" s="5">
        <v>1.8</v>
      </c>
      <c r="AG455" s="5">
        <v>48.0</v>
      </c>
      <c r="AH455" s="5">
        <v>42.0</v>
      </c>
      <c r="AI455" s="5">
        <v>9.0</v>
      </c>
      <c r="AJ455" s="5">
        <v>12.0</v>
      </c>
      <c r="AK455" s="5">
        <v>1.0</v>
      </c>
      <c r="AL455" s="5">
        <v>1.0</v>
      </c>
      <c r="AM455" s="5">
        <v>3.0</v>
      </c>
      <c r="AN455" s="5">
        <v>0.0</v>
      </c>
      <c r="AO455" s="5">
        <v>0.0</v>
      </c>
      <c r="AP455" s="5">
        <v>5.0</v>
      </c>
      <c r="AQ455" s="5">
        <v>0.286</v>
      </c>
      <c r="AR455" s="5">
        <v>0.375</v>
      </c>
      <c r="AS455" s="5">
        <v>0.571</v>
      </c>
      <c r="AT455" s="5">
        <v>0.946</v>
      </c>
      <c r="AU455" s="5">
        <v>24.0</v>
      </c>
      <c r="AV455" s="5">
        <v>0.0</v>
      </c>
      <c r="AW455" s="5">
        <v>1.0</v>
      </c>
      <c r="AX455" s="5">
        <v>0.0</v>
      </c>
      <c r="AY455" s="5">
        <v>0.0</v>
      </c>
      <c r="AZ455" s="5">
        <v>1.0</v>
      </c>
      <c r="BA455" s="5">
        <v>0.0</v>
      </c>
      <c r="BB455" s="5">
        <v>0.3</v>
      </c>
      <c r="BC455" s="5">
        <f t="shared" si="1"/>
        <v>7</v>
      </c>
      <c r="BD455" s="5">
        <f t="shared" si="2"/>
        <v>0</v>
      </c>
    </row>
    <row r="456">
      <c r="A456" s="1">
        <v>455.0</v>
      </c>
      <c r="B456" s="3"/>
      <c r="C456" s="4" t="s">
        <v>1106</v>
      </c>
      <c r="D456" s="4" t="s">
        <v>692</v>
      </c>
      <c r="E456" s="5">
        <v>2019.0</v>
      </c>
      <c r="F456" s="5">
        <v>2019.0</v>
      </c>
      <c r="G456" s="5">
        <v>20.0</v>
      </c>
      <c r="H456" s="5">
        <v>9.0</v>
      </c>
      <c r="I456" s="3"/>
      <c r="J456" s="3"/>
      <c r="K456" s="3"/>
      <c r="L456" s="5">
        <v>3.65</v>
      </c>
      <c r="M456" s="5">
        <v>0.0</v>
      </c>
      <c r="N456" s="3"/>
      <c r="O456" s="3"/>
      <c r="P456" s="3"/>
      <c r="Q456" s="3"/>
      <c r="R456" s="5">
        <v>12.1</v>
      </c>
      <c r="S456" s="5">
        <v>10.0</v>
      </c>
      <c r="T456" s="5">
        <v>9.0</v>
      </c>
      <c r="U456" s="5">
        <v>5.0</v>
      </c>
      <c r="V456" s="5">
        <v>1.0</v>
      </c>
      <c r="W456" s="5">
        <v>8.0</v>
      </c>
      <c r="X456" s="5">
        <v>0.0</v>
      </c>
      <c r="Y456" s="5">
        <v>0.0</v>
      </c>
      <c r="Z456" s="5">
        <v>0.0</v>
      </c>
      <c r="AA456" s="5">
        <v>0.0</v>
      </c>
      <c r="AB456" s="5">
        <v>0.0</v>
      </c>
      <c r="AC456" s="5">
        <v>53.0</v>
      </c>
      <c r="AD456" s="5">
        <v>1.459</v>
      </c>
      <c r="AE456" s="5">
        <v>6.6</v>
      </c>
      <c r="AF456" s="5">
        <v>1.13</v>
      </c>
      <c r="AG456" s="5">
        <v>53.0</v>
      </c>
      <c r="AH456" s="5">
        <v>45.0</v>
      </c>
      <c r="AI456" s="5">
        <v>9.0</v>
      </c>
      <c r="AJ456" s="5">
        <v>10.0</v>
      </c>
      <c r="AK456" s="5">
        <v>1.0</v>
      </c>
      <c r="AL456" s="5">
        <v>1.0</v>
      </c>
      <c r="AM456" s="5">
        <v>1.0</v>
      </c>
      <c r="AN456" s="5">
        <v>0.0</v>
      </c>
      <c r="AO456" s="5">
        <v>0.0</v>
      </c>
      <c r="AP456" s="5">
        <v>8.0</v>
      </c>
      <c r="AQ456" s="5">
        <v>0.222</v>
      </c>
      <c r="AR456" s="5">
        <v>0.34</v>
      </c>
      <c r="AS456" s="5">
        <v>0.356</v>
      </c>
      <c r="AT456" s="5">
        <v>0.695</v>
      </c>
      <c r="AU456" s="5">
        <v>16.0</v>
      </c>
      <c r="AV456" s="5">
        <v>1.0</v>
      </c>
      <c r="AW456" s="5">
        <v>0.0</v>
      </c>
      <c r="AX456" s="5">
        <v>0.0</v>
      </c>
      <c r="AY456" s="5">
        <v>0.0</v>
      </c>
      <c r="AZ456" s="5">
        <v>0.0</v>
      </c>
      <c r="BA456" s="5">
        <v>0.0</v>
      </c>
      <c r="BB456" s="5">
        <v>0.257</v>
      </c>
      <c r="BC456" s="5">
        <f t="shared" si="1"/>
        <v>7</v>
      </c>
      <c r="BD456" s="5">
        <f t="shared" si="2"/>
        <v>0</v>
      </c>
    </row>
    <row r="457">
      <c r="A457" s="1">
        <v>456.0</v>
      </c>
      <c r="B457" s="3"/>
      <c r="C457" s="4" t="s">
        <v>1107</v>
      </c>
      <c r="D457" s="4" t="s">
        <v>692</v>
      </c>
      <c r="E457" s="5">
        <v>2019.0</v>
      </c>
      <c r="F457" s="5">
        <v>2020.0</v>
      </c>
      <c r="G457" s="5">
        <v>10.0</v>
      </c>
      <c r="H457" s="5">
        <v>9.0</v>
      </c>
      <c r="I457" s="3"/>
      <c r="J457" s="3"/>
      <c r="K457" s="3"/>
      <c r="L457" s="5">
        <v>2.35</v>
      </c>
      <c r="M457" s="5">
        <v>1.0</v>
      </c>
      <c r="N457" s="3"/>
      <c r="O457" s="3"/>
      <c r="P457" s="3"/>
      <c r="Q457" s="3"/>
      <c r="R457" s="5">
        <v>15.1</v>
      </c>
      <c r="S457" s="5">
        <v>12.0</v>
      </c>
      <c r="T457" s="5">
        <v>4.0</v>
      </c>
      <c r="U457" s="5">
        <v>4.0</v>
      </c>
      <c r="V457" s="5">
        <v>3.0</v>
      </c>
      <c r="W457" s="5">
        <v>7.0</v>
      </c>
      <c r="X457" s="5">
        <v>0.0</v>
      </c>
      <c r="Y457" s="5">
        <v>0.0</v>
      </c>
      <c r="Z457" s="5">
        <v>0.0</v>
      </c>
      <c r="AA457" s="5">
        <v>0.0</v>
      </c>
      <c r="AB457" s="5">
        <v>1.0</v>
      </c>
      <c r="AC457" s="5">
        <v>62.0</v>
      </c>
      <c r="AD457" s="5">
        <v>1.239</v>
      </c>
      <c r="AE457" s="5">
        <v>5.3</v>
      </c>
      <c r="AF457" s="5">
        <v>1.29</v>
      </c>
      <c r="AG457" s="5">
        <v>62.0</v>
      </c>
      <c r="AH457" s="5">
        <v>55.0</v>
      </c>
      <c r="AI457" s="5">
        <v>4.0</v>
      </c>
      <c r="AJ457" s="5">
        <v>12.0</v>
      </c>
      <c r="AK457" s="5">
        <v>1.0</v>
      </c>
      <c r="AL457" s="5">
        <v>0.0</v>
      </c>
      <c r="AM457" s="5">
        <v>3.0</v>
      </c>
      <c r="AN457" s="5">
        <v>0.0</v>
      </c>
      <c r="AO457" s="5">
        <v>0.0</v>
      </c>
      <c r="AP457" s="5">
        <v>7.0</v>
      </c>
      <c r="AQ457" s="5">
        <v>0.218</v>
      </c>
      <c r="AR457" s="5">
        <v>0.306</v>
      </c>
      <c r="AS457" s="5">
        <v>0.4</v>
      </c>
      <c r="AT457" s="5">
        <v>0.706</v>
      </c>
      <c r="AU457" s="5">
        <v>22.0</v>
      </c>
      <c r="AV457" s="5">
        <v>3.0</v>
      </c>
      <c r="AW457" s="5">
        <v>0.0</v>
      </c>
      <c r="AX457" s="5">
        <v>0.0</v>
      </c>
      <c r="AY457" s="5">
        <v>0.0</v>
      </c>
      <c r="AZ457" s="5">
        <v>0.0</v>
      </c>
      <c r="BA457" s="5">
        <v>0.0</v>
      </c>
      <c r="BB457" s="5">
        <v>0.209</v>
      </c>
      <c r="BC457" s="5">
        <f t="shared" si="1"/>
        <v>8</v>
      </c>
      <c r="BD457" s="5">
        <f t="shared" si="2"/>
        <v>0</v>
      </c>
    </row>
    <row r="458">
      <c r="A458" s="1">
        <v>457.0</v>
      </c>
      <c r="B458" s="3"/>
      <c r="C458" s="4" t="s">
        <v>1108</v>
      </c>
      <c r="D458" s="4" t="s">
        <v>692</v>
      </c>
      <c r="E458" s="5">
        <v>2019.0</v>
      </c>
      <c r="F458" s="5">
        <v>2019.0</v>
      </c>
      <c r="G458" s="5">
        <v>5.0</v>
      </c>
      <c r="H458" s="5">
        <v>8.0</v>
      </c>
      <c r="I458" s="3"/>
      <c r="J458" s="3"/>
      <c r="K458" s="3"/>
      <c r="L458" s="5">
        <v>7.94</v>
      </c>
      <c r="M458" s="5">
        <v>3.0</v>
      </c>
      <c r="N458" s="3"/>
      <c r="O458" s="3"/>
      <c r="P458" s="3"/>
      <c r="Q458" s="3"/>
      <c r="R458" s="5">
        <v>11.1</v>
      </c>
      <c r="S458" s="5">
        <v>15.0</v>
      </c>
      <c r="T458" s="5">
        <v>8.0</v>
      </c>
      <c r="U458" s="5">
        <v>10.0</v>
      </c>
      <c r="V458" s="5">
        <v>4.0</v>
      </c>
      <c r="W458" s="5">
        <v>5.0</v>
      </c>
      <c r="X458" s="5">
        <v>0.0</v>
      </c>
      <c r="Y458" s="5">
        <v>0.0</v>
      </c>
      <c r="Z458" s="5">
        <v>1.0</v>
      </c>
      <c r="AA458" s="5">
        <v>0.0</v>
      </c>
      <c r="AB458" s="5">
        <v>2.0</v>
      </c>
      <c r="AC458" s="5">
        <v>52.0</v>
      </c>
      <c r="AD458" s="5">
        <v>1.765</v>
      </c>
      <c r="AE458" s="5">
        <v>6.4</v>
      </c>
      <c r="AF458" s="5">
        <v>1.6</v>
      </c>
      <c r="AG458" s="5">
        <v>52.0</v>
      </c>
      <c r="AH458" s="5">
        <v>46.0</v>
      </c>
      <c r="AI458" s="5">
        <v>8.0</v>
      </c>
      <c r="AJ458" s="5">
        <v>15.0</v>
      </c>
      <c r="AK458" s="5">
        <v>2.0</v>
      </c>
      <c r="AL458" s="5">
        <v>1.0</v>
      </c>
      <c r="AM458" s="5">
        <v>4.0</v>
      </c>
      <c r="AN458" s="5">
        <v>0.0</v>
      </c>
      <c r="AO458" s="5">
        <v>0.0</v>
      </c>
      <c r="AP458" s="5">
        <v>5.0</v>
      </c>
      <c r="AQ458" s="5">
        <v>0.326</v>
      </c>
      <c r="AR458" s="5">
        <v>0.404</v>
      </c>
      <c r="AS458" s="5">
        <v>0.674</v>
      </c>
      <c r="AT458" s="5">
        <v>1.078</v>
      </c>
      <c r="AU458" s="5">
        <v>31.0</v>
      </c>
      <c r="AV458" s="5">
        <v>1.0</v>
      </c>
      <c r="AW458" s="5">
        <v>1.0</v>
      </c>
      <c r="AX458" s="5">
        <v>0.0</v>
      </c>
      <c r="AY458" s="5">
        <v>0.0</v>
      </c>
      <c r="AZ458" s="5">
        <v>0.0</v>
      </c>
      <c r="BA458" s="5">
        <v>0.0</v>
      </c>
      <c r="BB458" s="5">
        <v>0.324</v>
      </c>
      <c r="BC458" s="5">
        <f t="shared" si="1"/>
        <v>8</v>
      </c>
      <c r="BD458" s="5">
        <f t="shared" si="2"/>
        <v>0</v>
      </c>
    </row>
    <row r="459">
      <c r="A459" s="1">
        <v>458.0</v>
      </c>
      <c r="B459" s="3"/>
      <c r="C459" s="4" t="s">
        <v>1109</v>
      </c>
      <c r="D459" s="4" t="s">
        <v>692</v>
      </c>
      <c r="E459" s="5">
        <v>2019.0</v>
      </c>
      <c r="F459" s="5">
        <v>2020.0</v>
      </c>
      <c r="G459" s="5">
        <v>18.0</v>
      </c>
      <c r="H459" s="5">
        <v>8.0</v>
      </c>
      <c r="I459" s="3"/>
      <c r="J459" s="3"/>
      <c r="K459" s="3"/>
      <c r="L459" s="5">
        <v>7.36</v>
      </c>
      <c r="M459" s="5">
        <v>4.0</v>
      </c>
      <c r="N459" s="3"/>
      <c r="O459" s="3"/>
      <c r="P459" s="3"/>
      <c r="Q459" s="3"/>
      <c r="R459" s="5">
        <v>11.0</v>
      </c>
      <c r="S459" s="5">
        <v>17.0</v>
      </c>
      <c r="T459" s="5">
        <v>8.0</v>
      </c>
      <c r="U459" s="5">
        <v>9.0</v>
      </c>
      <c r="V459" s="5">
        <v>2.0</v>
      </c>
      <c r="W459" s="5">
        <v>10.0</v>
      </c>
      <c r="X459" s="5">
        <v>0.0</v>
      </c>
      <c r="Y459" s="5">
        <v>0.0</v>
      </c>
      <c r="Z459" s="5">
        <v>1.0</v>
      </c>
      <c r="AA459" s="5">
        <v>0.0</v>
      </c>
      <c r="AB459" s="5">
        <v>2.0</v>
      </c>
      <c r="AC459" s="5">
        <v>59.0</v>
      </c>
      <c r="AD459" s="5">
        <v>2.455</v>
      </c>
      <c r="AE459" s="5">
        <v>6.5</v>
      </c>
      <c r="AF459" s="5">
        <v>0.8</v>
      </c>
      <c r="AG459" s="5">
        <v>59.0</v>
      </c>
      <c r="AH459" s="5">
        <v>48.0</v>
      </c>
      <c r="AI459" s="5">
        <v>8.0</v>
      </c>
      <c r="AJ459" s="5">
        <v>17.0</v>
      </c>
      <c r="AK459" s="5">
        <v>2.0</v>
      </c>
      <c r="AL459" s="5">
        <v>0.0</v>
      </c>
      <c r="AM459" s="5">
        <v>2.0</v>
      </c>
      <c r="AN459" s="5">
        <v>1.0</v>
      </c>
      <c r="AO459" s="5">
        <v>0.0</v>
      </c>
      <c r="AP459" s="5">
        <v>10.0</v>
      </c>
      <c r="AQ459" s="5">
        <v>0.354</v>
      </c>
      <c r="AR459" s="5">
        <v>0.475</v>
      </c>
      <c r="AS459" s="5">
        <v>0.521</v>
      </c>
      <c r="AT459" s="5">
        <v>0.995</v>
      </c>
      <c r="AU459" s="5">
        <v>25.0</v>
      </c>
      <c r="AV459" s="5">
        <v>2.0</v>
      </c>
      <c r="AW459" s="5">
        <v>1.0</v>
      </c>
      <c r="AX459" s="5">
        <v>0.0</v>
      </c>
      <c r="AY459" s="5">
        <v>0.0</v>
      </c>
      <c r="AZ459" s="5">
        <v>0.0</v>
      </c>
      <c r="BA459" s="5">
        <v>0.0</v>
      </c>
      <c r="BB459" s="5">
        <v>0.395</v>
      </c>
      <c r="BC459" s="5">
        <f t="shared" si="1"/>
        <v>13</v>
      </c>
      <c r="BD459" s="5">
        <f t="shared" si="2"/>
        <v>1</v>
      </c>
    </row>
    <row r="460">
      <c r="A460" s="1">
        <v>459.0</v>
      </c>
      <c r="B460" s="3"/>
      <c r="C460" s="4" t="s">
        <v>1110</v>
      </c>
      <c r="D460" s="4" t="s">
        <v>692</v>
      </c>
      <c r="E460" s="5">
        <v>2019.0</v>
      </c>
      <c r="F460" s="5">
        <v>2019.0</v>
      </c>
      <c r="G460" s="5">
        <v>23.0</v>
      </c>
      <c r="H460" s="5">
        <v>8.0</v>
      </c>
      <c r="I460" s="3"/>
      <c r="J460" s="3"/>
      <c r="K460" s="3"/>
      <c r="L460" s="5">
        <v>2.76</v>
      </c>
      <c r="M460" s="5">
        <v>0.0</v>
      </c>
      <c r="N460" s="3"/>
      <c r="O460" s="3"/>
      <c r="P460" s="3"/>
      <c r="Q460" s="3"/>
      <c r="R460" s="5">
        <v>16.1</v>
      </c>
      <c r="S460" s="5">
        <v>10.0</v>
      </c>
      <c r="T460" s="5">
        <v>10.0</v>
      </c>
      <c r="U460" s="5">
        <v>5.0</v>
      </c>
      <c r="V460" s="5">
        <v>1.0</v>
      </c>
      <c r="W460" s="5">
        <v>5.0</v>
      </c>
      <c r="X460" s="5">
        <v>0.0</v>
      </c>
      <c r="Y460" s="5">
        <v>1.0</v>
      </c>
      <c r="Z460" s="5">
        <v>0.0</v>
      </c>
      <c r="AA460" s="5">
        <v>0.0</v>
      </c>
      <c r="AB460" s="5">
        <v>0.0</v>
      </c>
      <c r="AC460" s="5">
        <v>62.0</v>
      </c>
      <c r="AD460" s="5">
        <v>0.918</v>
      </c>
      <c r="AE460" s="5">
        <v>4.4</v>
      </c>
      <c r="AF460" s="5">
        <v>1.6</v>
      </c>
      <c r="AG460" s="5">
        <v>62.0</v>
      </c>
      <c r="AH460" s="5">
        <v>53.0</v>
      </c>
      <c r="AI460" s="5">
        <v>10.0</v>
      </c>
      <c r="AJ460" s="5">
        <v>10.0</v>
      </c>
      <c r="AK460" s="5">
        <v>1.0</v>
      </c>
      <c r="AL460" s="5">
        <v>0.0</v>
      </c>
      <c r="AM460" s="5">
        <v>1.0</v>
      </c>
      <c r="AN460" s="5">
        <v>0.0</v>
      </c>
      <c r="AO460" s="5">
        <v>0.0</v>
      </c>
      <c r="AP460" s="5">
        <v>5.0</v>
      </c>
      <c r="AQ460" s="5">
        <v>0.189</v>
      </c>
      <c r="AR460" s="5">
        <v>0.246</v>
      </c>
      <c r="AS460" s="5">
        <v>0.264</v>
      </c>
      <c r="AT460" s="5">
        <v>0.51</v>
      </c>
      <c r="AU460" s="5">
        <v>14.0</v>
      </c>
      <c r="AV460" s="5">
        <v>3.0</v>
      </c>
      <c r="AW460" s="5">
        <v>0.0</v>
      </c>
      <c r="AX460" s="5">
        <v>1.0</v>
      </c>
      <c r="AY460" s="5">
        <v>3.0</v>
      </c>
      <c r="AZ460" s="5">
        <v>0.0</v>
      </c>
      <c r="BA460" s="5">
        <v>1.0</v>
      </c>
      <c r="BB460" s="5">
        <v>0.191</v>
      </c>
      <c r="BC460" s="5">
        <f t="shared" si="1"/>
        <v>8</v>
      </c>
      <c r="BD460" s="5">
        <f t="shared" si="2"/>
        <v>0</v>
      </c>
    </row>
    <row r="461">
      <c r="A461" s="1">
        <v>460.0</v>
      </c>
      <c r="B461" s="3"/>
      <c r="C461" s="4" t="s">
        <v>1111</v>
      </c>
      <c r="D461" s="4" t="s">
        <v>692</v>
      </c>
      <c r="E461" s="5">
        <v>2019.0</v>
      </c>
      <c r="F461" s="5">
        <v>2019.0</v>
      </c>
      <c r="G461" s="5">
        <v>9.0</v>
      </c>
      <c r="H461" s="5">
        <v>8.0</v>
      </c>
      <c r="I461" s="3"/>
      <c r="J461" s="3"/>
      <c r="K461" s="3"/>
      <c r="L461" s="5">
        <v>5.82</v>
      </c>
      <c r="M461" s="5">
        <v>2.0</v>
      </c>
      <c r="N461" s="3"/>
      <c r="O461" s="3"/>
      <c r="P461" s="3"/>
      <c r="Q461" s="3"/>
      <c r="R461" s="5">
        <v>17.0</v>
      </c>
      <c r="S461" s="5">
        <v>21.0</v>
      </c>
      <c r="T461" s="5">
        <v>9.0</v>
      </c>
      <c r="U461" s="5">
        <v>11.0</v>
      </c>
      <c r="V461" s="5">
        <v>2.0</v>
      </c>
      <c r="W461" s="5">
        <v>4.0</v>
      </c>
      <c r="X461" s="5">
        <v>0.0</v>
      </c>
      <c r="Y461" s="5">
        <v>1.0</v>
      </c>
      <c r="Z461" s="5">
        <v>1.0</v>
      </c>
      <c r="AA461" s="5">
        <v>0.0</v>
      </c>
      <c r="AB461" s="5">
        <v>3.0</v>
      </c>
      <c r="AC461" s="5">
        <v>72.0</v>
      </c>
      <c r="AD461" s="5">
        <v>1.471</v>
      </c>
      <c r="AE461" s="5">
        <v>4.2</v>
      </c>
      <c r="AF461" s="5">
        <v>2.0</v>
      </c>
      <c r="AG461" s="5">
        <v>72.0</v>
      </c>
      <c r="AH461" s="5">
        <v>67.0</v>
      </c>
      <c r="AI461" s="5">
        <v>9.0</v>
      </c>
      <c r="AJ461" s="5">
        <v>21.0</v>
      </c>
      <c r="AK461" s="5">
        <v>5.0</v>
      </c>
      <c r="AL461" s="5">
        <v>1.0</v>
      </c>
      <c r="AM461" s="5">
        <v>2.0</v>
      </c>
      <c r="AN461" s="5">
        <v>1.0</v>
      </c>
      <c r="AO461" s="5">
        <v>1.0</v>
      </c>
      <c r="AP461" s="5">
        <v>4.0</v>
      </c>
      <c r="AQ461" s="5">
        <v>0.313</v>
      </c>
      <c r="AR461" s="5">
        <v>0.361</v>
      </c>
      <c r="AS461" s="5">
        <v>0.507</v>
      </c>
      <c r="AT461" s="5">
        <v>0.869</v>
      </c>
      <c r="AU461" s="5">
        <v>34.0</v>
      </c>
      <c r="AV461" s="5">
        <v>5.0</v>
      </c>
      <c r="AW461" s="5">
        <v>1.0</v>
      </c>
      <c r="AX461" s="5">
        <v>0.0</v>
      </c>
      <c r="AY461" s="5">
        <v>0.0</v>
      </c>
      <c r="AZ461" s="5">
        <v>0.0</v>
      </c>
      <c r="BA461" s="5">
        <v>1.0</v>
      </c>
      <c r="BB461" s="5">
        <v>0.333</v>
      </c>
      <c r="BC461" s="5">
        <f t="shared" si="1"/>
        <v>13</v>
      </c>
      <c r="BD461" s="5">
        <f t="shared" si="2"/>
        <v>0</v>
      </c>
    </row>
    <row r="462">
      <c r="A462" s="1">
        <v>461.0</v>
      </c>
      <c r="B462" s="3"/>
      <c r="C462" s="4" t="s">
        <v>1112</v>
      </c>
      <c r="D462" s="4" t="s">
        <v>692</v>
      </c>
      <c r="E462" s="5">
        <v>2019.0</v>
      </c>
      <c r="F462" s="5">
        <v>2019.0</v>
      </c>
      <c r="G462" s="5">
        <v>12.0</v>
      </c>
      <c r="H462" s="5">
        <v>8.0</v>
      </c>
      <c r="I462" s="3"/>
      <c r="J462" s="3"/>
      <c r="K462" s="3"/>
      <c r="L462" s="5">
        <v>6.23</v>
      </c>
      <c r="M462" s="5">
        <v>3.0</v>
      </c>
      <c r="N462" s="3"/>
      <c r="O462" s="3"/>
      <c r="P462" s="3"/>
      <c r="Q462" s="3"/>
      <c r="R462" s="5">
        <v>13.0</v>
      </c>
      <c r="S462" s="5">
        <v>15.0</v>
      </c>
      <c r="T462" s="5">
        <v>10.0</v>
      </c>
      <c r="U462" s="5">
        <v>9.0</v>
      </c>
      <c r="V462" s="5">
        <v>4.0</v>
      </c>
      <c r="W462" s="5">
        <v>5.0</v>
      </c>
      <c r="X462" s="5">
        <v>0.0</v>
      </c>
      <c r="Y462" s="5">
        <v>0.0</v>
      </c>
      <c r="Z462" s="5">
        <v>2.0</v>
      </c>
      <c r="AA462" s="5">
        <v>0.0</v>
      </c>
      <c r="AB462" s="5">
        <v>0.0</v>
      </c>
      <c r="AC462" s="5">
        <v>60.0</v>
      </c>
      <c r="AD462" s="5">
        <v>1.538</v>
      </c>
      <c r="AE462" s="5">
        <v>5.5</v>
      </c>
      <c r="AF462" s="5">
        <v>1.6</v>
      </c>
      <c r="AG462" s="5">
        <v>60.0</v>
      </c>
      <c r="AH462" s="5">
        <v>52.0</v>
      </c>
      <c r="AI462" s="5">
        <v>10.0</v>
      </c>
      <c r="AJ462" s="5">
        <v>15.0</v>
      </c>
      <c r="AK462" s="5">
        <v>2.0</v>
      </c>
      <c r="AL462" s="5">
        <v>0.0</v>
      </c>
      <c r="AM462" s="5">
        <v>4.0</v>
      </c>
      <c r="AN462" s="5">
        <v>0.0</v>
      </c>
      <c r="AO462" s="5">
        <v>0.0</v>
      </c>
      <c r="AP462" s="5">
        <v>5.0</v>
      </c>
      <c r="AQ462" s="5">
        <v>0.288</v>
      </c>
      <c r="AR462" s="5">
        <v>0.367</v>
      </c>
      <c r="AS462" s="5">
        <v>0.558</v>
      </c>
      <c r="AT462" s="5">
        <v>0.924</v>
      </c>
      <c r="AU462" s="5">
        <v>29.0</v>
      </c>
      <c r="AV462" s="5">
        <v>0.0</v>
      </c>
      <c r="AW462" s="5">
        <v>2.0</v>
      </c>
      <c r="AX462" s="5">
        <v>0.0</v>
      </c>
      <c r="AY462" s="5">
        <v>1.0</v>
      </c>
      <c r="AZ462" s="5">
        <v>0.0</v>
      </c>
      <c r="BA462" s="5">
        <v>0.0</v>
      </c>
      <c r="BB462" s="5">
        <v>0.268</v>
      </c>
      <c r="BC462" s="5">
        <f t="shared" si="1"/>
        <v>9</v>
      </c>
      <c r="BD462" s="5">
        <f t="shared" si="2"/>
        <v>0</v>
      </c>
    </row>
    <row r="463">
      <c r="A463" s="1">
        <v>462.0</v>
      </c>
      <c r="B463" s="3"/>
      <c r="C463" s="4" t="s">
        <v>1113</v>
      </c>
      <c r="D463" s="4" t="s">
        <v>692</v>
      </c>
      <c r="E463" s="5">
        <v>2019.0</v>
      </c>
      <c r="F463" s="5">
        <v>2020.0</v>
      </c>
      <c r="G463" s="5">
        <v>7.0</v>
      </c>
      <c r="H463" s="5">
        <v>8.0</v>
      </c>
      <c r="I463" s="3"/>
      <c r="J463" s="3"/>
      <c r="K463" s="3"/>
      <c r="L463" s="5">
        <v>5.84</v>
      </c>
      <c r="M463" s="5">
        <v>3.0</v>
      </c>
      <c r="N463" s="3"/>
      <c r="O463" s="3"/>
      <c r="P463" s="3"/>
      <c r="Q463" s="3"/>
      <c r="R463" s="5">
        <v>12.1</v>
      </c>
      <c r="S463" s="5">
        <v>10.0</v>
      </c>
      <c r="T463" s="5">
        <v>7.0</v>
      </c>
      <c r="U463" s="5">
        <v>8.0</v>
      </c>
      <c r="V463" s="5">
        <v>2.0</v>
      </c>
      <c r="W463" s="5">
        <v>1.0</v>
      </c>
      <c r="X463" s="5">
        <v>0.0</v>
      </c>
      <c r="Y463" s="5">
        <v>1.0</v>
      </c>
      <c r="Z463" s="5">
        <v>2.0</v>
      </c>
      <c r="AA463" s="5">
        <v>0.0</v>
      </c>
      <c r="AB463" s="5">
        <v>0.0</v>
      </c>
      <c r="AC463" s="5">
        <v>50.0</v>
      </c>
      <c r="AD463" s="5">
        <v>0.892</v>
      </c>
      <c r="AE463" s="5">
        <v>5.8</v>
      </c>
      <c r="AF463" s="5">
        <v>8.0</v>
      </c>
      <c r="AG463" s="5">
        <v>50.0</v>
      </c>
      <c r="AH463" s="5">
        <v>47.0</v>
      </c>
      <c r="AI463" s="5">
        <v>7.0</v>
      </c>
      <c r="AJ463" s="5">
        <v>10.0</v>
      </c>
      <c r="AK463" s="5">
        <v>1.0</v>
      </c>
      <c r="AL463" s="5">
        <v>0.0</v>
      </c>
      <c r="AM463" s="5">
        <v>2.0</v>
      </c>
      <c r="AN463" s="5">
        <v>0.0</v>
      </c>
      <c r="AO463" s="5">
        <v>0.0</v>
      </c>
      <c r="AP463" s="5">
        <v>1.0</v>
      </c>
      <c r="AQ463" s="5">
        <v>0.213</v>
      </c>
      <c r="AR463" s="5">
        <v>0.26</v>
      </c>
      <c r="AS463" s="5">
        <v>0.362</v>
      </c>
      <c r="AT463" s="5">
        <v>0.622</v>
      </c>
      <c r="AU463" s="5">
        <v>17.0</v>
      </c>
      <c r="AV463" s="5">
        <v>1.0</v>
      </c>
      <c r="AW463" s="5">
        <v>2.0</v>
      </c>
      <c r="AX463" s="5">
        <v>0.0</v>
      </c>
      <c r="AY463" s="5">
        <v>0.0</v>
      </c>
      <c r="AZ463" s="5">
        <v>0.0</v>
      </c>
      <c r="BA463" s="5">
        <v>1.0</v>
      </c>
      <c r="BB463" s="5">
        <v>0.216</v>
      </c>
      <c r="BC463" s="5">
        <f t="shared" si="1"/>
        <v>7</v>
      </c>
      <c r="BD463" s="5">
        <f t="shared" si="2"/>
        <v>0</v>
      </c>
    </row>
    <row r="464">
      <c r="A464" s="1">
        <v>463.0</v>
      </c>
      <c r="B464" s="3"/>
      <c r="C464" s="4" t="s">
        <v>1114</v>
      </c>
      <c r="D464" s="4" t="s">
        <v>692</v>
      </c>
      <c r="E464" s="5">
        <v>2019.0</v>
      </c>
      <c r="F464" s="5">
        <v>2019.0</v>
      </c>
      <c r="G464" s="5">
        <v>16.0</v>
      </c>
      <c r="H464" s="5">
        <v>7.0</v>
      </c>
      <c r="I464" s="3"/>
      <c r="J464" s="3"/>
      <c r="K464" s="3"/>
      <c r="L464" s="5">
        <v>9.0</v>
      </c>
      <c r="M464" s="5">
        <v>0.0</v>
      </c>
      <c r="N464" s="3"/>
      <c r="O464" s="3"/>
      <c r="P464" s="3"/>
      <c r="Q464" s="3"/>
      <c r="R464" s="5">
        <v>11.0</v>
      </c>
      <c r="S464" s="5">
        <v>21.0</v>
      </c>
      <c r="T464" s="5">
        <v>16.0</v>
      </c>
      <c r="U464" s="5">
        <v>11.0</v>
      </c>
      <c r="V464" s="5">
        <v>1.0</v>
      </c>
      <c r="W464" s="5">
        <v>4.0</v>
      </c>
      <c r="X464" s="5">
        <v>0.0</v>
      </c>
      <c r="Y464" s="5">
        <v>1.0</v>
      </c>
      <c r="Z464" s="5">
        <v>1.0</v>
      </c>
      <c r="AA464" s="5">
        <v>0.0</v>
      </c>
      <c r="AB464" s="5">
        <v>1.0</v>
      </c>
      <c r="AC464" s="5">
        <v>57.0</v>
      </c>
      <c r="AD464" s="5">
        <v>2.273</v>
      </c>
      <c r="AE464" s="5">
        <v>5.7</v>
      </c>
      <c r="AF464" s="5">
        <v>1.75</v>
      </c>
      <c r="AG464" s="5">
        <v>57.0</v>
      </c>
      <c r="AH464" s="5">
        <v>51.0</v>
      </c>
      <c r="AI464" s="5">
        <v>16.0</v>
      </c>
      <c r="AJ464" s="5">
        <v>21.0</v>
      </c>
      <c r="AK464" s="5">
        <v>6.0</v>
      </c>
      <c r="AL464" s="5">
        <v>0.0</v>
      </c>
      <c r="AM464" s="5">
        <v>1.0</v>
      </c>
      <c r="AN464" s="5">
        <v>1.0</v>
      </c>
      <c r="AO464" s="5">
        <v>0.0</v>
      </c>
      <c r="AP464" s="5">
        <v>4.0</v>
      </c>
      <c r="AQ464" s="5">
        <v>0.412</v>
      </c>
      <c r="AR464" s="5">
        <v>0.456</v>
      </c>
      <c r="AS464" s="5">
        <v>0.588</v>
      </c>
      <c r="AT464" s="5">
        <v>1.044</v>
      </c>
      <c r="AU464" s="5">
        <v>30.0</v>
      </c>
      <c r="AV464" s="5">
        <v>3.0</v>
      </c>
      <c r="AW464" s="5">
        <v>1.0</v>
      </c>
      <c r="AX464" s="5">
        <v>0.0</v>
      </c>
      <c r="AY464" s="5">
        <v>1.0</v>
      </c>
      <c r="AZ464" s="5">
        <v>0.0</v>
      </c>
      <c r="BA464" s="5">
        <v>1.0</v>
      </c>
      <c r="BB464" s="5">
        <v>0.455</v>
      </c>
      <c r="BC464" s="5">
        <f t="shared" si="1"/>
        <v>14</v>
      </c>
      <c r="BD464" s="5">
        <f t="shared" si="2"/>
        <v>1</v>
      </c>
    </row>
    <row r="465">
      <c r="A465" s="1">
        <v>464.0</v>
      </c>
      <c r="B465" s="3"/>
      <c r="C465" s="4" t="s">
        <v>1115</v>
      </c>
      <c r="D465" s="4" t="s">
        <v>692</v>
      </c>
      <c r="E465" s="5">
        <v>2020.0</v>
      </c>
      <c r="F465" s="5">
        <v>2020.0</v>
      </c>
      <c r="G465" s="5">
        <v>10.0</v>
      </c>
      <c r="H465" s="5">
        <v>7.0</v>
      </c>
      <c r="I465" s="3"/>
      <c r="J465" s="3"/>
      <c r="K465" s="3"/>
      <c r="L465" s="5">
        <v>1.64</v>
      </c>
      <c r="M465" s="5">
        <v>1.0</v>
      </c>
      <c r="N465" s="3"/>
      <c r="O465" s="3"/>
      <c r="P465" s="3"/>
      <c r="Q465" s="3"/>
      <c r="R465" s="5">
        <v>11.0</v>
      </c>
      <c r="S465" s="5">
        <v>4.0</v>
      </c>
      <c r="T465" s="5">
        <v>1.0</v>
      </c>
      <c r="U465" s="5">
        <v>2.0</v>
      </c>
      <c r="V465" s="5">
        <v>1.0</v>
      </c>
      <c r="W465" s="5">
        <v>6.0</v>
      </c>
      <c r="X465" s="5">
        <v>0.0</v>
      </c>
      <c r="Y465" s="5">
        <v>0.0</v>
      </c>
      <c r="Z465" s="5">
        <v>0.0</v>
      </c>
      <c r="AA465" s="5">
        <v>0.0</v>
      </c>
      <c r="AB465" s="5">
        <v>0.0</v>
      </c>
      <c r="AC465" s="5">
        <v>41.0</v>
      </c>
      <c r="AD465" s="5">
        <v>0.909</v>
      </c>
      <c r="AE465" s="5">
        <v>5.7</v>
      </c>
      <c r="AF465" s="5">
        <v>1.17</v>
      </c>
      <c r="AG465" s="5">
        <v>41.0</v>
      </c>
      <c r="AH465" s="5">
        <v>35.0</v>
      </c>
      <c r="AI465" s="5">
        <v>1.0</v>
      </c>
      <c r="AJ465" s="5">
        <v>4.0</v>
      </c>
      <c r="AK465" s="5">
        <v>1.0</v>
      </c>
      <c r="AL465" s="5">
        <v>0.0</v>
      </c>
      <c r="AM465" s="5">
        <v>1.0</v>
      </c>
      <c r="AN465" s="5">
        <v>0.0</v>
      </c>
      <c r="AO465" s="5">
        <v>1.0</v>
      </c>
      <c r="AP465" s="5">
        <v>6.0</v>
      </c>
      <c r="AQ465" s="5">
        <v>0.114</v>
      </c>
      <c r="AR465" s="5">
        <v>0.244</v>
      </c>
      <c r="AS465" s="5">
        <v>0.229</v>
      </c>
      <c r="AT465" s="5">
        <v>0.472</v>
      </c>
      <c r="AU465" s="5">
        <v>8.0</v>
      </c>
      <c r="AV465" s="5">
        <v>1.0</v>
      </c>
      <c r="AW465" s="5">
        <v>0.0</v>
      </c>
      <c r="AX465" s="5">
        <v>0.0</v>
      </c>
      <c r="AY465" s="5">
        <v>0.0</v>
      </c>
      <c r="AZ465" s="5">
        <v>0.0</v>
      </c>
      <c r="BA465" s="5">
        <v>0.0</v>
      </c>
      <c r="BB465" s="5">
        <v>0.111</v>
      </c>
      <c r="BC465" s="5">
        <f t="shared" si="1"/>
        <v>2</v>
      </c>
      <c r="BD465" s="5">
        <f t="shared" si="2"/>
        <v>-1</v>
      </c>
    </row>
    <row r="466">
      <c r="A466" s="1">
        <v>465.0</v>
      </c>
      <c r="B466" s="3"/>
      <c r="C466" s="4" t="s">
        <v>1116</v>
      </c>
      <c r="D466" s="4" t="s">
        <v>692</v>
      </c>
      <c r="E466" s="5">
        <v>2019.0</v>
      </c>
      <c r="F466" s="5">
        <v>2020.0</v>
      </c>
      <c r="G466" s="5">
        <v>17.0</v>
      </c>
      <c r="H466" s="5">
        <v>7.0</v>
      </c>
      <c r="I466" s="3"/>
      <c r="J466" s="3"/>
      <c r="K466" s="3"/>
      <c r="L466" s="5">
        <v>1.54</v>
      </c>
      <c r="M466" s="5">
        <v>0.0</v>
      </c>
      <c r="N466" s="3"/>
      <c r="O466" s="3"/>
      <c r="P466" s="3"/>
      <c r="Q466" s="3"/>
      <c r="R466" s="5">
        <v>11.2</v>
      </c>
      <c r="S466" s="5">
        <v>12.0</v>
      </c>
      <c r="T466" s="5">
        <v>9.0</v>
      </c>
      <c r="U466" s="5">
        <v>2.0</v>
      </c>
      <c r="V466" s="5">
        <v>0.0</v>
      </c>
      <c r="W466" s="5">
        <v>4.0</v>
      </c>
      <c r="X466" s="5">
        <v>0.0</v>
      </c>
      <c r="Y466" s="5">
        <v>1.0</v>
      </c>
      <c r="Z466" s="5">
        <v>0.0</v>
      </c>
      <c r="AA466" s="5">
        <v>0.0</v>
      </c>
      <c r="AB466" s="5">
        <v>0.0</v>
      </c>
      <c r="AC466" s="5">
        <v>46.0</v>
      </c>
      <c r="AD466" s="5">
        <v>1.371</v>
      </c>
      <c r="AE466" s="5">
        <v>5.4</v>
      </c>
      <c r="AF466" s="5">
        <v>1.75</v>
      </c>
      <c r="AG466" s="5">
        <v>46.0</v>
      </c>
      <c r="AH466" s="5">
        <v>42.0</v>
      </c>
      <c r="AI466" s="5">
        <v>9.0</v>
      </c>
      <c r="AJ466" s="5">
        <v>12.0</v>
      </c>
      <c r="AK466" s="5">
        <v>4.0</v>
      </c>
      <c r="AL466" s="5">
        <v>0.0</v>
      </c>
      <c r="AM466" s="5">
        <v>0.0</v>
      </c>
      <c r="AN466" s="5">
        <v>0.0</v>
      </c>
      <c r="AO466" s="5">
        <v>0.0</v>
      </c>
      <c r="AP466" s="5">
        <v>4.0</v>
      </c>
      <c r="AQ466" s="5">
        <v>0.286</v>
      </c>
      <c r="AR466" s="5">
        <v>0.348</v>
      </c>
      <c r="AS466" s="5">
        <v>0.381</v>
      </c>
      <c r="AT466" s="5">
        <v>0.729</v>
      </c>
      <c r="AU466" s="5">
        <v>16.0</v>
      </c>
      <c r="AV466" s="5">
        <v>1.0</v>
      </c>
      <c r="AW466" s="5">
        <v>0.0</v>
      </c>
      <c r="AX466" s="5">
        <v>0.0</v>
      </c>
      <c r="AY466" s="5">
        <v>0.0</v>
      </c>
      <c r="AZ466" s="5">
        <v>0.0</v>
      </c>
      <c r="BA466" s="5">
        <v>1.0</v>
      </c>
      <c r="BB466" s="5">
        <v>0.343</v>
      </c>
      <c r="BC466" s="5">
        <f t="shared" si="1"/>
        <v>8</v>
      </c>
      <c r="BD466" s="5">
        <f t="shared" si="2"/>
        <v>0</v>
      </c>
    </row>
    <row r="467">
      <c r="A467" s="1">
        <v>466.0</v>
      </c>
      <c r="B467" s="3"/>
      <c r="C467" s="4" t="s">
        <v>1117</v>
      </c>
      <c r="D467" s="4" t="s">
        <v>692</v>
      </c>
      <c r="E467" s="5">
        <v>2020.0</v>
      </c>
      <c r="F467" s="5">
        <v>2020.0</v>
      </c>
      <c r="G467" s="5">
        <v>8.0</v>
      </c>
      <c r="H467" s="5">
        <v>7.0</v>
      </c>
      <c r="I467" s="3"/>
      <c r="J467" s="3"/>
      <c r="K467" s="3"/>
      <c r="L467" s="5">
        <v>9.0</v>
      </c>
      <c r="M467" s="5">
        <v>6.0</v>
      </c>
      <c r="N467" s="3"/>
      <c r="O467" s="3"/>
      <c r="P467" s="3"/>
      <c r="Q467" s="3"/>
      <c r="R467" s="5">
        <v>12.0</v>
      </c>
      <c r="S467" s="5">
        <v>18.0</v>
      </c>
      <c r="T467" s="5">
        <v>8.0</v>
      </c>
      <c r="U467" s="5">
        <v>12.0</v>
      </c>
      <c r="V467" s="5">
        <v>6.0</v>
      </c>
      <c r="W467" s="5">
        <v>5.0</v>
      </c>
      <c r="X467" s="5">
        <v>0.0</v>
      </c>
      <c r="Y467" s="5">
        <v>0.0</v>
      </c>
      <c r="Z467" s="5">
        <v>1.0</v>
      </c>
      <c r="AA467" s="5">
        <v>0.0</v>
      </c>
      <c r="AB467" s="5">
        <v>0.0</v>
      </c>
      <c r="AC467" s="5">
        <v>57.0</v>
      </c>
      <c r="AD467" s="5">
        <v>1.917</v>
      </c>
      <c r="AE467" s="5">
        <v>5.3</v>
      </c>
      <c r="AF467" s="5">
        <v>1.4</v>
      </c>
      <c r="AG467" s="5">
        <v>57.0</v>
      </c>
      <c r="AH467" s="5">
        <v>50.0</v>
      </c>
      <c r="AI467" s="5">
        <v>8.0</v>
      </c>
      <c r="AJ467" s="5">
        <v>18.0</v>
      </c>
      <c r="AK467" s="5">
        <v>5.0</v>
      </c>
      <c r="AL467" s="5">
        <v>0.0</v>
      </c>
      <c r="AM467" s="5">
        <v>6.0</v>
      </c>
      <c r="AN467" s="5">
        <v>3.0</v>
      </c>
      <c r="AO467" s="5">
        <v>0.0</v>
      </c>
      <c r="AP467" s="5">
        <v>5.0</v>
      </c>
      <c r="AQ467" s="5">
        <v>0.36</v>
      </c>
      <c r="AR467" s="5">
        <v>0.429</v>
      </c>
      <c r="AS467" s="5">
        <v>0.82</v>
      </c>
      <c r="AT467" s="5">
        <v>1.249</v>
      </c>
      <c r="AU467" s="5">
        <v>41.0</v>
      </c>
      <c r="AV467" s="5">
        <v>3.0</v>
      </c>
      <c r="AW467" s="5">
        <v>1.0</v>
      </c>
      <c r="AX467" s="5">
        <v>1.0</v>
      </c>
      <c r="AY467" s="5">
        <v>0.0</v>
      </c>
      <c r="AZ467" s="5">
        <v>0.0</v>
      </c>
      <c r="BA467" s="5">
        <v>0.0</v>
      </c>
      <c r="BB467" s="5">
        <v>0.324</v>
      </c>
      <c r="BC467" s="5">
        <f t="shared" si="1"/>
        <v>7</v>
      </c>
      <c r="BD467" s="5">
        <f t="shared" si="2"/>
        <v>3</v>
      </c>
    </row>
    <row r="468">
      <c r="A468" s="1">
        <v>467.0</v>
      </c>
      <c r="B468" s="3"/>
      <c r="C468" s="4" t="s">
        <v>1118</v>
      </c>
      <c r="D468" s="4" t="s">
        <v>692</v>
      </c>
      <c r="E468" s="5">
        <v>2019.0</v>
      </c>
      <c r="F468" s="5">
        <v>2020.0</v>
      </c>
      <c r="G468" s="5">
        <v>21.0</v>
      </c>
      <c r="H468" s="5">
        <v>7.0</v>
      </c>
      <c r="I468" s="3"/>
      <c r="J468" s="3"/>
      <c r="K468" s="3"/>
      <c r="L468" s="5">
        <v>5.25</v>
      </c>
      <c r="M468" s="5">
        <v>0.0</v>
      </c>
      <c r="N468" s="3"/>
      <c r="O468" s="3"/>
      <c r="P468" s="3"/>
      <c r="Q468" s="3"/>
      <c r="R468" s="5">
        <v>12.0</v>
      </c>
      <c r="S468" s="5">
        <v>13.0</v>
      </c>
      <c r="T468" s="5">
        <v>11.0</v>
      </c>
      <c r="U468" s="5">
        <v>7.0</v>
      </c>
      <c r="V468" s="5">
        <v>1.0</v>
      </c>
      <c r="W468" s="5">
        <v>6.0</v>
      </c>
      <c r="X468" s="5">
        <v>0.0</v>
      </c>
      <c r="Y468" s="5">
        <v>0.0</v>
      </c>
      <c r="Z468" s="5">
        <v>1.0</v>
      </c>
      <c r="AA468" s="5">
        <v>0.0</v>
      </c>
      <c r="AB468" s="5">
        <v>1.0</v>
      </c>
      <c r="AC468" s="5">
        <v>54.0</v>
      </c>
      <c r="AD468" s="5">
        <v>1.583</v>
      </c>
      <c r="AE468" s="5">
        <v>5.3</v>
      </c>
      <c r="AF468" s="5">
        <v>1.17</v>
      </c>
      <c r="AG468" s="5">
        <v>54.0</v>
      </c>
      <c r="AH468" s="5">
        <v>47.0</v>
      </c>
      <c r="AI468" s="5">
        <v>11.0</v>
      </c>
      <c r="AJ468" s="5">
        <v>13.0</v>
      </c>
      <c r="AK468" s="5">
        <v>3.0</v>
      </c>
      <c r="AL468" s="5">
        <v>0.0</v>
      </c>
      <c r="AM468" s="5">
        <v>1.0</v>
      </c>
      <c r="AN468" s="5">
        <v>0.0</v>
      </c>
      <c r="AO468" s="5">
        <v>0.0</v>
      </c>
      <c r="AP468" s="5">
        <v>6.0</v>
      </c>
      <c r="AQ468" s="5">
        <v>0.277</v>
      </c>
      <c r="AR468" s="5">
        <v>0.37</v>
      </c>
      <c r="AS468" s="5">
        <v>0.404</v>
      </c>
      <c r="AT468" s="5">
        <v>0.775</v>
      </c>
      <c r="AU468" s="5">
        <v>19.0</v>
      </c>
      <c r="AV468" s="5">
        <v>2.0</v>
      </c>
      <c r="AW468" s="5">
        <v>1.0</v>
      </c>
      <c r="AX468" s="5">
        <v>0.0</v>
      </c>
      <c r="AY468" s="5">
        <v>0.0</v>
      </c>
      <c r="AZ468" s="5">
        <v>0.0</v>
      </c>
      <c r="BA468" s="5">
        <v>0.0</v>
      </c>
      <c r="BB468" s="5">
        <v>0.308</v>
      </c>
      <c r="BC468" s="5">
        <f t="shared" si="1"/>
        <v>9</v>
      </c>
      <c r="BD468" s="5">
        <f t="shared" si="2"/>
        <v>0</v>
      </c>
    </row>
    <row r="469">
      <c r="A469" s="1">
        <v>468.0</v>
      </c>
      <c r="B469" s="3"/>
      <c r="C469" s="4" t="s">
        <v>1119</v>
      </c>
      <c r="D469" s="4" t="s">
        <v>692</v>
      </c>
      <c r="E469" s="5">
        <v>2019.0</v>
      </c>
      <c r="F469" s="5">
        <v>2019.0</v>
      </c>
      <c r="G469" s="5">
        <v>5.0</v>
      </c>
      <c r="H469" s="5">
        <v>7.0</v>
      </c>
      <c r="I469" s="3"/>
      <c r="J469" s="3"/>
      <c r="K469" s="3"/>
      <c r="L469" s="5">
        <v>4.63</v>
      </c>
      <c r="M469" s="5">
        <v>5.0</v>
      </c>
      <c r="N469" s="3"/>
      <c r="O469" s="3"/>
      <c r="P469" s="3"/>
      <c r="Q469" s="3"/>
      <c r="R469" s="5">
        <v>11.2</v>
      </c>
      <c r="S469" s="5">
        <v>12.0</v>
      </c>
      <c r="T469" s="5">
        <v>3.0</v>
      </c>
      <c r="U469" s="5">
        <v>6.0</v>
      </c>
      <c r="V469" s="5">
        <v>0.0</v>
      </c>
      <c r="W469" s="5">
        <v>3.0</v>
      </c>
      <c r="X469" s="5">
        <v>0.0</v>
      </c>
      <c r="Y469" s="5">
        <v>0.0</v>
      </c>
      <c r="Z469" s="5">
        <v>0.0</v>
      </c>
      <c r="AA469" s="5">
        <v>0.0</v>
      </c>
      <c r="AB469" s="5">
        <v>0.0</v>
      </c>
      <c r="AC469" s="5">
        <v>50.0</v>
      </c>
      <c r="AD469" s="5">
        <v>1.286</v>
      </c>
      <c r="AE469" s="5">
        <v>5.4</v>
      </c>
      <c r="AF469" s="5">
        <v>2.33</v>
      </c>
      <c r="AG469" s="5">
        <v>50.0</v>
      </c>
      <c r="AH469" s="5">
        <v>47.0</v>
      </c>
      <c r="AI469" s="5">
        <v>3.0</v>
      </c>
      <c r="AJ469" s="5">
        <v>12.0</v>
      </c>
      <c r="AK469" s="5">
        <v>1.0</v>
      </c>
      <c r="AL469" s="5">
        <v>0.0</v>
      </c>
      <c r="AM469" s="5">
        <v>0.0</v>
      </c>
      <c r="AN469" s="5">
        <v>0.0</v>
      </c>
      <c r="AO469" s="5">
        <v>0.0</v>
      </c>
      <c r="AP469" s="5">
        <v>3.0</v>
      </c>
      <c r="AQ469" s="5">
        <v>0.255</v>
      </c>
      <c r="AR469" s="5">
        <v>0.3</v>
      </c>
      <c r="AS469" s="5">
        <v>0.277</v>
      </c>
      <c r="AT469" s="5">
        <v>0.577</v>
      </c>
      <c r="AU469" s="5">
        <v>13.0</v>
      </c>
      <c r="AV469" s="5">
        <v>0.0</v>
      </c>
      <c r="AW469" s="5">
        <v>0.0</v>
      </c>
      <c r="AX469" s="5">
        <v>0.0</v>
      </c>
      <c r="AY469" s="5">
        <v>0.0</v>
      </c>
      <c r="AZ469" s="5">
        <v>0.0</v>
      </c>
      <c r="BA469" s="5">
        <v>0.0</v>
      </c>
      <c r="BB469" s="5">
        <v>0.3</v>
      </c>
      <c r="BC469" s="5">
        <f t="shared" si="1"/>
        <v>11</v>
      </c>
      <c r="BD469" s="5">
        <f t="shared" si="2"/>
        <v>0</v>
      </c>
    </row>
    <row r="470">
      <c r="A470" s="1">
        <v>469.0</v>
      </c>
      <c r="B470" s="3"/>
      <c r="C470" s="4" t="s">
        <v>1120</v>
      </c>
      <c r="D470" s="4" t="s">
        <v>692</v>
      </c>
      <c r="E470" s="5">
        <v>2019.0</v>
      </c>
      <c r="F470" s="5">
        <v>2019.0</v>
      </c>
      <c r="G470" s="5">
        <v>17.0</v>
      </c>
      <c r="H470" s="5">
        <v>7.0</v>
      </c>
      <c r="I470" s="3"/>
      <c r="J470" s="3"/>
      <c r="K470" s="3"/>
      <c r="L470" s="5">
        <v>4.5</v>
      </c>
      <c r="M470" s="5">
        <v>0.0</v>
      </c>
      <c r="N470" s="3"/>
      <c r="O470" s="3"/>
      <c r="P470" s="3"/>
      <c r="Q470" s="3"/>
      <c r="R470" s="5">
        <v>10.0</v>
      </c>
      <c r="S470" s="5">
        <v>11.0</v>
      </c>
      <c r="T470" s="5">
        <v>8.0</v>
      </c>
      <c r="U470" s="5">
        <v>5.0</v>
      </c>
      <c r="V470" s="5">
        <v>3.0</v>
      </c>
      <c r="W470" s="5">
        <v>3.0</v>
      </c>
      <c r="X470" s="5">
        <v>0.0</v>
      </c>
      <c r="Y470" s="5">
        <v>0.0</v>
      </c>
      <c r="Z470" s="5">
        <v>2.0</v>
      </c>
      <c r="AA470" s="5">
        <v>0.0</v>
      </c>
      <c r="AB470" s="5">
        <v>0.0</v>
      </c>
      <c r="AC470" s="5">
        <v>44.0</v>
      </c>
      <c r="AD470" s="5">
        <v>1.4</v>
      </c>
      <c r="AE470" s="5">
        <v>6.3</v>
      </c>
      <c r="AF470" s="5">
        <v>2.33</v>
      </c>
      <c r="AG470" s="5">
        <v>44.0</v>
      </c>
      <c r="AH470" s="5">
        <v>38.0</v>
      </c>
      <c r="AI470" s="5">
        <v>8.0</v>
      </c>
      <c r="AJ470" s="5">
        <v>11.0</v>
      </c>
      <c r="AK470" s="5">
        <v>0.0</v>
      </c>
      <c r="AL470" s="5">
        <v>0.0</v>
      </c>
      <c r="AM470" s="5">
        <v>3.0</v>
      </c>
      <c r="AN470" s="5">
        <v>0.0</v>
      </c>
      <c r="AO470" s="5">
        <v>1.0</v>
      </c>
      <c r="AP470" s="5">
        <v>3.0</v>
      </c>
      <c r="AQ470" s="5">
        <v>0.289</v>
      </c>
      <c r="AR470" s="5">
        <v>0.372</v>
      </c>
      <c r="AS470" s="5">
        <v>0.526</v>
      </c>
      <c r="AT470" s="5">
        <v>0.898</v>
      </c>
      <c r="AU470" s="5">
        <v>20.0</v>
      </c>
      <c r="AV470" s="5">
        <v>1.0</v>
      </c>
      <c r="AW470" s="5">
        <v>2.0</v>
      </c>
      <c r="AX470" s="5">
        <v>1.0</v>
      </c>
      <c r="AY470" s="5">
        <v>0.0</v>
      </c>
      <c r="AZ470" s="5">
        <v>0.0</v>
      </c>
      <c r="BA470" s="5">
        <v>0.0</v>
      </c>
      <c r="BB470" s="5">
        <v>0.286</v>
      </c>
      <c r="BC470" s="5">
        <f t="shared" si="1"/>
        <v>8</v>
      </c>
      <c r="BD470" s="5">
        <f t="shared" si="2"/>
        <v>-1</v>
      </c>
    </row>
    <row r="471">
      <c r="A471" s="1">
        <v>470.0</v>
      </c>
      <c r="B471" s="3"/>
      <c r="C471" s="4" t="s">
        <v>1121</v>
      </c>
      <c r="D471" s="4" t="s">
        <v>692</v>
      </c>
      <c r="E471" s="5">
        <v>2019.0</v>
      </c>
      <c r="F471" s="5">
        <v>2019.0</v>
      </c>
      <c r="G471" s="5">
        <v>8.0</v>
      </c>
      <c r="H471" s="5">
        <v>6.0</v>
      </c>
      <c r="I471" s="3"/>
      <c r="J471" s="3"/>
      <c r="K471" s="3"/>
      <c r="L471" s="5">
        <v>8.18</v>
      </c>
      <c r="M471" s="5">
        <v>0.0</v>
      </c>
      <c r="N471" s="3"/>
      <c r="O471" s="3"/>
      <c r="P471" s="3"/>
      <c r="Q471" s="3"/>
      <c r="R471" s="5">
        <v>11.0</v>
      </c>
      <c r="S471" s="5">
        <v>11.0</v>
      </c>
      <c r="T471" s="5">
        <v>8.0</v>
      </c>
      <c r="U471" s="5">
        <v>10.0</v>
      </c>
      <c r="V471" s="5">
        <v>3.0</v>
      </c>
      <c r="W471" s="5">
        <v>2.0</v>
      </c>
      <c r="X471" s="5">
        <v>0.0</v>
      </c>
      <c r="Y471" s="5">
        <v>0.0</v>
      </c>
      <c r="Z471" s="5">
        <v>2.0</v>
      </c>
      <c r="AA471" s="5">
        <v>0.0</v>
      </c>
      <c r="AB471" s="5">
        <v>1.0</v>
      </c>
      <c r="AC471" s="5">
        <v>46.0</v>
      </c>
      <c r="AD471" s="5">
        <v>1.182</v>
      </c>
      <c r="AE471" s="5">
        <v>4.9</v>
      </c>
      <c r="AF471" s="5">
        <v>3.0</v>
      </c>
      <c r="AG471" s="5">
        <v>46.0</v>
      </c>
      <c r="AH471" s="5">
        <v>42.0</v>
      </c>
      <c r="AI471" s="5">
        <v>8.0</v>
      </c>
      <c r="AJ471" s="5">
        <v>11.0</v>
      </c>
      <c r="AK471" s="5">
        <v>2.0</v>
      </c>
      <c r="AL471" s="5">
        <v>0.0</v>
      </c>
      <c r="AM471" s="5">
        <v>3.0</v>
      </c>
      <c r="AN471" s="5">
        <v>1.0</v>
      </c>
      <c r="AO471" s="5">
        <v>0.0</v>
      </c>
      <c r="AP471" s="5">
        <v>2.0</v>
      </c>
      <c r="AQ471" s="5">
        <v>0.262</v>
      </c>
      <c r="AR471" s="5">
        <v>0.326</v>
      </c>
      <c r="AS471" s="5">
        <v>0.524</v>
      </c>
      <c r="AT471" s="5">
        <v>0.85</v>
      </c>
      <c r="AU471" s="5">
        <v>22.0</v>
      </c>
      <c r="AV471" s="5">
        <v>1.0</v>
      </c>
      <c r="AW471" s="5">
        <v>2.0</v>
      </c>
      <c r="AX471" s="5">
        <v>0.0</v>
      </c>
      <c r="AY471" s="5">
        <v>0.0</v>
      </c>
      <c r="AZ471" s="5">
        <v>0.0</v>
      </c>
      <c r="BA471" s="5">
        <v>0.0</v>
      </c>
      <c r="BB471" s="5">
        <v>0.242</v>
      </c>
      <c r="BC471" s="5">
        <f t="shared" si="1"/>
        <v>6</v>
      </c>
      <c r="BD471" s="5">
        <f t="shared" si="2"/>
        <v>1</v>
      </c>
    </row>
    <row r="472">
      <c r="A472" s="1">
        <v>471.0</v>
      </c>
      <c r="B472" s="3"/>
      <c r="C472" s="4" t="s">
        <v>1122</v>
      </c>
      <c r="D472" s="4" t="s">
        <v>692</v>
      </c>
      <c r="E472" s="5">
        <v>2019.0</v>
      </c>
      <c r="F472" s="5">
        <v>2019.0</v>
      </c>
      <c r="G472" s="5">
        <v>12.0</v>
      </c>
      <c r="H472" s="5">
        <v>6.0</v>
      </c>
      <c r="I472" s="3"/>
      <c r="J472" s="3"/>
      <c r="K472" s="3"/>
      <c r="L472" s="5">
        <v>5.4</v>
      </c>
      <c r="M472" s="5">
        <v>0.0</v>
      </c>
      <c r="N472" s="3"/>
      <c r="O472" s="3"/>
      <c r="P472" s="3"/>
      <c r="Q472" s="3"/>
      <c r="R472" s="5">
        <v>10.0</v>
      </c>
      <c r="S472" s="5">
        <v>10.0</v>
      </c>
      <c r="T472" s="5">
        <v>8.0</v>
      </c>
      <c r="U472" s="5">
        <v>6.0</v>
      </c>
      <c r="V472" s="5">
        <v>2.0</v>
      </c>
      <c r="W472" s="5">
        <v>5.0</v>
      </c>
      <c r="X472" s="5">
        <v>1.0</v>
      </c>
      <c r="Y472" s="5">
        <v>0.0</v>
      </c>
      <c r="Z472" s="5">
        <v>0.0</v>
      </c>
      <c r="AA472" s="5">
        <v>0.0</v>
      </c>
      <c r="AB472" s="5">
        <v>0.0</v>
      </c>
      <c r="AC472" s="5">
        <v>42.0</v>
      </c>
      <c r="AD472" s="5">
        <v>1.5</v>
      </c>
      <c r="AE472" s="5">
        <v>5.4</v>
      </c>
      <c r="AF472" s="5">
        <v>1.2</v>
      </c>
      <c r="AG472" s="5">
        <v>42.0</v>
      </c>
      <c r="AH472" s="5">
        <v>36.0</v>
      </c>
      <c r="AI472" s="5">
        <v>8.0</v>
      </c>
      <c r="AJ472" s="5">
        <v>10.0</v>
      </c>
      <c r="AK472" s="5">
        <v>1.0</v>
      </c>
      <c r="AL472" s="5">
        <v>0.0</v>
      </c>
      <c r="AM472" s="5">
        <v>2.0</v>
      </c>
      <c r="AN472" s="5">
        <v>0.0</v>
      </c>
      <c r="AO472" s="5">
        <v>1.0</v>
      </c>
      <c r="AP472" s="5">
        <v>5.0</v>
      </c>
      <c r="AQ472" s="5">
        <v>0.278</v>
      </c>
      <c r="AR472" s="5">
        <v>0.357</v>
      </c>
      <c r="AS472" s="5">
        <v>0.472</v>
      </c>
      <c r="AT472" s="5">
        <v>0.829</v>
      </c>
      <c r="AU472" s="5">
        <v>17.0</v>
      </c>
      <c r="AV472" s="5">
        <v>2.0</v>
      </c>
      <c r="AW472" s="5">
        <v>0.0</v>
      </c>
      <c r="AX472" s="5">
        <v>0.0</v>
      </c>
      <c r="AY472" s="5">
        <v>1.0</v>
      </c>
      <c r="AZ472" s="5">
        <v>1.0</v>
      </c>
      <c r="BA472" s="5">
        <v>0.0</v>
      </c>
      <c r="BB472" s="5">
        <v>0.276</v>
      </c>
      <c r="BC472" s="5">
        <f t="shared" si="1"/>
        <v>7</v>
      </c>
      <c r="BD472" s="5">
        <f t="shared" si="2"/>
        <v>-1</v>
      </c>
    </row>
    <row r="473">
      <c r="A473" s="1">
        <v>472.0</v>
      </c>
      <c r="B473" s="3"/>
      <c r="C473" s="4" t="s">
        <v>1123</v>
      </c>
      <c r="D473" s="4" t="s">
        <v>692</v>
      </c>
      <c r="E473" s="5">
        <v>2019.0</v>
      </c>
      <c r="F473" s="5">
        <v>2019.0</v>
      </c>
      <c r="G473" s="5">
        <v>13.0</v>
      </c>
      <c r="H473" s="5">
        <v>5.0</v>
      </c>
      <c r="I473" s="3"/>
      <c r="J473" s="3"/>
      <c r="K473" s="3"/>
      <c r="L473" s="5">
        <v>9.0</v>
      </c>
      <c r="M473" s="5">
        <v>0.0</v>
      </c>
      <c r="N473" s="3"/>
      <c r="O473" s="3"/>
      <c r="P473" s="3"/>
      <c r="Q473" s="3"/>
      <c r="R473" s="5">
        <v>10.0</v>
      </c>
      <c r="S473" s="5">
        <v>18.0</v>
      </c>
      <c r="T473" s="5">
        <v>13.0</v>
      </c>
      <c r="U473" s="5">
        <v>10.0</v>
      </c>
      <c r="V473" s="5">
        <v>2.0</v>
      </c>
      <c r="W473" s="5">
        <v>6.0</v>
      </c>
      <c r="X473" s="5">
        <v>0.0</v>
      </c>
      <c r="Y473" s="5">
        <v>0.0</v>
      </c>
      <c r="Z473" s="5">
        <v>1.0</v>
      </c>
      <c r="AA473" s="5">
        <v>0.0</v>
      </c>
      <c r="AB473" s="5">
        <v>0.0</v>
      </c>
      <c r="AC473" s="5">
        <v>49.0</v>
      </c>
      <c r="AD473" s="5">
        <v>2.4</v>
      </c>
      <c r="AE473" s="5">
        <v>4.5</v>
      </c>
      <c r="AF473" s="5">
        <v>0.83</v>
      </c>
      <c r="AG473" s="5">
        <v>49.0</v>
      </c>
      <c r="AH473" s="5">
        <v>42.0</v>
      </c>
      <c r="AI473" s="5">
        <v>13.0</v>
      </c>
      <c r="AJ473" s="5">
        <v>18.0</v>
      </c>
      <c r="AK473" s="5">
        <v>5.0</v>
      </c>
      <c r="AL473" s="5">
        <v>0.0</v>
      </c>
      <c r="AM473" s="5">
        <v>2.0</v>
      </c>
      <c r="AN473" s="5">
        <v>1.0</v>
      </c>
      <c r="AO473" s="5">
        <v>1.0</v>
      </c>
      <c r="AP473" s="5">
        <v>6.0</v>
      </c>
      <c r="AQ473" s="5">
        <v>0.429</v>
      </c>
      <c r="AR473" s="5">
        <v>0.51</v>
      </c>
      <c r="AS473" s="5">
        <v>0.69</v>
      </c>
      <c r="AT473" s="5">
        <v>1.201</v>
      </c>
      <c r="AU473" s="5">
        <v>29.0</v>
      </c>
      <c r="AV473" s="5">
        <v>4.0</v>
      </c>
      <c r="AW473" s="5">
        <v>1.0</v>
      </c>
      <c r="AX473" s="5">
        <v>0.0</v>
      </c>
      <c r="AY473" s="5">
        <v>0.0</v>
      </c>
      <c r="AZ473" s="5">
        <v>0.0</v>
      </c>
      <c r="BA473" s="5">
        <v>0.0</v>
      </c>
      <c r="BB473" s="5">
        <v>0.457</v>
      </c>
      <c r="BC473" s="5">
        <f t="shared" si="1"/>
        <v>11</v>
      </c>
      <c r="BD473" s="5">
        <f t="shared" si="2"/>
        <v>0</v>
      </c>
    </row>
    <row r="474">
      <c r="A474" s="1">
        <v>473.0</v>
      </c>
      <c r="B474" s="3"/>
      <c r="C474" s="4" t="s">
        <v>1124</v>
      </c>
      <c r="D474" s="4" t="s">
        <v>692</v>
      </c>
      <c r="E474" s="5">
        <v>2019.0</v>
      </c>
      <c r="F474" s="5">
        <v>2019.0</v>
      </c>
      <c r="G474" s="5">
        <v>20.0</v>
      </c>
      <c r="H474" s="5">
        <v>4.0</v>
      </c>
      <c r="I474" s="3"/>
      <c r="J474" s="3"/>
      <c r="K474" s="3"/>
      <c r="L474" s="5">
        <v>5.11</v>
      </c>
      <c r="M474" s="5">
        <v>0.0</v>
      </c>
      <c r="N474" s="3"/>
      <c r="O474" s="3"/>
      <c r="P474" s="3"/>
      <c r="Q474" s="3"/>
      <c r="R474" s="5">
        <v>12.1</v>
      </c>
      <c r="S474" s="5">
        <v>15.0</v>
      </c>
      <c r="T474" s="5">
        <v>4.0</v>
      </c>
      <c r="U474" s="5">
        <v>7.0</v>
      </c>
      <c r="V474" s="5">
        <v>3.0</v>
      </c>
      <c r="W474" s="5">
        <v>1.0</v>
      </c>
      <c r="X474" s="5">
        <v>0.0</v>
      </c>
      <c r="Y474" s="5">
        <v>0.0</v>
      </c>
      <c r="Z474" s="5">
        <v>0.0</v>
      </c>
      <c r="AA474" s="5">
        <v>0.0</v>
      </c>
      <c r="AB474" s="5">
        <v>0.0</v>
      </c>
      <c r="AC474" s="5">
        <v>52.0</v>
      </c>
      <c r="AD474" s="5">
        <v>1.297</v>
      </c>
      <c r="AE474" s="5">
        <v>2.9</v>
      </c>
      <c r="AF474" s="5">
        <v>4.0</v>
      </c>
      <c r="AG474" s="5">
        <v>52.0</v>
      </c>
      <c r="AH474" s="5">
        <v>50.0</v>
      </c>
      <c r="AI474" s="5">
        <v>4.0</v>
      </c>
      <c r="AJ474" s="5">
        <v>15.0</v>
      </c>
      <c r="AK474" s="5">
        <v>1.0</v>
      </c>
      <c r="AL474" s="5">
        <v>0.0</v>
      </c>
      <c r="AM474" s="5">
        <v>3.0</v>
      </c>
      <c r="AN474" s="5">
        <v>0.0</v>
      </c>
      <c r="AO474" s="5">
        <v>0.0</v>
      </c>
      <c r="AP474" s="5">
        <v>1.0</v>
      </c>
      <c r="AQ474" s="5">
        <v>0.3</v>
      </c>
      <c r="AR474" s="5">
        <v>0.308</v>
      </c>
      <c r="AS474" s="5">
        <v>0.5</v>
      </c>
      <c r="AT474" s="5">
        <v>0.808</v>
      </c>
      <c r="AU474" s="5">
        <v>25.0</v>
      </c>
      <c r="AV474" s="5">
        <v>0.0</v>
      </c>
      <c r="AW474" s="5">
        <v>0.0</v>
      </c>
      <c r="AX474" s="5">
        <v>0.0</v>
      </c>
      <c r="AY474" s="5">
        <v>1.0</v>
      </c>
      <c r="AZ474" s="5">
        <v>0.0</v>
      </c>
      <c r="BA474" s="5">
        <v>0.0</v>
      </c>
      <c r="BB474" s="5">
        <v>0.273</v>
      </c>
      <c r="BC474" s="5">
        <f t="shared" si="1"/>
        <v>11</v>
      </c>
      <c r="BD474" s="5">
        <f t="shared" si="2"/>
        <v>0</v>
      </c>
    </row>
    <row r="475">
      <c r="A475" s="1">
        <v>474.0</v>
      </c>
      <c r="B475" s="3"/>
      <c r="C475" s="4" t="s">
        <v>1125</v>
      </c>
      <c r="D475" s="4" t="s">
        <v>692</v>
      </c>
      <c r="E475" s="5">
        <v>2019.0</v>
      </c>
      <c r="F475" s="5">
        <v>2019.0</v>
      </c>
      <c r="G475" s="5">
        <v>5.0</v>
      </c>
      <c r="H475" s="5">
        <v>4.0</v>
      </c>
      <c r="I475" s="3"/>
      <c r="J475" s="3"/>
      <c r="K475" s="3"/>
      <c r="L475" s="5">
        <v>7.82</v>
      </c>
      <c r="M475" s="5">
        <v>5.0</v>
      </c>
      <c r="N475" s="3"/>
      <c r="O475" s="3"/>
      <c r="P475" s="3"/>
      <c r="Q475" s="3"/>
      <c r="R475" s="5">
        <v>12.2</v>
      </c>
      <c r="S475" s="5">
        <v>17.0</v>
      </c>
      <c r="T475" s="5">
        <v>6.0</v>
      </c>
      <c r="U475" s="5">
        <v>11.0</v>
      </c>
      <c r="V475" s="5">
        <v>4.0</v>
      </c>
      <c r="W475" s="5">
        <v>7.0</v>
      </c>
      <c r="X475" s="5">
        <v>0.0</v>
      </c>
      <c r="Y475" s="5">
        <v>0.0</v>
      </c>
      <c r="Z475" s="5">
        <v>2.0</v>
      </c>
      <c r="AA475" s="5">
        <v>0.0</v>
      </c>
      <c r="AB475" s="5">
        <v>1.0</v>
      </c>
      <c r="AC475" s="5">
        <v>63.0</v>
      </c>
      <c r="AD475" s="5">
        <v>1.895</v>
      </c>
      <c r="AE475" s="5">
        <v>2.8</v>
      </c>
      <c r="AF475" s="5">
        <v>0.57</v>
      </c>
      <c r="AG475" s="5">
        <v>63.0</v>
      </c>
      <c r="AH475" s="5">
        <v>54.0</v>
      </c>
      <c r="AI475" s="5">
        <v>6.0</v>
      </c>
      <c r="AJ475" s="5">
        <v>17.0</v>
      </c>
      <c r="AK475" s="5">
        <v>3.0</v>
      </c>
      <c r="AL475" s="5">
        <v>0.0</v>
      </c>
      <c r="AM475" s="5">
        <v>4.0</v>
      </c>
      <c r="AN475" s="5">
        <v>0.0</v>
      </c>
      <c r="AO475" s="5">
        <v>0.0</v>
      </c>
      <c r="AP475" s="5">
        <v>7.0</v>
      </c>
      <c r="AQ475" s="5">
        <v>0.315</v>
      </c>
      <c r="AR475" s="5">
        <v>0.413</v>
      </c>
      <c r="AS475" s="5">
        <v>0.593</v>
      </c>
      <c r="AT475" s="5">
        <v>1.005</v>
      </c>
      <c r="AU475" s="5">
        <v>32.0</v>
      </c>
      <c r="AV475" s="5">
        <v>1.0</v>
      </c>
      <c r="AW475" s="5">
        <v>2.0</v>
      </c>
      <c r="AX475" s="5">
        <v>0.0</v>
      </c>
      <c r="AY475" s="5">
        <v>0.0</v>
      </c>
      <c r="AZ475" s="5">
        <v>0.0</v>
      </c>
      <c r="BA475" s="5">
        <v>0.0</v>
      </c>
      <c r="BB475" s="5">
        <v>0.283</v>
      </c>
      <c r="BC475" s="5">
        <f t="shared" si="1"/>
        <v>10</v>
      </c>
      <c r="BD475" s="5">
        <f t="shared" si="2"/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.71"/>
    <col customWidth="1" min="3" max="3" width="17.71"/>
    <col customWidth="1" min="4" max="4" width="6.14"/>
    <col customWidth="1" min="5" max="5" width="5.29"/>
    <col customWidth="1" min="6" max="6" width="5.0"/>
    <col customWidth="1" min="7" max="7" width="3.14"/>
    <col customWidth="1" min="8" max="8" width="4.0"/>
    <col customWidth="1" min="9" max="9" width="2.86"/>
    <col customWidth="1" min="10" max="10" width="2.0"/>
    <col customWidth="1" min="11" max="11" width="5.57"/>
    <col customWidth="1" min="12" max="12" width="5.43"/>
    <col customWidth="1" min="13" max="15" width="3.29"/>
    <col customWidth="1" min="16" max="16" width="4.57"/>
    <col customWidth="1" min="17" max="17" width="3.14"/>
    <col customWidth="1" min="18" max="18" width="5.43"/>
    <col customWidth="1" min="19" max="19" width="4.0"/>
    <col customWidth="1" min="20" max="21" width="3.14"/>
    <col customWidth="1" min="22" max="22" width="3.43"/>
    <col customWidth="1" min="23" max="23" width="3.29"/>
    <col customWidth="1" min="24" max="24" width="3.71"/>
    <col customWidth="1" min="25" max="26" width="4.43"/>
    <col customWidth="1" min="27" max="27" width="3.29"/>
    <col customWidth="1" min="28" max="28" width="3.86"/>
    <col customWidth="1" min="29" max="29" width="4.0"/>
    <col customWidth="1" min="30" max="30" width="5.57"/>
    <col customWidth="1" min="31" max="31" width="4.57"/>
    <col customWidth="1" min="32" max="32" width="5.86"/>
    <col customWidth="1" min="33" max="34" width="4.0"/>
    <col customWidth="1" min="35" max="35" width="3.14"/>
    <col customWidth="1" min="36" max="36" width="4.0"/>
    <col customWidth="1" min="37" max="38" width="3.14"/>
    <col customWidth="1" min="39" max="39" width="3.43"/>
    <col customWidth="1" min="40" max="40" width="3.14"/>
    <col customWidth="1" min="41" max="41" width="3.0"/>
    <col customWidth="1" min="42" max="42" width="3.29"/>
    <col customWidth="1" min="43" max="46" width="5.43"/>
    <col customWidth="1" min="47" max="47" width="4.0"/>
    <col customWidth="1" min="48" max="48" width="4.57"/>
    <col customWidth="1" min="49" max="49" width="4.43"/>
    <col customWidth="1" min="50" max="50" width="3.29"/>
    <col customWidth="1" min="51" max="51" width="2.86"/>
    <col customWidth="1" min="52" max="52" width="3.71"/>
    <col customWidth="1" min="53" max="53" width="4.43"/>
    <col customWidth="1" min="54" max="56" width="5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</v>
      </c>
      <c r="I1" s="1" t="s">
        <v>675</v>
      </c>
      <c r="J1" s="1" t="s">
        <v>676</v>
      </c>
      <c r="K1" s="1" t="s">
        <v>677</v>
      </c>
      <c r="L1" s="1" t="s">
        <v>678</v>
      </c>
      <c r="M1" s="1" t="s">
        <v>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12</v>
      </c>
      <c r="T1" s="1" t="s">
        <v>11</v>
      </c>
      <c r="U1" s="1" t="s">
        <v>684</v>
      </c>
      <c r="V1" s="1" t="s">
        <v>7</v>
      </c>
      <c r="W1" s="1" t="s">
        <v>18</v>
      </c>
      <c r="X1" s="1" t="s">
        <v>29</v>
      </c>
      <c r="Y1" s="1" t="s">
        <v>30</v>
      </c>
      <c r="Z1" s="1" t="s">
        <v>26</v>
      </c>
      <c r="AA1" s="1" t="s">
        <v>685</v>
      </c>
      <c r="AB1" s="1" t="s">
        <v>686</v>
      </c>
      <c r="AC1" s="1" t="s">
        <v>687</v>
      </c>
      <c r="AD1" s="1" t="s">
        <v>688</v>
      </c>
      <c r="AE1" s="1" t="s">
        <v>689</v>
      </c>
      <c r="AF1" s="1" t="s">
        <v>690</v>
      </c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7</v>
      </c>
      <c r="AN1" s="1" t="s">
        <v>16</v>
      </c>
      <c r="AO1" s="1" t="s">
        <v>17</v>
      </c>
      <c r="AP1" s="1" t="s">
        <v>18</v>
      </c>
      <c r="AQ1" s="1" t="s">
        <v>20</v>
      </c>
      <c r="AR1" s="1" t="s">
        <v>21</v>
      </c>
      <c r="AS1" s="1" t="s">
        <v>22</v>
      </c>
      <c r="AT1" s="1" t="s">
        <v>23</v>
      </c>
      <c r="AU1" s="1" t="s">
        <v>24</v>
      </c>
      <c r="AV1" s="1" t="s">
        <v>25</v>
      </c>
      <c r="AW1" s="1" t="s">
        <v>26</v>
      </c>
      <c r="AX1" s="1" t="s">
        <v>27</v>
      </c>
      <c r="AY1" s="1" t="s">
        <v>28</v>
      </c>
      <c r="AZ1" s="1" t="s">
        <v>29</v>
      </c>
      <c r="BA1" s="1" t="s">
        <v>30</v>
      </c>
      <c r="BB1" s="1" t="s">
        <v>31</v>
      </c>
      <c r="BC1" s="1" t="s">
        <v>32</v>
      </c>
      <c r="BD1" s="1" t="s">
        <v>33</v>
      </c>
    </row>
    <row r="2">
      <c r="A2" s="1">
        <v>1.0</v>
      </c>
      <c r="B2" s="3"/>
      <c r="C2" s="4" t="s">
        <v>691</v>
      </c>
      <c r="D2" s="4" t="s">
        <v>1126</v>
      </c>
      <c r="E2" s="5">
        <v>2019.0</v>
      </c>
      <c r="F2" s="5">
        <v>2020.0</v>
      </c>
      <c r="G2" s="5">
        <v>42.0</v>
      </c>
      <c r="H2" s="5">
        <v>210.0</v>
      </c>
      <c r="I2" s="3"/>
      <c r="J2" s="3"/>
      <c r="K2" s="3"/>
      <c r="L2" s="5">
        <v>3.2</v>
      </c>
      <c r="M2" s="5">
        <v>42.0</v>
      </c>
      <c r="N2" s="3"/>
      <c r="O2" s="3"/>
      <c r="P2" s="3"/>
      <c r="Q2" s="3"/>
      <c r="R2" s="5">
        <v>132.1</v>
      </c>
      <c r="S2" s="5">
        <v>86.0</v>
      </c>
      <c r="T2" s="5">
        <v>50.0</v>
      </c>
      <c r="U2" s="5">
        <v>47.0</v>
      </c>
      <c r="V2" s="5">
        <v>25.0</v>
      </c>
      <c r="W2" s="5">
        <v>38.0</v>
      </c>
      <c r="X2" s="5">
        <v>0.0</v>
      </c>
      <c r="Y2" s="5">
        <v>0.0</v>
      </c>
      <c r="Z2" s="5">
        <v>3.0</v>
      </c>
      <c r="AA2" s="5">
        <v>0.0</v>
      </c>
      <c r="AB2" s="5">
        <v>3.0</v>
      </c>
      <c r="AC2" s="5">
        <v>512.0</v>
      </c>
      <c r="AD2" s="5">
        <v>0.937</v>
      </c>
      <c r="AE2" s="5">
        <v>14.3</v>
      </c>
      <c r="AF2" s="5">
        <v>5.53</v>
      </c>
      <c r="AG2" s="5">
        <v>512.0</v>
      </c>
      <c r="AH2" s="5">
        <v>468.0</v>
      </c>
      <c r="AI2" s="5">
        <v>50.0</v>
      </c>
      <c r="AJ2" s="5">
        <v>86.0</v>
      </c>
      <c r="AK2" s="5">
        <v>21.0</v>
      </c>
      <c r="AL2" s="5">
        <v>1.0</v>
      </c>
      <c r="AM2" s="5">
        <v>25.0</v>
      </c>
      <c r="AN2" s="5">
        <v>6.0</v>
      </c>
      <c r="AO2" s="5">
        <v>5.0</v>
      </c>
      <c r="AP2" s="5">
        <v>38.0</v>
      </c>
      <c r="AQ2" s="5">
        <v>0.184</v>
      </c>
      <c r="AR2" s="5">
        <v>0.248</v>
      </c>
      <c r="AS2" s="5">
        <v>0.393</v>
      </c>
      <c r="AT2" s="5">
        <v>0.641</v>
      </c>
      <c r="AU2" s="5">
        <v>184.0</v>
      </c>
      <c r="AV2" s="5">
        <v>3.0</v>
      </c>
      <c r="AW2" s="5">
        <v>3.0</v>
      </c>
      <c r="AX2" s="5">
        <v>0.0</v>
      </c>
      <c r="AY2" s="5">
        <v>3.0</v>
      </c>
      <c r="AZ2" s="5">
        <v>0.0</v>
      </c>
      <c r="BA2" s="5">
        <v>0.0</v>
      </c>
      <c r="BB2" s="5">
        <v>0.258</v>
      </c>
      <c r="BC2" s="5">
        <f t="shared" ref="BC2:BC472" si="1">AJ2-AK2-AL2-AM2</f>
        <v>39</v>
      </c>
      <c r="BD2" s="5">
        <f t="shared" ref="BD2:BD472" si="2">AN2-AO2</f>
        <v>1</v>
      </c>
    </row>
    <row r="3">
      <c r="A3" s="1">
        <v>2.0</v>
      </c>
      <c r="B3" s="3"/>
      <c r="C3" s="4" t="s">
        <v>698</v>
      </c>
      <c r="D3" s="4" t="s">
        <v>1126</v>
      </c>
      <c r="E3" s="5">
        <v>2019.0</v>
      </c>
      <c r="F3" s="5">
        <v>2020.0</v>
      </c>
      <c r="G3" s="5">
        <v>35.0</v>
      </c>
      <c r="H3" s="5">
        <v>174.0</v>
      </c>
      <c r="I3" s="3"/>
      <c r="J3" s="3"/>
      <c r="K3" s="3"/>
      <c r="L3" s="5">
        <v>2.65</v>
      </c>
      <c r="M3" s="5">
        <v>35.0</v>
      </c>
      <c r="N3" s="3"/>
      <c r="O3" s="3"/>
      <c r="P3" s="3"/>
      <c r="Q3" s="3"/>
      <c r="R3" s="5">
        <v>119.0</v>
      </c>
      <c r="S3" s="5">
        <v>68.0</v>
      </c>
      <c r="T3" s="5">
        <v>34.0</v>
      </c>
      <c r="U3" s="5">
        <v>35.0</v>
      </c>
      <c r="V3" s="5">
        <v>18.0</v>
      </c>
      <c r="W3" s="5">
        <v>26.0</v>
      </c>
      <c r="X3" s="5">
        <v>0.0</v>
      </c>
      <c r="Y3" s="5">
        <v>2.0</v>
      </c>
      <c r="Z3" s="5">
        <v>6.0</v>
      </c>
      <c r="AA3" s="5">
        <v>0.0</v>
      </c>
      <c r="AB3" s="5">
        <v>2.0</v>
      </c>
      <c r="AC3" s="5">
        <v>453.0</v>
      </c>
      <c r="AD3" s="5">
        <v>0.79</v>
      </c>
      <c r="AE3" s="5">
        <v>13.2</v>
      </c>
      <c r="AF3" s="5">
        <v>6.69</v>
      </c>
      <c r="AG3" s="5">
        <v>453.0</v>
      </c>
      <c r="AH3" s="5">
        <v>419.0</v>
      </c>
      <c r="AI3" s="5">
        <v>34.0</v>
      </c>
      <c r="AJ3" s="5">
        <v>68.0</v>
      </c>
      <c r="AK3" s="5">
        <v>14.0</v>
      </c>
      <c r="AL3" s="5">
        <v>4.0</v>
      </c>
      <c r="AM3" s="5">
        <v>18.0</v>
      </c>
      <c r="AN3" s="5">
        <v>2.0</v>
      </c>
      <c r="AO3" s="5">
        <v>2.0</v>
      </c>
      <c r="AP3" s="5">
        <v>26.0</v>
      </c>
      <c r="AQ3" s="5">
        <v>0.162</v>
      </c>
      <c r="AR3" s="5">
        <v>0.221</v>
      </c>
      <c r="AS3" s="5">
        <v>0.344</v>
      </c>
      <c r="AT3" s="5">
        <v>0.565</v>
      </c>
      <c r="AU3" s="5">
        <v>144.0</v>
      </c>
      <c r="AV3" s="5">
        <v>3.0</v>
      </c>
      <c r="AW3" s="5">
        <v>6.0</v>
      </c>
      <c r="AX3" s="5">
        <v>0.0</v>
      </c>
      <c r="AY3" s="5">
        <v>1.0</v>
      </c>
      <c r="AZ3" s="5">
        <v>0.0</v>
      </c>
      <c r="BA3" s="5">
        <v>2.0</v>
      </c>
      <c r="BB3" s="5">
        <v>0.219</v>
      </c>
      <c r="BC3" s="5">
        <f t="shared" si="1"/>
        <v>32</v>
      </c>
      <c r="BD3" s="5">
        <f t="shared" si="2"/>
        <v>0</v>
      </c>
    </row>
    <row r="4">
      <c r="A4" s="1">
        <v>3.0</v>
      </c>
      <c r="B4" s="3"/>
      <c r="C4" s="4" t="s">
        <v>695</v>
      </c>
      <c r="D4" s="4" t="s">
        <v>1126</v>
      </c>
      <c r="E4" s="5">
        <v>2019.0</v>
      </c>
      <c r="F4" s="5">
        <v>2020.0</v>
      </c>
      <c r="G4" s="5">
        <v>42.0</v>
      </c>
      <c r="H4" s="5">
        <v>170.0</v>
      </c>
      <c r="I4" s="3"/>
      <c r="J4" s="3"/>
      <c r="K4" s="3"/>
      <c r="L4" s="5">
        <v>2.64</v>
      </c>
      <c r="M4" s="5">
        <v>41.0</v>
      </c>
      <c r="N4" s="3"/>
      <c r="O4" s="3"/>
      <c r="P4" s="3"/>
      <c r="Q4" s="3"/>
      <c r="R4" s="5">
        <v>129.2</v>
      </c>
      <c r="S4" s="5">
        <v>101.0</v>
      </c>
      <c r="T4" s="5">
        <v>40.0</v>
      </c>
      <c r="U4" s="5">
        <v>38.0</v>
      </c>
      <c r="V4" s="5">
        <v>18.0</v>
      </c>
      <c r="W4" s="5">
        <v>26.0</v>
      </c>
      <c r="X4" s="5">
        <v>0.0</v>
      </c>
      <c r="Y4" s="5">
        <v>2.0</v>
      </c>
      <c r="Z4" s="5">
        <v>3.0</v>
      </c>
      <c r="AA4" s="5">
        <v>0.0</v>
      </c>
      <c r="AB4" s="5">
        <v>5.0</v>
      </c>
      <c r="AC4" s="5">
        <v>511.0</v>
      </c>
      <c r="AD4" s="5">
        <v>0.979</v>
      </c>
      <c r="AE4" s="5">
        <v>11.8</v>
      </c>
      <c r="AF4" s="5">
        <v>6.54</v>
      </c>
      <c r="AG4" s="5">
        <v>511.0</v>
      </c>
      <c r="AH4" s="5">
        <v>479.0</v>
      </c>
      <c r="AI4" s="5">
        <v>40.0</v>
      </c>
      <c r="AJ4" s="5">
        <v>101.0</v>
      </c>
      <c r="AK4" s="5">
        <v>19.0</v>
      </c>
      <c r="AL4" s="5">
        <v>0.0</v>
      </c>
      <c r="AM4" s="5">
        <v>18.0</v>
      </c>
      <c r="AN4" s="5">
        <v>5.0</v>
      </c>
      <c r="AO4" s="5">
        <v>4.0</v>
      </c>
      <c r="AP4" s="5">
        <v>26.0</v>
      </c>
      <c r="AQ4" s="5">
        <v>0.211</v>
      </c>
      <c r="AR4" s="5">
        <v>0.255</v>
      </c>
      <c r="AS4" s="5">
        <v>0.363</v>
      </c>
      <c r="AT4" s="5">
        <v>0.619</v>
      </c>
      <c r="AU4" s="5">
        <v>174.0</v>
      </c>
      <c r="AV4" s="5">
        <v>7.0</v>
      </c>
      <c r="AW4" s="5">
        <v>3.0</v>
      </c>
      <c r="AX4" s="5">
        <v>2.0</v>
      </c>
      <c r="AY4" s="5">
        <v>1.0</v>
      </c>
      <c r="AZ4" s="5">
        <v>0.0</v>
      </c>
      <c r="BA4" s="5">
        <v>2.0</v>
      </c>
      <c r="BB4" s="5">
        <v>0.284</v>
      </c>
      <c r="BC4" s="5">
        <f t="shared" si="1"/>
        <v>64</v>
      </c>
      <c r="BD4" s="5">
        <f t="shared" si="2"/>
        <v>1</v>
      </c>
    </row>
    <row r="5">
      <c r="A5" s="1">
        <v>4.0</v>
      </c>
      <c r="B5" s="3"/>
      <c r="C5" s="4" t="s">
        <v>696</v>
      </c>
      <c r="D5" s="4" t="s">
        <v>1126</v>
      </c>
      <c r="E5" s="5">
        <v>2019.0</v>
      </c>
      <c r="F5" s="5">
        <v>2020.0</v>
      </c>
      <c r="G5" s="5">
        <v>38.0</v>
      </c>
      <c r="H5" s="5">
        <v>154.0</v>
      </c>
      <c r="I5" s="3"/>
      <c r="J5" s="3"/>
      <c r="K5" s="3"/>
      <c r="L5" s="5">
        <v>3.08</v>
      </c>
      <c r="M5" s="5">
        <v>38.0</v>
      </c>
      <c r="N5" s="3"/>
      <c r="O5" s="3"/>
      <c r="P5" s="3"/>
      <c r="Q5" s="3"/>
      <c r="R5" s="5">
        <v>122.2</v>
      </c>
      <c r="S5" s="5">
        <v>75.0</v>
      </c>
      <c r="T5" s="5">
        <v>43.0</v>
      </c>
      <c r="U5" s="5">
        <v>42.0</v>
      </c>
      <c r="V5" s="5">
        <v>14.0</v>
      </c>
      <c r="W5" s="5">
        <v>38.0</v>
      </c>
      <c r="X5" s="5">
        <v>1.0</v>
      </c>
      <c r="Y5" s="5">
        <v>2.0</v>
      </c>
      <c r="Z5" s="5">
        <v>2.0</v>
      </c>
      <c r="AA5" s="5">
        <v>0.0</v>
      </c>
      <c r="AB5" s="5">
        <v>6.0</v>
      </c>
      <c r="AC5" s="5">
        <v>471.0</v>
      </c>
      <c r="AD5" s="5">
        <v>0.921</v>
      </c>
      <c r="AE5" s="5">
        <v>11.3</v>
      </c>
      <c r="AF5" s="5">
        <v>4.05</v>
      </c>
      <c r="AG5" s="5">
        <v>471.0</v>
      </c>
      <c r="AH5" s="5">
        <v>429.0</v>
      </c>
      <c r="AI5" s="5">
        <v>43.0</v>
      </c>
      <c r="AJ5" s="5">
        <v>75.0</v>
      </c>
      <c r="AK5" s="5">
        <v>18.0</v>
      </c>
      <c r="AL5" s="5">
        <v>1.0</v>
      </c>
      <c r="AM5" s="5">
        <v>14.0</v>
      </c>
      <c r="AN5" s="5">
        <v>2.0</v>
      </c>
      <c r="AO5" s="5">
        <v>3.0</v>
      </c>
      <c r="AP5" s="5">
        <v>38.0</v>
      </c>
      <c r="AQ5" s="5">
        <v>0.175</v>
      </c>
      <c r="AR5" s="5">
        <v>0.244</v>
      </c>
      <c r="AS5" s="5">
        <v>0.319</v>
      </c>
      <c r="AT5" s="5">
        <v>0.564</v>
      </c>
      <c r="AU5" s="5">
        <v>137.0</v>
      </c>
      <c r="AV5" s="5">
        <v>11.0</v>
      </c>
      <c r="AW5" s="5">
        <v>2.0</v>
      </c>
      <c r="AX5" s="5">
        <v>0.0</v>
      </c>
      <c r="AY5" s="5">
        <v>2.0</v>
      </c>
      <c r="AZ5" s="5">
        <v>1.0</v>
      </c>
      <c r="BA5" s="5">
        <v>2.0</v>
      </c>
      <c r="BB5" s="5">
        <v>0.232</v>
      </c>
      <c r="BC5" s="5">
        <f t="shared" si="1"/>
        <v>42</v>
      </c>
      <c r="BD5" s="5">
        <f t="shared" si="2"/>
        <v>-1</v>
      </c>
    </row>
    <row r="6">
      <c r="A6" s="1">
        <v>5.0</v>
      </c>
      <c r="B6" s="3"/>
      <c r="C6" s="4" t="s">
        <v>422</v>
      </c>
      <c r="D6" s="4" t="s">
        <v>1126</v>
      </c>
      <c r="E6" s="5">
        <v>2019.0</v>
      </c>
      <c r="F6" s="5">
        <v>2020.0</v>
      </c>
      <c r="G6" s="5">
        <v>40.0</v>
      </c>
      <c r="H6" s="5">
        <v>153.0</v>
      </c>
      <c r="I6" s="3"/>
      <c r="J6" s="3"/>
      <c r="K6" s="3"/>
      <c r="L6" s="5">
        <v>4.27</v>
      </c>
      <c r="M6" s="5">
        <v>40.0</v>
      </c>
      <c r="N6" s="3"/>
      <c r="O6" s="3"/>
      <c r="P6" s="3"/>
      <c r="Q6" s="3"/>
      <c r="R6" s="5">
        <v>118.0</v>
      </c>
      <c r="S6" s="5">
        <v>99.0</v>
      </c>
      <c r="T6" s="5">
        <v>49.0</v>
      </c>
      <c r="U6" s="5">
        <v>56.0</v>
      </c>
      <c r="V6" s="5">
        <v>17.0</v>
      </c>
      <c r="W6" s="5">
        <v>57.0</v>
      </c>
      <c r="X6" s="5">
        <v>0.0</v>
      </c>
      <c r="Y6" s="5">
        <v>1.0</v>
      </c>
      <c r="Z6" s="5">
        <v>6.0</v>
      </c>
      <c r="AA6" s="5">
        <v>2.0</v>
      </c>
      <c r="AB6" s="5">
        <v>3.0</v>
      </c>
      <c r="AC6" s="5">
        <v>512.0</v>
      </c>
      <c r="AD6" s="5">
        <v>1.322</v>
      </c>
      <c r="AE6" s="5">
        <v>11.7</v>
      </c>
      <c r="AF6" s="5">
        <v>2.68</v>
      </c>
      <c r="AG6" s="5">
        <v>512.0</v>
      </c>
      <c r="AH6" s="5">
        <v>445.0</v>
      </c>
      <c r="AI6" s="5">
        <v>49.0</v>
      </c>
      <c r="AJ6" s="5">
        <v>99.0</v>
      </c>
      <c r="AK6" s="5">
        <v>23.0</v>
      </c>
      <c r="AL6" s="5">
        <v>2.0</v>
      </c>
      <c r="AM6" s="5">
        <v>17.0</v>
      </c>
      <c r="AN6" s="5">
        <v>3.0</v>
      </c>
      <c r="AO6" s="5">
        <v>0.0</v>
      </c>
      <c r="AP6" s="5">
        <v>57.0</v>
      </c>
      <c r="AQ6" s="5">
        <v>0.222</v>
      </c>
      <c r="AR6" s="5">
        <v>0.318</v>
      </c>
      <c r="AS6" s="5">
        <v>0.398</v>
      </c>
      <c r="AT6" s="5">
        <v>0.716</v>
      </c>
      <c r="AU6" s="5">
        <v>177.0</v>
      </c>
      <c r="AV6" s="5">
        <v>4.0</v>
      </c>
      <c r="AW6" s="5">
        <v>6.0</v>
      </c>
      <c r="AX6" s="5">
        <v>3.0</v>
      </c>
      <c r="AY6" s="5">
        <v>1.0</v>
      </c>
      <c r="AZ6" s="5">
        <v>0.0</v>
      </c>
      <c r="BA6" s="5">
        <v>1.0</v>
      </c>
      <c r="BB6" s="5">
        <v>0.297</v>
      </c>
      <c r="BC6" s="5">
        <f t="shared" si="1"/>
        <v>57</v>
      </c>
      <c r="BD6" s="5">
        <f t="shared" si="2"/>
        <v>3</v>
      </c>
    </row>
    <row r="7">
      <c r="A7" s="1">
        <v>6.0</v>
      </c>
      <c r="B7" s="3"/>
      <c r="C7" s="4" t="s">
        <v>701</v>
      </c>
      <c r="D7" s="4" t="s">
        <v>1126</v>
      </c>
      <c r="E7" s="5">
        <v>2019.0</v>
      </c>
      <c r="F7" s="5">
        <v>2020.0</v>
      </c>
      <c r="G7" s="5">
        <v>38.0</v>
      </c>
      <c r="H7" s="5">
        <v>148.0</v>
      </c>
      <c r="I7" s="3"/>
      <c r="J7" s="3"/>
      <c r="K7" s="3"/>
      <c r="L7" s="5">
        <v>3.7</v>
      </c>
      <c r="M7" s="5">
        <v>38.0</v>
      </c>
      <c r="N7" s="3"/>
      <c r="O7" s="3"/>
      <c r="P7" s="3"/>
      <c r="Q7" s="3"/>
      <c r="R7" s="5">
        <v>104.2</v>
      </c>
      <c r="S7" s="5">
        <v>92.0</v>
      </c>
      <c r="T7" s="5">
        <v>57.0</v>
      </c>
      <c r="U7" s="5">
        <v>43.0</v>
      </c>
      <c r="V7" s="5">
        <v>14.0</v>
      </c>
      <c r="W7" s="5">
        <v>33.0</v>
      </c>
      <c r="X7" s="5">
        <v>0.0</v>
      </c>
      <c r="Y7" s="5">
        <v>2.0</v>
      </c>
      <c r="Z7" s="5">
        <v>10.0</v>
      </c>
      <c r="AA7" s="5">
        <v>1.0</v>
      </c>
      <c r="AB7" s="5">
        <v>2.0</v>
      </c>
      <c r="AC7" s="5">
        <v>445.0</v>
      </c>
      <c r="AD7" s="5">
        <v>1.194</v>
      </c>
      <c r="AE7" s="5">
        <v>12.7</v>
      </c>
      <c r="AF7" s="5">
        <v>4.48</v>
      </c>
      <c r="AG7" s="5">
        <v>445.0</v>
      </c>
      <c r="AH7" s="5">
        <v>400.0</v>
      </c>
      <c r="AI7" s="5">
        <v>57.0</v>
      </c>
      <c r="AJ7" s="5">
        <v>92.0</v>
      </c>
      <c r="AK7" s="5">
        <v>20.0</v>
      </c>
      <c r="AL7" s="5">
        <v>3.0</v>
      </c>
      <c r="AM7" s="5">
        <v>14.0</v>
      </c>
      <c r="AN7" s="5">
        <v>1.0</v>
      </c>
      <c r="AO7" s="5">
        <v>1.0</v>
      </c>
      <c r="AP7" s="5">
        <v>33.0</v>
      </c>
      <c r="AQ7" s="5">
        <v>0.23</v>
      </c>
      <c r="AR7" s="5">
        <v>0.303</v>
      </c>
      <c r="AS7" s="5">
        <v>0.4</v>
      </c>
      <c r="AT7" s="5">
        <v>0.703</v>
      </c>
      <c r="AU7" s="5">
        <v>160.0</v>
      </c>
      <c r="AV7" s="5">
        <v>2.0</v>
      </c>
      <c r="AW7" s="5">
        <v>10.0</v>
      </c>
      <c r="AX7" s="5">
        <v>0.0</v>
      </c>
      <c r="AY7" s="5">
        <v>2.0</v>
      </c>
      <c r="AZ7" s="5">
        <v>0.0</v>
      </c>
      <c r="BA7" s="5">
        <v>2.0</v>
      </c>
      <c r="BB7" s="5">
        <v>0.325</v>
      </c>
      <c r="BC7" s="5">
        <f t="shared" si="1"/>
        <v>55</v>
      </c>
      <c r="BD7" s="5">
        <f t="shared" si="2"/>
        <v>0</v>
      </c>
    </row>
    <row r="8">
      <c r="A8" s="1">
        <v>7.0</v>
      </c>
      <c r="B8" s="3"/>
      <c r="C8" s="4" t="s">
        <v>445</v>
      </c>
      <c r="D8" s="4" t="s">
        <v>1126</v>
      </c>
      <c r="E8" s="5">
        <v>2019.0</v>
      </c>
      <c r="F8" s="5">
        <v>2020.0</v>
      </c>
      <c r="G8" s="5">
        <v>39.0</v>
      </c>
      <c r="H8" s="5">
        <v>134.0</v>
      </c>
      <c r="I8" s="3"/>
      <c r="J8" s="3"/>
      <c r="K8" s="3"/>
      <c r="L8" s="5">
        <v>3.69</v>
      </c>
      <c r="M8" s="5">
        <v>39.0</v>
      </c>
      <c r="N8" s="3"/>
      <c r="O8" s="3"/>
      <c r="P8" s="3"/>
      <c r="Q8" s="3"/>
      <c r="R8" s="5">
        <v>119.2</v>
      </c>
      <c r="S8" s="5">
        <v>104.0</v>
      </c>
      <c r="T8" s="5">
        <v>48.0</v>
      </c>
      <c r="U8" s="5">
        <v>49.0</v>
      </c>
      <c r="V8" s="5">
        <v>21.0</v>
      </c>
      <c r="W8" s="5">
        <v>29.0</v>
      </c>
      <c r="X8" s="5">
        <v>0.0</v>
      </c>
      <c r="Y8" s="5">
        <v>4.0</v>
      </c>
      <c r="Z8" s="5">
        <v>9.0</v>
      </c>
      <c r="AA8" s="5">
        <v>0.0</v>
      </c>
      <c r="AB8" s="5">
        <v>4.0</v>
      </c>
      <c r="AC8" s="5">
        <v>493.0</v>
      </c>
      <c r="AD8" s="5">
        <v>1.111</v>
      </c>
      <c r="AE8" s="5">
        <v>10.1</v>
      </c>
      <c r="AF8" s="5">
        <v>4.62</v>
      </c>
      <c r="AG8" s="5">
        <v>493.0</v>
      </c>
      <c r="AH8" s="5">
        <v>451.0</v>
      </c>
      <c r="AI8" s="5">
        <v>48.0</v>
      </c>
      <c r="AJ8" s="5">
        <v>104.0</v>
      </c>
      <c r="AK8" s="5">
        <v>15.0</v>
      </c>
      <c r="AL8" s="5">
        <v>4.0</v>
      </c>
      <c r="AM8" s="5">
        <v>21.0</v>
      </c>
      <c r="AN8" s="5">
        <v>11.0</v>
      </c>
      <c r="AO8" s="5">
        <v>0.0</v>
      </c>
      <c r="AP8" s="5">
        <v>29.0</v>
      </c>
      <c r="AQ8" s="5">
        <v>0.231</v>
      </c>
      <c r="AR8" s="5">
        <v>0.289</v>
      </c>
      <c r="AS8" s="5">
        <v>0.421</v>
      </c>
      <c r="AT8" s="5">
        <v>0.71</v>
      </c>
      <c r="AU8" s="5">
        <v>190.0</v>
      </c>
      <c r="AV8" s="5">
        <v>12.0</v>
      </c>
      <c r="AW8" s="5">
        <v>9.0</v>
      </c>
      <c r="AX8" s="5">
        <v>0.0</v>
      </c>
      <c r="AY8" s="5">
        <v>3.0</v>
      </c>
      <c r="AZ8" s="5">
        <v>0.0</v>
      </c>
      <c r="BA8" s="5">
        <v>4.0</v>
      </c>
      <c r="BB8" s="5">
        <v>0.278</v>
      </c>
      <c r="BC8" s="5">
        <f t="shared" si="1"/>
        <v>64</v>
      </c>
      <c r="BD8" s="5">
        <f t="shared" si="2"/>
        <v>11</v>
      </c>
    </row>
    <row r="9">
      <c r="A9" s="1">
        <v>8.0</v>
      </c>
      <c r="B9" s="3"/>
      <c r="C9" s="4" t="s">
        <v>694</v>
      </c>
      <c r="D9" s="4" t="s">
        <v>1126</v>
      </c>
      <c r="E9" s="5">
        <v>2019.0</v>
      </c>
      <c r="F9" s="5">
        <v>2020.0</v>
      </c>
      <c r="G9" s="5">
        <v>42.0</v>
      </c>
      <c r="H9" s="5">
        <v>133.0</v>
      </c>
      <c r="I9" s="3"/>
      <c r="J9" s="3"/>
      <c r="K9" s="3"/>
      <c r="L9" s="5">
        <v>3.15</v>
      </c>
      <c r="M9" s="5">
        <v>42.0</v>
      </c>
      <c r="N9" s="3"/>
      <c r="O9" s="3"/>
      <c r="P9" s="3"/>
      <c r="Q9" s="3"/>
      <c r="R9" s="5">
        <v>137.0</v>
      </c>
      <c r="S9" s="5">
        <v>129.0</v>
      </c>
      <c r="T9" s="5">
        <v>50.0</v>
      </c>
      <c r="U9" s="5">
        <v>48.0</v>
      </c>
      <c r="V9" s="5">
        <v>9.0</v>
      </c>
      <c r="W9" s="5">
        <v>49.0</v>
      </c>
      <c r="X9" s="5">
        <v>0.0</v>
      </c>
      <c r="Y9" s="5">
        <v>4.0</v>
      </c>
      <c r="Z9" s="5">
        <v>2.0</v>
      </c>
      <c r="AA9" s="5">
        <v>0.0</v>
      </c>
      <c r="AB9" s="5">
        <v>9.0</v>
      </c>
      <c r="AC9" s="5">
        <v>585.0</v>
      </c>
      <c r="AD9" s="5">
        <v>1.299</v>
      </c>
      <c r="AE9" s="5">
        <v>8.7</v>
      </c>
      <c r="AF9" s="5">
        <v>2.71</v>
      </c>
      <c r="AG9" s="5">
        <v>585.0</v>
      </c>
      <c r="AH9" s="5">
        <v>529.0</v>
      </c>
      <c r="AI9" s="5">
        <v>50.0</v>
      </c>
      <c r="AJ9" s="5">
        <v>129.0</v>
      </c>
      <c r="AK9" s="5">
        <v>30.0</v>
      </c>
      <c r="AL9" s="5">
        <v>3.0</v>
      </c>
      <c r="AM9" s="5">
        <v>9.0</v>
      </c>
      <c r="AN9" s="5">
        <v>3.0</v>
      </c>
      <c r="AO9" s="5">
        <v>1.0</v>
      </c>
      <c r="AP9" s="5">
        <v>49.0</v>
      </c>
      <c r="AQ9" s="5">
        <v>0.244</v>
      </c>
      <c r="AR9" s="5">
        <v>0.308</v>
      </c>
      <c r="AS9" s="5">
        <v>0.363</v>
      </c>
      <c r="AT9" s="5">
        <v>0.671</v>
      </c>
      <c r="AU9" s="5">
        <v>192.0</v>
      </c>
      <c r="AV9" s="5">
        <v>5.0</v>
      </c>
      <c r="AW9" s="5">
        <v>2.0</v>
      </c>
      <c r="AX9" s="5">
        <v>0.0</v>
      </c>
      <c r="AY9" s="5">
        <v>5.0</v>
      </c>
      <c r="AZ9" s="5">
        <v>0.0</v>
      </c>
      <c r="BA9" s="5">
        <v>4.0</v>
      </c>
      <c r="BB9" s="5">
        <v>0.306</v>
      </c>
      <c r="BC9" s="5">
        <f t="shared" si="1"/>
        <v>87</v>
      </c>
      <c r="BD9" s="5">
        <f t="shared" si="2"/>
        <v>2</v>
      </c>
    </row>
    <row r="10">
      <c r="A10" s="1">
        <v>9.0</v>
      </c>
      <c r="B10" s="3"/>
      <c r="C10" s="4" t="s">
        <v>693</v>
      </c>
      <c r="D10" s="4" t="s">
        <v>1126</v>
      </c>
      <c r="E10" s="5">
        <v>2019.0</v>
      </c>
      <c r="F10" s="5">
        <v>2020.0</v>
      </c>
      <c r="G10" s="5">
        <v>41.0</v>
      </c>
      <c r="H10" s="5">
        <v>133.0</v>
      </c>
      <c r="I10" s="3"/>
      <c r="J10" s="3"/>
      <c r="K10" s="3"/>
      <c r="L10" s="5">
        <v>4.73</v>
      </c>
      <c r="M10" s="5">
        <v>41.0</v>
      </c>
      <c r="N10" s="3"/>
      <c r="O10" s="3"/>
      <c r="P10" s="3"/>
      <c r="Q10" s="3"/>
      <c r="R10" s="5">
        <v>116.0</v>
      </c>
      <c r="S10" s="5">
        <v>106.0</v>
      </c>
      <c r="T10" s="5">
        <v>67.0</v>
      </c>
      <c r="U10" s="5">
        <v>61.0</v>
      </c>
      <c r="V10" s="5">
        <v>26.0</v>
      </c>
      <c r="W10" s="5">
        <v>48.0</v>
      </c>
      <c r="X10" s="5">
        <v>1.0</v>
      </c>
      <c r="Y10" s="5">
        <v>4.0</v>
      </c>
      <c r="Z10" s="5">
        <v>12.0</v>
      </c>
      <c r="AA10" s="5">
        <v>0.0</v>
      </c>
      <c r="AB10" s="5">
        <v>5.0</v>
      </c>
      <c r="AC10" s="5">
        <v>511.0</v>
      </c>
      <c r="AD10" s="5">
        <v>1.328</v>
      </c>
      <c r="AE10" s="5">
        <v>10.3</v>
      </c>
      <c r="AF10" s="5">
        <v>2.77</v>
      </c>
      <c r="AG10" s="5">
        <v>511.0</v>
      </c>
      <c r="AH10" s="5">
        <v>447.0</v>
      </c>
      <c r="AI10" s="5">
        <v>67.0</v>
      </c>
      <c r="AJ10" s="5">
        <v>106.0</v>
      </c>
      <c r="AK10" s="5">
        <v>18.0</v>
      </c>
      <c r="AL10" s="5">
        <v>4.0</v>
      </c>
      <c r="AM10" s="5">
        <v>26.0</v>
      </c>
      <c r="AN10" s="5">
        <v>8.0</v>
      </c>
      <c r="AO10" s="5">
        <v>0.0</v>
      </c>
      <c r="AP10" s="5">
        <v>48.0</v>
      </c>
      <c r="AQ10" s="5">
        <v>0.237</v>
      </c>
      <c r="AR10" s="5">
        <v>0.325</v>
      </c>
      <c r="AS10" s="5">
        <v>0.47</v>
      </c>
      <c r="AT10" s="5">
        <v>0.795</v>
      </c>
      <c r="AU10" s="5">
        <v>210.0</v>
      </c>
      <c r="AV10" s="5">
        <v>4.0</v>
      </c>
      <c r="AW10" s="5">
        <v>12.0</v>
      </c>
      <c r="AX10" s="5">
        <v>1.0</v>
      </c>
      <c r="AY10" s="5">
        <v>3.0</v>
      </c>
      <c r="AZ10" s="5">
        <v>1.0</v>
      </c>
      <c r="BA10" s="5">
        <v>4.0</v>
      </c>
      <c r="BB10" s="5">
        <v>0.275</v>
      </c>
      <c r="BC10" s="5">
        <f t="shared" si="1"/>
        <v>58</v>
      </c>
      <c r="BD10" s="5">
        <f t="shared" si="2"/>
        <v>8</v>
      </c>
    </row>
    <row r="11">
      <c r="A11" s="1">
        <v>10.0</v>
      </c>
      <c r="B11" s="3"/>
      <c r="C11" s="4" t="s">
        <v>448</v>
      </c>
      <c r="D11" s="4" t="s">
        <v>1126</v>
      </c>
      <c r="E11" s="5">
        <v>2019.0</v>
      </c>
      <c r="F11" s="5">
        <v>2020.0</v>
      </c>
      <c r="G11" s="5">
        <v>35.0</v>
      </c>
      <c r="H11" s="5">
        <v>133.0</v>
      </c>
      <c r="I11" s="3"/>
      <c r="J11" s="3"/>
      <c r="K11" s="3"/>
      <c r="L11" s="5">
        <v>4.16</v>
      </c>
      <c r="M11" s="5">
        <v>35.0</v>
      </c>
      <c r="N11" s="3"/>
      <c r="O11" s="3"/>
      <c r="P11" s="3"/>
      <c r="Q11" s="3"/>
      <c r="R11" s="5">
        <v>97.1</v>
      </c>
      <c r="S11" s="5">
        <v>103.0</v>
      </c>
      <c r="T11" s="5">
        <v>44.0</v>
      </c>
      <c r="U11" s="5">
        <v>45.0</v>
      </c>
      <c r="V11" s="5">
        <v>15.0</v>
      </c>
      <c r="W11" s="5">
        <v>32.0</v>
      </c>
      <c r="X11" s="5">
        <v>1.0</v>
      </c>
      <c r="Y11" s="5">
        <v>1.0</v>
      </c>
      <c r="Z11" s="5">
        <v>5.0</v>
      </c>
      <c r="AA11" s="5">
        <v>0.0</v>
      </c>
      <c r="AB11" s="5">
        <v>1.0</v>
      </c>
      <c r="AC11" s="5">
        <v>429.0</v>
      </c>
      <c r="AD11" s="5">
        <v>1.387</v>
      </c>
      <c r="AE11" s="5">
        <v>12.3</v>
      </c>
      <c r="AF11" s="5">
        <v>4.16</v>
      </c>
      <c r="AG11" s="5">
        <v>429.0</v>
      </c>
      <c r="AH11" s="5">
        <v>388.0</v>
      </c>
      <c r="AI11" s="5">
        <v>44.0</v>
      </c>
      <c r="AJ11" s="5">
        <v>103.0</v>
      </c>
      <c r="AK11" s="5">
        <v>28.0</v>
      </c>
      <c r="AL11" s="5">
        <v>1.0</v>
      </c>
      <c r="AM11" s="5">
        <v>15.0</v>
      </c>
      <c r="AN11" s="5">
        <v>8.0</v>
      </c>
      <c r="AO11" s="5">
        <v>1.0</v>
      </c>
      <c r="AP11" s="5">
        <v>32.0</v>
      </c>
      <c r="AQ11" s="5">
        <v>0.265</v>
      </c>
      <c r="AR11" s="5">
        <v>0.326</v>
      </c>
      <c r="AS11" s="5">
        <v>0.459</v>
      </c>
      <c r="AT11" s="5">
        <v>0.785</v>
      </c>
      <c r="AU11" s="5">
        <v>178.0</v>
      </c>
      <c r="AV11" s="5">
        <v>2.0</v>
      </c>
      <c r="AW11" s="5">
        <v>5.0</v>
      </c>
      <c r="AX11" s="5">
        <v>0.0</v>
      </c>
      <c r="AY11" s="5">
        <v>4.0</v>
      </c>
      <c r="AZ11" s="5">
        <v>1.0</v>
      </c>
      <c r="BA11" s="5">
        <v>1.0</v>
      </c>
      <c r="BB11" s="5">
        <v>0.361</v>
      </c>
      <c r="BC11" s="5">
        <f t="shared" si="1"/>
        <v>59</v>
      </c>
      <c r="BD11" s="5">
        <f t="shared" si="2"/>
        <v>7</v>
      </c>
    </row>
    <row r="12">
      <c r="A12" s="1">
        <v>11.0</v>
      </c>
      <c r="B12" s="3"/>
      <c r="C12" s="4" t="s">
        <v>391</v>
      </c>
      <c r="D12" s="4" t="s">
        <v>1126</v>
      </c>
      <c r="E12" s="5">
        <v>2019.0</v>
      </c>
      <c r="F12" s="5">
        <v>2020.0</v>
      </c>
      <c r="G12" s="5">
        <v>36.0</v>
      </c>
      <c r="H12" s="5">
        <v>129.0</v>
      </c>
      <c r="I12" s="3"/>
      <c r="J12" s="3"/>
      <c r="K12" s="3"/>
      <c r="L12" s="5">
        <v>3.12</v>
      </c>
      <c r="M12" s="5">
        <v>36.0</v>
      </c>
      <c r="N12" s="3"/>
      <c r="O12" s="3"/>
      <c r="P12" s="3"/>
      <c r="Q12" s="3"/>
      <c r="R12" s="5">
        <v>109.2</v>
      </c>
      <c r="S12" s="5">
        <v>85.0</v>
      </c>
      <c r="T12" s="5">
        <v>38.0</v>
      </c>
      <c r="U12" s="5">
        <v>38.0</v>
      </c>
      <c r="V12" s="5">
        <v>9.0</v>
      </c>
      <c r="W12" s="5">
        <v>28.0</v>
      </c>
      <c r="X12" s="5">
        <v>0.0</v>
      </c>
      <c r="Y12" s="5">
        <v>2.0</v>
      </c>
      <c r="Z12" s="5">
        <v>3.0</v>
      </c>
      <c r="AA12" s="5">
        <v>0.0</v>
      </c>
      <c r="AB12" s="5">
        <v>6.0</v>
      </c>
      <c r="AC12" s="5">
        <v>444.0</v>
      </c>
      <c r="AD12" s="5">
        <v>1.03</v>
      </c>
      <c r="AE12" s="5">
        <v>10.6</v>
      </c>
      <c r="AF12" s="5">
        <v>4.61</v>
      </c>
      <c r="AG12" s="5">
        <v>444.0</v>
      </c>
      <c r="AH12" s="5">
        <v>409.0</v>
      </c>
      <c r="AI12" s="5">
        <v>38.0</v>
      </c>
      <c r="AJ12" s="5">
        <v>85.0</v>
      </c>
      <c r="AK12" s="5">
        <v>19.0</v>
      </c>
      <c r="AL12" s="5">
        <v>3.0</v>
      </c>
      <c r="AM12" s="5">
        <v>9.0</v>
      </c>
      <c r="AN12" s="5">
        <v>10.0</v>
      </c>
      <c r="AO12" s="5">
        <v>0.0</v>
      </c>
      <c r="AP12" s="5">
        <v>28.0</v>
      </c>
      <c r="AQ12" s="5">
        <v>0.208</v>
      </c>
      <c r="AR12" s="5">
        <v>0.261</v>
      </c>
      <c r="AS12" s="5">
        <v>0.335</v>
      </c>
      <c r="AT12" s="5">
        <v>0.596</v>
      </c>
      <c r="AU12" s="5">
        <v>137.0</v>
      </c>
      <c r="AV12" s="5">
        <v>3.0</v>
      </c>
      <c r="AW12" s="5">
        <v>3.0</v>
      </c>
      <c r="AX12" s="5">
        <v>0.0</v>
      </c>
      <c r="AY12" s="5">
        <v>4.0</v>
      </c>
      <c r="AZ12" s="5">
        <v>0.0</v>
      </c>
      <c r="BA12" s="5">
        <v>2.0</v>
      </c>
      <c r="BB12" s="5">
        <v>0.276</v>
      </c>
      <c r="BC12" s="5">
        <f t="shared" si="1"/>
        <v>54</v>
      </c>
      <c r="BD12" s="5">
        <f t="shared" si="2"/>
        <v>10</v>
      </c>
    </row>
    <row r="13">
      <c r="A13" s="1">
        <v>12.0</v>
      </c>
      <c r="B13" s="3"/>
      <c r="C13" s="4" t="s">
        <v>639</v>
      </c>
      <c r="D13" s="4" t="s">
        <v>1126</v>
      </c>
      <c r="E13" s="5">
        <v>2019.0</v>
      </c>
      <c r="F13" s="5">
        <v>2020.0</v>
      </c>
      <c r="G13" s="5">
        <v>39.0</v>
      </c>
      <c r="H13" s="5">
        <v>127.0</v>
      </c>
      <c r="I13" s="3"/>
      <c r="J13" s="3"/>
      <c r="K13" s="3"/>
      <c r="L13" s="5">
        <v>2.59</v>
      </c>
      <c r="M13" s="5">
        <v>39.0</v>
      </c>
      <c r="N13" s="3"/>
      <c r="O13" s="3"/>
      <c r="P13" s="3"/>
      <c r="Q13" s="3"/>
      <c r="R13" s="5">
        <v>104.1</v>
      </c>
      <c r="S13" s="5">
        <v>77.0</v>
      </c>
      <c r="T13" s="5">
        <v>33.0</v>
      </c>
      <c r="U13" s="5">
        <v>30.0</v>
      </c>
      <c r="V13" s="5">
        <v>9.0</v>
      </c>
      <c r="W13" s="5">
        <v>36.0</v>
      </c>
      <c r="X13" s="5">
        <v>1.0</v>
      </c>
      <c r="Y13" s="5">
        <v>3.0</v>
      </c>
      <c r="Z13" s="5">
        <v>4.0</v>
      </c>
      <c r="AA13" s="5">
        <v>0.0</v>
      </c>
      <c r="AB13" s="5">
        <v>3.0</v>
      </c>
      <c r="AC13" s="5">
        <v>427.0</v>
      </c>
      <c r="AD13" s="5">
        <v>1.083</v>
      </c>
      <c r="AE13" s="5">
        <v>11.0</v>
      </c>
      <c r="AF13" s="5">
        <v>3.53</v>
      </c>
      <c r="AG13" s="5">
        <v>427.0</v>
      </c>
      <c r="AH13" s="5">
        <v>386.0</v>
      </c>
      <c r="AI13" s="5">
        <v>33.0</v>
      </c>
      <c r="AJ13" s="5">
        <v>77.0</v>
      </c>
      <c r="AK13" s="5">
        <v>12.0</v>
      </c>
      <c r="AL13" s="5">
        <v>1.0</v>
      </c>
      <c r="AM13" s="5">
        <v>9.0</v>
      </c>
      <c r="AN13" s="5">
        <v>15.0</v>
      </c>
      <c r="AO13" s="5">
        <v>2.0</v>
      </c>
      <c r="AP13" s="5">
        <v>36.0</v>
      </c>
      <c r="AQ13" s="5">
        <v>0.199</v>
      </c>
      <c r="AR13" s="5">
        <v>0.275</v>
      </c>
      <c r="AS13" s="5">
        <v>0.306</v>
      </c>
      <c r="AT13" s="5">
        <v>0.58</v>
      </c>
      <c r="AU13" s="5">
        <v>118.0</v>
      </c>
      <c r="AV13" s="5">
        <v>3.0</v>
      </c>
      <c r="AW13" s="5">
        <v>4.0</v>
      </c>
      <c r="AX13" s="5">
        <v>1.0</v>
      </c>
      <c r="AY13" s="5">
        <v>0.0</v>
      </c>
      <c r="AZ13" s="5">
        <v>1.0</v>
      </c>
      <c r="BA13" s="5">
        <v>3.0</v>
      </c>
      <c r="BB13" s="5">
        <v>0.272</v>
      </c>
      <c r="BC13" s="5">
        <f t="shared" si="1"/>
        <v>55</v>
      </c>
      <c r="BD13" s="5">
        <f t="shared" si="2"/>
        <v>13</v>
      </c>
    </row>
    <row r="14">
      <c r="A14" s="1">
        <v>13.0</v>
      </c>
      <c r="B14" s="3"/>
      <c r="C14" s="4" t="s">
        <v>430</v>
      </c>
      <c r="D14" s="4" t="s">
        <v>1126</v>
      </c>
      <c r="E14" s="5">
        <v>2019.0</v>
      </c>
      <c r="F14" s="5">
        <v>2020.0</v>
      </c>
      <c r="G14" s="5">
        <v>39.0</v>
      </c>
      <c r="H14" s="5">
        <v>124.0</v>
      </c>
      <c r="I14" s="3"/>
      <c r="J14" s="3"/>
      <c r="K14" s="3"/>
      <c r="L14" s="5">
        <v>3.0</v>
      </c>
      <c r="M14" s="5">
        <v>39.0</v>
      </c>
      <c r="N14" s="3"/>
      <c r="O14" s="3"/>
      <c r="P14" s="3"/>
      <c r="Q14" s="3"/>
      <c r="R14" s="5">
        <v>105.0</v>
      </c>
      <c r="S14" s="5">
        <v>74.0</v>
      </c>
      <c r="T14" s="5">
        <v>36.0</v>
      </c>
      <c r="U14" s="5">
        <v>35.0</v>
      </c>
      <c r="V14" s="5">
        <v>10.0</v>
      </c>
      <c r="W14" s="5">
        <v>45.0</v>
      </c>
      <c r="X14" s="5">
        <v>1.0</v>
      </c>
      <c r="Y14" s="5">
        <v>3.0</v>
      </c>
      <c r="Z14" s="5">
        <v>5.0</v>
      </c>
      <c r="AA14" s="5">
        <v>0.0</v>
      </c>
      <c r="AB14" s="5">
        <v>8.0</v>
      </c>
      <c r="AC14" s="5">
        <v>427.0</v>
      </c>
      <c r="AD14" s="5">
        <v>1.133</v>
      </c>
      <c r="AE14" s="5">
        <v>10.6</v>
      </c>
      <c r="AF14" s="5">
        <v>2.76</v>
      </c>
      <c r="AG14" s="5">
        <v>427.0</v>
      </c>
      <c r="AH14" s="5">
        <v>374.0</v>
      </c>
      <c r="AI14" s="5">
        <v>36.0</v>
      </c>
      <c r="AJ14" s="5">
        <v>74.0</v>
      </c>
      <c r="AK14" s="5">
        <v>12.0</v>
      </c>
      <c r="AL14" s="5">
        <v>3.0</v>
      </c>
      <c r="AM14" s="5">
        <v>10.0</v>
      </c>
      <c r="AN14" s="5">
        <v>7.0</v>
      </c>
      <c r="AO14" s="5">
        <v>3.0</v>
      </c>
      <c r="AP14" s="5">
        <v>45.0</v>
      </c>
      <c r="AQ14" s="5">
        <v>0.198</v>
      </c>
      <c r="AR14" s="5">
        <v>0.291</v>
      </c>
      <c r="AS14" s="5">
        <v>0.326</v>
      </c>
      <c r="AT14" s="5">
        <v>0.617</v>
      </c>
      <c r="AU14" s="5">
        <v>122.0</v>
      </c>
      <c r="AV14" s="5">
        <v>11.0</v>
      </c>
      <c r="AW14" s="5">
        <v>5.0</v>
      </c>
      <c r="AX14" s="5">
        <v>1.0</v>
      </c>
      <c r="AY14" s="5">
        <v>2.0</v>
      </c>
      <c r="AZ14" s="5">
        <v>1.0</v>
      </c>
      <c r="BA14" s="5">
        <v>3.0</v>
      </c>
      <c r="BB14" s="5">
        <v>0.264</v>
      </c>
      <c r="BC14" s="5">
        <f t="shared" si="1"/>
        <v>49</v>
      </c>
      <c r="BD14" s="5">
        <f t="shared" si="2"/>
        <v>4</v>
      </c>
    </row>
    <row r="15">
      <c r="A15" s="1">
        <v>14.0</v>
      </c>
      <c r="B15" s="3"/>
      <c r="C15" s="4" t="s">
        <v>450</v>
      </c>
      <c r="D15" s="4" t="s">
        <v>1126</v>
      </c>
      <c r="E15" s="5">
        <v>2019.0</v>
      </c>
      <c r="F15" s="5">
        <v>2020.0</v>
      </c>
      <c r="G15" s="5">
        <v>41.0</v>
      </c>
      <c r="H15" s="5">
        <v>124.0</v>
      </c>
      <c r="I15" s="3"/>
      <c r="J15" s="3"/>
      <c r="K15" s="3"/>
      <c r="L15" s="5">
        <v>3.86</v>
      </c>
      <c r="M15" s="5">
        <v>41.0</v>
      </c>
      <c r="N15" s="3"/>
      <c r="O15" s="3"/>
      <c r="P15" s="3"/>
      <c r="Q15" s="3"/>
      <c r="R15" s="5">
        <v>107.1</v>
      </c>
      <c r="S15" s="5">
        <v>86.0</v>
      </c>
      <c r="T15" s="5">
        <v>43.0</v>
      </c>
      <c r="U15" s="5">
        <v>46.0</v>
      </c>
      <c r="V15" s="5">
        <v>12.0</v>
      </c>
      <c r="W15" s="5">
        <v>46.0</v>
      </c>
      <c r="X15" s="5">
        <v>1.0</v>
      </c>
      <c r="Y15" s="5">
        <v>2.0</v>
      </c>
      <c r="Z15" s="5">
        <v>3.0</v>
      </c>
      <c r="AA15" s="5">
        <v>0.0</v>
      </c>
      <c r="AB15" s="5">
        <v>3.0</v>
      </c>
      <c r="AC15" s="5">
        <v>444.0</v>
      </c>
      <c r="AD15" s="5">
        <v>1.23</v>
      </c>
      <c r="AE15" s="5">
        <v>10.4</v>
      </c>
      <c r="AF15" s="5">
        <v>2.7</v>
      </c>
      <c r="AG15" s="5">
        <v>444.0</v>
      </c>
      <c r="AH15" s="5">
        <v>393.0</v>
      </c>
      <c r="AI15" s="5">
        <v>43.0</v>
      </c>
      <c r="AJ15" s="5">
        <v>86.0</v>
      </c>
      <c r="AK15" s="5">
        <v>19.0</v>
      </c>
      <c r="AL15" s="5">
        <v>3.0</v>
      </c>
      <c r="AM15" s="5">
        <v>12.0</v>
      </c>
      <c r="AN15" s="5">
        <v>7.0</v>
      </c>
      <c r="AO15" s="5">
        <v>3.0</v>
      </c>
      <c r="AP15" s="5">
        <v>46.0</v>
      </c>
      <c r="AQ15" s="5">
        <v>0.219</v>
      </c>
      <c r="AR15" s="5">
        <v>0.305</v>
      </c>
      <c r="AS15" s="5">
        <v>0.374</v>
      </c>
      <c r="AT15" s="5">
        <v>0.679</v>
      </c>
      <c r="AU15" s="5">
        <v>147.0</v>
      </c>
      <c r="AV15" s="5">
        <v>9.0</v>
      </c>
      <c r="AW15" s="5">
        <v>3.0</v>
      </c>
      <c r="AX15" s="5">
        <v>1.0</v>
      </c>
      <c r="AY15" s="5">
        <v>1.0</v>
      </c>
      <c r="AZ15" s="5">
        <v>1.0</v>
      </c>
      <c r="BA15" s="5">
        <v>2.0</v>
      </c>
      <c r="BB15" s="5">
        <v>0.287</v>
      </c>
      <c r="BC15" s="5">
        <f t="shared" si="1"/>
        <v>52</v>
      </c>
      <c r="BD15" s="5">
        <f t="shared" si="2"/>
        <v>4</v>
      </c>
    </row>
    <row r="16">
      <c r="A16" s="1">
        <v>15.0</v>
      </c>
      <c r="B16" s="3"/>
      <c r="C16" s="4" t="s">
        <v>699</v>
      </c>
      <c r="D16" s="4" t="s">
        <v>1126</v>
      </c>
      <c r="E16" s="5">
        <v>2019.0</v>
      </c>
      <c r="F16" s="5">
        <v>2020.0</v>
      </c>
      <c r="G16" s="5">
        <v>40.0</v>
      </c>
      <c r="H16" s="5">
        <v>123.0</v>
      </c>
      <c r="I16" s="3"/>
      <c r="J16" s="3"/>
      <c r="K16" s="3"/>
      <c r="L16" s="5">
        <v>3.32</v>
      </c>
      <c r="M16" s="5">
        <v>40.0</v>
      </c>
      <c r="N16" s="3"/>
      <c r="O16" s="3"/>
      <c r="P16" s="3"/>
      <c r="Q16" s="3"/>
      <c r="R16" s="5">
        <v>124.2</v>
      </c>
      <c r="S16" s="5">
        <v>109.0</v>
      </c>
      <c r="T16" s="5">
        <v>56.0</v>
      </c>
      <c r="U16" s="5">
        <v>46.0</v>
      </c>
      <c r="V16" s="5">
        <v>15.0</v>
      </c>
      <c r="W16" s="5">
        <v>42.0</v>
      </c>
      <c r="X16" s="5">
        <v>0.0</v>
      </c>
      <c r="Y16" s="5">
        <v>4.0</v>
      </c>
      <c r="Z16" s="5">
        <v>6.0</v>
      </c>
      <c r="AA16" s="5">
        <v>0.0</v>
      </c>
      <c r="AB16" s="5">
        <v>11.0</v>
      </c>
      <c r="AC16" s="5">
        <v>517.0</v>
      </c>
      <c r="AD16" s="5">
        <v>1.211</v>
      </c>
      <c r="AE16" s="5">
        <v>8.9</v>
      </c>
      <c r="AF16" s="5">
        <v>2.93</v>
      </c>
      <c r="AG16" s="5">
        <v>517.0</v>
      </c>
      <c r="AH16" s="5">
        <v>463.0</v>
      </c>
      <c r="AI16" s="5">
        <v>56.0</v>
      </c>
      <c r="AJ16" s="5">
        <v>109.0</v>
      </c>
      <c r="AK16" s="5">
        <v>25.0</v>
      </c>
      <c r="AL16" s="5">
        <v>2.0</v>
      </c>
      <c r="AM16" s="5">
        <v>15.0</v>
      </c>
      <c r="AN16" s="5">
        <v>7.0</v>
      </c>
      <c r="AO16" s="5">
        <v>1.0</v>
      </c>
      <c r="AP16" s="5">
        <v>42.0</v>
      </c>
      <c r="AQ16" s="5">
        <v>0.235</v>
      </c>
      <c r="AR16" s="5">
        <v>0.305</v>
      </c>
      <c r="AS16" s="5">
        <v>0.395</v>
      </c>
      <c r="AT16" s="5">
        <v>0.7</v>
      </c>
      <c r="AU16" s="5">
        <v>183.0</v>
      </c>
      <c r="AV16" s="5">
        <v>10.0</v>
      </c>
      <c r="AW16" s="5">
        <v>6.0</v>
      </c>
      <c r="AX16" s="5">
        <v>2.0</v>
      </c>
      <c r="AY16" s="5">
        <v>4.0</v>
      </c>
      <c r="AZ16" s="5">
        <v>0.0</v>
      </c>
      <c r="BA16" s="5">
        <v>4.0</v>
      </c>
      <c r="BB16" s="5">
        <v>0.286</v>
      </c>
      <c r="BC16" s="5">
        <f t="shared" si="1"/>
        <v>67</v>
      </c>
      <c r="BD16" s="5">
        <f t="shared" si="2"/>
        <v>6</v>
      </c>
    </row>
    <row r="17">
      <c r="A17" s="1">
        <v>16.0</v>
      </c>
      <c r="B17" s="3"/>
      <c r="C17" s="4" t="s">
        <v>406</v>
      </c>
      <c r="D17" s="4" t="s">
        <v>1126</v>
      </c>
      <c r="E17" s="5">
        <v>2019.0</v>
      </c>
      <c r="F17" s="5">
        <v>2020.0</v>
      </c>
      <c r="G17" s="5">
        <v>41.0</v>
      </c>
      <c r="H17" s="5">
        <v>116.0</v>
      </c>
      <c r="I17" s="3"/>
      <c r="J17" s="3"/>
      <c r="K17" s="3"/>
      <c r="L17" s="5">
        <v>2.65</v>
      </c>
      <c r="M17" s="5">
        <v>41.0</v>
      </c>
      <c r="N17" s="3"/>
      <c r="O17" s="3"/>
      <c r="P17" s="3"/>
      <c r="Q17" s="3"/>
      <c r="R17" s="5">
        <v>125.2</v>
      </c>
      <c r="S17" s="5">
        <v>99.0</v>
      </c>
      <c r="T17" s="5">
        <v>38.0</v>
      </c>
      <c r="U17" s="5">
        <v>37.0</v>
      </c>
      <c r="V17" s="5">
        <v>10.0</v>
      </c>
      <c r="W17" s="5">
        <v>22.0</v>
      </c>
      <c r="X17" s="5">
        <v>2.0</v>
      </c>
      <c r="Y17" s="5">
        <v>5.0</v>
      </c>
      <c r="Z17" s="5">
        <v>3.0</v>
      </c>
      <c r="AA17" s="5">
        <v>0.0</v>
      </c>
      <c r="AB17" s="5">
        <v>1.0</v>
      </c>
      <c r="AC17" s="5">
        <v>491.0</v>
      </c>
      <c r="AD17" s="5">
        <v>0.963</v>
      </c>
      <c r="AE17" s="5">
        <v>8.3</v>
      </c>
      <c r="AF17" s="5">
        <v>5.27</v>
      </c>
      <c r="AG17" s="5">
        <v>491.0</v>
      </c>
      <c r="AH17" s="5">
        <v>463.0</v>
      </c>
      <c r="AI17" s="5">
        <v>38.0</v>
      </c>
      <c r="AJ17" s="5">
        <v>99.0</v>
      </c>
      <c r="AK17" s="5">
        <v>21.0</v>
      </c>
      <c r="AL17" s="5">
        <v>1.0</v>
      </c>
      <c r="AM17" s="5">
        <v>10.0</v>
      </c>
      <c r="AN17" s="5">
        <v>1.0</v>
      </c>
      <c r="AO17" s="5">
        <v>3.0</v>
      </c>
      <c r="AP17" s="5">
        <v>22.0</v>
      </c>
      <c r="AQ17" s="5">
        <v>0.214</v>
      </c>
      <c r="AR17" s="5">
        <v>0.253</v>
      </c>
      <c r="AS17" s="5">
        <v>0.328</v>
      </c>
      <c r="AT17" s="5">
        <v>0.581</v>
      </c>
      <c r="AU17" s="5">
        <v>152.0</v>
      </c>
      <c r="AV17" s="5">
        <v>12.0</v>
      </c>
      <c r="AW17" s="5">
        <v>3.0</v>
      </c>
      <c r="AX17" s="5">
        <v>0.0</v>
      </c>
      <c r="AY17" s="5">
        <v>3.0</v>
      </c>
      <c r="AZ17" s="5">
        <v>2.0</v>
      </c>
      <c r="BA17" s="5">
        <v>5.0</v>
      </c>
      <c r="BB17" s="5">
        <v>0.262</v>
      </c>
      <c r="BC17" s="5">
        <f t="shared" si="1"/>
        <v>67</v>
      </c>
      <c r="BD17" s="5">
        <f t="shared" si="2"/>
        <v>-2</v>
      </c>
    </row>
    <row r="18">
      <c r="A18" s="1">
        <v>17.0</v>
      </c>
      <c r="B18" s="3"/>
      <c r="C18" s="4" t="s">
        <v>393</v>
      </c>
      <c r="D18" s="4" t="s">
        <v>1126</v>
      </c>
      <c r="E18" s="5">
        <v>2019.0</v>
      </c>
      <c r="F18" s="5">
        <v>2020.0</v>
      </c>
      <c r="G18" s="5">
        <v>34.0</v>
      </c>
      <c r="H18" s="5">
        <v>114.0</v>
      </c>
      <c r="I18" s="3"/>
      <c r="J18" s="3"/>
      <c r="K18" s="3"/>
      <c r="L18" s="5">
        <v>3.13</v>
      </c>
      <c r="M18" s="5">
        <v>34.0</v>
      </c>
      <c r="N18" s="3"/>
      <c r="O18" s="3"/>
      <c r="P18" s="3"/>
      <c r="Q18" s="3"/>
      <c r="R18" s="5">
        <v>97.2</v>
      </c>
      <c r="S18" s="5">
        <v>70.0</v>
      </c>
      <c r="T18" s="5">
        <v>38.0</v>
      </c>
      <c r="U18" s="5">
        <v>34.0</v>
      </c>
      <c r="V18" s="5">
        <v>12.0</v>
      </c>
      <c r="W18" s="5">
        <v>29.0</v>
      </c>
      <c r="X18" s="5">
        <v>3.0</v>
      </c>
      <c r="Y18" s="5">
        <v>1.0</v>
      </c>
      <c r="Z18" s="5">
        <v>3.0</v>
      </c>
      <c r="AA18" s="5">
        <v>0.0</v>
      </c>
      <c r="AB18" s="5">
        <v>1.0</v>
      </c>
      <c r="AC18" s="5">
        <v>389.0</v>
      </c>
      <c r="AD18" s="5">
        <v>1.014</v>
      </c>
      <c r="AE18" s="5">
        <v>10.5</v>
      </c>
      <c r="AF18" s="5">
        <v>3.93</v>
      </c>
      <c r="AG18" s="5">
        <v>389.0</v>
      </c>
      <c r="AH18" s="5">
        <v>354.0</v>
      </c>
      <c r="AI18" s="5">
        <v>38.0</v>
      </c>
      <c r="AJ18" s="5">
        <v>70.0</v>
      </c>
      <c r="AK18" s="5">
        <v>8.0</v>
      </c>
      <c r="AL18" s="5">
        <v>3.0</v>
      </c>
      <c r="AM18" s="5">
        <v>12.0</v>
      </c>
      <c r="AN18" s="5">
        <v>7.0</v>
      </c>
      <c r="AO18" s="5">
        <v>1.0</v>
      </c>
      <c r="AP18" s="5">
        <v>29.0</v>
      </c>
      <c r="AQ18" s="5">
        <v>0.198</v>
      </c>
      <c r="AR18" s="5">
        <v>0.263</v>
      </c>
      <c r="AS18" s="5">
        <v>0.339</v>
      </c>
      <c r="AT18" s="5">
        <v>0.602</v>
      </c>
      <c r="AU18" s="5">
        <v>120.0</v>
      </c>
      <c r="AV18" s="5">
        <v>6.0</v>
      </c>
      <c r="AW18" s="5">
        <v>3.0</v>
      </c>
      <c r="AX18" s="5">
        <v>1.0</v>
      </c>
      <c r="AY18" s="5">
        <v>2.0</v>
      </c>
      <c r="AZ18" s="5">
        <v>3.0</v>
      </c>
      <c r="BA18" s="5">
        <v>1.0</v>
      </c>
      <c r="BB18" s="5">
        <v>0.252</v>
      </c>
      <c r="BC18" s="5">
        <f t="shared" si="1"/>
        <v>47</v>
      </c>
      <c r="BD18" s="5">
        <f t="shared" si="2"/>
        <v>6</v>
      </c>
    </row>
    <row r="19">
      <c r="A19" s="1">
        <v>18.0</v>
      </c>
      <c r="B19" s="3"/>
      <c r="C19" s="4" t="s">
        <v>428</v>
      </c>
      <c r="D19" s="4" t="s">
        <v>1126</v>
      </c>
      <c r="E19" s="5">
        <v>2019.0</v>
      </c>
      <c r="F19" s="5">
        <v>2020.0</v>
      </c>
      <c r="G19" s="5">
        <v>38.0</v>
      </c>
      <c r="H19" s="5">
        <v>111.0</v>
      </c>
      <c r="I19" s="3"/>
      <c r="J19" s="3"/>
      <c r="K19" s="3"/>
      <c r="L19" s="5">
        <v>3.25</v>
      </c>
      <c r="M19" s="5">
        <v>38.0</v>
      </c>
      <c r="N19" s="3"/>
      <c r="O19" s="3"/>
      <c r="P19" s="3"/>
      <c r="Q19" s="3"/>
      <c r="R19" s="5">
        <v>116.1</v>
      </c>
      <c r="S19" s="5">
        <v>98.0</v>
      </c>
      <c r="T19" s="5">
        <v>40.0</v>
      </c>
      <c r="U19" s="5">
        <v>42.0</v>
      </c>
      <c r="V19" s="5">
        <v>11.0</v>
      </c>
      <c r="W19" s="5">
        <v>21.0</v>
      </c>
      <c r="X19" s="5">
        <v>2.0</v>
      </c>
      <c r="Y19" s="5">
        <v>5.0</v>
      </c>
      <c r="Z19" s="5">
        <v>5.0</v>
      </c>
      <c r="AA19" s="5">
        <v>0.0</v>
      </c>
      <c r="AB19" s="5">
        <v>0.0</v>
      </c>
      <c r="AC19" s="5">
        <v>465.0</v>
      </c>
      <c r="AD19" s="5">
        <v>1.023</v>
      </c>
      <c r="AE19" s="5">
        <v>8.6</v>
      </c>
      <c r="AF19" s="5">
        <v>5.29</v>
      </c>
      <c r="AG19" s="5">
        <v>465.0</v>
      </c>
      <c r="AH19" s="5">
        <v>430.0</v>
      </c>
      <c r="AI19" s="5">
        <v>40.0</v>
      </c>
      <c r="AJ19" s="5">
        <v>98.0</v>
      </c>
      <c r="AK19" s="5">
        <v>27.0</v>
      </c>
      <c r="AL19" s="5">
        <v>1.0</v>
      </c>
      <c r="AM19" s="5">
        <v>11.0</v>
      </c>
      <c r="AN19" s="5">
        <v>3.0</v>
      </c>
      <c r="AO19" s="5">
        <v>4.0</v>
      </c>
      <c r="AP19" s="5">
        <v>21.0</v>
      </c>
      <c r="AQ19" s="5">
        <v>0.228</v>
      </c>
      <c r="AR19" s="5">
        <v>0.269</v>
      </c>
      <c r="AS19" s="5">
        <v>0.372</v>
      </c>
      <c r="AT19" s="5">
        <v>0.641</v>
      </c>
      <c r="AU19" s="5">
        <v>160.0</v>
      </c>
      <c r="AV19" s="5">
        <v>4.0</v>
      </c>
      <c r="AW19" s="5">
        <v>5.0</v>
      </c>
      <c r="AX19" s="5">
        <v>3.0</v>
      </c>
      <c r="AY19" s="5">
        <v>5.0</v>
      </c>
      <c r="AZ19" s="5">
        <v>2.0</v>
      </c>
      <c r="BA19" s="5">
        <v>5.0</v>
      </c>
      <c r="BB19" s="5">
        <v>0.278</v>
      </c>
      <c r="BC19" s="5">
        <f t="shared" si="1"/>
        <v>59</v>
      </c>
      <c r="BD19" s="5">
        <f t="shared" si="2"/>
        <v>-1</v>
      </c>
    </row>
    <row r="20">
      <c r="A20" s="1">
        <v>19.0</v>
      </c>
      <c r="B20" s="3"/>
      <c r="C20" s="4" t="s">
        <v>425</v>
      </c>
      <c r="D20" s="4" t="s">
        <v>1126</v>
      </c>
      <c r="E20" s="5">
        <v>2019.0</v>
      </c>
      <c r="F20" s="5">
        <v>2020.0</v>
      </c>
      <c r="G20" s="5">
        <v>38.0</v>
      </c>
      <c r="H20" s="5">
        <v>107.0</v>
      </c>
      <c r="I20" s="3"/>
      <c r="J20" s="3"/>
      <c r="K20" s="3"/>
      <c r="L20" s="5">
        <v>3.0</v>
      </c>
      <c r="M20" s="5">
        <v>38.0</v>
      </c>
      <c r="N20" s="3"/>
      <c r="O20" s="3"/>
      <c r="P20" s="3"/>
      <c r="Q20" s="3"/>
      <c r="R20" s="5">
        <v>111.0</v>
      </c>
      <c r="S20" s="5">
        <v>81.0</v>
      </c>
      <c r="T20" s="5">
        <v>32.0</v>
      </c>
      <c r="U20" s="5">
        <v>37.0</v>
      </c>
      <c r="V20" s="5">
        <v>16.0</v>
      </c>
      <c r="W20" s="5">
        <v>34.0</v>
      </c>
      <c r="X20" s="5">
        <v>1.0</v>
      </c>
      <c r="Y20" s="5">
        <v>3.0</v>
      </c>
      <c r="Z20" s="5">
        <v>2.0</v>
      </c>
      <c r="AA20" s="5">
        <v>0.0</v>
      </c>
      <c r="AB20" s="5">
        <v>2.0</v>
      </c>
      <c r="AC20" s="5">
        <v>442.0</v>
      </c>
      <c r="AD20" s="5">
        <v>1.036</v>
      </c>
      <c r="AE20" s="5">
        <v>8.7</v>
      </c>
      <c r="AF20" s="5">
        <v>3.15</v>
      </c>
      <c r="AG20" s="5">
        <v>442.0</v>
      </c>
      <c r="AH20" s="5">
        <v>405.0</v>
      </c>
      <c r="AI20" s="5">
        <v>32.0</v>
      </c>
      <c r="AJ20" s="5">
        <v>81.0</v>
      </c>
      <c r="AK20" s="5">
        <v>13.0</v>
      </c>
      <c r="AL20" s="5">
        <v>0.0</v>
      </c>
      <c r="AM20" s="5">
        <v>16.0</v>
      </c>
      <c r="AN20" s="5">
        <v>0.0</v>
      </c>
      <c r="AO20" s="5">
        <v>2.0</v>
      </c>
      <c r="AP20" s="5">
        <v>34.0</v>
      </c>
      <c r="AQ20" s="5">
        <v>0.2</v>
      </c>
      <c r="AR20" s="5">
        <v>0.265</v>
      </c>
      <c r="AS20" s="5">
        <v>0.351</v>
      </c>
      <c r="AT20" s="5">
        <v>0.615</v>
      </c>
      <c r="AU20" s="5">
        <v>142.0</v>
      </c>
      <c r="AV20" s="5">
        <v>9.0</v>
      </c>
      <c r="AW20" s="5">
        <v>2.0</v>
      </c>
      <c r="AX20" s="5">
        <v>0.0</v>
      </c>
      <c r="AY20" s="5">
        <v>1.0</v>
      </c>
      <c r="AZ20" s="5">
        <v>1.0</v>
      </c>
      <c r="BA20" s="5">
        <v>3.0</v>
      </c>
      <c r="BB20" s="5">
        <v>0.23</v>
      </c>
      <c r="BC20" s="5">
        <f t="shared" si="1"/>
        <v>52</v>
      </c>
      <c r="BD20" s="5">
        <f t="shared" si="2"/>
        <v>-2</v>
      </c>
    </row>
    <row r="21">
      <c r="A21" s="1">
        <v>20.0</v>
      </c>
      <c r="B21" s="3"/>
      <c r="C21" s="4" t="s">
        <v>659</v>
      </c>
      <c r="D21" s="4" t="s">
        <v>1126</v>
      </c>
      <c r="E21" s="5">
        <v>2019.0</v>
      </c>
      <c r="F21" s="5">
        <v>2020.0</v>
      </c>
      <c r="G21" s="5">
        <v>31.0</v>
      </c>
      <c r="H21" s="5">
        <v>102.0</v>
      </c>
      <c r="I21" s="3"/>
      <c r="J21" s="3"/>
      <c r="K21" s="3"/>
      <c r="L21" s="5">
        <v>4.52</v>
      </c>
      <c r="M21" s="5">
        <v>31.0</v>
      </c>
      <c r="N21" s="3"/>
      <c r="O21" s="3"/>
      <c r="P21" s="3"/>
      <c r="Q21" s="3"/>
      <c r="R21" s="5">
        <v>83.2</v>
      </c>
      <c r="S21" s="5">
        <v>82.0</v>
      </c>
      <c r="T21" s="5">
        <v>44.0</v>
      </c>
      <c r="U21" s="5">
        <v>42.0</v>
      </c>
      <c r="V21" s="5">
        <v>13.0</v>
      </c>
      <c r="W21" s="5">
        <v>25.0</v>
      </c>
      <c r="X21" s="5">
        <v>0.0</v>
      </c>
      <c r="Y21" s="5">
        <v>1.0</v>
      </c>
      <c r="Z21" s="5">
        <v>4.0</v>
      </c>
      <c r="AA21" s="5">
        <v>0.0</v>
      </c>
      <c r="AB21" s="5">
        <v>0.0</v>
      </c>
      <c r="AC21" s="5">
        <v>354.0</v>
      </c>
      <c r="AD21" s="5">
        <v>1.279</v>
      </c>
      <c r="AE21" s="5">
        <v>11.0</v>
      </c>
      <c r="AF21" s="5">
        <v>4.08</v>
      </c>
      <c r="AG21" s="5">
        <v>354.0</v>
      </c>
      <c r="AH21" s="5">
        <v>325.0</v>
      </c>
      <c r="AI21" s="5">
        <v>44.0</v>
      </c>
      <c r="AJ21" s="5">
        <v>82.0</v>
      </c>
      <c r="AK21" s="5">
        <v>12.0</v>
      </c>
      <c r="AL21" s="5">
        <v>2.0</v>
      </c>
      <c r="AM21" s="5">
        <v>13.0</v>
      </c>
      <c r="AN21" s="5">
        <v>7.0</v>
      </c>
      <c r="AO21" s="5">
        <v>1.0</v>
      </c>
      <c r="AP21" s="5">
        <v>25.0</v>
      </c>
      <c r="AQ21" s="5">
        <v>0.252</v>
      </c>
      <c r="AR21" s="5">
        <v>0.314</v>
      </c>
      <c r="AS21" s="5">
        <v>0.422</v>
      </c>
      <c r="AT21" s="5">
        <v>0.735</v>
      </c>
      <c r="AU21" s="5">
        <v>137.0</v>
      </c>
      <c r="AV21" s="5">
        <v>6.0</v>
      </c>
      <c r="AW21" s="5">
        <v>4.0</v>
      </c>
      <c r="AX21" s="5">
        <v>0.0</v>
      </c>
      <c r="AY21" s="5">
        <v>0.0</v>
      </c>
      <c r="AZ21" s="5">
        <v>0.0</v>
      </c>
      <c r="BA21" s="5">
        <v>1.0</v>
      </c>
      <c r="BB21" s="5">
        <v>0.329</v>
      </c>
      <c r="BC21" s="5">
        <f t="shared" si="1"/>
        <v>55</v>
      </c>
      <c r="BD21" s="5">
        <f t="shared" si="2"/>
        <v>6</v>
      </c>
    </row>
    <row r="22">
      <c r="A22" s="1">
        <v>21.0</v>
      </c>
      <c r="B22" s="3"/>
      <c r="C22" s="4" t="s">
        <v>652</v>
      </c>
      <c r="D22" s="4" t="s">
        <v>1126</v>
      </c>
      <c r="E22" s="5">
        <v>2019.0</v>
      </c>
      <c r="F22" s="5">
        <v>2020.0</v>
      </c>
      <c r="G22" s="5">
        <v>38.0</v>
      </c>
      <c r="H22" s="5">
        <v>100.0</v>
      </c>
      <c r="I22" s="3"/>
      <c r="J22" s="3"/>
      <c r="K22" s="3"/>
      <c r="L22" s="5">
        <v>4.33</v>
      </c>
      <c r="M22" s="5">
        <v>38.0</v>
      </c>
      <c r="N22" s="3"/>
      <c r="O22" s="3"/>
      <c r="P22" s="3"/>
      <c r="Q22" s="3"/>
      <c r="R22" s="5">
        <v>99.2</v>
      </c>
      <c r="S22" s="5">
        <v>104.0</v>
      </c>
      <c r="T22" s="5">
        <v>49.0</v>
      </c>
      <c r="U22" s="5">
        <v>48.0</v>
      </c>
      <c r="V22" s="5">
        <v>13.0</v>
      </c>
      <c r="W22" s="5">
        <v>36.0</v>
      </c>
      <c r="X22" s="5">
        <v>4.0</v>
      </c>
      <c r="Y22" s="5">
        <v>3.0</v>
      </c>
      <c r="Z22" s="5">
        <v>1.0</v>
      </c>
      <c r="AA22" s="5">
        <v>0.0</v>
      </c>
      <c r="AB22" s="5">
        <v>3.0</v>
      </c>
      <c r="AC22" s="5">
        <v>434.0</v>
      </c>
      <c r="AD22" s="5">
        <v>1.405</v>
      </c>
      <c r="AE22" s="5">
        <v>9.0</v>
      </c>
      <c r="AF22" s="5">
        <v>2.78</v>
      </c>
      <c r="AG22" s="5">
        <v>434.0</v>
      </c>
      <c r="AH22" s="5">
        <v>392.0</v>
      </c>
      <c r="AI22" s="5">
        <v>49.0</v>
      </c>
      <c r="AJ22" s="5">
        <v>104.0</v>
      </c>
      <c r="AK22" s="5">
        <v>16.0</v>
      </c>
      <c r="AL22" s="5">
        <v>1.0</v>
      </c>
      <c r="AM22" s="5">
        <v>13.0</v>
      </c>
      <c r="AN22" s="5">
        <v>3.0</v>
      </c>
      <c r="AO22" s="5">
        <v>0.0</v>
      </c>
      <c r="AP22" s="5">
        <v>36.0</v>
      </c>
      <c r="AQ22" s="5">
        <v>0.265</v>
      </c>
      <c r="AR22" s="5">
        <v>0.328</v>
      </c>
      <c r="AS22" s="5">
        <v>0.411</v>
      </c>
      <c r="AT22" s="5">
        <v>0.739</v>
      </c>
      <c r="AU22" s="5">
        <v>161.0</v>
      </c>
      <c r="AV22" s="5">
        <v>5.0</v>
      </c>
      <c r="AW22" s="5">
        <v>1.0</v>
      </c>
      <c r="AX22" s="5">
        <v>4.0</v>
      </c>
      <c r="AY22" s="5">
        <v>1.0</v>
      </c>
      <c r="AZ22" s="5">
        <v>4.0</v>
      </c>
      <c r="BA22" s="5">
        <v>3.0</v>
      </c>
      <c r="BB22" s="5">
        <v>0.325</v>
      </c>
      <c r="BC22" s="5">
        <f t="shared" si="1"/>
        <v>74</v>
      </c>
      <c r="BD22" s="5">
        <f t="shared" si="2"/>
        <v>3</v>
      </c>
    </row>
    <row r="23">
      <c r="A23" s="1">
        <v>22.0</v>
      </c>
      <c r="B23" s="3"/>
      <c r="C23" s="4" t="s">
        <v>731</v>
      </c>
      <c r="D23" s="4" t="s">
        <v>1126</v>
      </c>
      <c r="E23" s="5">
        <v>2019.0</v>
      </c>
      <c r="F23" s="5">
        <v>2020.0</v>
      </c>
      <c r="G23" s="5">
        <v>35.0</v>
      </c>
      <c r="H23" s="5">
        <v>99.0</v>
      </c>
      <c r="I23" s="3"/>
      <c r="J23" s="3"/>
      <c r="K23" s="3"/>
      <c r="L23" s="5">
        <v>3.94</v>
      </c>
      <c r="M23" s="5">
        <v>32.0</v>
      </c>
      <c r="N23" s="3"/>
      <c r="O23" s="3"/>
      <c r="P23" s="3"/>
      <c r="Q23" s="3"/>
      <c r="R23" s="5">
        <v>93.2</v>
      </c>
      <c r="S23" s="5">
        <v>72.0</v>
      </c>
      <c r="T23" s="5">
        <v>47.0</v>
      </c>
      <c r="U23" s="5">
        <v>41.0</v>
      </c>
      <c r="V23" s="5">
        <v>17.0</v>
      </c>
      <c r="W23" s="5">
        <v>33.0</v>
      </c>
      <c r="X23" s="5">
        <v>0.0</v>
      </c>
      <c r="Y23" s="5">
        <v>2.0</v>
      </c>
      <c r="Z23" s="5">
        <v>6.0</v>
      </c>
      <c r="AA23" s="5">
        <v>0.0</v>
      </c>
      <c r="AB23" s="5">
        <v>4.0</v>
      </c>
      <c r="AC23" s="5">
        <v>385.0</v>
      </c>
      <c r="AD23" s="5">
        <v>1.121</v>
      </c>
      <c r="AE23" s="5">
        <v>9.5</v>
      </c>
      <c r="AF23" s="5">
        <v>3.0</v>
      </c>
      <c r="AG23" s="5">
        <v>385.0</v>
      </c>
      <c r="AH23" s="5">
        <v>341.0</v>
      </c>
      <c r="AI23" s="5">
        <v>47.0</v>
      </c>
      <c r="AJ23" s="5">
        <v>72.0</v>
      </c>
      <c r="AK23" s="5">
        <v>16.0</v>
      </c>
      <c r="AL23" s="5">
        <v>2.0</v>
      </c>
      <c r="AM23" s="5">
        <v>17.0</v>
      </c>
      <c r="AN23" s="5">
        <v>7.0</v>
      </c>
      <c r="AO23" s="5">
        <v>1.0</v>
      </c>
      <c r="AP23" s="5">
        <v>33.0</v>
      </c>
      <c r="AQ23" s="5">
        <v>0.211</v>
      </c>
      <c r="AR23" s="5">
        <v>0.289</v>
      </c>
      <c r="AS23" s="5">
        <v>0.419</v>
      </c>
      <c r="AT23" s="5">
        <v>0.708</v>
      </c>
      <c r="AU23" s="5">
        <v>143.0</v>
      </c>
      <c r="AV23" s="5">
        <v>6.0</v>
      </c>
      <c r="AW23" s="5">
        <v>6.0</v>
      </c>
      <c r="AX23" s="5">
        <v>1.0</v>
      </c>
      <c r="AY23" s="5">
        <v>4.0</v>
      </c>
      <c r="AZ23" s="5">
        <v>0.0</v>
      </c>
      <c r="BA23" s="5">
        <v>2.0</v>
      </c>
      <c r="BB23" s="5">
        <v>0.24</v>
      </c>
      <c r="BC23" s="5">
        <f t="shared" si="1"/>
        <v>37</v>
      </c>
      <c r="BD23" s="5">
        <f t="shared" si="2"/>
        <v>6</v>
      </c>
    </row>
    <row r="24">
      <c r="A24" s="1">
        <v>23.0</v>
      </c>
      <c r="B24" s="3"/>
      <c r="C24" s="4" t="s">
        <v>717</v>
      </c>
      <c r="D24" s="4" t="s">
        <v>1126</v>
      </c>
      <c r="E24" s="5">
        <v>2019.0</v>
      </c>
      <c r="F24" s="5">
        <v>2020.0</v>
      </c>
      <c r="G24" s="5">
        <v>35.0</v>
      </c>
      <c r="H24" s="5">
        <v>96.0</v>
      </c>
      <c r="I24" s="3"/>
      <c r="J24" s="3"/>
      <c r="K24" s="3"/>
      <c r="L24" s="5">
        <v>5.64</v>
      </c>
      <c r="M24" s="5">
        <v>35.0</v>
      </c>
      <c r="N24" s="3"/>
      <c r="O24" s="3"/>
      <c r="P24" s="3"/>
      <c r="Q24" s="3"/>
      <c r="R24" s="5">
        <v>99.0</v>
      </c>
      <c r="S24" s="5">
        <v>122.0</v>
      </c>
      <c r="T24" s="5">
        <v>62.0</v>
      </c>
      <c r="U24" s="5">
        <v>62.0</v>
      </c>
      <c r="V24" s="5">
        <v>15.0</v>
      </c>
      <c r="W24" s="5">
        <v>33.0</v>
      </c>
      <c r="X24" s="5">
        <v>1.0</v>
      </c>
      <c r="Y24" s="5">
        <v>1.0</v>
      </c>
      <c r="Z24" s="5">
        <v>7.0</v>
      </c>
      <c r="AA24" s="5">
        <v>0.0</v>
      </c>
      <c r="AB24" s="5">
        <v>4.0</v>
      </c>
      <c r="AC24" s="5">
        <v>453.0</v>
      </c>
      <c r="AD24" s="5">
        <v>1.566</v>
      </c>
      <c r="AE24" s="5">
        <v>8.7</v>
      </c>
      <c r="AF24" s="5">
        <v>2.91</v>
      </c>
      <c r="AG24" s="5">
        <v>453.0</v>
      </c>
      <c r="AH24" s="5">
        <v>410.0</v>
      </c>
      <c r="AI24" s="5">
        <v>62.0</v>
      </c>
      <c r="AJ24" s="5">
        <v>122.0</v>
      </c>
      <c r="AK24" s="5">
        <v>24.0</v>
      </c>
      <c r="AL24" s="5">
        <v>2.0</v>
      </c>
      <c r="AM24" s="5">
        <v>15.0</v>
      </c>
      <c r="AN24" s="5">
        <v>7.0</v>
      </c>
      <c r="AO24" s="5">
        <v>0.0</v>
      </c>
      <c r="AP24" s="5">
        <v>33.0</v>
      </c>
      <c r="AQ24" s="5">
        <v>0.298</v>
      </c>
      <c r="AR24" s="5">
        <v>0.358</v>
      </c>
      <c r="AS24" s="5">
        <v>0.476</v>
      </c>
      <c r="AT24" s="5">
        <v>0.834</v>
      </c>
      <c r="AU24" s="5">
        <v>195.0</v>
      </c>
      <c r="AV24" s="5">
        <v>6.0</v>
      </c>
      <c r="AW24" s="5">
        <v>7.0</v>
      </c>
      <c r="AX24" s="5">
        <v>0.0</v>
      </c>
      <c r="AY24" s="5">
        <v>2.0</v>
      </c>
      <c r="AZ24" s="5">
        <v>1.0</v>
      </c>
      <c r="BA24" s="5">
        <v>1.0</v>
      </c>
      <c r="BB24" s="5">
        <v>0.355</v>
      </c>
      <c r="BC24" s="5">
        <f t="shared" si="1"/>
        <v>81</v>
      </c>
      <c r="BD24" s="5">
        <f t="shared" si="2"/>
        <v>7</v>
      </c>
    </row>
    <row r="25">
      <c r="A25" s="1">
        <v>24.0</v>
      </c>
      <c r="B25" s="3"/>
      <c r="C25" s="4" t="s">
        <v>454</v>
      </c>
      <c r="D25" s="4" t="s">
        <v>1126</v>
      </c>
      <c r="E25" s="5">
        <v>2019.0</v>
      </c>
      <c r="F25" s="5">
        <v>2020.0</v>
      </c>
      <c r="G25" s="5">
        <v>37.0</v>
      </c>
      <c r="H25" s="5">
        <v>96.0</v>
      </c>
      <c r="I25" s="3"/>
      <c r="J25" s="3"/>
      <c r="K25" s="3"/>
      <c r="L25" s="5">
        <v>4.84</v>
      </c>
      <c r="M25" s="5">
        <v>37.0</v>
      </c>
      <c r="N25" s="3"/>
      <c r="O25" s="3"/>
      <c r="P25" s="3"/>
      <c r="Q25" s="3"/>
      <c r="R25" s="5">
        <v>113.1</v>
      </c>
      <c r="S25" s="5">
        <v>117.0</v>
      </c>
      <c r="T25" s="5">
        <v>61.0</v>
      </c>
      <c r="U25" s="5">
        <v>61.0</v>
      </c>
      <c r="V25" s="5">
        <v>17.0</v>
      </c>
      <c r="W25" s="5">
        <v>30.0</v>
      </c>
      <c r="X25" s="5">
        <v>0.0</v>
      </c>
      <c r="Y25" s="5">
        <v>3.0</v>
      </c>
      <c r="Z25" s="5">
        <v>1.0</v>
      </c>
      <c r="AA25" s="5">
        <v>1.0</v>
      </c>
      <c r="AB25" s="5">
        <v>4.0</v>
      </c>
      <c r="AC25" s="5">
        <v>478.0</v>
      </c>
      <c r="AD25" s="5">
        <v>1.297</v>
      </c>
      <c r="AE25" s="5">
        <v>7.6</v>
      </c>
      <c r="AF25" s="5">
        <v>3.2</v>
      </c>
      <c r="AG25" s="5">
        <v>478.0</v>
      </c>
      <c r="AH25" s="5">
        <v>443.0</v>
      </c>
      <c r="AI25" s="5">
        <v>61.0</v>
      </c>
      <c r="AJ25" s="5">
        <v>117.0</v>
      </c>
      <c r="AK25" s="5">
        <v>27.0</v>
      </c>
      <c r="AL25" s="5">
        <v>6.0</v>
      </c>
      <c r="AM25" s="5">
        <v>17.0</v>
      </c>
      <c r="AN25" s="5">
        <v>5.0</v>
      </c>
      <c r="AO25" s="5">
        <v>3.0</v>
      </c>
      <c r="AP25" s="5">
        <v>30.0</v>
      </c>
      <c r="AQ25" s="5">
        <v>0.264</v>
      </c>
      <c r="AR25" s="5">
        <v>0.311</v>
      </c>
      <c r="AS25" s="5">
        <v>0.467</v>
      </c>
      <c r="AT25" s="5">
        <v>0.778</v>
      </c>
      <c r="AU25" s="5">
        <v>207.0</v>
      </c>
      <c r="AV25" s="5">
        <v>9.0</v>
      </c>
      <c r="AW25" s="5">
        <v>1.0</v>
      </c>
      <c r="AX25" s="5">
        <v>2.0</v>
      </c>
      <c r="AY25" s="5">
        <v>2.0</v>
      </c>
      <c r="AZ25" s="5">
        <v>0.0</v>
      </c>
      <c r="BA25" s="5">
        <v>3.0</v>
      </c>
      <c r="BB25" s="5">
        <v>0.301</v>
      </c>
      <c r="BC25" s="5">
        <f t="shared" si="1"/>
        <v>67</v>
      </c>
      <c r="BD25" s="5">
        <f t="shared" si="2"/>
        <v>2</v>
      </c>
    </row>
    <row r="26">
      <c r="A26" s="1">
        <v>25.0</v>
      </c>
      <c r="B26" s="3"/>
      <c r="C26" s="4" t="s">
        <v>436</v>
      </c>
      <c r="D26" s="4" t="s">
        <v>1126</v>
      </c>
      <c r="E26" s="5">
        <v>2019.0</v>
      </c>
      <c r="F26" s="5">
        <v>2020.0</v>
      </c>
      <c r="G26" s="5">
        <v>42.0</v>
      </c>
      <c r="H26" s="5">
        <v>95.0</v>
      </c>
      <c r="I26" s="3"/>
      <c r="J26" s="3"/>
      <c r="K26" s="3"/>
      <c r="L26" s="5">
        <v>3.7</v>
      </c>
      <c r="M26" s="5">
        <v>34.0</v>
      </c>
      <c r="N26" s="3"/>
      <c r="O26" s="3"/>
      <c r="P26" s="3"/>
      <c r="Q26" s="3"/>
      <c r="R26" s="5">
        <v>99.2</v>
      </c>
      <c r="S26" s="5">
        <v>86.0</v>
      </c>
      <c r="T26" s="5">
        <v>46.0</v>
      </c>
      <c r="U26" s="5">
        <v>41.0</v>
      </c>
      <c r="V26" s="5">
        <v>15.0</v>
      </c>
      <c r="W26" s="5">
        <v>37.0</v>
      </c>
      <c r="X26" s="5">
        <v>1.0</v>
      </c>
      <c r="Y26" s="5">
        <v>1.0</v>
      </c>
      <c r="Z26" s="5">
        <v>2.0</v>
      </c>
      <c r="AA26" s="5">
        <v>0.0</v>
      </c>
      <c r="AB26" s="5">
        <v>2.0</v>
      </c>
      <c r="AC26" s="5">
        <v>420.0</v>
      </c>
      <c r="AD26" s="5">
        <v>1.234</v>
      </c>
      <c r="AE26" s="5">
        <v>8.6</v>
      </c>
      <c r="AF26" s="5">
        <v>2.57</v>
      </c>
      <c r="AG26" s="5">
        <v>420.0</v>
      </c>
      <c r="AH26" s="5">
        <v>380.0</v>
      </c>
      <c r="AI26" s="5">
        <v>46.0</v>
      </c>
      <c r="AJ26" s="5">
        <v>86.0</v>
      </c>
      <c r="AK26" s="5">
        <v>14.0</v>
      </c>
      <c r="AL26" s="5">
        <v>3.0</v>
      </c>
      <c r="AM26" s="5">
        <v>15.0</v>
      </c>
      <c r="AN26" s="5">
        <v>3.0</v>
      </c>
      <c r="AO26" s="5">
        <v>1.0</v>
      </c>
      <c r="AP26" s="5">
        <v>37.0</v>
      </c>
      <c r="AQ26" s="5">
        <v>0.226</v>
      </c>
      <c r="AR26" s="5">
        <v>0.298</v>
      </c>
      <c r="AS26" s="5">
        <v>0.397</v>
      </c>
      <c r="AT26" s="5">
        <v>0.695</v>
      </c>
      <c r="AU26" s="5">
        <v>151.0</v>
      </c>
      <c r="AV26" s="5">
        <v>4.0</v>
      </c>
      <c r="AW26" s="5">
        <v>2.0</v>
      </c>
      <c r="AX26" s="5">
        <v>0.0</v>
      </c>
      <c r="AY26" s="5">
        <v>1.0</v>
      </c>
      <c r="AZ26" s="5">
        <v>1.0</v>
      </c>
      <c r="BA26" s="5">
        <v>1.0</v>
      </c>
      <c r="BB26" s="5">
        <v>0.262</v>
      </c>
      <c r="BC26" s="5">
        <f t="shared" si="1"/>
        <v>54</v>
      </c>
      <c r="BD26" s="5">
        <f t="shared" si="2"/>
        <v>2</v>
      </c>
    </row>
    <row r="27">
      <c r="A27" s="1">
        <v>26.0</v>
      </c>
      <c r="B27" s="3"/>
      <c r="C27" s="4" t="s">
        <v>712</v>
      </c>
      <c r="D27" s="4" t="s">
        <v>1126</v>
      </c>
      <c r="E27" s="5">
        <v>2019.0</v>
      </c>
      <c r="F27" s="5">
        <v>2020.0</v>
      </c>
      <c r="G27" s="5">
        <v>38.0</v>
      </c>
      <c r="H27" s="5">
        <v>95.0</v>
      </c>
      <c r="I27" s="3"/>
      <c r="J27" s="3"/>
      <c r="K27" s="3"/>
      <c r="L27" s="5">
        <v>4.45</v>
      </c>
      <c r="M27" s="5">
        <v>38.0</v>
      </c>
      <c r="N27" s="3"/>
      <c r="O27" s="3"/>
      <c r="P27" s="3"/>
      <c r="Q27" s="3"/>
      <c r="R27" s="5">
        <v>95.0</v>
      </c>
      <c r="S27" s="5">
        <v>106.0</v>
      </c>
      <c r="T27" s="5">
        <v>52.0</v>
      </c>
      <c r="U27" s="5">
        <v>47.0</v>
      </c>
      <c r="V27" s="5">
        <v>19.0</v>
      </c>
      <c r="W27" s="5">
        <v>45.0</v>
      </c>
      <c r="X27" s="5">
        <v>0.0</v>
      </c>
      <c r="Y27" s="5">
        <v>1.0</v>
      </c>
      <c r="Z27" s="5">
        <v>11.0</v>
      </c>
      <c r="AA27" s="5">
        <v>0.0</v>
      </c>
      <c r="AB27" s="5">
        <v>4.0</v>
      </c>
      <c r="AC27" s="5">
        <v>438.0</v>
      </c>
      <c r="AD27" s="5">
        <v>1.589</v>
      </c>
      <c r="AE27" s="5">
        <v>9.0</v>
      </c>
      <c r="AF27" s="5">
        <v>2.11</v>
      </c>
      <c r="AG27" s="5">
        <v>438.0</v>
      </c>
      <c r="AH27" s="5">
        <v>381.0</v>
      </c>
      <c r="AI27" s="5">
        <v>52.0</v>
      </c>
      <c r="AJ27" s="5">
        <v>106.0</v>
      </c>
      <c r="AK27" s="5">
        <v>19.0</v>
      </c>
      <c r="AL27" s="5">
        <v>2.0</v>
      </c>
      <c r="AM27" s="5">
        <v>19.0</v>
      </c>
      <c r="AN27" s="5">
        <v>5.0</v>
      </c>
      <c r="AO27" s="5">
        <v>0.0</v>
      </c>
      <c r="AP27" s="5">
        <v>45.0</v>
      </c>
      <c r="AQ27" s="5">
        <v>0.278</v>
      </c>
      <c r="AR27" s="5">
        <v>0.371</v>
      </c>
      <c r="AS27" s="5">
        <v>0.488</v>
      </c>
      <c r="AT27" s="5">
        <v>0.859</v>
      </c>
      <c r="AU27" s="5">
        <v>186.0</v>
      </c>
      <c r="AV27" s="5">
        <v>8.0</v>
      </c>
      <c r="AW27" s="5">
        <v>11.0</v>
      </c>
      <c r="AX27" s="5">
        <v>0.0</v>
      </c>
      <c r="AY27" s="5">
        <v>0.0</v>
      </c>
      <c r="AZ27" s="5">
        <v>0.0</v>
      </c>
      <c r="BA27" s="5">
        <v>1.0</v>
      </c>
      <c r="BB27" s="5">
        <v>0.326</v>
      </c>
      <c r="BC27" s="5">
        <f t="shared" si="1"/>
        <v>66</v>
      </c>
      <c r="BD27" s="5">
        <f t="shared" si="2"/>
        <v>5</v>
      </c>
    </row>
    <row r="28">
      <c r="A28" s="1">
        <v>27.0</v>
      </c>
      <c r="B28" s="3"/>
      <c r="C28" s="4" t="s">
        <v>706</v>
      </c>
      <c r="D28" s="4" t="s">
        <v>1126</v>
      </c>
      <c r="E28" s="5">
        <v>2019.0</v>
      </c>
      <c r="F28" s="5">
        <v>2020.0</v>
      </c>
      <c r="G28" s="5">
        <v>33.0</v>
      </c>
      <c r="H28" s="5">
        <v>94.0</v>
      </c>
      <c r="I28" s="3"/>
      <c r="J28" s="3"/>
      <c r="K28" s="3"/>
      <c r="L28" s="5">
        <v>3.4</v>
      </c>
      <c r="M28" s="5">
        <v>33.0</v>
      </c>
      <c r="N28" s="3"/>
      <c r="O28" s="3"/>
      <c r="P28" s="3"/>
      <c r="Q28" s="3"/>
      <c r="R28" s="5">
        <v>76.2</v>
      </c>
      <c r="S28" s="5">
        <v>84.0</v>
      </c>
      <c r="T28" s="5">
        <v>37.0</v>
      </c>
      <c r="U28" s="5">
        <v>29.0</v>
      </c>
      <c r="V28" s="5">
        <v>8.0</v>
      </c>
      <c r="W28" s="5">
        <v>28.0</v>
      </c>
      <c r="X28" s="5">
        <v>0.0</v>
      </c>
      <c r="Y28" s="5">
        <v>1.0</v>
      </c>
      <c r="Z28" s="5">
        <v>1.0</v>
      </c>
      <c r="AA28" s="5">
        <v>0.0</v>
      </c>
      <c r="AB28" s="5">
        <v>3.0</v>
      </c>
      <c r="AC28" s="5">
        <v>338.0</v>
      </c>
      <c r="AD28" s="5">
        <v>1.461</v>
      </c>
      <c r="AE28" s="5">
        <v>11.0</v>
      </c>
      <c r="AF28" s="5">
        <v>3.36</v>
      </c>
      <c r="AG28" s="5">
        <v>338.0</v>
      </c>
      <c r="AH28" s="5">
        <v>305.0</v>
      </c>
      <c r="AI28" s="5">
        <v>37.0</v>
      </c>
      <c r="AJ28" s="5">
        <v>84.0</v>
      </c>
      <c r="AK28" s="5">
        <v>15.0</v>
      </c>
      <c r="AL28" s="5">
        <v>2.0</v>
      </c>
      <c r="AM28" s="5">
        <v>8.0</v>
      </c>
      <c r="AN28" s="5">
        <v>0.0</v>
      </c>
      <c r="AO28" s="5">
        <v>2.0</v>
      </c>
      <c r="AP28" s="5">
        <v>28.0</v>
      </c>
      <c r="AQ28" s="5">
        <v>0.275</v>
      </c>
      <c r="AR28" s="5">
        <v>0.335</v>
      </c>
      <c r="AS28" s="5">
        <v>0.416</v>
      </c>
      <c r="AT28" s="5">
        <v>0.752</v>
      </c>
      <c r="AU28" s="5">
        <v>127.0</v>
      </c>
      <c r="AV28" s="5">
        <v>2.0</v>
      </c>
      <c r="AW28" s="5">
        <v>1.0</v>
      </c>
      <c r="AX28" s="5">
        <v>1.0</v>
      </c>
      <c r="AY28" s="5">
        <v>3.0</v>
      </c>
      <c r="AZ28" s="5">
        <v>0.0</v>
      </c>
      <c r="BA28" s="5">
        <v>1.0</v>
      </c>
      <c r="BB28" s="5">
        <v>0.369</v>
      </c>
      <c r="BC28" s="5">
        <f t="shared" si="1"/>
        <v>59</v>
      </c>
      <c r="BD28" s="5">
        <f t="shared" si="2"/>
        <v>-2</v>
      </c>
    </row>
    <row r="29">
      <c r="A29" s="1">
        <v>28.0</v>
      </c>
      <c r="B29" s="3"/>
      <c r="C29" s="4" t="s">
        <v>453</v>
      </c>
      <c r="D29" s="4" t="s">
        <v>1126</v>
      </c>
      <c r="E29" s="5">
        <v>2019.0</v>
      </c>
      <c r="F29" s="5">
        <v>2020.0</v>
      </c>
      <c r="G29" s="5">
        <v>37.0</v>
      </c>
      <c r="H29" s="5">
        <v>93.0</v>
      </c>
      <c r="I29" s="3"/>
      <c r="J29" s="3"/>
      <c r="K29" s="3"/>
      <c r="L29" s="5">
        <v>4.88</v>
      </c>
      <c r="M29" s="5">
        <v>37.0</v>
      </c>
      <c r="N29" s="3"/>
      <c r="O29" s="3"/>
      <c r="P29" s="3"/>
      <c r="Q29" s="3"/>
      <c r="R29" s="5">
        <v>97.2</v>
      </c>
      <c r="S29" s="5">
        <v>96.0</v>
      </c>
      <c r="T29" s="5">
        <v>53.0</v>
      </c>
      <c r="U29" s="5">
        <v>53.0</v>
      </c>
      <c r="V29" s="5">
        <v>20.0</v>
      </c>
      <c r="W29" s="5">
        <v>48.0</v>
      </c>
      <c r="X29" s="5">
        <v>3.0</v>
      </c>
      <c r="Y29" s="5">
        <v>4.0</v>
      </c>
      <c r="Z29" s="5">
        <v>3.0</v>
      </c>
      <c r="AA29" s="5">
        <v>1.0</v>
      </c>
      <c r="AB29" s="5">
        <v>0.0</v>
      </c>
      <c r="AC29" s="5">
        <v>438.0</v>
      </c>
      <c r="AD29" s="5">
        <v>1.474</v>
      </c>
      <c r="AE29" s="5">
        <v>8.6</v>
      </c>
      <c r="AF29" s="5">
        <v>1.94</v>
      </c>
      <c r="AG29" s="5">
        <v>438.0</v>
      </c>
      <c r="AH29" s="5">
        <v>381.0</v>
      </c>
      <c r="AI29" s="5">
        <v>53.0</v>
      </c>
      <c r="AJ29" s="5">
        <v>96.0</v>
      </c>
      <c r="AK29" s="5">
        <v>17.0</v>
      </c>
      <c r="AL29" s="5">
        <v>2.0</v>
      </c>
      <c r="AM29" s="5">
        <v>20.0</v>
      </c>
      <c r="AN29" s="5">
        <v>6.0</v>
      </c>
      <c r="AO29" s="5">
        <v>3.0</v>
      </c>
      <c r="AP29" s="5">
        <v>48.0</v>
      </c>
      <c r="AQ29" s="5">
        <v>0.252</v>
      </c>
      <c r="AR29" s="5">
        <v>0.338</v>
      </c>
      <c r="AS29" s="5">
        <v>0.465</v>
      </c>
      <c r="AT29" s="5">
        <v>0.802</v>
      </c>
      <c r="AU29" s="5">
        <v>177.0</v>
      </c>
      <c r="AV29" s="5">
        <v>3.0</v>
      </c>
      <c r="AW29" s="5">
        <v>3.0</v>
      </c>
      <c r="AX29" s="5">
        <v>3.0</v>
      </c>
      <c r="AY29" s="5">
        <v>3.0</v>
      </c>
      <c r="AZ29" s="5">
        <v>3.0</v>
      </c>
      <c r="BA29" s="5">
        <v>4.0</v>
      </c>
      <c r="BB29" s="5">
        <v>0.28</v>
      </c>
      <c r="BC29" s="5">
        <f t="shared" si="1"/>
        <v>57</v>
      </c>
      <c r="BD29" s="5">
        <f t="shared" si="2"/>
        <v>3</v>
      </c>
    </row>
    <row r="30">
      <c r="A30" s="1">
        <v>29.0</v>
      </c>
      <c r="B30" s="3"/>
      <c r="C30" s="4" t="s">
        <v>411</v>
      </c>
      <c r="D30" s="4" t="s">
        <v>1126</v>
      </c>
      <c r="E30" s="5">
        <v>2019.0</v>
      </c>
      <c r="F30" s="5">
        <v>2020.0</v>
      </c>
      <c r="G30" s="5">
        <v>35.0</v>
      </c>
      <c r="H30" s="5">
        <v>91.0</v>
      </c>
      <c r="I30" s="3"/>
      <c r="J30" s="3"/>
      <c r="K30" s="3"/>
      <c r="L30" s="5">
        <v>3.96</v>
      </c>
      <c r="M30" s="5">
        <v>35.0</v>
      </c>
      <c r="N30" s="3"/>
      <c r="O30" s="3"/>
      <c r="P30" s="3"/>
      <c r="Q30" s="3"/>
      <c r="R30" s="5">
        <v>97.2</v>
      </c>
      <c r="S30" s="5">
        <v>85.0</v>
      </c>
      <c r="T30" s="5">
        <v>47.0</v>
      </c>
      <c r="U30" s="5">
        <v>43.0</v>
      </c>
      <c r="V30" s="5">
        <v>18.0</v>
      </c>
      <c r="W30" s="5">
        <v>26.0</v>
      </c>
      <c r="X30" s="5">
        <v>0.0</v>
      </c>
      <c r="Y30" s="5">
        <v>6.0</v>
      </c>
      <c r="Z30" s="5">
        <v>2.0</v>
      </c>
      <c r="AA30" s="5">
        <v>1.0</v>
      </c>
      <c r="AB30" s="5">
        <v>1.0</v>
      </c>
      <c r="AC30" s="5">
        <v>402.0</v>
      </c>
      <c r="AD30" s="5">
        <v>1.137</v>
      </c>
      <c r="AE30" s="5">
        <v>8.4</v>
      </c>
      <c r="AF30" s="5">
        <v>3.5</v>
      </c>
      <c r="AG30" s="5">
        <v>402.0</v>
      </c>
      <c r="AH30" s="5">
        <v>368.0</v>
      </c>
      <c r="AI30" s="5">
        <v>47.0</v>
      </c>
      <c r="AJ30" s="5">
        <v>85.0</v>
      </c>
      <c r="AK30" s="5">
        <v>16.0</v>
      </c>
      <c r="AL30" s="5">
        <v>3.0</v>
      </c>
      <c r="AM30" s="5">
        <v>18.0</v>
      </c>
      <c r="AN30" s="5">
        <v>2.0</v>
      </c>
      <c r="AO30" s="5">
        <v>3.0</v>
      </c>
      <c r="AP30" s="5">
        <v>26.0</v>
      </c>
      <c r="AQ30" s="5">
        <v>0.231</v>
      </c>
      <c r="AR30" s="5">
        <v>0.283</v>
      </c>
      <c r="AS30" s="5">
        <v>0.438</v>
      </c>
      <c r="AT30" s="5">
        <v>0.72</v>
      </c>
      <c r="AU30" s="5">
        <v>161.0</v>
      </c>
      <c r="AV30" s="5">
        <v>5.0</v>
      </c>
      <c r="AW30" s="5">
        <v>2.0</v>
      </c>
      <c r="AX30" s="5">
        <v>2.0</v>
      </c>
      <c r="AY30" s="5">
        <v>4.0</v>
      </c>
      <c r="AZ30" s="5">
        <v>0.0</v>
      </c>
      <c r="BA30" s="5">
        <v>6.0</v>
      </c>
      <c r="BB30" s="5">
        <v>0.255</v>
      </c>
      <c r="BC30" s="5">
        <f t="shared" si="1"/>
        <v>48</v>
      </c>
      <c r="BD30" s="5">
        <f t="shared" si="2"/>
        <v>-1</v>
      </c>
    </row>
    <row r="31">
      <c r="A31" s="1">
        <v>30.0</v>
      </c>
      <c r="B31" s="3"/>
      <c r="C31" s="4" t="s">
        <v>702</v>
      </c>
      <c r="D31" s="4" t="s">
        <v>1126</v>
      </c>
      <c r="E31" s="5">
        <v>2019.0</v>
      </c>
      <c r="F31" s="5">
        <v>2020.0</v>
      </c>
      <c r="G31" s="5">
        <v>26.0</v>
      </c>
      <c r="H31" s="5">
        <v>88.0</v>
      </c>
      <c r="I31" s="3"/>
      <c r="J31" s="3"/>
      <c r="K31" s="3"/>
      <c r="L31" s="5">
        <v>2.85</v>
      </c>
      <c r="M31" s="5">
        <v>26.0</v>
      </c>
      <c r="N31" s="3"/>
      <c r="O31" s="3"/>
      <c r="P31" s="3"/>
      <c r="Q31" s="3"/>
      <c r="R31" s="5">
        <v>79.0</v>
      </c>
      <c r="S31" s="5">
        <v>68.0</v>
      </c>
      <c r="T31" s="5">
        <v>26.0</v>
      </c>
      <c r="U31" s="5">
        <v>25.0</v>
      </c>
      <c r="V31" s="5">
        <v>8.0</v>
      </c>
      <c r="W31" s="5">
        <v>35.0</v>
      </c>
      <c r="X31" s="5">
        <v>0.0</v>
      </c>
      <c r="Y31" s="5">
        <v>1.0</v>
      </c>
      <c r="Z31" s="5">
        <v>0.0</v>
      </c>
      <c r="AA31" s="5">
        <v>0.0</v>
      </c>
      <c r="AB31" s="5">
        <v>0.0</v>
      </c>
      <c r="AC31" s="5">
        <v>331.0</v>
      </c>
      <c r="AD31" s="5">
        <v>1.304</v>
      </c>
      <c r="AE31" s="5">
        <v>10.0</v>
      </c>
      <c r="AF31" s="5">
        <v>2.51</v>
      </c>
      <c r="AG31" s="5">
        <v>331.0</v>
      </c>
      <c r="AH31" s="5">
        <v>295.0</v>
      </c>
      <c r="AI31" s="5">
        <v>26.0</v>
      </c>
      <c r="AJ31" s="5">
        <v>68.0</v>
      </c>
      <c r="AK31" s="5">
        <v>18.0</v>
      </c>
      <c r="AL31" s="5">
        <v>0.0</v>
      </c>
      <c r="AM31" s="5">
        <v>8.0</v>
      </c>
      <c r="AN31" s="5">
        <v>4.0</v>
      </c>
      <c r="AO31" s="5">
        <v>3.0</v>
      </c>
      <c r="AP31" s="5">
        <v>35.0</v>
      </c>
      <c r="AQ31" s="5">
        <v>0.231</v>
      </c>
      <c r="AR31" s="5">
        <v>0.311</v>
      </c>
      <c r="AS31" s="5">
        <v>0.373</v>
      </c>
      <c r="AT31" s="5">
        <v>0.684</v>
      </c>
      <c r="AU31" s="5">
        <v>110.0</v>
      </c>
      <c r="AV31" s="5">
        <v>2.0</v>
      </c>
      <c r="AW31" s="5">
        <v>0.0</v>
      </c>
      <c r="AX31" s="5">
        <v>0.0</v>
      </c>
      <c r="AY31" s="5">
        <v>1.0</v>
      </c>
      <c r="AZ31" s="5">
        <v>0.0</v>
      </c>
      <c r="BA31" s="5">
        <v>1.0</v>
      </c>
      <c r="BB31" s="5">
        <v>0.3</v>
      </c>
      <c r="BC31" s="5">
        <f t="shared" si="1"/>
        <v>42</v>
      </c>
      <c r="BD31" s="5">
        <f t="shared" si="2"/>
        <v>1</v>
      </c>
    </row>
    <row r="32">
      <c r="A32" s="1">
        <v>31.0</v>
      </c>
      <c r="B32" s="3"/>
      <c r="C32" s="4" t="s">
        <v>747</v>
      </c>
      <c r="D32" s="4" t="s">
        <v>1126</v>
      </c>
      <c r="E32" s="5">
        <v>2019.0</v>
      </c>
      <c r="F32" s="5">
        <v>2019.0</v>
      </c>
      <c r="G32" s="5">
        <v>27.0</v>
      </c>
      <c r="H32" s="5">
        <v>87.0</v>
      </c>
      <c r="I32" s="3"/>
      <c r="J32" s="3"/>
      <c r="K32" s="3"/>
      <c r="L32" s="5">
        <v>4.67</v>
      </c>
      <c r="M32" s="5">
        <v>24.0</v>
      </c>
      <c r="N32" s="3"/>
      <c r="O32" s="3"/>
      <c r="P32" s="3"/>
      <c r="Q32" s="3"/>
      <c r="R32" s="5">
        <v>79.0</v>
      </c>
      <c r="S32" s="5">
        <v>75.0</v>
      </c>
      <c r="T32" s="5">
        <v>40.0</v>
      </c>
      <c r="U32" s="5">
        <v>41.0</v>
      </c>
      <c r="V32" s="5">
        <v>20.0</v>
      </c>
      <c r="W32" s="5">
        <v>23.0</v>
      </c>
      <c r="X32" s="5">
        <v>0.0</v>
      </c>
      <c r="Y32" s="5">
        <v>5.0</v>
      </c>
      <c r="Z32" s="5">
        <v>3.0</v>
      </c>
      <c r="AA32" s="5">
        <v>0.0</v>
      </c>
      <c r="AB32" s="5">
        <v>3.0</v>
      </c>
      <c r="AC32" s="5">
        <v>337.0</v>
      </c>
      <c r="AD32" s="5">
        <v>1.241</v>
      </c>
      <c r="AE32" s="5">
        <v>9.9</v>
      </c>
      <c r="AF32" s="5">
        <v>3.78</v>
      </c>
      <c r="AG32" s="5">
        <v>337.0</v>
      </c>
      <c r="AH32" s="5">
        <v>310.0</v>
      </c>
      <c r="AI32" s="5">
        <v>40.0</v>
      </c>
      <c r="AJ32" s="5">
        <v>75.0</v>
      </c>
      <c r="AK32" s="5">
        <v>15.0</v>
      </c>
      <c r="AL32" s="5">
        <v>0.0</v>
      </c>
      <c r="AM32" s="5">
        <v>20.0</v>
      </c>
      <c r="AN32" s="5">
        <v>1.0</v>
      </c>
      <c r="AO32" s="5">
        <v>2.0</v>
      </c>
      <c r="AP32" s="5">
        <v>23.0</v>
      </c>
      <c r="AQ32" s="5">
        <v>0.242</v>
      </c>
      <c r="AR32" s="5">
        <v>0.301</v>
      </c>
      <c r="AS32" s="5">
        <v>0.484</v>
      </c>
      <c r="AT32" s="5">
        <v>0.784</v>
      </c>
      <c r="AU32" s="5">
        <v>150.0</v>
      </c>
      <c r="AV32" s="5">
        <v>4.0</v>
      </c>
      <c r="AW32" s="5">
        <v>3.0</v>
      </c>
      <c r="AX32" s="5">
        <v>1.0</v>
      </c>
      <c r="AY32" s="5">
        <v>0.0</v>
      </c>
      <c r="AZ32" s="5">
        <v>0.0</v>
      </c>
      <c r="BA32" s="5">
        <v>5.0</v>
      </c>
      <c r="BB32" s="5">
        <v>0.271</v>
      </c>
      <c r="BC32" s="5">
        <f t="shared" si="1"/>
        <v>40</v>
      </c>
      <c r="BD32" s="5">
        <f t="shared" si="2"/>
        <v>-1</v>
      </c>
    </row>
    <row r="33">
      <c r="A33" s="1">
        <v>32.0</v>
      </c>
      <c r="B33" s="3"/>
      <c r="C33" s="4" t="s">
        <v>451</v>
      </c>
      <c r="D33" s="4" t="s">
        <v>1126</v>
      </c>
      <c r="E33" s="5">
        <v>2019.0</v>
      </c>
      <c r="F33" s="5">
        <v>2020.0</v>
      </c>
      <c r="G33" s="5">
        <v>35.0</v>
      </c>
      <c r="H33" s="5">
        <v>85.0</v>
      </c>
      <c r="I33" s="3"/>
      <c r="J33" s="3"/>
      <c r="K33" s="3"/>
      <c r="L33" s="5">
        <v>4.05</v>
      </c>
      <c r="M33" s="5">
        <v>35.0</v>
      </c>
      <c r="N33" s="3"/>
      <c r="O33" s="3"/>
      <c r="P33" s="3"/>
      <c r="Q33" s="3"/>
      <c r="R33" s="5">
        <v>115.2</v>
      </c>
      <c r="S33" s="5">
        <v>112.0</v>
      </c>
      <c r="T33" s="5">
        <v>61.0</v>
      </c>
      <c r="U33" s="5">
        <v>52.0</v>
      </c>
      <c r="V33" s="5">
        <v>19.0</v>
      </c>
      <c r="W33" s="5">
        <v>55.0</v>
      </c>
      <c r="X33" s="5">
        <v>2.0</v>
      </c>
      <c r="Y33" s="5">
        <v>5.0</v>
      </c>
      <c r="Z33" s="5">
        <v>0.0</v>
      </c>
      <c r="AA33" s="5">
        <v>1.0</v>
      </c>
      <c r="AB33" s="5">
        <v>3.0</v>
      </c>
      <c r="AC33" s="5">
        <v>499.0</v>
      </c>
      <c r="AD33" s="5">
        <v>1.444</v>
      </c>
      <c r="AE33" s="5">
        <v>6.6</v>
      </c>
      <c r="AF33" s="5">
        <v>1.55</v>
      </c>
      <c r="AG33" s="5">
        <v>499.0</v>
      </c>
      <c r="AH33" s="5">
        <v>441.0</v>
      </c>
      <c r="AI33" s="5">
        <v>61.0</v>
      </c>
      <c r="AJ33" s="5">
        <v>112.0</v>
      </c>
      <c r="AK33" s="5">
        <v>20.0</v>
      </c>
      <c r="AL33" s="5">
        <v>2.0</v>
      </c>
      <c r="AM33" s="5">
        <v>19.0</v>
      </c>
      <c r="AN33" s="5">
        <v>12.0</v>
      </c>
      <c r="AO33" s="5">
        <v>2.0</v>
      </c>
      <c r="AP33" s="5">
        <v>55.0</v>
      </c>
      <c r="AQ33" s="5">
        <v>0.254</v>
      </c>
      <c r="AR33" s="5">
        <v>0.336</v>
      </c>
      <c r="AS33" s="5">
        <v>0.438</v>
      </c>
      <c r="AT33" s="5">
        <v>0.774</v>
      </c>
      <c r="AU33" s="5">
        <v>193.0</v>
      </c>
      <c r="AV33" s="5">
        <v>11.0</v>
      </c>
      <c r="AW33" s="5">
        <v>0.0</v>
      </c>
      <c r="AX33" s="5">
        <v>2.0</v>
      </c>
      <c r="AY33" s="5">
        <v>1.0</v>
      </c>
      <c r="AZ33" s="5">
        <v>2.0</v>
      </c>
      <c r="BA33" s="5">
        <v>5.0</v>
      </c>
      <c r="BB33" s="5">
        <v>0.275</v>
      </c>
      <c r="BC33" s="5">
        <f t="shared" si="1"/>
        <v>71</v>
      </c>
      <c r="BD33" s="5">
        <f t="shared" si="2"/>
        <v>10</v>
      </c>
    </row>
    <row r="34">
      <c r="A34" s="1">
        <v>33.0</v>
      </c>
      <c r="B34" s="3"/>
      <c r="C34" s="4" t="s">
        <v>714</v>
      </c>
      <c r="D34" s="4" t="s">
        <v>1126</v>
      </c>
      <c r="E34" s="5">
        <v>2019.0</v>
      </c>
      <c r="F34" s="5">
        <v>2020.0</v>
      </c>
      <c r="G34" s="5">
        <v>39.0</v>
      </c>
      <c r="H34" s="5">
        <v>85.0</v>
      </c>
      <c r="I34" s="3"/>
      <c r="J34" s="3"/>
      <c r="K34" s="3"/>
      <c r="L34" s="5">
        <v>6.41</v>
      </c>
      <c r="M34" s="5">
        <v>24.0</v>
      </c>
      <c r="N34" s="3"/>
      <c r="O34" s="3"/>
      <c r="P34" s="3"/>
      <c r="Q34" s="3"/>
      <c r="R34" s="5">
        <v>66.0</v>
      </c>
      <c r="S34" s="5">
        <v>67.0</v>
      </c>
      <c r="T34" s="5">
        <v>42.0</v>
      </c>
      <c r="U34" s="5">
        <v>47.0</v>
      </c>
      <c r="V34" s="5">
        <v>12.0</v>
      </c>
      <c r="W34" s="5">
        <v>25.0</v>
      </c>
      <c r="X34" s="5">
        <v>3.0</v>
      </c>
      <c r="Y34" s="5">
        <v>3.0</v>
      </c>
      <c r="Z34" s="5">
        <v>0.0</v>
      </c>
      <c r="AA34" s="5">
        <v>1.0</v>
      </c>
      <c r="AB34" s="5">
        <v>0.0</v>
      </c>
      <c r="AC34" s="5">
        <v>290.0</v>
      </c>
      <c r="AD34" s="5">
        <v>1.394</v>
      </c>
      <c r="AE34" s="5">
        <v>11.6</v>
      </c>
      <c r="AF34" s="5">
        <v>3.4</v>
      </c>
      <c r="AG34" s="5">
        <v>290.0</v>
      </c>
      <c r="AH34" s="5">
        <v>259.0</v>
      </c>
      <c r="AI34" s="5">
        <v>42.0</v>
      </c>
      <c r="AJ34" s="5">
        <v>67.0</v>
      </c>
      <c r="AK34" s="5">
        <v>16.0</v>
      </c>
      <c r="AL34" s="5">
        <v>2.0</v>
      </c>
      <c r="AM34" s="5">
        <v>12.0</v>
      </c>
      <c r="AN34" s="5">
        <v>5.0</v>
      </c>
      <c r="AO34" s="5">
        <v>2.0</v>
      </c>
      <c r="AP34" s="5">
        <v>25.0</v>
      </c>
      <c r="AQ34" s="5">
        <v>0.259</v>
      </c>
      <c r="AR34" s="5">
        <v>0.319</v>
      </c>
      <c r="AS34" s="5">
        <v>0.475</v>
      </c>
      <c r="AT34" s="5">
        <v>0.794</v>
      </c>
      <c r="AU34" s="5">
        <v>123.0</v>
      </c>
      <c r="AV34" s="5">
        <v>2.0</v>
      </c>
      <c r="AW34" s="5">
        <v>0.0</v>
      </c>
      <c r="AX34" s="5">
        <v>1.0</v>
      </c>
      <c r="AY34" s="5">
        <v>4.0</v>
      </c>
      <c r="AZ34" s="5">
        <v>3.0</v>
      </c>
      <c r="BA34" s="5">
        <v>3.0</v>
      </c>
      <c r="BB34" s="5">
        <v>0.331</v>
      </c>
      <c r="BC34" s="5">
        <f t="shared" si="1"/>
        <v>37</v>
      </c>
      <c r="BD34" s="5">
        <f t="shared" si="2"/>
        <v>3</v>
      </c>
    </row>
    <row r="35">
      <c r="A35" s="1">
        <v>34.0</v>
      </c>
      <c r="B35" s="3"/>
      <c r="C35" s="4" t="s">
        <v>700</v>
      </c>
      <c r="D35" s="4" t="s">
        <v>1126</v>
      </c>
      <c r="E35" s="5">
        <v>2019.0</v>
      </c>
      <c r="F35" s="5">
        <v>2020.0</v>
      </c>
      <c r="G35" s="5">
        <v>41.0</v>
      </c>
      <c r="H35" s="5">
        <v>85.0</v>
      </c>
      <c r="I35" s="3"/>
      <c r="J35" s="3"/>
      <c r="K35" s="3"/>
      <c r="L35" s="5">
        <v>5.22</v>
      </c>
      <c r="M35" s="5">
        <v>37.0</v>
      </c>
      <c r="N35" s="3"/>
      <c r="O35" s="3"/>
      <c r="P35" s="3"/>
      <c r="Q35" s="3"/>
      <c r="R35" s="5">
        <v>98.1</v>
      </c>
      <c r="S35" s="5">
        <v>114.0</v>
      </c>
      <c r="T35" s="5">
        <v>63.0</v>
      </c>
      <c r="U35" s="5">
        <v>57.0</v>
      </c>
      <c r="V35" s="5">
        <v>16.0</v>
      </c>
      <c r="W35" s="5">
        <v>38.0</v>
      </c>
      <c r="X35" s="5">
        <v>1.0</v>
      </c>
      <c r="Y35" s="5">
        <v>7.0</v>
      </c>
      <c r="Z35" s="5">
        <v>10.0</v>
      </c>
      <c r="AA35" s="5">
        <v>0.0</v>
      </c>
      <c r="AB35" s="5">
        <v>4.0</v>
      </c>
      <c r="AC35" s="5">
        <v>452.0</v>
      </c>
      <c r="AD35" s="5">
        <v>1.546</v>
      </c>
      <c r="AE35" s="5">
        <v>7.8</v>
      </c>
      <c r="AF35" s="5">
        <v>2.24</v>
      </c>
      <c r="AG35" s="5">
        <v>452.0</v>
      </c>
      <c r="AH35" s="5">
        <v>400.0</v>
      </c>
      <c r="AI35" s="5">
        <v>63.0</v>
      </c>
      <c r="AJ35" s="5">
        <v>114.0</v>
      </c>
      <c r="AK35" s="5">
        <v>17.0</v>
      </c>
      <c r="AL35" s="5">
        <v>3.0</v>
      </c>
      <c r="AM35" s="5">
        <v>16.0</v>
      </c>
      <c r="AN35" s="5">
        <v>4.0</v>
      </c>
      <c r="AO35" s="5">
        <v>3.0</v>
      </c>
      <c r="AP35" s="5">
        <v>38.0</v>
      </c>
      <c r="AQ35" s="5">
        <v>0.285</v>
      </c>
      <c r="AR35" s="5">
        <v>0.361</v>
      </c>
      <c r="AS35" s="5">
        <v>0.463</v>
      </c>
      <c r="AT35" s="5">
        <v>0.823</v>
      </c>
      <c r="AU35" s="5">
        <v>185.0</v>
      </c>
      <c r="AV35" s="5">
        <v>7.0</v>
      </c>
      <c r="AW35" s="5">
        <v>10.0</v>
      </c>
      <c r="AX35" s="5">
        <v>3.0</v>
      </c>
      <c r="AY35" s="5">
        <v>1.0</v>
      </c>
      <c r="AZ35" s="5">
        <v>1.0</v>
      </c>
      <c r="BA35" s="5">
        <v>7.0</v>
      </c>
      <c r="BB35" s="5">
        <v>0.327</v>
      </c>
      <c r="BC35" s="5">
        <f t="shared" si="1"/>
        <v>78</v>
      </c>
      <c r="BD35" s="5">
        <f t="shared" si="2"/>
        <v>1</v>
      </c>
    </row>
    <row r="36">
      <c r="A36" s="1">
        <v>35.0</v>
      </c>
      <c r="B36" s="3"/>
      <c r="C36" s="4" t="s">
        <v>707</v>
      </c>
      <c r="D36" s="4" t="s">
        <v>1126</v>
      </c>
      <c r="E36" s="5">
        <v>2019.0</v>
      </c>
      <c r="F36" s="5">
        <v>2020.0</v>
      </c>
      <c r="G36" s="5">
        <v>37.0</v>
      </c>
      <c r="H36" s="5">
        <v>84.0</v>
      </c>
      <c r="I36" s="3"/>
      <c r="J36" s="3"/>
      <c r="K36" s="3"/>
      <c r="L36" s="5">
        <v>4.38</v>
      </c>
      <c r="M36" s="5">
        <v>37.0</v>
      </c>
      <c r="N36" s="3"/>
      <c r="O36" s="3"/>
      <c r="P36" s="3"/>
      <c r="Q36" s="3"/>
      <c r="R36" s="5">
        <v>96.2</v>
      </c>
      <c r="S36" s="5">
        <v>104.0</v>
      </c>
      <c r="T36" s="5">
        <v>43.0</v>
      </c>
      <c r="U36" s="5">
        <v>47.0</v>
      </c>
      <c r="V36" s="5">
        <v>7.0</v>
      </c>
      <c r="W36" s="5">
        <v>43.0</v>
      </c>
      <c r="X36" s="5">
        <v>1.0</v>
      </c>
      <c r="Y36" s="5">
        <v>3.0</v>
      </c>
      <c r="Z36" s="5">
        <v>9.0</v>
      </c>
      <c r="AA36" s="5">
        <v>0.0</v>
      </c>
      <c r="AB36" s="5">
        <v>4.0</v>
      </c>
      <c r="AC36" s="5">
        <v>436.0</v>
      </c>
      <c r="AD36" s="5">
        <v>1.521</v>
      </c>
      <c r="AE36" s="5">
        <v>7.8</v>
      </c>
      <c r="AF36" s="5">
        <v>1.95</v>
      </c>
      <c r="AG36" s="5">
        <v>436.0</v>
      </c>
      <c r="AH36" s="5">
        <v>381.0</v>
      </c>
      <c r="AI36" s="5">
        <v>43.0</v>
      </c>
      <c r="AJ36" s="5">
        <v>104.0</v>
      </c>
      <c r="AK36" s="5">
        <v>20.0</v>
      </c>
      <c r="AL36" s="5">
        <v>4.0</v>
      </c>
      <c r="AM36" s="5">
        <v>7.0</v>
      </c>
      <c r="AN36" s="5">
        <v>15.0</v>
      </c>
      <c r="AO36" s="5">
        <v>4.0</v>
      </c>
      <c r="AP36" s="5">
        <v>43.0</v>
      </c>
      <c r="AQ36" s="5">
        <v>0.273</v>
      </c>
      <c r="AR36" s="5">
        <v>0.358</v>
      </c>
      <c r="AS36" s="5">
        <v>0.402</v>
      </c>
      <c r="AT36" s="5">
        <v>0.759</v>
      </c>
      <c r="AU36" s="5">
        <v>153.0</v>
      </c>
      <c r="AV36" s="5">
        <v>4.0</v>
      </c>
      <c r="AW36" s="5">
        <v>9.0</v>
      </c>
      <c r="AX36" s="5">
        <v>0.0</v>
      </c>
      <c r="AY36" s="5">
        <v>3.0</v>
      </c>
      <c r="AZ36" s="5">
        <v>1.0</v>
      </c>
      <c r="BA36" s="5">
        <v>3.0</v>
      </c>
      <c r="BB36" s="5">
        <v>0.331</v>
      </c>
      <c r="BC36" s="5">
        <f t="shared" si="1"/>
        <v>73</v>
      </c>
      <c r="BD36" s="5">
        <f t="shared" si="2"/>
        <v>11</v>
      </c>
    </row>
    <row r="37">
      <c r="A37" s="1">
        <v>36.0</v>
      </c>
      <c r="B37" s="3"/>
      <c r="C37" s="4" t="s">
        <v>440</v>
      </c>
      <c r="D37" s="4" t="s">
        <v>1126</v>
      </c>
      <c r="E37" s="5">
        <v>2019.0</v>
      </c>
      <c r="F37" s="5">
        <v>2020.0</v>
      </c>
      <c r="G37" s="5">
        <v>34.0</v>
      </c>
      <c r="H37" s="5">
        <v>83.0</v>
      </c>
      <c r="I37" s="3"/>
      <c r="J37" s="3"/>
      <c r="K37" s="3"/>
      <c r="L37" s="5">
        <v>4.9</v>
      </c>
      <c r="M37" s="5">
        <v>33.0</v>
      </c>
      <c r="N37" s="3"/>
      <c r="O37" s="3"/>
      <c r="P37" s="3"/>
      <c r="Q37" s="3"/>
      <c r="R37" s="5">
        <v>93.2</v>
      </c>
      <c r="S37" s="5">
        <v>98.0</v>
      </c>
      <c r="T37" s="5">
        <v>58.0</v>
      </c>
      <c r="U37" s="5">
        <v>51.0</v>
      </c>
      <c r="V37" s="5">
        <v>14.0</v>
      </c>
      <c r="W37" s="5">
        <v>44.0</v>
      </c>
      <c r="X37" s="5">
        <v>2.0</v>
      </c>
      <c r="Y37" s="5">
        <v>3.0</v>
      </c>
      <c r="Z37" s="5">
        <v>3.0</v>
      </c>
      <c r="AA37" s="5">
        <v>0.0</v>
      </c>
      <c r="AB37" s="5">
        <v>7.0</v>
      </c>
      <c r="AC37" s="5">
        <v>414.0</v>
      </c>
      <c r="AD37" s="5">
        <v>1.516</v>
      </c>
      <c r="AE37" s="5">
        <v>8.0</v>
      </c>
      <c r="AF37" s="5">
        <v>1.89</v>
      </c>
      <c r="AG37" s="5">
        <v>414.0</v>
      </c>
      <c r="AH37" s="5">
        <v>363.0</v>
      </c>
      <c r="AI37" s="5">
        <v>58.0</v>
      </c>
      <c r="AJ37" s="5">
        <v>98.0</v>
      </c>
      <c r="AK37" s="5">
        <v>23.0</v>
      </c>
      <c r="AL37" s="5">
        <v>5.0</v>
      </c>
      <c r="AM37" s="5">
        <v>14.0</v>
      </c>
      <c r="AN37" s="5">
        <v>4.0</v>
      </c>
      <c r="AO37" s="5">
        <v>3.0</v>
      </c>
      <c r="AP37" s="5">
        <v>44.0</v>
      </c>
      <c r="AQ37" s="5">
        <v>0.27</v>
      </c>
      <c r="AR37" s="5">
        <v>0.352</v>
      </c>
      <c r="AS37" s="5">
        <v>0.477</v>
      </c>
      <c r="AT37" s="5">
        <v>0.829</v>
      </c>
      <c r="AU37" s="5">
        <v>173.0</v>
      </c>
      <c r="AV37" s="5">
        <v>11.0</v>
      </c>
      <c r="AW37" s="5">
        <v>3.0</v>
      </c>
      <c r="AX37" s="5">
        <v>2.0</v>
      </c>
      <c r="AY37" s="5">
        <v>2.0</v>
      </c>
      <c r="AZ37" s="5">
        <v>2.0</v>
      </c>
      <c r="BA37" s="5">
        <v>3.0</v>
      </c>
      <c r="BB37" s="5">
        <v>0.313</v>
      </c>
      <c r="BC37" s="5">
        <f t="shared" si="1"/>
        <v>56</v>
      </c>
      <c r="BD37" s="5">
        <f t="shared" si="2"/>
        <v>1</v>
      </c>
    </row>
    <row r="38">
      <c r="A38" s="1">
        <v>37.0</v>
      </c>
      <c r="B38" s="3"/>
      <c r="C38" s="4" t="s">
        <v>738</v>
      </c>
      <c r="D38" s="4" t="s">
        <v>1126</v>
      </c>
      <c r="E38" s="5">
        <v>2019.0</v>
      </c>
      <c r="F38" s="5">
        <v>2020.0</v>
      </c>
      <c r="G38" s="5">
        <v>32.0</v>
      </c>
      <c r="H38" s="5">
        <v>83.0</v>
      </c>
      <c r="I38" s="3"/>
      <c r="J38" s="3"/>
      <c r="K38" s="3"/>
      <c r="L38" s="5">
        <v>4.05</v>
      </c>
      <c r="M38" s="5">
        <v>32.0</v>
      </c>
      <c r="N38" s="3"/>
      <c r="O38" s="3"/>
      <c r="P38" s="3"/>
      <c r="Q38" s="3"/>
      <c r="R38" s="5">
        <v>91.0</v>
      </c>
      <c r="S38" s="5">
        <v>74.0</v>
      </c>
      <c r="T38" s="5">
        <v>36.0</v>
      </c>
      <c r="U38" s="5">
        <v>41.0</v>
      </c>
      <c r="V38" s="5">
        <v>12.0</v>
      </c>
      <c r="W38" s="5">
        <v>29.0</v>
      </c>
      <c r="X38" s="5">
        <v>1.0</v>
      </c>
      <c r="Y38" s="5">
        <v>3.0</v>
      </c>
      <c r="Z38" s="5">
        <v>1.0</v>
      </c>
      <c r="AA38" s="5">
        <v>0.0</v>
      </c>
      <c r="AB38" s="5">
        <v>2.0</v>
      </c>
      <c r="AC38" s="5">
        <v>369.0</v>
      </c>
      <c r="AD38" s="5">
        <v>1.132</v>
      </c>
      <c r="AE38" s="5">
        <v>8.2</v>
      </c>
      <c r="AF38" s="5">
        <v>2.86</v>
      </c>
      <c r="AG38" s="5">
        <v>369.0</v>
      </c>
      <c r="AH38" s="5">
        <v>336.0</v>
      </c>
      <c r="AI38" s="5">
        <v>36.0</v>
      </c>
      <c r="AJ38" s="5">
        <v>74.0</v>
      </c>
      <c r="AK38" s="5">
        <v>15.0</v>
      </c>
      <c r="AL38" s="5">
        <v>1.0</v>
      </c>
      <c r="AM38" s="5">
        <v>12.0</v>
      </c>
      <c r="AN38" s="5">
        <v>4.0</v>
      </c>
      <c r="AO38" s="5">
        <v>3.0</v>
      </c>
      <c r="AP38" s="5">
        <v>29.0</v>
      </c>
      <c r="AQ38" s="5">
        <v>0.22</v>
      </c>
      <c r="AR38" s="5">
        <v>0.283</v>
      </c>
      <c r="AS38" s="5">
        <v>0.378</v>
      </c>
      <c r="AT38" s="5">
        <v>0.661</v>
      </c>
      <c r="AU38" s="5">
        <v>127.0</v>
      </c>
      <c r="AV38" s="5">
        <v>6.0</v>
      </c>
      <c r="AW38" s="5">
        <v>1.0</v>
      </c>
      <c r="AX38" s="5">
        <v>1.0</v>
      </c>
      <c r="AY38" s="5">
        <v>2.0</v>
      </c>
      <c r="AZ38" s="5">
        <v>1.0</v>
      </c>
      <c r="BA38" s="5">
        <v>3.0</v>
      </c>
      <c r="BB38" s="5">
        <v>0.255</v>
      </c>
      <c r="BC38" s="5">
        <f t="shared" si="1"/>
        <v>46</v>
      </c>
      <c r="BD38" s="5">
        <f t="shared" si="2"/>
        <v>1</v>
      </c>
    </row>
    <row r="39">
      <c r="A39" s="1">
        <v>38.0</v>
      </c>
      <c r="B39" s="3"/>
      <c r="C39" s="4" t="s">
        <v>719</v>
      </c>
      <c r="D39" s="4" t="s">
        <v>1126</v>
      </c>
      <c r="E39" s="5">
        <v>2019.0</v>
      </c>
      <c r="F39" s="5">
        <v>2020.0</v>
      </c>
      <c r="G39" s="5">
        <v>22.0</v>
      </c>
      <c r="H39" s="5">
        <v>83.0</v>
      </c>
      <c r="I39" s="3"/>
      <c r="J39" s="3"/>
      <c r="K39" s="3"/>
      <c r="L39" s="5">
        <v>3.39</v>
      </c>
      <c r="M39" s="5">
        <v>22.0</v>
      </c>
      <c r="N39" s="3"/>
      <c r="O39" s="3"/>
      <c r="P39" s="3"/>
      <c r="Q39" s="3"/>
      <c r="R39" s="5">
        <v>63.2</v>
      </c>
      <c r="S39" s="5">
        <v>49.0</v>
      </c>
      <c r="T39" s="5">
        <v>27.0</v>
      </c>
      <c r="U39" s="5">
        <v>24.0</v>
      </c>
      <c r="V39" s="5">
        <v>9.0</v>
      </c>
      <c r="W39" s="5">
        <v>25.0</v>
      </c>
      <c r="X39" s="5">
        <v>0.0</v>
      </c>
      <c r="Y39" s="5">
        <v>1.0</v>
      </c>
      <c r="Z39" s="5">
        <v>6.0</v>
      </c>
      <c r="AA39" s="5">
        <v>0.0</v>
      </c>
      <c r="AB39" s="5">
        <v>4.0</v>
      </c>
      <c r="AC39" s="5">
        <v>270.0</v>
      </c>
      <c r="AD39" s="5">
        <v>1.162</v>
      </c>
      <c r="AE39" s="5">
        <v>11.7</v>
      </c>
      <c r="AF39" s="5">
        <v>3.32</v>
      </c>
      <c r="AG39" s="5">
        <v>270.0</v>
      </c>
      <c r="AH39" s="5">
        <v>238.0</v>
      </c>
      <c r="AI39" s="5">
        <v>27.0</v>
      </c>
      <c r="AJ39" s="5">
        <v>49.0</v>
      </c>
      <c r="AK39" s="5">
        <v>10.0</v>
      </c>
      <c r="AL39" s="5">
        <v>0.0</v>
      </c>
      <c r="AM39" s="5">
        <v>9.0</v>
      </c>
      <c r="AN39" s="5">
        <v>8.0</v>
      </c>
      <c r="AO39" s="5">
        <v>1.0</v>
      </c>
      <c r="AP39" s="5">
        <v>25.0</v>
      </c>
      <c r="AQ39" s="5">
        <v>0.206</v>
      </c>
      <c r="AR39" s="5">
        <v>0.296</v>
      </c>
      <c r="AS39" s="5">
        <v>0.361</v>
      </c>
      <c r="AT39" s="5">
        <v>0.658</v>
      </c>
      <c r="AU39" s="5">
        <v>86.0</v>
      </c>
      <c r="AV39" s="5">
        <v>1.0</v>
      </c>
      <c r="AW39" s="5">
        <v>6.0</v>
      </c>
      <c r="AX39" s="5">
        <v>0.0</v>
      </c>
      <c r="AY39" s="5">
        <v>1.0</v>
      </c>
      <c r="AZ39" s="5">
        <v>0.0</v>
      </c>
      <c r="BA39" s="5">
        <v>1.0</v>
      </c>
      <c r="BB39" s="5">
        <v>0.272</v>
      </c>
      <c r="BC39" s="5">
        <f t="shared" si="1"/>
        <v>30</v>
      </c>
      <c r="BD39" s="5">
        <f t="shared" si="2"/>
        <v>7</v>
      </c>
    </row>
    <row r="40">
      <c r="A40" s="1">
        <v>39.0</v>
      </c>
      <c r="B40" s="3"/>
      <c r="C40" s="4" t="s">
        <v>756</v>
      </c>
      <c r="D40" s="4" t="s">
        <v>1126</v>
      </c>
      <c r="E40" s="5">
        <v>2019.0</v>
      </c>
      <c r="F40" s="5">
        <v>2020.0</v>
      </c>
      <c r="G40" s="5">
        <v>33.0</v>
      </c>
      <c r="H40" s="5">
        <v>83.0</v>
      </c>
      <c r="I40" s="3"/>
      <c r="J40" s="3"/>
      <c r="K40" s="3"/>
      <c r="L40" s="5">
        <v>4.34</v>
      </c>
      <c r="M40" s="5">
        <v>33.0</v>
      </c>
      <c r="N40" s="3"/>
      <c r="O40" s="3"/>
      <c r="P40" s="3"/>
      <c r="Q40" s="3"/>
      <c r="R40" s="5">
        <v>95.1</v>
      </c>
      <c r="S40" s="5">
        <v>90.0</v>
      </c>
      <c r="T40" s="5">
        <v>29.0</v>
      </c>
      <c r="U40" s="5">
        <v>46.0</v>
      </c>
      <c r="V40" s="5">
        <v>7.0</v>
      </c>
      <c r="W40" s="5">
        <v>56.0</v>
      </c>
      <c r="X40" s="5">
        <v>2.0</v>
      </c>
      <c r="Y40" s="5">
        <v>2.0</v>
      </c>
      <c r="Z40" s="5">
        <v>5.0</v>
      </c>
      <c r="AA40" s="5">
        <v>0.0</v>
      </c>
      <c r="AB40" s="5">
        <v>6.0</v>
      </c>
      <c r="AC40" s="5">
        <v>432.0</v>
      </c>
      <c r="AD40" s="5">
        <v>1.531</v>
      </c>
      <c r="AE40" s="5">
        <v>7.8</v>
      </c>
      <c r="AF40" s="5">
        <v>1.48</v>
      </c>
      <c r="AG40" s="5">
        <v>432.0</v>
      </c>
      <c r="AH40" s="5">
        <v>367.0</v>
      </c>
      <c r="AI40" s="5">
        <v>29.0</v>
      </c>
      <c r="AJ40" s="5">
        <v>90.0</v>
      </c>
      <c r="AK40" s="5">
        <v>8.0</v>
      </c>
      <c r="AL40" s="5">
        <v>4.0</v>
      </c>
      <c r="AM40" s="5">
        <v>7.0</v>
      </c>
      <c r="AN40" s="5">
        <v>0.0</v>
      </c>
      <c r="AO40" s="5">
        <v>0.0</v>
      </c>
      <c r="AP40" s="5">
        <v>56.0</v>
      </c>
      <c r="AQ40" s="5">
        <v>0.245</v>
      </c>
      <c r="AR40" s="5">
        <v>0.35</v>
      </c>
      <c r="AS40" s="5">
        <v>0.346</v>
      </c>
      <c r="AT40" s="5">
        <v>0.696</v>
      </c>
      <c r="AU40" s="5">
        <v>127.0</v>
      </c>
      <c r="AV40" s="5">
        <v>5.0</v>
      </c>
      <c r="AW40" s="5">
        <v>5.0</v>
      </c>
      <c r="AX40" s="5">
        <v>1.0</v>
      </c>
      <c r="AY40" s="5">
        <v>3.0</v>
      </c>
      <c r="AZ40" s="5">
        <v>2.0</v>
      </c>
      <c r="BA40" s="5">
        <v>2.0</v>
      </c>
      <c r="BB40" s="5">
        <v>0.296</v>
      </c>
      <c r="BC40" s="5">
        <f t="shared" si="1"/>
        <v>71</v>
      </c>
      <c r="BD40" s="5">
        <f t="shared" si="2"/>
        <v>0</v>
      </c>
    </row>
    <row r="41">
      <c r="A41" s="1">
        <v>40.0</v>
      </c>
      <c r="B41" s="3"/>
      <c r="C41" s="4" t="s">
        <v>705</v>
      </c>
      <c r="D41" s="4" t="s">
        <v>1126</v>
      </c>
      <c r="E41" s="5">
        <v>2019.0</v>
      </c>
      <c r="F41" s="5">
        <v>2020.0</v>
      </c>
      <c r="G41" s="5">
        <v>40.0</v>
      </c>
      <c r="H41" s="5">
        <v>82.0</v>
      </c>
      <c r="I41" s="3"/>
      <c r="J41" s="3"/>
      <c r="K41" s="3"/>
      <c r="L41" s="5">
        <v>5.33</v>
      </c>
      <c r="M41" s="5">
        <v>40.0</v>
      </c>
      <c r="N41" s="3"/>
      <c r="O41" s="3"/>
      <c r="P41" s="3"/>
      <c r="Q41" s="3"/>
      <c r="R41" s="5">
        <v>103.0</v>
      </c>
      <c r="S41" s="5">
        <v>116.0</v>
      </c>
      <c r="T41" s="5">
        <v>62.0</v>
      </c>
      <c r="U41" s="5">
        <v>61.0</v>
      </c>
      <c r="V41" s="5">
        <v>13.0</v>
      </c>
      <c r="W41" s="5">
        <v>30.0</v>
      </c>
      <c r="X41" s="5">
        <v>2.0</v>
      </c>
      <c r="Y41" s="5">
        <v>2.0</v>
      </c>
      <c r="Z41" s="5">
        <v>5.0</v>
      </c>
      <c r="AA41" s="5">
        <v>1.0</v>
      </c>
      <c r="AB41" s="5">
        <v>3.0</v>
      </c>
      <c r="AC41" s="5">
        <v>457.0</v>
      </c>
      <c r="AD41" s="5">
        <v>1.417</v>
      </c>
      <c r="AE41" s="5">
        <v>7.2</v>
      </c>
      <c r="AF41" s="5">
        <v>2.73</v>
      </c>
      <c r="AG41" s="5">
        <v>457.0</v>
      </c>
      <c r="AH41" s="5">
        <v>418.0</v>
      </c>
      <c r="AI41" s="5">
        <v>62.0</v>
      </c>
      <c r="AJ41" s="5">
        <v>116.0</v>
      </c>
      <c r="AK41" s="5">
        <v>26.0</v>
      </c>
      <c r="AL41" s="5">
        <v>5.0</v>
      </c>
      <c r="AM41" s="5">
        <v>13.0</v>
      </c>
      <c r="AN41" s="5">
        <v>5.0</v>
      </c>
      <c r="AO41" s="5">
        <v>0.0</v>
      </c>
      <c r="AP41" s="5">
        <v>30.0</v>
      </c>
      <c r="AQ41" s="5">
        <v>0.278</v>
      </c>
      <c r="AR41" s="5">
        <v>0.333</v>
      </c>
      <c r="AS41" s="5">
        <v>0.457</v>
      </c>
      <c r="AT41" s="5">
        <v>0.79</v>
      </c>
      <c r="AU41" s="5">
        <v>191.0</v>
      </c>
      <c r="AV41" s="5">
        <v>2.0</v>
      </c>
      <c r="AW41" s="5">
        <v>5.0</v>
      </c>
      <c r="AX41" s="5">
        <v>3.0</v>
      </c>
      <c r="AY41" s="5">
        <v>1.0</v>
      </c>
      <c r="AZ41" s="5">
        <v>2.0</v>
      </c>
      <c r="BA41" s="5">
        <v>2.0</v>
      </c>
      <c r="BB41" s="5">
        <v>0.318</v>
      </c>
      <c r="BC41" s="5">
        <f t="shared" si="1"/>
        <v>72</v>
      </c>
      <c r="BD41" s="5">
        <f t="shared" si="2"/>
        <v>5</v>
      </c>
    </row>
    <row r="42">
      <c r="A42" s="1">
        <v>41.0</v>
      </c>
      <c r="B42" s="3"/>
      <c r="C42" s="4" t="s">
        <v>728</v>
      </c>
      <c r="D42" s="4" t="s">
        <v>1126</v>
      </c>
      <c r="E42" s="5">
        <v>2019.0</v>
      </c>
      <c r="F42" s="5">
        <v>2020.0</v>
      </c>
      <c r="G42" s="5">
        <v>35.0</v>
      </c>
      <c r="H42" s="5">
        <v>82.0</v>
      </c>
      <c r="I42" s="3"/>
      <c r="J42" s="3"/>
      <c r="K42" s="3"/>
      <c r="L42" s="5">
        <v>4.57</v>
      </c>
      <c r="M42" s="5">
        <v>32.0</v>
      </c>
      <c r="N42" s="3"/>
      <c r="O42" s="3"/>
      <c r="P42" s="3"/>
      <c r="Q42" s="3"/>
      <c r="R42" s="5">
        <v>84.2</v>
      </c>
      <c r="S42" s="5">
        <v>82.0</v>
      </c>
      <c r="T42" s="5">
        <v>43.0</v>
      </c>
      <c r="U42" s="5">
        <v>43.0</v>
      </c>
      <c r="V42" s="5">
        <v>13.0</v>
      </c>
      <c r="W42" s="5">
        <v>33.0</v>
      </c>
      <c r="X42" s="5">
        <v>0.0</v>
      </c>
      <c r="Y42" s="5">
        <v>2.0</v>
      </c>
      <c r="Z42" s="5">
        <v>3.0</v>
      </c>
      <c r="AA42" s="5">
        <v>0.0</v>
      </c>
      <c r="AB42" s="5">
        <v>1.0</v>
      </c>
      <c r="AC42" s="5">
        <v>363.0</v>
      </c>
      <c r="AD42" s="5">
        <v>1.358</v>
      </c>
      <c r="AE42" s="5">
        <v>8.7</v>
      </c>
      <c r="AF42" s="5">
        <v>2.48</v>
      </c>
      <c r="AG42" s="5">
        <v>363.0</v>
      </c>
      <c r="AH42" s="5">
        <v>323.0</v>
      </c>
      <c r="AI42" s="5">
        <v>43.0</v>
      </c>
      <c r="AJ42" s="5">
        <v>82.0</v>
      </c>
      <c r="AK42" s="5">
        <v>21.0</v>
      </c>
      <c r="AL42" s="5">
        <v>3.0</v>
      </c>
      <c r="AM42" s="5">
        <v>13.0</v>
      </c>
      <c r="AN42" s="5">
        <v>2.0</v>
      </c>
      <c r="AO42" s="5">
        <v>3.0</v>
      </c>
      <c r="AP42" s="5">
        <v>33.0</v>
      </c>
      <c r="AQ42" s="5">
        <v>0.254</v>
      </c>
      <c r="AR42" s="5">
        <v>0.326</v>
      </c>
      <c r="AS42" s="5">
        <v>0.458</v>
      </c>
      <c r="AT42" s="5">
        <v>0.784</v>
      </c>
      <c r="AU42" s="5">
        <v>148.0</v>
      </c>
      <c r="AV42" s="5">
        <v>6.0</v>
      </c>
      <c r="AW42" s="5">
        <v>3.0</v>
      </c>
      <c r="AX42" s="5">
        <v>1.0</v>
      </c>
      <c r="AY42" s="5">
        <v>3.0</v>
      </c>
      <c r="AZ42" s="5">
        <v>0.0</v>
      </c>
      <c r="BA42" s="5">
        <v>2.0</v>
      </c>
      <c r="BB42" s="5">
        <v>0.299</v>
      </c>
      <c r="BC42" s="5">
        <f t="shared" si="1"/>
        <v>45</v>
      </c>
      <c r="BD42" s="5">
        <f t="shared" si="2"/>
        <v>-1</v>
      </c>
    </row>
    <row r="43">
      <c r="A43" s="1">
        <v>42.0</v>
      </c>
      <c r="B43" s="3"/>
      <c r="C43" s="4" t="s">
        <v>697</v>
      </c>
      <c r="D43" s="4" t="s">
        <v>1126</v>
      </c>
      <c r="E43" s="5">
        <v>2019.0</v>
      </c>
      <c r="F43" s="5">
        <v>2020.0</v>
      </c>
      <c r="G43" s="5">
        <v>38.0</v>
      </c>
      <c r="H43" s="5">
        <v>82.0</v>
      </c>
      <c r="I43" s="3"/>
      <c r="J43" s="3"/>
      <c r="K43" s="3"/>
      <c r="L43" s="5">
        <v>3.89</v>
      </c>
      <c r="M43" s="5">
        <v>38.0</v>
      </c>
      <c r="N43" s="3"/>
      <c r="O43" s="3"/>
      <c r="P43" s="3"/>
      <c r="Q43" s="3"/>
      <c r="R43" s="5">
        <v>104.0</v>
      </c>
      <c r="S43" s="5">
        <v>107.0</v>
      </c>
      <c r="T43" s="5">
        <v>47.0</v>
      </c>
      <c r="U43" s="5">
        <v>45.0</v>
      </c>
      <c r="V43" s="5">
        <v>16.0</v>
      </c>
      <c r="W43" s="5">
        <v>32.0</v>
      </c>
      <c r="X43" s="5">
        <v>1.0</v>
      </c>
      <c r="Y43" s="5">
        <v>5.0</v>
      </c>
      <c r="Z43" s="5">
        <v>5.0</v>
      </c>
      <c r="AA43" s="5">
        <v>0.0</v>
      </c>
      <c r="AB43" s="5">
        <v>4.0</v>
      </c>
      <c r="AC43" s="5">
        <v>449.0</v>
      </c>
      <c r="AD43" s="5">
        <v>1.337</v>
      </c>
      <c r="AE43" s="5">
        <v>7.1</v>
      </c>
      <c r="AF43" s="5">
        <v>2.56</v>
      </c>
      <c r="AG43" s="5">
        <v>449.0</v>
      </c>
      <c r="AH43" s="5">
        <v>408.0</v>
      </c>
      <c r="AI43" s="5">
        <v>47.0</v>
      </c>
      <c r="AJ43" s="5">
        <v>107.0</v>
      </c>
      <c r="AK43" s="5">
        <v>26.0</v>
      </c>
      <c r="AL43" s="5">
        <v>0.0</v>
      </c>
      <c r="AM43" s="5">
        <v>16.0</v>
      </c>
      <c r="AN43" s="5">
        <v>7.0</v>
      </c>
      <c r="AO43" s="5">
        <v>2.0</v>
      </c>
      <c r="AP43" s="5">
        <v>32.0</v>
      </c>
      <c r="AQ43" s="5">
        <v>0.262</v>
      </c>
      <c r="AR43" s="5">
        <v>0.321</v>
      </c>
      <c r="AS43" s="5">
        <v>0.444</v>
      </c>
      <c r="AT43" s="5">
        <v>0.765</v>
      </c>
      <c r="AU43" s="5">
        <v>181.0</v>
      </c>
      <c r="AV43" s="5">
        <v>9.0</v>
      </c>
      <c r="AW43" s="5">
        <v>5.0</v>
      </c>
      <c r="AX43" s="5">
        <v>1.0</v>
      </c>
      <c r="AY43" s="5">
        <v>3.0</v>
      </c>
      <c r="AZ43" s="5">
        <v>1.0</v>
      </c>
      <c r="BA43" s="5">
        <v>5.0</v>
      </c>
      <c r="BB43" s="5">
        <v>0.291</v>
      </c>
      <c r="BC43" s="5">
        <f t="shared" si="1"/>
        <v>65</v>
      </c>
      <c r="BD43" s="5">
        <f t="shared" si="2"/>
        <v>5</v>
      </c>
    </row>
    <row r="44">
      <c r="A44" s="1">
        <v>43.0</v>
      </c>
      <c r="B44" s="3"/>
      <c r="C44" s="4" t="s">
        <v>709</v>
      </c>
      <c r="D44" s="4" t="s">
        <v>1126</v>
      </c>
      <c r="E44" s="5">
        <v>2019.0</v>
      </c>
      <c r="F44" s="5">
        <v>2020.0</v>
      </c>
      <c r="G44" s="5">
        <v>38.0</v>
      </c>
      <c r="H44" s="5">
        <v>81.0</v>
      </c>
      <c r="I44" s="3"/>
      <c r="J44" s="3"/>
      <c r="K44" s="3"/>
      <c r="L44" s="5">
        <v>5.18</v>
      </c>
      <c r="M44" s="5">
        <v>37.0</v>
      </c>
      <c r="N44" s="3"/>
      <c r="O44" s="3"/>
      <c r="P44" s="3"/>
      <c r="Q44" s="3"/>
      <c r="R44" s="5">
        <v>104.1</v>
      </c>
      <c r="S44" s="5">
        <v>111.0</v>
      </c>
      <c r="T44" s="5">
        <v>52.0</v>
      </c>
      <c r="U44" s="5">
        <v>60.0</v>
      </c>
      <c r="V44" s="5">
        <v>19.0</v>
      </c>
      <c r="W44" s="5">
        <v>28.0</v>
      </c>
      <c r="X44" s="5">
        <v>0.0</v>
      </c>
      <c r="Y44" s="5">
        <v>5.0</v>
      </c>
      <c r="Z44" s="5">
        <v>1.0</v>
      </c>
      <c r="AA44" s="5">
        <v>0.0</v>
      </c>
      <c r="AB44" s="5">
        <v>3.0</v>
      </c>
      <c r="AC44" s="5">
        <v>446.0</v>
      </c>
      <c r="AD44" s="5">
        <v>1.332</v>
      </c>
      <c r="AE44" s="5">
        <v>7.0</v>
      </c>
      <c r="AF44" s="5">
        <v>2.89</v>
      </c>
      <c r="AG44" s="5">
        <v>446.0</v>
      </c>
      <c r="AH44" s="5">
        <v>415.0</v>
      </c>
      <c r="AI44" s="5">
        <v>52.0</v>
      </c>
      <c r="AJ44" s="5">
        <v>111.0</v>
      </c>
      <c r="AK44" s="5">
        <v>28.0</v>
      </c>
      <c r="AL44" s="5">
        <v>5.0</v>
      </c>
      <c r="AM44" s="5">
        <v>19.0</v>
      </c>
      <c r="AN44" s="5">
        <v>2.0</v>
      </c>
      <c r="AO44" s="5">
        <v>4.0</v>
      </c>
      <c r="AP44" s="5">
        <v>28.0</v>
      </c>
      <c r="AQ44" s="5">
        <v>0.267</v>
      </c>
      <c r="AR44" s="5">
        <v>0.314</v>
      </c>
      <c r="AS44" s="5">
        <v>0.496</v>
      </c>
      <c r="AT44" s="5">
        <v>0.81</v>
      </c>
      <c r="AU44" s="5">
        <v>206.0</v>
      </c>
      <c r="AV44" s="5">
        <v>4.0</v>
      </c>
      <c r="AW44" s="5">
        <v>1.0</v>
      </c>
      <c r="AX44" s="5">
        <v>0.0</v>
      </c>
      <c r="AY44" s="5">
        <v>2.0</v>
      </c>
      <c r="AZ44" s="5">
        <v>0.0</v>
      </c>
      <c r="BA44" s="5">
        <v>5.0</v>
      </c>
      <c r="BB44" s="5">
        <v>0.29</v>
      </c>
      <c r="BC44" s="5">
        <f t="shared" si="1"/>
        <v>59</v>
      </c>
      <c r="BD44" s="5">
        <f t="shared" si="2"/>
        <v>-2</v>
      </c>
    </row>
    <row r="45">
      <c r="A45" s="1">
        <v>44.0</v>
      </c>
      <c r="B45" s="3"/>
      <c r="C45" s="4" t="s">
        <v>718</v>
      </c>
      <c r="D45" s="4" t="s">
        <v>1126</v>
      </c>
      <c r="E45" s="5">
        <v>2019.0</v>
      </c>
      <c r="F45" s="5">
        <v>2019.0</v>
      </c>
      <c r="G45" s="5">
        <v>32.0</v>
      </c>
      <c r="H45" s="5">
        <v>80.0</v>
      </c>
      <c r="I45" s="3"/>
      <c r="J45" s="3"/>
      <c r="K45" s="3"/>
      <c r="L45" s="5">
        <v>3.87</v>
      </c>
      <c r="M45" s="5">
        <v>32.0</v>
      </c>
      <c r="N45" s="3"/>
      <c r="O45" s="3"/>
      <c r="P45" s="3"/>
      <c r="Q45" s="3"/>
      <c r="R45" s="5">
        <v>93.0</v>
      </c>
      <c r="S45" s="5">
        <v>109.0</v>
      </c>
      <c r="T45" s="5">
        <v>38.0</v>
      </c>
      <c r="U45" s="5">
        <v>40.0</v>
      </c>
      <c r="V45" s="5">
        <v>11.0</v>
      </c>
      <c r="W45" s="5">
        <v>27.0</v>
      </c>
      <c r="X45" s="5">
        <v>0.0</v>
      </c>
      <c r="Y45" s="5">
        <v>7.0</v>
      </c>
      <c r="Z45" s="5">
        <v>0.0</v>
      </c>
      <c r="AA45" s="5">
        <v>0.0</v>
      </c>
      <c r="AB45" s="5">
        <v>4.0</v>
      </c>
      <c r="AC45" s="5">
        <v>403.0</v>
      </c>
      <c r="AD45" s="5">
        <v>1.462</v>
      </c>
      <c r="AE45" s="5">
        <v>7.7</v>
      </c>
      <c r="AF45" s="5">
        <v>2.96</v>
      </c>
      <c r="AG45" s="5">
        <v>403.0</v>
      </c>
      <c r="AH45" s="5">
        <v>374.0</v>
      </c>
      <c r="AI45" s="5">
        <v>38.0</v>
      </c>
      <c r="AJ45" s="5">
        <v>109.0</v>
      </c>
      <c r="AK45" s="5">
        <v>19.0</v>
      </c>
      <c r="AL45" s="5">
        <v>1.0</v>
      </c>
      <c r="AM45" s="5">
        <v>11.0</v>
      </c>
      <c r="AN45" s="5">
        <v>8.0</v>
      </c>
      <c r="AO45" s="5">
        <v>5.0</v>
      </c>
      <c r="AP45" s="5">
        <v>27.0</v>
      </c>
      <c r="AQ45" s="5">
        <v>0.291</v>
      </c>
      <c r="AR45" s="5">
        <v>0.339</v>
      </c>
      <c r="AS45" s="5">
        <v>0.436</v>
      </c>
      <c r="AT45" s="5">
        <v>0.775</v>
      </c>
      <c r="AU45" s="5">
        <v>163.0</v>
      </c>
      <c r="AV45" s="5">
        <v>10.0</v>
      </c>
      <c r="AW45" s="5">
        <v>0.0</v>
      </c>
      <c r="AX45" s="5">
        <v>1.0</v>
      </c>
      <c r="AY45" s="5">
        <v>0.0</v>
      </c>
      <c r="AZ45" s="5">
        <v>0.0</v>
      </c>
      <c r="BA45" s="5">
        <v>7.0</v>
      </c>
      <c r="BB45" s="5">
        <v>0.346</v>
      </c>
      <c r="BC45" s="5">
        <f t="shared" si="1"/>
        <v>78</v>
      </c>
      <c r="BD45" s="5">
        <f t="shared" si="2"/>
        <v>3</v>
      </c>
    </row>
    <row r="46">
      <c r="A46" s="1">
        <v>45.0</v>
      </c>
      <c r="B46" s="3"/>
      <c r="C46" s="4" t="s">
        <v>703</v>
      </c>
      <c r="D46" s="4" t="s">
        <v>1126</v>
      </c>
      <c r="E46" s="5">
        <v>2019.0</v>
      </c>
      <c r="F46" s="5">
        <v>2020.0</v>
      </c>
      <c r="G46" s="5">
        <v>37.0</v>
      </c>
      <c r="H46" s="5">
        <v>80.0</v>
      </c>
      <c r="I46" s="3"/>
      <c r="J46" s="3"/>
      <c r="K46" s="3"/>
      <c r="L46" s="5">
        <v>6.6</v>
      </c>
      <c r="M46" s="5">
        <v>37.0</v>
      </c>
      <c r="N46" s="3"/>
      <c r="O46" s="3"/>
      <c r="P46" s="3"/>
      <c r="Q46" s="3"/>
      <c r="R46" s="5">
        <v>92.2</v>
      </c>
      <c r="S46" s="5">
        <v>110.0</v>
      </c>
      <c r="T46" s="5">
        <v>58.0</v>
      </c>
      <c r="U46" s="5">
        <v>68.0</v>
      </c>
      <c r="V46" s="5">
        <v>18.0</v>
      </c>
      <c r="W46" s="5">
        <v>51.0</v>
      </c>
      <c r="X46" s="5">
        <v>0.0</v>
      </c>
      <c r="Y46" s="5">
        <v>4.0</v>
      </c>
      <c r="Z46" s="5">
        <v>2.0</v>
      </c>
      <c r="AA46" s="5">
        <v>2.0</v>
      </c>
      <c r="AB46" s="5">
        <v>1.0</v>
      </c>
      <c r="AC46" s="5">
        <v>433.0</v>
      </c>
      <c r="AD46" s="5">
        <v>1.737</v>
      </c>
      <c r="AE46" s="5">
        <v>7.8</v>
      </c>
      <c r="AF46" s="5">
        <v>1.57</v>
      </c>
      <c r="AG46" s="5">
        <v>433.0</v>
      </c>
      <c r="AH46" s="5">
        <v>376.0</v>
      </c>
      <c r="AI46" s="5">
        <v>58.0</v>
      </c>
      <c r="AJ46" s="5">
        <v>110.0</v>
      </c>
      <c r="AK46" s="5">
        <v>19.0</v>
      </c>
      <c r="AL46" s="5">
        <v>3.0</v>
      </c>
      <c r="AM46" s="5">
        <v>18.0</v>
      </c>
      <c r="AN46" s="5">
        <v>8.0</v>
      </c>
      <c r="AO46" s="5">
        <v>2.0</v>
      </c>
      <c r="AP46" s="5">
        <v>51.0</v>
      </c>
      <c r="AQ46" s="5">
        <v>0.293</v>
      </c>
      <c r="AR46" s="5">
        <v>0.377</v>
      </c>
      <c r="AS46" s="5">
        <v>0.503</v>
      </c>
      <c r="AT46" s="5">
        <v>0.88</v>
      </c>
      <c r="AU46" s="5">
        <v>189.0</v>
      </c>
      <c r="AV46" s="5">
        <v>8.0</v>
      </c>
      <c r="AW46" s="5">
        <v>2.0</v>
      </c>
      <c r="AX46" s="5">
        <v>1.0</v>
      </c>
      <c r="AY46" s="5">
        <v>3.0</v>
      </c>
      <c r="AZ46" s="5">
        <v>0.0</v>
      </c>
      <c r="BA46" s="5">
        <v>4.0</v>
      </c>
      <c r="BB46" s="5">
        <v>0.327</v>
      </c>
      <c r="BC46" s="5">
        <f t="shared" si="1"/>
        <v>70</v>
      </c>
      <c r="BD46" s="5">
        <f t="shared" si="2"/>
        <v>6</v>
      </c>
    </row>
    <row r="47">
      <c r="A47" s="1">
        <v>46.0</v>
      </c>
      <c r="B47" s="3"/>
      <c r="C47" s="4" t="s">
        <v>775</v>
      </c>
      <c r="D47" s="4" t="s">
        <v>1126</v>
      </c>
      <c r="E47" s="5">
        <v>2019.0</v>
      </c>
      <c r="F47" s="5">
        <v>2020.0</v>
      </c>
      <c r="G47" s="5">
        <v>23.0</v>
      </c>
      <c r="H47" s="5">
        <v>79.0</v>
      </c>
      <c r="I47" s="3"/>
      <c r="J47" s="3"/>
      <c r="K47" s="3"/>
      <c r="L47" s="5">
        <v>2.98</v>
      </c>
      <c r="M47" s="5">
        <v>23.0</v>
      </c>
      <c r="N47" s="3"/>
      <c r="O47" s="3"/>
      <c r="P47" s="3"/>
      <c r="Q47" s="3"/>
      <c r="R47" s="5">
        <v>66.1</v>
      </c>
      <c r="S47" s="5">
        <v>66.0</v>
      </c>
      <c r="T47" s="5">
        <v>29.0</v>
      </c>
      <c r="U47" s="5">
        <v>22.0</v>
      </c>
      <c r="V47" s="5">
        <v>6.0</v>
      </c>
      <c r="W47" s="5">
        <v>24.0</v>
      </c>
      <c r="X47" s="5">
        <v>0.0</v>
      </c>
      <c r="Y47" s="5">
        <v>4.0</v>
      </c>
      <c r="Z47" s="5">
        <v>0.0</v>
      </c>
      <c r="AA47" s="5">
        <v>0.0</v>
      </c>
      <c r="AB47" s="5">
        <v>3.0</v>
      </c>
      <c r="AC47" s="5">
        <v>289.0</v>
      </c>
      <c r="AD47" s="5">
        <v>1.357</v>
      </c>
      <c r="AE47" s="5">
        <v>10.7</v>
      </c>
      <c r="AF47" s="5">
        <v>3.29</v>
      </c>
      <c r="AG47" s="5">
        <v>289.0</v>
      </c>
      <c r="AH47" s="5">
        <v>263.0</v>
      </c>
      <c r="AI47" s="5">
        <v>29.0</v>
      </c>
      <c r="AJ47" s="5">
        <v>66.0</v>
      </c>
      <c r="AK47" s="5">
        <v>17.0</v>
      </c>
      <c r="AL47" s="5">
        <v>2.0</v>
      </c>
      <c r="AM47" s="5">
        <v>6.0</v>
      </c>
      <c r="AN47" s="5">
        <v>1.0</v>
      </c>
      <c r="AO47" s="5">
        <v>1.0</v>
      </c>
      <c r="AP47" s="5">
        <v>24.0</v>
      </c>
      <c r="AQ47" s="5">
        <v>0.251</v>
      </c>
      <c r="AR47" s="5">
        <v>0.311</v>
      </c>
      <c r="AS47" s="5">
        <v>0.399</v>
      </c>
      <c r="AT47" s="5">
        <v>0.711</v>
      </c>
      <c r="AU47" s="5">
        <v>105.0</v>
      </c>
      <c r="AV47" s="5">
        <v>2.0</v>
      </c>
      <c r="AW47" s="5">
        <v>0.0</v>
      </c>
      <c r="AX47" s="5">
        <v>0.0</v>
      </c>
      <c r="AY47" s="5">
        <v>2.0</v>
      </c>
      <c r="AZ47" s="5">
        <v>0.0</v>
      </c>
      <c r="BA47" s="5">
        <v>4.0</v>
      </c>
      <c r="BB47" s="5">
        <v>0.333</v>
      </c>
      <c r="BC47" s="5">
        <f t="shared" si="1"/>
        <v>41</v>
      </c>
      <c r="BD47" s="5">
        <f t="shared" si="2"/>
        <v>0</v>
      </c>
    </row>
    <row r="48">
      <c r="A48" s="1">
        <v>47.0</v>
      </c>
      <c r="B48" s="3"/>
      <c r="C48" s="4" t="s">
        <v>642</v>
      </c>
      <c r="D48" s="4" t="s">
        <v>1126</v>
      </c>
      <c r="E48" s="5">
        <v>2019.0</v>
      </c>
      <c r="F48" s="5">
        <v>2019.0</v>
      </c>
      <c r="G48" s="5">
        <v>32.0</v>
      </c>
      <c r="H48" s="5">
        <v>78.0</v>
      </c>
      <c r="I48" s="3"/>
      <c r="J48" s="3"/>
      <c r="K48" s="3"/>
      <c r="L48" s="5">
        <v>4.55</v>
      </c>
      <c r="M48" s="5">
        <v>32.0</v>
      </c>
      <c r="N48" s="3"/>
      <c r="O48" s="3"/>
      <c r="P48" s="3"/>
      <c r="Q48" s="3"/>
      <c r="R48" s="5">
        <v>91.0</v>
      </c>
      <c r="S48" s="5">
        <v>93.0</v>
      </c>
      <c r="T48" s="5">
        <v>47.0</v>
      </c>
      <c r="U48" s="5">
        <v>46.0</v>
      </c>
      <c r="V48" s="5">
        <v>13.0</v>
      </c>
      <c r="W48" s="5">
        <v>21.0</v>
      </c>
      <c r="X48" s="5">
        <v>2.0</v>
      </c>
      <c r="Y48" s="5">
        <v>1.0</v>
      </c>
      <c r="Z48" s="5">
        <v>3.0</v>
      </c>
      <c r="AA48" s="5">
        <v>0.0</v>
      </c>
      <c r="AB48" s="5">
        <v>3.0</v>
      </c>
      <c r="AC48" s="5">
        <v>378.0</v>
      </c>
      <c r="AD48" s="5">
        <v>1.253</v>
      </c>
      <c r="AE48" s="5">
        <v>7.7</v>
      </c>
      <c r="AF48" s="5">
        <v>3.71</v>
      </c>
      <c r="AG48" s="5">
        <v>378.0</v>
      </c>
      <c r="AH48" s="5">
        <v>350.0</v>
      </c>
      <c r="AI48" s="5">
        <v>47.0</v>
      </c>
      <c r="AJ48" s="5">
        <v>93.0</v>
      </c>
      <c r="AK48" s="5">
        <v>18.0</v>
      </c>
      <c r="AL48" s="5">
        <v>2.0</v>
      </c>
      <c r="AM48" s="5">
        <v>13.0</v>
      </c>
      <c r="AN48" s="5">
        <v>22.0</v>
      </c>
      <c r="AO48" s="5">
        <v>2.0</v>
      </c>
      <c r="AP48" s="5">
        <v>21.0</v>
      </c>
      <c r="AQ48" s="5">
        <v>0.266</v>
      </c>
      <c r="AR48" s="5">
        <v>0.31</v>
      </c>
      <c r="AS48" s="5">
        <v>0.44</v>
      </c>
      <c r="AT48" s="5">
        <v>0.75</v>
      </c>
      <c r="AU48" s="5">
        <v>154.0</v>
      </c>
      <c r="AV48" s="5">
        <v>5.0</v>
      </c>
      <c r="AW48" s="5">
        <v>3.0</v>
      </c>
      <c r="AX48" s="5">
        <v>1.0</v>
      </c>
      <c r="AY48" s="5">
        <v>3.0</v>
      </c>
      <c r="AZ48" s="5">
        <v>2.0</v>
      </c>
      <c r="BA48" s="5">
        <v>1.0</v>
      </c>
      <c r="BB48" s="5">
        <v>0.305</v>
      </c>
      <c r="BC48" s="5">
        <f t="shared" si="1"/>
        <v>60</v>
      </c>
      <c r="BD48" s="5">
        <f t="shared" si="2"/>
        <v>20</v>
      </c>
    </row>
    <row r="49">
      <c r="A49" s="1">
        <v>48.0</v>
      </c>
      <c r="B49" s="3"/>
      <c r="C49" s="4" t="s">
        <v>427</v>
      </c>
      <c r="D49" s="4" t="s">
        <v>1126</v>
      </c>
      <c r="E49" s="5">
        <v>2019.0</v>
      </c>
      <c r="F49" s="5">
        <v>2020.0</v>
      </c>
      <c r="G49" s="5">
        <v>35.0</v>
      </c>
      <c r="H49" s="5">
        <v>78.0</v>
      </c>
      <c r="I49" s="3"/>
      <c r="J49" s="3"/>
      <c r="K49" s="3"/>
      <c r="L49" s="5">
        <v>4.56</v>
      </c>
      <c r="M49" s="5">
        <v>35.0</v>
      </c>
      <c r="N49" s="3"/>
      <c r="O49" s="3"/>
      <c r="P49" s="3"/>
      <c r="Q49" s="3"/>
      <c r="R49" s="5">
        <v>94.2</v>
      </c>
      <c r="S49" s="5">
        <v>84.0</v>
      </c>
      <c r="T49" s="5">
        <v>47.0</v>
      </c>
      <c r="U49" s="5">
        <v>48.0</v>
      </c>
      <c r="V49" s="5">
        <v>19.0</v>
      </c>
      <c r="W49" s="5">
        <v>36.0</v>
      </c>
      <c r="X49" s="5">
        <v>3.0</v>
      </c>
      <c r="Y49" s="5">
        <v>1.0</v>
      </c>
      <c r="Z49" s="5">
        <v>3.0</v>
      </c>
      <c r="AA49" s="5">
        <v>0.0</v>
      </c>
      <c r="AB49" s="5">
        <v>3.0</v>
      </c>
      <c r="AC49" s="5">
        <v>407.0</v>
      </c>
      <c r="AD49" s="5">
        <v>1.268</v>
      </c>
      <c r="AE49" s="5">
        <v>7.4</v>
      </c>
      <c r="AF49" s="5">
        <v>2.17</v>
      </c>
      <c r="AG49" s="5">
        <v>407.0</v>
      </c>
      <c r="AH49" s="5">
        <v>365.0</v>
      </c>
      <c r="AI49" s="5">
        <v>47.0</v>
      </c>
      <c r="AJ49" s="5">
        <v>84.0</v>
      </c>
      <c r="AK49" s="5">
        <v>12.0</v>
      </c>
      <c r="AL49" s="5">
        <v>6.0</v>
      </c>
      <c r="AM49" s="5">
        <v>19.0</v>
      </c>
      <c r="AN49" s="5">
        <v>11.0</v>
      </c>
      <c r="AO49" s="5">
        <v>0.0</v>
      </c>
      <c r="AP49" s="5">
        <v>36.0</v>
      </c>
      <c r="AQ49" s="5">
        <v>0.23</v>
      </c>
      <c r="AR49" s="5">
        <v>0.303</v>
      </c>
      <c r="AS49" s="5">
        <v>0.452</v>
      </c>
      <c r="AT49" s="5">
        <v>0.755</v>
      </c>
      <c r="AU49" s="5">
        <v>165.0</v>
      </c>
      <c r="AV49" s="5">
        <v>2.0</v>
      </c>
      <c r="AW49" s="5">
        <v>3.0</v>
      </c>
      <c r="AX49" s="5">
        <v>1.0</v>
      </c>
      <c r="AY49" s="5">
        <v>2.0</v>
      </c>
      <c r="AZ49" s="5">
        <v>3.0</v>
      </c>
      <c r="BA49" s="5">
        <v>1.0</v>
      </c>
      <c r="BB49" s="5">
        <v>0.241</v>
      </c>
      <c r="BC49" s="5">
        <f t="shared" si="1"/>
        <v>47</v>
      </c>
      <c r="BD49" s="5">
        <f t="shared" si="2"/>
        <v>11</v>
      </c>
    </row>
    <row r="50">
      <c r="A50" s="1">
        <v>49.0</v>
      </c>
      <c r="B50" s="3"/>
      <c r="C50" s="4" t="s">
        <v>444</v>
      </c>
      <c r="D50" s="4" t="s">
        <v>1126</v>
      </c>
      <c r="E50" s="5">
        <v>2019.0</v>
      </c>
      <c r="F50" s="5">
        <v>2020.0</v>
      </c>
      <c r="G50" s="5">
        <v>36.0</v>
      </c>
      <c r="H50" s="5">
        <v>77.0</v>
      </c>
      <c r="I50" s="3"/>
      <c r="J50" s="3"/>
      <c r="K50" s="3"/>
      <c r="L50" s="5">
        <v>5.2</v>
      </c>
      <c r="M50" s="5">
        <v>35.0</v>
      </c>
      <c r="N50" s="3"/>
      <c r="O50" s="3"/>
      <c r="P50" s="3"/>
      <c r="Q50" s="3"/>
      <c r="R50" s="5">
        <v>90.0</v>
      </c>
      <c r="S50" s="5">
        <v>93.0</v>
      </c>
      <c r="T50" s="5">
        <v>51.0</v>
      </c>
      <c r="U50" s="5">
        <v>52.0</v>
      </c>
      <c r="V50" s="5">
        <v>13.0</v>
      </c>
      <c r="W50" s="5">
        <v>24.0</v>
      </c>
      <c r="X50" s="5">
        <v>0.0</v>
      </c>
      <c r="Y50" s="5">
        <v>5.0</v>
      </c>
      <c r="Z50" s="5">
        <v>7.0</v>
      </c>
      <c r="AA50" s="5">
        <v>0.0</v>
      </c>
      <c r="AB50" s="5">
        <v>1.0</v>
      </c>
      <c r="AC50" s="5">
        <v>391.0</v>
      </c>
      <c r="AD50" s="5">
        <v>1.3</v>
      </c>
      <c r="AE50" s="5">
        <v>7.7</v>
      </c>
      <c r="AF50" s="5">
        <v>3.21</v>
      </c>
      <c r="AG50" s="5">
        <v>391.0</v>
      </c>
      <c r="AH50" s="5">
        <v>356.0</v>
      </c>
      <c r="AI50" s="5">
        <v>51.0</v>
      </c>
      <c r="AJ50" s="5">
        <v>93.0</v>
      </c>
      <c r="AK50" s="5">
        <v>29.0</v>
      </c>
      <c r="AL50" s="5">
        <v>6.0</v>
      </c>
      <c r="AM50" s="5">
        <v>13.0</v>
      </c>
      <c r="AN50" s="5">
        <v>3.0</v>
      </c>
      <c r="AO50" s="5">
        <v>2.0</v>
      </c>
      <c r="AP50" s="5">
        <v>24.0</v>
      </c>
      <c r="AQ50" s="5">
        <v>0.261</v>
      </c>
      <c r="AR50" s="5">
        <v>0.319</v>
      </c>
      <c r="AS50" s="5">
        <v>0.486</v>
      </c>
      <c r="AT50" s="5">
        <v>0.805</v>
      </c>
      <c r="AU50" s="5">
        <v>173.0</v>
      </c>
      <c r="AV50" s="5">
        <v>4.0</v>
      </c>
      <c r="AW50" s="5">
        <v>7.0</v>
      </c>
      <c r="AX50" s="5">
        <v>1.0</v>
      </c>
      <c r="AY50" s="5">
        <v>2.0</v>
      </c>
      <c r="AZ50" s="5">
        <v>0.0</v>
      </c>
      <c r="BA50" s="5">
        <v>5.0</v>
      </c>
      <c r="BB50" s="5">
        <v>0.299</v>
      </c>
      <c r="BC50" s="5">
        <f t="shared" si="1"/>
        <v>45</v>
      </c>
      <c r="BD50" s="5">
        <f t="shared" si="2"/>
        <v>1</v>
      </c>
    </row>
    <row r="51">
      <c r="A51" s="1">
        <v>50.0</v>
      </c>
      <c r="B51" s="3"/>
      <c r="C51" s="4" t="s">
        <v>736</v>
      </c>
      <c r="D51" s="4" t="s">
        <v>1126</v>
      </c>
      <c r="E51" s="5">
        <v>2019.0</v>
      </c>
      <c r="F51" s="5">
        <v>2020.0</v>
      </c>
      <c r="G51" s="5">
        <v>40.0</v>
      </c>
      <c r="H51" s="5">
        <v>76.0</v>
      </c>
      <c r="I51" s="3"/>
      <c r="J51" s="3"/>
      <c r="K51" s="3"/>
      <c r="L51" s="5">
        <v>3.58</v>
      </c>
      <c r="M51" s="5">
        <v>40.0</v>
      </c>
      <c r="N51" s="3"/>
      <c r="O51" s="3"/>
      <c r="P51" s="3"/>
      <c r="Q51" s="3"/>
      <c r="R51" s="5">
        <v>108.0</v>
      </c>
      <c r="S51" s="5">
        <v>100.0</v>
      </c>
      <c r="T51" s="5">
        <v>39.0</v>
      </c>
      <c r="U51" s="5">
        <v>43.0</v>
      </c>
      <c r="V51" s="5">
        <v>15.0</v>
      </c>
      <c r="W51" s="5">
        <v>31.0</v>
      </c>
      <c r="X51" s="5">
        <v>0.0</v>
      </c>
      <c r="Y51" s="5">
        <v>2.0</v>
      </c>
      <c r="Z51" s="5">
        <v>2.0</v>
      </c>
      <c r="AA51" s="5">
        <v>1.0</v>
      </c>
      <c r="AB51" s="5">
        <v>7.0</v>
      </c>
      <c r="AC51" s="5">
        <v>444.0</v>
      </c>
      <c r="AD51" s="5">
        <v>1.213</v>
      </c>
      <c r="AE51" s="5">
        <v>6.3</v>
      </c>
      <c r="AF51" s="5">
        <v>2.45</v>
      </c>
      <c r="AG51" s="5">
        <v>444.0</v>
      </c>
      <c r="AH51" s="5">
        <v>406.0</v>
      </c>
      <c r="AI51" s="5">
        <v>39.0</v>
      </c>
      <c r="AJ51" s="5">
        <v>100.0</v>
      </c>
      <c r="AK51" s="5">
        <v>14.0</v>
      </c>
      <c r="AL51" s="5">
        <v>1.0</v>
      </c>
      <c r="AM51" s="5">
        <v>15.0</v>
      </c>
      <c r="AN51" s="5">
        <v>9.0</v>
      </c>
      <c r="AO51" s="5">
        <v>1.0</v>
      </c>
      <c r="AP51" s="5">
        <v>31.0</v>
      </c>
      <c r="AQ51" s="5">
        <v>0.246</v>
      </c>
      <c r="AR51" s="5">
        <v>0.301</v>
      </c>
      <c r="AS51" s="5">
        <v>0.397</v>
      </c>
      <c r="AT51" s="5">
        <v>0.697</v>
      </c>
      <c r="AU51" s="5">
        <v>161.0</v>
      </c>
      <c r="AV51" s="5">
        <v>8.0</v>
      </c>
      <c r="AW51" s="5">
        <v>2.0</v>
      </c>
      <c r="AX51" s="5">
        <v>2.0</v>
      </c>
      <c r="AY51" s="5">
        <v>3.0</v>
      </c>
      <c r="AZ51" s="5">
        <v>0.0</v>
      </c>
      <c r="BA51" s="5">
        <v>2.0</v>
      </c>
      <c r="BB51" s="5">
        <v>0.267</v>
      </c>
      <c r="BC51" s="5">
        <f t="shared" si="1"/>
        <v>70</v>
      </c>
      <c r="BD51" s="5">
        <f t="shared" si="2"/>
        <v>8</v>
      </c>
    </row>
    <row r="52">
      <c r="A52" s="1">
        <v>51.0</v>
      </c>
      <c r="B52" s="3"/>
      <c r="C52" s="4" t="s">
        <v>416</v>
      </c>
      <c r="D52" s="4" t="s">
        <v>1126</v>
      </c>
      <c r="E52" s="5">
        <v>2019.0</v>
      </c>
      <c r="F52" s="5">
        <v>2020.0</v>
      </c>
      <c r="G52" s="5">
        <v>38.0</v>
      </c>
      <c r="H52" s="5">
        <v>75.0</v>
      </c>
      <c r="I52" s="3"/>
      <c r="J52" s="3"/>
      <c r="K52" s="3"/>
      <c r="L52" s="5">
        <v>3.7</v>
      </c>
      <c r="M52" s="5">
        <v>37.0</v>
      </c>
      <c r="N52" s="3"/>
      <c r="O52" s="3"/>
      <c r="P52" s="3"/>
      <c r="Q52" s="3"/>
      <c r="R52" s="5">
        <v>97.1</v>
      </c>
      <c r="S52" s="5">
        <v>87.0</v>
      </c>
      <c r="T52" s="5">
        <v>37.0</v>
      </c>
      <c r="U52" s="5">
        <v>40.0</v>
      </c>
      <c r="V52" s="5">
        <v>12.0</v>
      </c>
      <c r="W52" s="5">
        <v>58.0</v>
      </c>
      <c r="X52" s="5">
        <v>3.0</v>
      </c>
      <c r="Y52" s="5">
        <v>2.0</v>
      </c>
      <c r="Z52" s="5">
        <v>3.0</v>
      </c>
      <c r="AA52" s="5">
        <v>0.0</v>
      </c>
      <c r="AB52" s="5">
        <v>2.0</v>
      </c>
      <c r="AC52" s="5">
        <v>429.0</v>
      </c>
      <c r="AD52" s="5">
        <v>1.49</v>
      </c>
      <c r="AE52" s="5">
        <v>6.9</v>
      </c>
      <c r="AF52" s="5">
        <v>1.29</v>
      </c>
      <c r="AG52" s="5">
        <v>429.0</v>
      </c>
      <c r="AH52" s="5">
        <v>362.0</v>
      </c>
      <c r="AI52" s="5">
        <v>37.0</v>
      </c>
      <c r="AJ52" s="5">
        <v>87.0</v>
      </c>
      <c r="AK52" s="5">
        <v>27.0</v>
      </c>
      <c r="AL52" s="5">
        <v>0.0</v>
      </c>
      <c r="AM52" s="5">
        <v>12.0</v>
      </c>
      <c r="AN52" s="5">
        <v>1.0</v>
      </c>
      <c r="AO52" s="5">
        <v>1.0</v>
      </c>
      <c r="AP52" s="5">
        <v>58.0</v>
      </c>
      <c r="AQ52" s="5">
        <v>0.24</v>
      </c>
      <c r="AR52" s="5">
        <v>0.346</v>
      </c>
      <c r="AS52" s="5">
        <v>0.414</v>
      </c>
      <c r="AT52" s="5">
        <v>0.76</v>
      </c>
      <c r="AU52" s="5">
        <v>150.0</v>
      </c>
      <c r="AV52" s="5">
        <v>7.0</v>
      </c>
      <c r="AW52" s="5">
        <v>3.0</v>
      </c>
      <c r="AX52" s="5">
        <v>1.0</v>
      </c>
      <c r="AY52" s="5">
        <v>5.0</v>
      </c>
      <c r="AZ52" s="5">
        <v>3.0</v>
      </c>
      <c r="BA52" s="5">
        <v>2.0</v>
      </c>
      <c r="BB52" s="5">
        <v>0.268</v>
      </c>
      <c r="BC52" s="5">
        <f t="shared" si="1"/>
        <v>48</v>
      </c>
      <c r="BD52" s="5">
        <f t="shared" si="2"/>
        <v>0</v>
      </c>
    </row>
    <row r="53">
      <c r="A53" s="1">
        <v>52.0</v>
      </c>
      <c r="B53" s="3"/>
      <c r="C53" s="4" t="s">
        <v>704</v>
      </c>
      <c r="D53" s="4" t="s">
        <v>1126</v>
      </c>
      <c r="E53" s="5">
        <v>2019.0</v>
      </c>
      <c r="F53" s="5">
        <v>2020.0</v>
      </c>
      <c r="G53" s="5">
        <v>38.0</v>
      </c>
      <c r="H53" s="5">
        <v>75.0</v>
      </c>
      <c r="I53" s="3"/>
      <c r="J53" s="3"/>
      <c r="K53" s="3"/>
      <c r="L53" s="5">
        <v>5.0</v>
      </c>
      <c r="M53" s="5">
        <v>34.0</v>
      </c>
      <c r="N53" s="3"/>
      <c r="O53" s="3"/>
      <c r="P53" s="3"/>
      <c r="Q53" s="3"/>
      <c r="R53" s="5">
        <v>84.2</v>
      </c>
      <c r="S53" s="5">
        <v>95.0</v>
      </c>
      <c r="T53" s="5">
        <v>57.0</v>
      </c>
      <c r="U53" s="5">
        <v>47.0</v>
      </c>
      <c r="V53" s="5">
        <v>20.0</v>
      </c>
      <c r="W53" s="5">
        <v>41.0</v>
      </c>
      <c r="X53" s="5">
        <v>3.0</v>
      </c>
      <c r="Y53" s="5">
        <v>6.0</v>
      </c>
      <c r="Z53" s="5">
        <v>1.0</v>
      </c>
      <c r="AA53" s="5">
        <v>0.0</v>
      </c>
      <c r="AB53" s="5">
        <v>0.0</v>
      </c>
      <c r="AC53" s="5">
        <v>387.0</v>
      </c>
      <c r="AD53" s="5">
        <v>1.606</v>
      </c>
      <c r="AE53" s="5">
        <v>8.0</v>
      </c>
      <c r="AF53" s="5">
        <v>1.83</v>
      </c>
      <c r="AG53" s="5">
        <v>387.0</v>
      </c>
      <c r="AH53" s="5">
        <v>340.0</v>
      </c>
      <c r="AI53" s="5">
        <v>57.0</v>
      </c>
      <c r="AJ53" s="5">
        <v>95.0</v>
      </c>
      <c r="AK53" s="5">
        <v>24.0</v>
      </c>
      <c r="AL53" s="5">
        <v>0.0</v>
      </c>
      <c r="AM53" s="5">
        <v>20.0</v>
      </c>
      <c r="AN53" s="5">
        <v>6.0</v>
      </c>
      <c r="AO53" s="5">
        <v>1.0</v>
      </c>
      <c r="AP53" s="5">
        <v>41.0</v>
      </c>
      <c r="AQ53" s="5">
        <v>0.279</v>
      </c>
      <c r="AR53" s="5">
        <v>0.358</v>
      </c>
      <c r="AS53" s="5">
        <v>0.526</v>
      </c>
      <c r="AT53" s="5">
        <v>0.884</v>
      </c>
      <c r="AU53" s="5">
        <v>179.0</v>
      </c>
      <c r="AV53" s="5">
        <v>8.0</v>
      </c>
      <c r="AW53" s="5">
        <v>1.0</v>
      </c>
      <c r="AX53" s="5">
        <v>4.0</v>
      </c>
      <c r="AY53" s="5">
        <v>1.0</v>
      </c>
      <c r="AZ53" s="5">
        <v>3.0</v>
      </c>
      <c r="BA53" s="5">
        <v>6.0</v>
      </c>
      <c r="BB53" s="5">
        <v>0.305</v>
      </c>
      <c r="BC53" s="5">
        <f t="shared" si="1"/>
        <v>51</v>
      </c>
      <c r="BD53" s="5">
        <f t="shared" si="2"/>
        <v>5</v>
      </c>
    </row>
    <row r="54">
      <c r="A54" s="1">
        <v>53.0</v>
      </c>
      <c r="B54" s="3"/>
      <c r="C54" s="4" t="s">
        <v>439</v>
      </c>
      <c r="D54" s="4" t="s">
        <v>1126</v>
      </c>
      <c r="E54" s="5">
        <v>2019.0</v>
      </c>
      <c r="F54" s="5">
        <v>2020.0</v>
      </c>
      <c r="G54" s="5">
        <v>37.0</v>
      </c>
      <c r="H54" s="5">
        <v>75.0</v>
      </c>
      <c r="I54" s="3"/>
      <c r="J54" s="3"/>
      <c r="K54" s="3"/>
      <c r="L54" s="5">
        <v>4.22</v>
      </c>
      <c r="M54" s="5">
        <v>37.0</v>
      </c>
      <c r="N54" s="3"/>
      <c r="O54" s="3"/>
      <c r="P54" s="3"/>
      <c r="Q54" s="3"/>
      <c r="R54" s="5">
        <v>96.0</v>
      </c>
      <c r="S54" s="5">
        <v>98.0</v>
      </c>
      <c r="T54" s="5">
        <v>38.0</v>
      </c>
      <c r="U54" s="5">
        <v>45.0</v>
      </c>
      <c r="V54" s="5">
        <v>11.0</v>
      </c>
      <c r="W54" s="5">
        <v>33.0</v>
      </c>
      <c r="X54" s="5">
        <v>3.0</v>
      </c>
      <c r="Y54" s="5">
        <v>0.0</v>
      </c>
      <c r="Z54" s="5">
        <v>0.0</v>
      </c>
      <c r="AA54" s="5">
        <v>0.0</v>
      </c>
      <c r="AB54" s="5">
        <v>0.0</v>
      </c>
      <c r="AC54" s="5">
        <v>412.0</v>
      </c>
      <c r="AD54" s="5">
        <v>1.365</v>
      </c>
      <c r="AE54" s="5">
        <v>7.0</v>
      </c>
      <c r="AF54" s="5">
        <v>2.27</v>
      </c>
      <c r="AG54" s="5">
        <v>412.0</v>
      </c>
      <c r="AH54" s="5">
        <v>378.0</v>
      </c>
      <c r="AI54" s="5">
        <v>38.0</v>
      </c>
      <c r="AJ54" s="5">
        <v>98.0</v>
      </c>
      <c r="AK54" s="5">
        <v>20.0</v>
      </c>
      <c r="AL54" s="5">
        <v>3.0</v>
      </c>
      <c r="AM54" s="5">
        <v>11.0</v>
      </c>
      <c r="AN54" s="5">
        <v>1.0</v>
      </c>
      <c r="AO54" s="5">
        <v>1.0</v>
      </c>
      <c r="AP54" s="5">
        <v>33.0</v>
      </c>
      <c r="AQ54" s="5">
        <v>0.259</v>
      </c>
      <c r="AR54" s="5">
        <v>0.319</v>
      </c>
      <c r="AS54" s="5">
        <v>0.415</v>
      </c>
      <c r="AT54" s="5">
        <v>0.734</v>
      </c>
      <c r="AU54" s="5">
        <v>157.0</v>
      </c>
      <c r="AV54" s="5">
        <v>7.0</v>
      </c>
      <c r="AW54" s="5">
        <v>0.0</v>
      </c>
      <c r="AX54" s="5">
        <v>0.0</v>
      </c>
      <c r="AY54" s="5">
        <v>0.0</v>
      </c>
      <c r="AZ54" s="5">
        <v>3.0</v>
      </c>
      <c r="BA54" s="5">
        <v>0.0</v>
      </c>
      <c r="BB54" s="5">
        <v>0.298</v>
      </c>
      <c r="BC54" s="5">
        <f t="shared" si="1"/>
        <v>64</v>
      </c>
      <c r="BD54" s="5">
        <f t="shared" si="2"/>
        <v>0</v>
      </c>
    </row>
    <row r="55">
      <c r="A55" s="1">
        <v>54.0</v>
      </c>
      <c r="B55" s="3"/>
      <c r="C55" s="4" t="s">
        <v>722</v>
      </c>
      <c r="D55" s="4" t="s">
        <v>1126</v>
      </c>
      <c r="E55" s="5">
        <v>2019.0</v>
      </c>
      <c r="F55" s="5">
        <v>2020.0</v>
      </c>
      <c r="G55" s="5">
        <v>23.0</v>
      </c>
      <c r="H55" s="5">
        <v>73.0</v>
      </c>
      <c r="I55" s="3"/>
      <c r="J55" s="3"/>
      <c r="K55" s="3"/>
      <c r="L55" s="5">
        <v>2.5</v>
      </c>
      <c r="M55" s="5">
        <v>23.0</v>
      </c>
      <c r="N55" s="3"/>
      <c r="O55" s="3"/>
      <c r="P55" s="3"/>
      <c r="Q55" s="3"/>
      <c r="R55" s="5">
        <v>68.1</v>
      </c>
      <c r="S55" s="5">
        <v>46.0</v>
      </c>
      <c r="T55" s="5">
        <v>13.0</v>
      </c>
      <c r="U55" s="5">
        <v>19.0</v>
      </c>
      <c r="V55" s="5">
        <v>7.0</v>
      </c>
      <c r="W55" s="5">
        <v>24.0</v>
      </c>
      <c r="X55" s="5">
        <v>1.0</v>
      </c>
      <c r="Y55" s="5">
        <v>0.0</v>
      </c>
      <c r="Z55" s="5">
        <v>4.0</v>
      </c>
      <c r="AA55" s="5">
        <v>0.0</v>
      </c>
      <c r="AB55" s="5">
        <v>0.0</v>
      </c>
      <c r="AC55" s="5">
        <v>267.0</v>
      </c>
      <c r="AD55" s="5">
        <v>1.024</v>
      </c>
      <c r="AE55" s="5">
        <v>9.6</v>
      </c>
      <c r="AF55" s="5">
        <v>3.04</v>
      </c>
      <c r="AG55" s="5">
        <v>267.0</v>
      </c>
      <c r="AH55" s="5">
        <v>239.0</v>
      </c>
      <c r="AI55" s="5">
        <v>13.0</v>
      </c>
      <c r="AJ55" s="5">
        <v>46.0</v>
      </c>
      <c r="AK55" s="5">
        <v>11.0</v>
      </c>
      <c r="AL55" s="5">
        <v>1.0</v>
      </c>
      <c r="AM55" s="5">
        <v>7.0</v>
      </c>
      <c r="AN55" s="5">
        <v>10.0</v>
      </c>
      <c r="AO55" s="5">
        <v>5.0</v>
      </c>
      <c r="AP55" s="5">
        <v>24.0</v>
      </c>
      <c r="AQ55" s="5">
        <v>0.192</v>
      </c>
      <c r="AR55" s="5">
        <v>0.277</v>
      </c>
      <c r="AS55" s="5">
        <v>0.335</v>
      </c>
      <c r="AT55" s="5">
        <v>0.612</v>
      </c>
      <c r="AU55" s="5">
        <v>80.0</v>
      </c>
      <c r="AV55" s="5">
        <v>5.0</v>
      </c>
      <c r="AW55" s="5">
        <v>4.0</v>
      </c>
      <c r="AX55" s="5">
        <v>0.0</v>
      </c>
      <c r="AY55" s="5">
        <v>0.0</v>
      </c>
      <c r="AZ55" s="5">
        <v>1.0</v>
      </c>
      <c r="BA55" s="5">
        <v>0.0</v>
      </c>
      <c r="BB55" s="5">
        <v>0.245</v>
      </c>
      <c r="BC55" s="5">
        <f t="shared" si="1"/>
        <v>27</v>
      </c>
      <c r="BD55" s="5">
        <f t="shared" si="2"/>
        <v>5</v>
      </c>
    </row>
    <row r="56">
      <c r="A56" s="1">
        <v>55.0</v>
      </c>
      <c r="B56" s="3"/>
      <c r="C56" s="4" t="s">
        <v>787</v>
      </c>
      <c r="D56" s="4" t="s">
        <v>1126</v>
      </c>
      <c r="E56" s="5">
        <v>2019.0</v>
      </c>
      <c r="F56" s="5">
        <v>2019.0</v>
      </c>
      <c r="G56" s="5">
        <v>32.0</v>
      </c>
      <c r="H56" s="5">
        <v>73.0</v>
      </c>
      <c r="I56" s="3"/>
      <c r="J56" s="3"/>
      <c r="K56" s="3"/>
      <c r="L56" s="5">
        <v>5.12</v>
      </c>
      <c r="M56" s="5">
        <v>32.0</v>
      </c>
      <c r="N56" s="3"/>
      <c r="O56" s="3"/>
      <c r="P56" s="3"/>
      <c r="Q56" s="3"/>
      <c r="R56" s="5">
        <v>103.2</v>
      </c>
      <c r="S56" s="5">
        <v>126.0</v>
      </c>
      <c r="T56" s="5">
        <v>52.0</v>
      </c>
      <c r="U56" s="5">
        <v>59.0</v>
      </c>
      <c r="V56" s="5">
        <v>19.0</v>
      </c>
      <c r="W56" s="5">
        <v>20.0</v>
      </c>
      <c r="X56" s="5">
        <v>2.0</v>
      </c>
      <c r="Y56" s="5">
        <v>6.0</v>
      </c>
      <c r="Z56" s="5">
        <v>9.0</v>
      </c>
      <c r="AA56" s="5">
        <v>0.0</v>
      </c>
      <c r="AB56" s="5">
        <v>1.0</v>
      </c>
      <c r="AC56" s="5">
        <v>456.0</v>
      </c>
      <c r="AD56" s="5">
        <v>1.408</v>
      </c>
      <c r="AE56" s="5">
        <v>6.3</v>
      </c>
      <c r="AF56" s="5">
        <v>3.65</v>
      </c>
      <c r="AG56" s="5">
        <v>456.0</v>
      </c>
      <c r="AH56" s="5">
        <v>426.0</v>
      </c>
      <c r="AI56" s="5">
        <v>52.0</v>
      </c>
      <c r="AJ56" s="5">
        <v>126.0</v>
      </c>
      <c r="AK56" s="5">
        <v>29.0</v>
      </c>
      <c r="AL56" s="5">
        <v>2.0</v>
      </c>
      <c r="AM56" s="5">
        <v>19.0</v>
      </c>
      <c r="AN56" s="5">
        <v>1.0</v>
      </c>
      <c r="AO56" s="5">
        <v>4.0</v>
      </c>
      <c r="AP56" s="5">
        <v>20.0</v>
      </c>
      <c r="AQ56" s="5">
        <v>0.296</v>
      </c>
      <c r="AR56" s="5">
        <v>0.34</v>
      </c>
      <c r="AS56" s="5">
        <v>0.507</v>
      </c>
      <c r="AT56" s="5">
        <v>0.847</v>
      </c>
      <c r="AU56" s="5">
        <v>216.0</v>
      </c>
      <c r="AV56" s="5">
        <v>10.0</v>
      </c>
      <c r="AW56" s="5">
        <v>9.0</v>
      </c>
      <c r="AX56" s="5">
        <v>0.0</v>
      </c>
      <c r="AY56" s="5">
        <v>1.0</v>
      </c>
      <c r="AZ56" s="5">
        <v>2.0</v>
      </c>
      <c r="BA56" s="5">
        <v>6.0</v>
      </c>
      <c r="BB56" s="5">
        <v>0.319</v>
      </c>
      <c r="BC56" s="5">
        <f t="shared" si="1"/>
        <v>76</v>
      </c>
      <c r="BD56" s="5">
        <f t="shared" si="2"/>
        <v>-3</v>
      </c>
    </row>
    <row r="57">
      <c r="A57" s="1">
        <v>56.0</v>
      </c>
      <c r="B57" s="3"/>
      <c r="C57" s="4" t="s">
        <v>438</v>
      </c>
      <c r="D57" s="4" t="s">
        <v>1126</v>
      </c>
      <c r="E57" s="5">
        <v>2019.0</v>
      </c>
      <c r="F57" s="5">
        <v>2020.0</v>
      </c>
      <c r="G57" s="5">
        <v>37.0</v>
      </c>
      <c r="H57" s="5">
        <v>73.0</v>
      </c>
      <c r="I57" s="3"/>
      <c r="J57" s="3"/>
      <c r="K57" s="3"/>
      <c r="L57" s="5">
        <v>4.5</v>
      </c>
      <c r="M57" s="5">
        <v>37.0</v>
      </c>
      <c r="N57" s="3"/>
      <c r="O57" s="3"/>
      <c r="P57" s="3"/>
      <c r="Q57" s="3"/>
      <c r="R57" s="5">
        <v>94.0</v>
      </c>
      <c r="S57" s="5">
        <v>101.0</v>
      </c>
      <c r="T57" s="5">
        <v>53.0</v>
      </c>
      <c r="U57" s="5">
        <v>47.0</v>
      </c>
      <c r="V57" s="5">
        <v>19.0</v>
      </c>
      <c r="W57" s="5">
        <v>48.0</v>
      </c>
      <c r="X57" s="5">
        <v>4.0</v>
      </c>
      <c r="Y57" s="5">
        <v>1.0</v>
      </c>
      <c r="Z57" s="5">
        <v>1.0</v>
      </c>
      <c r="AA57" s="5">
        <v>0.0</v>
      </c>
      <c r="AB57" s="5">
        <v>1.0</v>
      </c>
      <c r="AC57" s="5">
        <v>426.0</v>
      </c>
      <c r="AD57" s="5">
        <v>1.585</v>
      </c>
      <c r="AE57" s="5">
        <v>7.0</v>
      </c>
      <c r="AF57" s="5">
        <v>1.52</v>
      </c>
      <c r="AG57" s="5">
        <v>426.0</v>
      </c>
      <c r="AH57" s="5">
        <v>371.0</v>
      </c>
      <c r="AI57" s="5">
        <v>53.0</v>
      </c>
      <c r="AJ57" s="5">
        <v>101.0</v>
      </c>
      <c r="AK57" s="5">
        <v>19.0</v>
      </c>
      <c r="AL57" s="5">
        <v>2.0</v>
      </c>
      <c r="AM57" s="5">
        <v>19.0</v>
      </c>
      <c r="AN57" s="5">
        <v>4.0</v>
      </c>
      <c r="AO57" s="5">
        <v>2.0</v>
      </c>
      <c r="AP57" s="5">
        <v>48.0</v>
      </c>
      <c r="AQ57" s="5">
        <v>0.272</v>
      </c>
      <c r="AR57" s="5">
        <v>0.353</v>
      </c>
      <c r="AS57" s="5">
        <v>0.488</v>
      </c>
      <c r="AT57" s="5">
        <v>0.841</v>
      </c>
      <c r="AU57" s="5">
        <v>181.0</v>
      </c>
      <c r="AV57" s="5">
        <v>2.0</v>
      </c>
      <c r="AW57" s="5">
        <v>1.0</v>
      </c>
      <c r="AX57" s="5">
        <v>1.0</v>
      </c>
      <c r="AY57" s="5">
        <v>5.0</v>
      </c>
      <c r="AZ57" s="5">
        <v>4.0</v>
      </c>
      <c r="BA57" s="5">
        <v>1.0</v>
      </c>
      <c r="BB57" s="5">
        <v>0.289</v>
      </c>
      <c r="BC57" s="5">
        <f t="shared" si="1"/>
        <v>61</v>
      </c>
      <c r="BD57" s="5">
        <f t="shared" si="2"/>
        <v>2</v>
      </c>
    </row>
    <row r="58">
      <c r="A58" s="1">
        <v>57.0</v>
      </c>
      <c r="B58" s="3"/>
      <c r="C58" s="4" t="s">
        <v>443</v>
      </c>
      <c r="D58" s="4" t="s">
        <v>1126</v>
      </c>
      <c r="E58" s="5">
        <v>2019.0</v>
      </c>
      <c r="F58" s="5">
        <v>2019.0</v>
      </c>
      <c r="G58" s="5">
        <v>32.0</v>
      </c>
      <c r="H58" s="5">
        <v>72.0</v>
      </c>
      <c r="I58" s="3"/>
      <c r="J58" s="3"/>
      <c r="K58" s="3"/>
      <c r="L58" s="5">
        <v>4.63</v>
      </c>
      <c r="M58" s="5">
        <v>32.0</v>
      </c>
      <c r="N58" s="3"/>
      <c r="O58" s="3"/>
      <c r="P58" s="3"/>
      <c r="Q58" s="3"/>
      <c r="R58" s="5">
        <v>83.2</v>
      </c>
      <c r="S58" s="5">
        <v>95.0</v>
      </c>
      <c r="T58" s="5">
        <v>41.0</v>
      </c>
      <c r="U58" s="5">
        <v>43.0</v>
      </c>
      <c r="V58" s="5">
        <v>11.0</v>
      </c>
      <c r="W58" s="5">
        <v>23.0</v>
      </c>
      <c r="X58" s="5">
        <v>0.0</v>
      </c>
      <c r="Y58" s="5">
        <v>2.0</v>
      </c>
      <c r="Z58" s="5">
        <v>6.0</v>
      </c>
      <c r="AA58" s="5">
        <v>0.0</v>
      </c>
      <c r="AB58" s="5">
        <v>4.0</v>
      </c>
      <c r="AC58" s="5">
        <v>369.0</v>
      </c>
      <c r="AD58" s="5">
        <v>1.41</v>
      </c>
      <c r="AE58" s="5">
        <v>7.7</v>
      </c>
      <c r="AF58" s="5">
        <v>3.13</v>
      </c>
      <c r="AG58" s="5">
        <v>369.0</v>
      </c>
      <c r="AH58" s="5">
        <v>335.0</v>
      </c>
      <c r="AI58" s="5">
        <v>41.0</v>
      </c>
      <c r="AJ58" s="5">
        <v>95.0</v>
      </c>
      <c r="AK58" s="5">
        <v>20.0</v>
      </c>
      <c r="AL58" s="5">
        <v>1.0</v>
      </c>
      <c r="AM58" s="5">
        <v>11.0</v>
      </c>
      <c r="AN58" s="5">
        <v>4.0</v>
      </c>
      <c r="AO58" s="5">
        <v>1.0</v>
      </c>
      <c r="AP58" s="5">
        <v>23.0</v>
      </c>
      <c r="AQ58" s="5">
        <v>0.284</v>
      </c>
      <c r="AR58" s="5">
        <v>0.336</v>
      </c>
      <c r="AS58" s="5">
        <v>0.448</v>
      </c>
      <c r="AT58" s="5">
        <v>0.784</v>
      </c>
      <c r="AU58" s="5">
        <v>150.0</v>
      </c>
      <c r="AV58" s="5">
        <v>7.0</v>
      </c>
      <c r="AW58" s="5">
        <v>6.0</v>
      </c>
      <c r="AX58" s="5">
        <v>0.0</v>
      </c>
      <c r="AY58" s="5">
        <v>5.0</v>
      </c>
      <c r="AZ58" s="5">
        <v>0.0</v>
      </c>
      <c r="BA58" s="5">
        <v>2.0</v>
      </c>
      <c r="BB58" s="5">
        <v>0.327</v>
      </c>
      <c r="BC58" s="5">
        <f t="shared" si="1"/>
        <v>63</v>
      </c>
      <c r="BD58" s="5">
        <f t="shared" si="2"/>
        <v>3</v>
      </c>
    </row>
    <row r="59">
      <c r="A59" s="1">
        <v>58.0</v>
      </c>
      <c r="B59" s="3"/>
      <c r="C59" s="4" t="s">
        <v>424</v>
      </c>
      <c r="D59" s="4" t="s">
        <v>1126</v>
      </c>
      <c r="E59" s="5">
        <v>2019.0</v>
      </c>
      <c r="F59" s="5">
        <v>2020.0</v>
      </c>
      <c r="G59" s="5">
        <v>39.0</v>
      </c>
      <c r="H59" s="5">
        <v>72.0</v>
      </c>
      <c r="I59" s="3"/>
      <c r="J59" s="3"/>
      <c r="K59" s="3"/>
      <c r="L59" s="5">
        <v>4.9</v>
      </c>
      <c r="M59" s="5">
        <v>38.0</v>
      </c>
      <c r="N59" s="3"/>
      <c r="O59" s="3"/>
      <c r="P59" s="3"/>
      <c r="Q59" s="3"/>
      <c r="R59" s="5">
        <v>82.2</v>
      </c>
      <c r="S59" s="5">
        <v>71.0</v>
      </c>
      <c r="T59" s="5">
        <v>39.0</v>
      </c>
      <c r="U59" s="5">
        <v>45.0</v>
      </c>
      <c r="V59" s="5">
        <v>14.0</v>
      </c>
      <c r="W59" s="5">
        <v>51.0</v>
      </c>
      <c r="X59" s="5">
        <v>2.0</v>
      </c>
      <c r="Y59" s="5">
        <v>5.0</v>
      </c>
      <c r="Z59" s="5">
        <v>7.0</v>
      </c>
      <c r="AA59" s="5">
        <v>0.0</v>
      </c>
      <c r="AB59" s="5">
        <v>1.0</v>
      </c>
      <c r="AC59" s="5">
        <v>371.0</v>
      </c>
      <c r="AD59" s="5">
        <v>1.476</v>
      </c>
      <c r="AE59" s="5">
        <v>7.8</v>
      </c>
      <c r="AF59" s="5">
        <v>1.41</v>
      </c>
      <c r="AG59" s="5">
        <v>371.0</v>
      </c>
      <c r="AH59" s="5">
        <v>309.0</v>
      </c>
      <c r="AI59" s="5">
        <v>39.0</v>
      </c>
      <c r="AJ59" s="5">
        <v>71.0</v>
      </c>
      <c r="AK59" s="5">
        <v>10.0</v>
      </c>
      <c r="AL59" s="5">
        <v>2.0</v>
      </c>
      <c r="AM59" s="5">
        <v>14.0</v>
      </c>
      <c r="AN59" s="5">
        <v>8.0</v>
      </c>
      <c r="AO59" s="5">
        <v>3.0</v>
      </c>
      <c r="AP59" s="5">
        <v>51.0</v>
      </c>
      <c r="AQ59" s="5">
        <v>0.23</v>
      </c>
      <c r="AR59" s="5">
        <v>0.348</v>
      </c>
      <c r="AS59" s="5">
        <v>0.411</v>
      </c>
      <c r="AT59" s="5">
        <v>0.759</v>
      </c>
      <c r="AU59" s="5">
        <v>127.0</v>
      </c>
      <c r="AV59" s="5">
        <v>4.0</v>
      </c>
      <c r="AW59" s="5">
        <v>7.0</v>
      </c>
      <c r="AX59" s="5">
        <v>0.0</v>
      </c>
      <c r="AY59" s="5">
        <v>4.0</v>
      </c>
      <c r="AZ59" s="5">
        <v>2.0</v>
      </c>
      <c r="BA59" s="5">
        <v>5.0</v>
      </c>
      <c r="BB59" s="5">
        <v>0.251</v>
      </c>
      <c r="BC59" s="5">
        <f t="shared" si="1"/>
        <v>45</v>
      </c>
      <c r="BD59" s="5">
        <f t="shared" si="2"/>
        <v>5</v>
      </c>
    </row>
    <row r="60">
      <c r="A60" s="1">
        <v>59.0</v>
      </c>
      <c r="B60" s="3"/>
      <c r="C60" s="4" t="s">
        <v>715</v>
      </c>
      <c r="D60" s="4" t="s">
        <v>1126</v>
      </c>
      <c r="E60" s="5">
        <v>2019.0</v>
      </c>
      <c r="F60" s="5">
        <v>2020.0</v>
      </c>
      <c r="G60" s="5">
        <v>44.0</v>
      </c>
      <c r="H60" s="5">
        <v>71.0</v>
      </c>
      <c r="I60" s="3"/>
      <c r="J60" s="3"/>
      <c r="K60" s="3"/>
      <c r="L60" s="5">
        <v>4.7</v>
      </c>
      <c r="M60" s="5">
        <v>9.0</v>
      </c>
      <c r="N60" s="3"/>
      <c r="O60" s="3"/>
      <c r="P60" s="3"/>
      <c r="Q60" s="3"/>
      <c r="R60" s="5">
        <v>46.0</v>
      </c>
      <c r="S60" s="5">
        <v>37.0</v>
      </c>
      <c r="T60" s="5">
        <v>16.0</v>
      </c>
      <c r="U60" s="5">
        <v>24.0</v>
      </c>
      <c r="V60" s="5">
        <v>3.0</v>
      </c>
      <c r="W60" s="5">
        <v>31.0</v>
      </c>
      <c r="X60" s="5">
        <v>1.0</v>
      </c>
      <c r="Y60" s="5">
        <v>1.0</v>
      </c>
      <c r="Z60" s="5">
        <v>3.0</v>
      </c>
      <c r="AA60" s="5">
        <v>1.0</v>
      </c>
      <c r="AB60" s="5">
        <v>2.0</v>
      </c>
      <c r="AC60" s="5">
        <v>208.0</v>
      </c>
      <c r="AD60" s="5">
        <v>1.478</v>
      </c>
      <c r="AE60" s="5">
        <v>13.9</v>
      </c>
      <c r="AF60" s="5">
        <v>2.29</v>
      </c>
      <c r="AG60" s="5">
        <v>208.0</v>
      </c>
      <c r="AH60" s="5">
        <v>172.0</v>
      </c>
      <c r="AI60" s="5">
        <v>16.0</v>
      </c>
      <c r="AJ60" s="5">
        <v>37.0</v>
      </c>
      <c r="AK60" s="5">
        <v>8.0</v>
      </c>
      <c r="AL60" s="5">
        <v>1.0</v>
      </c>
      <c r="AM60" s="5">
        <v>3.0</v>
      </c>
      <c r="AN60" s="5">
        <v>4.0</v>
      </c>
      <c r="AO60" s="5">
        <v>0.0</v>
      </c>
      <c r="AP60" s="5">
        <v>31.0</v>
      </c>
      <c r="AQ60" s="5">
        <v>0.215</v>
      </c>
      <c r="AR60" s="5">
        <v>0.343</v>
      </c>
      <c r="AS60" s="5">
        <v>0.326</v>
      </c>
      <c r="AT60" s="5">
        <v>0.669</v>
      </c>
      <c r="AU60" s="5">
        <v>56.0</v>
      </c>
      <c r="AV60" s="5">
        <v>1.0</v>
      </c>
      <c r="AW60" s="5">
        <v>3.0</v>
      </c>
      <c r="AX60" s="5">
        <v>1.0</v>
      </c>
      <c r="AY60" s="5">
        <v>1.0</v>
      </c>
      <c r="AZ60" s="5">
        <v>1.0</v>
      </c>
      <c r="BA60" s="5">
        <v>1.0</v>
      </c>
      <c r="BB60" s="5">
        <v>0.343</v>
      </c>
      <c r="BC60" s="5">
        <f t="shared" si="1"/>
        <v>25</v>
      </c>
      <c r="BD60" s="5">
        <f t="shared" si="2"/>
        <v>4</v>
      </c>
    </row>
    <row r="61">
      <c r="A61" s="1">
        <v>60.0</v>
      </c>
      <c r="B61" s="3"/>
      <c r="C61" s="4" t="s">
        <v>721</v>
      </c>
      <c r="D61" s="4" t="s">
        <v>1126</v>
      </c>
      <c r="E61" s="5">
        <v>2019.0</v>
      </c>
      <c r="F61" s="5">
        <v>2020.0</v>
      </c>
      <c r="G61" s="5">
        <v>31.0</v>
      </c>
      <c r="H61" s="5">
        <v>70.0</v>
      </c>
      <c r="I61" s="3"/>
      <c r="J61" s="3"/>
      <c r="K61" s="3"/>
      <c r="L61" s="5">
        <v>4.14</v>
      </c>
      <c r="M61" s="5">
        <v>20.0</v>
      </c>
      <c r="N61" s="3"/>
      <c r="O61" s="3"/>
      <c r="P61" s="3"/>
      <c r="Q61" s="3"/>
      <c r="R61" s="5">
        <v>58.2</v>
      </c>
      <c r="S61" s="5">
        <v>58.0</v>
      </c>
      <c r="T61" s="5">
        <v>23.0</v>
      </c>
      <c r="U61" s="5">
        <v>27.0</v>
      </c>
      <c r="V61" s="5">
        <v>12.0</v>
      </c>
      <c r="W61" s="5">
        <v>23.0</v>
      </c>
      <c r="X61" s="5">
        <v>1.0</v>
      </c>
      <c r="Y61" s="5">
        <v>0.0</v>
      </c>
      <c r="Z61" s="5">
        <v>1.0</v>
      </c>
      <c r="AA61" s="5">
        <v>0.0</v>
      </c>
      <c r="AB61" s="5">
        <v>3.0</v>
      </c>
      <c r="AC61" s="5">
        <v>251.0</v>
      </c>
      <c r="AD61" s="5">
        <v>1.381</v>
      </c>
      <c r="AE61" s="5">
        <v>10.7</v>
      </c>
      <c r="AF61" s="5">
        <v>3.04</v>
      </c>
      <c r="AG61" s="5">
        <v>251.0</v>
      </c>
      <c r="AH61" s="5">
        <v>224.0</v>
      </c>
      <c r="AI61" s="5">
        <v>23.0</v>
      </c>
      <c r="AJ61" s="5">
        <v>58.0</v>
      </c>
      <c r="AK61" s="5">
        <v>12.0</v>
      </c>
      <c r="AL61" s="5">
        <v>1.0</v>
      </c>
      <c r="AM61" s="5">
        <v>12.0</v>
      </c>
      <c r="AN61" s="5">
        <v>3.0</v>
      </c>
      <c r="AO61" s="5">
        <v>2.0</v>
      </c>
      <c r="AP61" s="5">
        <v>23.0</v>
      </c>
      <c r="AQ61" s="5">
        <v>0.259</v>
      </c>
      <c r="AR61" s="5">
        <v>0.329</v>
      </c>
      <c r="AS61" s="5">
        <v>0.482</v>
      </c>
      <c r="AT61" s="5">
        <v>0.811</v>
      </c>
      <c r="AU61" s="5">
        <v>108.0</v>
      </c>
      <c r="AV61" s="5">
        <v>4.0</v>
      </c>
      <c r="AW61" s="5">
        <v>1.0</v>
      </c>
      <c r="AX61" s="5">
        <v>2.0</v>
      </c>
      <c r="AY61" s="5">
        <v>1.0</v>
      </c>
      <c r="AZ61" s="5">
        <v>1.0</v>
      </c>
      <c r="BA61" s="5">
        <v>0.0</v>
      </c>
      <c r="BB61" s="5">
        <v>0.322</v>
      </c>
      <c r="BC61" s="5">
        <f t="shared" si="1"/>
        <v>33</v>
      </c>
      <c r="BD61" s="5">
        <f t="shared" si="2"/>
        <v>1</v>
      </c>
    </row>
    <row r="62">
      <c r="A62" s="1">
        <v>61.0</v>
      </c>
      <c r="B62" s="3"/>
      <c r="C62" s="4" t="s">
        <v>720</v>
      </c>
      <c r="D62" s="4" t="s">
        <v>1126</v>
      </c>
      <c r="E62" s="5">
        <v>2019.0</v>
      </c>
      <c r="F62" s="5">
        <v>2020.0</v>
      </c>
      <c r="G62" s="5">
        <v>85.0</v>
      </c>
      <c r="H62" s="5">
        <v>70.0</v>
      </c>
      <c r="I62" s="3"/>
      <c r="J62" s="3"/>
      <c r="K62" s="3"/>
      <c r="L62" s="5">
        <v>3.3</v>
      </c>
      <c r="M62" s="5">
        <v>2.0</v>
      </c>
      <c r="N62" s="3"/>
      <c r="O62" s="3"/>
      <c r="P62" s="3"/>
      <c r="Q62" s="3"/>
      <c r="R62" s="5">
        <v>46.1</v>
      </c>
      <c r="S62" s="5">
        <v>45.0</v>
      </c>
      <c r="T62" s="5">
        <v>20.0</v>
      </c>
      <c r="U62" s="5">
        <v>17.0</v>
      </c>
      <c r="V62" s="5">
        <v>5.0</v>
      </c>
      <c r="W62" s="5">
        <v>12.0</v>
      </c>
      <c r="X62" s="5">
        <v>4.0</v>
      </c>
      <c r="Y62" s="5">
        <v>0.0</v>
      </c>
      <c r="Z62" s="5">
        <v>2.0</v>
      </c>
      <c r="AA62" s="5">
        <v>0.0</v>
      </c>
      <c r="AB62" s="5">
        <v>3.0</v>
      </c>
      <c r="AC62" s="5">
        <v>195.0</v>
      </c>
      <c r="AD62" s="5">
        <v>1.23</v>
      </c>
      <c r="AE62" s="5">
        <v>13.6</v>
      </c>
      <c r="AF62" s="5">
        <v>5.83</v>
      </c>
      <c r="AG62" s="5">
        <v>195.0</v>
      </c>
      <c r="AH62" s="5">
        <v>179.0</v>
      </c>
      <c r="AI62" s="5">
        <v>20.0</v>
      </c>
      <c r="AJ62" s="5">
        <v>45.0</v>
      </c>
      <c r="AK62" s="5">
        <v>8.0</v>
      </c>
      <c r="AL62" s="5">
        <v>1.0</v>
      </c>
      <c r="AM62" s="5">
        <v>5.0</v>
      </c>
      <c r="AN62" s="5">
        <v>2.0</v>
      </c>
      <c r="AO62" s="5">
        <v>0.0</v>
      </c>
      <c r="AP62" s="5">
        <v>12.0</v>
      </c>
      <c r="AQ62" s="5">
        <v>0.251</v>
      </c>
      <c r="AR62" s="5">
        <v>0.304</v>
      </c>
      <c r="AS62" s="5">
        <v>0.391</v>
      </c>
      <c r="AT62" s="5">
        <v>0.695</v>
      </c>
      <c r="AU62" s="5">
        <v>70.0</v>
      </c>
      <c r="AV62" s="5">
        <v>1.0</v>
      </c>
      <c r="AW62" s="5">
        <v>2.0</v>
      </c>
      <c r="AX62" s="5">
        <v>1.0</v>
      </c>
      <c r="AY62" s="5">
        <v>1.0</v>
      </c>
      <c r="AZ62" s="5">
        <v>4.0</v>
      </c>
      <c r="BA62" s="5">
        <v>0.0</v>
      </c>
      <c r="BB62" s="5">
        <v>0.381</v>
      </c>
      <c r="BC62" s="5">
        <f t="shared" si="1"/>
        <v>31</v>
      </c>
      <c r="BD62" s="5">
        <f t="shared" si="2"/>
        <v>2</v>
      </c>
    </row>
    <row r="63">
      <c r="A63" s="1">
        <v>62.0</v>
      </c>
      <c r="B63" s="3"/>
      <c r="C63" s="4" t="s">
        <v>426</v>
      </c>
      <c r="D63" s="4" t="s">
        <v>1126</v>
      </c>
      <c r="E63" s="5">
        <v>2019.0</v>
      </c>
      <c r="F63" s="5">
        <v>2020.0</v>
      </c>
      <c r="G63" s="5">
        <v>31.0</v>
      </c>
      <c r="H63" s="5">
        <v>70.0</v>
      </c>
      <c r="I63" s="3"/>
      <c r="J63" s="3"/>
      <c r="K63" s="3"/>
      <c r="L63" s="5">
        <v>5.28</v>
      </c>
      <c r="M63" s="5">
        <v>30.0</v>
      </c>
      <c r="N63" s="3"/>
      <c r="O63" s="3"/>
      <c r="P63" s="3"/>
      <c r="Q63" s="3"/>
      <c r="R63" s="5">
        <v>73.1</v>
      </c>
      <c r="S63" s="5">
        <v>75.0</v>
      </c>
      <c r="T63" s="5">
        <v>49.0</v>
      </c>
      <c r="U63" s="5">
        <v>43.0</v>
      </c>
      <c r="V63" s="5">
        <v>18.0</v>
      </c>
      <c r="W63" s="5">
        <v>28.0</v>
      </c>
      <c r="X63" s="5">
        <v>0.0</v>
      </c>
      <c r="Y63" s="5">
        <v>3.0</v>
      </c>
      <c r="Z63" s="5">
        <v>4.0</v>
      </c>
      <c r="AA63" s="5">
        <v>1.0</v>
      </c>
      <c r="AB63" s="5">
        <v>1.0</v>
      </c>
      <c r="AC63" s="5">
        <v>326.0</v>
      </c>
      <c r="AD63" s="5">
        <v>1.405</v>
      </c>
      <c r="AE63" s="5">
        <v>8.6</v>
      </c>
      <c r="AF63" s="5">
        <v>2.5</v>
      </c>
      <c r="AG63" s="5">
        <v>326.0</v>
      </c>
      <c r="AH63" s="5">
        <v>292.0</v>
      </c>
      <c r="AI63" s="5">
        <v>49.0</v>
      </c>
      <c r="AJ63" s="5">
        <v>75.0</v>
      </c>
      <c r="AK63" s="5">
        <v>12.0</v>
      </c>
      <c r="AL63" s="5">
        <v>2.0</v>
      </c>
      <c r="AM63" s="5">
        <v>18.0</v>
      </c>
      <c r="AN63" s="5">
        <v>3.0</v>
      </c>
      <c r="AO63" s="5">
        <v>0.0</v>
      </c>
      <c r="AP63" s="5">
        <v>28.0</v>
      </c>
      <c r="AQ63" s="5">
        <v>0.257</v>
      </c>
      <c r="AR63" s="5">
        <v>0.328</v>
      </c>
      <c r="AS63" s="5">
        <v>0.497</v>
      </c>
      <c r="AT63" s="5">
        <v>0.825</v>
      </c>
      <c r="AU63" s="5">
        <v>145.0</v>
      </c>
      <c r="AV63" s="5">
        <v>1.0</v>
      </c>
      <c r="AW63" s="5">
        <v>4.0</v>
      </c>
      <c r="AX63" s="5">
        <v>0.0</v>
      </c>
      <c r="AY63" s="5">
        <v>2.0</v>
      </c>
      <c r="AZ63" s="5">
        <v>0.0</v>
      </c>
      <c r="BA63" s="5">
        <v>3.0</v>
      </c>
      <c r="BB63" s="5">
        <v>0.277</v>
      </c>
      <c r="BC63" s="5">
        <f t="shared" si="1"/>
        <v>43</v>
      </c>
      <c r="BD63" s="5">
        <f t="shared" si="2"/>
        <v>3</v>
      </c>
    </row>
    <row r="64">
      <c r="A64" s="1">
        <v>63.0</v>
      </c>
      <c r="B64" s="3"/>
      <c r="C64" s="4" t="s">
        <v>782</v>
      </c>
      <c r="D64" s="4" t="s">
        <v>1126</v>
      </c>
      <c r="E64" s="5">
        <v>2019.0</v>
      </c>
      <c r="F64" s="5">
        <v>2020.0</v>
      </c>
      <c r="G64" s="5">
        <v>40.0</v>
      </c>
      <c r="H64" s="5">
        <v>69.0</v>
      </c>
      <c r="I64" s="3"/>
      <c r="J64" s="3"/>
      <c r="K64" s="3"/>
      <c r="L64" s="5">
        <v>3.47</v>
      </c>
      <c r="M64" s="5">
        <v>23.0</v>
      </c>
      <c r="N64" s="3"/>
      <c r="O64" s="3"/>
      <c r="P64" s="3"/>
      <c r="Q64" s="3"/>
      <c r="R64" s="5">
        <v>70.0</v>
      </c>
      <c r="S64" s="5">
        <v>63.0</v>
      </c>
      <c r="T64" s="5">
        <v>32.0</v>
      </c>
      <c r="U64" s="5">
        <v>27.0</v>
      </c>
      <c r="V64" s="5">
        <v>12.0</v>
      </c>
      <c r="W64" s="5">
        <v>22.0</v>
      </c>
      <c r="X64" s="5">
        <v>0.0</v>
      </c>
      <c r="Y64" s="5">
        <v>0.0</v>
      </c>
      <c r="Z64" s="5">
        <v>0.0</v>
      </c>
      <c r="AA64" s="5">
        <v>0.0</v>
      </c>
      <c r="AB64" s="5">
        <v>2.0</v>
      </c>
      <c r="AC64" s="5">
        <v>289.0</v>
      </c>
      <c r="AD64" s="5">
        <v>1.214</v>
      </c>
      <c r="AE64" s="5">
        <v>8.9</v>
      </c>
      <c r="AF64" s="5">
        <v>3.14</v>
      </c>
      <c r="AG64" s="5">
        <v>289.0</v>
      </c>
      <c r="AH64" s="5">
        <v>263.0</v>
      </c>
      <c r="AI64" s="5">
        <v>32.0</v>
      </c>
      <c r="AJ64" s="5">
        <v>63.0</v>
      </c>
      <c r="AK64" s="5">
        <v>15.0</v>
      </c>
      <c r="AL64" s="5">
        <v>0.0</v>
      </c>
      <c r="AM64" s="5">
        <v>12.0</v>
      </c>
      <c r="AN64" s="5">
        <v>1.0</v>
      </c>
      <c r="AO64" s="5">
        <v>1.0</v>
      </c>
      <c r="AP64" s="5">
        <v>22.0</v>
      </c>
      <c r="AQ64" s="5">
        <v>0.24</v>
      </c>
      <c r="AR64" s="5">
        <v>0.295</v>
      </c>
      <c r="AS64" s="5">
        <v>0.433</v>
      </c>
      <c r="AT64" s="5">
        <v>0.729</v>
      </c>
      <c r="AU64" s="5">
        <v>114.0</v>
      </c>
      <c r="AV64" s="5">
        <v>4.0</v>
      </c>
      <c r="AW64" s="5">
        <v>0.0</v>
      </c>
      <c r="AX64" s="5">
        <v>1.0</v>
      </c>
      <c r="AY64" s="5">
        <v>3.0</v>
      </c>
      <c r="AZ64" s="5">
        <v>0.0</v>
      </c>
      <c r="BA64" s="5">
        <v>0.0</v>
      </c>
      <c r="BB64" s="5">
        <v>0.276</v>
      </c>
      <c r="BC64" s="5">
        <f t="shared" si="1"/>
        <v>36</v>
      </c>
      <c r="BD64" s="5">
        <f t="shared" si="2"/>
        <v>0</v>
      </c>
    </row>
    <row r="65">
      <c r="A65" s="1">
        <v>64.0</v>
      </c>
      <c r="B65" s="3"/>
      <c r="C65" s="4" t="s">
        <v>442</v>
      </c>
      <c r="D65" s="4" t="s">
        <v>1126</v>
      </c>
      <c r="E65" s="5">
        <v>2019.0</v>
      </c>
      <c r="F65" s="5">
        <v>2020.0</v>
      </c>
      <c r="G65" s="5">
        <v>37.0</v>
      </c>
      <c r="H65" s="5">
        <v>69.0</v>
      </c>
      <c r="I65" s="3"/>
      <c r="J65" s="3"/>
      <c r="K65" s="3"/>
      <c r="L65" s="5">
        <v>4.6</v>
      </c>
      <c r="M65" s="5">
        <v>37.0</v>
      </c>
      <c r="N65" s="3"/>
      <c r="O65" s="3"/>
      <c r="P65" s="3"/>
      <c r="Q65" s="3"/>
      <c r="R65" s="5">
        <v>90.0</v>
      </c>
      <c r="S65" s="5">
        <v>97.0</v>
      </c>
      <c r="T65" s="5">
        <v>48.0</v>
      </c>
      <c r="U65" s="5">
        <v>46.0</v>
      </c>
      <c r="V65" s="5">
        <v>14.0</v>
      </c>
      <c r="W65" s="5">
        <v>35.0</v>
      </c>
      <c r="X65" s="5">
        <v>7.0</v>
      </c>
      <c r="Y65" s="5">
        <v>8.0</v>
      </c>
      <c r="Z65" s="5">
        <v>1.0</v>
      </c>
      <c r="AA65" s="5">
        <v>0.0</v>
      </c>
      <c r="AB65" s="5">
        <v>0.0</v>
      </c>
      <c r="AC65" s="5">
        <v>404.0</v>
      </c>
      <c r="AD65" s="5">
        <v>1.467</v>
      </c>
      <c r="AE65" s="5">
        <v>6.9</v>
      </c>
      <c r="AF65" s="5">
        <v>1.97</v>
      </c>
      <c r="AG65" s="5">
        <v>404.0</v>
      </c>
      <c r="AH65" s="5">
        <v>368.0</v>
      </c>
      <c r="AI65" s="5">
        <v>48.0</v>
      </c>
      <c r="AJ65" s="5">
        <v>97.0</v>
      </c>
      <c r="AK65" s="5">
        <v>25.0</v>
      </c>
      <c r="AL65" s="5">
        <v>2.0</v>
      </c>
      <c r="AM65" s="5">
        <v>14.0</v>
      </c>
      <c r="AN65" s="5">
        <v>10.0</v>
      </c>
      <c r="AO65" s="5">
        <v>0.0</v>
      </c>
      <c r="AP65" s="5">
        <v>35.0</v>
      </c>
      <c r="AQ65" s="5">
        <v>0.264</v>
      </c>
      <c r="AR65" s="5">
        <v>0.329</v>
      </c>
      <c r="AS65" s="5">
        <v>0.457</v>
      </c>
      <c r="AT65" s="5">
        <v>0.786</v>
      </c>
      <c r="AU65" s="5">
        <v>168.0</v>
      </c>
      <c r="AV65" s="5">
        <v>3.0</v>
      </c>
      <c r="AW65" s="5">
        <v>1.0</v>
      </c>
      <c r="AX65" s="5">
        <v>0.0</v>
      </c>
      <c r="AY65" s="5">
        <v>0.0</v>
      </c>
      <c r="AZ65" s="5">
        <v>7.0</v>
      </c>
      <c r="BA65" s="5">
        <v>8.0</v>
      </c>
      <c r="BB65" s="5">
        <v>0.291</v>
      </c>
      <c r="BC65" s="5">
        <f t="shared" si="1"/>
        <v>56</v>
      </c>
      <c r="BD65" s="5">
        <f t="shared" si="2"/>
        <v>10</v>
      </c>
    </row>
    <row r="66">
      <c r="A66" s="1">
        <v>65.0</v>
      </c>
      <c r="B66" s="3"/>
      <c r="C66" s="4" t="s">
        <v>821</v>
      </c>
      <c r="D66" s="4" t="s">
        <v>1126</v>
      </c>
      <c r="E66" s="5">
        <v>2019.0</v>
      </c>
      <c r="F66" s="5">
        <v>2019.0</v>
      </c>
      <c r="G66" s="5">
        <v>27.0</v>
      </c>
      <c r="H66" s="5">
        <v>68.0</v>
      </c>
      <c r="I66" s="3"/>
      <c r="J66" s="3"/>
      <c r="K66" s="3"/>
      <c r="L66" s="5">
        <v>6.13</v>
      </c>
      <c r="M66" s="5">
        <v>27.0</v>
      </c>
      <c r="N66" s="3"/>
      <c r="O66" s="3"/>
      <c r="P66" s="3"/>
      <c r="Q66" s="3"/>
      <c r="R66" s="5">
        <v>69.0</v>
      </c>
      <c r="S66" s="5">
        <v>76.0</v>
      </c>
      <c r="T66" s="5">
        <v>46.0</v>
      </c>
      <c r="U66" s="5">
        <v>47.0</v>
      </c>
      <c r="V66" s="5">
        <v>13.0</v>
      </c>
      <c r="W66" s="5">
        <v>32.0</v>
      </c>
      <c r="X66" s="5">
        <v>1.0</v>
      </c>
      <c r="Y66" s="5">
        <v>2.0</v>
      </c>
      <c r="Z66" s="5">
        <v>3.0</v>
      </c>
      <c r="AA66" s="5">
        <v>0.0</v>
      </c>
      <c r="AB66" s="5">
        <v>1.0</v>
      </c>
      <c r="AC66" s="5">
        <v>310.0</v>
      </c>
      <c r="AD66" s="5">
        <v>1.565</v>
      </c>
      <c r="AE66" s="5">
        <v>8.9</v>
      </c>
      <c r="AF66" s="5">
        <v>2.13</v>
      </c>
      <c r="AG66" s="5">
        <v>310.0</v>
      </c>
      <c r="AH66" s="5">
        <v>272.0</v>
      </c>
      <c r="AI66" s="5">
        <v>46.0</v>
      </c>
      <c r="AJ66" s="5">
        <v>76.0</v>
      </c>
      <c r="AK66" s="5">
        <v>14.0</v>
      </c>
      <c r="AL66" s="5">
        <v>2.0</v>
      </c>
      <c r="AM66" s="5">
        <v>13.0</v>
      </c>
      <c r="AN66" s="5">
        <v>2.0</v>
      </c>
      <c r="AO66" s="5">
        <v>1.0</v>
      </c>
      <c r="AP66" s="5">
        <v>32.0</v>
      </c>
      <c r="AQ66" s="5">
        <v>0.279</v>
      </c>
      <c r="AR66" s="5">
        <v>0.359</v>
      </c>
      <c r="AS66" s="5">
        <v>0.489</v>
      </c>
      <c r="AT66" s="5">
        <v>0.848</v>
      </c>
      <c r="AU66" s="5">
        <v>133.0</v>
      </c>
      <c r="AV66" s="5">
        <v>6.0</v>
      </c>
      <c r="AW66" s="5">
        <v>3.0</v>
      </c>
      <c r="AX66" s="5">
        <v>0.0</v>
      </c>
      <c r="AY66" s="5">
        <v>2.0</v>
      </c>
      <c r="AZ66" s="5">
        <v>1.0</v>
      </c>
      <c r="BA66" s="5">
        <v>2.0</v>
      </c>
      <c r="BB66" s="5">
        <v>0.326</v>
      </c>
      <c r="BC66" s="5">
        <f t="shared" si="1"/>
        <v>47</v>
      </c>
      <c r="BD66" s="5">
        <f t="shared" si="2"/>
        <v>1</v>
      </c>
    </row>
    <row r="67">
      <c r="A67" s="1">
        <v>66.0</v>
      </c>
      <c r="B67" s="3"/>
      <c r="C67" s="4" t="s">
        <v>457</v>
      </c>
      <c r="D67" s="4" t="s">
        <v>1126</v>
      </c>
      <c r="E67" s="5">
        <v>2019.0</v>
      </c>
      <c r="F67" s="5">
        <v>2020.0</v>
      </c>
      <c r="G67" s="5">
        <v>35.0</v>
      </c>
      <c r="H67" s="5">
        <v>68.0</v>
      </c>
      <c r="I67" s="3"/>
      <c r="J67" s="3"/>
      <c r="K67" s="3"/>
      <c r="L67" s="5">
        <v>5.5</v>
      </c>
      <c r="M67" s="5">
        <v>33.0</v>
      </c>
      <c r="N67" s="3"/>
      <c r="O67" s="3"/>
      <c r="P67" s="3"/>
      <c r="Q67" s="3"/>
      <c r="R67" s="5">
        <v>72.0</v>
      </c>
      <c r="S67" s="5">
        <v>77.0</v>
      </c>
      <c r="T67" s="5">
        <v>47.0</v>
      </c>
      <c r="U67" s="5">
        <v>44.0</v>
      </c>
      <c r="V67" s="5">
        <v>14.0</v>
      </c>
      <c r="W67" s="5">
        <v>41.0</v>
      </c>
      <c r="X67" s="5">
        <v>0.0</v>
      </c>
      <c r="Y67" s="5">
        <v>2.0</v>
      </c>
      <c r="Z67" s="5">
        <v>0.0</v>
      </c>
      <c r="AA67" s="5">
        <v>0.0</v>
      </c>
      <c r="AB67" s="5">
        <v>2.0</v>
      </c>
      <c r="AC67" s="5">
        <v>328.0</v>
      </c>
      <c r="AD67" s="5">
        <v>1.639</v>
      </c>
      <c r="AE67" s="5">
        <v>8.5</v>
      </c>
      <c r="AF67" s="5">
        <v>1.66</v>
      </c>
      <c r="AG67" s="5">
        <v>328.0</v>
      </c>
      <c r="AH67" s="5">
        <v>285.0</v>
      </c>
      <c r="AI67" s="5">
        <v>47.0</v>
      </c>
      <c r="AJ67" s="5">
        <v>77.0</v>
      </c>
      <c r="AK67" s="5">
        <v>18.0</v>
      </c>
      <c r="AL67" s="5">
        <v>4.0</v>
      </c>
      <c r="AM67" s="5">
        <v>14.0</v>
      </c>
      <c r="AN67" s="5">
        <v>3.0</v>
      </c>
      <c r="AO67" s="5">
        <v>2.0</v>
      </c>
      <c r="AP67" s="5">
        <v>41.0</v>
      </c>
      <c r="AQ67" s="5">
        <v>0.27</v>
      </c>
      <c r="AR67" s="5">
        <v>0.361</v>
      </c>
      <c r="AS67" s="5">
        <v>0.509</v>
      </c>
      <c r="AT67" s="5">
        <v>0.87</v>
      </c>
      <c r="AU67" s="5">
        <v>145.0</v>
      </c>
      <c r="AV67" s="5">
        <v>5.0</v>
      </c>
      <c r="AW67" s="5">
        <v>0.0</v>
      </c>
      <c r="AX67" s="5">
        <v>1.0</v>
      </c>
      <c r="AY67" s="5">
        <v>1.0</v>
      </c>
      <c r="AZ67" s="5">
        <v>0.0</v>
      </c>
      <c r="BA67" s="5">
        <v>2.0</v>
      </c>
      <c r="BB67" s="5">
        <v>0.309</v>
      </c>
      <c r="BC67" s="5">
        <f t="shared" si="1"/>
        <v>41</v>
      </c>
      <c r="BD67" s="5">
        <f t="shared" si="2"/>
        <v>1</v>
      </c>
    </row>
    <row r="68">
      <c r="A68" s="1">
        <v>67.0</v>
      </c>
      <c r="B68" s="3"/>
      <c r="C68" s="4" t="s">
        <v>429</v>
      </c>
      <c r="D68" s="4" t="s">
        <v>1126</v>
      </c>
      <c r="E68" s="5">
        <v>2019.0</v>
      </c>
      <c r="F68" s="5">
        <v>2020.0</v>
      </c>
      <c r="G68" s="5">
        <v>38.0</v>
      </c>
      <c r="H68" s="5">
        <v>66.0</v>
      </c>
      <c r="I68" s="3"/>
      <c r="J68" s="3"/>
      <c r="K68" s="3"/>
      <c r="L68" s="5">
        <v>3.57</v>
      </c>
      <c r="M68" s="5">
        <v>33.0</v>
      </c>
      <c r="N68" s="3"/>
      <c r="O68" s="3"/>
      <c r="P68" s="3"/>
      <c r="Q68" s="3"/>
      <c r="R68" s="5">
        <v>75.2</v>
      </c>
      <c r="S68" s="5">
        <v>58.0</v>
      </c>
      <c r="T68" s="5">
        <v>29.0</v>
      </c>
      <c r="U68" s="5">
        <v>30.0</v>
      </c>
      <c r="V68" s="5">
        <v>9.0</v>
      </c>
      <c r="W68" s="5">
        <v>23.0</v>
      </c>
      <c r="X68" s="5">
        <v>0.0</v>
      </c>
      <c r="Y68" s="5">
        <v>1.0</v>
      </c>
      <c r="Z68" s="5">
        <v>5.0</v>
      </c>
      <c r="AA68" s="5">
        <v>0.0</v>
      </c>
      <c r="AB68" s="5">
        <v>0.0</v>
      </c>
      <c r="AC68" s="5">
        <v>306.0</v>
      </c>
      <c r="AD68" s="5">
        <v>1.07</v>
      </c>
      <c r="AE68" s="5">
        <v>7.9</v>
      </c>
      <c r="AF68" s="5">
        <v>2.87</v>
      </c>
      <c r="AG68" s="5">
        <v>306.0</v>
      </c>
      <c r="AH68" s="5">
        <v>276.0</v>
      </c>
      <c r="AI68" s="5">
        <v>29.0</v>
      </c>
      <c r="AJ68" s="5">
        <v>58.0</v>
      </c>
      <c r="AK68" s="5">
        <v>17.0</v>
      </c>
      <c r="AL68" s="5">
        <v>3.0</v>
      </c>
      <c r="AM68" s="5">
        <v>9.0</v>
      </c>
      <c r="AN68" s="5">
        <v>5.0</v>
      </c>
      <c r="AO68" s="5">
        <v>1.0</v>
      </c>
      <c r="AP68" s="5">
        <v>23.0</v>
      </c>
      <c r="AQ68" s="5">
        <v>0.21</v>
      </c>
      <c r="AR68" s="5">
        <v>0.281</v>
      </c>
      <c r="AS68" s="5">
        <v>0.391</v>
      </c>
      <c r="AT68" s="5">
        <v>0.672</v>
      </c>
      <c r="AU68" s="5">
        <v>108.0</v>
      </c>
      <c r="AV68" s="5">
        <v>4.0</v>
      </c>
      <c r="AW68" s="5">
        <v>5.0</v>
      </c>
      <c r="AX68" s="5">
        <v>0.0</v>
      </c>
      <c r="AY68" s="5">
        <v>2.0</v>
      </c>
      <c r="AZ68" s="5">
        <v>0.0</v>
      </c>
      <c r="BA68" s="5">
        <v>1.0</v>
      </c>
      <c r="BB68" s="5">
        <v>0.241</v>
      </c>
      <c r="BC68" s="5">
        <f t="shared" si="1"/>
        <v>29</v>
      </c>
      <c r="BD68" s="5">
        <f t="shared" si="2"/>
        <v>4</v>
      </c>
    </row>
    <row r="69">
      <c r="A69" s="1">
        <v>68.0</v>
      </c>
      <c r="B69" s="3"/>
      <c r="C69" s="4" t="s">
        <v>459</v>
      </c>
      <c r="D69" s="4" t="s">
        <v>1126</v>
      </c>
      <c r="E69" s="5">
        <v>2019.0</v>
      </c>
      <c r="F69" s="5">
        <v>2019.0</v>
      </c>
      <c r="G69" s="5">
        <v>23.0</v>
      </c>
      <c r="H69" s="5">
        <v>66.0</v>
      </c>
      <c r="I69" s="3"/>
      <c r="J69" s="3"/>
      <c r="K69" s="3"/>
      <c r="L69" s="5">
        <v>5.5</v>
      </c>
      <c r="M69" s="5">
        <v>23.0</v>
      </c>
      <c r="N69" s="3"/>
      <c r="O69" s="3"/>
      <c r="P69" s="3"/>
      <c r="Q69" s="3"/>
      <c r="R69" s="5">
        <v>52.1</v>
      </c>
      <c r="S69" s="5">
        <v>48.0</v>
      </c>
      <c r="T69" s="5">
        <v>33.0</v>
      </c>
      <c r="U69" s="5">
        <v>32.0</v>
      </c>
      <c r="V69" s="5">
        <v>12.0</v>
      </c>
      <c r="W69" s="5">
        <v>27.0</v>
      </c>
      <c r="X69" s="5">
        <v>1.0</v>
      </c>
      <c r="Y69" s="5">
        <v>1.0</v>
      </c>
      <c r="Z69" s="5">
        <v>3.0</v>
      </c>
      <c r="AA69" s="5">
        <v>0.0</v>
      </c>
      <c r="AB69" s="5">
        <v>2.0</v>
      </c>
      <c r="AC69" s="5">
        <v>234.0</v>
      </c>
      <c r="AD69" s="5">
        <v>1.433</v>
      </c>
      <c r="AE69" s="5">
        <v>11.4</v>
      </c>
      <c r="AF69" s="5">
        <v>2.44</v>
      </c>
      <c r="AG69" s="5">
        <v>234.0</v>
      </c>
      <c r="AH69" s="5">
        <v>204.0</v>
      </c>
      <c r="AI69" s="5">
        <v>33.0</v>
      </c>
      <c r="AJ69" s="5">
        <v>48.0</v>
      </c>
      <c r="AK69" s="5">
        <v>7.0</v>
      </c>
      <c r="AL69" s="5">
        <v>2.0</v>
      </c>
      <c r="AM69" s="5">
        <v>12.0</v>
      </c>
      <c r="AN69" s="5">
        <v>7.0</v>
      </c>
      <c r="AO69" s="5">
        <v>3.0</v>
      </c>
      <c r="AP69" s="5">
        <v>27.0</v>
      </c>
      <c r="AQ69" s="5">
        <v>0.235</v>
      </c>
      <c r="AR69" s="5">
        <v>0.333</v>
      </c>
      <c r="AS69" s="5">
        <v>0.466</v>
      </c>
      <c r="AT69" s="5">
        <v>0.799</v>
      </c>
      <c r="AU69" s="5">
        <v>95.0</v>
      </c>
      <c r="AV69" s="5">
        <v>0.0</v>
      </c>
      <c r="AW69" s="5">
        <v>3.0</v>
      </c>
      <c r="AX69" s="5">
        <v>0.0</v>
      </c>
      <c r="AY69" s="5">
        <v>0.0</v>
      </c>
      <c r="AZ69" s="5">
        <v>1.0</v>
      </c>
      <c r="BA69" s="5">
        <v>1.0</v>
      </c>
      <c r="BB69" s="5">
        <v>0.286</v>
      </c>
      <c r="BC69" s="5">
        <f t="shared" si="1"/>
        <v>27</v>
      </c>
      <c r="BD69" s="5">
        <f t="shared" si="2"/>
        <v>4</v>
      </c>
    </row>
    <row r="70">
      <c r="A70" s="1">
        <v>69.0</v>
      </c>
      <c r="B70" s="3"/>
      <c r="C70" s="4" t="s">
        <v>768</v>
      </c>
      <c r="D70" s="4" t="s">
        <v>1126</v>
      </c>
      <c r="E70" s="5">
        <v>2019.0</v>
      </c>
      <c r="F70" s="5">
        <v>2020.0</v>
      </c>
      <c r="G70" s="5">
        <v>65.0</v>
      </c>
      <c r="H70" s="5">
        <v>64.0</v>
      </c>
      <c r="I70" s="3"/>
      <c r="J70" s="3"/>
      <c r="K70" s="3"/>
      <c r="L70" s="5">
        <v>4.57</v>
      </c>
      <c r="M70" s="5">
        <v>15.0</v>
      </c>
      <c r="N70" s="3"/>
      <c r="O70" s="3"/>
      <c r="P70" s="3"/>
      <c r="Q70" s="3"/>
      <c r="R70" s="5">
        <v>41.1</v>
      </c>
      <c r="S70" s="5">
        <v>34.0</v>
      </c>
      <c r="T70" s="5">
        <v>22.0</v>
      </c>
      <c r="U70" s="5">
        <v>21.0</v>
      </c>
      <c r="V70" s="5">
        <v>6.0</v>
      </c>
      <c r="W70" s="5">
        <v>11.0</v>
      </c>
      <c r="X70" s="5">
        <v>1.0</v>
      </c>
      <c r="Y70" s="5">
        <v>1.0</v>
      </c>
      <c r="Z70" s="5">
        <v>4.0</v>
      </c>
      <c r="AA70" s="5">
        <v>0.0</v>
      </c>
      <c r="AB70" s="5">
        <v>2.0</v>
      </c>
      <c r="AC70" s="5">
        <v>172.0</v>
      </c>
      <c r="AD70" s="5">
        <v>1.089</v>
      </c>
      <c r="AE70" s="5">
        <v>13.9</v>
      </c>
      <c r="AF70" s="5">
        <v>5.82</v>
      </c>
      <c r="AG70" s="5">
        <v>172.0</v>
      </c>
      <c r="AH70" s="5">
        <v>155.0</v>
      </c>
      <c r="AI70" s="5">
        <v>22.0</v>
      </c>
      <c r="AJ70" s="5">
        <v>34.0</v>
      </c>
      <c r="AK70" s="5">
        <v>7.0</v>
      </c>
      <c r="AL70" s="5">
        <v>2.0</v>
      </c>
      <c r="AM70" s="5">
        <v>6.0</v>
      </c>
      <c r="AN70" s="5">
        <v>5.0</v>
      </c>
      <c r="AO70" s="5">
        <v>1.0</v>
      </c>
      <c r="AP70" s="5">
        <v>11.0</v>
      </c>
      <c r="AQ70" s="5">
        <v>0.219</v>
      </c>
      <c r="AR70" s="5">
        <v>0.285</v>
      </c>
      <c r="AS70" s="5">
        <v>0.406</v>
      </c>
      <c r="AT70" s="5">
        <v>0.691</v>
      </c>
      <c r="AU70" s="5">
        <v>63.0</v>
      </c>
      <c r="AV70" s="5">
        <v>1.0</v>
      </c>
      <c r="AW70" s="5">
        <v>4.0</v>
      </c>
      <c r="AX70" s="5">
        <v>0.0</v>
      </c>
      <c r="AY70" s="5">
        <v>2.0</v>
      </c>
      <c r="AZ70" s="5">
        <v>1.0</v>
      </c>
      <c r="BA70" s="5">
        <v>1.0</v>
      </c>
      <c r="BB70" s="5">
        <v>0.322</v>
      </c>
      <c r="BC70" s="5">
        <f t="shared" si="1"/>
        <v>19</v>
      </c>
      <c r="BD70" s="5">
        <f t="shared" si="2"/>
        <v>4</v>
      </c>
    </row>
    <row r="71">
      <c r="A71" s="1">
        <v>70.0</v>
      </c>
      <c r="B71" s="3"/>
      <c r="C71" s="4" t="s">
        <v>716</v>
      </c>
      <c r="D71" s="4" t="s">
        <v>1126</v>
      </c>
      <c r="E71" s="5">
        <v>2019.0</v>
      </c>
      <c r="F71" s="5">
        <v>2020.0</v>
      </c>
      <c r="G71" s="5">
        <v>42.0</v>
      </c>
      <c r="H71" s="5">
        <v>64.0</v>
      </c>
      <c r="I71" s="3"/>
      <c r="J71" s="3"/>
      <c r="K71" s="3"/>
      <c r="L71" s="5">
        <v>5.82</v>
      </c>
      <c r="M71" s="5">
        <v>25.0</v>
      </c>
      <c r="N71" s="3"/>
      <c r="O71" s="3"/>
      <c r="P71" s="3"/>
      <c r="Q71" s="3"/>
      <c r="R71" s="5">
        <v>65.0</v>
      </c>
      <c r="S71" s="5">
        <v>82.0</v>
      </c>
      <c r="T71" s="5">
        <v>42.0</v>
      </c>
      <c r="U71" s="5">
        <v>42.0</v>
      </c>
      <c r="V71" s="5">
        <v>11.0</v>
      </c>
      <c r="W71" s="5">
        <v>32.0</v>
      </c>
      <c r="X71" s="5">
        <v>1.0</v>
      </c>
      <c r="Y71" s="5">
        <v>2.0</v>
      </c>
      <c r="Z71" s="5">
        <v>2.0</v>
      </c>
      <c r="AA71" s="5">
        <v>0.0</v>
      </c>
      <c r="AB71" s="5">
        <v>0.0</v>
      </c>
      <c r="AC71" s="5">
        <v>305.0</v>
      </c>
      <c r="AD71" s="5">
        <v>1.754</v>
      </c>
      <c r="AE71" s="5">
        <v>8.9</v>
      </c>
      <c r="AF71" s="5">
        <v>2.0</v>
      </c>
      <c r="AG71" s="5">
        <v>305.0</v>
      </c>
      <c r="AH71" s="5">
        <v>269.0</v>
      </c>
      <c r="AI71" s="5">
        <v>42.0</v>
      </c>
      <c r="AJ71" s="5">
        <v>82.0</v>
      </c>
      <c r="AK71" s="5">
        <v>13.0</v>
      </c>
      <c r="AL71" s="5">
        <v>4.0</v>
      </c>
      <c r="AM71" s="5">
        <v>11.0</v>
      </c>
      <c r="AN71" s="5">
        <v>5.0</v>
      </c>
      <c r="AO71" s="5">
        <v>3.0</v>
      </c>
      <c r="AP71" s="5">
        <v>32.0</v>
      </c>
      <c r="AQ71" s="5">
        <v>0.305</v>
      </c>
      <c r="AR71" s="5">
        <v>0.38</v>
      </c>
      <c r="AS71" s="5">
        <v>0.506</v>
      </c>
      <c r="AT71" s="5">
        <v>0.886</v>
      </c>
      <c r="AU71" s="5">
        <v>136.0</v>
      </c>
      <c r="AV71" s="5">
        <v>2.0</v>
      </c>
      <c r="AW71" s="5">
        <v>2.0</v>
      </c>
      <c r="AX71" s="5">
        <v>0.0</v>
      </c>
      <c r="AY71" s="5">
        <v>2.0</v>
      </c>
      <c r="AZ71" s="5">
        <v>1.0</v>
      </c>
      <c r="BA71" s="5">
        <v>2.0</v>
      </c>
      <c r="BB71" s="5">
        <v>0.362</v>
      </c>
      <c r="BC71" s="5">
        <f t="shared" si="1"/>
        <v>54</v>
      </c>
      <c r="BD71" s="5">
        <f t="shared" si="2"/>
        <v>2</v>
      </c>
    </row>
    <row r="72">
      <c r="A72" s="1">
        <v>71.0</v>
      </c>
      <c r="B72" s="3"/>
      <c r="C72" s="4" t="s">
        <v>769</v>
      </c>
      <c r="D72" s="4" t="s">
        <v>1126</v>
      </c>
      <c r="E72" s="5">
        <v>2019.0</v>
      </c>
      <c r="F72" s="5">
        <v>2020.0</v>
      </c>
      <c r="G72" s="5">
        <v>44.0</v>
      </c>
      <c r="H72" s="5">
        <v>63.0</v>
      </c>
      <c r="I72" s="3"/>
      <c r="J72" s="3"/>
      <c r="K72" s="3"/>
      <c r="L72" s="5">
        <v>7.33</v>
      </c>
      <c r="M72" s="5">
        <v>20.0</v>
      </c>
      <c r="N72" s="3"/>
      <c r="O72" s="3"/>
      <c r="P72" s="3"/>
      <c r="Q72" s="3"/>
      <c r="R72" s="5">
        <v>66.1</v>
      </c>
      <c r="S72" s="5">
        <v>89.0</v>
      </c>
      <c r="T72" s="5">
        <v>54.0</v>
      </c>
      <c r="U72" s="5">
        <v>54.0</v>
      </c>
      <c r="V72" s="5">
        <v>16.0</v>
      </c>
      <c r="W72" s="5">
        <v>27.0</v>
      </c>
      <c r="X72" s="5">
        <v>1.0</v>
      </c>
      <c r="Y72" s="5">
        <v>2.0</v>
      </c>
      <c r="Z72" s="5">
        <v>3.0</v>
      </c>
      <c r="AA72" s="5">
        <v>0.0</v>
      </c>
      <c r="AB72" s="5">
        <v>3.0</v>
      </c>
      <c r="AC72" s="5">
        <v>311.0</v>
      </c>
      <c r="AD72" s="5">
        <v>1.749</v>
      </c>
      <c r="AE72" s="5">
        <v>8.5</v>
      </c>
      <c r="AF72" s="5">
        <v>2.33</v>
      </c>
      <c r="AG72" s="5">
        <v>311.0</v>
      </c>
      <c r="AH72" s="5">
        <v>277.0</v>
      </c>
      <c r="AI72" s="5">
        <v>54.0</v>
      </c>
      <c r="AJ72" s="5">
        <v>89.0</v>
      </c>
      <c r="AK72" s="5">
        <v>18.0</v>
      </c>
      <c r="AL72" s="5">
        <v>1.0</v>
      </c>
      <c r="AM72" s="5">
        <v>16.0</v>
      </c>
      <c r="AN72" s="5">
        <v>2.0</v>
      </c>
      <c r="AO72" s="5">
        <v>0.0</v>
      </c>
      <c r="AP72" s="5">
        <v>27.0</v>
      </c>
      <c r="AQ72" s="5">
        <v>0.321</v>
      </c>
      <c r="AR72" s="5">
        <v>0.384</v>
      </c>
      <c r="AS72" s="5">
        <v>0.567</v>
      </c>
      <c r="AT72" s="5">
        <v>0.951</v>
      </c>
      <c r="AU72" s="5">
        <v>157.0</v>
      </c>
      <c r="AV72" s="5">
        <v>4.0</v>
      </c>
      <c r="AW72" s="5">
        <v>3.0</v>
      </c>
      <c r="AX72" s="5">
        <v>1.0</v>
      </c>
      <c r="AY72" s="5">
        <v>3.0</v>
      </c>
      <c r="AZ72" s="5">
        <v>1.0</v>
      </c>
      <c r="BA72" s="5">
        <v>2.0</v>
      </c>
      <c r="BB72" s="5">
        <v>0.363</v>
      </c>
      <c r="BC72" s="5">
        <f t="shared" si="1"/>
        <v>54</v>
      </c>
      <c r="BD72" s="5">
        <f t="shared" si="2"/>
        <v>2</v>
      </c>
    </row>
    <row r="73">
      <c r="A73" s="1">
        <v>72.0</v>
      </c>
      <c r="B73" s="3"/>
      <c r="C73" s="4" t="s">
        <v>726</v>
      </c>
      <c r="D73" s="4" t="s">
        <v>1126</v>
      </c>
      <c r="E73" s="5">
        <v>2019.0</v>
      </c>
      <c r="F73" s="5">
        <v>2020.0</v>
      </c>
      <c r="G73" s="5">
        <v>70.0</v>
      </c>
      <c r="H73" s="5">
        <v>63.0</v>
      </c>
      <c r="I73" s="3"/>
      <c r="J73" s="3"/>
      <c r="K73" s="3"/>
      <c r="L73" s="5">
        <v>4.68</v>
      </c>
      <c r="M73" s="5">
        <v>0.0</v>
      </c>
      <c r="N73" s="3"/>
      <c r="O73" s="3"/>
      <c r="P73" s="3"/>
      <c r="Q73" s="3"/>
      <c r="R73" s="5">
        <v>32.2</v>
      </c>
      <c r="S73" s="5">
        <v>22.0</v>
      </c>
      <c r="T73" s="5">
        <v>15.0</v>
      </c>
      <c r="U73" s="5">
        <v>17.0</v>
      </c>
      <c r="V73" s="5">
        <v>6.0</v>
      </c>
      <c r="W73" s="5">
        <v>19.0</v>
      </c>
      <c r="X73" s="5">
        <v>2.0</v>
      </c>
      <c r="Y73" s="5">
        <v>1.0</v>
      </c>
      <c r="Z73" s="5">
        <v>0.0</v>
      </c>
      <c r="AA73" s="5">
        <v>0.0</v>
      </c>
      <c r="AB73" s="5">
        <v>1.0</v>
      </c>
      <c r="AC73" s="5">
        <v>138.0</v>
      </c>
      <c r="AD73" s="5">
        <v>1.255</v>
      </c>
      <c r="AE73" s="5">
        <v>17.4</v>
      </c>
      <c r="AF73" s="5">
        <v>3.32</v>
      </c>
      <c r="AG73" s="5">
        <v>138.0</v>
      </c>
      <c r="AH73" s="5">
        <v>118.0</v>
      </c>
      <c r="AI73" s="5">
        <v>15.0</v>
      </c>
      <c r="AJ73" s="5">
        <v>22.0</v>
      </c>
      <c r="AK73" s="5">
        <v>4.0</v>
      </c>
      <c r="AL73" s="5">
        <v>0.0</v>
      </c>
      <c r="AM73" s="5">
        <v>6.0</v>
      </c>
      <c r="AN73" s="5">
        <v>4.0</v>
      </c>
      <c r="AO73" s="5">
        <v>0.0</v>
      </c>
      <c r="AP73" s="5">
        <v>19.0</v>
      </c>
      <c r="AQ73" s="5">
        <v>0.186</v>
      </c>
      <c r="AR73" s="5">
        <v>0.297</v>
      </c>
      <c r="AS73" s="5">
        <v>0.373</v>
      </c>
      <c r="AT73" s="5">
        <v>0.67</v>
      </c>
      <c r="AU73" s="5">
        <v>44.0</v>
      </c>
      <c r="AV73" s="5">
        <v>1.0</v>
      </c>
      <c r="AW73" s="5">
        <v>0.0</v>
      </c>
      <c r="AX73" s="5">
        <v>0.0</v>
      </c>
      <c r="AY73" s="5">
        <v>1.0</v>
      </c>
      <c r="AZ73" s="5">
        <v>2.0</v>
      </c>
      <c r="BA73" s="5">
        <v>1.0</v>
      </c>
      <c r="BB73" s="5">
        <v>0.32</v>
      </c>
      <c r="BC73" s="5">
        <f t="shared" si="1"/>
        <v>12</v>
      </c>
      <c r="BD73" s="5">
        <f t="shared" si="2"/>
        <v>4</v>
      </c>
    </row>
    <row r="74">
      <c r="A74" s="1">
        <v>73.0</v>
      </c>
      <c r="B74" s="3"/>
      <c r="C74" s="4" t="s">
        <v>742</v>
      </c>
      <c r="D74" s="4" t="s">
        <v>1126</v>
      </c>
      <c r="E74" s="5">
        <v>2019.0</v>
      </c>
      <c r="F74" s="5">
        <v>2020.0</v>
      </c>
      <c r="G74" s="5">
        <v>78.0</v>
      </c>
      <c r="H74" s="5">
        <v>63.0</v>
      </c>
      <c r="I74" s="3"/>
      <c r="J74" s="3"/>
      <c r="K74" s="3"/>
      <c r="L74" s="5">
        <v>3.9</v>
      </c>
      <c r="M74" s="5">
        <v>0.0</v>
      </c>
      <c r="N74" s="3"/>
      <c r="O74" s="3"/>
      <c r="P74" s="3"/>
      <c r="Q74" s="3"/>
      <c r="R74" s="5">
        <v>32.1</v>
      </c>
      <c r="S74" s="5">
        <v>21.0</v>
      </c>
      <c r="T74" s="5">
        <v>17.0</v>
      </c>
      <c r="U74" s="5">
        <v>14.0</v>
      </c>
      <c r="V74" s="5">
        <v>3.0</v>
      </c>
      <c r="W74" s="5">
        <v>29.0</v>
      </c>
      <c r="X74" s="5">
        <v>3.0</v>
      </c>
      <c r="Y74" s="5">
        <v>2.0</v>
      </c>
      <c r="Z74" s="5">
        <v>2.0</v>
      </c>
      <c r="AA74" s="5">
        <v>1.0</v>
      </c>
      <c r="AB74" s="5">
        <v>10.0</v>
      </c>
      <c r="AC74" s="5">
        <v>151.0</v>
      </c>
      <c r="AD74" s="5">
        <v>1.546</v>
      </c>
      <c r="AE74" s="5">
        <v>17.5</v>
      </c>
      <c r="AF74" s="5">
        <v>2.17</v>
      </c>
      <c r="AG74" s="5">
        <v>151.0</v>
      </c>
      <c r="AH74" s="5">
        <v>118.0</v>
      </c>
      <c r="AI74" s="5">
        <v>17.0</v>
      </c>
      <c r="AJ74" s="5">
        <v>21.0</v>
      </c>
      <c r="AK74" s="5">
        <v>2.0</v>
      </c>
      <c r="AL74" s="5">
        <v>0.0</v>
      </c>
      <c r="AM74" s="5">
        <v>3.0</v>
      </c>
      <c r="AN74" s="5">
        <v>2.0</v>
      </c>
      <c r="AO74" s="5">
        <v>1.0</v>
      </c>
      <c r="AP74" s="5">
        <v>29.0</v>
      </c>
      <c r="AQ74" s="5">
        <v>0.178</v>
      </c>
      <c r="AR74" s="5">
        <v>0.347</v>
      </c>
      <c r="AS74" s="5">
        <v>0.271</v>
      </c>
      <c r="AT74" s="5">
        <v>0.618</v>
      </c>
      <c r="AU74" s="5">
        <v>32.0</v>
      </c>
      <c r="AV74" s="5">
        <v>1.0</v>
      </c>
      <c r="AW74" s="5">
        <v>2.0</v>
      </c>
      <c r="AX74" s="5">
        <v>1.0</v>
      </c>
      <c r="AY74" s="5">
        <v>1.0</v>
      </c>
      <c r="AZ74" s="5">
        <v>3.0</v>
      </c>
      <c r="BA74" s="5">
        <v>2.0</v>
      </c>
      <c r="BB74" s="5">
        <v>0.34</v>
      </c>
      <c r="BC74" s="5">
        <f t="shared" si="1"/>
        <v>16</v>
      </c>
      <c r="BD74" s="5">
        <f t="shared" si="2"/>
        <v>1</v>
      </c>
    </row>
    <row r="75">
      <c r="A75" s="1">
        <v>74.0</v>
      </c>
      <c r="B75" s="3"/>
      <c r="C75" s="4" t="s">
        <v>759</v>
      </c>
      <c r="D75" s="4" t="s">
        <v>1126</v>
      </c>
      <c r="E75" s="5">
        <v>2019.0</v>
      </c>
      <c r="F75" s="5">
        <v>2020.0</v>
      </c>
      <c r="G75" s="5">
        <v>29.0</v>
      </c>
      <c r="H75" s="5">
        <v>63.0</v>
      </c>
      <c r="I75" s="3"/>
      <c r="J75" s="3"/>
      <c r="K75" s="3"/>
      <c r="L75" s="5">
        <v>3.45</v>
      </c>
      <c r="M75" s="5">
        <v>21.0</v>
      </c>
      <c r="N75" s="3"/>
      <c r="O75" s="3"/>
      <c r="P75" s="3"/>
      <c r="Q75" s="3"/>
      <c r="R75" s="5">
        <v>70.1</v>
      </c>
      <c r="S75" s="5">
        <v>49.0</v>
      </c>
      <c r="T75" s="5">
        <v>25.0</v>
      </c>
      <c r="U75" s="5">
        <v>27.0</v>
      </c>
      <c r="V75" s="5">
        <v>7.0</v>
      </c>
      <c r="W75" s="5">
        <v>19.0</v>
      </c>
      <c r="X75" s="5">
        <v>1.0</v>
      </c>
      <c r="Y75" s="5">
        <v>4.0</v>
      </c>
      <c r="Z75" s="5">
        <v>1.0</v>
      </c>
      <c r="AA75" s="5">
        <v>1.0</v>
      </c>
      <c r="AB75" s="5">
        <v>2.0</v>
      </c>
      <c r="AC75" s="5">
        <v>272.0</v>
      </c>
      <c r="AD75" s="5">
        <v>0.967</v>
      </c>
      <c r="AE75" s="5">
        <v>8.1</v>
      </c>
      <c r="AF75" s="5">
        <v>3.32</v>
      </c>
      <c r="AG75" s="5">
        <v>272.0</v>
      </c>
      <c r="AH75" s="5">
        <v>251.0</v>
      </c>
      <c r="AI75" s="5">
        <v>25.0</v>
      </c>
      <c r="AJ75" s="5">
        <v>49.0</v>
      </c>
      <c r="AK75" s="5">
        <v>10.0</v>
      </c>
      <c r="AL75" s="5">
        <v>3.0</v>
      </c>
      <c r="AM75" s="5">
        <v>7.0</v>
      </c>
      <c r="AN75" s="5">
        <v>4.0</v>
      </c>
      <c r="AO75" s="5">
        <v>3.0</v>
      </c>
      <c r="AP75" s="5">
        <v>19.0</v>
      </c>
      <c r="AQ75" s="5">
        <v>0.195</v>
      </c>
      <c r="AR75" s="5">
        <v>0.254</v>
      </c>
      <c r="AS75" s="5">
        <v>0.343</v>
      </c>
      <c r="AT75" s="5">
        <v>0.596</v>
      </c>
      <c r="AU75" s="5">
        <v>86.0</v>
      </c>
      <c r="AV75" s="5">
        <v>6.0</v>
      </c>
      <c r="AW75" s="5">
        <v>1.0</v>
      </c>
      <c r="AX75" s="5">
        <v>0.0</v>
      </c>
      <c r="AY75" s="5">
        <v>1.0</v>
      </c>
      <c r="AZ75" s="5">
        <v>1.0</v>
      </c>
      <c r="BA75" s="5">
        <v>4.0</v>
      </c>
      <c r="BB75" s="5">
        <v>0.231</v>
      </c>
      <c r="BC75" s="5">
        <f t="shared" si="1"/>
        <v>29</v>
      </c>
      <c r="BD75" s="5">
        <f t="shared" si="2"/>
        <v>1</v>
      </c>
    </row>
    <row r="76">
      <c r="A76" s="1">
        <v>75.0</v>
      </c>
      <c r="B76" s="3"/>
      <c r="C76" s="4" t="s">
        <v>735</v>
      </c>
      <c r="D76" s="4" t="s">
        <v>1126</v>
      </c>
      <c r="E76" s="5">
        <v>2019.0</v>
      </c>
      <c r="F76" s="5">
        <v>2020.0</v>
      </c>
      <c r="G76" s="5">
        <v>19.0</v>
      </c>
      <c r="H76" s="5">
        <v>62.0</v>
      </c>
      <c r="I76" s="3"/>
      <c r="J76" s="3"/>
      <c r="K76" s="3"/>
      <c r="L76" s="5">
        <v>1.44</v>
      </c>
      <c r="M76" s="5">
        <v>19.0</v>
      </c>
      <c r="N76" s="3"/>
      <c r="O76" s="3"/>
      <c r="P76" s="3"/>
      <c r="Q76" s="3"/>
      <c r="R76" s="5">
        <v>43.2</v>
      </c>
      <c r="S76" s="5">
        <v>27.0</v>
      </c>
      <c r="T76" s="5">
        <v>8.0</v>
      </c>
      <c r="U76" s="5">
        <v>7.0</v>
      </c>
      <c r="V76" s="5">
        <v>2.0</v>
      </c>
      <c r="W76" s="5">
        <v>12.0</v>
      </c>
      <c r="X76" s="5">
        <v>0.0</v>
      </c>
      <c r="Y76" s="5">
        <v>1.0</v>
      </c>
      <c r="Z76" s="5">
        <v>0.0</v>
      </c>
      <c r="AA76" s="5">
        <v>0.0</v>
      </c>
      <c r="AB76" s="5">
        <v>3.0</v>
      </c>
      <c r="AC76" s="5">
        <v>169.0</v>
      </c>
      <c r="AD76" s="5">
        <v>0.893</v>
      </c>
      <c r="AE76" s="5">
        <v>12.8</v>
      </c>
      <c r="AF76" s="5">
        <v>5.17</v>
      </c>
      <c r="AG76" s="5">
        <v>169.0</v>
      </c>
      <c r="AH76" s="5">
        <v>156.0</v>
      </c>
      <c r="AI76" s="5">
        <v>8.0</v>
      </c>
      <c r="AJ76" s="5">
        <v>27.0</v>
      </c>
      <c r="AK76" s="5">
        <v>3.0</v>
      </c>
      <c r="AL76" s="5">
        <v>2.0</v>
      </c>
      <c r="AM76" s="5">
        <v>2.0</v>
      </c>
      <c r="AN76" s="5">
        <v>5.0</v>
      </c>
      <c r="AO76" s="5">
        <v>1.0</v>
      </c>
      <c r="AP76" s="5">
        <v>12.0</v>
      </c>
      <c r="AQ76" s="5">
        <v>0.173</v>
      </c>
      <c r="AR76" s="5">
        <v>0.231</v>
      </c>
      <c r="AS76" s="5">
        <v>0.256</v>
      </c>
      <c r="AT76" s="5">
        <v>0.487</v>
      </c>
      <c r="AU76" s="5">
        <v>40.0</v>
      </c>
      <c r="AV76" s="5">
        <v>2.0</v>
      </c>
      <c r="AW76" s="5">
        <v>0.0</v>
      </c>
      <c r="AX76" s="5">
        <v>0.0</v>
      </c>
      <c r="AY76" s="5">
        <v>1.0</v>
      </c>
      <c r="AZ76" s="5">
        <v>0.0</v>
      </c>
      <c r="BA76" s="5">
        <v>1.0</v>
      </c>
      <c r="BB76" s="5">
        <v>0.269</v>
      </c>
      <c r="BC76" s="5">
        <f t="shared" si="1"/>
        <v>20</v>
      </c>
      <c r="BD76" s="5">
        <f t="shared" si="2"/>
        <v>4</v>
      </c>
    </row>
    <row r="77">
      <c r="A77" s="1">
        <v>76.0</v>
      </c>
      <c r="B77" s="3"/>
      <c r="C77" s="4" t="s">
        <v>744</v>
      </c>
      <c r="D77" s="4" t="s">
        <v>1126</v>
      </c>
      <c r="E77" s="5">
        <v>2019.0</v>
      </c>
      <c r="F77" s="5">
        <v>2020.0</v>
      </c>
      <c r="G77" s="5">
        <v>26.0</v>
      </c>
      <c r="H77" s="5">
        <v>62.0</v>
      </c>
      <c r="I77" s="3"/>
      <c r="J77" s="3"/>
      <c r="K77" s="3"/>
      <c r="L77" s="5">
        <v>5.0</v>
      </c>
      <c r="M77" s="5">
        <v>25.0</v>
      </c>
      <c r="N77" s="3"/>
      <c r="O77" s="3"/>
      <c r="P77" s="3"/>
      <c r="Q77" s="3"/>
      <c r="R77" s="5">
        <v>63.0</v>
      </c>
      <c r="S77" s="5">
        <v>49.0</v>
      </c>
      <c r="T77" s="5">
        <v>35.0</v>
      </c>
      <c r="U77" s="5">
        <v>35.0</v>
      </c>
      <c r="V77" s="5">
        <v>12.0</v>
      </c>
      <c r="W77" s="5">
        <v>25.0</v>
      </c>
      <c r="X77" s="5">
        <v>0.0</v>
      </c>
      <c r="Y77" s="5">
        <v>0.0</v>
      </c>
      <c r="Z77" s="5">
        <v>3.0</v>
      </c>
      <c r="AA77" s="5">
        <v>0.0</v>
      </c>
      <c r="AB77" s="5">
        <v>5.0</v>
      </c>
      <c r="AC77" s="5">
        <v>260.0</v>
      </c>
      <c r="AD77" s="5">
        <v>1.175</v>
      </c>
      <c r="AE77" s="5">
        <v>8.9</v>
      </c>
      <c r="AF77" s="5">
        <v>2.48</v>
      </c>
      <c r="AG77" s="5">
        <v>260.0</v>
      </c>
      <c r="AH77" s="5">
        <v>229.0</v>
      </c>
      <c r="AI77" s="5">
        <v>35.0</v>
      </c>
      <c r="AJ77" s="5">
        <v>49.0</v>
      </c>
      <c r="AK77" s="5">
        <v>9.0</v>
      </c>
      <c r="AL77" s="5">
        <v>2.0</v>
      </c>
      <c r="AM77" s="5">
        <v>12.0</v>
      </c>
      <c r="AN77" s="5">
        <v>4.0</v>
      </c>
      <c r="AO77" s="5">
        <v>2.0</v>
      </c>
      <c r="AP77" s="5">
        <v>25.0</v>
      </c>
      <c r="AQ77" s="5">
        <v>0.214</v>
      </c>
      <c r="AR77" s="5">
        <v>0.297</v>
      </c>
      <c r="AS77" s="5">
        <v>0.428</v>
      </c>
      <c r="AT77" s="5">
        <v>0.725</v>
      </c>
      <c r="AU77" s="5">
        <v>98.0</v>
      </c>
      <c r="AV77" s="5">
        <v>1.0</v>
      </c>
      <c r="AW77" s="5">
        <v>3.0</v>
      </c>
      <c r="AX77" s="5">
        <v>1.0</v>
      </c>
      <c r="AY77" s="5">
        <v>2.0</v>
      </c>
      <c r="AZ77" s="5">
        <v>0.0</v>
      </c>
      <c r="BA77" s="5">
        <v>0.0</v>
      </c>
      <c r="BB77" s="5">
        <v>0.236</v>
      </c>
      <c r="BC77" s="5">
        <f t="shared" si="1"/>
        <v>26</v>
      </c>
      <c r="BD77" s="5">
        <f t="shared" si="2"/>
        <v>2</v>
      </c>
    </row>
    <row r="78">
      <c r="A78" s="1">
        <v>77.0</v>
      </c>
      <c r="B78" s="3"/>
      <c r="C78" s="4" t="s">
        <v>733</v>
      </c>
      <c r="D78" s="4" t="s">
        <v>1126</v>
      </c>
      <c r="E78" s="5">
        <v>2019.0</v>
      </c>
      <c r="F78" s="5">
        <v>2020.0</v>
      </c>
      <c r="G78" s="5">
        <v>28.0</v>
      </c>
      <c r="H78" s="5">
        <v>61.0</v>
      </c>
      <c r="I78" s="3"/>
      <c r="J78" s="3"/>
      <c r="K78" s="3"/>
      <c r="L78" s="5">
        <v>5.4</v>
      </c>
      <c r="M78" s="5">
        <v>28.0</v>
      </c>
      <c r="N78" s="3"/>
      <c r="O78" s="3"/>
      <c r="P78" s="3"/>
      <c r="Q78" s="3"/>
      <c r="R78" s="5">
        <v>73.1</v>
      </c>
      <c r="S78" s="5">
        <v>92.0</v>
      </c>
      <c r="T78" s="5">
        <v>44.0</v>
      </c>
      <c r="U78" s="5">
        <v>44.0</v>
      </c>
      <c r="V78" s="5">
        <v>10.0</v>
      </c>
      <c r="W78" s="5">
        <v>22.0</v>
      </c>
      <c r="X78" s="5">
        <v>1.0</v>
      </c>
      <c r="Y78" s="5">
        <v>3.0</v>
      </c>
      <c r="Z78" s="5">
        <v>5.0</v>
      </c>
      <c r="AA78" s="5">
        <v>2.0</v>
      </c>
      <c r="AB78" s="5">
        <v>2.0</v>
      </c>
      <c r="AC78" s="5">
        <v>336.0</v>
      </c>
      <c r="AD78" s="5">
        <v>1.555</v>
      </c>
      <c r="AE78" s="5">
        <v>7.5</v>
      </c>
      <c r="AF78" s="5">
        <v>2.77</v>
      </c>
      <c r="AG78" s="5">
        <v>336.0</v>
      </c>
      <c r="AH78" s="5">
        <v>308.0</v>
      </c>
      <c r="AI78" s="5">
        <v>44.0</v>
      </c>
      <c r="AJ78" s="5">
        <v>92.0</v>
      </c>
      <c r="AK78" s="5">
        <v>25.0</v>
      </c>
      <c r="AL78" s="5">
        <v>2.0</v>
      </c>
      <c r="AM78" s="5">
        <v>10.0</v>
      </c>
      <c r="AN78" s="5">
        <v>2.0</v>
      </c>
      <c r="AO78" s="5">
        <v>1.0</v>
      </c>
      <c r="AP78" s="5">
        <v>22.0</v>
      </c>
      <c r="AQ78" s="5">
        <v>0.299</v>
      </c>
      <c r="AR78" s="5">
        <v>0.354</v>
      </c>
      <c r="AS78" s="5">
        <v>0.49</v>
      </c>
      <c r="AT78" s="5">
        <v>0.844</v>
      </c>
      <c r="AU78" s="5">
        <v>151.0</v>
      </c>
      <c r="AV78" s="5">
        <v>4.0</v>
      </c>
      <c r="AW78" s="5">
        <v>5.0</v>
      </c>
      <c r="AX78" s="5">
        <v>0.0</v>
      </c>
      <c r="AY78" s="5">
        <v>1.0</v>
      </c>
      <c r="AZ78" s="5">
        <v>1.0</v>
      </c>
      <c r="BA78" s="5">
        <v>3.0</v>
      </c>
      <c r="BB78" s="5">
        <v>0.345</v>
      </c>
      <c r="BC78" s="5">
        <f t="shared" si="1"/>
        <v>55</v>
      </c>
      <c r="BD78" s="5">
        <f t="shared" si="2"/>
        <v>1</v>
      </c>
    </row>
    <row r="79">
      <c r="A79" s="1">
        <v>78.0</v>
      </c>
      <c r="B79" s="3"/>
      <c r="C79" s="4" t="s">
        <v>397</v>
      </c>
      <c r="D79" s="4" t="s">
        <v>1126</v>
      </c>
      <c r="E79" s="5">
        <v>2019.0</v>
      </c>
      <c r="F79" s="5">
        <v>2020.0</v>
      </c>
      <c r="G79" s="5">
        <v>37.0</v>
      </c>
      <c r="H79" s="5">
        <v>60.0</v>
      </c>
      <c r="I79" s="3"/>
      <c r="J79" s="3"/>
      <c r="K79" s="3"/>
      <c r="L79" s="5">
        <v>4.58</v>
      </c>
      <c r="M79" s="5">
        <v>26.0</v>
      </c>
      <c r="N79" s="3"/>
      <c r="O79" s="3"/>
      <c r="P79" s="3"/>
      <c r="Q79" s="3"/>
      <c r="R79" s="5">
        <v>57.0</v>
      </c>
      <c r="S79" s="5">
        <v>58.0</v>
      </c>
      <c r="T79" s="5">
        <v>31.0</v>
      </c>
      <c r="U79" s="5">
        <v>29.0</v>
      </c>
      <c r="V79" s="5">
        <v>11.0</v>
      </c>
      <c r="W79" s="5">
        <v>27.0</v>
      </c>
      <c r="X79" s="5">
        <v>2.0</v>
      </c>
      <c r="Y79" s="5">
        <v>2.0</v>
      </c>
      <c r="Z79" s="5">
        <v>1.0</v>
      </c>
      <c r="AA79" s="5">
        <v>0.0</v>
      </c>
      <c r="AB79" s="5">
        <v>3.0</v>
      </c>
      <c r="AC79" s="5">
        <v>250.0</v>
      </c>
      <c r="AD79" s="5">
        <v>1.491</v>
      </c>
      <c r="AE79" s="5">
        <v>9.5</v>
      </c>
      <c r="AF79" s="5">
        <v>2.22</v>
      </c>
      <c r="AG79" s="5">
        <v>250.0</v>
      </c>
      <c r="AH79" s="5">
        <v>220.0</v>
      </c>
      <c r="AI79" s="5">
        <v>31.0</v>
      </c>
      <c r="AJ79" s="5">
        <v>58.0</v>
      </c>
      <c r="AK79" s="5">
        <v>10.0</v>
      </c>
      <c r="AL79" s="5">
        <v>3.0</v>
      </c>
      <c r="AM79" s="5">
        <v>11.0</v>
      </c>
      <c r="AN79" s="5">
        <v>2.0</v>
      </c>
      <c r="AO79" s="5">
        <v>1.0</v>
      </c>
      <c r="AP79" s="5">
        <v>27.0</v>
      </c>
      <c r="AQ79" s="5">
        <v>0.264</v>
      </c>
      <c r="AR79" s="5">
        <v>0.344</v>
      </c>
      <c r="AS79" s="5">
        <v>0.486</v>
      </c>
      <c r="AT79" s="5">
        <v>0.83</v>
      </c>
      <c r="AU79" s="5">
        <v>107.0</v>
      </c>
      <c r="AV79" s="5">
        <v>5.0</v>
      </c>
      <c r="AW79" s="5">
        <v>1.0</v>
      </c>
      <c r="AX79" s="5">
        <v>0.0</v>
      </c>
      <c r="AY79" s="5">
        <v>2.0</v>
      </c>
      <c r="AZ79" s="5">
        <v>2.0</v>
      </c>
      <c r="BA79" s="5">
        <v>2.0</v>
      </c>
      <c r="BB79" s="5">
        <v>0.311</v>
      </c>
      <c r="BC79" s="5">
        <f t="shared" si="1"/>
        <v>34</v>
      </c>
      <c r="BD79" s="5">
        <f t="shared" si="2"/>
        <v>1</v>
      </c>
    </row>
    <row r="80">
      <c r="A80" s="1">
        <v>79.0</v>
      </c>
      <c r="B80" s="3"/>
      <c r="C80" s="4" t="s">
        <v>434</v>
      </c>
      <c r="D80" s="4" t="s">
        <v>1126</v>
      </c>
      <c r="E80" s="5">
        <v>2019.0</v>
      </c>
      <c r="F80" s="5">
        <v>2020.0</v>
      </c>
      <c r="G80" s="5">
        <v>39.0</v>
      </c>
      <c r="H80" s="5">
        <v>60.0</v>
      </c>
      <c r="I80" s="3"/>
      <c r="J80" s="3"/>
      <c r="K80" s="3"/>
      <c r="L80" s="5">
        <v>3.38</v>
      </c>
      <c r="M80" s="5">
        <v>39.0</v>
      </c>
      <c r="N80" s="3"/>
      <c r="O80" s="3"/>
      <c r="P80" s="3"/>
      <c r="Q80" s="3"/>
      <c r="R80" s="5">
        <v>106.2</v>
      </c>
      <c r="S80" s="5">
        <v>92.0</v>
      </c>
      <c r="T80" s="5">
        <v>47.0</v>
      </c>
      <c r="U80" s="5">
        <v>40.0</v>
      </c>
      <c r="V80" s="5">
        <v>13.0</v>
      </c>
      <c r="W80" s="5">
        <v>32.0</v>
      </c>
      <c r="X80" s="5">
        <v>0.0</v>
      </c>
      <c r="Y80" s="5">
        <v>7.0</v>
      </c>
      <c r="Z80" s="5">
        <v>2.0</v>
      </c>
      <c r="AA80" s="5">
        <v>0.0</v>
      </c>
      <c r="AB80" s="5">
        <v>3.0</v>
      </c>
      <c r="AC80" s="5">
        <v>438.0</v>
      </c>
      <c r="AD80" s="5">
        <v>1.163</v>
      </c>
      <c r="AE80" s="5">
        <v>5.1</v>
      </c>
      <c r="AF80" s="5">
        <v>1.88</v>
      </c>
      <c r="AG80" s="5">
        <v>438.0</v>
      </c>
      <c r="AH80" s="5">
        <v>399.0</v>
      </c>
      <c r="AI80" s="5">
        <v>47.0</v>
      </c>
      <c r="AJ80" s="5">
        <v>92.0</v>
      </c>
      <c r="AK80" s="5">
        <v>17.0</v>
      </c>
      <c r="AL80" s="5">
        <v>4.0</v>
      </c>
      <c r="AM80" s="5">
        <v>13.0</v>
      </c>
      <c r="AN80" s="5">
        <v>5.0</v>
      </c>
      <c r="AO80" s="5">
        <v>5.0</v>
      </c>
      <c r="AP80" s="5">
        <v>32.0</v>
      </c>
      <c r="AQ80" s="5">
        <v>0.231</v>
      </c>
      <c r="AR80" s="5">
        <v>0.29</v>
      </c>
      <c r="AS80" s="5">
        <v>0.391</v>
      </c>
      <c r="AT80" s="5">
        <v>0.681</v>
      </c>
      <c r="AU80" s="5">
        <v>156.0</v>
      </c>
      <c r="AV80" s="5">
        <v>6.0</v>
      </c>
      <c r="AW80" s="5">
        <v>2.0</v>
      </c>
      <c r="AX80" s="5">
        <v>3.0</v>
      </c>
      <c r="AY80" s="5">
        <v>2.0</v>
      </c>
      <c r="AZ80" s="5">
        <v>0.0</v>
      </c>
      <c r="BA80" s="5">
        <v>7.0</v>
      </c>
      <c r="BB80" s="5">
        <v>0.241</v>
      </c>
      <c r="BC80" s="5">
        <f t="shared" si="1"/>
        <v>58</v>
      </c>
      <c r="BD80" s="5">
        <f t="shared" si="2"/>
        <v>0</v>
      </c>
    </row>
    <row r="81">
      <c r="A81" s="1">
        <v>80.0</v>
      </c>
      <c r="B81" s="3"/>
      <c r="C81" s="4" t="s">
        <v>754</v>
      </c>
      <c r="D81" s="4" t="s">
        <v>1126</v>
      </c>
      <c r="E81" s="5">
        <v>2019.0</v>
      </c>
      <c r="F81" s="5">
        <v>2020.0</v>
      </c>
      <c r="G81" s="5">
        <v>38.0</v>
      </c>
      <c r="H81" s="5">
        <v>60.0</v>
      </c>
      <c r="I81" s="3"/>
      <c r="J81" s="3"/>
      <c r="K81" s="3"/>
      <c r="L81" s="5">
        <v>5.14</v>
      </c>
      <c r="M81" s="5">
        <v>38.0</v>
      </c>
      <c r="N81" s="3"/>
      <c r="O81" s="3"/>
      <c r="P81" s="3"/>
      <c r="Q81" s="3"/>
      <c r="R81" s="5">
        <v>105.0</v>
      </c>
      <c r="S81" s="5">
        <v>123.0</v>
      </c>
      <c r="T81" s="5">
        <v>56.0</v>
      </c>
      <c r="U81" s="5">
        <v>60.0</v>
      </c>
      <c r="V81" s="5">
        <v>19.0</v>
      </c>
      <c r="W81" s="5">
        <v>29.0</v>
      </c>
      <c r="X81" s="5">
        <v>1.0</v>
      </c>
      <c r="Y81" s="5">
        <v>3.0</v>
      </c>
      <c r="Z81" s="5">
        <v>2.0</v>
      </c>
      <c r="AA81" s="5">
        <v>0.0</v>
      </c>
      <c r="AB81" s="5">
        <v>2.0</v>
      </c>
      <c r="AC81" s="5">
        <v>458.0</v>
      </c>
      <c r="AD81" s="5">
        <v>1.448</v>
      </c>
      <c r="AE81" s="5">
        <v>5.1</v>
      </c>
      <c r="AF81" s="5">
        <v>2.07</v>
      </c>
      <c r="AG81" s="5">
        <v>458.0</v>
      </c>
      <c r="AH81" s="5">
        <v>424.0</v>
      </c>
      <c r="AI81" s="5">
        <v>56.0</v>
      </c>
      <c r="AJ81" s="5">
        <v>123.0</v>
      </c>
      <c r="AK81" s="5">
        <v>27.0</v>
      </c>
      <c r="AL81" s="5">
        <v>0.0</v>
      </c>
      <c r="AM81" s="5">
        <v>19.0</v>
      </c>
      <c r="AN81" s="5">
        <v>4.0</v>
      </c>
      <c r="AO81" s="5">
        <v>2.0</v>
      </c>
      <c r="AP81" s="5">
        <v>29.0</v>
      </c>
      <c r="AQ81" s="5">
        <v>0.29</v>
      </c>
      <c r="AR81" s="5">
        <v>0.337</v>
      </c>
      <c r="AS81" s="5">
        <v>0.488</v>
      </c>
      <c r="AT81" s="5">
        <v>0.825</v>
      </c>
      <c r="AU81" s="5">
        <v>207.0</v>
      </c>
      <c r="AV81" s="5">
        <v>7.0</v>
      </c>
      <c r="AW81" s="5">
        <v>2.0</v>
      </c>
      <c r="AX81" s="5">
        <v>1.0</v>
      </c>
      <c r="AY81" s="5">
        <v>2.0</v>
      </c>
      <c r="AZ81" s="5">
        <v>1.0</v>
      </c>
      <c r="BA81" s="5">
        <v>3.0</v>
      </c>
      <c r="BB81" s="5">
        <v>0.3</v>
      </c>
      <c r="BC81" s="5">
        <f t="shared" si="1"/>
        <v>77</v>
      </c>
      <c r="BD81" s="5">
        <f t="shared" si="2"/>
        <v>2</v>
      </c>
    </row>
    <row r="82">
      <c r="A82" s="1">
        <v>81.0</v>
      </c>
      <c r="B82" s="3"/>
      <c r="C82" s="4" t="s">
        <v>755</v>
      </c>
      <c r="D82" s="4" t="s">
        <v>1126</v>
      </c>
      <c r="E82" s="5">
        <v>2019.0</v>
      </c>
      <c r="F82" s="5">
        <v>2020.0</v>
      </c>
      <c r="G82" s="5">
        <v>80.0</v>
      </c>
      <c r="H82" s="5">
        <v>59.0</v>
      </c>
      <c r="I82" s="3"/>
      <c r="J82" s="3"/>
      <c r="K82" s="3"/>
      <c r="L82" s="5">
        <v>2.03</v>
      </c>
      <c r="M82" s="5">
        <v>0.0</v>
      </c>
      <c r="N82" s="3"/>
      <c r="O82" s="3"/>
      <c r="P82" s="3"/>
      <c r="Q82" s="3"/>
      <c r="R82" s="5">
        <v>40.0</v>
      </c>
      <c r="S82" s="5">
        <v>23.0</v>
      </c>
      <c r="T82" s="5">
        <v>16.0</v>
      </c>
      <c r="U82" s="5">
        <v>9.0</v>
      </c>
      <c r="V82" s="5">
        <v>2.0</v>
      </c>
      <c r="W82" s="5">
        <v>25.0</v>
      </c>
      <c r="X82" s="5">
        <v>4.0</v>
      </c>
      <c r="Y82" s="5">
        <v>1.0</v>
      </c>
      <c r="Z82" s="5">
        <v>1.0</v>
      </c>
      <c r="AA82" s="5">
        <v>1.0</v>
      </c>
      <c r="AB82" s="5">
        <v>1.0</v>
      </c>
      <c r="AC82" s="5">
        <v>167.0</v>
      </c>
      <c r="AD82" s="5">
        <v>1.2</v>
      </c>
      <c r="AE82" s="5">
        <v>13.3</v>
      </c>
      <c r="AF82" s="5">
        <v>2.36</v>
      </c>
      <c r="AG82" s="5">
        <v>167.0</v>
      </c>
      <c r="AH82" s="5">
        <v>139.0</v>
      </c>
      <c r="AI82" s="5">
        <v>16.0</v>
      </c>
      <c r="AJ82" s="5">
        <v>23.0</v>
      </c>
      <c r="AK82" s="5">
        <v>5.0</v>
      </c>
      <c r="AL82" s="5">
        <v>0.0</v>
      </c>
      <c r="AM82" s="5">
        <v>2.0</v>
      </c>
      <c r="AN82" s="5">
        <v>2.0</v>
      </c>
      <c r="AO82" s="5">
        <v>2.0</v>
      </c>
      <c r="AP82" s="5">
        <v>25.0</v>
      </c>
      <c r="AQ82" s="5">
        <v>0.165</v>
      </c>
      <c r="AR82" s="5">
        <v>0.293</v>
      </c>
      <c r="AS82" s="5">
        <v>0.245</v>
      </c>
      <c r="AT82" s="5">
        <v>0.538</v>
      </c>
      <c r="AU82" s="5">
        <v>34.0</v>
      </c>
      <c r="AV82" s="5">
        <v>0.0</v>
      </c>
      <c r="AW82" s="5">
        <v>1.0</v>
      </c>
      <c r="AX82" s="5">
        <v>0.0</v>
      </c>
      <c r="AY82" s="5">
        <v>2.0</v>
      </c>
      <c r="AZ82" s="5">
        <v>4.0</v>
      </c>
      <c r="BA82" s="5">
        <v>1.0</v>
      </c>
      <c r="BB82" s="5">
        <v>0.263</v>
      </c>
      <c r="BC82" s="5">
        <f t="shared" si="1"/>
        <v>16</v>
      </c>
      <c r="BD82" s="5">
        <f t="shared" si="2"/>
        <v>0</v>
      </c>
    </row>
    <row r="83">
      <c r="A83" s="1">
        <v>82.0</v>
      </c>
      <c r="B83" s="3"/>
      <c r="C83" s="4" t="s">
        <v>708</v>
      </c>
      <c r="D83" s="4" t="s">
        <v>1126</v>
      </c>
      <c r="E83" s="5">
        <v>2019.0</v>
      </c>
      <c r="F83" s="5">
        <v>2020.0</v>
      </c>
      <c r="G83" s="5">
        <v>34.0</v>
      </c>
      <c r="H83" s="5">
        <v>58.0</v>
      </c>
      <c r="I83" s="3"/>
      <c r="J83" s="3"/>
      <c r="K83" s="3"/>
      <c r="L83" s="5">
        <v>5.72</v>
      </c>
      <c r="M83" s="5">
        <v>34.0</v>
      </c>
      <c r="N83" s="3"/>
      <c r="O83" s="3"/>
      <c r="P83" s="3"/>
      <c r="Q83" s="3"/>
      <c r="R83" s="5">
        <v>83.1</v>
      </c>
      <c r="S83" s="5">
        <v>106.0</v>
      </c>
      <c r="T83" s="5">
        <v>51.0</v>
      </c>
      <c r="U83" s="5">
        <v>53.0</v>
      </c>
      <c r="V83" s="5">
        <v>12.0</v>
      </c>
      <c r="W83" s="5">
        <v>32.0</v>
      </c>
      <c r="X83" s="5">
        <v>0.0</v>
      </c>
      <c r="Y83" s="5">
        <v>3.0</v>
      </c>
      <c r="Z83" s="5">
        <v>5.0</v>
      </c>
      <c r="AA83" s="5">
        <v>0.0</v>
      </c>
      <c r="AB83" s="5">
        <v>1.0</v>
      </c>
      <c r="AC83" s="5">
        <v>383.0</v>
      </c>
      <c r="AD83" s="5">
        <v>1.656</v>
      </c>
      <c r="AE83" s="5">
        <v>6.3</v>
      </c>
      <c r="AF83" s="5">
        <v>1.81</v>
      </c>
      <c r="AG83" s="5">
        <v>383.0</v>
      </c>
      <c r="AH83" s="5">
        <v>338.0</v>
      </c>
      <c r="AI83" s="5">
        <v>51.0</v>
      </c>
      <c r="AJ83" s="5">
        <v>106.0</v>
      </c>
      <c r="AK83" s="5">
        <v>25.0</v>
      </c>
      <c r="AL83" s="5">
        <v>2.0</v>
      </c>
      <c r="AM83" s="5">
        <v>12.0</v>
      </c>
      <c r="AN83" s="5">
        <v>2.0</v>
      </c>
      <c r="AO83" s="5">
        <v>1.0</v>
      </c>
      <c r="AP83" s="5">
        <v>32.0</v>
      </c>
      <c r="AQ83" s="5">
        <v>0.314</v>
      </c>
      <c r="AR83" s="5">
        <v>0.375</v>
      </c>
      <c r="AS83" s="5">
        <v>0.506</v>
      </c>
      <c r="AT83" s="5">
        <v>0.881</v>
      </c>
      <c r="AU83" s="5">
        <v>171.0</v>
      </c>
      <c r="AV83" s="5">
        <v>8.0</v>
      </c>
      <c r="AW83" s="5">
        <v>5.0</v>
      </c>
      <c r="AX83" s="5">
        <v>2.0</v>
      </c>
      <c r="AY83" s="5">
        <v>6.0</v>
      </c>
      <c r="AZ83" s="5">
        <v>0.0</v>
      </c>
      <c r="BA83" s="5">
        <v>3.0</v>
      </c>
      <c r="BB83" s="5">
        <v>0.343</v>
      </c>
      <c r="BC83" s="5">
        <f t="shared" si="1"/>
        <v>67</v>
      </c>
      <c r="BD83" s="5">
        <f t="shared" si="2"/>
        <v>1</v>
      </c>
    </row>
    <row r="84">
      <c r="A84" s="1">
        <v>83.0</v>
      </c>
      <c r="B84" s="3"/>
      <c r="C84" s="4" t="s">
        <v>799</v>
      </c>
      <c r="D84" s="4" t="s">
        <v>1126</v>
      </c>
      <c r="E84" s="5">
        <v>2019.0</v>
      </c>
      <c r="F84" s="5">
        <v>2020.0</v>
      </c>
      <c r="G84" s="5">
        <v>64.0</v>
      </c>
      <c r="H84" s="5">
        <v>58.0</v>
      </c>
      <c r="I84" s="3"/>
      <c r="J84" s="3"/>
      <c r="K84" s="3"/>
      <c r="L84" s="5">
        <v>2.88</v>
      </c>
      <c r="M84" s="5">
        <v>0.0</v>
      </c>
      <c r="N84" s="3"/>
      <c r="O84" s="3"/>
      <c r="P84" s="3"/>
      <c r="Q84" s="3"/>
      <c r="R84" s="5">
        <v>34.1</v>
      </c>
      <c r="S84" s="5">
        <v>29.0</v>
      </c>
      <c r="T84" s="5">
        <v>15.0</v>
      </c>
      <c r="U84" s="5">
        <v>11.0</v>
      </c>
      <c r="V84" s="5">
        <v>3.0</v>
      </c>
      <c r="W84" s="5">
        <v>10.0</v>
      </c>
      <c r="X84" s="5">
        <v>1.0</v>
      </c>
      <c r="Y84" s="5">
        <v>2.0</v>
      </c>
      <c r="Z84" s="5">
        <v>2.0</v>
      </c>
      <c r="AA84" s="5">
        <v>0.0</v>
      </c>
      <c r="AB84" s="5">
        <v>3.0</v>
      </c>
      <c r="AC84" s="5">
        <v>147.0</v>
      </c>
      <c r="AD84" s="5">
        <v>1.136</v>
      </c>
      <c r="AE84" s="5">
        <v>15.2</v>
      </c>
      <c r="AF84" s="5">
        <v>5.8</v>
      </c>
      <c r="AG84" s="5">
        <v>147.0</v>
      </c>
      <c r="AH84" s="5">
        <v>134.0</v>
      </c>
      <c r="AI84" s="5">
        <v>15.0</v>
      </c>
      <c r="AJ84" s="5">
        <v>29.0</v>
      </c>
      <c r="AK84" s="5">
        <v>8.0</v>
      </c>
      <c r="AL84" s="5">
        <v>0.0</v>
      </c>
      <c r="AM84" s="5">
        <v>3.0</v>
      </c>
      <c r="AN84" s="5">
        <v>1.0</v>
      </c>
      <c r="AO84" s="5">
        <v>0.0</v>
      </c>
      <c r="AP84" s="5">
        <v>10.0</v>
      </c>
      <c r="AQ84" s="5">
        <v>0.216</v>
      </c>
      <c r="AR84" s="5">
        <v>0.279</v>
      </c>
      <c r="AS84" s="5">
        <v>0.343</v>
      </c>
      <c r="AT84" s="5">
        <v>0.622</v>
      </c>
      <c r="AU84" s="5">
        <v>46.0</v>
      </c>
      <c r="AV84" s="5">
        <v>0.0</v>
      </c>
      <c r="AW84" s="5">
        <v>2.0</v>
      </c>
      <c r="AX84" s="5">
        <v>0.0</v>
      </c>
      <c r="AY84" s="5">
        <v>1.0</v>
      </c>
      <c r="AZ84" s="5">
        <v>1.0</v>
      </c>
      <c r="BA84" s="5">
        <v>2.0</v>
      </c>
      <c r="BB84" s="5">
        <v>0.351</v>
      </c>
      <c r="BC84" s="5">
        <f t="shared" si="1"/>
        <v>18</v>
      </c>
      <c r="BD84" s="5">
        <f t="shared" si="2"/>
        <v>1</v>
      </c>
    </row>
    <row r="85">
      <c r="A85" s="1">
        <v>84.0</v>
      </c>
      <c r="B85" s="3"/>
      <c r="C85" s="4" t="s">
        <v>800</v>
      </c>
      <c r="D85" s="4" t="s">
        <v>1126</v>
      </c>
      <c r="E85" s="5">
        <v>2019.0</v>
      </c>
      <c r="F85" s="5">
        <v>2020.0</v>
      </c>
      <c r="G85" s="5">
        <v>20.0</v>
      </c>
      <c r="H85" s="5">
        <v>57.0</v>
      </c>
      <c r="I85" s="3"/>
      <c r="J85" s="3"/>
      <c r="K85" s="3"/>
      <c r="L85" s="5">
        <v>5.01</v>
      </c>
      <c r="M85" s="5">
        <v>20.0</v>
      </c>
      <c r="N85" s="3"/>
      <c r="O85" s="3"/>
      <c r="P85" s="3"/>
      <c r="Q85" s="3"/>
      <c r="R85" s="5">
        <v>50.1</v>
      </c>
      <c r="S85" s="5">
        <v>51.0</v>
      </c>
      <c r="T85" s="5">
        <v>24.0</v>
      </c>
      <c r="U85" s="5">
        <v>28.0</v>
      </c>
      <c r="V85" s="5">
        <v>8.0</v>
      </c>
      <c r="W85" s="5">
        <v>15.0</v>
      </c>
      <c r="X85" s="5">
        <v>0.0</v>
      </c>
      <c r="Y85" s="5">
        <v>1.0</v>
      </c>
      <c r="Z85" s="5">
        <v>4.0</v>
      </c>
      <c r="AA85" s="5">
        <v>0.0</v>
      </c>
      <c r="AB85" s="5">
        <v>0.0</v>
      </c>
      <c r="AC85" s="5">
        <v>218.0</v>
      </c>
      <c r="AD85" s="5">
        <v>1.311</v>
      </c>
      <c r="AE85" s="5">
        <v>10.2</v>
      </c>
      <c r="AF85" s="5">
        <v>3.8</v>
      </c>
      <c r="AG85" s="5">
        <v>218.0</v>
      </c>
      <c r="AH85" s="5">
        <v>199.0</v>
      </c>
      <c r="AI85" s="5">
        <v>24.0</v>
      </c>
      <c r="AJ85" s="5">
        <v>51.0</v>
      </c>
      <c r="AK85" s="5">
        <v>11.0</v>
      </c>
      <c r="AL85" s="5">
        <v>0.0</v>
      </c>
      <c r="AM85" s="5">
        <v>8.0</v>
      </c>
      <c r="AN85" s="5">
        <v>0.0</v>
      </c>
      <c r="AO85" s="5">
        <v>1.0</v>
      </c>
      <c r="AP85" s="5">
        <v>15.0</v>
      </c>
      <c r="AQ85" s="5">
        <v>0.256</v>
      </c>
      <c r="AR85" s="5">
        <v>0.321</v>
      </c>
      <c r="AS85" s="5">
        <v>0.432</v>
      </c>
      <c r="AT85" s="5">
        <v>0.753</v>
      </c>
      <c r="AU85" s="5">
        <v>86.0</v>
      </c>
      <c r="AV85" s="5">
        <v>1.0</v>
      </c>
      <c r="AW85" s="5">
        <v>4.0</v>
      </c>
      <c r="AX85" s="5">
        <v>0.0</v>
      </c>
      <c r="AY85" s="5">
        <v>0.0</v>
      </c>
      <c r="AZ85" s="5">
        <v>0.0</v>
      </c>
      <c r="BA85" s="5">
        <v>1.0</v>
      </c>
      <c r="BB85" s="5">
        <v>0.321</v>
      </c>
      <c r="BC85" s="5">
        <f t="shared" si="1"/>
        <v>32</v>
      </c>
      <c r="BD85" s="5">
        <f t="shared" si="2"/>
        <v>-1</v>
      </c>
    </row>
    <row r="86">
      <c r="A86" s="1">
        <v>85.0</v>
      </c>
      <c r="B86" s="3"/>
      <c r="C86" s="4" t="s">
        <v>710</v>
      </c>
      <c r="D86" s="4" t="s">
        <v>1126</v>
      </c>
      <c r="E86" s="5">
        <v>2019.0</v>
      </c>
      <c r="F86" s="5">
        <v>2020.0</v>
      </c>
      <c r="G86" s="5">
        <v>37.0</v>
      </c>
      <c r="H86" s="5">
        <v>56.0</v>
      </c>
      <c r="I86" s="3"/>
      <c r="J86" s="3"/>
      <c r="K86" s="3"/>
      <c r="L86" s="5">
        <v>3.71</v>
      </c>
      <c r="M86" s="5">
        <v>26.0</v>
      </c>
      <c r="N86" s="3"/>
      <c r="O86" s="3"/>
      <c r="P86" s="3"/>
      <c r="Q86" s="3"/>
      <c r="R86" s="5">
        <v>68.0</v>
      </c>
      <c r="S86" s="5">
        <v>64.0</v>
      </c>
      <c r="T86" s="5">
        <v>31.0</v>
      </c>
      <c r="U86" s="5">
        <v>28.0</v>
      </c>
      <c r="V86" s="5">
        <v>10.0</v>
      </c>
      <c r="W86" s="5">
        <v>34.0</v>
      </c>
      <c r="X86" s="5">
        <v>2.0</v>
      </c>
      <c r="Y86" s="5">
        <v>2.0</v>
      </c>
      <c r="Z86" s="5">
        <v>1.0</v>
      </c>
      <c r="AA86" s="5">
        <v>0.0</v>
      </c>
      <c r="AB86" s="5">
        <v>1.0</v>
      </c>
      <c r="AC86" s="5">
        <v>298.0</v>
      </c>
      <c r="AD86" s="5">
        <v>1.441</v>
      </c>
      <c r="AE86" s="5">
        <v>7.4</v>
      </c>
      <c r="AF86" s="5">
        <v>1.65</v>
      </c>
      <c r="AG86" s="5">
        <v>298.0</v>
      </c>
      <c r="AH86" s="5">
        <v>260.0</v>
      </c>
      <c r="AI86" s="5">
        <v>31.0</v>
      </c>
      <c r="AJ86" s="5">
        <v>64.0</v>
      </c>
      <c r="AK86" s="5">
        <v>11.0</v>
      </c>
      <c r="AL86" s="5">
        <v>1.0</v>
      </c>
      <c r="AM86" s="5">
        <v>10.0</v>
      </c>
      <c r="AN86" s="5">
        <v>2.0</v>
      </c>
      <c r="AO86" s="5">
        <v>2.0</v>
      </c>
      <c r="AP86" s="5">
        <v>34.0</v>
      </c>
      <c r="AQ86" s="5">
        <v>0.246</v>
      </c>
      <c r="AR86" s="5">
        <v>0.334</v>
      </c>
      <c r="AS86" s="5">
        <v>0.412</v>
      </c>
      <c r="AT86" s="5">
        <v>0.746</v>
      </c>
      <c r="AU86" s="5">
        <v>107.0</v>
      </c>
      <c r="AV86" s="5">
        <v>3.0</v>
      </c>
      <c r="AW86" s="5">
        <v>1.0</v>
      </c>
      <c r="AX86" s="5">
        <v>2.0</v>
      </c>
      <c r="AY86" s="5">
        <v>1.0</v>
      </c>
      <c r="AZ86" s="5">
        <v>2.0</v>
      </c>
      <c r="BA86" s="5">
        <v>2.0</v>
      </c>
      <c r="BB86" s="5">
        <v>0.277</v>
      </c>
      <c r="BC86" s="5">
        <f t="shared" si="1"/>
        <v>42</v>
      </c>
      <c r="BD86" s="5">
        <f t="shared" si="2"/>
        <v>0</v>
      </c>
    </row>
    <row r="87">
      <c r="A87" s="1">
        <v>86.0</v>
      </c>
      <c r="B87" s="3"/>
      <c r="C87" s="4" t="s">
        <v>734</v>
      </c>
      <c r="D87" s="4" t="s">
        <v>1126</v>
      </c>
      <c r="E87" s="5">
        <v>2019.0</v>
      </c>
      <c r="F87" s="5">
        <v>2020.0</v>
      </c>
      <c r="G87" s="5">
        <v>74.0</v>
      </c>
      <c r="H87" s="5">
        <v>55.0</v>
      </c>
      <c r="I87" s="3"/>
      <c r="J87" s="3"/>
      <c r="K87" s="3"/>
      <c r="L87" s="5">
        <v>3.48</v>
      </c>
      <c r="M87" s="5">
        <v>0.0</v>
      </c>
      <c r="N87" s="3"/>
      <c r="O87" s="3"/>
      <c r="P87" s="3"/>
      <c r="Q87" s="3"/>
      <c r="R87" s="5">
        <v>33.2</v>
      </c>
      <c r="S87" s="5">
        <v>31.0</v>
      </c>
      <c r="T87" s="5">
        <v>20.0</v>
      </c>
      <c r="U87" s="5">
        <v>13.0</v>
      </c>
      <c r="V87" s="5">
        <v>4.0</v>
      </c>
      <c r="W87" s="5">
        <v>11.0</v>
      </c>
      <c r="X87" s="5">
        <v>4.0</v>
      </c>
      <c r="Y87" s="5">
        <v>0.0</v>
      </c>
      <c r="Z87" s="5">
        <v>0.0</v>
      </c>
      <c r="AA87" s="5">
        <v>0.0</v>
      </c>
      <c r="AB87" s="5">
        <v>2.0</v>
      </c>
      <c r="AC87" s="5">
        <v>140.0</v>
      </c>
      <c r="AD87" s="5">
        <v>1.248</v>
      </c>
      <c r="AE87" s="5">
        <v>14.7</v>
      </c>
      <c r="AF87" s="5">
        <v>5.0</v>
      </c>
      <c r="AG87" s="5">
        <v>140.0</v>
      </c>
      <c r="AH87" s="5">
        <v>129.0</v>
      </c>
      <c r="AI87" s="5">
        <v>20.0</v>
      </c>
      <c r="AJ87" s="5">
        <v>31.0</v>
      </c>
      <c r="AK87" s="5">
        <v>9.0</v>
      </c>
      <c r="AL87" s="5">
        <v>1.0</v>
      </c>
      <c r="AM87" s="5">
        <v>4.0</v>
      </c>
      <c r="AN87" s="5">
        <v>0.0</v>
      </c>
      <c r="AO87" s="5">
        <v>1.0</v>
      </c>
      <c r="AP87" s="5">
        <v>11.0</v>
      </c>
      <c r="AQ87" s="5">
        <v>0.24</v>
      </c>
      <c r="AR87" s="5">
        <v>0.3</v>
      </c>
      <c r="AS87" s="5">
        <v>0.419</v>
      </c>
      <c r="AT87" s="5">
        <v>0.719</v>
      </c>
      <c r="AU87" s="5">
        <v>54.0</v>
      </c>
      <c r="AV87" s="5">
        <v>2.0</v>
      </c>
      <c r="AW87" s="5">
        <v>0.0</v>
      </c>
      <c r="AX87" s="5">
        <v>0.0</v>
      </c>
      <c r="AY87" s="5">
        <v>0.0</v>
      </c>
      <c r="AZ87" s="5">
        <v>4.0</v>
      </c>
      <c r="BA87" s="5">
        <v>0.0</v>
      </c>
      <c r="BB87" s="5">
        <v>0.386</v>
      </c>
      <c r="BC87" s="5">
        <f t="shared" si="1"/>
        <v>17</v>
      </c>
      <c r="BD87" s="5">
        <f t="shared" si="2"/>
        <v>-1</v>
      </c>
    </row>
    <row r="88">
      <c r="A88" s="1">
        <v>87.0</v>
      </c>
      <c r="B88" s="3"/>
      <c r="C88" s="4" t="s">
        <v>458</v>
      </c>
      <c r="D88" s="4" t="s">
        <v>1126</v>
      </c>
      <c r="E88" s="5">
        <v>2019.0</v>
      </c>
      <c r="F88" s="5">
        <v>2020.0</v>
      </c>
      <c r="G88" s="5">
        <v>34.0</v>
      </c>
      <c r="H88" s="5">
        <v>55.0</v>
      </c>
      <c r="I88" s="3"/>
      <c r="J88" s="3"/>
      <c r="K88" s="3"/>
      <c r="L88" s="5">
        <v>4.33</v>
      </c>
      <c r="M88" s="5">
        <v>29.0</v>
      </c>
      <c r="N88" s="3"/>
      <c r="O88" s="3"/>
      <c r="P88" s="3"/>
      <c r="Q88" s="3"/>
      <c r="R88" s="5">
        <v>60.1</v>
      </c>
      <c r="S88" s="5">
        <v>60.0</v>
      </c>
      <c r="T88" s="5">
        <v>29.0</v>
      </c>
      <c r="U88" s="5">
        <v>29.0</v>
      </c>
      <c r="V88" s="5">
        <v>9.0</v>
      </c>
      <c r="W88" s="5">
        <v>31.0</v>
      </c>
      <c r="X88" s="5">
        <v>3.0</v>
      </c>
      <c r="Y88" s="5">
        <v>0.0</v>
      </c>
      <c r="Z88" s="5">
        <v>4.0</v>
      </c>
      <c r="AA88" s="5">
        <v>0.0</v>
      </c>
      <c r="AB88" s="5">
        <v>2.0</v>
      </c>
      <c r="AC88" s="5">
        <v>267.0</v>
      </c>
      <c r="AD88" s="5">
        <v>1.508</v>
      </c>
      <c r="AE88" s="5">
        <v>8.2</v>
      </c>
      <c r="AF88" s="5">
        <v>1.77</v>
      </c>
      <c r="AG88" s="5">
        <v>267.0</v>
      </c>
      <c r="AH88" s="5">
        <v>232.0</v>
      </c>
      <c r="AI88" s="5">
        <v>29.0</v>
      </c>
      <c r="AJ88" s="5">
        <v>60.0</v>
      </c>
      <c r="AK88" s="5">
        <v>13.0</v>
      </c>
      <c r="AL88" s="5">
        <v>1.0</v>
      </c>
      <c r="AM88" s="5">
        <v>9.0</v>
      </c>
      <c r="AN88" s="5">
        <v>2.0</v>
      </c>
      <c r="AO88" s="5">
        <v>1.0</v>
      </c>
      <c r="AP88" s="5">
        <v>31.0</v>
      </c>
      <c r="AQ88" s="5">
        <v>0.259</v>
      </c>
      <c r="AR88" s="5">
        <v>0.356</v>
      </c>
      <c r="AS88" s="5">
        <v>0.44</v>
      </c>
      <c r="AT88" s="5">
        <v>0.795</v>
      </c>
      <c r="AU88" s="5">
        <v>102.0</v>
      </c>
      <c r="AV88" s="5">
        <v>7.0</v>
      </c>
      <c r="AW88" s="5">
        <v>4.0</v>
      </c>
      <c r="AX88" s="5">
        <v>0.0</v>
      </c>
      <c r="AY88" s="5">
        <v>0.0</v>
      </c>
      <c r="AZ88" s="5">
        <v>3.0</v>
      </c>
      <c r="BA88" s="5">
        <v>0.0</v>
      </c>
      <c r="BB88" s="5">
        <v>0.304</v>
      </c>
      <c r="BC88" s="5">
        <f t="shared" si="1"/>
        <v>37</v>
      </c>
      <c r="BD88" s="5">
        <f t="shared" si="2"/>
        <v>1</v>
      </c>
    </row>
    <row r="89">
      <c r="A89" s="1">
        <v>88.0</v>
      </c>
      <c r="B89" s="3"/>
      <c r="C89" s="4" t="s">
        <v>815</v>
      </c>
      <c r="D89" s="4" t="s">
        <v>1126</v>
      </c>
      <c r="E89" s="5">
        <v>2019.0</v>
      </c>
      <c r="F89" s="5">
        <v>2020.0</v>
      </c>
      <c r="G89" s="5">
        <v>79.0</v>
      </c>
      <c r="H89" s="5">
        <v>55.0</v>
      </c>
      <c r="I89" s="3"/>
      <c r="J89" s="3"/>
      <c r="K89" s="3"/>
      <c r="L89" s="5">
        <v>2.95</v>
      </c>
      <c r="M89" s="5">
        <v>0.0</v>
      </c>
      <c r="N89" s="3"/>
      <c r="O89" s="3"/>
      <c r="P89" s="3"/>
      <c r="Q89" s="3"/>
      <c r="R89" s="5">
        <v>42.2</v>
      </c>
      <c r="S89" s="5">
        <v>29.0</v>
      </c>
      <c r="T89" s="5">
        <v>20.0</v>
      </c>
      <c r="U89" s="5">
        <v>14.0</v>
      </c>
      <c r="V89" s="5">
        <v>6.0</v>
      </c>
      <c r="W89" s="5">
        <v>12.0</v>
      </c>
      <c r="X89" s="5">
        <v>0.0</v>
      </c>
      <c r="Y89" s="5">
        <v>5.0</v>
      </c>
      <c r="Z89" s="5">
        <v>3.0</v>
      </c>
      <c r="AA89" s="5">
        <v>2.0</v>
      </c>
      <c r="AB89" s="5">
        <v>0.0</v>
      </c>
      <c r="AC89" s="5">
        <v>175.0</v>
      </c>
      <c r="AD89" s="5">
        <v>0.961</v>
      </c>
      <c r="AE89" s="5">
        <v>11.6</v>
      </c>
      <c r="AF89" s="5">
        <v>4.58</v>
      </c>
      <c r="AG89" s="5">
        <v>175.0</v>
      </c>
      <c r="AH89" s="5">
        <v>160.0</v>
      </c>
      <c r="AI89" s="5">
        <v>20.0</v>
      </c>
      <c r="AJ89" s="5">
        <v>29.0</v>
      </c>
      <c r="AK89" s="5">
        <v>8.0</v>
      </c>
      <c r="AL89" s="5">
        <v>0.0</v>
      </c>
      <c r="AM89" s="5">
        <v>6.0</v>
      </c>
      <c r="AN89" s="5">
        <v>8.0</v>
      </c>
      <c r="AO89" s="5">
        <v>0.0</v>
      </c>
      <c r="AP89" s="5">
        <v>12.0</v>
      </c>
      <c r="AQ89" s="5">
        <v>0.181</v>
      </c>
      <c r="AR89" s="5">
        <v>0.251</v>
      </c>
      <c r="AS89" s="5">
        <v>0.344</v>
      </c>
      <c r="AT89" s="5">
        <v>0.595</v>
      </c>
      <c r="AU89" s="5">
        <v>55.0</v>
      </c>
      <c r="AV89" s="5">
        <v>2.0</v>
      </c>
      <c r="AW89" s="5">
        <v>3.0</v>
      </c>
      <c r="AX89" s="5">
        <v>0.0</v>
      </c>
      <c r="AY89" s="5">
        <v>0.0</v>
      </c>
      <c r="AZ89" s="5">
        <v>0.0</v>
      </c>
      <c r="BA89" s="5">
        <v>5.0</v>
      </c>
      <c r="BB89" s="5">
        <v>0.232</v>
      </c>
      <c r="BC89" s="5">
        <f t="shared" si="1"/>
        <v>15</v>
      </c>
      <c r="BD89" s="5">
        <f t="shared" si="2"/>
        <v>8</v>
      </c>
    </row>
    <row r="90">
      <c r="A90" s="1">
        <v>89.0</v>
      </c>
      <c r="B90" s="3"/>
      <c r="C90" s="4" t="s">
        <v>779</v>
      </c>
      <c r="D90" s="4" t="s">
        <v>1126</v>
      </c>
      <c r="E90" s="5">
        <v>2019.0</v>
      </c>
      <c r="F90" s="5">
        <v>2020.0</v>
      </c>
      <c r="G90" s="5">
        <v>32.0</v>
      </c>
      <c r="H90" s="5">
        <v>54.0</v>
      </c>
      <c r="I90" s="3"/>
      <c r="J90" s="3"/>
      <c r="K90" s="3"/>
      <c r="L90" s="5">
        <v>5.29</v>
      </c>
      <c r="M90" s="5">
        <v>19.0</v>
      </c>
      <c r="N90" s="3"/>
      <c r="O90" s="3"/>
      <c r="P90" s="3"/>
      <c r="Q90" s="3"/>
      <c r="R90" s="5">
        <v>68.0</v>
      </c>
      <c r="S90" s="5">
        <v>79.0</v>
      </c>
      <c r="T90" s="5">
        <v>36.0</v>
      </c>
      <c r="U90" s="5">
        <v>40.0</v>
      </c>
      <c r="V90" s="5">
        <v>10.0</v>
      </c>
      <c r="W90" s="5">
        <v>28.0</v>
      </c>
      <c r="X90" s="5">
        <v>3.0</v>
      </c>
      <c r="Y90" s="5">
        <v>0.0</v>
      </c>
      <c r="Z90" s="5">
        <v>2.0</v>
      </c>
      <c r="AA90" s="5">
        <v>0.0</v>
      </c>
      <c r="AB90" s="5">
        <v>1.0</v>
      </c>
      <c r="AC90" s="5">
        <v>308.0</v>
      </c>
      <c r="AD90" s="5">
        <v>1.574</v>
      </c>
      <c r="AE90" s="5">
        <v>7.1</v>
      </c>
      <c r="AF90" s="5">
        <v>1.93</v>
      </c>
      <c r="AG90" s="5">
        <v>308.0</v>
      </c>
      <c r="AH90" s="5">
        <v>274.0</v>
      </c>
      <c r="AI90" s="5">
        <v>36.0</v>
      </c>
      <c r="AJ90" s="5">
        <v>79.0</v>
      </c>
      <c r="AK90" s="5">
        <v>16.0</v>
      </c>
      <c r="AL90" s="5">
        <v>2.0</v>
      </c>
      <c r="AM90" s="5">
        <v>10.0</v>
      </c>
      <c r="AN90" s="5">
        <v>7.0</v>
      </c>
      <c r="AO90" s="5">
        <v>0.0</v>
      </c>
      <c r="AP90" s="5">
        <v>28.0</v>
      </c>
      <c r="AQ90" s="5">
        <v>0.288</v>
      </c>
      <c r="AR90" s="5">
        <v>0.356</v>
      </c>
      <c r="AS90" s="5">
        <v>0.471</v>
      </c>
      <c r="AT90" s="5">
        <v>0.827</v>
      </c>
      <c r="AU90" s="5">
        <v>129.0</v>
      </c>
      <c r="AV90" s="5">
        <v>2.0</v>
      </c>
      <c r="AW90" s="5">
        <v>2.0</v>
      </c>
      <c r="AX90" s="5">
        <v>2.0</v>
      </c>
      <c r="AY90" s="5">
        <v>2.0</v>
      </c>
      <c r="AZ90" s="5">
        <v>3.0</v>
      </c>
      <c r="BA90" s="5">
        <v>0.0</v>
      </c>
      <c r="BB90" s="5">
        <v>0.325</v>
      </c>
      <c r="BC90" s="5">
        <f t="shared" si="1"/>
        <v>51</v>
      </c>
      <c r="BD90" s="5">
        <f t="shared" si="2"/>
        <v>7</v>
      </c>
    </row>
    <row r="91">
      <c r="A91" s="1">
        <v>90.0</v>
      </c>
      <c r="B91" s="3"/>
      <c r="C91" s="4" t="s">
        <v>417</v>
      </c>
      <c r="D91" s="4" t="s">
        <v>1126</v>
      </c>
      <c r="E91" s="5">
        <v>2019.0</v>
      </c>
      <c r="F91" s="5">
        <v>2020.0</v>
      </c>
      <c r="G91" s="5">
        <v>31.0</v>
      </c>
      <c r="H91" s="5">
        <v>53.0</v>
      </c>
      <c r="I91" s="3"/>
      <c r="J91" s="3"/>
      <c r="K91" s="3"/>
      <c r="L91" s="5">
        <v>5.14</v>
      </c>
      <c r="M91" s="5">
        <v>31.0</v>
      </c>
      <c r="N91" s="3"/>
      <c r="O91" s="3"/>
      <c r="P91" s="3"/>
      <c r="Q91" s="3"/>
      <c r="R91" s="5">
        <v>77.0</v>
      </c>
      <c r="S91" s="5">
        <v>95.0</v>
      </c>
      <c r="T91" s="5">
        <v>51.0</v>
      </c>
      <c r="U91" s="5">
        <v>44.0</v>
      </c>
      <c r="V91" s="5">
        <v>17.0</v>
      </c>
      <c r="W91" s="5">
        <v>36.0</v>
      </c>
      <c r="X91" s="5">
        <v>2.0</v>
      </c>
      <c r="Y91" s="5">
        <v>4.0</v>
      </c>
      <c r="Z91" s="5">
        <v>1.0</v>
      </c>
      <c r="AA91" s="5">
        <v>0.0</v>
      </c>
      <c r="AB91" s="5">
        <v>5.0</v>
      </c>
      <c r="AC91" s="5">
        <v>349.0</v>
      </c>
      <c r="AD91" s="5">
        <v>1.701</v>
      </c>
      <c r="AE91" s="5">
        <v>6.2</v>
      </c>
      <c r="AF91" s="5">
        <v>1.47</v>
      </c>
      <c r="AG91" s="5">
        <v>349.0</v>
      </c>
      <c r="AH91" s="5">
        <v>307.0</v>
      </c>
      <c r="AI91" s="5">
        <v>51.0</v>
      </c>
      <c r="AJ91" s="5">
        <v>95.0</v>
      </c>
      <c r="AK91" s="5">
        <v>15.0</v>
      </c>
      <c r="AL91" s="5">
        <v>1.0</v>
      </c>
      <c r="AM91" s="5">
        <v>17.0</v>
      </c>
      <c r="AN91" s="5">
        <v>5.0</v>
      </c>
      <c r="AO91" s="5">
        <v>4.0</v>
      </c>
      <c r="AP91" s="5">
        <v>36.0</v>
      </c>
      <c r="AQ91" s="5">
        <v>0.309</v>
      </c>
      <c r="AR91" s="5">
        <v>0.379</v>
      </c>
      <c r="AS91" s="5">
        <v>0.531</v>
      </c>
      <c r="AT91" s="5">
        <v>0.91</v>
      </c>
      <c r="AU91" s="5">
        <v>163.0</v>
      </c>
      <c r="AV91" s="5">
        <v>6.0</v>
      </c>
      <c r="AW91" s="5">
        <v>1.0</v>
      </c>
      <c r="AX91" s="5">
        <v>1.0</v>
      </c>
      <c r="AY91" s="5">
        <v>4.0</v>
      </c>
      <c r="AZ91" s="5">
        <v>2.0</v>
      </c>
      <c r="BA91" s="5">
        <v>4.0</v>
      </c>
      <c r="BB91" s="5">
        <v>0.324</v>
      </c>
      <c r="BC91" s="5">
        <f t="shared" si="1"/>
        <v>62</v>
      </c>
      <c r="BD91" s="5">
        <f t="shared" si="2"/>
        <v>1</v>
      </c>
    </row>
    <row r="92">
      <c r="A92" s="1">
        <v>91.0</v>
      </c>
      <c r="B92" s="3"/>
      <c r="C92" s="4" t="s">
        <v>826</v>
      </c>
      <c r="D92" s="4" t="s">
        <v>1126</v>
      </c>
      <c r="E92" s="5">
        <v>2019.0</v>
      </c>
      <c r="F92" s="5">
        <v>2020.0</v>
      </c>
      <c r="G92" s="5">
        <v>40.0</v>
      </c>
      <c r="H92" s="5">
        <v>53.0</v>
      </c>
      <c r="I92" s="3"/>
      <c r="J92" s="3"/>
      <c r="K92" s="3"/>
      <c r="L92" s="5">
        <v>6.79</v>
      </c>
      <c r="M92" s="5">
        <v>16.0</v>
      </c>
      <c r="N92" s="3"/>
      <c r="O92" s="3"/>
      <c r="P92" s="3"/>
      <c r="Q92" s="3"/>
      <c r="R92" s="5">
        <v>62.1</v>
      </c>
      <c r="S92" s="5">
        <v>71.0</v>
      </c>
      <c r="T92" s="5">
        <v>41.0</v>
      </c>
      <c r="U92" s="5">
        <v>47.0</v>
      </c>
      <c r="V92" s="5">
        <v>11.0</v>
      </c>
      <c r="W92" s="5">
        <v>27.0</v>
      </c>
      <c r="X92" s="5">
        <v>1.0</v>
      </c>
      <c r="Y92" s="5">
        <v>0.0</v>
      </c>
      <c r="Z92" s="5">
        <v>1.0</v>
      </c>
      <c r="AA92" s="5">
        <v>1.0</v>
      </c>
      <c r="AB92" s="5">
        <v>3.0</v>
      </c>
      <c r="AC92" s="5">
        <v>279.0</v>
      </c>
      <c r="AD92" s="5">
        <v>1.572</v>
      </c>
      <c r="AE92" s="5">
        <v>7.7</v>
      </c>
      <c r="AF92" s="5">
        <v>1.96</v>
      </c>
      <c r="AG92" s="5">
        <v>279.0</v>
      </c>
      <c r="AH92" s="5">
        <v>249.0</v>
      </c>
      <c r="AI92" s="5">
        <v>41.0</v>
      </c>
      <c r="AJ92" s="5">
        <v>71.0</v>
      </c>
      <c r="AK92" s="5">
        <v>17.0</v>
      </c>
      <c r="AL92" s="5">
        <v>4.0</v>
      </c>
      <c r="AM92" s="5">
        <v>11.0</v>
      </c>
      <c r="AN92" s="5">
        <v>1.0</v>
      </c>
      <c r="AO92" s="5">
        <v>2.0</v>
      </c>
      <c r="AP92" s="5">
        <v>27.0</v>
      </c>
      <c r="AQ92" s="5">
        <v>0.285</v>
      </c>
      <c r="AR92" s="5">
        <v>0.355</v>
      </c>
      <c r="AS92" s="5">
        <v>0.518</v>
      </c>
      <c r="AT92" s="5">
        <v>0.873</v>
      </c>
      <c r="AU92" s="5">
        <v>129.0</v>
      </c>
      <c r="AV92" s="5">
        <v>4.0</v>
      </c>
      <c r="AW92" s="5">
        <v>1.0</v>
      </c>
      <c r="AX92" s="5">
        <v>0.0</v>
      </c>
      <c r="AY92" s="5">
        <v>2.0</v>
      </c>
      <c r="AZ92" s="5">
        <v>1.0</v>
      </c>
      <c r="BA92" s="5">
        <v>0.0</v>
      </c>
      <c r="BB92" s="5">
        <v>0.321</v>
      </c>
      <c r="BC92" s="5">
        <f t="shared" si="1"/>
        <v>39</v>
      </c>
      <c r="BD92" s="5">
        <f t="shared" si="2"/>
        <v>-1</v>
      </c>
    </row>
    <row r="93">
      <c r="A93" s="1">
        <v>92.0</v>
      </c>
      <c r="B93" s="3"/>
      <c r="C93" s="4" t="s">
        <v>761</v>
      </c>
      <c r="D93" s="4" t="s">
        <v>1126</v>
      </c>
      <c r="E93" s="5">
        <v>2019.0</v>
      </c>
      <c r="F93" s="5">
        <v>2020.0</v>
      </c>
      <c r="G93" s="5">
        <v>53.0</v>
      </c>
      <c r="H93" s="5">
        <v>53.0</v>
      </c>
      <c r="I93" s="3"/>
      <c r="J93" s="3"/>
      <c r="K93" s="3"/>
      <c r="L93" s="5">
        <v>6.21</v>
      </c>
      <c r="M93" s="5">
        <v>3.0</v>
      </c>
      <c r="N93" s="3"/>
      <c r="O93" s="3"/>
      <c r="P93" s="3"/>
      <c r="Q93" s="3"/>
      <c r="R93" s="5">
        <v>33.1</v>
      </c>
      <c r="S93" s="5">
        <v>27.0</v>
      </c>
      <c r="T93" s="5">
        <v>23.0</v>
      </c>
      <c r="U93" s="5">
        <v>23.0</v>
      </c>
      <c r="V93" s="5">
        <v>7.0</v>
      </c>
      <c r="W93" s="5">
        <v>28.0</v>
      </c>
      <c r="X93" s="5">
        <v>0.0</v>
      </c>
      <c r="Y93" s="5">
        <v>0.0</v>
      </c>
      <c r="Z93" s="5">
        <v>1.0</v>
      </c>
      <c r="AA93" s="5">
        <v>0.0</v>
      </c>
      <c r="AB93" s="5">
        <v>5.0</v>
      </c>
      <c r="AC93" s="5">
        <v>154.0</v>
      </c>
      <c r="AD93" s="5">
        <v>1.65</v>
      </c>
      <c r="AE93" s="5">
        <v>14.3</v>
      </c>
      <c r="AF93" s="5">
        <v>1.89</v>
      </c>
      <c r="AG93" s="5">
        <v>154.0</v>
      </c>
      <c r="AH93" s="5">
        <v>125.0</v>
      </c>
      <c r="AI93" s="5">
        <v>23.0</v>
      </c>
      <c r="AJ93" s="5">
        <v>27.0</v>
      </c>
      <c r="AK93" s="5">
        <v>3.0</v>
      </c>
      <c r="AL93" s="5">
        <v>0.0</v>
      </c>
      <c r="AM93" s="5">
        <v>7.0</v>
      </c>
      <c r="AN93" s="5">
        <v>5.0</v>
      </c>
      <c r="AO93" s="5">
        <v>1.0</v>
      </c>
      <c r="AP93" s="5">
        <v>28.0</v>
      </c>
      <c r="AQ93" s="5">
        <v>0.216</v>
      </c>
      <c r="AR93" s="5">
        <v>0.364</v>
      </c>
      <c r="AS93" s="5">
        <v>0.408</v>
      </c>
      <c r="AT93" s="5">
        <v>0.772</v>
      </c>
      <c r="AU93" s="5">
        <v>51.0</v>
      </c>
      <c r="AV93" s="5">
        <v>1.0</v>
      </c>
      <c r="AW93" s="5">
        <v>1.0</v>
      </c>
      <c r="AX93" s="5">
        <v>0.0</v>
      </c>
      <c r="AY93" s="5">
        <v>0.0</v>
      </c>
      <c r="AZ93" s="5">
        <v>0.0</v>
      </c>
      <c r="BA93" s="5">
        <v>0.0</v>
      </c>
      <c r="BB93" s="5">
        <v>0.308</v>
      </c>
      <c r="BC93" s="5">
        <f t="shared" si="1"/>
        <v>17</v>
      </c>
      <c r="BD93" s="5">
        <f t="shared" si="2"/>
        <v>4</v>
      </c>
    </row>
    <row r="94">
      <c r="A94" s="1">
        <v>93.0</v>
      </c>
      <c r="B94" s="3"/>
      <c r="C94" s="4" t="s">
        <v>748</v>
      </c>
      <c r="D94" s="4" t="s">
        <v>1126</v>
      </c>
      <c r="E94" s="5">
        <v>2019.0</v>
      </c>
      <c r="F94" s="5">
        <v>2020.0</v>
      </c>
      <c r="G94" s="5">
        <v>25.0</v>
      </c>
      <c r="H94" s="5">
        <v>53.0</v>
      </c>
      <c r="I94" s="3"/>
      <c r="J94" s="3"/>
      <c r="K94" s="3"/>
      <c r="L94" s="5">
        <v>2.84</v>
      </c>
      <c r="M94" s="5">
        <v>25.0</v>
      </c>
      <c r="N94" s="3"/>
      <c r="O94" s="3"/>
      <c r="P94" s="3"/>
      <c r="Q94" s="3"/>
      <c r="R94" s="5">
        <v>63.1</v>
      </c>
      <c r="S94" s="5">
        <v>47.0</v>
      </c>
      <c r="T94" s="5">
        <v>19.0</v>
      </c>
      <c r="U94" s="5">
        <v>20.0</v>
      </c>
      <c r="V94" s="5">
        <v>8.0</v>
      </c>
      <c r="W94" s="5">
        <v>21.0</v>
      </c>
      <c r="X94" s="5">
        <v>0.0</v>
      </c>
      <c r="Y94" s="5">
        <v>1.0</v>
      </c>
      <c r="Z94" s="5">
        <v>2.0</v>
      </c>
      <c r="AA94" s="5">
        <v>0.0</v>
      </c>
      <c r="AB94" s="5">
        <v>1.0</v>
      </c>
      <c r="AC94" s="5">
        <v>251.0</v>
      </c>
      <c r="AD94" s="5">
        <v>1.074</v>
      </c>
      <c r="AE94" s="5">
        <v>7.5</v>
      </c>
      <c r="AF94" s="5">
        <v>2.52</v>
      </c>
      <c r="AG94" s="5">
        <v>251.0</v>
      </c>
      <c r="AH94" s="5">
        <v>227.0</v>
      </c>
      <c r="AI94" s="5">
        <v>19.0</v>
      </c>
      <c r="AJ94" s="5">
        <v>47.0</v>
      </c>
      <c r="AK94" s="5">
        <v>9.0</v>
      </c>
      <c r="AL94" s="5">
        <v>1.0</v>
      </c>
      <c r="AM94" s="5">
        <v>8.0</v>
      </c>
      <c r="AN94" s="5">
        <v>0.0</v>
      </c>
      <c r="AO94" s="5">
        <v>0.0</v>
      </c>
      <c r="AP94" s="5">
        <v>21.0</v>
      </c>
      <c r="AQ94" s="5">
        <v>0.207</v>
      </c>
      <c r="AR94" s="5">
        <v>0.28</v>
      </c>
      <c r="AS94" s="5">
        <v>0.361</v>
      </c>
      <c r="AT94" s="5">
        <v>0.641</v>
      </c>
      <c r="AU94" s="5">
        <v>82.0</v>
      </c>
      <c r="AV94" s="5">
        <v>2.0</v>
      </c>
      <c r="AW94" s="5">
        <v>2.0</v>
      </c>
      <c r="AX94" s="5">
        <v>1.0</v>
      </c>
      <c r="AY94" s="5">
        <v>0.0</v>
      </c>
      <c r="AZ94" s="5">
        <v>0.0</v>
      </c>
      <c r="BA94" s="5">
        <v>1.0</v>
      </c>
      <c r="BB94" s="5">
        <v>0.235</v>
      </c>
      <c r="BC94" s="5">
        <f t="shared" si="1"/>
        <v>29</v>
      </c>
      <c r="BD94" s="5">
        <f t="shared" si="2"/>
        <v>0</v>
      </c>
    </row>
    <row r="95">
      <c r="A95" s="1">
        <v>94.0</v>
      </c>
      <c r="B95" s="3"/>
      <c r="C95" s="4" t="s">
        <v>746</v>
      </c>
      <c r="D95" s="4" t="s">
        <v>1126</v>
      </c>
      <c r="E95" s="5">
        <v>2019.0</v>
      </c>
      <c r="F95" s="5">
        <v>2020.0</v>
      </c>
      <c r="G95" s="5">
        <v>26.0</v>
      </c>
      <c r="H95" s="5">
        <v>53.0</v>
      </c>
      <c r="I95" s="3"/>
      <c r="J95" s="3"/>
      <c r="K95" s="3"/>
      <c r="L95" s="5">
        <v>5.08</v>
      </c>
      <c r="M95" s="5">
        <v>21.0</v>
      </c>
      <c r="N95" s="3"/>
      <c r="O95" s="3"/>
      <c r="P95" s="3"/>
      <c r="Q95" s="3"/>
      <c r="R95" s="5">
        <v>51.1</v>
      </c>
      <c r="S95" s="5">
        <v>50.0</v>
      </c>
      <c r="T95" s="5">
        <v>29.0</v>
      </c>
      <c r="U95" s="5">
        <v>29.0</v>
      </c>
      <c r="V95" s="5">
        <v>13.0</v>
      </c>
      <c r="W95" s="5">
        <v>19.0</v>
      </c>
      <c r="X95" s="5">
        <v>1.0</v>
      </c>
      <c r="Y95" s="5">
        <v>0.0</v>
      </c>
      <c r="Z95" s="5">
        <v>2.0</v>
      </c>
      <c r="AA95" s="5">
        <v>1.0</v>
      </c>
      <c r="AB95" s="5">
        <v>1.0</v>
      </c>
      <c r="AC95" s="5">
        <v>219.0</v>
      </c>
      <c r="AD95" s="5">
        <v>1.344</v>
      </c>
      <c r="AE95" s="5">
        <v>9.3</v>
      </c>
      <c r="AF95" s="5">
        <v>2.79</v>
      </c>
      <c r="AG95" s="5">
        <v>219.0</v>
      </c>
      <c r="AH95" s="5">
        <v>196.0</v>
      </c>
      <c r="AI95" s="5">
        <v>29.0</v>
      </c>
      <c r="AJ95" s="5">
        <v>50.0</v>
      </c>
      <c r="AK95" s="5">
        <v>14.0</v>
      </c>
      <c r="AL95" s="5">
        <v>1.0</v>
      </c>
      <c r="AM95" s="5">
        <v>13.0</v>
      </c>
      <c r="AN95" s="5">
        <v>1.0</v>
      </c>
      <c r="AO95" s="5">
        <v>0.0</v>
      </c>
      <c r="AP95" s="5">
        <v>19.0</v>
      </c>
      <c r="AQ95" s="5">
        <v>0.255</v>
      </c>
      <c r="AR95" s="5">
        <v>0.327</v>
      </c>
      <c r="AS95" s="5">
        <v>0.536</v>
      </c>
      <c r="AT95" s="5">
        <v>0.863</v>
      </c>
      <c r="AU95" s="5">
        <v>105.0</v>
      </c>
      <c r="AV95" s="5">
        <v>4.0</v>
      </c>
      <c r="AW95" s="5">
        <v>2.0</v>
      </c>
      <c r="AX95" s="5">
        <v>2.0</v>
      </c>
      <c r="AY95" s="5">
        <v>0.0</v>
      </c>
      <c r="AZ95" s="5">
        <v>1.0</v>
      </c>
      <c r="BA95" s="5">
        <v>0.0</v>
      </c>
      <c r="BB95" s="5">
        <v>0.285</v>
      </c>
      <c r="BC95" s="5">
        <f t="shared" si="1"/>
        <v>22</v>
      </c>
      <c r="BD95" s="5">
        <f t="shared" si="2"/>
        <v>1</v>
      </c>
    </row>
    <row r="96">
      <c r="A96" s="1">
        <v>95.0</v>
      </c>
      <c r="B96" s="3"/>
      <c r="C96" s="4" t="s">
        <v>711</v>
      </c>
      <c r="D96" s="4" t="s">
        <v>1126</v>
      </c>
      <c r="E96" s="5">
        <v>2019.0</v>
      </c>
      <c r="F96" s="5">
        <v>2020.0</v>
      </c>
      <c r="G96" s="5">
        <v>27.0</v>
      </c>
      <c r="H96" s="5">
        <v>53.0</v>
      </c>
      <c r="I96" s="3"/>
      <c r="J96" s="3"/>
      <c r="K96" s="3"/>
      <c r="L96" s="5">
        <v>3.29</v>
      </c>
      <c r="M96" s="5">
        <v>27.0</v>
      </c>
      <c r="N96" s="3"/>
      <c r="O96" s="3"/>
      <c r="P96" s="3"/>
      <c r="Q96" s="3"/>
      <c r="R96" s="5">
        <v>65.2</v>
      </c>
      <c r="S96" s="5">
        <v>64.0</v>
      </c>
      <c r="T96" s="5">
        <v>22.0</v>
      </c>
      <c r="U96" s="5">
        <v>24.0</v>
      </c>
      <c r="V96" s="5">
        <v>7.0</v>
      </c>
      <c r="W96" s="5">
        <v>8.0</v>
      </c>
      <c r="X96" s="5">
        <v>0.0</v>
      </c>
      <c r="Y96" s="5">
        <v>1.0</v>
      </c>
      <c r="Z96" s="5">
        <v>0.0</v>
      </c>
      <c r="AA96" s="5">
        <v>0.0</v>
      </c>
      <c r="AB96" s="5">
        <v>4.0</v>
      </c>
      <c r="AC96" s="5">
        <v>264.0</v>
      </c>
      <c r="AD96" s="5">
        <v>1.096</v>
      </c>
      <c r="AE96" s="5">
        <v>7.3</v>
      </c>
      <c r="AF96" s="5">
        <v>6.63</v>
      </c>
      <c r="AG96" s="5">
        <v>264.0</v>
      </c>
      <c r="AH96" s="5">
        <v>252.0</v>
      </c>
      <c r="AI96" s="5">
        <v>22.0</v>
      </c>
      <c r="AJ96" s="5">
        <v>64.0</v>
      </c>
      <c r="AK96" s="5">
        <v>9.0</v>
      </c>
      <c r="AL96" s="5">
        <v>1.0</v>
      </c>
      <c r="AM96" s="5">
        <v>7.0</v>
      </c>
      <c r="AN96" s="5">
        <v>4.0</v>
      </c>
      <c r="AO96" s="5">
        <v>0.0</v>
      </c>
      <c r="AP96" s="5">
        <v>8.0</v>
      </c>
      <c r="AQ96" s="5">
        <v>0.254</v>
      </c>
      <c r="AR96" s="5">
        <v>0.274</v>
      </c>
      <c r="AS96" s="5">
        <v>0.381</v>
      </c>
      <c r="AT96" s="5">
        <v>0.655</v>
      </c>
      <c r="AU96" s="5">
        <v>96.0</v>
      </c>
      <c r="AV96" s="5">
        <v>3.0</v>
      </c>
      <c r="AW96" s="5">
        <v>0.0</v>
      </c>
      <c r="AX96" s="5">
        <v>1.0</v>
      </c>
      <c r="AY96" s="5">
        <v>3.0</v>
      </c>
      <c r="AZ96" s="5">
        <v>0.0</v>
      </c>
      <c r="BA96" s="5">
        <v>1.0</v>
      </c>
      <c r="BB96" s="5">
        <v>0.292</v>
      </c>
      <c r="BC96" s="5">
        <f t="shared" si="1"/>
        <v>47</v>
      </c>
      <c r="BD96" s="5">
        <f t="shared" si="2"/>
        <v>4</v>
      </c>
    </row>
    <row r="97">
      <c r="A97" s="1">
        <v>96.0</v>
      </c>
      <c r="B97" s="3"/>
      <c r="C97" s="4" t="s">
        <v>732</v>
      </c>
      <c r="D97" s="4" t="s">
        <v>1126</v>
      </c>
      <c r="E97" s="5">
        <v>2019.0</v>
      </c>
      <c r="F97" s="5">
        <v>2020.0</v>
      </c>
      <c r="G97" s="5">
        <v>38.0</v>
      </c>
      <c r="H97" s="5">
        <v>53.0</v>
      </c>
      <c r="I97" s="3"/>
      <c r="J97" s="3"/>
      <c r="K97" s="3"/>
      <c r="L97" s="5">
        <v>4.5</v>
      </c>
      <c r="M97" s="5">
        <v>7.0</v>
      </c>
      <c r="N97" s="3"/>
      <c r="O97" s="3"/>
      <c r="P97" s="3"/>
      <c r="Q97" s="3"/>
      <c r="R97" s="5">
        <v>52.0</v>
      </c>
      <c r="S97" s="5">
        <v>49.0</v>
      </c>
      <c r="T97" s="5">
        <v>24.0</v>
      </c>
      <c r="U97" s="5">
        <v>26.0</v>
      </c>
      <c r="V97" s="5">
        <v>10.0</v>
      </c>
      <c r="W97" s="5">
        <v>22.0</v>
      </c>
      <c r="X97" s="5">
        <v>0.0</v>
      </c>
      <c r="Y97" s="5">
        <v>3.0</v>
      </c>
      <c r="Z97" s="5">
        <v>5.0</v>
      </c>
      <c r="AA97" s="5">
        <v>0.0</v>
      </c>
      <c r="AB97" s="5">
        <v>2.0</v>
      </c>
      <c r="AC97" s="5">
        <v>227.0</v>
      </c>
      <c r="AD97" s="5">
        <v>1.365</v>
      </c>
      <c r="AE97" s="5">
        <v>9.2</v>
      </c>
      <c r="AF97" s="5">
        <v>2.41</v>
      </c>
      <c r="AG97" s="5">
        <v>227.0</v>
      </c>
      <c r="AH97" s="5">
        <v>199.0</v>
      </c>
      <c r="AI97" s="5">
        <v>24.0</v>
      </c>
      <c r="AJ97" s="5">
        <v>49.0</v>
      </c>
      <c r="AK97" s="5">
        <v>12.0</v>
      </c>
      <c r="AL97" s="5">
        <v>0.0</v>
      </c>
      <c r="AM97" s="5">
        <v>10.0</v>
      </c>
      <c r="AN97" s="5">
        <v>2.0</v>
      </c>
      <c r="AO97" s="5">
        <v>3.0</v>
      </c>
      <c r="AP97" s="5">
        <v>22.0</v>
      </c>
      <c r="AQ97" s="5">
        <v>0.246</v>
      </c>
      <c r="AR97" s="5">
        <v>0.335</v>
      </c>
      <c r="AS97" s="5">
        <v>0.457</v>
      </c>
      <c r="AT97" s="5">
        <v>0.792</v>
      </c>
      <c r="AU97" s="5">
        <v>91.0</v>
      </c>
      <c r="AV97" s="5">
        <v>2.0</v>
      </c>
      <c r="AW97" s="5">
        <v>5.0</v>
      </c>
      <c r="AX97" s="5">
        <v>0.0</v>
      </c>
      <c r="AY97" s="5">
        <v>1.0</v>
      </c>
      <c r="AZ97" s="5">
        <v>0.0</v>
      </c>
      <c r="BA97" s="5">
        <v>3.0</v>
      </c>
      <c r="BB97" s="5">
        <v>0.285</v>
      </c>
      <c r="BC97" s="5">
        <f t="shared" si="1"/>
        <v>27</v>
      </c>
      <c r="BD97" s="5">
        <f t="shared" si="2"/>
        <v>-1</v>
      </c>
    </row>
    <row r="98">
      <c r="A98" s="1">
        <v>97.0</v>
      </c>
      <c r="B98" s="3"/>
      <c r="C98" s="4" t="s">
        <v>809</v>
      </c>
      <c r="D98" s="4" t="s">
        <v>1126</v>
      </c>
      <c r="E98" s="5">
        <v>2019.0</v>
      </c>
      <c r="F98" s="5">
        <v>2020.0</v>
      </c>
      <c r="G98" s="5">
        <v>29.0</v>
      </c>
      <c r="H98" s="5">
        <v>53.0</v>
      </c>
      <c r="I98" s="3"/>
      <c r="J98" s="3"/>
      <c r="K98" s="3"/>
      <c r="L98" s="5">
        <v>6.31</v>
      </c>
      <c r="M98" s="5">
        <v>18.0</v>
      </c>
      <c r="N98" s="3"/>
      <c r="O98" s="3"/>
      <c r="P98" s="3"/>
      <c r="Q98" s="3"/>
      <c r="R98" s="5">
        <v>51.1</v>
      </c>
      <c r="S98" s="5">
        <v>49.0</v>
      </c>
      <c r="T98" s="5">
        <v>29.0</v>
      </c>
      <c r="U98" s="5">
        <v>36.0</v>
      </c>
      <c r="V98" s="5">
        <v>14.0</v>
      </c>
      <c r="W98" s="5">
        <v>22.0</v>
      </c>
      <c r="X98" s="5">
        <v>0.0</v>
      </c>
      <c r="Y98" s="5">
        <v>0.0</v>
      </c>
      <c r="Z98" s="5">
        <v>3.0</v>
      </c>
      <c r="AA98" s="5">
        <v>0.0</v>
      </c>
      <c r="AB98" s="5">
        <v>3.0</v>
      </c>
      <c r="AC98" s="5">
        <v>222.0</v>
      </c>
      <c r="AD98" s="5">
        <v>1.383</v>
      </c>
      <c r="AE98" s="5">
        <v>9.3</v>
      </c>
      <c r="AF98" s="5">
        <v>2.41</v>
      </c>
      <c r="AG98" s="5">
        <v>222.0</v>
      </c>
      <c r="AH98" s="5">
        <v>194.0</v>
      </c>
      <c r="AI98" s="5">
        <v>29.0</v>
      </c>
      <c r="AJ98" s="5">
        <v>49.0</v>
      </c>
      <c r="AK98" s="5">
        <v>8.0</v>
      </c>
      <c r="AL98" s="5">
        <v>2.0</v>
      </c>
      <c r="AM98" s="5">
        <v>14.0</v>
      </c>
      <c r="AN98" s="5">
        <v>1.0</v>
      </c>
      <c r="AO98" s="5">
        <v>0.0</v>
      </c>
      <c r="AP98" s="5">
        <v>22.0</v>
      </c>
      <c r="AQ98" s="5">
        <v>0.253</v>
      </c>
      <c r="AR98" s="5">
        <v>0.335</v>
      </c>
      <c r="AS98" s="5">
        <v>0.531</v>
      </c>
      <c r="AT98" s="5">
        <v>0.866</v>
      </c>
      <c r="AU98" s="5">
        <v>103.0</v>
      </c>
      <c r="AV98" s="5">
        <v>5.0</v>
      </c>
      <c r="AW98" s="5">
        <v>3.0</v>
      </c>
      <c r="AX98" s="5">
        <v>1.0</v>
      </c>
      <c r="AY98" s="5">
        <v>2.0</v>
      </c>
      <c r="AZ98" s="5">
        <v>0.0</v>
      </c>
      <c r="BA98" s="5">
        <v>0.0</v>
      </c>
      <c r="BB98" s="5">
        <v>0.271</v>
      </c>
      <c r="BC98" s="5">
        <f t="shared" si="1"/>
        <v>25</v>
      </c>
      <c r="BD98" s="5">
        <f t="shared" si="2"/>
        <v>1</v>
      </c>
    </row>
    <row r="99">
      <c r="A99" s="1">
        <v>98.0</v>
      </c>
      <c r="B99" s="3"/>
      <c r="C99" s="4" t="s">
        <v>795</v>
      </c>
      <c r="D99" s="4" t="s">
        <v>1126</v>
      </c>
      <c r="E99" s="5">
        <v>2019.0</v>
      </c>
      <c r="F99" s="5">
        <v>2020.0</v>
      </c>
      <c r="G99" s="5">
        <v>73.0</v>
      </c>
      <c r="H99" s="5">
        <v>52.0</v>
      </c>
      <c r="I99" s="3"/>
      <c r="J99" s="3"/>
      <c r="K99" s="3"/>
      <c r="L99" s="5">
        <v>3.02</v>
      </c>
      <c r="M99" s="5">
        <v>0.0</v>
      </c>
      <c r="N99" s="3"/>
      <c r="O99" s="3"/>
      <c r="P99" s="3"/>
      <c r="Q99" s="3"/>
      <c r="R99" s="5">
        <v>41.2</v>
      </c>
      <c r="S99" s="5">
        <v>29.0</v>
      </c>
      <c r="T99" s="5">
        <v>16.0</v>
      </c>
      <c r="U99" s="5">
        <v>14.0</v>
      </c>
      <c r="V99" s="5">
        <v>7.0</v>
      </c>
      <c r="W99" s="5">
        <v>9.0</v>
      </c>
      <c r="X99" s="5">
        <v>0.0</v>
      </c>
      <c r="Y99" s="5">
        <v>3.0</v>
      </c>
      <c r="Z99" s="5">
        <v>1.0</v>
      </c>
      <c r="AA99" s="5">
        <v>0.0</v>
      </c>
      <c r="AB99" s="5">
        <v>2.0</v>
      </c>
      <c r="AC99" s="5">
        <v>165.0</v>
      </c>
      <c r="AD99" s="5">
        <v>0.912</v>
      </c>
      <c r="AE99" s="5">
        <v>11.2</v>
      </c>
      <c r="AF99" s="5">
        <v>5.78</v>
      </c>
      <c r="AG99" s="5">
        <v>165.0</v>
      </c>
      <c r="AH99" s="5">
        <v>155.0</v>
      </c>
      <c r="AI99" s="5">
        <v>16.0</v>
      </c>
      <c r="AJ99" s="5">
        <v>29.0</v>
      </c>
      <c r="AK99" s="5">
        <v>4.0</v>
      </c>
      <c r="AL99" s="5">
        <v>0.0</v>
      </c>
      <c r="AM99" s="5">
        <v>7.0</v>
      </c>
      <c r="AN99" s="5">
        <v>3.0</v>
      </c>
      <c r="AO99" s="5">
        <v>0.0</v>
      </c>
      <c r="AP99" s="5">
        <v>9.0</v>
      </c>
      <c r="AQ99" s="5">
        <v>0.187</v>
      </c>
      <c r="AR99" s="5">
        <v>0.236</v>
      </c>
      <c r="AS99" s="5">
        <v>0.348</v>
      </c>
      <c r="AT99" s="5">
        <v>0.585</v>
      </c>
      <c r="AU99" s="5">
        <v>54.0</v>
      </c>
      <c r="AV99" s="5">
        <v>2.0</v>
      </c>
      <c r="AW99" s="5">
        <v>1.0</v>
      </c>
      <c r="AX99" s="5">
        <v>0.0</v>
      </c>
      <c r="AY99" s="5">
        <v>0.0</v>
      </c>
      <c r="AZ99" s="5">
        <v>0.0</v>
      </c>
      <c r="BA99" s="5">
        <v>3.0</v>
      </c>
      <c r="BB99" s="5">
        <v>0.229</v>
      </c>
      <c r="BC99" s="5">
        <f t="shared" si="1"/>
        <v>18</v>
      </c>
      <c r="BD99" s="5">
        <f t="shared" si="2"/>
        <v>3</v>
      </c>
    </row>
    <row r="100">
      <c r="A100" s="1">
        <v>99.0</v>
      </c>
      <c r="B100" s="3"/>
      <c r="C100" s="4" t="s">
        <v>812</v>
      </c>
      <c r="D100" s="4" t="s">
        <v>1126</v>
      </c>
      <c r="E100" s="5">
        <v>2019.0</v>
      </c>
      <c r="F100" s="5">
        <v>2020.0</v>
      </c>
      <c r="G100" s="5">
        <v>67.0</v>
      </c>
      <c r="H100" s="5">
        <v>52.0</v>
      </c>
      <c r="I100" s="3"/>
      <c r="J100" s="3"/>
      <c r="K100" s="3"/>
      <c r="L100" s="5">
        <v>3.72</v>
      </c>
      <c r="M100" s="5">
        <v>1.0</v>
      </c>
      <c r="N100" s="3"/>
      <c r="O100" s="3"/>
      <c r="P100" s="3"/>
      <c r="Q100" s="3"/>
      <c r="R100" s="5">
        <v>36.1</v>
      </c>
      <c r="S100" s="5">
        <v>37.0</v>
      </c>
      <c r="T100" s="5">
        <v>23.0</v>
      </c>
      <c r="U100" s="5">
        <v>15.0</v>
      </c>
      <c r="V100" s="5">
        <v>2.0</v>
      </c>
      <c r="W100" s="5">
        <v>18.0</v>
      </c>
      <c r="X100" s="5">
        <v>1.0</v>
      </c>
      <c r="Y100" s="5">
        <v>2.0</v>
      </c>
      <c r="Z100" s="5">
        <v>1.0</v>
      </c>
      <c r="AA100" s="5">
        <v>0.0</v>
      </c>
      <c r="AB100" s="5">
        <v>0.0</v>
      </c>
      <c r="AC100" s="5">
        <v>163.0</v>
      </c>
      <c r="AD100" s="5">
        <v>1.514</v>
      </c>
      <c r="AE100" s="5">
        <v>12.9</v>
      </c>
      <c r="AF100" s="5">
        <v>2.89</v>
      </c>
      <c r="AG100" s="5">
        <v>163.0</v>
      </c>
      <c r="AH100" s="5">
        <v>143.0</v>
      </c>
      <c r="AI100" s="5">
        <v>23.0</v>
      </c>
      <c r="AJ100" s="5">
        <v>37.0</v>
      </c>
      <c r="AK100" s="5">
        <v>10.0</v>
      </c>
      <c r="AL100" s="5">
        <v>2.0</v>
      </c>
      <c r="AM100" s="5">
        <v>2.0</v>
      </c>
      <c r="AN100" s="5">
        <v>3.0</v>
      </c>
      <c r="AO100" s="5">
        <v>0.0</v>
      </c>
      <c r="AP100" s="5">
        <v>18.0</v>
      </c>
      <c r="AQ100" s="5">
        <v>0.259</v>
      </c>
      <c r="AR100" s="5">
        <v>0.346</v>
      </c>
      <c r="AS100" s="5">
        <v>0.399</v>
      </c>
      <c r="AT100" s="5">
        <v>0.744</v>
      </c>
      <c r="AU100" s="5">
        <v>57.0</v>
      </c>
      <c r="AV100" s="5">
        <v>4.0</v>
      </c>
      <c r="AW100" s="5">
        <v>1.0</v>
      </c>
      <c r="AX100" s="5">
        <v>1.0</v>
      </c>
      <c r="AY100" s="5">
        <v>0.0</v>
      </c>
      <c r="AZ100" s="5">
        <v>1.0</v>
      </c>
      <c r="BA100" s="5">
        <v>2.0</v>
      </c>
      <c r="BB100" s="5">
        <v>0.393</v>
      </c>
      <c r="BC100" s="5">
        <f t="shared" si="1"/>
        <v>23</v>
      </c>
      <c r="BD100" s="5">
        <f t="shared" si="2"/>
        <v>3</v>
      </c>
    </row>
    <row r="101">
      <c r="A101" s="1">
        <v>100.0</v>
      </c>
      <c r="B101" s="3"/>
      <c r="C101" s="4" t="s">
        <v>831</v>
      </c>
      <c r="D101" s="4" t="s">
        <v>1126</v>
      </c>
      <c r="E101" s="5">
        <v>2019.0</v>
      </c>
      <c r="F101" s="5">
        <v>2020.0</v>
      </c>
      <c r="G101" s="5">
        <v>18.0</v>
      </c>
      <c r="H101" s="5">
        <v>51.0</v>
      </c>
      <c r="I101" s="3"/>
      <c r="J101" s="3"/>
      <c r="K101" s="3"/>
      <c r="L101" s="5">
        <v>2.91</v>
      </c>
      <c r="M101" s="5">
        <v>18.0</v>
      </c>
      <c r="N101" s="3"/>
      <c r="O101" s="3"/>
      <c r="P101" s="3"/>
      <c r="Q101" s="3"/>
      <c r="R101" s="5">
        <v>52.2</v>
      </c>
      <c r="S101" s="5">
        <v>43.0</v>
      </c>
      <c r="T101" s="5">
        <v>17.0</v>
      </c>
      <c r="U101" s="5">
        <v>17.0</v>
      </c>
      <c r="V101" s="5">
        <v>2.0</v>
      </c>
      <c r="W101" s="5">
        <v>14.0</v>
      </c>
      <c r="X101" s="5">
        <v>0.0</v>
      </c>
      <c r="Y101" s="5">
        <v>1.0</v>
      </c>
      <c r="Z101" s="5">
        <v>0.0</v>
      </c>
      <c r="AA101" s="5">
        <v>0.0</v>
      </c>
      <c r="AB101" s="5">
        <v>2.0</v>
      </c>
      <c r="AC101" s="5">
        <v>211.0</v>
      </c>
      <c r="AD101" s="5">
        <v>1.082</v>
      </c>
      <c r="AE101" s="5">
        <v>8.7</v>
      </c>
      <c r="AF101" s="5">
        <v>3.64</v>
      </c>
      <c r="AG101" s="5">
        <v>211.0</v>
      </c>
      <c r="AH101" s="5">
        <v>189.0</v>
      </c>
      <c r="AI101" s="5">
        <v>17.0</v>
      </c>
      <c r="AJ101" s="5">
        <v>43.0</v>
      </c>
      <c r="AK101" s="5">
        <v>17.0</v>
      </c>
      <c r="AL101" s="5">
        <v>3.0</v>
      </c>
      <c r="AM101" s="5">
        <v>2.0</v>
      </c>
      <c r="AN101" s="5">
        <v>1.0</v>
      </c>
      <c r="AO101" s="5">
        <v>2.0</v>
      </c>
      <c r="AP101" s="5">
        <v>14.0</v>
      </c>
      <c r="AQ101" s="5">
        <v>0.228</v>
      </c>
      <c r="AR101" s="5">
        <v>0.271</v>
      </c>
      <c r="AS101" s="5">
        <v>0.381</v>
      </c>
      <c r="AT101" s="5">
        <v>0.652</v>
      </c>
      <c r="AU101" s="5">
        <v>72.0</v>
      </c>
      <c r="AV101" s="5">
        <v>2.0</v>
      </c>
      <c r="AW101" s="5">
        <v>0.0</v>
      </c>
      <c r="AX101" s="5">
        <v>1.0</v>
      </c>
      <c r="AY101" s="5">
        <v>7.0</v>
      </c>
      <c r="AZ101" s="5">
        <v>0.0</v>
      </c>
      <c r="BA101" s="5">
        <v>1.0</v>
      </c>
      <c r="BB101" s="5">
        <v>0.287</v>
      </c>
      <c r="BC101" s="5">
        <f t="shared" si="1"/>
        <v>21</v>
      </c>
      <c r="BD101" s="5">
        <f t="shared" si="2"/>
        <v>-1</v>
      </c>
    </row>
    <row r="102">
      <c r="A102" s="1">
        <v>101.0</v>
      </c>
      <c r="B102" s="3"/>
      <c r="C102" s="4" t="s">
        <v>713</v>
      </c>
      <c r="D102" s="4" t="s">
        <v>1126</v>
      </c>
      <c r="E102" s="5">
        <v>2019.0</v>
      </c>
      <c r="F102" s="5">
        <v>2020.0</v>
      </c>
      <c r="G102" s="5">
        <v>63.0</v>
      </c>
      <c r="H102" s="5">
        <v>51.0</v>
      </c>
      <c r="I102" s="3"/>
      <c r="J102" s="3"/>
      <c r="K102" s="3"/>
      <c r="L102" s="5">
        <v>3.53</v>
      </c>
      <c r="M102" s="5">
        <v>3.0</v>
      </c>
      <c r="N102" s="3"/>
      <c r="O102" s="3"/>
      <c r="P102" s="3"/>
      <c r="Q102" s="3"/>
      <c r="R102" s="5">
        <v>43.1</v>
      </c>
      <c r="S102" s="5">
        <v>25.0</v>
      </c>
      <c r="T102" s="5">
        <v>10.0</v>
      </c>
      <c r="U102" s="5">
        <v>17.0</v>
      </c>
      <c r="V102" s="5">
        <v>5.0</v>
      </c>
      <c r="W102" s="5">
        <v>11.0</v>
      </c>
      <c r="X102" s="5">
        <v>4.0</v>
      </c>
      <c r="Y102" s="5">
        <v>1.0</v>
      </c>
      <c r="Z102" s="5">
        <v>1.0</v>
      </c>
      <c r="AA102" s="5">
        <v>0.0</v>
      </c>
      <c r="AB102" s="5">
        <v>2.0</v>
      </c>
      <c r="AC102" s="5">
        <v>165.0</v>
      </c>
      <c r="AD102" s="5">
        <v>0.831</v>
      </c>
      <c r="AE102" s="5">
        <v>10.6</v>
      </c>
      <c r="AF102" s="5">
        <v>4.64</v>
      </c>
      <c r="AG102" s="5">
        <v>165.0</v>
      </c>
      <c r="AH102" s="5">
        <v>153.0</v>
      </c>
      <c r="AI102" s="5">
        <v>10.0</v>
      </c>
      <c r="AJ102" s="5">
        <v>25.0</v>
      </c>
      <c r="AK102" s="5">
        <v>4.0</v>
      </c>
      <c r="AL102" s="5">
        <v>1.0</v>
      </c>
      <c r="AM102" s="5">
        <v>5.0</v>
      </c>
      <c r="AN102" s="5">
        <v>1.0</v>
      </c>
      <c r="AO102" s="5">
        <v>1.0</v>
      </c>
      <c r="AP102" s="5">
        <v>11.0</v>
      </c>
      <c r="AQ102" s="5">
        <v>0.163</v>
      </c>
      <c r="AR102" s="5">
        <v>0.224</v>
      </c>
      <c r="AS102" s="5">
        <v>0.301</v>
      </c>
      <c r="AT102" s="5">
        <v>0.525</v>
      </c>
      <c r="AU102" s="5">
        <v>46.0</v>
      </c>
      <c r="AV102" s="5">
        <v>1.0</v>
      </c>
      <c r="AW102" s="5">
        <v>1.0</v>
      </c>
      <c r="AX102" s="5">
        <v>0.0</v>
      </c>
      <c r="AY102" s="5">
        <v>0.0</v>
      </c>
      <c r="AZ102" s="5">
        <v>4.0</v>
      </c>
      <c r="BA102" s="5">
        <v>1.0</v>
      </c>
      <c r="BB102" s="5">
        <v>0.206</v>
      </c>
      <c r="BC102" s="5">
        <f t="shared" si="1"/>
        <v>15</v>
      </c>
      <c r="BD102" s="5">
        <f t="shared" si="2"/>
        <v>0</v>
      </c>
    </row>
    <row r="103">
      <c r="A103" s="1">
        <v>102.0</v>
      </c>
      <c r="B103" s="3"/>
      <c r="C103" s="4" t="s">
        <v>774</v>
      </c>
      <c r="D103" s="4" t="s">
        <v>1126</v>
      </c>
      <c r="E103" s="5">
        <v>2019.0</v>
      </c>
      <c r="F103" s="5">
        <v>2019.0</v>
      </c>
      <c r="G103" s="5">
        <v>41.0</v>
      </c>
      <c r="H103" s="5">
        <v>51.0</v>
      </c>
      <c r="I103" s="3"/>
      <c r="J103" s="3"/>
      <c r="K103" s="3"/>
      <c r="L103" s="5">
        <v>3.79</v>
      </c>
      <c r="M103" s="5">
        <v>23.0</v>
      </c>
      <c r="N103" s="3"/>
      <c r="O103" s="3"/>
      <c r="P103" s="3"/>
      <c r="Q103" s="3"/>
      <c r="R103" s="5">
        <v>71.1</v>
      </c>
      <c r="S103" s="5">
        <v>59.0</v>
      </c>
      <c r="T103" s="5">
        <v>24.0</v>
      </c>
      <c r="U103" s="5">
        <v>30.0</v>
      </c>
      <c r="V103" s="5">
        <v>4.0</v>
      </c>
      <c r="W103" s="5">
        <v>28.0</v>
      </c>
      <c r="X103" s="5">
        <v>0.0</v>
      </c>
      <c r="Y103" s="5">
        <v>3.0</v>
      </c>
      <c r="Z103" s="5">
        <v>1.0</v>
      </c>
      <c r="AA103" s="5">
        <v>0.0</v>
      </c>
      <c r="AB103" s="5">
        <v>4.0</v>
      </c>
      <c r="AC103" s="5">
        <v>296.0</v>
      </c>
      <c r="AD103" s="5">
        <v>1.22</v>
      </c>
      <c r="AE103" s="5">
        <v>6.4</v>
      </c>
      <c r="AF103" s="5">
        <v>1.82</v>
      </c>
      <c r="AG103" s="5">
        <v>296.0</v>
      </c>
      <c r="AH103" s="5">
        <v>265.0</v>
      </c>
      <c r="AI103" s="5">
        <v>24.0</v>
      </c>
      <c r="AJ103" s="5">
        <v>59.0</v>
      </c>
      <c r="AK103" s="5">
        <v>13.0</v>
      </c>
      <c r="AL103" s="5">
        <v>3.0</v>
      </c>
      <c r="AM103" s="5">
        <v>4.0</v>
      </c>
      <c r="AN103" s="5">
        <v>2.0</v>
      </c>
      <c r="AO103" s="5">
        <v>1.0</v>
      </c>
      <c r="AP103" s="5">
        <v>28.0</v>
      </c>
      <c r="AQ103" s="5">
        <v>0.223</v>
      </c>
      <c r="AR103" s="5">
        <v>0.298</v>
      </c>
      <c r="AS103" s="5">
        <v>0.34</v>
      </c>
      <c r="AT103" s="5">
        <v>0.638</v>
      </c>
      <c r="AU103" s="5">
        <v>90.0</v>
      </c>
      <c r="AV103" s="5">
        <v>6.0</v>
      </c>
      <c r="AW103" s="5">
        <v>1.0</v>
      </c>
      <c r="AX103" s="5">
        <v>1.0</v>
      </c>
      <c r="AY103" s="5">
        <v>1.0</v>
      </c>
      <c r="AZ103" s="5">
        <v>0.0</v>
      </c>
      <c r="BA103" s="5">
        <v>3.0</v>
      </c>
      <c r="BB103" s="5">
        <v>0.261</v>
      </c>
      <c r="BC103" s="5">
        <f t="shared" si="1"/>
        <v>39</v>
      </c>
      <c r="BD103" s="5">
        <f t="shared" si="2"/>
        <v>1</v>
      </c>
    </row>
    <row r="104">
      <c r="A104" s="1">
        <v>103.0</v>
      </c>
      <c r="B104" s="3"/>
      <c r="C104" s="4" t="s">
        <v>817</v>
      </c>
      <c r="D104" s="4" t="s">
        <v>1126</v>
      </c>
      <c r="E104" s="5">
        <v>2019.0</v>
      </c>
      <c r="F104" s="5">
        <v>2020.0</v>
      </c>
      <c r="G104" s="5">
        <v>40.0</v>
      </c>
      <c r="H104" s="5">
        <v>51.0</v>
      </c>
      <c r="I104" s="3"/>
      <c r="J104" s="3"/>
      <c r="K104" s="3"/>
      <c r="L104" s="5">
        <v>4.01</v>
      </c>
      <c r="M104" s="5">
        <v>10.0</v>
      </c>
      <c r="N104" s="3"/>
      <c r="O104" s="3"/>
      <c r="P104" s="3"/>
      <c r="Q104" s="3"/>
      <c r="R104" s="5">
        <v>42.2</v>
      </c>
      <c r="S104" s="5">
        <v>50.0</v>
      </c>
      <c r="T104" s="5">
        <v>19.0</v>
      </c>
      <c r="U104" s="5">
        <v>19.0</v>
      </c>
      <c r="V104" s="5">
        <v>3.0</v>
      </c>
      <c r="W104" s="5">
        <v>21.0</v>
      </c>
      <c r="X104" s="5">
        <v>0.0</v>
      </c>
      <c r="Y104" s="5">
        <v>0.0</v>
      </c>
      <c r="Z104" s="5">
        <v>1.0</v>
      </c>
      <c r="AA104" s="5">
        <v>0.0</v>
      </c>
      <c r="AB104" s="5">
        <v>1.0</v>
      </c>
      <c r="AC104" s="5">
        <v>193.0</v>
      </c>
      <c r="AD104" s="5">
        <v>1.664</v>
      </c>
      <c r="AE104" s="5">
        <v>10.8</v>
      </c>
      <c r="AF104" s="5">
        <v>2.43</v>
      </c>
      <c r="AG104" s="5">
        <v>193.0</v>
      </c>
      <c r="AH104" s="5">
        <v>170.0</v>
      </c>
      <c r="AI104" s="5">
        <v>19.0</v>
      </c>
      <c r="AJ104" s="5">
        <v>50.0</v>
      </c>
      <c r="AK104" s="5">
        <v>13.0</v>
      </c>
      <c r="AL104" s="5">
        <v>0.0</v>
      </c>
      <c r="AM104" s="5">
        <v>3.0</v>
      </c>
      <c r="AN104" s="5">
        <v>1.0</v>
      </c>
      <c r="AO104" s="5">
        <v>0.0</v>
      </c>
      <c r="AP104" s="5">
        <v>21.0</v>
      </c>
      <c r="AQ104" s="5">
        <v>0.294</v>
      </c>
      <c r="AR104" s="5">
        <v>0.373</v>
      </c>
      <c r="AS104" s="5">
        <v>0.424</v>
      </c>
      <c r="AT104" s="5">
        <v>0.797</v>
      </c>
      <c r="AU104" s="5">
        <v>72.0</v>
      </c>
      <c r="AV104" s="5">
        <v>8.0</v>
      </c>
      <c r="AW104" s="5">
        <v>1.0</v>
      </c>
      <c r="AX104" s="5">
        <v>0.0</v>
      </c>
      <c r="AY104" s="5">
        <v>1.0</v>
      </c>
      <c r="AZ104" s="5">
        <v>0.0</v>
      </c>
      <c r="BA104" s="5">
        <v>0.0</v>
      </c>
      <c r="BB104" s="5">
        <v>0.402</v>
      </c>
      <c r="BC104" s="5">
        <f t="shared" si="1"/>
        <v>34</v>
      </c>
      <c r="BD104" s="5">
        <f t="shared" si="2"/>
        <v>1</v>
      </c>
    </row>
    <row r="105">
      <c r="A105" s="1">
        <v>104.0</v>
      </c>
      <c r="B105" s="3"/>
      <c r="C105" s="4" t="s">
        <v>776</v>
      </c>
      <c r="D105" s="4" t="s">
        <v>1126</v>
      </c>
      <c r="E105" s="5">
        <v>2019.0</v>
      </c>
      <c r="F105" s="5">
        <v>2020.0</v>
      </c>
      <c r="G105" s="5">
        <v>33.0</v>
      </c>
      <c r="H105" s="5">
        <v>50.0</v>
      </c>
      <c r="I105" s="3"/>
      <c r="J105" s="3"/>
      <c r="K105" s="3"/>
      <c r="L105" s="5">
        <v>6.86</v>
      </c>
      <c r="M105" s="5">
        <v>33.0</v>
      </c>
      <c r="N105" s="3"/>
      <c r="O105" s="3"/>
      <c r="P105" s="3"/>
      <c r="Q105" s="3"/>
      <c r="R105" s="5">
        <v>82.2</v>
      </c>
      <c r="S105" s="5">
        <v>105.0</v>
      </c>
      <c r="T105" s="5">
        <v>55.0</v>
      </c>
      <c r="U105" s="5">
        <v>63.0</v>
      </c>
      <c r="V105" s="5">
        <v>14.0</v>
      </c>
      <c r="W105" s="5">
        <v>36.0</v>
      </c>
      <c r="X105" s="5">
        <v>2.0</v>
      </c>
      <c r="Y105" s="5">
        <v>4.0</v>
      </c>
      <c r="Z105" s="5">
        <v>2.0</v>
      </c>
      <c r="AA105" s="5">
        <v>0.0</v>
      </c>
      <c r="AB105" s="5">
        <v>0.0</v>
      </c>
      <c r="AC105" s="5">
        <v>384.0</v>
      </c>
      <c r="AD105" s="5">
        <v>1.706</v>
      </c>
      <c r="AE105" s="5">
        <v>5.4</v>
      </c>
      <c r="AF105" s="5">
        <v>1.39</v>
      </c>
      <c r="AG105" s="5">
        <v>384.0</v>
      </c>
      <c r="AH105" s="5">
        <v>346.0</v>
      </c>
      <c r="AI105" s="5">
        <v>55.0</v>
      </c>
      <c r="AJ105" s="5">
        <v>105.0</v>
      </c>
      <c r="AK105" s="5">
        <v>23.0</v>
      </c>
      <c r="AL105" s="5">
        <v>1.0</v>
      </c>
      <c r="AM105" s="5">
        <v>14.0</v>
      </c>
      <c r="AN105" s="5">
        <v>6.0</v>
      </c>
      <c r="AO105" s="5">
        <v>0.0</v>
      </c>
      <c r="AP105" s="5">
        <v>36.0</v>
      </c>
      <c r="AQ105" s="5">
        <v>0.303</v>
      </c>
      <c r="AR105" s="5">
        <v>0.372</v>
      </c>
      <c r="AS105" s="5">
        <v>0.497</v>
      </c>
      <c r="AT105" s="5">
        <v>0.87</v>
      </c>
      <c r="AU105" s="5">
        <v>172.0</v>
      </c>
      <c r="AV105" s="5">
        <v>7.0</v>
      </c>
      <c r="AW105" s="5">
        <v>2.0</v>
      </c>
      <c r="AX105" s="5">
        <v>0.0</v>
      </c>
      <c r="AY105" s="5">
        <v>0.0</v>
      </c>
      <c r="AZ105" s="5">
        <v>2.0</v>
      </c>
      <c r="BA105" s="5">
        <v>4.0</v>
      </c>
      <c r="BB105" s="5">
        <v>0.323</v>
      </c>
      <c r="BC105" s="5">
        <f t="shared" si="1"/>
        <v>67</v>
      </c>
      <c r="BD105" s="5">
        <f t="shared" si="2"/>
        <v>6</v>
      </c>
    </row>
    <row r="106">
      <c r="A106" s="1">
        <v>105.0</v>
      </c>
      <c r="B106" s="3"/>
      <c r="C106" s="4" t="s">
        <v>781</v>
      </c>
      <c r="D106" s="4" t="s">
        <v>1126</v>
      </c>
      <c r="E106" s="5">
        <v>2019.0</v>
      </c>
      <c r="F106" s="5">
        <v>2020.0</v>
      </c>
      <c r="G106" s="5">
        <v>69.0</v>
      </c>
      <c r="H106" s="5">
        <v>50.0</v>
      </c>
      <c r="I106" s="3"/>
      <c r="J106" s="3"/>
      <c r="K106" s="3"/>
      <c r="L106" s="5">
        <v>1.91</v>
      </c>
      <c r="M106" s="5">
        <v>0.0</v>
      </c>
      <c r="N106" s="3"/>
      <c r="O106" s="3"/>
      <c r="P106" s="3"/>
      <c r="Q106" s="3"/>
      <c r="R106" s="5">
        <v>37.2</v>
      </c>
      <c r="S106" s="5">
        <v>18.0</v>
      </c>
      <c r="T106" s="5">
        <v>12.0</v>
      </c>
      <c r="U106" s="5">
        <v>8.0</v>
      </c>
      <c r="V106" s="5">
        <v>4.0</v>
      </c>
      <c r="W106" s="5">
        <v>9.0</v>
      </c>
      <c r="X106" s="5">
        <v>2.0</v>
      </c>
      <c r="Y106" s="5">
        <v>0.0</v>
      </c>
      <c r="Z106" s="5">
        <v>1.0</v>
      </c>
      <c r="AA106" s="5">
        <v>1.0</v>
      </c>
      <c r="AB106" s="5">
        <v>1.0</v>
      </c>
      <c r="AC106" s="5">
        <v>137.0</v>
      </c>
      <c r="AD106" s="5">
        <v>0.717</v>
      </c>
      <c r="AE106" s="5">
        <v>11.9</v>
      </c>
      <c r="AF106" s="5">
        <v>5.56</v>
      </c>
      <c r="AG106" s="5">
        <v>137.0</v>
      </c>
      <c r="AH106" s="5">
        <v>127.0</v>
      </c>
      <c r="AI106" s="5">
        <v>12.0</v>
      </c>
      <c r="AJ106" s="5">
        <v>18.0</v>
      </c>
      <c r="AK106" s="5">
        <v>6.0</v>
      </c>
      <c r="AL106" s="5">
        <v>0.0</v>
      </c>
      <c r="AM106" s="5">
        <v>4.0</v>
      </c>
      <c r="AN106" s="5">
        <v>1.0</v>
      </c>
      <c r="AO106" s="5">
        <v>0.0</v>
      </c>
      <c r="AP106" s="5">
        <v>9.0</v>
      </c>
      <c r="AQ106" s="5">
        <v>0.142</v>
      </c>
      <c r="AR106" s="5">
        <v>0.204</v>
      </c>
      <c r="AS106" s="5">
        <v>0.283</v>
      </c>
      <c r="AT106" s="5">
        <v>0.488</v>
      </c>
      <c r="AU106" s="5">
        <v>36.0</v>
      </c>
      <c r="AV106" s="5">
        <v>3.0</v>
      </c>
      <c r="AW106" s="5">
        <v>1.0</v>
      </c>
      <c r="AX106" s="5">
        <v>0.0</v>
      </c>
      <c r="AY106" s="5">
        <v>0.0</v>
      </c>
      <c r="AZ106" s="5">
        <v>2.0</v>
      </c>
      <c r="BA106" s="5">
        <v>0.0</v>
      </c>
      <c r="BB106" s="5">
        <v>0.192</v>
      </c>
      <c r="BC106" s="5">
        <f t="shared" si="1"/>
        <v>8</v>
      </c>
      <c r="BD106" s="5">
        <f t="shared" si="2"/>
        <v>1</v>
      </c>
    </row>
    <row r="107">
      <c r="A107" s="1">
        <v>106.0</v>
      </c>
      <c r="B107" s="3"/>
      <c r="C107" s="4" t="s">
        <v>767</v>
      </c>
      <c r="D107" s="4" t="s">
        <v>1126</v>
      </c>
      <c r="E107" s="5">
        <v>2019.0</v>
      </c>
      <c r="F107" s="5">
        <v>2020.0</v>
      </c>
      <c r="G107" s="5">
        <v>24.0</v>
      </c>
      <c r="H107" s="5">
        <v>50.0</v>
      </c>
      <c r="I107" s="3"/>
      <c r="J107" s="3"/>
      <c r="K107" s="3"/>
      <c r="L107" s="5">
        <v>6.07</v>
      </c>
      <c r="M107" s="5">
        <v>23.0</v>
      </c>
      <c r="N107" s="3"/>
      <c r="O107" s="3"/>
      <c r="P107" s="3"/>
      <c r="Q107" s="3"/>
      <c r="R107" s="5">
        <v>56.1</v>
      </c>
      <c r="S107" s="5">
        <v>57.0</v>
      </c>
      <c r="T107" s="5">
        <v>29.0</v>
      </c>
      <c r="U107" s="5">
        <v>38.0</v>
      </c>
      <c r="V107" s="5">
        <v>14.0</v>
      </c>
      <c r="W107" s="5">
        <v>21.0</v>
      </c>
      <c r="X107" s="5">
        <v>0.0</v>
      </c>
      <c r="Y107" s="5">
        <v>0.0</v>
      </c>
      <c r="Z107" s="5">
        <v>8.0</v>
      </c>
      <c r="AA107" s="5">
        <v>0.0</v>
      </c>
      <c r="AB107" s="5">
        <v>1.0</v>
      </c>
      <c r="AC107" s="5">
        <v>248.0</v>
      </c>
      <c r="AD107" s="5">
        <v>1.385</v>
      </c>
      <c r="AE107" s="5">
        <v>8.0</v>
      </c>
      <c r="AF107" s="5">
        <v>2.38</v>
      </c>
      <c r="AG107" s="5">
        <v>248.0</v>
      </c>
      <c r="AH107" s="5">
        <v>218.0</v>
      </c>
      <c r="AI107" s="5">
        <v>29.0</v>
      </c>
      <c r="AJ107" s="5">
        <v>57.0</v>
      </c>
      <c r="AK107" s="5">
        <v>9.0</v>
      </c>
      <c r="AL107" s="5">
        <v>4.0</v>
      </c>
      <c r="AM107" s="5">
        <v>14.0</v>
      </c>
      <c r="AN107" s="5">
        <v>2.0</v>
      </c>
      <c r="AO107" s="5">
        <v>0.0</v>
      </c>
      <c r="AP107" s="5">
        <v>21.0</v>
      </c>
      <c r="AQ107" s="5">
        <v>0.261</v>
      </c>
      <c r="AR107" s="5">
        <v>0.347</v>
      </c>
      <c r="AS107" s="5">
        <v>0.532</v>
      </c>
      <c r="AT107" s="5">
        <v>0.879</v>
      </c>
      <c r="AU107" s="5">
        <v>116.0</v>
      </c>
      <c r="AV107" s="5">
        <v>4.0</v>
      </c>
      <c r="AW107" s="5">
        <v>8.0</v>
      </c>
      <c r="AX107" s="5">
        <v>0.0</v>
      </c>
      <c r="AY107" s="5">
        <v>1.0</v>
      </c>
      <c r="AZ107" s="5">
        <v>0.0</v>
      </c>
      <c r="BA107" s="5">
        <v>0.0</v>
      </c>
      <c r="BB107" s="5">
        <v>0.277</v>
      </c>
      <c r="BC107" s="5">
        <f t="shared" si="1"/>
        <v>30</v>
      </c>
      <c r="BD107" s="5">
        <f t="shared" si="2"/>
        <v>2</v>
      </c>
    </row>
    <row r="108">
      <c r="A108" s="1">
        <v>107.0</v>
      </c>
      <c r="B108" s="3"/>
      <c r="C108" s="4" t="s">
        <v>895</v>
      </c>
      <c r="D108" s="4" t="s">
        <v>1126</v>
      </c>
      <c r="E108" s="5">
        <v>2019.0</v>
      </c>
      <c r="F108" s="5">
        <v>2020.0</v>
      </c>
      <c r="G108" s="5">
        <v>26.0</v>
      </c>
      <c r="H108" s="5">
        <v>50.0</v>
      </c>
      <c r="I108" s="3"/>
      <c r="J108" s="3"/>
      <c r="K108" s="3"/>
      <c r="L108" s="5">
        <v>5.67</v>
      </c>
      <c r="M108" s="5">
        <v>15.0</v>
      </c>
      <c r="N108" s="3"/>
      <c r="O108" s="3"/>
      <c r="P108" s="3"/>
      <c r="Q108" s="3"/>
      <c r="R108" s="5">
        <v>46.0</v>
      </c>
      <c r="S108" s="5">
        <v>43.0</v>
      </c>
      <c r="T108" s="5">
        <v>19.0</v>
      </c>
      <c r="U108" s="5">
        <v>29.0</v>
      </c>
      <c r="V108" s="5">
        <v>7.0</v>
      </c>
      <c r="W108" s="5">
        <v>22.0</v>
      </c>
      <c r="X108" s="5">
        <v>1.0</v>
      </c>
      <c r="Y108" s="5">
        <v>0.0</v>
      </c>
      <c r="Z108" s="5">
        <v>1.0</v>
      </c>
      <c r="AA108" s="5">
        <v>0.0</v>
      </c>
      <c r="AB108" s="5">
        <v>2.0</v>
      </c>
      <c r="AC108" s="5">
        <v>196.0</v>
      </c>
      <c r="AD108" s="5">
        <v>1.413</v>
      </c>
      <c r="AE108" s="5">
        <v>9.8</v>
      </c>
      <c r="AF108" s="5">
        <v>2.27</v>
      </c>
      <c r="AG108" s="5">
        <v>196.0</v>
      </c>
      <c r="AH108" s="5">
        <v>169.0</v>
      </c>
      <c r="AI108" s="5">
        <v>19.0</v>
      </c>
      <c r="AJ108" s="5">
        <v>43.0</v>
      </c>
      <c r="AK108" s="5">
        <v>9.0</v>
      </c>
      <c r="AL108" s="5">
        <v>1.0</v>
      </c>
      <c r="AM108" s="5">
        <v>7.0</v>
      </c>
      <c r="AN108" s="5">
        <v>3.0</v>
      </c>
      <c r="AO108" s="5">
        <v>2.0</v>
      </c>
      <c r="AP108" s="5">
        <v>22.0</v>
      </c>
      <c r="AQ108" s="5">
        <v>0.254</v>
      </c>
      <c r="AR108" s="5">
        <v>0.342</v>
      </c>
      <c r="AS108" s="5">
        <v>0.444</v>
      </c>
      <c r="AT108" s="5">
        <v>0.786</v>
      </c>
      <c r="AU108" s="5">
        <v>75.0</v>
      </c>
      <c r="AV108" s="5">
        <v>3.0</v>
      </c>
      <c r="AW108" s="5">
        <v>1.0</v>
      </c>
      <c r="AX108" s="5">
        <v>3.0</v>
      </c>
      <c r="AY108" s="5">
        <v>1.0</v>
      </c>
      <c r="AZ108" s="5">
        <v>1.0</v>
      </c>
      <c r="BA108" s="5">
        <v>0.0</v>
      </c>
      <c r="BB108" s="5">
        <v>0.319</v>
      </c>
      <c r="BC108" s="5">
        <f t="shared" si="1"/>
        <v>26</v>
      </c>
      <c r="BD108" s="5">
        <f t="shared" si="2"/>
        <v>1</v>
      </c>
    </row>
    <row r="109">
      <c r="A109" s="1">
        <v>108.0</v>
      </c>
      <c r="B109" s="3"/>
      <c r="C109" s="4" t="s">
        <v>844</v>
      </c>
      <c r="D109" s="4" t="s">
        <v>1126</v>
      </c>
      <c r="E109" s="5">
        <v>2019.0</v>
      </c>
      <c r="F109" s="5">
        <v>2020.0</v>
      </c>
      <c r="G109" s="5">
        <v>70.0</v>
      </c>
      <c r="H109" s="5">
        <v>49.0</v>
      </c>
      <c r="I109" s="3"/>
      <c r="J109" s="3"/>
      <c r="K109" s="3"/>
      <c r="L109" s="5">
        <v>4.31</v>
      </c>
      <c r="M109" s="5">
        <v>0.0</v>
      </c>
      <c r="N109" s="3"/>
      <c r="O109" s="3"/>
      <c r="P109" s="3"/>
      <c r="Q109" s="3"/>
      <c r="R109" s="5">
        <v>31.1</v>
      </c>
      <c r="S109" s="5">
        <v>25.0</v>
      </c>
      <c r="T109" s="5">
        <v>17.0</v>
      </c>
      <c r="U109" s="5">
        <v>15.0</v>
      </c>
      <c r="V109" s="5">
        <v>6.0</v>
      </c>
      <c r="W109" s="5">
        <v>10.0</v>
      </c>
      <c r="X109" s="5">
        <v>0.0</v>
      </c>
      <c r="Y109" s="5">
        <v>1.0</v>
      </c>
      <c r="Z109" s="5">
        <v>1.0</v>
      </c>
      <c r="AA109" s="5">
        <v>0.0</v>
      </c>
      <c r="AB109" s="5">
        <v>4.0</v>
      </c>
      <c r="AC109" s="5">
        <v>128.0</v>
      </c>
      <c r="AD109" s="5">
        <v>1.117</v>
      </c>
      <c r="AE109" s="5">
        <v>14.1</v>
      </c>
      <c r="AF109" s="5">
        <v>4.9</v>
      </c>
      <c r="AG109" s="5">
        <v>128.0</v>
      </c>
      <c r="AH109" s="5">
        <v>117.0</v>
      </c>
      <c r="AI109" s="5">
        <v>17.0</v>
      </c>
      <c r="AJ109" s="5">
        <v>25.0</v>
      </c>
      <c r="AK109" s="5">
        <v>5.0</v>
      </c>
      <c r="AL109" s="5">
        <v>0.0</v>
      </c>
      <c r="AM109" s="5">
        <v>6.0</v>
      </c>
      <c r="AN109" s="5">
        <v>1.0</v>
      </c>
      <c r="AO109" s="5">
        <v>0.0</v>
      </c>
      <c r="AP109" s="5">
        <v>10.0</v>
      </c>
      <c r="AQ109" s="5">
        <v>0.214</v>
      </c>
      <c r="AR109" s="5">
        <v>0.281</v>
      </c>
      <c r="AS109" s="5">
        <v>0.41</v>
      </c>
      <c r="AT109" s="5">
        <v>0.692</v>
      </c>
      <c r="AU109" s="5">
        <v>48.0</v>
      </c>
      <c r="AV109" s="5">
        <v>1.0</v>
      </c>
      <c r="AW109" s="5">
        <v>1.0</v>
      </c>
      <c r="AX109" s="5">
        <v>0.0</v>
      </c>
      <c r="AY109" s="5">
        <v>0.0</v>
      </c>
      <c r="AZ109" s="5">
        <v>0.0</v>
      </c>
      <c r="BA109" s="5">
        <v>1.0</v>
      </c>
      <c r="BB109" s="5">
        <v>0.306</v>
      </c>
      <c r="BC109" s="5">
        <f t="shared" si="1"/>
        <v>14</v>
      </c>
      <c r="BD109" s="5">
        <f t="shared" si="2"/>
        <v>1</v>
      </c>
    </row>
    <row r="110">
      <c r="A110" s="1">
        <v>109.0</v>
      </c>
      <c r="B110" s="3"/>
      <c r="C110" s="4" t="s">
        <v>725</v>
      </c>
      <c r="D110" s="4" t="s">
        <v>1126</v>
      </c>
      <c r="E110" s="5">
        <v>2019.0</v>
      </c>
      <c r="F110" s="5">
        <v>2020.0</v>
      </c>
      <c r="G110" s="5">
        <v>34.0</v>
      </c>
      <c r="H110" s="5">
        <v>49.0</v>
      </c>
      <c r="I110" s="3"/>
      <c r="J110" s="3"/>
      <c r="K110" s="3"/>
      <c r="L110" s="5">
        <v>6.98</v>
      </c>
      <c r="M110" s="5">
        <v>9.0</v>
      </c>
      <c r="N110" s="3"/>
      <c r="O110" s="3"/>
      <c r="P110" s="3"/>
      <c r="Q110" s="3"/>
      <c r="R110" s="5">
        <v>40.0</v>
      </c>
      <c r="S110" s="5">
        <v>48.0</v>
      </c>
      <c r="T110" s="5">
        <v>27.0</v>
      </c>
      <c r="U110" s="5">
        <v>31.0</v>
      </c>
      <c r="V110" s="5">
        <v>8.0</v>
      </c>
      <c r="W110" s="5">
        <v>26.0</v>
      </c>
      <c r="X110" s="5">
        <v>0.0</v>
      </c>
      <c r="Y110" s="5">
        <v>0.0</v>
      </c>
      <c r="Z110" s="5">
        <v>0.0</v>
      </c>
      <c r="AA110" s="5">
        <v>0.0</v>
      </c>
      <c r="AB110" s="5">
        <v>3.0</v>
      </c>
      <c r="AC110" s="5">
        <v>192.0</v>
      </c>
      <c r="AD110" s="5">
        <v>1.85</v>
      </c>
      <c r="AE110" s="5">
        <v>11.0</v>
      </c>
      <c r="AF110" s="5">
        <v>1.88</v>
      </c>
      <c r="AG110" s="5">
        <v>192.0</v>
      </c>
      <c r="AH110" s="5">
        <v>164.0</v>
      </c>
      <c r="AI110" s="5">
        <v>27.0</v>
      </c>
      <c r="AJ110" s="5">
        <v>48.0</v>
      </c>
      <c r="AK110" s="5">
        <v>11.0</v>
      </c>
      <c r="AL110" s="5">
        <v>1.0</v>
      </c>
      <c r="AM110" s="5">
        <v>8.0</v>
      </c>
      <c r="AN110" s="5">
        <v>4.0</v>
      </c>
      <c r="AO110" s="5">
        <v>0.0</v>
      </c>
      <c r="AP110" s="5">
        <v>26.0</v>
      </c>
      <c r="AQ110" s="5">
        <v>0.293</v>
      </c>
      <c r="AR110" s="5">
        <v>0.389</v>
      </c>
      <c r="AS110" s="5">
        <v>0.518</v>
      </c>
      <c r="AT110" s="5">
        <v>0.908</v>
      </c>
      <c r="AU110" s="5">
        <v>85.0</v>
      </c>
      <c r="AV110" s="5">
        <v>2.0</v>
      </c>
      <c r="AW110" s="5">
        <v>0.0</v>
      </c>
      <c r="AX110" s="5">
        <v>2.0</v>
      </c>
      <c r="AY110" s="5">
        <v>0.0</v>
      </c>
      <c r="AZ110" s="5">
        <v>0.0</v>
      </c>
      <c r="BA110" s="5">
        <v>0.0</v>
      </c>
      <c r="BB110" s="5">
        <v>0.374</v>
      </c>
      <c r="BC110" s="5">
        <f t="shared" si="1"/>
        <v>28</v>
      </c>
      <c r="BD110" s="5">
        <f t="shared" si="2"/>
        <v>4</v>
      </c>
    </row>
    <row r="111">
      <c r="A111" s="1">
        <v>110.0</v>
      </c>
      <c r="B111" s="3"/>
      <c r="C111" s="4" t="s">
        <v>740</v>
      </c>
      <c r="D111" s="4" t="s">
        <v>1126</v>
      </c>
      <c r="E111" s="5">
        <v>2019.0</v>
      </c>
      <c r="F111" s="5">
        <v>2020.0</v>
      </c>
      <c r="G111" s="5">
        <v>78.0</v>
      </c>
      <c r="H111" s="5">
        <v>49.0</v>
      </c>
      <c r="I111" s="3"/>
      <c r="J111" s="3"/>
      <c r="K111" s="3"/>
      <c r="L111" s="5">
        <v>3.86</v>
      </c>
      <c r="M111" s="5">
        <v>0.0</v>
      </c>
      <c r="N111" s="3"/>
      <c r="O111" s="3"/>
      <c r="P111" s="3"/>
      <c r="Q111" s="3"/>
      <c r="R111" s="5">
        <v>37.1</v>
      </c>
      <c r="S111" s="5">
        <v>40.0</v>
      </c>
      <c r="T111" s="5">
        <v>22.0</v>
      </c>
      <c r="U111" s="5">
        <v>16.0</v>
      </c>
      <c r="V111" s="5">
        <v>5.0</v>
      </c>
      <c r="W111" s="5">
        <v>19.0</v>
      </c>
      <c r="X111" s="5">
        <v>4.0</v>
      </c>
      <c r="Y111" s="5">
        <v>0.0</v>
      </c>
      <c r="Z111" s="5">
        <v>3.0</v>
      </c>
      <c r="AA111" s="5">
        <v>0.0</v>
      </c>
      <c r="AB111" s="5">
        <v>0.0</v>
      </c>
      <c r="AC111" s="5">
        <v>171.0</v>
      </c>
      <c r="AD111" s="5">
        <v>1.58</v>
      </c>
      <c r="AE111" s="5">
        <v>11.8</v>
      </c>
      <c r="AF111" s="5">
        <v>2.58</v>
      </c>
      <c r="AG111" s="5">
        <v>171.0</v>
      </c>
      <c r="AH111" s="5">
        <v>148.0</v>
      </c>
      <c r="AI111" s="5">
        <v>22.0</v>
      </c>
      <c r="AJ111" s="5">
        <v>40.0</v>
      </c>
      <c r="AK111" s="5">
        <v>9.0</v>
      </c>
      <c r="AL111" s="5">
        <v>1.0</v>
      </c>
      <c r="AM111" s="5">
        <v>5.0</v>
      </c>
      <c r="AN111" s="5">
        <v>2.0</v>
      </c>
      <c r="AO111" s="5">
        <v>1.0</v>
      </c>
      <c r="AP111" s="5">
        <v>19.0</v>
      </c>
      <c r="AQ111" s="5">
        <v>0.27</v>
      </c>
      <c r="AR111" s="5">
        <v>0.365</v>
      </c>
      <c r="AS111" s="5">
        <v>0.446</v>
      </c>
      <c r="AT111" s="5">
        <v>0.811</v>
      </c>
      <c r="AU111" s="5">
        <v>66.0</v>
      </c>
      <c r="AV111" s="5">
        <v>0.0</v>
      </c>
      <c r="AW111" s="5">
        <v>3.0</v>
      </c>
      <c r="AX111" s="5">
        <v>1.0</v>
      </c>
      <c r="AY111" s="5">
        <v>0.0</v>
      </c>
      <c r="AZ111" s="5">
        <v>4.0</v>
      </c>
      <c r="BA111" s="5">
        <v>0.0</v>
      </c>
      <c r="BB111" s="5">
        <v>0.372</v>
      </c>
      <c r="BC111" s="5">
        <f t="shared" si="1"/>
        <v>25</v>
      </c>
      <c r="BD111" s="5">
        <f t="shared" si="2"/>
        <v>1</v>
      </c>
    </row>
    <row r="112">
      <c r="A112" s="1">
        <v>111.0</v>
      </c>
      <c r="B112" s="3"/>
      <c r="C112" s="4" t="s">
        <v>757</v>
      </c>
      <c r="D112" s="4" t="s">
        <v>1126</v>
      </c>
      <c r="E112" s="5">
        <v>2019.0</v>
      </c>
      <c r="F112" s="5">
        <v>2020.0</v>
      </c>
      <c r="G112" s="5">
        <v>22.0</v>
      </c>
      <c r="H112" s="5">
        <v>48.0</v>
      </c>
      <c r="I112" s="3"/>
      <c r="J112" s="3"/>
      <c r="K112" s="3"/>
      <c r="L112" s="5">
        <v>5.49</v>
      </c>
      <c r="M112" s="5">
        <v>22.0</v>
      </c>
      <c r="N112" s="3"/>
      <c r="O112" s="3"/>
      <c r="P112" s="3"/>
      <c r="Q112" s="3"/>
      <c r="R112" s="5">
        <v>59.0</v>
      </c>
      <c r="S112" s="5">
        <v>62.0</v>
      </c>
      <c r="T112" s="5">
        <v>35.0</v>
      </c>
      <c r="U112" s="5">
        <v>36.0</v>
      </c>
      <c r="V112" s="5">
        <v>15.0</v>
      </c>
      <c r="W112" s="5">
        <v>28.0</v>
      </c>
      <c r="X112" s="5">
        <v>1.0</v>
      </c>
      <c r="Y112" s="5">
        <v>2.0</v>
      </c>
      <c r="Z112" s="5">
        <v>5.0</v>
      </c>
      <c r="AA112" s="5">
        <v>0.0</v>
      </c>
      <c r="AB112" s="5">
        <v>2.0</v>
      </c>
      <c r="AC112" s="5">
        <v>266.0</v>
      </c>
      <c r="AD112" s="5">
        <v>1.525</v>
      </c>
      <c r="AE112" s="5">
        <v>7.3</v>
      </c>
      <c r="AF112" s="5">
        <v>1.71</v>
      </c>
      <c r="AG112" s="5">
        <v>266.0</v>
      </c>
      <c r="AH112" s="5">
        <v>231.0</v>
      </c>
      <c r="AI112" s="5">
        <v>35.0</v>
      </c>
      <c r="AJ112" s="5">
        <v>62.0</v>
      </c>
      <c r="AK112" s="5">
        <v>16.0</v>
      </c>
      <c r="AL112" s="5">
        <v>0.0</v>
      </c>
      <c r="AM112" s="5">
        <v>15.0</v>
      </c>
      <c r="AN112" s="5">
        <v>3.0</v>
      </c>
      <c r="AO112" s="5">
        <v>1.0</v>
      </c>
      <c r="AP112" s="5">
        <v>28.0</v>
      </c>
      <c r="AQ112" s="5">
        <v>0.268</v>
      </c>
      <c r="AR112" s="5">
        <v>0.358</v>
      </c>
      <c r="AS112" s="5">
        <v>0.532</v>
      </c>
      <c r="AT112" s="5">
        <v>0.891</v>
      </c>
      <c r="AU112" s="5">
        <v>123.0</v>
      </c>
      <c r="AV112" s="5">
        <v>9.0</v>
      </c>
      <c r="AW112" s="5">
        <v>5.0</v>
      </c>
      <c r="AX112" s="5">
        <v>0.0</v>
      </c>
      <c r="AY112" s="5">
        <v>1.0</v>
      </c>
      <c r="AZ112" s="5">
        <v>1.0</v>
      </c>
      <c r="BA112" s="5">
        <v>2.0</v>
      </c>
      <c r="BB112" s="5">
        <v>0.278</v>
      </c>
      <c r="BC112" s="5">
        <f t="shared" si="1"/>
        <v>31</v>
      </c>
      <c r="BD112" s="5">
        <f t="shared" si="2"/>
        <v>2</v>
      </c>
    </row>
    <row r="113">
      <c r="A113" s="1">
        <v>112.0</v>
      </c>
      <c r="B113" s="3"/>
      <c r="C113" s="4" t="s">
        <v>820</v>
      </c>
      <c r="D113" s="4" t="s">
        <v>1126</v>
      </c>
      <c r="E113" s="5">
        <v>2019.0</v>
      </c>
      <c r="F113" s="5">
        <v>2020.0</v>
      </c>
      <c r="G113" s="5">
        <v>83.0</v>
      </c>
      <c r="H113" s="5">
        <v>48.0</v>
      </c>
      <c r="I113" s="3"/>
      <c r="J113" s="3"/>
      <c r="K113" s="3"/>
      <c r="L113" s="5">
        <v>4.22</v>
      </c>
      <c r="M113" s="5">
        <v>0.0</v>
      </c>
      <c r="N113" s="3"/>
      <c r="O113" s="3"/>
      <c r="P113" s="3"/>
      <c r="Q113" s="3"/>
      <c r="R113" s="5">
        <v>42.2</v>
      </c>
      <c r="S113" s="5">
        <v>37.0</v>
      </c>
      <c r="T113" s="5">
        <v>22.0</v>
      </c>
      <c r="U113" s="5">
        <v>20.0</v>
      </c>
      <c r="V113" s="5">
        <v>3.0</v>
      </c>
      <c r="W113" s="5">
        <v>16.0</v>
      </c>
      <c r="X113" s="5">
        <v>1.0</v>
      </c>
      <c r="Y113" s="5">
        <v>0.0</v>
      </c>
      <c r="Z113" s="5">
        <v>2.0</v>
      </c>
      <c r="AA113" s="5">
        <v>0.0</v>
      </c>
      <c r="AB113" s="5">
        <v>5.0</v>
      </c>
      <c r="AC113" s="5">
        <v>178.0</v>
      </c>
      <c r="AD113" s="5">
        <v>1.242</v>
      </c>
      <c r="AE113" s="5">
        <v>10.1</v>
      </c>
      <c r="AF113" s="5">
        <v>3.0</v>
      </c>
      <c r="AG113" s="5">
        <v>178.0</v>
      </c>
      <c r="AH113" s="5">
        <v>158.0</v>
      </c>
      <c r="AI113" s="5">
        <v>22.0</v>
      </c>
      <c r="AJ113" s="5">
        <v>37.0</v>
      </c>
      <c r="AK113" s="5">
        <v>8.0</v>
      </c>
      <c r="AL113" s="5">
        <v>1.0</v>
      </c>
      <c r="AM113" s="5">
        <v>3.0</v>
      </c>
      <c r="AN113" s="5">
        <v>6.0</v>
      </c>
      <c r="AO113" s="5">
        <v>1.0</v>
      </c>
      <c r="AP113" s="5">
        <v>16.0</v>
      </c>
      <c r="AQ113" s="5">
        <v>0.234</v>
      </c>
      <c r="AR113" s="5">
        <v>0.309</v>
      </c>
      <c r="AS113" s="5">
        <v>0.354</v>
      </c>
      <c r="AT113" s="5">
        <v>0.663</v>
      </c>
      <c r="AU113" s="5">
        <v>56.0</v>
      </c>
      <c r="AV113" s="5">
        <v>2.0</v>
      </c>
      <c r="AW113" s="5">
        <v>2.0</v>
      </c>
      <c r="AX113" s="5">
        <v>0.0</v>
      </c>
      <c r="AY113" s="5">
        <v>2.0</v>
      </c>
      <c r="AZ113" s="5">
        <v>1.0</v>
      </c>
      <c r="BA113" s="5">
        <v>0.0</v>
      </c>
      <c r="BB113" s="5">
        <v>0.312</v>
      </c>
      <c r="BC113" s="5">
        <f t="shared" si="1"/>
        <v>25</v>
      </c>
      <c r="BD113" s="5">
        <f t="shared" si="2"/>
        <v>5</v>
      </c>
    </row>
    <row r="114">
      <c r="A114" s="1">
        <v>113.0</v>
      </c>
      <c r="B114" s="3"/>
      <c r="C114" s="4" t="s">
        <v>739</v>
      </c>
      <c r="D114" s="4" t="s">
        <v>1126</v>
      </c>
      <c r="E114" s="5">
        <v>2019.0</v>
      </c>
      <c r="F114" s="5">
        <v>2020.0</v>
      </c>
      <c r="G114" s="5">
        <v>75.0</v>
      </c>
      <c r="H114" s="5">
        <v>48.0</v>
      </c>
      <c r="I114" s="3"/>
      <c r="J114" s="3"/>
      <c r="K114" s="3"/>
      <c r="L114" s="5">
        <v>3.4</v>
      </c>
      <c r="M114" s="5">
        <v>0.0</v>
      </c>
      <c r="N114" s="3"/>
      <c r="O114" s="3"/>
      <c r="P114" s="3"/>
      <c r="Q114" s="3"/>
      <c r="R114" s="5">
        <v>39.2</v>
      </c>
      <c r="S114" s="5">
        <v>29.0</v>
      </c>
      <c r="T114" s="5">
        <v>18.0</v>
      </c>
      <c r="U114" s="5">
        <v>15.0</v>
      </c>
      <c r="V114" s="5">
        <v>5.0</v>
      </c>
      <c r="W114" s="5">
        <v>14.0</v>
      </c>
      <c r="X114" s="5">
        <v>2.0</v>
      </c>
      <c r="Y114" s="5">
        <v>0.0</v>
      </c>
      <c r="Z114" s="5">
        <v>0.0</v>
      </c>
      <c r="AA114" s="5">
        <v>0.0</v>
      </c>
      <c r="AB114" s="5">
        <v>2.0</v>
      </c>
      <c r="AC114" s="5">
        <v>155.0</v>
      </c>
      <c r="AD114" s="5">
        <v>1.084</v>
      </c>
      <c r="AE114" s="5">
        <v>10.9</v>
      </c>
      <c r="AF114" s="5">
        <v>3.43</v>
      </c>
      <c r="AG114" s="5">
        <v>155.0</v>
      </c>
      <c r="AH114" s="5">
        <v>139.0</v>
      </c>
      <c r="AI114" s="5">
        <v>18.0</v>
      </c>
      <c r="AJ114" s="5">
        <v>29.0</v>
      </c>
      <c r="AK114" s="5">
        <v>6.0</v>
      </c>
      <c r="AL114" s="5">
        <v>0.0</v>
      </c>
      <c r="AM114" s="5">
        <v>5.0</v>
      </c>
      <c r="AN114" s="5">
        <v>5.0</v>
      </c>
      <c r="AO114" s="5">
        <v>1.0</v>
      </c>
      <c r="AP114" s="5">
        <v>14.0</v>
      </c>
      <c r="AQ114" s="5">
        <v>0.209</v>
      </c>
      <c r="AR114" s="5">
        <v>0.277</v>
      </c>
      <c r="AS114" s="5">
        <v>0.36</v>
      </c>
      <c r="AT114" s="5">
        <v>0.637</v>
      </c>
      <c r="AU114" s="5">
        <v>50.0</v>
      </c>
      <c r="AV114" s="5">
        <v>4.0</v>
      </c>
      <c r="AW114" s="5">
        <v>0.0</v>
      </c>
      <c r="AX114" s="5">
        <v>0.0</v>
      </c>
      <c r="AY114" s="5">
        <v>2.0</v>
      </c>
      <c r="AZ114" s="5">
        <v>2.0</v>
      </c>
      <c r="BA114" s="5">
        <v>0.0</v>
      </c>
      <c r="BB114" s="5">
        <v>0.273</v>
      </c>
      <c r="BC114" s="5">
        <f t="shared" si="1"/>
        <v>18</v>
      </c>
      <c r="BD114" s="5">
        <f t="shared" si="2"/>
        <v>4</v>
      </c>
    </row>
    <row r="115">
      <c r="A115" s="1">
        <v>114.0</v>
      </c>
      <c r="B115" s="3"/>
      <c r="C115" s="4" t="s">
        <v>392</v>
      </c>
      <c r="D115" s="4" t="s">
        <v>1126</v>
      </c>
      <c r="E115" s="5">
        <v>2019.0</v>
      </c>
      <c r="F115" s="5">
        <v>2020.0</v>
      </c>
      <c r="G115" s="5">
        <v>76.0</v>
      </c>
      <c r="H115" s="5">
        <v>48.0</v>
      </c>
      <c r="I115" s="3"/>
      <c r="J115" s="3"/>
      <c r="K115" s="3"/>
      <c r="L115" s="5">
        <v>3.26</v>
      </c>
      <c r="M115" s="5">
        <v>0.0</v>
      </c>
      <c r="N115" s="3"/>
      <c r="O115" s="3"/>
      <c r="P115" s="3"/>
      <c r="Q115" s="3"/>
      <c r="R115" s="5">
        <v>47.0</v>
      </c>
      <c r="S115" s="5">
        <v>36.0</v>
      </c>
      <c r="T115" s="5">
        <v>24.0</v>
      </c>
      <c r="U115" s="5">
        <v>17.0</v>
      </c>
      <c r="V115" s="5">
        <v>4.0</v>
      </c>
      <c r="W115" s="5">
        <v>19.0</v>
      </c>
      <c r="X115" s="5">
        <v>1.0</v>
      </c>
      <c r="Y115" s="5">
        <v>2.0</v>
      </c>
      <c r="Z115" s="5">
        <v>2.0</v>
      </c>
      <c r="AA115" s="5">
        <v>1.0</v>
      </c>
      <c r="AB115" s="5">
        <v>2.0</v>
      </c>
      <c r="AC115" s="5">
        <v>196.0</v>
      </c>
      <c r="AD115" s="5">
        <v>1.17</v>
      </c>
      <c r="AE115" s="5">
        <v>9.2</v>
      </c>
      <c r="AF115" s="5">
        <v>2.53</v>
      </c>
      <c r="AG115" s="5">
        <v>196.0</v>
      </c>
      <c r="AH115" s="5">
        <v>170.0</v>
      </c>
      <c r="AI115" s="5">
        <v>24.0</v>
      </c>
      <c r="AJ115" s="5">
        <v>36.0</v>
      </c>
      <c r="AK115" s="5">
        <v>8.0</v>
      </c>
      <c r="AL115" s="5">
        <v>1.0</v>
      </c>
      <c r="AM115" s="5">
        <v>4.0</v>
      </c>
      <c r="AN115" s="5">
        <v>4.0</v>
      </c>
      <c r="AO115" s="5">
        <v>0.0</v>
      </c>
      <c r="AP115" s="5">
        <v>19.0</v>
      </c>
      <c r="AQ115" s="5">
        <v>0.212</v>
      </c>
      <c r="AR115" s="5">
        <v>0.295</v>
      </c>
      <c r="AS115" s="5">
        <v>0.341</v>
      </c>
      <c r="AT115" s="5">
        <v>0.637</v>
      </c>
      <c r="AU115" s="5">
        <v>58.0</v>
      </c>
      <c r="AV115" s="5">
        <v>1.0</v>
      </c>
      <c r="AW115" s="5">
        <v>2.0</v>
      </c>
      <c r="AX115" s="5">
        <v>3.0</v>
      </c>
      <c r="AY115" s="5">
        <v>2.0</v>
      </c>
      <c r="AZ115" s="5">
        <v>1.0</v>
      </c>
      <c r="BA115" s="5">
        <v>2.0</v>
      </c>
      <c r="BB115" s="5">
        <v>0.267</v>
      </c>
      <c r="BC115" s="5">
        <f t="shared" si="1"/>
        <v>23</v>
      </c>
      <c r="BD115" s="5">
        <f t="shared" si="2"/>
        <v>4</v>
      </c>
    </row>
    <row r="116">
      <c r="A116" s="1">
        <v>115.0</v>
      </c>
      <c r="B116" s="3"/>
      <c r="C116" s="4" t="s">
        <v>864</v>
      </c>
      <c r="D116" s="4" t="s">
        <v>1126</v>
      </c>
      <c r="E116" s="5">
        <v>2019.0</v>
      </c>
      <c r="F116" s="5">
        <v>2020.0</v>
      </c>
      <c r="G116" s="5">
        <v>22.0</v>
      </c>
      <c r="H116" s="5">
        <v>48.0</v>
      </c>
      <c r="I116" s="3"/>
      <c r="J116" s="3"/>
      <c r="K116" s="3"/>
      <c r="L116" s="5">
        <v>5.36</v>
      </c>
      <c r="M116" s="5">
        <v>14.0</v>
      </c>
      <c r="N116" s="3"/>
      <c r="O116" s="3"/>
      <c r="P116" s="3"/>
      <c r="Q116" s="3"/>
      <c r="R116" s="5">
        <v>47.0</v>
      </c>
      <c r="S116" s="5">
        <v>45.0</v>
      </c>
      <c r="T116" s="5">
        <v>24.0</v>
      </c>
      <c r="U116" s="5">
        <v>28.0</v>
      </c>
      <c r="V116" s="5">
        <v>6.0</v>
      </c>
      <c r="W116" s="5">
        <v>18.0</v>
      </c>
      <c r="X116" s="5">
        <v>1.0</v>
      </c>
      <c r="Y116" s="5">
        <v>1.0</v>
      </c>
      <c r="Z116" s="5">
        <v>0.0</v>
      </c>
      <c r="AA116" s="5">
        <v>0.0</v>
      </c>
      <c r="AB116" s="5">
        <v>0.0</v>
      </c>
      <c r="AC116" s="5">
        <v>203.0</v>
      </c>
      <c r="AD116" s="5">
        <v>1.34</v>
      </c>
      <c r="AE116" s="5">
        <v>9.2</v>
      </c>
      <c r="AF116" s="5">
        <v>2.67</v>
      </c>
      <c r="AG116" s="5">
        <v>203.0</v>
      </c>
      <c r="AH116" s="5">
        <v>185.0</v>
      </c>
      <c r="AI116" s="5">
        <v>24.0</v>
      </c>
      <c r="AJ116" s="5">
        <v>45.0</v>
      </c>
      <c r="AK116" s="5">
        <v>13.0</v>
      </c>
      <c r="AL116" s="5">
        <v>2.0</v>
      </c>
      <c r="AM116" s="5">
        <v>6.0</v>
      </c>
      <c r="AN116" s="5">
        <v>1.0</v>
      </c>
      <c r="AO116" s="5">
        <v>1.0</v>
      </c>
      <c r="AP116" s="5">
        <v>18.0</v>
      </c>
      <c r="AQ116" s="5">
        <v>0.243</v>
      </c>
      <c r="AR116" s="5">
        <v>0.31</v>
      </c>
      <c r="AS116" s="5">
        <v>0.432</v>
      </c>
      <c r="AT116" s="5">
        <v>0.743</v>
      </c>
      <c r="AU116" s="5">
        <v>80.0</v>
      </c>
      <c r="AV116" s="5">
        <v>1.0</v>
      </c>
      <c r="AW116" s="5">
        <v>0.0</v>
      </c>
      <c r="AX116" s="5">
        <v>0.0</v>
      </c>
      <c r="AY116" s="5">
        <v>0.0</v>
      </c>
      <c r="AZ116" s="5">
        <v>1.0</v>
      </c>
      <c r="BA116" s="5">
        <v>1.0</v>
      </c>
      <c r="BB116" s="5">
        <v>0.298</v>
      </c>
      <c r="BC116" s="5">
        <f t="shared" si="1"/>
        <v>24</v>
      </c>
      <c r="BD116" s="5">
        <f t="shared" si="2"/>
        <v>0</v>
      </c>
    </row>
    <row r="117">
      <c r="A117" s="1">
        <v>116.0</v>
      </c>
      <c r="B117" s="3"/>
      <c r="C117" s="4" t="s">
        <v>833</v>
      </c>
      <c r="D117" s="4" t="s">
        <v>1126</v>
      </c>
      <c r="E117" s="5">
        <v>2019.0</v>
      </c>
      <c r="F117" s="5">
        <v>2020.0</v>
      </c>
      <c r="G117" s="5">
        <v>65.0</v>
      </c>
      <c r="H117" s="5">
        <v>48.0</v>
      </c>
      <c r="I117" s="3"/>
      <c r="J117" s="3"/>
      <c r="K117" s="3"/>
      <c r="L117" s="5">
        <v>1.8</v>
      </c>
      <c r="M117" s="5">
        <v>0.0</v>
      </c>
      <c r="N117" s="3"/>
      <c r="O117" s="3"/>
      <c r="P117" s="3"/>
      <c r="Q117" s="3"/>
      <c r="R117" s="5">
        <v>35.0</v>
      </c>
      <c r="S117" s="5">
        <v>18.0</v>
      </c>
      <c r="T117" s="5">
        <v>11.0</v>
      </c>
      <c r="U117" s="5">
        <v>7.0</v>
      </c>
      <c r="V117" s="5">
        <v>2.0</v>
      </c>
      <c r="W117" s="5">
        <v>8.0</v>
      </c>
      <c r="X117" s="5">
        <v>1.0</v>
      </c>
      <c r="Y117" s="5">
        <v>0.0</v>
      </c>
      <c r="Z117" s="5">
        <v>0.0</v>
      </c>
      <c r="AA117" s="5">
        <v>0.0</v>
      </c>
      <c r="AB117" s="5">
        <v>3.0</v>
      </c>
      <c r="AC117" s="5">
        <v>130.0</v>
      </c>
      <c r="AD117" s="5">
        <v>0.743</v>
      </c>
      <c r="AE117" s="5">
        <v>12.3</v>
      </c>
      <c r="AF117" s="5">
        <v>6.0</v>
      </c>
      <c r="AG117" s="5">
        <v>130.0</v>
      </c>
      <c r="AH117" s="5">
        <v>121.0</v>
      </c>
      <c r="AI117" s="5">
        <v>11.0</v>
      </c>
      <c r="AJ117" s="5">
        <v>18.0</v>
      </c>
      <c r="AK117" s="5">
        <v>2.0</v>
      </c>
      <c r="AL117" s="5">
        <v>1.0</v>
      </c>
      <c r="AM117" s="5">
        <v>2.0</v>
      </c>
      <c r="AN117" s="5">
        <v>2.0</v>
      </c>
      <c r="AO117" s="5">
        <v>0.0</v>
      </c>
      <c r="AP117" s="5">
        <v>8.0</v>
      </c>
      <c r="AQ117" s="5">
        <v>0.149</v>
      </c>
      <c r="AR117" s="5">
        <v>0.2</v>
      </c>
      <c r="AS117" s="5">
        <v>0.231</v>
      </c>
      <c r="AT117" s="5">
        <v>0.431</v>
      </c>
      <c r="AU117" s="5">
        <v>28.0</v>
      </c>
      <c r="AV117" s="5">
        <v>0.0</v>
      </c>
      <c r="AW117" s="5">
        <v>0.0</v>
      </c>
      <c r="AX117" s="5">
        <v>0.0</v>
      </c>
      <c r="AY117" s="5">
        <v>1.0</v>
      </c>
      <c r="AZ117" s="5">
        <v>1.0</v>
      </c>
      <c r="BA117" s="5">
        <v>0.0</v>
      </c>
      <c r="BB117" s="5">
        <v>0.222</v>
      </c>
      <c r="BC117" s="5">
        <f t="shared" si="1"/>
        <v>13</v>
      </c>
      <c r="BD117" s="5">
        <f t="shared" si="2"/>
        <v>2</v>
      </c>
    </row>
    <row r="118">
      <c r="A118" s="1">
        <v>117.0</v>
      </c>
      <c r="B118" s="3"/>
      <c r="C118" s="4" t="s">
        <v>878</v>
      </c>
      <c r="D118" s="4" t="s">
        <v>1126</v>
      </c>
      <c r="E118" s="5">
        <v>2019.0</v>
      </c>
      <c r="F118" s="5">
        <v>2020.0</v>
      </c>
      <c r="G118" s="5">
        <v>35.0</v>
      </c>
      <c r="H118" s="5">
        <v>47.0</v>
      </c>
      <c r="I118" s="3"/>
      <c r="J118" s="3"/>
      <c r="K118" s="3"/>
      <c r="L118" s="5">
        <v>6.38</v>
      </c>
      <c r="M118" s="5">
        <v>23.0</v>
      </c>
      <c r="N118" s="3"/>
      <c r="O118" s="3"/>
      <c r="P118" s="3"/>
      <c r="Q118" s="3"/>
      <c r="R118" s="5">
        <v>72.0</v>
      </c>
      <c r="S118" s="5">
        <v>84.0</v>
      </c>
      <c r="T118" s="5">
        <v>53.0</v>
      </c>
      <c r="U118" s="5">
        <v>51.0</v>
      </c>
      <c r="V118" s="5">
        <v>18.0</v>
      </c>
      <c r="W118" s="5">
        <v>29.0</v>
      </c>
      <c r="X118" s="5">
        <v>0.0</v>
      </c>
      <c r="Y118" s="5">
        <v>3.0</v>
      </c>
      <c r="Z118" s="5">
        <v>3.0</v>
      </c>
      <c r="AA118" s="5">
        <v>1.0</v>
      </c>
      <c r="AB118" s="5">
        <v>2.0</v>
      </c>
      <c r="AC118" s="5">
        <v>329.0</v>
      </c>
      <c r="AD118" s="5">
        <v>1.569</v>
      </c>
      <c r="AE118" s="5">
        <v>5.9</v>
      </c>
      <c r="AF118" s="5">
        <v>1.62</v>
      </c>
      <c r="AG118" s="5">
        <v>329.0</v>
      </c>
      <c r="AH118" s="5">
        <v>293.0</v>
      </c>
      <c r="AI118" s="5">
        <v>53.0</v>
      </c>
      <c r="AJ118" s="5">
        <v>84.0</v>
      </c>
      <c r="AK118" s="5">
        <v>19.0</v>
      </c>
      <c r="AL118" s="5">
        <v>2.0</v>
      </c>
      <c r="AM118" s="5">
        <v>18.0</v>
      </c>
      <c r="AN118" s="5">
        <v>0.0</v>
      </c>
      <c r="AO118" s="5">
        <v>3.0</v>
      </c>
      <c r="AP118" s="5">
        <v>29.0</v>
      </c>
      <c r="AQ118" s="5">
        <v>0.287</v>
      </c>
      <c r="AR118" s="5">
        <v>0.354</v>
      </c>
      <c r="AS118" s="5">
        <v>0.549</v>
      </c>
      <c r="AT118" s="5">
        <v>0.903</v>
      </c>
      <c r="AU118" s="5">
        <v>161.0</v>
      </c>
      <c r="AV118" s="5">
        <v>0.0</v>
      </c>
      <c r="AW118" s="5">
        <v>3.0</v>
      </c>
      <c r="AX118" s="5">
        <v>1.0</v>
      </c>
      <c r="AY118" s="5">
        <v>3.0</v>
      </c>
      <c r="AZ118" s="5">
        <v>0.0</v>
      </c>
      <c r="BA118" s="5">
        <v>3.0</v>
      </c>
      <c r="BB118" s="5">
        <v>0.286</v>
      </c>
      <c r="BC118" s="5">
        <f t="shared" si="1"/>
        <v>45</v>
      </c>
      <c r="BD118" s="5">
        <f t="shared" si="2"/>
        <v>-3</v>
      </c>
    </row>
    <row r="119">
      <c r="A119" s="1">
        <v>118.0</v>
      </c>
      <c r="B119" s="3"/>
      <c r="C119" s="4" t="s">
        <v>433</v>
      </c>
      <c r="D119" s="4" t="s">
        <v>1126</v>
      </c>
      <c r="E119" s="5">
        <v>2019.0</v>
      </c>
      <c r="F119" s="5">
        <v>2020.0</v>
      </c>
      <c r="G119" s="5">
        <v>32.0</v>
      </c>
      <c r="H119" s="5">
        <v>47.0</v>
      </c>
      <c r="I119" s="3"/>
      <c r="J119" s="3"/>
      <c r="K119" s="3"/>
      <c r="L119" s="5">
        <v>3.51</v>
      </c>
      <c r="M119" s="5">
        <v>32.0</v>
      </c>
      <c r="N119" s="3"/>
      <c r="O119" s="3"/>
      <c r="P119" s="3"/>
      <c r="Q119" s="3"/>
      <c r="R119" s="5">
        <v>77.0</v>
      </c>
      <c r="S119" s="5">
        <v>86.0</v>
      </c>
      <c r="T119" s="5">
        <v>32.0</v>
      </c>
      <c r="U119" s="5">
        <v>30.0</v>
      </c>
      <c r="V119" s="5">
        <v>9.0</v>
      </c>
      <c r="W119" s="5">
        <v>21.0</v>
      </c>
      <c r="X119" s="5">
        <v>0.0</v>
      </c>
      <c r="Y119" s="5">
        <v>2.0</v>
      </c>
      <c r="Z119" s="5">
        <v>3.0</v>
      </c>
      <c r="AA119" s="5">
        <v>0.0</v>
      </c>
      <c r="AB119" s="5">
        <v>2.0</v>
      </c>
      <c r="AC119" s="5">
        <v>329.0</v>
      </c>
      <c r="AD119" s="5">
        <v>1.39</v>
      </c>
      <c r="AE119" s="5">
        <v>5.5</v>
      </c>
      <c r="AF119" s="5">
        <v>2.24</v>
      </c>
      <c r="AG119" s="5">
        <v>329.0</v>
      </c>
      <c r="AH119" s="5">
        <v>303.0</v>
      </c>
      <c r="AI119" s="5">
        <v>32.0</v>
      </c>
      <c r="AJ119" s="5">
        <v>86.0</v>
      </c>
      <c r="AK119" s="5">
        <v>12.0</v>
      </c>
      <c r="AL119" s="5">
        <v>0.0</v>
      </c>
      <c r="AM119" s="5">
        <v>9.0</v>
      </c>
      <c r="AN119" s="5">
        <v>2.0</v>
      </c>
      <c r="AO119" s="5">
        <v>0.0</v>
      </c>
      <c r="AP119" s="5">
        <v>21.0</v>
      </c>
      <c r="AQ119" s="5">
        <v>0.284</v>
      </c>
      <c r="AR119" s="5">
        <v>0.335</v>
      </c>
      <c r="AS119" s="5">
        <v>0.413</v>
      </c>
      <c r="AT119" s="5">
        <v>0.748</v>
      </c>
      <c r="AU119" s="5">
        <v>125.0</v>
      </c>
      <c r="AV119" s="5">
        <v>10.0</v>
      </c>
      <c r="AW119" s="5">
        <v>3.0</v>
      </c>
      <c r="AX119" s="5">
        <v>1.0</v>
      </c>
      <c r="AY119" s="5">
        <v>1.0</v>
      </c>
      <c r="AZ119" s="5">
        <v>0.0</v>
      </c>
      <c r="BA119" s="5">
        <v>2.0</v>
      </c>
      <c r="BB119" s="5">
        <v>0.31</v>
      </c>
      <c r="BC119" s="5">
        <f t="shared" si="1"/>
        <v>65</v>
      </c>
      <c r="BD119" s="5">
        <f t="shared" si="2"/>
        <v>2</v>
      </c>
    </row>
    <row r="120">
      <c r="A120" s="1">
        <v>119.0</v>
      </c>
      <c r="B120" s="3"/>
      <c r="C120" s="4" t="s">
        <v>760</v>
      </c>
      <c r="D120" s="4" t="s">
        <v>1126</v>
      </c>
      <c r="E120" s="5">
        <v>2019.0</v>
      </c>
      <c r="F120" s="5">
        <v>2020.0</v>
      </c>
      <c r="G120" s="5">
        <v>60.0</v>
      </c>
      <c r="H120" s="5">
        <v>47.0</v>
      </c>
      <c r="I120" s="3"/>
      <c r="J120" s="3"/>
      <c r="K120" s="3"/>
      <c r="L120" s="5">
        <v>5.54</v>
      </c>
      <c r="M120" s="5">
        <v>17.0</v>
      </c>
      <c r="N120" s="3"/>
      <c r="O120" s="3"/>
      <c r="P120" s="3"/>
      <c r="Q120" s="3"/>
      <c r="R120" s="5">
        <v>37.1</v>
      </c>
      <c r="S120" s="5">
        <v>40.0</v>
      </c>
      <c r="T120" s="5">
        <v>28.0</v>
      </c>
      <c r="U120" s="5">
        <v>23.0</v>
      </c>
      <c r="V120" s="5">
        <v>9.0</v>
      </c>
      <c r="W120" s="5">
        <v>17.0</v>
      </c>
      <c r="X120" s="5">
        <v>2.0</v>
      </c>
      <c r="Y120" s="5">
        <v>0.0</v>
      </c>
      <c r="Z120" s="5">
        <v>0.0</v>
      </c>
      <c r="AA120" s="5">
        <v>1.0</v>
      </c>
      <c r="AB120" s="5">
        <v>1.0</v>
      </c>
      <c r="AC120" s="5">
        <v>166.0</v>
      </c>
      <c r="AD120" s="5">
        <v>1.527</v>
      </c>
      <c r="AE120" s="5">
        <v>11.3</v>
      </c>
      <c r="AF120" s="5">
        <v>2.76</v>
      </c>
      <c r="AG120" s="5">
        <v>166.0</v>
      </c>
      <c r="AH120" s="5">
        <v>148.0</v>
      </c>
      <c r="AI120" s="5">
        <v>28.0</v>
      </c>
      <c r="AJ120" s="5">
        <v>40.0</v>
      </c>
      <c r="AK120" s="5">
        <v>13.0</v>
      </c>
      <c r="AL120" s="5">
        <v>0.0</v>
      </c>
      <c r="AM120" s="5">
        <v>9.0</v>
      </c>
      <c r="AN120" s="5">
        <v>4.0</v>
      </c>
      <c r="AO120" s="5">
        <v>0.0</v>
      </c>
      <c r="AP120" s="5">
        <v>17.0</v>
      </c>
      <c r="AQ120" s="5">
        <v>0.27</v>
      </c>
      <c r="AR120" s="5">
        <v>0.343</v>
      </c>
      <c r="AS120" s="5">
        <v>0.541</v>
      </c>
      <c r="AT120" s="5">
        <v>0.884</v>
      </c>
      <c r="AU120" s="5">
        <v>80.0</v>
      </c>
      <c r="AV120" s="5">
        <v>2.0</v>
      </c>
      <c r="AW120" s="5">
        <v>0.0</v>
      </c>
      <c r="AX120" s="5">
        <v>0.0</v>
      </c>
      <c r="AY120" s="5">
        <v>1.0</v>
      </c>
      <c r="AZ120" s="5">
        <v>2.0</v>
      </c>
      <c r="BA120" s="5">
        <v>0.0</v>
      </c>
      <c r="BB120" s="5">
        <v>0.333</v>
      </c>
      <c r="BC120" s="5">
        <f t="shared" si="1"/>
        <v>18</v>
      </c>
      <c r="BD120" s="5">
        <f t="shared" si="2"/>
        <v>4</v>
      </c>
    </row>
    <row r="121">
      <c r="A121" s="1">
        <v>120.0</v>
      </c>
      <c r="B121" s="3"/>
      <c r="C121" s="4" t="s">
        <v>783</v>
      </c>
      <c r="D121" s="4" t="s">
        <v>1126</v>
      </c>
      <c r="E121" s="5">
        <v>2019.0</v>
      </c>
      <c r="F121" s="5">
        <v>2019.0</v>
      </c>
      <c r="G121" s="5">
        <v>34.0</v>
      </c>
      <c r="H121" s="5">
        <v>46.0</v>
      </c>
      <c r="I121" s="3"/>
      <c r="J121" s="3"/>
      <c r="K121" s="3"/>
      <c r="L121" s="5">
        <v>4.85</v>
      </c>
      <c r="M121" s="5">
        <v>15.0</v>
      </c>
      <c r="N121" s="3"/>
      <c r="O121" s="3"/>
      <c r="P121" s="3"/>
      <c r="Q121" s="3"/>
      <c r="R121" s="5">
        <v>55.2</v>
      </c>
      <c r="S121" s="5">
        <v>61.0</v>
      </c>
      <c r="T121" s="5">
        <v>34.0</v>
      </c>
      <c r="U121" s="5">
        <v>30.0</v>
      </c>
      <c r="V121" s="5">
        <v>8.0</v>
      </c>
      <c r="W121" s="5">
        <v>19.0</v>
      </c>
      <c r="X121" s="5">
        <v>0.0</v>
      </c>
      <c r="Y121" s="5">
        <v>1.0</v>
      </c>
      <c r="Z121" s="5">
        <v>0.0</v>
      </c>
      <c r="AA121" s="5">
        <v>1.0</v>
      </c>
      <c r="AB121" s="5">
        <v>1.0</v>
      </c>
      <c r="AC121" s="5">
        <v>242.0</v>
      </c>
      <c r="AD121" s="5">
        <v>1.437</v>
      </c>
      <c r="AE121" s="5">
        <v>7.4</v>
      </c>
      <c r="AF121" s="5">
        <v>2.42</v>
      </c>
      <c r="AG121" s="5">
        <v>242.0</v>
      </c>
      <c r="AH121" s="5">
        <v>223.0</v>
      </c>
      <c r="AI121" s="5">
        <v>34.0</v>
      </c>
      <c r="AJ121" s="5">
        <v>61.0</v>
      </c>
      <c r="AK121" s="5">
        <v>13.0</v>
      </c>
      <c r="AL121" s="5">
        <v>3.0</v>
      </c>
      <c r="AM121" s="5">
        <v>8.0</v>
      </c>
      <c r="AN121" s="5">
        <v>1.0</v>
      </c>
      <c r="AO121" s="5">
        <v>1.0</v>
      </c>
      <c r="AP121" s="5">
        <v>19.0</v>
      </c>
      <c r="AQ121" s="5">
        <v>0.274</v>
      </c>
      <c r="AR121" s="5">
        <v>0.331</v>
      </c>
      <c r="AS121" s="5">
        <v>0.466</v>
      </c>
      <c r="AT121" s="5">
        <v>0.797</v>
      </c>
      <c r="AU121" s="5">
        <v>104.0</v>
      </c>
      <c r="AV121" s="5">
        <v>4.0</v>
      </c>
      <c r="AW121" s="5">
        <v>0.0</v>
      </c>
      <c r="AX121" s="5">
        <v>0.0</v>
      </c>
      <c r="AY121" s="5">
        <v>0.0</v>
      </c>
      <c r="AZ121" s="5">
        <v>0.0</v>
      </c>
      <c r="BA121" s="5">
        <v>1.0</v>
      </c>
      <c r="BB121" s="5">
        <v>0.314</v>
      </c>
      <c r="BC121" s="5">
        <f t="shared" si="1"/>
        <v>37</v>
      </c>
      <c r="BD121" s="5">
        <f t="shared" si="2"/>
        <v>0</v>
      </c>
    </row>
    <row r="122">
      <c r="A122" s="1">
        <v>121.0</v>
      </c>
      <c r="B122" s="3"/>
      <c r="C122" s="4" t="s">
        <v>843</v>
      </c>
      <c r="D122" s="4" t="s">
        <v>1126</v>
      </c>
      <c r="E122" s="5">
        <v>2019.0</v>
      </c>
      <c r="F122" s="5">
        <v>2020.0</v>
      </c>
      <c r="G122" s="5">
        <v>74.0</v>
      </c>
      <c r="H122" s="5">
        <v>46.0</v>
      </c>
      <c r="I122" s="3"/>
      <c r="J122" s="3"/>
      <c r="K122" s="3"/>
      <c r="L122" s="5">
        <v>4.28</v>
      </c>
      <c r="M122" s="5">
        <v>1.0</v>
      </c>
      <c r="N122" s="3"/>
      <c r="O122" s="3"/>
      <c r="P122" s="3"/>
      <c r="Q122" s="3"/>
      <c r="R122" s="5">
        <v>40.0</v>
      </c>
      <c r="S122" s="5">
        <v>35.0</v>
      </c>
      <c r="T122" s="5">
        <v>19.0</v>
      </c>
      <c r="U122" s="5">
        <v>19.0</v>
      </c>
      <c r="V122" s="5">
        <v>8.0</v>
      </c>
      <c r="W122" s="5">
        <v>13.0</v>
      </c>
      <c r="X122" s="5">
        <v>1.0</v>
      </c>
      <c r="Y122" s="5">
        <v>1.0</v>
      </c>
      <c r="Z122" s="5">
        <v>2.0</v>
      </c>
      <c r="AA122" s="5">
        <v>0.0</v>
      </c>
      <c r="AB122" s="5">
        <v>1.0</v>
      </c>
      <c r="AC122" s="5">
        <v>167.0</v>
      </c>
      <c r="AD122" s="5">
        <v>1.2</v>
      </c>
      <c r="AE122" s="5">
        <v>10.4</v>
      </c>
      <c r="AF122" s="5">
        <v>3.54</v>
      </c>
      <c r="AG122" s="5">
        <v>167.0</v>
      </c>
      <c r="AH122" s="5">
        <v>151.0</v>
      </c>
      <c r="AI122" s="5">
        <v>19.0</v>
      </c>
      <c r="AJ122" s="5">
        <v>35.0</v>
      </c>
      <c r="AK122" s="5">
        <v>4.0</v>
      </c>
      <c r="AL122" s="5">
        <v>0.0</v>
      </c>
      <c r="AM122" s="5">
        <v>8.0</v>
      </c>
      <c r="AN122" s="5">
        <v>0.0</v>
      </c>
      <c r="AO122" s="5">
        <v>1.0</v>
      </c>
      <c r="AP122" s="5">
        <v>13.0</v>
      </c>
      <c r="AQ122" s="5">
        <v>0.232</v>
      </c>
      <c r="AR122" s="5">
        <v>0.301</v>
      </c>
      <c r="AS122" s="5">
        <v>0.417</v>
      </c>
      <c r="AT122" s="5">
        <v>0.718</v>
      </c>
      <c r="AU122" s="5">
        <v>63.0</v>
      </c>
      <c r="AV122" s="5">
        <v>3.0</v>
      </c>
      <c r="AW122" s="5">
        <v>2.0</v>
      </c>
      <c r="AX122" s="5">
        <v>1.0</v>
      </c>
      <c r="AY122" s="5">
        <v>0.0</v>
      </c>
      <c r="AZ122" s="5">
        <v>1.0</v>
      </c>
      <c r="BA122" s="5">
        <v>1.0</v>
      </c>
      <c r="BB122" s="5">
        <v>0.278</v>
      </c>
      <c r="BC122" s="5">
        <f t="shared" si="1"/>
        <v>23</v>
      </c>
      <c r="BD122" s="5">
        <f t="shared" si="2"/>
        <v>-1</v>
      </c>
    </row>
    <row r="123">
      <c r="A123" s="1">
        <v>122.0</v>
      </c>
      <c r="B123" s="3"/>
      <c r="C123" s="4" t="s">
        <v>873</v>
      </c>
      <c r="D123" s="4" t="s">
        <v>1126</v>
      </c>
      <c r="E123" s="5">
        <v>2019.0</v>
      </c>
      <c r="F123" s="5">
        <v>2019.0</v>
      </c>
      <c r="G123" s="5">
        <v>34.0</v>
      </c>
      <c r="H123" s="5">
        <v>45.0</v>
      </c>
      <c r="I123" s="3"/>
      <c r="J123" s="3"/>
      <c r="K123" s="3"/>
      <c r="L123" s="5">
        <v>4.1</v>
      </c>
      <c r="M123" s="5">
        <v>8.0</v>
      </c>
      <c r="N123" s="3"/>
      <c r="O123" s="3"/>
      <c r="P123" s="3"/>
      <c r="Q123" s="3"/>
      <c r="R123" s="5">
        <v>37.1</v>
      </c>
      <c r="S123" s="5">
        <v>23.0</v>
      </c>
      <c r="T123" s="5">
        <v>19.0</v>
      </c>
      <c r="U123" s="5">
        <v>17.0</v>
      </c>
      <c r="V123" s="5">
        <v>6.0</v>
      </c>
      <c r="W123" s="5">
        <v>18.0</v>
      </c>
      <c r="X123" s="5">
        <v>0.0</v>
      </c>
      <c r="Y123" s="5">
        <v>0.0</v>
      </c>
      <c r="Z123" s="5">
        <v>1.0</v>
      </c>
      <c r="AA123" s="5">
        <v>0.0</v>
      </c>
      <c r="AB123" s="5">
        <v>0.0</v>
      </c>
      <c r="AC123" s="5">
        <v>152.0</v>
      </c>
      <c r="AD123" s="5">
        <v>1.098</v>
      </c>
      <c r="AE123" s="5">
        <v>10.8</v>
      </c>
      <c r="AF123" s="5">
        <v>2.5</v>
      </c>
      <c r="AG123" s="5">
        <v>152.0</v>
      </c>
      <c r="AH123" s="5">
        <v>132.0</v>
      </c>
      <c r="AI123" s="5">
        <v>19.0</v>
      </c>
      <c r="AJ123" s="5">
        <v>23.0</v>
      </c>
      <c r="AK123" s="5">
        <v>6.0</v>
      </c>
      <c r="AL123" s="5">
        <v>1.0</v>
      </c>
      <c r="AM123" s="5">
        <v>6.0</v>
      </c>
      <c r="AN123" s="5">
        <v>2.0</v>
      </c>
      <c r="AO123" s="5">
        <v>0.0</v>
      </c>
      <c r="AP123" s="5">
        <v>18.0</v>
      </c>
      <c r="AQ123" s="5">
        <v>0.174</v>
      </c>
      <c r="AR123" s="5">
        <v>0.278</v>
      </c>
      <c r="AS123" s="5">
        <v>0.371</v>
      </c>
      <c r="AT123" s="5">
        <v>0.649</v>
      </c>
      <c r="AU123" s="5">
        <v>49.0</v>
      </c>
      <c r="AV123" s="5">
        <v>3.0</v>
      </c>
      <c r="AW123" s="5">
        <v>1.0</v>
      </c>
      <c r="AX123" s="5">
        <v>0.0</v>
      </c>
      <c r="AY123" s="5">
        <v>0.0</v>
      </c>
      <c r="AZ123" s="5">
        <v>0.0</v>
      </c>
      <c r="BA123" s="5">
        <v>0.0</v>
      </c>
      <c r="BB123" s="5">
        <v>0.21</v>
      </c>
      <c r="BC123" s="5">
        <f t="shared" si="1"/>
        <v>10</v>
      </c>
      <c r="BD123" s="5">
        <f t="shared" si="2"/>
        <v>2</v>
      </c>
    </row>
    <row r="124">
      <c r="A124" s="1">
        <v>123.0</v>
      </c>
      <c r="B124" s="3"/>
      <c r="C124" s="4" t="s">
        <v>777</v>
      </c>
      <c r="D124" s="4" t="s">
        <v>1126</v>
      </c>
      <c r="E124" s="5">
        <v>2019.0</v>
      </c>
      <c r="F124" s="5">
        <v>2020.0</v>
      </c>
      <c r="G124" s="5">
        <v>39.0</v>
      </c>
      <c r="H124" s="5">
        <v>45.0</v>
      </c>
      <c r="I124" s="3"/>
      <c r="J124" s="3"/>
      <c r="K124" s="3"/>
      <c r="L124" s="5">
        <v>5.8</v>
      </c>
      <c r="M124" s="5">
        <v>16.0</v>
      </c>
      <c r="N124" s="3"/>
      <c r="O124" s="3"/>
      <c r="P124" s="3"/>
      <c r="Q124" s="3"/>
      <c r="R124" s="5">
        <v>54.1</v>
      </c>
      <c r="S124" s="5">
        <v>56.0</v>
      </c>
      <c r="T124" s="5">
        <v>28.0</v>
      </c>
      <c r="U124" s="5">
        <v>35.0</v>
      </c>
      <c r="V124" s="5">
        <v>12.0</v>
      </c>
      <c r="W124" s="5">
        <v>18.0</v>
      </c>
      <c r="X124" s="5">
        <v>0.0</v>
      </c>
      <c r="Y124" s="5">
        <v>1.0</v>
      </c>
      <c r="Z124" s="5">
        <v>5.0</v>
      </c>
      <c r="AA124" s="5">
        <v>0.0</v>
      </c>
      <c r="AB124" s="5">
        <v>4.0</v>
      </c>
      <c r="AC124" s="5">
        <v>239.0</v>
      </c>
      <c r="AD124" s="5">
        <v>1.362</v>
      </c>
      <c r="AE124" s="5">
        <v>7.5</v>
      </c>
      <c r="AF124" s="5">
        <v>2.5</v>
      </c>
      <c r="AG124" s="5">
        <v>239.0</v>
      </c>
      <c r="AH124" s="5">
        <v>214.0</v>
      </c>
      <c r="AI124" s="5">
        <v>28.0</v>
      </c>
      <c r="AJ124" s="5">
        <v>56.0</v>
      </c>
      <c r="AK124" s="5">
        <v>18.0</v>
      </c>
      <c r="AL124" s="5">
        <v>2.0</v>
      </c>
      <c r="AM124" s="5">
        <v>12.0</v>
      </c>
      <c r="AN124" s="5">
        <v>3.0</v>
      </c>
      <c r="AO124" s="5">
        <v>3.0</v>
      </c>
      <c r="AP124" s="5">
        <v>18.0</v>
      </c>
      <c r="AQ124" s="5">
        <v>0.262</v>
      </c>
      <c r="AR124" s="5">
        <v>0.332</v>
      </c>
      <c r="AS124" s="5">
        <v>0.533</v>
      </c>
      <c r="AT124" s="5">
        <v>0.865</v>
      </c>
      <c r="AU124" s="5">
        <v>114.0</v>
      </c>
      <c r="AV124" s="5">
        <v>0.0</v>
      </c>
      <c r="AW124" s="5">
        <v>5.0</v>
      </c>
      <c r="AX124" s="5">
        <v>1.0</v>
      </c>
      <c r="AY124" s="5">
        <v>1.0</v>
      </c>
      <c r="AZ124" s="5">
        <v>0.0</v>
      </c>
      <c r="BA124" s="5">
        <v>1.0</v>
      </c>
      <c r="BB124" s="5">
        <v>0.278</v>
      </c>
      <c r="BC124" s="5">
        <f t="shared" si="1"/>
        <v>24</v>
      </c>
      <c r="BD124" s="5">
        <f t="shared" si="2"/>
        <v>0</v>
      </c>
    </row>
    <row r="125">
      <c r="A125" s="1">
        <v>124.0</v>
      </c>
      <c r="B125" s="3"/>
      <c r="C125" s="4" t="s">
        <v>770</v>
      </c>
      <c r="D125" s="4" t="s">
        <v>1126</v>
      </c>
      <c r="E125" s="5">
        <v>2019.0</v>
      </c>
      <c r="F125" s="5">
        <v>2020.0</v>
      </c>
      <c r="G125" s="5">
        <v>76.0</v>
      </c>
      <c r="H125" s="5">
        <v>45.0</v>
      </c>
      <c r="I125" s="3"/>
      <c r="J125" s="3"/>
      <c r="K125" s="3"/>
      <c r="L125" s="5">
        <v>4.25</v>
      </c>
      <c r="M125" s="5">
        <v>0.0</v>
      </c>
      <c r="N125" s="3"/>
      <c r="O125" s="3"/>
      <c r="P125" s="3"/>
      <c r="Q125" s="3"/>
      <c r="R125" s="5">
        <v>36.0</v>
      </c>
      <c r="S125" s="5">
        <v>25.0</v>
      </c>
      <c r="T125" s="5">
        <v>17.0</v>
      </c>
      <c r="U125" s="5">
        <v>17.0</v>
      </c>
      <c r="V125" s="5">
        <v>5.0</v>
      </c>
      <c r="W125" s="5">
        <v>21.0</v>
      </c>
      <c r="X125" s="5">
        <v>2.0</v>
      </c>
      <c r="Y125" s="5">
        <v>0.0</v>
      </c>
      <c r="Z125" s="5">
        <v>1.0</v>
      </c>
      <c r="AA125" s="5">
        <v>0.0</v>
      </c>
      <c r="AB125" s="5">
        <v>2.0</v>
      </c>
      <c r="AC125" s="5">
        <v>152.0</v>
      </c>
      <c r="AD125" s="5">
        <v>1.278</v>
      </c>
      <c r="AE125" s="5">
        <v>11.3</v>
      </c>
      <c r="AF125" s="5">
        <v>2.14</v>
      </c>
      <c r="AG125" s="5">
        <v>152.0</v>
      </c>
      <c r="AH125" s="5">
        <v>129.0</v>
      </c>
      <c r="AI125" s="5">
        <v>17.0</v>
      </c>
      <c r="AJ125" s="5">
        <v>25.0</v>
      </c>
      <c r="AK125" s="5">
        <v>2.0</v>
      </c>
      <c r="AL125" s="5">
        <v>0.0</v>
      </c>
      <c r="AM125" s="5">
        <v>5.0</v>
      </c>
      <c r="AN125" s="5">
        <v>1.0</v>
      </c>
      <c r="AO125" s="5">
        <v>1.0</v>
      </c>
      <c r="AP125" s="5">
        <v>21.0</v>
      </c>
      <c r="AQ125" s="5">
        <v>0.194</v>
      </c>
      <c r="AR125" s="5">
        <v>0.309</v>
      </c>
      <c r="AS125" s="5">
        <v>0.326</v>
      </c>
      <c r="AT125" s="5">
        <v>0.635</v>
      </c>
      <c r="AU125" s="5">
        <v>42.0</v>
      </c>
      <c r="AV125" s="5">
        <v>1.0</v>
      </c>
      <c r="AW125" s="5">
        <v>1.0</v>
      </c>
      <c r="AX125" s="5">
        <v>0.0</v>
      </c>
      <c r="AY125" s="5">
        <v>1.0</v>
      </c>
      <c r="AZ125" s="5">
        <v>2.0</v>
      </c>
      <c r="BA125" s="5">
        <v>0.0</v>
      </c>
      <c r="BB125" s="5">
        <v>0.25</v>
      </c>
      <c r="BC125" s="5">
        <f t="shared" si="1"/>
        <v>18</v>
      </c>
      <c r="BD125" s="5">
        <f t="shared" si="2"/>
        <v>0</v>
      </c>
    </row>
    <row r="126">
      <c r="A126" s="1">
        <v>125.0</v>
      </c>
      <c r="B126" s="3"/>
      <c r="C126" s="4" t="s">
        <v>891</v>
      </c>
      <c r="D126" s="4" t="s">
        <v>1126</v>
      </c>
      <c r="E126" s="5">
        <v>2019.0</v>
      </c>
      <c r="F126" s="5">
        <v>2020.0</v>
      </c>
      <c r="G126" s="5">
        <v>62.0</v>
      </c>
      <c r="H126" s="5">
        <v>44.0</v>
      </c>
      <c r="I126" s="3"/>
      <c r="J126" s="3"/>
      <c r="K126" s="3"/>
      <c r="L126" s="5">
        <v>6.25</v>
      </c>
      <c r="M126" s="5">
        <v>1.0</v>
      </c>
      <c r="N126" s="3"/>
      <c r="O126" s="3"/>
      <c r="P126" s="3"/>
      <c r="Q126" s="3"/>
      <c r="R126" s="5">
        <v>36.0</v>
      </c>
      <c r="S126" s="5">
        <v>39.0</v>
      </c>
      <c r="T126" s="5">
        <v>20.0</v>
      </c>
      <c r="U126" s="5">
        <v>25.0</v>
      </c>
      <c r="V126" s="5">
        <v>7.0</v>
      </c>
      <c r="W126" s="5">
        <v>14.0</v>
      </c>
      <c r="X126" s="5">
        <v>0.0</v>
      </c>
      <c r="Y126" s="5">
        <v>0.0</v>
      </c>
      <c r="Z126" s="5">
        <v>2.0</v>
      </c>
      <c r="AA126" s="5">
        <v>0.0</v>
      </c>
      <c r="AB126" s="5">
        <v>0.0</v>
      </c>
      <c r="AC126" s="5">
        <v>163.0</v>
      </c>
      <c r="AD126" s="5">
        <v>1.472</v>
      </c>
      <c r="AE126" s="5">
        <v>11.0</v>
      </c>
      <c r="AF126" s="5">
        <v>3.14</v>
      </c>
      <c r="AG126" s="5">
        <v>163.0</v>
      </c>
      <c r="AH126" s="5">
        <v>147.0</v>
      </c>
      <c r="AI126" s="5">
        <v>20.0</v>
      </c>
      <c r="AJ126" s="5">
        <v>39.0</v>
      </c>
      <c r="AK126" s="5">
        <v>8.0</v>
      </c>
      <c r="AL126" s="5">
        <v>0.0</v>
      </c>
      <c r="AM126" s="5">
        <v>7.0</v>
      </c>
      <c r="AN126" s="5">
        <v>7.0</v>
      </c>
      <c r="AO126" s="5">
        <v>1.0</v>
      </c>
      <c r="AP126" s="5">
        <v>14.0</v>
      </c>
      <c r="AQ126" s="5">
        <v>0.265</v>
      </c>
      <c r="AR126" s="5">
        <v>0.337</v>
      </c>
      <c r="AS126" s="5">
        <v>0.463</v>
      </c>
      <c r="AT126" s="5">
        <v>0.8</v>
      </c>
      <c r="AU126" s="5">
        <v>68.0</v>
      </c>
      <c r="AV126" s="5">
        <v>0.0</v>
      </c>
      <c r="AW126" s="5">
        <v>2.0</v>
      </c>
      <c r="AX126" s="5">
        <v>0.0</v>
      </c>
      <c r="AY126" s="5">
        <v>0.0</v>
      </c>
      <c r="AZ126" s="5">
        <v>0.0</v>
      </c>
      <c r="BA126" s="5">
        <v>0.0</v>
      </c>
      <c r="BB126" s="5">
        <v>0.333</v>
      </c>
      <c r="BC126" s="5">
        <f t="shared" si="1"/>
        <v>24</v>
      </c>
      <c r="BD126" s="5">
        <f t="shared" si="2"/>
        <v>6</v>
      </c>
    </row>
    <row r="127">
      <c r="A127" s="1">
        <v>126.0</v>
      </c>
      <c r="B127" s="3"/>
      <c r="C127" s="4" t="s">
        <v>816</v>
      </c>
      <c r="D127" s="4" t="s">
        <v>1126</v>
      </c>
      <c r="E127" s="5">
        <v>2019.0</v>
      </c>
      <c r="F127" s="5">
        <v>2020.0</v>
      </c>
      <c r="G127" s="5">
        <v>18.0</v>
      </c>
      <c r="H127" s="5">
        <v>44.0</v>
      </c>
      <c r="I127" s="3"/>
      <c r="J127" s="3"/>
      <c r="K127" s="3"/>
      <c r="L127" s="5">
        <v>5.36</v>
      </c>
      <c r="M127" s="5">
        <v>18.0</v>
      </c>
      <c r="N127" s="3"/>
      <c r="O127" s="3"/>
      <c r="P127" s="3"/>
      <c r="Q127" s="3"/>
      <c r="R127" s="5">
        <v>40.1</v>
      </c>
      <c r="S127" s="5">
        <v>25.0</v>
      </c>
      <c r="T127" s="5">
        <v>21.0</v>
      </c>
      <c r="U127" s="5">
        <v>24.0</v>
      </c>
      <c r="V127" s="5">
        <v>8.0</v>
      </c>
      <c r="W127" s="5">
        <v>20.0</v>
      </c>
      <c r="X127" s="5">
        <v>1.0</v>
      </c>
      <c r="Y127" s="5">
        <v>1.0</v>
      </c>
      <c r="Z127" s="5">
        <v>3.0</v>
      </c>
      <c r="AA127" s="5">
        <v>0.0</v>
      </c>
      <c r="AB127" s="5">
        <v>2.0</v>
      </c>
      <c r="AC127" s="5">
        <v>166.0</v>
      </c>
      <c r="AD127" s="5">
        <v>1.116</v>
      </c>
      <c r="AE127" s="5">
        <v>9.8</v>
      </c>
      <c r="AF127" s="5">
        <v>2.2</v>
      </c>
      <c r="AG127" s="5">
        <v>166.0</v>
      </c>
      <c r="AH127" s="5">
        <v>140.0</v>
      </c>
      <c r="AI127" s="5">
        <v>21.0</v>
      </c>
      <c r="AJ127" s="5">
        <v>25.0</v>
      </c>
      <c r="AK127" s="5">
        <v>4.0</v>
      </c>
      <c r="AL127" s="5">
        <v>1.0</v>
      </c>
      <c r="AM127" s="5">
        <v>8.0</v>
      </c>
      <c r="AN127" s="5">
        <v>5.0</v>
      </c>
      <c r="AO127" s="5">
        <v>0.0</v>
      </c>
      <c r="AP127" s="5">
        <v>20.0</v>
      </c>
      <c r="AQ127" s="5">
        <v>0.179</v>
      </c>
      <c r="AR127" s="5">
        <v>0.289</v>
      </c>
      <c r="AS127" s="5">
        <v>0.393</v>
      </c>
      <c r="AT127" s="5">
        <v>0.682</v>
      </c>
      <c r="AU127" s="5">
        <v>55.0</v>
      </c>
      <c r="AV127" s="5">
        <v>4.0</v>
      </c>
      <c r="AW127" s="5">
        <v>3.0</v>
      </c>
      <c r="AX127" s="5">
        <v>0.0</v>
      </c>
      <c r="AY127" s="5">
        <v>3.0</v>
      </c>
      <c r="AZ127" s="5">
        <v>1.0</v>
      </c>
      <c r="BA127" s="5">
        <v>1.0</v>
      </c>
      <c r="BB127" s="5">
        <v>0.187</v>
      </c>
      <c r="BC127" s="5">
        <f t="shared" si="1"/>
        <v>12</v>
      </c>
      <c r="BD127" s="5">
        <f t="shared" si="2"/>
        <v>5</v>
      </c>
    </row>
    <row r="128">
      <c r="A128" s="1">
        <v>127.0</v>
      </c>
      <c r="B128" s="3"/>
      <c r="C128" s="4" t="s">
        <v>827</v>
      </c>
      <c r="D128" s="4" t="s">
        <v>1126</v>
      </c>
      <c r="E128" s="5">
        <v>2019.0</v>
      </c>
      <c r="F128" s="5">
        <v>2020.0</v>
      </c>
      <c r="G128" s="5">
        <v>78.0</v>
      </c>
      <c r="H128" s="5">
        <v>44.0</v>
      </c>
      <c r="I128" s="3"/>
      <c r="J128" s="3"/>
      <c r="K128" s="3"/>
      <c r="L128" s="5">
        <v>4.5</v>
      </c>
      <c r="M128" s="5">
        <v>0.0</v>
      </c>
      <c r="N128" s="3"/>
      <c r="O128" s="3"/>
      <c r="P128" s="3"/>
      <c r="Q128" s="3"/>
      <c r="R128" s="5">
        <v>38.0</v>
      </c>
      <c r="S128" s="5">
        <v>35.0</v>
      </c>
      <c r="T128" s="5">
        <v>17.0</v>
      </c>
      <c r="U128" s="5">
        <v>19.0</v>
      </c>
      <c r="V128" s="5">
        <v>4.0</v>
      </c>
      <c r="W128" s="5">
        <v>10.0</v>
      </c>
      <c r="X128" s="5">
        <v>1.0</v>
      </c>
      <c r="Y128" s="5">
        <v>1.0</v>
      </c>
      <c r="Z128" s="5">
        <v>0.0</v>
      </c>
      <c r="AA128" s="5">
        <v>1.0</v>
      </c>
      <c r="AB128" s="5">
        <v>3.0</v>
      </c>
      <c r="AC128" s="5">
        <v>154.0</v>
      </c>
      <c r="AD128" s="5">
        <v>1.184</v>
      </c>
      <c r="AE128" s="5">
        <v>10.4</v>
      </c>
      <c r="AF128" s="5">
        <v>4.4</v>
      </c>
      <c r="AG128" s="5">
        <v>154.0</v>
      </c>
      <c r="AH128" s="5">
        <v>142.0</v>
      </c>
      <c r="AI128" s="5">
        <v>17.0</v>
      </c>
      <c r="AJ128" s="5">
        <v>35.0</v>
      </c>
      <c r="AK128" s="5">
        <v>9.0</v>
      </c>
      <c r="AL128" s="5">
        <v>0.0</v>
      </c>
      <c r="AM128" s="5">
        <v>4.0</v>
      </c>
      <c r="AN128" s="5">
        <v>1.0</v>
      </c>
      <c r="AO128" s="5">
        <v>0.0</v>
      </c>
      <c r="AP128" s="5">
        <v>10.0</v>
      </c>
      <c r="AQ128" s="5">
        <v>0.246</v>
      </c>
      <c r="AR128" s="5">
        <v>0.292</v>
      </c>
      <c r="AS128" s="5">
        <v>0.394</v>
      </c>
      <c r="AT128" s="5">
        <v>0.687</v>
      </c>
      <c r="AU128" s="5">
        <v>56.0</v>
      </c>
      <c r="AV128" s="5">
        <v>5.0</v>
      </c>
      <c r="AW128" s="5">
        <v>0.0</v>
      </c>
      <c r="AX128" s="5">
        <v>0.0</v>
      </c>
      <c r="AY128" s="5">
        <v>2.0</v>
      </c>
      <c r="AZ128" s="5">
        <v>1.0</v>
      </c>
      <c r="BA128" s="5">
        <v>1.0</v>
      </c>
      <c r="BB128" s="5">
        <v>0.323</v>
      </c>
      <c r="BC128" s="5">
        <f t="shared" si="1"/>
        <v>22</v>
      </c>
      <c r="BD128" s="5">
        <f t="shared" si="2"/>
        <v>1</v>
      </c>
    </row>
    <row r="129">
      <c r="A129" s="1">
        <v>128.0</v>
      </c>
      <c r="B129" s="3"/>
      <c r="C129" s="4" t="s">
        <v>803</v>
      </c>
      <c r="D129" s="4" t="s">
        <v>1126</v>
      </c>
      <c r="E129" s="5">
        <v>2019.0</v>
      </c>
      <c r="F129" s="5">
        <v>2020.0</v>
      </c>
      <c r="G129" s="5">
        <v>77.0</v>
      </c>
      <c r="H129" s="5">
        <v>44.0</v>
      </c>
      <c r="I129" s="3"/>
      <c r="J129" s="3"/>
      <c r="K129" s="3"/>
      <c r="L129" s="5">
        <v>6.34</v>
      </c>
      <c r="M129" s="5">
        <v>0.0</v>
      </c>
      <c r="N129" s="3"/>
      <c r="O129" s="3"/>
      <c r="P129" s="3"/>
      <c r="Q129" s="3"/>
      <c r="R129" s="5">
        <v>32.2</v>
      </c>
      <c r="S129" s="5">
        <v>36.0</v>
      </c>
      <c r="T129" s="5">
        <v>22.0</v>
      </c>
      <c r="U129" s="5">
        <v>23.0</v>
      </c>
      <c r="V129" s="5">
        <v>8.0</v>
      </c>
      <c r="W129" s="5">
        <v>18.0</v>
      </c>
      <c r="X129" s="5">
        <v>1.0</v>
      </c>
      <c r="Y129" s="5">
        <v>1.0</v>
      </c>
      <c r="Z129" s="5">
        <v>2.0</v>
      </c>
      <c r="AA129" s="5">
        <v>1.0</v>
      </c>
      <c r="AB129" s="5">
        <v>0.0</v>
      </c>
      <c r="AC129" s="5">
        <v>151.0</v>
      </c>
      <c r="AD129" s="5">
        <v>1.653</v>
      </c>
      <c r="AE129" s="5">
        <v>12.1</v>
      </c>
      <c r="AF129" s="5">
        <v>2.44</v>
      </c>
      <c r="AG129" s="5">
        <v>151.0</v>
      </c>
      <c r="AH129" s="5">
        <v>130.0</v>
      </c>
      <c r="AI129" s="5">
        <v>22.0</v>
      </c>
      <c r="AJ129" s="5">
        <v>36.0</v>
      </c>
      <c r="AK129" s="5">
        <v>6.0</v>
      </c>
      <c r="AL129" s="5">
        <v>1.0</v>
      </c>
      <c r="AM129" s="5">
        <v>8.0</v>
      </c>
      <c r="AN129" s="5">
        <v>1.0</v>
      </c>
      <c r="AO129" s="5">
        <v>2.0</v>
      </c>
      <c r="AP129" s="5">
        <v>18.0</v>
      </c>
      <c r="AQ129" s="5">
        <v>0.277</v>
      </c>
      <c r="AR129" s="5">
        <v>0.371</v>
      </c>
      <c r="AS129" s="5">
        <v>0.523</v>
      </c>
      <c r="AT129" s="5">
        <v>0.894</v>
      </c>
      <c r="AU129" s="5">
        <v>68.0</v>
      </c>
      <c r="AV129" s="5">
        <v>1.0</v>
      </c>
      <c r="AW129" s="5">
        <v>2.0</v>
      </c>
      <c r="AX129" s="5">
        <v>0.0</v>
      </c>
      <c r="AY129" s="5">
        <v>1.0</v>
      </c>
      <c r="AZ129" s="5">
        <v>1.0</v>
      </c>
      <c r="BA129" s="5">
        <v>1.0</v>
      </c>
      <c r="BB129" s="5">
        <v>0.354</v>
      </c>
      <c r="BC129" s="5">
        <f t="shared" si="1"/>
        <v>21</v>
      </c>
      <c r="BD129" s="5">
        <f t="shared" si="2"/>
        <v>-1</v>
      </c>
    </row>
    <row r="130">
      <c r="A130" s="1">
        <v>129.0</v>
      </c>
      <c r="B130" s="3"/>
      <c r="C130" s="4" t="s">
        <v>751</v>
      </c>
      <c r="D130" s="4" t="s">
        <v>1126</v>
      </c>
      <c r="E130" s="5">
        <v>2019.0</v>
      </c>
      <c r="F130" s="5">
        <v>2020.0</v>
      </c>
      <c r="G130" s="5">
        <v>22.0</v>
      </c>
      <c r="H130" s="5">
        <v>44.0</v>
      </c>
      <c r="I130" s="3"/>
      <c r="J130" s="3"/>
      <c r="K130" s="3"/>
      <c r="L130" s="5">
        <v>4.47</v>
      </c>
      <c r="M130" s="5">
        <v>22.0</v>
      </c>
      <c r="N130" s="3"/>
      <c r="O130" s="3"/>
      <c r="P130" s="3"/>
      <c r="Q130" s="3"/>
      <c r="R130" s="5">
        <v>56.1</v>
      </c>
      <c r="S130" s="5">
        <v>48.0</v>
      </c>
      <c r="T130" s="5">
        <v>27.0</v>
      </c>
      <c r="U130" s="5">
        <v>28.0</v>
      </c>
      <c r="V130" s="5">
        <v>12.0</v>
      </c>
      <c r="W130" s="5">
        <v>19.0</v>
      </c>
      <c r="X130" s="5">
        <v>1.0</v>
      </c>
      <c r="Y130" s="5">
        <v>2.0</v>
      </c>
      <c r="Z130" s="5">
        <v>1.0</v>
      </c>
      <c r="AA130" s="5">
        <v>0.0</v>
      </c>
      <c r="AB130" s="5">
        <v>3.0</v>
      </c>
      <c r="AC130" s="5">
        <v>234.0</v>
      </c>
      <c r="AD130" s="5">
        <v>1.189</v>
      </c>
      <c r="AE130" s="5">
        <v>7.0</v>
      </c>
      <c r="AF130" s="5">
        <v>2.32</v>
      </c>
      <c r="AG130" s="5">
        <v>234.0</v>
      </c>
      <c r="AH130" s="5">
        <v>213.0</v>
      </c>
      <c r="AI130" s="5">
        <v>27.0</v>
      </c>
      <c r="AJ130" s="5">
        <v>48.0</v>
      </c>
      <c r="AK130" s="5">
        <v>9.0</v>
      </c>
      <c r="AL130" s="5">
        <v>2.0</v>
      </c>
      <c r="AM130" s="5">
        <v>12.0</v>
      </c>
      <c r="AN130" s="5">
        <v>2.0</v>
      </c>
      <c r="AO130" s="5">
        <v>0.0</v>
      </c>
      <c r="AP130" s="5">
        <v>19.0</v>
      </c>
      <c r="AQ130" s="5">
        <v>0.225</v>
      </c>
      <c r="AR130" s="5">
        <v>0.291</v>
      </c>
      <c r="AS130" s="5">
        <v>0.455</v>
      </c>
      <c r="AT130" s="5">
        <v>0.746</v>
      </c>
      <c r="AU130" s="5">
        <v>97.0</v>
      </c>
      <c r="AV130" s="5">
        <v>3.0</v>
      </c>
      <c r="AW130" s="5">
        <v>1.0</v>
      </c>
      <c r="AX130" s="5">
        <v>0.0</v>
      </c>
      <c r="AY130" s="5">
        <v>1.0</v>
      </c>
      <c r="AZ130" s="5">
        <v>1.0</v>
      </c>
      <c r="BA130" s="5">
        <v>2.0</v>
      </c>
      <c r="BB130" s="5">
        <v>0.228</v>
      </c>
      <c r="BC130" s="5">
        <f t="shared" si="1"/>
        <v>25</v>
      </c>
      <c r="BD130" s="5">
        <f t="shared" si="2"/>
        <v>2</v>
      </c>
    </row>
    <row r="131">
      <c r="A131" s="1">
        <v>130.0</v>
      </c>
      <c r="B131" s="3"/>
      <c r="C131" s="4" t="s">
        <v>773</v>
      </c>
      <c r="D131" s="4" t="s">
        <v>1126</v>
      </c>
      <c r="E131" s="5">
        <v>2019.0</v>
      </c>
      <c r="F131" s="5">
        <v>2020.0</v>
      </c>
      <c r="G131" s="5">
        <v>84.0</v>
      </c>
      <c r="H131" s="5">
        <v>42.0</v>
      </c>
      <c r="I131" s="3"/>
      <c r="J131" s="3"/>
      <c r="K131" s="3"/>
      <c r="L131" s="5">
        <v>4.14</v>
      </c>
      <c r="M131" s="5">
        <v>0.0</v>
      </c>
      <c r="N131" s="3"/>
      <c r="O131" s="3"/>
      <c r="P131" s="3"/>
      <c r="Q131" s="3"/>
      <c r="R131" s="5">
        <v>41.1</v>
      </c>
      <c r="S131" s="5">
        <v>41.0</v>
      </c>
      <c r="T131" s="5">
        <v>13.0</v>
      </c>
      <c r="U131" s="5">
        <v>19.0</v>
      </c>
      <c r="V131" s="5">
        <v>0.0</v>
      </c>
      <c r="W131" s="5">
        <v>16.0</v>
      </c>
      <c r="X131" s="5">
        <v>2.0</v>
      </c>
      <c r="Y131" s="5">
        <v>0.0</v>
      </c>
      <c r="Z131" s="5">
        <v>0.0</v>
      </c>
      <c r="AA131" s="5">
        <v>0.0</v>
      </c>
      <c r="AB131" s="5">
        <v>2.0</v>
      </c>
      <c r="AC131" s="5">
        <v>175.0</v>
      </c>
      <c r="AD131" s="5">
        <v>1.379</v>
      </c>
      <c r="AE131" s="5">
        <v>9.1</v>
      </c>
      <c r="AF131" s="5">
        <v>2.63</v>
      </c>
      <c r="AG131" s="5">
        <v>175.0</v>
      </c>
      <c r="AH131" s="5">
        <v>158.0</v>
      </c>
      <c r="AI131" s="5">
        <v>13.0</v>
      </c>
      <c r="AJ131" s="5">
        <v>41.0</v>
      </c>
      <c r="AK131" s="5">
        <v>6.0</v>
      </c>
      <c r="AL131" s="5">
        <v>0.0</v>
      </c>
      <c r="AM131" s="5">
        <v>0.0</v>
      </c>
      <c r="AN131" s="5">
        <v>3.0</v>
      </c>
      <c r="AO131" s="5">
        <v>2.0</v>
      </c>
      <c r="AP131" s="5">
        <v>16.0</v>
      </c>
      <c r="AQ131" s="5">
        <v>0.259</v>
      </c>
      <c r="AR131" s="5">
        <v>0.326</v>
      </c>
      <c r="AS131" s="5">
        <v>0.297</v>
      </c>
      <c r="AT131" s="5">
        <v>0.623</v>
      </c>
      <c r="AU131" s="5">
        <v>47.0</v>
      </c>
      <c r="AV131" s="5">
        <v>2.0</v>
      </c>
      <c r="AW131" s="5">
        <v>0.0</v>
      </c>
      <c r="AX131" s="5">
        <v>0.0</v>
      </c>
      <c r="AY131" s="5">
        <v>1.0</v>
      </c>
      <c r="AZ131" s="5">
        <v>2.0</v>
      </c>
      <c r="BA131" s="5">
        <v>0.0</v>
      </c>
      <c r="BB131" s="5">
        <v>0.35</v>
      </c>
      <c r="BC131" s="5">
        <f t="shared" si="1"/>
        <v>35</v>
      </c>
      <c r="BD131" s="5">
        <f t="shared" si="2"/>
        <v>1</v>
      </c>
    </row>
    <row r="132">
      <c r="A132" s="1">
        <v>131.0</v>
      </c>
      <c r="B132" s="3"/>
      <c r="C132" s="4" t="s">
        <v>802</v>
      </c>
      <c r="D132" s="4" t="s">
        <v>1126</v>
      </c>
      <c r="E132" s="5">
        <v>2019.0</v>
      </c>
      <c r="F132" s="5">
        <v>2020.0</v>
      </c>
      <c r="G132" s="5">
        <v>30.0</v>
      </c>
      <c r="H132" s="5">
        <v>42.0</v>
      </c>
      <c r="I132" s="3"/>
      <c r="J132" s="3"/>
      <c r="K132" s="3"/>
      <c r="L132" s="5">
        <v>5.7</v>
      </c>
      <c r="M132" s="5">
        <v>13.0</v>
      </c>
      <c r="N132" s="3"/>
      <c r="O132" s="3"/>
      <c r="P132" s="3"/>
      <c r="Q132" s="3"/>
      <c r="R132" s="5">
        <v>47.1</v>
      </c>
      <c r="S132" s="5">
        <v>51.0</v>
      </c>
      <c r="T132" s="5">
        <v>26.0</v>
      </c>
      <c r="U132" s="5">
        <v>30.0</v>
      </c>
      <c r="V132" s="5">
        <v>12.0</v>
      </c>
      <c r="W132" s="5">
        <v>24.0</v>
      </c>
      <c r="X132" s="5">
        <v>2.0</v>
      </c>
      <c r="Y132" s="5">
        <v>1.0</v>
      </c>
      <c r="Z132" s="5">
        <v>0.0</v>
      </c>
      <c r="AA132" s="5">
        <v>1.0</v>
      </c>
      <c r="AB132" s="5">
        <v>2.0</v>
      </c>
      <c r="AC132" s="5">
        <v>212.0</v>
      </c>
      <c r="AD132" s="5">
        <v>1.585</v>
      </c>
      <c r="AE132" s="5">
        <v>8.0</v>
      </c>
      <c r="AF132" s="5">
        <v>1.75</v>
      </c>
      <c r="AG132" s="5">
        <v>212.0</v>
      </c>
      <c r="AH132" s="5">
        <v>187.0</v>
      </c>
      <c r="AI132" s="5">
        <v>26.0</v>
      </c>
      <c r="AJ132" s="5">
        <v>51.0</v>
      </c>
      <c r="AK132" s="5">
        <v>10.0</v>
      </c>
      <c r="AL132" s="5">
        <v>4.0</v>
      </c>
      <c r="AM132" s="5">
        <v>12.0</v>
      </c>
      <c r="AN132" s="5">
        <v>2.0</v>
      </c>
      <c r="AO132" s="5">
        <v>1.0</v>
      </c>
      <c r="AP132" s="5">
        <v>24.0</v>
      </c>
      <c r="AQ132" s="5">
        <v>0.273</v>
      </c>
      <c r="AR132" s="5">
        <v>0.354</v>
      </c>
      <c r="AS132" s="5">
        <v>0.561</v>
      </c>
      <c r="AT132" s="5">
        <v>0.915</v>
      </c>
      <c r="AU132" s="5">
        <v>105.0</v>
      </c>
      <c r="AV132" s="5">
        <v>4.0</v>
      </c>
      <c r="AW132" s="5">
        <v>0.0</v>
      </c>
      <c r="AX132" s="5">
        <v>0.0</v>
      </c>
      <c r="AY132" s="5">
        <v>1.0</v>
      </c>
      <c r="AZ132" s="5">
        <v>2.0</v>
      </c>
      <c r="BA132" s="5">
        <v>1.0</v>
      </c>
      <c r="BB132" s="5">
        <v>0.291</v>
      </c>
      <c r="BC132" s="5">
        <f t="shared" si="1"/>
        <v>25</v>
      </c>
      <c r="BD132" s="5">
        <f t="shared" si="2"/>
        <v>1</v>
      </c>
    </row>
    <row r="133">
      <c r="A133" s="1">
        <v>132.0</v>
      </c>
      <c r="B133" s="3"/>
      <c r="C133" s="4" t="s">
        <v>737</v>
      </c>
      <c r="D133" s="4" t="s">
        <v>1126</v>
      </c>
      <c r="E133" s="5">
        <v>2019.0</v>
      </c>
      <c r="F133" s="5">
        <v>2019.0</v>
      </c>
      <c r="G133" s="5">
        <v>24.0</v>
      </c>
      <c r="H133" s="5">
        <v>42.0</v>
      </c>
      <c r="I133" s="3"/>
      <c r="J133" s="3"/>
      <c r="K133" s="3"/>
      <c r="L133" s="5">
        <v>5.06</v>
      </c>
      <c r="M133" s="5">
        <v>22.0</v>
      </c>
      <c r="N133" s="3"/>
      <c r="O133" s="3"/>
      <c r="P133" s="3"/>
      <c r="Q133" s="3"/>
      <c r="R133" s="5">
        <v>53.1</v>
      </c>
      <c r="S133" s="5">
        <v>58.0</v>
      </c>
      <c r="T133" s="5">
        <v>29.0</v>
      </c>
      <c r="U133" s="5">
        <v>30.0</v>
      </c>
      <c r="V133" s="5">
        <v>9.0</v>
      </c>
      <c r="W133" s="5">
        <v>25.0</v>
      </c>
      <c r="X133" s="5">
        <v>0.0</v>
      </c>
      <c r="Y133" s="5">
        <v>1.0</v>
      </c>
      <c r="Z133" s="5">
        <v>3.0</v>
      </c>
      <c r="AA133" s="5">
        <v>0.0</v>
      </c>
      <c r="AB133" s="5">
        <v>0.0</v>
      </c>
      <c r="AC133" s="5">
        <v>244.0</v>
      </c>
      <c r="AD133" s="5">
        <v>1.556</v>
      </c>
      <c r="AE133" s="5">
        <v>7.1</v>
      </c>
      <c r="AF133" s="5">
        <v>1.68</v>
      </c>
      <c r="AG133" s="5">
        <v>244.0</v>
      </c>
      <c r="AH133" s="5">
        <v>213.0</v>
      </c>
      <c r="AI133" s="5">
        <v>29.0</v>
      </c>
      <c r="AJ133" s="5">
        <v>58.0</v>
      </c>
      <c r="AK133" s="5">
        <v>12.0</v>
      </c>
      <c r="AL133" s="5">
        <v>2.0</v>
      </c>
      <c r="AM133" s="5">
        <v>9.0</v>
      </c>
      <c r="AN133" s="5">
        <v>2.0</v>
      </c>
      <c r="AO133" s="5">
        <v>0.0</v>
      </c>
      <c r="AP133" s="5">
        <v>25.0</v>
      </c>
      <c r="AQ133" s="5">
        <v>0.272</v>
      </c>
      <c r="AR133" s="5">
        <v>0.354</v>
      </c>
      <c r="AS133" s="5">
        <v>0.474</v>
      </c>
      <c r="AT133" s="5">
        <v>0.828</v>
      </c>
      <c r="AU133" s="5">
        <v>101.0</v>
      </c>
      <c r="AV133" s="5">
        <v>2.0</v>
      </c>
      <c r="AW133" s="5">
        <v>3.0</v>
      </c>
      <c r="AX133" s="5">
        <v>1.0</v>
      </c>
      <c r="AY133" s="5">
        <v>2.0</v>
      </c>
      <c r="AZ133" s="5">
        <v>0.0</v>
      </c>
      <c r="BA133" s="5">
        <v>1.0</v>
      </c>
      <c r="BB133" s="5">
        <v>0.299</v>
      </c>
      <c r="BC133" s="5">
        <f t="shared" si="1"/>
        <v>35</v>
      </c>
      <c r="BD133" s="5">
        <f t="shared" si="2"/>
        <v>2</v>
      </c>
    </row>
    <row r="134">
      <c r="A134" s="1">
        <v>133.0</v>
      </c>
      <c r="B134" s="3"/>
      <c r="C134" s="4" t="s">
        <v>784</v>
      </c>
      <c r="D134" s="4" t="s">
        <v>1126</v>
      </c>
      <c r="E134" s="5">
        <v>2019.0</v>
      </c>
      <c r="F134" s="5">
        <v>2020.0</v>
      </c>
      <c r="G134" s="5">
        <v>32.0</v>
      </c>
      <c r="H134" s="5">
        <v>41.0</v>
      </c>
      <c r="I134" s="3"/>
      <c r="J134" s="3"/>
      <c r="K134" s="3"/>
      <c r="L134" s="5">
        <v>4.82</v>
      </c>
      <c r="M134" s="5">
        <v>18.0</v>
      </c>
      <c r="N134" s="3"/>
      <c r="O134" s="3"/>
      <c r="P134" s="3"/>
      <c r="Q134" s="3"/>
      <c r="R134" s="5">
        <v>56.0</v>
      </c>
      <c r="S134" s="5">
        <v>48.0</v>
      </c>
      <c r="T134" s="5">
        <v>31.0</v>
      </c>
      <c r="U134" s="5">
        <v>30.0</v>
      </c>
      <c r="V134" s="5">
        <v>12.0</v>
      </c>
      <c r="W134" s="5">
        <v>28.0</v>
      </c>
      <c r="X134" s="5">
        <v>0.0</v>
      </c>
      <c r="Y134" s="5">
        <v>4.0</v>
      </c>
      <c r="Z134" s="5">
        <v>3.0</v>
      </c>
      <c r="AA134" s="5">
        <v>0.0</v>
      </c>
      <c r="AB134" s="5">
        <v>2.0</v>
      </c>
      <c r="AC134" s="5">
        <v>243.0</v>
      </c>
      <c r="AD134" s="5">
        <v>1.357</v>
      </c>
      <c r="AE134" s="5">
        <v>6.6</v>
      </c>
      <c r="AF134" s="5">
        <v>1.46</v>
      </c>
      <c r="AG134" s="5">
        <v>243.0</v>
      </c>
      <c r="AH134" s="5">
        <v>207.0</v>
      </c>
      <c r="AI134" s="5">
        <v>31.0</v>
      </c>
      <c r="AJ134" s="5">
        <v>48.0</v>
      </c>
      <c r="AK134" s="5">
        <v>12.0</v>
      </c>
      <c r="AL134" s="5">
        <v>1.0</v>
      </c>
      <c r="AM134" s="5">
        <v>12.0</v>
      </c>
      <c r="AN134" s="5">
        <v>1.0</v>
      </c>
      <c r="AO134" s="5">
        <v>0.0</v>
      </c>
      <c r="AP134" s="5">
        <v>28.0</v>
      </c>
      <c r="AQ134" s="5">
        <v>0.232</v>
      </c>
      <c r="AR134" s="5">
        <v>0.326</v>
      </c>
      <c r="AS134" s="5">
        <v>0.473</v>
      </c>
      <c r="AT134" s="5">
        <v>0.8</v>
      </c>
      <c r="AU134" s="5">
        <v>98.0</v>
      </c>
      <c r="AV134" s="5">
        <v>2.0</v>
      </c>
      <c r="AW134" s="5">
        <v>3.0</v>
      </c>
      <c r="AX134" s="5">
        <v>1.0</v>
      </c>
      <c r="AY134" s="5">
        <v>4.0</v>
      </c>
      <c r="AZ134" s="5">
        <v>0.0</v>
      </c>
      <c r="BA134" s="5">
        <v>4.0</v>
      </c>
      <c r="BB134" s="5">
        <v>0.228</v>
      </c>
      <c r="BC134" s="5">
        <f t="shared" si="1"/>
        <v>23</v>
      </c>
      <c r="BD134" s="5">
        <f t="shared" si="2"/>
        <v>1</v>
      </c>
    </row>
    <row r="135">
      <c r="A135" s="1">
        <v>134.0</v>
      </c>
      <c r="B135" s="3"/>
      <c r="C135" s="4" t="s">
        <v>937</v>
      </c>
      <c r="D135" s="4" t="s">
        <v>1126</v>
      </c>
      <c r="E135" s="5">
        <v>2019.0</v>
      </c>
      <c r="F135" s="5">
        <v>2020.0</v>
      </c>
      <c r="G135" s="5">
        <v>74.0</v>
      </c>
      <c r="H135" s="5">
        <v>41.0</v>
      </c>
      <c r="I135" s="3"/>
      <c r="J135" s="3"/>
      <c r="K135" s="3"/>
      <c r="L135" s="5">
        <v>1.16</v>
      </c>
      <c r="M135" s="5">
        <v>0.0</v>
      </c>
      <c r="N135" s="3"/>
      <c r="O135" s="3"/>
      <c r="P135" s="3"/>
      <c r="Q135" s="3"/>
      <c r="R135" s="5">
        <v>38.2</v>
      </c>
      <c r="S135" s="5">
        <v>22.0</v>
      </c>
      <c r="T135" s="5">
        <v>16.0</v>
      </c>
      <c r="U135" s="5">
        <v>5.0</v>
      </c>
      <c r="V135" s="5">
        <v>3.0</v>
      </c>
      <c r="W135" s="5">
        <v>13.0</v>
      </c>
      <c r="X135" s="5">
        <v>2.0</v>
      </c>
      <c r="Y135" s="5">
        <v>0.0</v>
      </c>
      <c r="Z135" s="5">
        <v>1.0</v>
      </c>
      <c r="AA135" s="5">
        <v>0.0</v>
      </c>
      <c r="AB135" s="5">
        <v>2.0</v>
      </c>
      <c r="AC135" s="5">
        <v>151.0</v>
      </c>
      <c r="AD135" s="5">
        <v>0.905</v>
      </c>
      <c r="AE135" s="5">
        <v>9.5</v>
      </c>
      <c r="AF135" s="5">
        <v>3.15</v>
      </c>
      <c r="AG135" s="5">
        <v>151.0</v>
      </c>
      <c r="AH135" s="5">
        <v>134.0</v>
      </c>
      <c r="AI135" s="5">
        <v>16.0</v>
      </c>
      <c r="AJ135" s="5">
        <v>22.0</v>
      </c>
      <c r="AK135" s="5">
        <v>7.0</v>
      </c>
      <c r="AL135" s="5">
        <v>0.0</v>
      </c>
      <c r="AM135" s="5">
        <v>3.0</v>
      </c>
      <c r="AN135" s="5">
        <v>2.0</v>
      </c>
      <c r="AO135" s="5">
        <v>0.0</v>
      </c>
      <c r="AP135" s="5">
        <v>13.0</v>
      </c>
      <c r="AQ135" s="5">
        <v>0.164</v>
      </c>
      <c r="AR135" s="5">
        <v>0.242</v>
      </c>
      <c r="AS135" s="5">
        <v>0.284</v>
      </c>
      <c r="AT135" s="5">
        <v>0.525</v>
      </c>
      <c r="AU135" s="5">
        <v>38.0</v>
      </c>
      <c r="AV135" s="5">
        <v>3.0</v>
      </c>
      <c r="AW135" s="5">
        <v>1.0</v>
      </c>
      <c r="AX135" s="5">
        <v>1.0</v>
      </c>
      <c r="AY135" s="5">
        <v>1.0</v>
      </c>
      <c r="AZ135" s="5">
        <v>2.0</v>
      </c>
      <c r="BA135" s="5">
        <v>0.0</v>
      </c>
      <c r="BB135" s="5">
        <v>0.209</v>
      </c>
      <c r="BC135" s="5">
        <f t="shared" si="1"/>
        <v>12</v>
      </c>
      <c r="BD135" s="5">
        <f t="shared" si="2"/>
        <v>2</v>
      </c>
    </row>
    <row r="136">
      <c r="A136" s="1">
        <v>135.0</v>
      </c>
      <c r="B136" s="3"/>
      <c r="C136" s="4" t="s">
        <v>741</v>
      </c>
      <c r="D136" s="4" t="s">
        <v>1126</v>
      </c>
      <c r="E136" s="5">
        <v>2019.0</v>
      </c>
      <c r="F136" s="5">
        <v>2020.0</v>
      </c>
      <c r="G136" s="5">
        <v>65.0</v>
      </c>
      <c r="H136" s="5">
        <v>41.0</v>
      </c>
      <c r="I136" s="3"/>
      <c r="J136" s="3"/>
      <c r="K136" s="3"/>
      <c r="L136" s="5">
        <v>4.6</v>
      </c>
      <c r="M136" s="5">
        <v>0.0</v>
      </c>
      <c r="N136" s="3"/>
      <c r="O136" s="3"/>
      <c r="P136" s="3"/>
      <c r="Q136" s="3"/>
      <c r="R136" s="5">
        <v>31.1</v>
      </c>
      <c r="S136" s="5">
        <v>23.0</v>
      </c>
      <c r="T136" s="5">
        <v>17.0</v>
      </c>
      <c r="U136" s="5">
        <v>16.0</v>
      </c>
      <c r="V136" s="5">
        <v>8.0</v>
      </c>
      <c r="W136" s="5">
        <v>15.0</v>
      </c>
      <c r="X136" s="5">
        <v>1.0</v>
      </c>
      <c r="Y136" s="5">
        <v>0.0</v>
      </c>
      <c r="Z136" s="5">
        <v>1.0</v>
      </c>
      <c r="AA136" s="5">
        <v>0.0</v>
      </c>
      <c r="AB136" s="5">
        <v>1.0</v>
      </c>
      <c r="AC136" s="5">
        <v>132.0</v>
      </c>
      <c r="AD136" s="5">
        <v>1.213</v>
      </c>
      <c r="AE136" s="5">
        <v>11.8</v>
      </c>
      <c r="AF136" s="5">
        <v>2.73</v>
      </c>
      <c r="AG136" s="5">
        <v>132.0</v>
      </c>
      <c r="AH136" s="5">
        <v>115.0</v>
      </c>
      <c r="AI136" s="5">
        <v>17.0</v>
      </c>
      <c r="AJ136" s="5">
        <v>23.0</v>
      </c>
      <c r="AK136" s="5">
        <v>2.0</v>
      </c>
      <c r="AL136" s="5">
        <v>2.0</v>
      </c>
      <c r="AM136" s="5">
        <v>8.0</v>
      </c>
      <c r="AN136" s="5">
        <v>2.0</v>
      </c>
      <c r="AO136" s="5">
        <v>0.0</v>
      </c>
      <c r="AP136" s="5">
        <v>15.0</v>
      </c>
      <c r="AQ136" s="5">
        <v>0.2</v>
      </c>
      <c r="AR136" s="5">
        <v>0.295</v>
      </c>
      <c r="AS136" s="5">
        <v>0.461</v>
      </c>
      <c r="AT136" s="5">
        <v>0.756</v>
      </c>
      <c r="AU136" s="5">
        <v>53.0</v>
      </c>
      <c r="AV136" s="5">
        <v>1.0</v>
      </c>
      <c r="AW136" s="5">
        <v>1.0</v>
      </c>
      <c r="AX136" s="5">
        <v>0.0</v>
      </c>
      <c r="AY136" s="5">
        <v>1.0</v>
      </c>
      <c r="AZ136" s="5">
        <v>1.0</v>
      </c>
      <c r="BA136" s="5">
        <v>0.0</v>
      </c>
      <c r="BB136" s="5">
        <v>0.224</v>
      </c>
      <c r="BC136" s="5">
        <f t="shared" si="1"/>
        <v>11</v>
      </c>
      <c r="BD136" s="5">
        <f t="shared" si="2"/>
        <v>2</v>
      </c>
    </row>
    <row r="137">
      <c r="A137" s="1">
        <v>136.0</v>
      </c>
      <c r="B137" s="3"/>
      <c r="C137" s="4" t="s">
        <v>839</v>
      </c>
      <c r="D137" s="4" t="s">
        <v>1126</v>
      </c>
      <c r="E137" s="5">
        <v>2019.0</v>
      </c>
      <c r="F137" s="5">
        <v>2020.0</v>
      </c>
      <c r="G137" s="5">
        <v>70.0</v>
      </c>
      <c r="H137" s="5">
        <v>41.0</v>
      </c>
      <c r="I137" s="3"/>
      <c r="J137" s="3"/>
      <c r="K137" s="3"/>
      <c r="L137" s="5">
        <v>4.71</v>
      </c>
      <c r="M137" s="5">
        <v>0.0</v>
      </c>
      <c r="N137" s="3"/>
      <c r="O137" s="3"/>
      <c r="P137" s="3"/>
      <c r="Q137" s="3"/>
      <c r="R137" s="5">
        <v>36.1</v>
      </c>
      <c r="S137" s="5">
        <v>31.0</v>
      </c>
      <c r="T137" s="5">
        <v>28.0</v>
      </c>
      <c r="U137" s="5">
        <v>19.0</v>
      </c>
      <c r="V137" s="5">
        <v>4.0</v>
      </c>
      <c r="W137" s="5">
        <v>14.0</v>
      </c>
      <c r="X137" s="5">
        <v>1.0</v>
      </c>
      <c r="Y137" s="5">
        <v>2.0</v>
      </c>
      <c r="Z137" s="5">
        <v>0.0</v>
      </c>
      <c r="AA137" s="5">
        <v>1.0</v>
      </c>
      <c r="AB137" s="5">
        <v>2.0</v>
      </c>
      <c r="AC137" s="5">
        <v>154.0</v>
      </c>
      <c r="AD137" s="5">
        <v>1.239</v>
      </c>
      <c r="AE137" s="5">
        <v>10.2</v>
      </c>
      <c r="AF137" s="5">
        <v>2.93</v>
      </c>
      <c r="AG137" s="5">
        <v>154.0</v>
      </c>
      <c r="AH137" s="5">
        <v>137.0</v>
      </c>
      <c r="AI137" s="5">
        <v>28.0</v>
      </c>
      <c r="AJ137" s="5">
        <v>31.0</v>
      </c>
      <c r="AK137" s="5">
        <v>7.0</v>
      </c>
      <c r="AL137" s="5">
        <v>2.0</v>
      </c>
      <c r="AM137" s="5">
        <v>4.0</v>
      </c>
      <c r="AN137" s="5">
        <v>5.0</v>
      </c>
      <c r="AO137" s="5">
        <v>0.0</v>
      </c>
      <c r="AP137" s="5">
        <v>14.0</v>
      </c>
      <c r="AQ137" s="5">
        <v>0.226</v>
      </c>
      <c r="AR137" s="5">
        <v>0.294</v>
      </c>
      <c r="AS137" s="5">
        <v>0.394</v>
      </c>
      <c r="AT137" s="5">
        <v>0.688</v>
      </c>
      <c r="AU137" s="5">
        <v>54.0</v>
      </c>
      <c r="AV137" s="5">
        <v>2.0</v>
      </c>
      <c r="AW137" s="5">
        <v>0.0</v>
      </c>
      <c r="AX137" s="5">
        <v>1.0</v>
      </c>
      <c r="AY137" s="5">
        <v>2.0</v>
      </c>
      <c r="AZ137" s="5">
        <v>1.0</v>
      </c>
      <c r="BA137" s="5">
        <v>2.0</v>
      </c>
      <c r="BB137" s="5">
        <v>0.287</v>
      </c>
      <c r="BC137" s="5">
        <f t="shared" si="1"/>
        <v>18</v>
      </c>
      <c r="BD137" s="5">
        <f t="shared" si="2"/>
        <v>5</v>
      </c>
    </row>
    <row r="138">
      <c r="A138" s="1">
        <v>137.0</v>
      </c>
      <c r="B138" s="3"/>
      <c r="C138" s="4" t="s">
        <v>758</v>
      </c>
      <c r="D138" s="4" t="s">
        <v>1126</v>
      </c>
      <c r="E138" s="5">
        <v>2019.0</v>
      </c>
      <c r="F138" s="5">
        <v>2020.0</v>
      </c>
      <c r="G138" s="5">
        <v>63.0</v>
      </c>
      <c r="H138" s="5">
        <v>40.0</v>
      </c>
      <c r="I138" s="3"/>
      <c r="J138" s="3"/>
      <c r="K138" s="3"/>
      <c r="L138" s="5">
        <v>1.78</v>
      </c>
      <c r="M138" s="5">
        <v>0.0</v>
      </c>
      <c r="N138" s="3"/>
      <c r="O138" s="3"/>
      <c r="P138" s="3"/>
      <c r="Q138" s="3"/>
      <c r="R138" s="5">
        <v>35.1</v>
      </c>
      <c r="S138" s="5">
        <v>24.0</v>
      </c>
      <c r="T138" s="5">
        <v>11.0</v>
      </c>
      <c r="U138" s="5">
        <v>7.0</v>
      </c>
      <c r="V138" s="5">
        <v>5.0</v>
      </c>
      <c r="W138" s="5">
        <v>6.0</v>
      </c>
      <c r="X138" s="5">
        <v>1.0</v>
      </c>
      <c r="Y138" s="5">
        <v>0.0</v>
      </c>
      <c r="Z138" s="5">
        <v>3.0</v>
      </c>
      <c r="AA138" s="5">
        <v>0.0</v>
      </c>
      <c r="AB138" s="5">
        <v>1.0</v>
      </c>
      <c r="AC138" s="5">
        <v>141.0</v>
      </c>
      <c r="AD138" s="5">
        <v>0.849</v>
      </c>
      <c r="AE138" s="5">
        <v>10.2</v>
      </c>
      <c r="AF138" s="5">
        <v>6.67</v>
      </c>
      <c r="AG138" s="5">
        <v>141.0</v>
      </c>
      <c r="AH138" s="5">
        <v>131.0</v>
      </c>
      <c r="AI138" s="5">
        <v>11.0</v>
      </c>
      <c r="AJ138" s="5">
        <v>24.0</v>
      </c>
      <c r="AK138" s="5">
        <v>3.0</v>
      </c>
      <c r="AL138" s="5">
        <v>0.0</v>
      </c>
      <c r="AM138" s="5">
        <v>5.0</v>
      </c>
      <c r="AN138" s="5">
        <v>0.0</v>
      </c>
      <c r="AO138" s="5">
        <v>0.0</v>
      </c>
      <c r="AP138" s="5">
        <v>6.0</v>
      </c>
      <c r="AQ138" s="5">
        <v>0.183</v>
      </c>
      <c r="AR138" s="5">
        <v>0.234</v>
      </c>
      <c r="AS138" s="5">
        <v>0.321</v>
      </c>
      <c r="AT138" s="5">
        <v>0.555</v>
      </c>
      <c r="AU138" s="5">
        <v>42.0</v>
      </c>
      <c r="AV138" s="5">
        <v>0.0</v>
      </c>
      <c r="AW138" s="5">
        <v>3.0</v>
      </c>
      <c r="AX138" s="5">
        <v>0.0</v>
      </c>
      <c r="AY138" s="5">
        <v>1.0</v>
      </c>
      <c r="AZ138" s="5">
        <v>1.0</v>
      </c>
      <c r="BA138" s="5">
        <v>0.0</v>
      </c>
      <c r="BB138" s="5">
        <v>0.218</v>
      </c>
      <c r="BC138" s="5">
        <f t="shared" si="1"/>
        <v>16</v>
      </c>
      <c r="BD138" s="5">
        <f t="shared" si="2"/>
        <v>0</v>
      </c>
    </row>
    <row r="139">
      <c r="A139" s="1">
        <v>138.0</v>
      </c>
      <c r="B139" s="3"/>
      <c r="C139" s="4" t="s">
        <v>829</v>
      </c>
      <c r="D139" s="4" t="s">
        <v>1126</v>
      </c>
      <c r="E139" s="5">
        <v>2019.0</v>
      </c>
      <c r="F139" s="5">
        <v>2020.0</v>
      </c>
      <c r="G139" s="5">
        <v>82.0</v>
      </c>
      <c r="H139" s="5">
        <v>40.0</v>
      </c>
      <c r="I139" s="3"/>
      <c r="J139" s="3"/>
      <c r="K139" s="3"/>
      <c r="L139" s="5">
        <v>4.79</v>
      </c>
      <c r="M139" s="5">
        <v>0.0</v>
      </c>
      <c r="N139" s="3"/>
      <c r="O139" s="3"/>
      <c r="P139" s="3"/>
      <c r="Q139" s="3"/>
      <c r="R139" s="5">
        <v>35.2</v>
      </c>
      <c r="S139" s="5">
        <v>37.0</v>
      </c>
      <c r="T139" s="5">
        <v>25.0</v>
      </c>
      <c r="U139" s="5">
        <v>19.0</v>
      </c>
      <c r="V139" s="5">
        <v>10.0</v>
      </c>
      <c r="W139" s="5">
        <v>13.0</v>
      </c>
      <c r="X139" s="5">
        <v>3.0</v>
      </c>
      <c r="Y139" s="5">
        <v>1.0</v>
      </c>
      <c r="Z139" s="5">
        <v>3.0</v>
      </c>
      <c r="AA139" s="5">
        <v>0.0</v>
      </c>
      <c r="AB139" s="5">
        <v>0.0</v>
      </c>
      <c r="AC139" s="5">
        <v>160.0</v>
      </c>
      <c r="AD139" s="5">
        <v>1.402</v>
      </c>
      <c r="AE139" s="5">
        <v>10.1</v>
      </c>
      <c r="AF139" s="5">
        <v>3.08</v>
      </c>
      <c r="AG139" s="5">
        <v>160.0</v>
      </c>
      <c r="AH139" s="5">
        <v>142.0</v>
      </c>
      <c r="AI139" s="5">
        <v>25.0</v>
      </c>
      <c r="AJ139" s="5">
        <v>37.0</v>
      </c>
      <c r="AK139" s="5">
        <v>3.0</v>
      </c>
      <c r="AL139" s="5">
        <v>0.0</v>
      </c>
      <c r="AM139" s="5">
        <v>10.0</v>
      </c>
      <c r="AN139" s="5">
        <v>1.0</v>
      </c>
      <c r="AO139" s="5">
        <v>0.0</v>
      </c>
      <c r="AP139" s="5">
        <v>13.0</v>
      </c>
      <c r="AQ139" s="5">
        <v>0.261</v>
      </c>
      <c r="AR139" s="5">
        <v>0.331</v>
      </c>
      <c r="AS139" s="5">
        <v>0.493</v>
      </c>
      <c r="AT139" s="5">
        <v>0.824</v>
      </c>
      <c r="AU139" s="5">
        <v>70.0</v>
      </c>
      <c r="AV139" s="5">
        <v>1.0</v>
      </c>
      <c r="AW139" s="5">
        <v>3.0</v>
      </c>
      <c r="AX139" s="5">
        <v>0.0</v>
      </c>
      <c r="AY139" s="5">
        <v>2.0</v>
      </c>
      <c r="AZ139" s="5">
        <v>3.0</v>
      </c>
      <c r="BA139" s="5">
        <v>1.0</v>
      </c>
      <c r="BB139" s="5">
        <v>0.287</v>
      </c>
      <c r="BC139" s="5">
        <f t="shared" si="1"/>
        <v>24</v>
      </c>
      <c r="BD139" s="5">
        <f t="shared" si="2"/>
        <v>1</v>
      </c>
    </row>
    <row r="140">
      <c r="A140" s="1">
        <v>139.0</v>
      </c>
      <c r="B140" s="3"/>
      <c r="C140" s="4" t="s">
        <v>766</v>
      </c>
      <c r="D140" s="4" t="s">
        <v>1126</v>
      </c>
      <c r="E140" s="5">
        <v>2019.0</v>
      </c>
      <c r="F140" s="5">
        <v>2020.0</v>
      </c>
      <c r="G140" s="5">
        <v>79.0</v>
      </c>
      <c r="H140" s="5">
        <v>40.0</v>
      </c>
      <c r="I140" s="3"/>
      <c r="J140" s="3"/>
      <c r="K140" s="3"/>
      <c r="L140" s="5">
        <v>3.92</v>
      </c>
      <c r="M140" s="5">
        <v>1.0</v>
      </c>
      <c r="N140" s="3"/>
      <c r="O140" s="3"/>
      <c r="P140" s="3"/>
      <c r="Q140" s="3"/>
      <c r="R140" s="5">
        <v>39.0</v>
      </c>
      <c r="S140" s="5">
        <v>31.0</v>
      </c>
      <c r="T140" s="5">
        <v>21.0</v>
      </c>
      <c r="U140" s="5">
        <v>17.0</v>
      </c>
      <c r="V140" s="5">
        <v>5.0</v>
      </c>
      <c r="W140" s="5">
        <v>9.0</v>
      </c>
      <c r="X140" s="5">
        <v>2.0</v>
      </c>
      <c r="Y140" s="5">
        <v>2.0</v>
      </c>
      <c r="Z140" s="5">
        <v>2.0</v>
      </c>
      <c r="AA140" s="5">
        <v>0.0</v>
      </c>
      <c r="AB140" s="5">
        <v>5.0</v>
      </c>
      <c r="AC140" s="5">
        <v>157.0</v>
      </c>
      <c r="AD140" s="5">
        <v>1.026</v>
      </c>
      <c r="AE140" s="5">
        <v>9.2</v>
      </c>
      <c r="AF140" s="5">
        <v>4.44</v>
      </c>
      <c r="AG140" s="5">
        <v>157.0</v>
      </c>
      <c r="AH140" s="5">
        <v>145.0</v>
      </c>
      <c r="AI140" s="5">
        <v>21.0</v>
      </c>
      <c r="AJ140" s="5">
        <v>31.0</v>
      </c>
      <c r="AK140" s="5">
        <v>4.0</v>
      </c>
      <c r="AL140" s="5">
        <v>1.0</v>
      </c>
      <c r="AM140" s="5">
        <v>5.0</v>
      </c>
      <c r="AN140" s="5">
        <v>1.0</v>
      </c>
      <c r="AO140" s="5">
        <v>2.0</v>
      </c>
      <c r="AP140" s="5">
        <v>9.0</v>
      </c>
      <c r="AQ140" s="5">
        <v>0.214</v>
      </c>
      <c r="AR140" s="5">
        <v>0.268</v>
      </c>
      <c r="AS140" s="5">
        <v>0.359</v>
      </c>
      <c r="AT140" s="5">
        <v>0.626</v>
      </c>
      <c r="AU140" s="5">
        <v>52.0</v>
      </c>
      <c r="AV140" s="5">
        <v>3.0</v>
      </c>
      <c r="AW140" s="5">
        <v>2.0</v>
      </c>
      <c r="AX140" s="5">
        <v>0.0</v>
      </c>
      <c r="AY140" s="5">
        <v>1.0</v>
      </c>
      <c r="AZ140" s="5">
        <v>2.0</v>
      </c>
      <c r="BA140" s="5">
        <v>2.0</v>
      </c>
      <c r="BB140" s="5">
        <v>0.257</v>
      </c>
      <c r="BC140" s="5">
        <f t="shared" si="1"/>
        <v>21</v>
      </c>
      <c r="BD140" s="5">
        <f t="shared" si="2"/>
        <v>-1</v>
      </c>
    </row>
    <row r="141">
      <c r="A141" s="1">
        <v>140.0</v>
      </c>
      <c r="B141" s="3"/>
      <c r="C141" s="4" t="s">
        <v>753</v>
      </c>
      <c r="D141" s="4" t="s">
        <v>1126</v>
      </c>
      <c r="E141" s="5">
        <v>2019.0</v>
      </c>
      <c r="F141" s="5">
        <v>2020.0</v>
      </c>
      <c r="G141" s="5">
        <v>67.0</v>
      </c>
      <c r="H141" s="5">
        <v>40.0</v>
      </c>
      <c r="I141" s="3"/>
      <c r="J141" s="3"/>
      <c r="K141" s="3"/>
      <c r="L141" s="5">
        <v>4.73</v>
      </c>
      <c r="M141" s="5">
        <v>3.0</v>
      </c>
      <c r="N141" s="3"/>
      <c r="O141" s="3"/>
      <c r="P141" s="3"/>
      <c r="Q141" s="3"/>
      <c r="R141" s="5">
        <v>32.1</v>
      </c>
      <c r="S141" s="5">
        <v>33.0</v>
      </c>
      <c r="T141" s="5">
        <v>25.0</v>
      </c>
      <c r="U141" s="5">
        <v>17.0</v>
      </c>
      <c r="V141" s="5">
        <v>4.0</v>
      </c>
      <c r="W141" s="5">
        <v>20.0</v>
      </c>
      <c r="X141" s="5">
        <v>0.0</v>
      </c>
      <c r="Y141" s="5">
        <v>0.0</v>
      </c>
      <c r="Z141" s="5">
        <v>0.0</v>
      </c>
      <c r="AA141" s="5">
        <v>0.0</v>
      </c>
      <c r="AB141" s="5">
        <v>2.0</v>
      </c>
      <c r="AC141" s="5">
        <v>145.0</v>
      </c>
      <c r="AD141" s="5">
        <v>1.639</v>
      </c>
      <c r="AE141" s="5">
        <v>11.1</v>
      </c>
      <c r="AF141" s="5">
        <v>2.0</v>
      </c>
      <c r="AG141" s="5">
        <v>145.0</v>
      </c>
      <c r="AH141" s="5">
        <v>123.0</v>
      </c>
      <c r="AI141" s="5">
        <v>25.0</v>
      </c>
      <c r="AJ141" s="5">
        <v>33.0</v>
      </c>
      <c r="AK141" s="5">
        <v>12.0</v>
      </c>
      <c r="AL141" s="5">
        <v>1.0</v>
      </c>
      <c r="AM141" s="5">
        <v>4.0</v>
      </c>
      <c r="AN141" s="5">
        <v>1.0</v>
      </c>
      <c r="AO141" s="5">
        <v>0.0</v>
      </c>
      <c r="AP141" s="5">
        <v>20.0</v>
      </c>
      <c r="AQ141" s="5">
        <v>0.268</v>
      </c>
      <c r="AR141" s="5">
        <v>0.371</v>
      </c>
      <c r="AS141" s="5">
        <v>0.48</v>
      </c>
      <c r="AT141" s="5">
        <v>0.85</v>
      </c>
      <c r="AU141" s="5">
        <v>59.0</v>
      </c>
      <c r="AV141" s="5">
        <v>4.0</v>
      </c>
      <c r="AW141" s="5">
        <v>0.0</v>
      </c>
      <c r="AX141" s="5">
        <v>2.0</v>
      </c>
      <c r="AY141" s="5">
        <v>0.0</v>
      </c>
      <c r="AZ141" s="5">
        <v>0.0</v>
      </c>
      <c r="BA141" s="5">
        <v>0.0</v>
      </c>
      <c r="BB141" s="5">
        <v>0.367</v>
      </c>
      <c r="BC141" s="5">
        <f t="shared" si="1"/>
        <v>16</v>
      </c>
      <c r="BD141" s="5">
        <f t="shared" si="2"/>
        <v>1</v>
      </c>
    </row>
    <row r="142">
      <c r="A142" s="1">
        <v>141.0</v>
      </c>
      <c r="B142" s="3"/>
      <c r="C142" s="4" t="s">
        <v>934</v>
      </c>
      <c r="D142" s="4" t="s">
        <v>1126</v>
      </c>
      <c r="E142" s="5">
        <v>2019.0</v>
      </c>
      <c r="F142" s="5">
        <v>2020.0</v>
      </c>
      <c r="G142" s="5">
        <v>69.0</v>
      </c>
      <c r="H142" s="5">
        <v>40.0</v>
      </c>
      <c r="I142" s="3"/>
      <c r="J142" s="3"/>
      <c r="K142" s="3"/>
      <c r="L142" s="5">
        <v>4.5</v>
      </c>
      <c r="M142" s="5">
        <v>0.0</v>
      </c>
      <c r="N142" s="3"/>
      <c r="O142" s="3"/>
      <c r="P142" s="3"/>
      <c r="Q142" s="3"/>
      <c r="R142" s="5">
        <v>32.0</v>
      </c>
      <c r="S142" s="5">
        <v>35.0</v>
      </c>
      <c r="T142" s="5">
        <v>25.0</v>
      </c>
      <c r="U142" s="5">
        <v>16.0</v>
      </c>
      <c r="V142" s="5">
        <v>4.0</v>
      </c>
      <c r="W142" s="5">
        <v>8.0</v>
      </c>
      <c r="X142" s="5">
        <v>0.0</v>
      </c>
      <c r="Y142" s="5">
        <v>0.0</v>
      </c>
      <c r="Z142" s="5">
        <v>0.0</v>
      </c>
      <c r="AA142" s="5">
        <v>0.0</v>
      </c>
      <c r="AB142" s="5">
        <v>1.0</v>
      </c>
      <c r="AC142" s="5">
        <v>136.0</v>
      </c>
      <c r="AD142" s="5">
        <v>1.344</v>
      </c>
      <c r="AE142" s="5">
        <v>11.3</v>
      </c>
      <c r="AF142" s="5">
        <v>5.0</v>
      </c>
      <c r="AG142" s="5">
        <v>136.0</v>
      </c>
      <c r="AH142" s="5">
        <v>128.0</v>
      </c>
      <c r="AI142" s="5">
        <v>25.0</v>
      </c>
      <c r="AJ142" s="5">
        <v>35.0</v>
      </c>
      <c r="AK142" s="5">
        <v>11.0</v>
      </c>
      <c r="AL142" s="5">
        <v>1.0</v>
      </c>
      <c r="AM142" s="5">
        <v>4.0</v>
      </c>
      <c r="AN142" s="5">
        <v>2.0</v>
      </c>
      <c r="AO142" s="5">
        <v>1.0</v>
      </c>
      <c r="AP142" s="5">
        <v>8.0</v>
      </c>
      <c r="AQ142" s="5">
        <v>0.273</v>
      </c>
      <c r="AR142" s="5">
        <v>0.316</v>
      </c>
      <c r="AS142" s="5">
        <v>0.469</v>
      </c>
      <c r="AT142" s="5">
        <v>0.785</v>
      </c>
      <c r="AU142" s="5">
        <v>60.0</v>
      </c>
      <c r="AV142" s="5">
        <v>1.0</v>
      </c>
      <c r="AW142" s="5">
        <v>0.0</v>
      </c>
      <c r="AX142" s="5">
        <v>0.0</v>
      </c>
      <c r="AY142" s="5">
        <v>0.0</v>
      </c>
      <c r="AZ142" s="5">
        <v>0.0</v>
      </c>
      <c r="BA142" s="5">
        <v>0.0</v>
      </c>
      <c r="BB142" s="5">
        <v>0.369</v>
      </c>
      <c r="BC142" s="5">
        <f t="shared" si="1"/>
        <v>19</v>
      </c>
      <c r="BD142" s="5">
        <f t="shared" si="2"/>
        <v>1</v>
      </c>
    </row>
    <row r="143">
      <c r="A143" s="1">
        <v>142.0</v>
      </c>
      <c r="B143" s="3"/>
      <c r="C143" s="4" t="s">
        <v>772</v>
      </c>
      <c r="D143" s="4" t="s">
        <v>1126</v>
      </c>
      <c r="E143" s="5">
        <v>2019.0</v>
      </c>
      <c r="F143" s="5">
        <v>2020.0</v>
      </c>
      <c r="G143" s="5">
        <v>23.0</v>
      </c>
      <c r="H143" s="5">
        <v>40.0</v>
      </c>
      <c r="I143" s="3"/>
      <c r="J143" s="3"/>
      <c r="K143" s="3"/>
      <c r="L143" s="5">
        <v>5.71</v>
      </c>
      <c r="M143" s="5">
        <v>15.0</v>
      </c>
      <c r="N143" s="3"/>
      <c r="O143" s="3"/>
      <c r="P143" s="3"/>
      <c r="Q143" s="3"/>
      <c r="R143" s="5">
        <v>41.0</v>
      </c>
      <c r="S143" s="5">
        <v>47.0</v>
      </c>
      <c r="T143" s="5">
        <v>26.0</v>
      </c>
      <c r="U143" s="5">
        <v>26.0</v>
      </c>
      <c r="V143" s="5">
        <v>11.0</v>
      </c>
      <c r="W143" s="5">
        <v>16.0</v>
      </c>
      <c r="X143" s="5">
        <v>0.0</v>
      </c>
      <c r="Y143" s="5">
        <v>0.0</v>
      </c>
      <c r="Z143" s="5">
        <v>2.0</v>
      </c>
      <c r="AA143" s="5">
        <v>1.0</v>
      </c>
      <c r="AB143" s="5">
        <v>0.0</v>
      </c>
      <c r="AC143" s="5">
        <v>185.0</v>
      </c>
      <c r="AD143" s="5">
        <v>1.537</v>
      </c>
      <c r="AE143" s="5">
        <v>8.8</v>
      </c>
      <c r="AF143" s="5">
        <v>2.5</v>
      </c>
      <c r="AG143" s="5">
        <v>185.0</v>
      </c>
      <c r="AH143" s="5">
        <v>166.0</v>
      </c>
      <c r="AI143" s="5">
        <v>26.0</v>
      </c>
      <c r="AJ143" s="5">
        <v>47.0</v>
      </c>
      <c r="AK143" s="5">
        <v>12.0</v>
      </c>
      <c r="AL143" s="5">
        <v>1.0</v>
      </c>
      <c r="AM143" s="5">
        <v>11.0</v>
      </c>
      <c r="AN143" s="5">
        <v>2.0</v>
      </c>
      <c r="AO143" s="5">
        <v>0.0</v>
      </c>
      <c r="AP143" s="5">
        <v>16.0</v>
      </c>
      <c r="AQ143" s="5">
        <v>0.283</v>
      </c>
      <c r="AR143" s="5">
        <v>0.351</v>
      </c>
      <c r="AS143" s="5">
        <v>0.566</v>
      </c>
      <c r="AT143" s="5">
        <v>0.918</v>
      </c>
      <c r="AU143" s="5">
        <v>94.0</v>
      </c>
      <c r="AV143" s="5">
        <v>2.0</v>
      </c>
      <c r="AW143" s="5">
        <v>2.0</v>
      </c>
      <c r="AX143" s="5">
        <v>0.0</v>
      </c>
      <c r="AY143" s="5">
        <v>1.0</v>
      </c>
      <c r="AZ143" s="5">
        <v>0.0</v>
      </c>
      <c r="BA143" s="5">
        <v>0.0</v>
      </c>
      <c r="BB143" s="5">
        <v>0.31</v>
      </c>
      <c r="BC143" s="5">
        <f t="shared" si="1"/>
        <v>23</v>
      </c>
      <c r="BD143" s="5">
        <f t="shared" si="2"/>
        <v>2</v>
      </c>
    </row>
    <row r="144">
      <c r="A144" s="1">
        <v>143.0</v>
      </c>
      <c r="B144" s="3"/>
      <c r="C144" s="4" t="s">
        <v>872</v>
      </c>
      <c r="D144" s="4" t="s">
        <v>1126</v>
      </c>
      <c r="E144" s="5">
        <v>2019.0</v>
      </c>
      <c r="F144" s="5">
        <v>2020.0</v>
      </c>
      <c r="G144" s="5">
        <v>67.0</v>
      </c>
      <c r="H144" s="5">
        <v>39.0</v>
      </c>
      <c r="I144" s="3"/>
      <c r="J144" s="3"/>
      <c r="K144" s="3"/>
      <c r="L144" s="5">
        <v>2.19</v>
      </c>
      <c r="M144" s="5">
        <v>0.0</v>
      </c>
      <c r="N144" s="3"/>
      <c r="O144" s="3"/>
      <c r="P144" s="3"/>
      <c r="Q144" s="3"/>
      <c r="R144" s="5">
        <v>37.0</v>
      </c>
      <c r="S144" s="5">
        <v>21.0</v>
      </c>
      <c r="T144" s="5">
        <v>10.0</v>
      </c>
      <c r="U144" s="5">
        <v>9.0</v>
      </c>
      <c r="V144" s="5">
        <v>3.0</v>
      </c>
      <c r="W144" s="5">
        <v>8.0</v>
      </c>
      <c r="X144" s="5">
        <v>0.0</v>
      </c>
      <c r="Y144" s="5">
        <v>1.0</v>
      </c>
      <c r="Z144" s="5">
        <v>2.0</v>
      </c>
      <c r="AA144" s="5">
        <v>0.0</v>
      </c>
      <c r="AB144" s="5">
        <v>0.0</v>
      </c>
      <c r="AC144" s="5">
        <v>141.0</v>
      </c>
      <c r="AD144" s="5">
        <v>0.784</v>
      </c>
      <c r="AE144" s="5">
        <v>9.5</v>
      </c>
      <c r="AF144" s="5">
        <v>4.88</v>
      </c>
      <c r="AG144" s="5">
        <v>141.0</v>
      </c>
      <c r="AH144" s="5">
        <v>129.0</v>
      </c>
      <c r="AI144" s="5">
        <v>10.0</v>
      </c>
      <c r="AJ144" s="5">
        <v>21.0</v>
      </c>
      <c r="AK144" s="5">
        <v>2.0</v>
      </c>
      <c r="AL144" s="5">
        <v>2.0</v>
      </c>
      <c r="AM144" s="5">
        <v>3.0</v>
      </c>
      <c r="AN144" s="5">
        <v>1.0</v>
      </c>
      <c r="AO144" s="5">
        <v>0.0</v>
      </c>
      <c r="AP144" s="5">
        <v>8.0</v>
      </c>
      <c r="AQ144" s="5">
        <v>0.163</v>
      </c>
      <c r="AR144" s="5">
        <v>0.221</v>
      </c>
      <c r="AS144" s="5">
        <v>0.279</v>
      </c>
      <c r="AT144" s="5">
        <v>0.5</v>
      </c>
      <c r="AU144" s="5">
        <v>36.0</v>
      </c>
      <c r="AV144" s="5">
        <v>2.0</v>
      </c>
      <c r="AW144" s="5">
        <v>2.0</v>
      </c>
      <c r="AX144" s="5">
        <v>1.0</v>
      </c>
      <c r="AY144" s="5">
        <v>1.0</v>
      </c>
      <c r="AZ144" s="5">
        <v>0.0</v>
      </c>
      <c r="BA144" s="5">
        <v>1.0</v>
      </c>
      <c r="BB144" s="5">
        <v>0.205</v>
      </c>
      <c r="BC144" s="5">
        <f t="shared" si="1"/>
        <v>14</v>
      </c>
      <c r="BD144" s="5">
        <f t="shared" si="2"/>
        <v>1</v>
      </c>
    </row>
    <row r="145">
      <c r="A145" s="1">
        <v>144.0</v>
      </c>
      <c r="B145" s="3"/>
      <c r="C145" s="4" t="s">
        <v>804</v>
      </c>
      <c r="D145" s="4" t="s">
        <v>1126</v>
      </c>
      <c r="E145" s="5">
        <v>2019.0</v>
      </c>
      <c r="F145" s="5">
        <v>2020.0</v>
      </c>
      <c r="G145" s="5">
        <v>60.0</v>
      </c>
      <c r="H145" s="5">
        <v>39.0</v>
      </c>
      <c r="I145" s="3"/>
      <c r="J145" s="3"/>
      <c r="K145" s="3"/>
      <c r="L145" s="5">
        <v>4.45</v>
      </c>
      <c r="M145" s="5">
        <v>27.0</v>
      </c>
      <c r="N145" s="3"/>
      <c r="O145" s="3"/>
      <c r="P145" s="3"/>
      <c r="Q145" s="3"/>
      <c r="R145" s="5">
        <v>32.1</v>
      </c>
      <c r="S145" s="5">
        <v>25.0</v>
      </c>
      <c r="T145" s="5">
        <v>18.0</v>
      </c>
      <c r="U145" s="5">
        <v>16.0</v>
      </c>
      <c r="V145" s="5">
        <v>7.0</v>
      </c>
      <c r="W145" s="5">
        <v>17.0</v>
      </c>
      <c r="X145" s="5">
        <v>1.0</v>
      </c>
      <c r="Y145" s="5">
        <v>1.0</v>
      </c>
      <c r="Z145" s="5">
        <v>0.0</v>
      </c>
      <c r="AA145" s="5">
        <v>0.0</v>
      </c>
      <c r="AB145" s="5">
        <v>2.0</v>
      </c>
      <c r="AC145" s="5">
        <v>141.0</v>
      </c>
      <c r="AD145" s="5">
        <v>1.299</v>
      </c>
      <c r="AE145" s="5">
        <v>10.9</v>
      </c>
      <c r="AF145" s="5">
        <v>2.29</v>
      </c>
      <c r="AG145" s="5">
        <v>141.0</v>
      </c>
      <c r="AH145" s="5">
        <v>124.0</v>
      </c>
      <c r="AI145" s="5">
        <v>18.0</v>
      </c>
      <c r="AJ145" s="5">
        <v>25.0</v>
      </c>
      <c r="AK145" s="5">
        <v>4.0</v>
      </c>
      <c r="AL145" s="5">
        <v>1.0</v>
      </c>
      <c r="AM145" s="5">
        <v>7.0</v>
      </c>
      <c r="AN145" s="5">
        <v>4.0</v>
      </c>
      <c r="AO145" s="5">
        <v>0.0</v>
      </c>
      <c r="AP145" s="5">
        <v>17.0</v>
      </c>
      <c r="AQ145" s="5">
        <v>0.202</v>
      </c>
      <c r="AR145" s="5">
        <v>0.298</v>
      </c>
      <c r="AS145" s="5">
        <v>0.419</v>
      </c>
      <c r="AT145" s="5">
        <v>0.717</v>
      </c>
      <c r="AU145" s="5">
        <v>52.0</v>
      </c>
      <c r="AV145" s="5">
        <v>0.0</v>
      </c>
      <c r="AW145" s="5">
        <v>0.0</v>
      </c>
      <c r="AX145" s="5">
        <v>0.0</v>
      </c>
      <c r="AY145" s="5">
        <v>0.0</v>
      </c>
      <c r="AZ145" s="5">
        <v>1.0</v>
      </c>
      <c r="BA145" s="5">
        <v>1.0</v>
      </c>
      <c r="BB145" s="5">
        <v>0.231</v>
      </c>
      <c r="BC145" s="5">
        <f t="shared" si="1"/>
        <v>13</v>
      </c>
      <c r="BD145" s="5">
        <f t="shared" si="2"/>
        <v>4</v>
      </c>
    </row>
    <row r="146">
      <c r="A146" s="1">
        <v>145.0</v>
      </c>
      <c r="B146" s="3"/>
      <c r="C146" s="4" t="s">
        <v>897</v>
      </c>
      <c r="D146" s="4" t="s">
        <v>1126</v>
      </c>
      <c r="E146" s="5">
        <v>2019.0</v>
      </c>
      <c r="F146" s="5">
        <v>2020.0</v>
      </c>
      <c r="G146" s="5">
        <v>16.0</v>
      </c>
      <c r="H146" s="5">
        <v>39.0</v>
      </c>
      <c r="I146" s="3"/>
      <c r="J146" s="3"/>
      <c r="K146" s="3"/>
      <c r="L146" s="5">
        <v>4.5</v>
      </c>
      <c r="M146" s="5">
        <v>16.0</v>
      </c>
      <c r="N146" s="3"/>
      <c r="O146" s="3"/>
      <c r="P146" s="3"/>
      <c r="Q146" s="3"/>
      <c r="R146" s="5">
        <v>42.0</v>
      </c>
      <c r="S146" s="5">
        <v>39.0</v>
      </c>
      <c r="T146" s="5">
        <v>19.0</v>
      </c>
      <c r="U146" s="5">
        <v>21.0</v>
      </c>
      <c r="V146" s="5">
        <v>3.0</v>
      </c>
      <c r="W146" s="5">
        <v>13.0</v>
      </c>
      <c r="X146" s="5">
        <v>0.0</v>
      </c>
      <c r="Y146" s="5">
        <v>2.0</v>
      </c>
      <c r="Z146" s="5">
        <v>3.0</v>
      </c>
      <c r="AA146" s="5">
        <v>0.0</v>
      </c>
      <c r="AB146" s="5">
        <v>3.0</v>
      </c>
      <c r="AC146" s="5">
        <v>178.0</v>
      </c>
      <c r="AD146" s="5">
        <v>1.238</v>
      </c>
      <c r="AE146" s="5">
        <v>8.4</v>
      </c>
      <c r="AF146" s="5">
        <v>3.0</v>
      </c>
      <c r="AG146" s="5">
        <v>178.0</v>
      </c>
      <c r="AH146" s="5">
        <v>159.0</v>
      </c>
      <c r="AI146" s="5">
        <v>19.0</v>
      </c>
      <c r="AJ146" s="5">
        <v>39.0</v>
      </c>
      <c r="AK146" s="5">
        <v>9.0</v>
      </c>
      <c r="AL146" s="5">
        <v>0.0</v>
      </c>
      <c r="AM146" s="5">
        <v>3.0</v>
      </c>
      <c r="AN146" s="5">
        <v>3.0</v>
      </c>
      <c r="AO146" s="5">
        <v>1.0</v>
      </c>
      <c r="AP146" s="5">
        <v>13.0</v>
      </c>
      <c r="AQ146" s="5">
        <v>0.245</v>
      </c>
      <c r="AR146" s="5">
        <v>0.313</v>
      </c>
      <c r="AS146" s="5">
        <v>0.358</v>
      </c>
      <c r="AT146" s="5">
        <v>0.671</v>
      </c>
      <c r="AU146" s="5">
        <v>57.0</v>
      </c>
      <c r="AV146" s="5">
        <v>4.0</v>
      </c>
      <c r="AW146" s="5">
        <v>3.0</v>
      </c>
      <c r="AX146" s="5">
        <v>0.0</v>
      </c>
      <c r="AY146" s="5">
        <v>1.0</v>
      </c>
      <c r="AZ146" s="5">
        <v>0.0</v>
      </c>
      <c r="BA146" s="5">
        <v>2.0</v>
      </c>
      <c r="BB146" s="5">
        <v>0.305</v>
      </c>
      <c r="BC146" s="5">
        <f t="shared" si="1"/>
        <v>27</v>
      </c>
      <c r="BD146" s="5">
        <f t="shared" si="2"/>
        <v>2</v>
      </c>
    </row>
    <row r="147">
      <c r="A147" s="1">
        <v>146.0</v>
      </c>
      <c r="B147" s="3"/>
      <c r="C147" s="4" t="s">
        <v>882</v>
      </c>
      <c r="D147" s="4" t="s">
        <v>1126</v>
      </c>
      <c r="E147" s="5">
        <v>2019.0</v>
      </c>
      <c r="F147" s="5">
        <v>2020.0</v>
      </c>
      <c r="G147" s="5">
        <v>61.0</v>
      </c>
      <c r="H147" s="5">
        <v>39.0</v>
      </c>
      <c r="I147" s="3"/>
      <c r="J147" s="3"/>
      <c r="K147" s="3"/>
      <c r="L147" s="5">
        <v>2.27</v>
      </c>
      <c r="M147" s="5">
        <v>0.0</v>
      </c>
      <c r="N147" s="3"/>
      <c r="O147" s="3"/>
      <c r="P147" s="3"/>
      <c r="Q147" s="3"/>
      <c r="R147" s="5">
        <v>31.2</v>
      </c>
      <c r="S147" s="5">
        <v>21.0</v>
      </c>
      <c r="T147" s="5">
        <v>9.0</v>
      </c>
      <c r="U147" s="5">
        <v>8.0</v>
      </c>
      <c r="V147" s="5">
        <v>5.0</v>
      </c>
      <c r="W147" s="5">
        <v>2.0</v>
      </c>
      <c r="X147" s="5">
        <v>0.0</v>
      </c>
      <c r="Y147" s="5">
        <v>2.0</v>
      </c>
      <c r="Z147" s="5">
        <v>1.0</v>
      </c>
      <c r="AA147" s="5">
        <v>0.0</v>
      </c>
      <c r="AB147" s="5">
        <v>0.0</v>
      </c>
      <c r="AC147" s="5">
        <v>117.0</v>
      </c>
      <c r="AD147" s="5">
        <v>0.726</v>
      </c>
      <c r="AE147" s="5">
        <v>11.1</v>
      </c>
      <c r="AF147" s="5">
        <v>19.5</v>
      </c>
      <c r="AG147" s="5">
        <v>117.0</v>
      </c>
      <c r="AH147" s="5">
        <v>113.0</v>
      </c>
      <c r="AI147" s="5">
        <v>9.0</v>
      </c>
      <c r="AJ147" s="5">
        <v>21.0</v>
      </c>
      <c r="AK147" s="5">
        <v>2.0</v>
      </c>
      <c r="AL147" s="5">
        <v>0.0</v>
      </c>
      <c r="AM147" s="5">
        <v>5.0</v>
      </c>
      <c r="AN147" s="5">
        <v>2.0</v>
      </c>
      <c r="AO147" s="5">
        <v>0.0</v>
      </c>
      <c r="AP147" s="5">
        <v>2.0</v>
      </c>
      <c r="AQ147" s="5">
        <v>0.186</v>
      </c>
      <c r="AR147" s="5">
        <v>0.205</v>
      </c>
      <c r="AS147" s="5">
        <v>0.336</v>
      </c>
      <c r="AT147" s="5">
        <v>0.541</v>
      </c>
      <c r="AU147" s="5">
        <v>38.0</v>
      </c>
      <c r="AV147" s="5">
        <v>3.0</v>
      </c>
      <c r="AW147" s="5">
        <v>1.0</v>
      </c>
      <c r="AX147" s="5">
        <v>0.0</v>
      </c>
      <c r="AY147" s="5">
        <v>1.0</v>
      </c>
      <c r="AZ147" s="5">
        <v>0.0</v>
      </c>
      <c r="BA147" s="5">
        <v>2.0</v>
      </c>
      <c r="BB147" s="5">
        <v>0.229</v>
      </c>
      <c r="BC147" s="5">
        <f t="shared" si="1"/>
        <v>14</v>
      </c>
      <c r="BD147" s="5">
        <f t="shared" si="2"/>
        <v>2</v>
      </c>
    </row>
    <row r="148">
      <c r="A148" s="1">
        <v>147.0</v>
      </c>
      <c r="B148" s="3"/>
      <c r="C148" s="4" t="s">
        <v>743</v>
      </c>
      <c r="D148" s="4" t="s">
        <v>1126</v>
      </c>
      <c r="E148" s="5">
        <v>2019.0</v>
      </c>
      <c r="F148" s="5">
        <v>2020.0</v>
      </c>
      <c r="G148" s="5">
        <v>70.0</v>
      </c>
      <c r="H148" s="5">
        <v>39.0</v>
      </c>
      <c r="I148" s="3"/>
      <c r="J148" s="3"/>
      <c r="K148" s="3"/>
      <c r="L148" s="5">
        <v>4.18</v>
      </c>
      <c r="M148" s="5">
        <v>0.0</v>
      </c>
      <c r="N148" s="3"/>
      <c r="O148" s="3"/>
      <c r="P148" s="3"/>
      <c r="Q148" s="3"/>
      <c r="R148" s="5">
        <v>32.1</v>
      </c>
      <c r="S148" s="5">
        <v>31.0</v>
      </c>
      <c r="T148" s="5">
        <v>17.0</v>
      </c>
      <c r="U148" s="5">
        <v>15.0</v>
      </c>
      <c r="V148" s="5">
        <v>7.0</v>
      </c>
      <c r="W148" s="5">
        <v>10.0</v>
      </c>
      <c r="X148" s="5">
        <v>4.0</v>
      </c>
      <c r="Y148" s="5">
        <v>1.0</v>
      </c>
      <c r="Z148" s="5">
        <v>1.0</v>
      </c>
      <c r="AA148" s="5">
        <v>1.0</v>
      </c>
      <c r="AB148" s="5">
        <v>0.0</v>
      </c>
      <c r="AC148" s="5">
        <v>139.0</v>
      </c>
      <c r="AD148" s="5">
        <v>1.268</v>
      </c>
      <c r="AE148" s="5">
        <v>10.9</v>
      </c>
      <c r="AF148" s="5">
        <v>3.9</v>
      </c>
      <c r="AG148" s="5">
        <v>139.0</v>
      </c>
      <c r="AH148" s="5">
        <v>128.0</v>
      </c>
      <c r="AI148" s="5">
        <v>17.0</v>
      </c>
      <c r="AJ148" s="5">
        <v>31.0</v>
      </c>
      <c r="AK148" s="5">
        <v>7.0</v>
      </c>
      <c r="AL148" s="5">
        <v>0.0</v>
      </c>
      <c r="AM148" s="5">
        <v>7.0</v>
      </c>
      <c r="AN148" s="5">
        <v>0.0</v>
      </c>
      <c r="AO148" s="5">
        <v>0.0</v>
      </c>
      <c r="AP148" s="5">
        <v>10.0</v>
      </c>
      <c r="AQ148" s="5">
        <v>0.242</v>
      </c>
      <c r="AR148" s="5">
        <v>0.302</v>
      </c>
      <c r="AS148" s="5">
        <v>0.461</v>
      </c>
      <c r="AT148" s="5">
        <v>0.763</v>
      </c>
      <c r="AU148" s="5">
        <v>59.0</v>
      </c>
      <c r="AV148" s="5">
        <v>0.0</v>
      </c>
      <c r="AW148" s="5">
        <v>1.0</v>
      </c>
      <c r="AX148" s="5">
        <v>0.0</v>
      </c>
      <c r="AY148" s="5">
        <v>0.0</v>
      </c>
      <c r="AZ148" s="5">
        <v>4.0</v>
      </c>
      <c r="BA148" s="5">
        <v>1.0</v>
      </c>
      <c r="BB148" s="5">
        <v>0.293</v>
      </c>
      <c r="BC148" s="5">
        <f t="shared" si="1"/>
        <v>17</v>
      </c>
      <c r="BD148" s="5">
        <f t="shared" si="2"/>
        <v>0</v>
      </c>
    </row>
    <row r="149">
      <c r="A149" s="1">
        <v>148.0</v>
      </c>
      <c r="B149" s="3"/>
      <c r="C149" s="4" t="s">
        <v>876</v>
      </c>
      <c r="D149" s="4" t="s">
        <v>1126</v>
      </c>
      <c r="E149" s="5">
        <v>2019.0</v>
      </c>
      <c r="F149" s="5">
        <v>2020.0</v>
      </c>
      <c r="G149" s="5">
        <v>76.0</v>
      </c>
      <c r="H149" s="5">
        <v>39.0</v>
      </c>
      <c r="I149" s="3"/>
      <c r="J149" s="3"/>
      <c r="K149" s="3"/>
      <c r="L149" s="5">
        <v>1.42</v>
      </c>
      <c r="M149" s="5">
        <v>0.0</v>
      </c>
      <c r="N149" s="3"/>
      <c r="O149" s="3"/>
      <c r="P149" s="3"/>
      <c r="Q149" s="3"/>
      <c r="R149" s="5">
        <v>38.0</v>
      </c>
      <c r="S149" s="5">
        <v>32.0</v>
      </c>
      <c r="T149" s="5">
        <v>7.0</v>
      </c>
      <c r="U149" s="5">
        <v>6.0</v>
      </c>
      <c r="V149" s="5">
        <v>2.0</v>
      </c>
      <c r="W149" s="5">
        <v>4.0</v>
      </c>
      <c r="X149" s="5">
        <v>0.0</v>
      </c>
      <c r="Y149" s="5">
        <v>2.0</v>
      </c>
      <c r="Z149" s="5">
        <v>0.0</v>
      </c>
      <c r="AA149" s="5">
        <v>0.0</v>
      </c>
      <c r="AB149" s="5">
        <v>1.0</v>
      </c>
      <c r="AC149" s="5">
        <v>146.0</v>
      </c>
      <c r="AD149" s="5">
        <v>0.947</v>
      </c>
      <c r="AE149" s="5">
        <v>9.2</v>
      </c>
      <c r="AF149" s="5">
        <v>9.75</v>
      </c>
      <c r="AG149" s="5">
        <v>146.0</v>
      </c>
      <c r="AH149" s="5">
        <v>141.0</v>
      </c>
      <c r="AI149" s="5">
        <v>7.0</v>
      </c>
      <c r="AJ149" s="5">
        <v>32.0</v>
      </c>
      <c r="AK149" s="5">
        <v>2.0</v>
      </c>
      <c r="AL149" s="5">
        <v>0.0</v>
      </c>
      <c r="AM149" s="5">
        <v>2.0</v>
      </c>
      <c r="AN149" s="5">
        <v>0.0</v>
      </c>
      <c r="AO149" s="5">
        <v>0.0</v>
      </c>
      <c r="AP149" s="5">
        <v>4.0</v>
      </c>
      <c r="AQ149" s="5">
        <v>0.227</v>
      </c>
      <c r="AR149" s="5">
        <v>0.248</v>
      </c>
      <c r="AS149" s="5">
        <v>0.284</v>
      </c>
      <c r="AT149" s="5">
        <v>0.532</v>
      </c>
      <c r="AU149" s="5">
        <v>40.0</v>
      </c>
      <c r="AV149" s="5">
        <v>5.0</v>
      </c>
      <c r="AW149" s="5">
        <v>0.0</v>
      </c>
      <c r="AX149" s="5">
        <v>1.0</v>
      </c>
      <c r="AY149" s="5">
        <v>0.0</v>
      </c>
      <c r="AZ149" s="5">
        <v>0.0</v>
      </c>
      <c r="BA149" s="5">
        <v>2.0</v>
      </c>
      <c r="BB149" s="5">
        <v>0.3</v>
      </c>
      <c r="BC149" s="5">
        <f t="shared" si="1"/>
        <v>28</v>
      </c>
      <c r="BD149" s="5">
        <f t="shared" si="2"/>
        <v>0</v>
      </c>
    </row>
    <row r="150">
      <c r="A150" s="1">
        <v>149.0</v>
      </c>
      <c r="B150" s="3"/>
      <c r="C150" s="4" t="s">
        <v>841</v>
      </c>
      <c r="D150" s="4" t="s">
        <v>1126</v>
      </c>
      <c r="E150" s="5">
        <v>2019.0</v>
      </c>
      <c r="F150" s="5">
        <v>2019.0</v>
      </c>
      <c r="G150" s="5">
        <v>28.0</v>
      </c>
      <c r="H150" s="5">
        <v>39.0</v>
      </c>
      <c r="I150" s="3"/>
      <c r="J150" s="3"/>
      <c r="K150" s="3"/>
      <c r="L150" s="5">
        <v>5.13</v>
      </c>
      <c r="M150" s="5">
        <v>18.0</v>
      </c>
      <c r="N150" s="3"/>
      <c r="O150" s="3"/>
      <c r="P150" s="3"/>
      <c r="Q150" s="3"/>
      <c r="R150" s="5">
        <v>54.1</v>
      </c>
      <c r="S150" s="5">
        <v>62.0</v>
      </c>
      <c r="T150" s="5">
        <v>33.0</v>
      </c>
      <c r="U150" s="5">
        <v>31.0</v>
      </c>
      <c r="V150" s="5">
        <v>11.0</v>
      </c>
      <c r="W150" s="5">
        <v>20.0</v>
      </c>
      <c r="X150" s="5">
        <v>0.0</v>
      </c>
      <c r="Y150" s="5">
        <v>1.0</v>
      </c>
      <c r="Z150" s="5">
        <v>4.0</v>
      </c>
      <c r="AA150" s="5">
        <v>1.0</v>
      </c>
      <c r="AB150" s="5">
        <v>3.0</v>
      </c>
      <c r="AC150" s="5">
        <v>244.0</v>
      </c>
      <c r="AD150" s="5">
        <v>1.509</v>
      </c>
      <c r="AE150" s="5">
        <v>6.5</v>
      </c>
      <c r="AF150" s="5">
        <v>1.95</v>
      </c>
      <c r="AG150" s="5">
        <v>244.0</v>
      </c>
      <c r="AH150" s="5">
        <v>219.0</v>
      </c>
      <c r="AI150" s="5">
        <v>33.0</v>
      </c>
      <c r="AJ150" s="5">
        <v>62.0</v>
      </c>
      <c r="AK150" s="5">
        <v>9.0</v>
      </c>
      <c r="AL150" s="5">
        <v>4.0</v>
      </c>
      <c r="AM150" s="5">
        <v>11.0</v>
      </c>
      <c r="AN150" s="5">
        <v>2.0</v>
      </c>
      <c r="AO150" s="5">
        <v>0.0</v>
      </c>
      <c r="AP150" s="5">
        <v>20.0</v>
      </c>
      <c r="AQ150" s="5">
        <v>0.283</v>
      </c>
      <c r="AR150" s="5">
        <v>0.352</v>
      </c>
      <c r="AS150" s="5">
        <v>0.511</v>
      </c>
      <c r="AT150" s="5">
        <v>0.864</v>
      </c>
      <c r="AU150" s="5">
        <v>112.0</v>
      </c>
      <c r="AV150" s="5">
        <v>5.0</v>
      </c>
      <c r="AW150" s="5">
        <v>4.0</v>
      </c>
      <c r="AX150" s="5">
        <v>0.0</v>
      </c>
      <c r="AY150" s="5">
        <v>1.0</v>
      </c>
      <c r="AZ150" s="5">
        <v>0.0</v>
      </c>
      <c r="BA150" s="5">
        <v>1.0</v>
      </c>
      <c r="BB150" s="5">
        <v>0.3</v>
      </c>
      <c r="BC150" s="5">
        <f t="shared" si="1"/>
        <v>38</v>
      </c>
      <c r="BD150" s="5">
        <f t="shared" si="2"/>
        <v>2</v>
      </c>
    </row>
    <row r="151">
      <c r="A151" s="1">
        <v>150.0</v>
      </c>
      <c r="B151" s="3"/>
      <c r="C151" s="4" t="s">
        <v>793</v>
      </c>
      <c r="D151" s="4" t="s">
        <v>1126</v>
      </c>
      <c r="E151" s="5">
        <v>2019.0</v>
      </c>
      <c r="F151" s="5">
        <v>2020.0</v>
      </c>
      <c r="G151" s="5">
        <v>47.0</v>
      </c>
      <c r="H151" s="5">
        <v>38.0</v>
      </c>
      <c r="I151" s="3"/>
      <c r="J151" s="3"/>
      <c r="K151" s="3"/>
      <c r="L151" s="5">
        <v>6.2</v>
      </c>
      <c r="M151" s="5">
        <v>5.0</v>
      </c>
      <c r="N151" s="3"/>
      <c r="O151" s="3"/>
      <c r="P151" s="3"/>
      <c r="Q151" s="3"/>
      <c r="R151" s="5">
        <v>40.2</v>
      </c>
      <c r="S151" s="5">
        <v>47.0</v>
      </c>
      <c r="T151" s="5">
        <v>22.0</v>
      </c>
      <c r="U151" s="5">
        <v>28.0</v>
      </c>
      <c r="V151" s="5">
        <v>5.0</v>
      </c>
      <c r="W151" s="5">
        <v>24.0</v>
      </c>
      <c r="X151" s="5">
        <v>1.0</v>
      </c>
      <c r="Y151" s="5">
        <v>1.0</v>
      </c>
      <c r="Z151" s="5">
        <v>0.0</v>
      </c>
      <c r="AA151" s="5">
        <v>0.0</v>
      </c>
      <c r="AB151" s="5">
        <v>1.0</v>
      </c>
      <c r="AC151" s="5">
        <v>189.0</v>
      </c>
      <c r="AD151" s="5">
        <v>1.746</v>
      </c>
      <c r="AE151" s="5">
        <v>8.4</v>
      </c>
      <c r="AF151" s="5">
        <v>1.58</v>
      </c>
      <c r="AG151" s="5">
        <v>189.0</v>
      </c>
      <c r="AH151" s="5">
        <v>164.0</v>
      </c>
      <c r="AI151" s="5">
        <v>22.0</v>
      </c>
      <c r="AJ151" s="5">
        <v>47.0</v>
      </c>
      <c r="AK151" s="5">
        <v>9.0</v>
      </c>
      <c r="AL151" s="5">
        <v>1.0</v>
      </c>
      <c r="AM151" s="5">
        <v>5.0</v>
      </c>
      <c r="AN151" s="5">
        <v>1.0</v>
      </c>
      <c r="AO151" s="5">
        <v>2.0</v>
      </c>
      <c r="AP151" s="5">
        <v>24.0</v>
      </c>
      <c r="AQ151" s="5">
        <v>0.287</v>
      </c>
      <c r="AR151" s="5">
        <v>0.376</v>
      </c>
      <c r="AS151" s="5">
        <v>0.445</v>
      </c>
      <c r="AT151" s="5">
        <v>0.821</v>
      </c>
      <c r="AU151" s="5">
        <v>73.0</v>
      </c>
      <c r="AV151" s="5">
        <v>4.0</v>
      </c>
      <c r="AW151" s="5">
        <v>0.0</v>
      </c>
      <c r="AX151" s="5">
        <v>0.0</v>
      </c>
      <c r="AY151" s="5">
        <v>1.0</v>
      </c>
      <c r="AZ151" s="5">
        <v>1.0</v>
      </c>
      <c r="BA151" s="5">
        <v>1.0</v>
      </c>
      <c r="BB151" s="5">
        <v>0.344</v>
      </c>
      <c r="BC151" s="5">
        <f t="shared" si="1"/>
        <v>32</v>
      </c>
      <c r="BD151" s="5">
        <f t="shared" si="2"/>
        <v>-1</v>
      </c>
    </row>
    <row r="152">
      <c r="A152" s="1">
        <v>151.0</v>
      </c>
      <c r="B152" s="3"/>
      <c r="C152" s="4" t="s">
        <v>847</v>
      </c>
      <c r="D152" s="4" t="s">
        <v>1126</v>
      </c>
      <c r="E152" s="5">
        <v>2019.0</v>
      </c>
      <c r="F152" s="5">
        <v>2020.0</v>
      </c>
      <c r="G152" s="5">
        <v>36.0</v>
      </c>
      <c r="H152" s="5">
        <v>38.0</v>
      </c>
      <c r="I152" s="3"/>
      <c r="J152" s="3"/>
      <c r="K152" s="3"/>
      <c r="L152" s="5">
        <v>4.33</v>
      </c>
      <c r="M152" s="5">
        <v>4.0</v>
      </c>
      <c r="N152" s="3"/>
      <c r="O152" s="3"/>
      <c r="P152" s="3"/>
      <c r="Q152" s="3"/>
      <c r="R152" s="5">
        <v>27.0</v>
      </c>
      <c r="S152" s="5">
        <v>15.0</v>
      </c>
      <c r="T152" s="5">
        <v>20.0</v>
      </c>
      <c r="U152" s="5">
        <v>13.0</v>
      </c>
      <c r="V152" s="5">
        <v>5.0</v>
      </c>
      <c r="W152" s="5">
        <v>15.0</v>
      </c>
      <c r="X152" s="5">
        <v>0.0</v>
      </c>
      <c r="Y152" s="5">
        <v>1.0</v>
      </c>
      <c r="Z152" s="5">
        <v>2.0</v>
      </c>
      <c r="AA152" s="5">
        <v>0.0</v>
      </c>
      <c r="AB152" s="5">
        <v>0.0</v>
      </c>
      <c r="AC152" s="5">
        <v>112.0</v>
      </c>
      <c r="AD152" s="5">
        <v>1.111</v>
      </c>
      <c r="AE152" s="5">
        <v>12.7</v>
      </c>
      <c r="AF152" s="5">
        <v>2.53</v>
      </c>
      <c r="AG152" s="5">
        <v>112.0</v>
      </c>
      <c r="AH152" s="5">
        <v>95.0</v>
      </c>
      <c r="AI152" s="5">
        <v>20.0</v>
      </c>
      <c r="AJ152" s="5">
        <v>15.0</v>
      </c>
      <c r="AK152" s="5">
        <v>4.0</v>
      </c>
      <c r="AL152" s="5">
        <v>0.0</v>
      </c>
      <c r="AM152" s="5">
        <v>5.0</v>
      </c>
      <c r="AN152" s="5">
        <v>0.0</v>
      </c>
      <c r="AO152" s="5">
        <v>1.0</v>
      </c>
      <c r="AP152" s="5">
        <v>15.0</v>
      </c>
      <c r="AQ152" s="5">
        <v>0.158</v>
      </c>
      <c r="AR152" s="5">
        <v>0.286</v>
      </c>
      <c r="AS152" s="5">
        <v>0.358</v>
      </c>
      <c r="AT152" s="5">
        <v>0.644</v>
      </c>
      <c r="AU152" s="5">
        <v>34.0</v>
      </c>
      <c r="AV152" s="5">
        <v>0.0</v>
      </c>
      <c r="AW152" s="5">
        <v>2.0</v>
      </c>
      <c r="AX152" s="5">
        <v>0.0</v>
      </c>
      <c r="AY152" s="5">
        <v>0.0</v>
      </c>
      <c r="AZ152" s="5">
        <v>0.0</v>
      </c>
      <c r="BA152" s="5">
        <v>1.0</v>
      </c>
      <c r="BB152" s="5">
        <v>0.192</v>
      </c>
      <c r="BC152" s="5">
        <f t="shared" si="1"/>
        <v>6</v>
      </c>
      <c r="BD152" s="5">
        <f t="shared" si="2"/>
        <v>-1</v>
      </c>
    </row>
    <row r="153">
      <c r="A153" s="1">
        <v>152.0</v>
      </c>
      <c r="B153" s="3"/>
      <c r="C153" s="4" t="s">
        <v>905</v>
      </c>
      <c r="D153" s="4" t="s">
        <v>1126</v>
      </c>
      <c r="E153" s="5">
        <v>2019.0</v>
      </c>
      <c r="F153" s="5">
        <v>2020.0</v>
      </c>
      <c r="G153" s="5">
        <v>17.0</v>
      </c>
      <c r="H153" s="5">
        <v>38.0</v>
      </c>
      <c r="I153" s="3"/>
      <c r="J153" s="3"/>
      <c r="K153" s="3"/>
      <c r="L153" s="5">
        <v>3.58</v>
      </c>
      <c r="M153" s="5">
        <v>12.0</v>
      </c>
      <c r="N153" s="3"/>
      <c r="O153" s="3"/>
      <c r="P153" s="3"/>
      <c r="Q153" s="3"/>
      <c r="R153" s="5">
        <v>27.2</v>
      </c>
      <c r="S153" s="5">
        <v>17.0</v>
      </c>
      <c r="T153" s="5">
        <v>10.0</v>
      </c>
      <c r="U153" s="5">
        <v>11.0</v>
      </c>
      <c r="V153" s="5">
        <v>2.0</v>
      </c>
      <c r="W153" s="5">
        <v>23.0</v>
      </c>
      <c r="X153" s="5">
        <v>2.0</v>
      </c>
      <c r="Y153" s="5">
        <v>1.0</v>
      </c>
      <c r="Z153" s="5">
        <v>3.0</v>
      </c>
      <c r="AA153" s="5">
        <v>0.0</v>
      </c>
      <c r="AB153" s="5">
        <v>1.0</v>
      </c>
      <c r="AC153" s="5">
        <v>125.0</v>
      </c>
      <c r="AD153" s="5">
        <v>1.446</v>
      </c>
      <c r="AE153" s="5">
        <v>12.4</v>
      </c>
      <c r="AF153" s="5">
        <v>1.65</v>
      </c>
      <c r="AG153" s="5">
        <v>125.0</v>
      </c>
      <c r="AH153" s="5">
        <v>98.0</v>
      </c>
      <c r="AI153" s="5">
        <v>10.0</v>
      </c>
      <c r="AJ153" s="5">
        <v>17.0</v>
      </c>
      <c r="AK153" s="5">
        <v>3.0</v>
      </c>
      <c r="AL153" s="5">
        <v>1.0</v>
      </c>
      <c r="AM153" s="5">
        <v>2.0</v>
      </c>
      <c r="AN153" s="5">
        <v>1.0</v>
      </c>
      <c r="AO153" s="5">
        <v>1.0</v>
      </c>
      <c r="AP153" s="5">
        <v>23.0</v>
      </c>
      <c r="AQ153" s="5">
        <v>0.173</v>
      </c>
      <c r="AR153" s="5">
        <v>0.344</v>
      </c>
      <c r="AS153" s="5">
        <v>0.286</v>
      </c>
      <c r="AT153" s="5">
        <v>0.63</v>
      </c>
      <c r="AU153" s="5">
        <v>28.0</v>
      </c>
      <c r="AV153" s="5">
        <v>1.0</v>
      </c>
      <c r="AW153" s="5">
        <v>3.0</v>
      </c>
      <c r="AX153" s="5">
        <v>0.0</v>
      </c>
      <c r="AY153" s="5">
        <v>1.0</v>
      </c>
      <c r="AZ153" s="5">
        <v>2.0</v>
      </c>
      <c r="BA153" s="5">
        <v>1.0</v>
      </c>
      <c r="BB153" s="5">
        <v>0.254</v>
      </c>
      <c r="BC153" s="5">
        <f t="shared" si="1"/>
        <v>11</v>
      </c>
      <c r="BD153" s="5">
        <f t="shared" si="2"/>
        <v>0</v>
      </c>
    </row>
    <row r="154">
      <c r="A154" s="1">
        <v>153.0</v>
      </c>
      <c r="B154" s="3"/>
      <c r="C154" s="4" t="s">
        <v>796</v>
      </c>
      <c r="D154" s="4" t="s">
        <v>1126</v>
      </c>
      <c r="E154" s="5">
        <v>2019.0</v>
      </c>
      <c r="F154" s="5">
        <v>2020.0</v>
      </c>
      <c r="G154" s="5">
        <v>77.0</v>
      </c>
      <c r="H154" s="5">
        <v>38.0</v>
      </c>
      <c r="I154" s="3"/>
      <c r="J154" s="3"/>
      <c r="K154" s="3"/>
      <c r="L154" s="5">
        <v>3.95</v>
      </c>
      <c r="M154" s="5">
        <v>0.0</v>
      </c>
      <c r="N154" s="3"/>
      <c r="O154" s="3"/>
      <c r="P154" s="3"/>
      <c r="Q154" s="3"/>
      <c r="R154" s="5">
        <v>43.1</v>
      </c>
      <c r="S154" s="5">
        <v>29.0</v>
      </c>
      <c r="T154" s="5">
        <v>23.0</v>
      </c>
      <c r="U154" s="5">
        <v>19.0</v>
      </c>
      <c r="V154" s="5">
        <v>4.0</v>
      </c>
      <c r="W154" s="5">
        <v>34.0</v>
      </c>
      <c r="X154" s="5">
        <v>3.0</v>
      </c>
      <c r="Y154" s="5">
        <v>1.0</v>
      </c>
      <c r="Z154" s="5">
        <v>3.0</v>
      </c>
      <c r="AA154" s="5">
        <v>0.0</v>
      </c>
      <c r="AB154" s="5">
        <v>3.0</v>
      </c>
      <c r="AC154" s="5">
        <v>193.0</v>
      </c>
      <c r="AD154" s="5">
        <v>1.454</v>
      </c>
      <c r="AE154" s="5">
        <v>7.9</v>
      </c>
      <c r="AF154" s="5">
        <v>1.12</v>
      </c>
      <c r="AG154" s="5">
        <v>193.0</v>
      </c>
      <c r="AH154" s="5">
        <v>154.0</v>
      </c>
      <c r="AI154" s="5">
        <v>23.0</v>
      </c>
      <c r="AJ154" s="5">
        <v>29.0</v>
      </c>
      <c r="AK154" s="5">
        <v>7.0</v>
      </c>
      <c r="AL154" s="5">
        <v>1.0</v>
      </c>
      <c r="AM154" s="5">
        <v>4.0</v>
      </c>
      <c r="AN154" s="5">
        <v>3.0</v>
      </c>
      <c r="AO154" s="5">
        <v>1.0</v>
      </c>
      <c r="AP154" s="5">
        <v>34.0</v>
      </c>
      <c r="AQ154" s="5">
        <v>0.188</v>
      </c>
      <c r="AR154" s="5">
        <v>0.344</v>
      </c>
      <c r="AS154" s="5">
        <v>0.325</v>
      </c>
      <c r="AT154" s="5">
        <v>0.668</v>
      </c>
      <c r="AU154" s="5">
        <v>50.0</v>
      </c>
      <c r="AV154" s="5">
        <v>2.0</v>
      </c>
      <c r="AW154" s="5">
        <v>3.0</v>
      </c>
      <c r="AX154" s="5">
        <v>1.0</v>
      </c>
      <c r="AY154" s="5">
        <v>1.0</v>
      </c>
      <c r="AZ154" s="5">
        <v>3.0</v>
      </c>
      <c r="BA154" s="5">
        <v>1.0</v>
      </c>
      <c r="BB154" s="5">
        <v>0.221</v>
      </c>
      <c r="BC154" s="5">
        <f t="shared" si="1"/>
        <v>17</v>
      </c>
      <c r="BD154" s="5">
        <f t="shared" si="2"/>
        <v>2</v>
      </c>
    </row>
    <row r="155">
      <c r="A155" s="1">
        <v>154.0</v>
      </c>
      <c r="B155" s="3"/>
      <c r="C155" s="4" t="s">
        <v>838</v>
      </c>
      <c r="D155" s="4" t="s">
        <v>1126</v>
      </c>
      <c r="E155" s="5">
        <v>2019.0</v>
      </c>
      <c r="F155" s="5">
        <v>2020.0</v>
      </c>
      <c r="G155" s="5">
        <v>55.0</v>
      </c>
      <c r="H155" s="5">
        <v>38.0</v>
      </c>
      <c r="I155" s="3"/>
      <c r="J155" s="3"/>
      <c r="K155" s="3"/>
      <c r="L155" s="5">
        <v>4.08</v>
      </c>
      <c r="M155" s="5">
        <v>9.0</v>
      </c>
      <c r="N155" s="3"/>
      <c r="O155" s="3"/>
      <c r="P155" s="3"/>
      <c r="Q155" s="3"/>
      <c r="R155" s="5">
        <v>39.2</v>
      </c>
      <c r="S155" s="5">
        <v>36.0</v>
      </c>
      <c r="T155" s="5">
        <v>21.0</v>
      </c>
      <c r="U155" s="5">
        <v>18.0</v>
      </c>
      <c r="V155" s="5">
        <v>4.0</v>
      </c>
      <c r="W155" s="5">
        <v>10.0</v>
      </c>
      <c r="X155" s="5">
        <v>0.0</v>
      </c>
      <c r="Y155" s="5">
        <v>3.0</v>
      </c>
      <c r="Z155" s="5">
        <v>3.0</v>
      </c>
      <c r="AA155" s="5">
        <v>0.0</v>
      </c>
      <c r="AB155" s="5">
        <v>1.0</v>
      </c>
      <c r="AC155" s="5">
        <v>167.0</v>
      </c>
      <c r="AD155" s="5">
        <v>1.16</v>
      </c>
      <c r="AE155" s="5">
        <v>8.6</v>
      </c>
      <c r="AF155" s="5">
        <v>3.8</v>
      </c>
      <c r="AG155" s="5">
        <v>167.0</v>
      </c>
      <c r="AH155" s="5">
        <v>150.0</v>
      </c>
      <c r="AI155" s="5">
        <v>21.0</v>
      </c>
      <c r="AJ155" s="5">
        <v>36.0</v>
      </c>
      <c r="AK155" s="5">
        <v>10.0</v>
      </c>
      <c r="AL155" s="5">
        <v>0.0</v>
      </c>
      <c r="AM155" s="5">
        <v>4.0</v>
      </c>
      <c r="AN155" s="5">
        <v>0.0</v>
      </c>
      <c r="AO155" s="5">
        <v>1.0</v>
      </c>
      <c r="AP155" s="5">
        <v>10.0</v>
      </c>
      <c r="AQ155" s="5">
        <v>0.24</v>
      </c>
      <c r="AR155" s="5">
        <v>0.293</v>
      </c>
      <c r="AS155" s="5">
        <v>0.387</v>
      </c>
      <c r="AT155" s="5">
        <v>0.68</v>
      </c>
      <c r="AU155" s="5">
        <v>58.0</v>
      </c>
      <c r="AV155" s="5">
        <v>2.0</v>
      </c>
      <c r="AW155" s="5">
        <v>3.0</v>
      </c>
      <c r="AX155" s="5">
        <v>0.0</v>
      </c>
      <c r="AY155" s="5">
        <v>4.0</v>
      </c>
      <c r="AZ155" s="5">
        <v>0.0</v>
      </c>
      <c r="BA155" s="5">
        <v>3.0</v>
      </c>
      <c r="BB155" s="5">
        <v>0.286</v>
      </c>
      <c r="BC155" s="5">
        <f t="shared" si="1"/>
        <v>22</v>
      </c>
      <c r="BD155" s="5">
        <f t="shared" si="2"/>
        <v>-1</v>
      </c>
    </row>
    <row r="156">
      <c r="A156" s="1">
        <v>155.0</v>
      </c>
      <c r="B156" s="3"/>
      <c r="C156" s="4" t="s">
        <v>834</v>
      </c>
      <c r="D156" s="4" t="s">
        <v>1126</v>
      </c>
      <c r="E156" s="5">
        <v>2019.0</v>
      </c>
      <c r="F156" s="5">
        <v>2020.0</v>
      </c>
      <c r="G156" s="5">
        <v>64.0</v>
      </c>
      <c r="H156" s="5">
        <v>38.0</v>
      </c>
      <c r="I156" s="3"/>
      <c r="J156" s="3"/>
      <c r="K156" s="3"/>
      <c r="L156" s="5">
        <v>2.03</v>
      </c>
      <c r="M156" s="5">
        <v>5.0</v>
      </c>
      <c r="N156" s="3"/>
      <c r="O156" s="3"/>
      <c r="P156" s="3"/>
      <c r="Q156" s="3"/>
      <c r="R156" s="5">
        <v>40.0</v>
      </c>
      <c r="S156" s="5">
        <v>19.0</v>
      </c>
      <c r="T156" s="5">
        <v>10.0</v>
      </c>
      <c r="U156" s="5">
        <v>9.0</v>
      </c>
      <c r="V156" s="5">
        <v>3.0</v>
      </c>
      <c r="W156" s="5">
        <v>9.0</v>
      </c>
      <c r="X156" s="5">
        <v>0.0</v>
      </c>
      <c r="Y156" s="5">
        <v>0.0</v>
      </c>
      <c r="Z156" s="5">
        <v>4.0</v>
      </c>
      <c r="AA156" s="5">
        <v>0.0</v>
      </c>
      <c r="AB156" s="5">
        <v>0.0</v>
      </c>
      <c r="AC156" s="5">
        <v>147.0</v>
      </c>
      <c r="AD156" s="5">
        <v>0.7</v>
      </c>
      <c r="AE156" s="5">
        <v>8.6</v>
      </c>
      <c r="AF156" s="5">
        <v>4.22</v>
      </c>
      <c r="AG156" s="5">
        <v>147.0</v>
      </c>
      <c r="AH156" s="5">
        <v>132.0</v>
      </c>
      <c r="AI156" s="5">
        <v>10.0</v>
      </c>
      <c r="AJ156" s="5">
        <v>19.0</v>
      </c>
      <c r="AK156" s="5">
        <v>1.0</v>
      </c>
      <c r="AL156" s="5">
        <v>2.0</v>
      </c>
      <c r="AM156" s="5">
        <v>3.0</v>
      </c>
      <c r="AN156" s="5">
        <v>2.0</v>
      </c>
      <c r="AO156" s="5">
        <v>2.0</v>
      </c>
      <c r="AP156" s="5">
        <v>9.0</v>
      </c>
      <c r="AQ156" s="5">
        <v>0.144</v>
      </c>
      <c r="AR156" s="5">
        <v>0.219</v>
      </c>
      <c r="AS156" s="5">
        <v>0.25</v>
      </c>
      <c r="AT156" s="5">
        <v>0.469</v>
      </c>
      <c r="AU156" s="5">
        <v>33.0</v>
      </c>
      <c r="AV156" s="5">
        <v>2.0</v>
      </c>
      <c r="AW156" s="5">
        <v>4.0</v>
      </c>
      <c r="AX156" s="5">
        <v>1.0</v>
      </c>
      <c r="AY156" s="5">
        <v>1.0</v>
      </c>
      <c r="AZ156" s="5">
        <v>0.0</v>
      </c>
      <c r="BA156" s="5">
        <v>0.0</v>
      </c>
      <c r="BB156" s="5">
        <v>0.174</v>
      </c>
      <c r="BC156" s="5">
        <f t="shared" si="1"/>
        <v>13</v>
      </c>
      <c r="BD156" s="5">
        <f t="shared" si="2"/>
        <v>0</v>
      </c>
    </row>
    <row r="157">
      <c r="A157" s="1">
        <v>156.0</v>
      </c>
      <c r="B157" s="3"/>
      <c r="C157" s="4" t="s">
        <v>750</v>
      </c>
      <c r="D157" s="4" t="s">
        <v>1126</v>
      </c>
      <c r="E157" s="5">
        <v>2019.0</v>
      </c>
      <c r="F157" s="5">
        <v>2020.0</v>
      </c>
      <c r="G157" s="5">
        <v>55.0</v>
      </c>
      <c r="H157" s="5">
        <v>38.0</v>
      </c>
      <c r="I157" s="3"/>
      <c r="J157" s="3"/>
      <c r="K157" s="3"/>
      <c r="L157" s="5">
        <v>5.18</v>
      </c>
      <c r="M157" s="5">
        <v>1.0</v>
      </c>
      <c r="N157" s="3"/>
      <c r="O157" s="3"/>
      <c r="P157" s="3"/>
      <c r="Q157" s="3"/>
      <c r="R157" s="5">
        <v>40.0</v>
      </c>
      <c r="S157" s="5">
        <v>35.0</v>
      </c>
      <c r="T157" s="5">
        <v>28.0</v>
      </c>
      <c r="U157" s="5">
        <v>23.0</v>
      </c>
      <c r="V157" s="5">
        <v>7.0</v>
      </c>
      <c r="W157" s="5">
        <v>21.0</v>
      </c>
      <c r="X157" s="5">
        <v>3.0</v>
      </c>
      <c r="Y157" s="5">
        <v>1.0</v>
      </c>
      <c r="Z157" s="5">
        <v>1.0</v>
      </c>
      <c r="AA157" s="5">
        <v>2.0</v>
      </c>
      <c r="AB157" s="5">
        <v>2.0</v>
      </c>
      <c r="AC157" s="5">
        <v>176.0</v>
      </c>
      <c r="AD157" s="5">
        <v>1.4</v>
      </c>
      <c r="AE157" s="5">
        <v>8.6</v>
      </c>
      <c r="AF157" s="5">
        <v>1.81</v>
      </c>
      <c r="AG157" s="5">
        <v>176.0</v>
      </c>
      <c r="AH157" s="5">
        <v>152.0</v>
      </c>
      <c r="AI157" s="5">
        <v>28.0</v>
      </c>
      <c r="AJ157" s="5">
        <v>35.0</v>
      </c>
      <c r="AK157" s="5">
        <v>10.0</v>
      </c>
      <c r="AL157" s="5">
        <v>2.0</v>
      </c>
      <c r="AM157" s="5">
        <v>7.0</v>
      </c>
      <c r="AN157" s="5">
        <v>2.0</v>
      </c>
      <c r="AO157" s="5">
        <v>1.0</v>
      </c>
      <c r="AP157" s="5">
        <v>21.0</v>
      </c>
      <c r="AQ157" s="5">
        <v>0.23</v>
      </c>
      <c r="AR157" s="5">
        <v>0.326</v>
      </c>
      <c r="AS157" s="5">
        <v>0.461</v>
      </c>
      <c r="AT157" s="5">
        <v>0.786</v>
      </c>
      <c r="AU157" s="5">
        <v>70.0</v>
      </c>
      <c r="AV157" s="5">
        <v>3.0</v>
      </c>
      <c r="AW157" s="5">
        <v>1.0</v>
      </c>
      <c r="AX157" s="5">
        <v>1.0</v>
      </c>
      <c r="AY157" s="5">
        <v>1.0</v>
      </c>
      <c r="AZ157" s="5">
        <v>3.0</v>
      </c>
      <c r="BA157" s="5">
        <v>1.0</v>
      </c>
      <c r="BB157" s="5">
        <v>0.259</v>
      </c>
      <c r="BC157" s="5">
        <f t="shared" si="1"/>
        <v>16</v>
      </c>
      <c r="BD157" s="5">
        <f t="shared" si="2"/>
        <v>1</v>
      </c>
    </row>
    <row r="158">
      <c r="A158" s="1">
        <v>157.0</v>
      </c>
      <c r="B158" s="3"/>
      <c r="C158" s="4" t="s">
        <v>851</v>
      </c>
      <c r="D158" s="4" t="s">
        <v>1126</v>
      </c>
      <c r="E158" s="5">
        <v>2019.0</v>
      </c>
      <c r="F158" s="5">
        <v>2020.0</v>
      </c>
      <c r="G158" s="5">
        <v>25.0</v>
      </c>
      <c r="H158" s="5">
        <v>37.0</v>
      </c>
      <c r="I158" s="3"/>
      <c r="J158" s="3"/>
      <c r="K158" s="3"/>
      <c r="L158" s="5">
        <v>4.22</v>
      </c>
      <c r="M158" s="5">
        <v>13.0</v>
      </c>
      <c r="N158" s="3"/>
      <c r="O158" s="3"/>
      <c r="P158" s="3"/>
      <c r="Q158" s="3"/>
      <c r="R158" s="5">
        <v>42.2</v>
      </c>
      <c r="S158" s="5">
        <v>33.0</v>
      </c>
      <c r="T158" s="5">
        <v>18.0</v>
      </c>
      <c r="U158" s="5">
        <v>20.0</v>
      </c>
      <c r="V158" s="5">
        <v>4.0</v>
      </c>
      <c r="W158" s="5">
        <v>21.0</v>
      </c>
      <c r="X158" s="5">
        <v>0.0</v>
      </c>
      <c r="Y158" s="5">
        <v>2.0</v>
      </c>
      <c r="Z158" s="5">
        <v>1.0</v>
      </c>
      <c r="AA158" s="5">
        <v>0.0</v>
      </c>
      <c r="AB158" s="5">
        <v>1.0</v>
      </c>
      <c r="AC158" s="5">
        <v>179.0</v>
      </c>
      <c r="AD158" s="5">
        <v>1.266</v>
      </c>
      <c r="AE158" s="5">
        <v>7.8</v>
      </c>
      <c r="AF158" s="5">
        <v>1.76</v>
      </c>
      <c r="AG158" s="5">
        <v>179.0</v>
      </c>
      <c r="AH158" s="5">
        <v>157.0</v>
      </c>
      <c r="AI158" s="5">
        <v>18.0</v>
      </c>
      <c r="AJ158" s="5">
        <v>33.0</v>
      </c>
      <c r="AK158" s="5">
        <v>5.0</v>
      </c>
      <c r="AL158" s="5">
        <v>1.0</v>
      </c>
      <c r="AM158" s="5">
        <v>4.0</v>
      </c>
      <c r="AN158" s="5">
        <v>4.0</v>
      </c>
      <c r="AO158" s="5">
        <v>2.0</v>
      </c>
      <c r="AP158" s="5">
        <v>21.0</v>
      </c>
      <c r="AQ158" s="5">
        <v>0.21</v>
      </c>
      <c r="AR158" s="5">
        <v>0.307</v>
      </c>
      <c r="AS158" s="5">
        <v>0.331</v>
      </c>
      <c r="AT158" s="5">
        <v>0.638</v>
      </c>
      <c r="AU158" s="5">
        <v>52.0</v>
      </c>
      <c r="AV158" s="5">
        <v>3.0</v>
      </c>
      <c r="AW158" s="5">
        <v>1.0</v>
      </c>
      <c r="AX158" s="5">
        <v>0.0</v>
      </c>
      <c r="AY158" s="5">
        <v>0.0</v>
      </c>
      <c r="AZ158" s="5">
        <v>0.0</v>
      </c>
      <c r="BA158" s="5">
        <v>2.0</v>
      </c>
      <c r="BB158" s="5">
        <v>0.25</v>
      </c>
      <c r="BC158" s="5">
        <f t="shared" si="1"/>
        <v>23</v>
      </c>
      <c r="BD158" s="5">
        <f t="shared" si="2"/>
        <v>2</v>
      </c>
    </row>
    <row r="159">
      <c r="A159" s="1">
        <v>158.0</v>
      </c>
      <c r="B159" s="3"/>
      <c r="C159" s="4" t="s">
        <v>855</v>
      </c>
      <c r="D159" s="4" t="s">
        <v>1126</v>
      </c>
      <c r="E159" s="5">
        <v>2019.0</v>
      </c>
      <c r="F159" s="5">
        <v>2020.0</v>
      </c>
      <c r="G159" s="5">
        <v>61.0</v>
      </c>
      <c r="H159" s="5">
        <v>37.0</v>
      </c>
      <c r="I159" s="3"/>
      <c r="J159" s="3"/>
      <c r="K159" s="3"/>
      <c r="L159" s="5">
        <v>4.08</v>
      </c>
      <c r="M159" s="5">
        <v>4.0</v>
      </c>
      <c r="N159" s="3"/>
      <c r="O159" s="3"/>
      <c r="P159" s="3"/>
      <c r="Q159" s="3"/>
      <c r="R159" s="5">
        <v>35.1</v>
      </c>
      <c r="S159" s="5">
        <v>32.0</v>
      </c>
      <c r="T159" s="5">
        <v>21.0</v>
      </c>
      <c r="U159" s="5">
        <v>16.0</v>
      </c>
      <c r="V159" s="5">
        <v>5.0</v>
      </c>
      <c r="W159" s="5">
        <v>19.0</v>
      </c>
      <c r="X159" s="5">
        <v>1.0</v>
      </c>
      <c r="Y159" s="5">
        <v>4.0</v>
      </c>
      <c r="Z159" s="5">
        <v>2.0</v>
      </c>
      <c r="AA159" s="5">
        <v>0.0</v>
      </c>
      <c r="AB159" s="5">
        <v>2.0</v>
      </c>
      <c r="AC159" s="5">
        <v>157.0</v>
      </c>
      <c r="AD159" s="5">
        <v>1.443</v>
      </c>
      <c r="AE159" s="5">
        <v>9.4</v>
      </c>
      <c r="AF159" s="5">
        <v>1.95</v>
      </c>
      <c r="AG159" s="5">
        <v>157.0</v>
      </c>
      <c r="AH159" s="5">
        <v>133.0</v>
      </c>
      <c r="AI159" s="5">
        <v>21.0</v>
      </c>
      <c r="AJ159" s="5">
        <v>32.0</v>
      </c>
      <c r="AK159" s="5">
        <v>5.0</v>
      </c>
      <c r="AL159" s="5">
        <v>1.0</v>
      </c>
      <c r="AM159" s="5">
        <v>5.0</v>
      </c>
      <c r="AN159" s="5">
        <v>5.0</v>
      </c>
      <c r="AO159" s="5">
        <v>0.0</v>
      </c>
      <c r="AP159" s="5">
        <v>19.0</v>
      </c>
      <c r="AQ159" s="5">
        <v>0.241</v>
      </c>
      <c r="AR159" s="5">
        <v>0.34</v>
      </c>
      <c r="AS159" s="5">
        <v>0.406</v>
      </c>
      <c r="AT159" s="5">
        <v>0.746</v>
      </c>
      <c r="AU159" s="5">
        <v>54.0</v>
      </c>
      <c r="AV159" s="5">
        <v>3.0</v>
      </c>
      <c r="AW159" s="5">
        <v>2.0</v>
      </c>
      <c r="AX159" s="5">
        <v>1.0</v>
      </c>
      <c r="AY159" s="5">
        <v>2.0</v>
      </c>
      <c r="AZ159" s="5">
        <v>1.0</v>
      </c>
      <c r="BA159" s="5">
        <v>4.0</v>
      </c>
      <c r="BB159" s="5">
        <v>0.29</v>
      </c>
      <c r="BC159" s="5">
        <f t="shared" si="1"/>
        <v>21</v>
      </c>
      <c r="BD159" s="5">
        <f t="shared" si="2"/>
        <v>5</v>
      </c>
    </row>
    <row r="160">
      <c r="A160" s="1">
        <v>159.0</v>
      </c>
      <c r="B160" s="3"/>
      <c r="C160" s="4" t="s">
        <v>845</v>
      </c>
      <c r="D160" s="4" t="s">
        <v>1126</v>
      </c>
      <c r="E160" s="5">
        <v>2019.0</v>
      </c>
      <c r="F160" s="5">
        <v>2020.0</v>
      </c>
      <c r="G160" s="5">
        <v>73.0</v>
      </c>
      <c r="H160" s="5">
        <v>37.0</v>
      </c>
      <c r="I160" s="3"/>
      <c r="J160" s="3"/>
      <c r="K160" s="3"/>
      <c r="L160" s="5">
        <v>1.69</v>
      </c>
      <c r="M160" s="5">
        <v>0.0</v>
      </c>
      <c r="N160" s="3"/>
      <c r="O160" s="3"/>
      <c r="P160" s="3"/>
      <c r="Q160" s="3"/>
      <c r="R160" s="5">
        <v>32.0</v>
      </c>
      <c r="S160" s="5">
        <v>31.0</v>
      </c>
      <c r="T160" s="5">
        <v>12.0</v>
      </c>
      <c r="U160" s="5">
        <v>6.0</v>
      </c>
      <c r="V160" s="5">
        <v>4.0</v>
      </c>
      <c r="W160" s="5">
        <v>9.0</v>
      </c>
      <c r="X160" s="5">
        <v>2.0</v>
      </c>
      <c r="Y160" s="5">
        <v>2.0</v>
      </c>
      <c r="Z160" s="5">
        <v>2.0</v>
      </c>
      <c r="AA160" s="5">
        <v>0.0</v>
      </c>
      <c r="AB160" s="5">
        <v>0.0</v>
      </c>
      <c r="AC160" s="5">
        <v>133.0</v>
      </c>
      <c r="AD160" s="5">
        <v>1.25</v>
      </c>
      <c r="AE160" s="5">
        <v>10.4</v>
      </c>
      <c r="AF160" s="5">
        <v>4.11</v>
      </c>
      <c r="AG160" s="5">
        <v>133.0</v>
      </c>
      <c r="AH160" s="5">
        <v>121.0</v>
      </c>
      <c r="AI160" s="5">
        <v>12.0</v>
      </c>
      <c r="AJ160" s="5">
        <v>31.0</v>
      </c>
      <c r="AK160" s="5">
        <v>3.0</v>
      </c>
      <c r="AL160" s="5">
        <v>0.0</v>
      </c>
      <c r="AM160" s="5">
        <v>4.0</v>
      </c>
      <c r="AN160" s="5">
        <v>2.0</v>
      </c>
      <c r="AO160" s="5">
        <v>0.0</v>
      </c>
      <c r="AP160" s="5">
        <v>9.0</v>
      </c>
      <c r="AQ160" s="5">
        <v>0.256</v>
      </c>
      <c r="AR160" s="5">
        <v>0.318</v>
      </c>
      <c r="AS160" s="5">
        <v>0.38</v>
      </c>
      <c r="AT160" s="5">
        <v>0.698</v>
      </c>
      <c r="AU160" s="5">
        <v>46.0</v>
      </c>
      <c r="AV160" s="5">
        <v>4.0</v>
      </c>
      <c r="AW160" s="5">
        <v>2.0</v>
      </c>
      <c r="AX160" s="5">
        <v>1.0</v>
      </c>
      <c r="AY160" s="5">
        <v>0.0</v>
      </c>
      <c r="AZ160" s="5">
        <v>2.0</v>
      </c>
      <c r="BA160" s="5">
        <v>2.0</v>
      </c>
      <c r="BB160" s="5">
        <v>0.338</v>
      </c>
      <c r="BC160" s="5">
        <f t="shared" si="1"/>
        <v>24</v>
      </c>
      <c r="BD160" s="5">
        <f t="shared" si="2"/>
        <v>2</v>
      </c>
    </row>
    <row r="161">
      <c r="A161" s="1">
        <v>160.0</v>
      </c>
      <c r="B161" s="3"/>
      <c r="C161" s="4" t="s">
        <v>813</v>
      </c>
      <c r="D161" s="4" t="s">
        <v>1126</v>
      </c>
      <c r="E161" s="5">
        <v>2019.0</v>
      </c>
      <c r="F161" s="5">
        <v>2020.0</v>
      </c>
      <c r="G161" s="5">
        <v>50.0</v>
      </c>
      <c r="H161" s="5">
        <v>37.0</v>
      </c>
      <c r="I161" s="3"/>
      <c r="J161" s="3"/>
      <c r="K161" s="3"/>
      <c r="L161" s="5">
        <v>2.7</v>
      </c>
      <c r="M161" s="5">
        <v>0.0</v>
      </c>
      <c r="N161" s="3"/>
      <c r="O161" s="3"/>
      <c r="P161" s="3"/>
      <c r="Q161" s="3"/>
      <c r="R161" s="5">
        <v>26.2</v>
      </c>
      <c r="S161" s="5">
        <v>17.0</v>
      </c>
      <c r="T161" s="5">
        <v>8.0</v>
      </c>
      <c r="U161" s="5">
        <v>8.0</v>
      </c>
      <c r="V161" s="5">
        <v>4.0</v>
      </c>
      <c r="W161" s="5">
        <v>8.0</v>
      </c>
      <c r="X161" s="5">
        <v>0.0</v>
      </c>
      <c r="Y161" s="5">
        <v>0.0</v>
      </c>
      <c r="Z161" s="5">
        <v>0.0</v>
      </c>
      <c r="AA161" s="5">
        <v>0.0</v>
      </c>
      <c r="AB161" s="5">
        <v>0.0</v>
      </c>
      <c r="AC161" s="5">
        <v>104.0</v>
      </c>
      <c r="AD161" s="5">
        <v>0.938</v>
      </c>
      <c r="AE161" s="5">
        <v>12.5</v>
      </c>
      <c r="AF161" s="5">
        <v>4.63</v>
      </c>
      <c r="AG161" s="5">
        <v>104.0</v>
      </c>
      <c r="AH161" s="5">
        <v>96.0</v>
      </c>
      <c r="AI161" s="5">
        <v>8.0</v>
      </c>
      <c r="AJ161" s="5">
        <v>17.0</v>
      </c>
      <c r="AK161" s="5">
        <v>4.0</v>
      </c>
      <c r="AL161" s="5">
        <v>0.0</v>
      </c>
      <c r="AM161" s="5">
        <v>4.0</v>
      </c>
      <c r="AN161" s="5">
        <v>2.0</v>
      </c>
      <c r="AO161" s="5">
        <v>0.0</v>
      </c>
      <c r="AP161" s="5">
        <v>8.0</v>
      </c>
      <c r="AQ161" s="5">
        <v>0.177</v>
      </c>
      <c r="AR161" s="5">
        <v>0.24</v>
      </c>
      <c r="AS161" s="5">
        <v>0.344</v>
      </c>
      <c r="AT161" s="5">
        <v>0.584</v>
      </c>
      <c r="AU161" s="5">
        <v>33.0</v>
      </c>
      <c r="AV161" s="5">
        <v>0.0</v>
      </c>
      <c r="AW161" s="5">
        <v>0.0</v>
      </c>
      <c r="AX161" s="5">
        <v>0.0</v>
      </c>
      <c r="AY161" s="5">
        <v>0.0</v>
      </c>
      <c r="AZ161" s="5">
        <v>0.0</v>
      </c>
      <c r="BA161" s="5">
        <v>0.0</v>
      </c>
      <c r="BB161" s="5">
        <v>0.236</v>
      </c>
      <c r="BC161" s="5">
        <f t="shared" si="1"/>
        <v>9</v>
      </c>
      <c r="BD161" s="5">
        <f t="shared" si="2"/>
        <v>2</v>
      </c>
    </row>
    <row r="162">
      <c r="A162" s="1">
        <v>161.0</v>
      </c>
      <c r="B162" s="3"/>
      <c r="C162" s="4" t="s">
        <v>861</v>
      </c>
      <c r="D162" s="4" t="s">
        <v>1126</v>
      </c>
      <c r="E162" s="5">
        <v>2019.0</v>
      </c>
      <c r="F162" s="5">
        <v>2020.0</v>
      </c>
      <c r="G162" s="5">
        <v>56.0</v>
      </c>
      <c r="H162" s="5">
        <v>36.0</v>
      </c>
      <c r="I162" s="3"/>
      <c r="J162" s="3"/>
      <c r="K162" s="3"/>
      <c r="L162" s="5">
        <v>3.74</v>
      </c>
      <c r="M162" s="5">
        <v>4.0</v>
      </c>
      <c r="N162" s="3"/>
      <c r="O162" s="3"/>
      <c r="P162" s="3"/>
      <c r="Q162" s="3"/>
      <c r="R162" s="5">
        <v>43.1</v>
      </c>
      <c r="S162" s="5">
        <v>38.0</v>
      </c>
      <c r="T162" s="5">
        <v>22.0</v>
      </c>
      <c r="U162" s="5">
        <v>18.0</v>
      </c>
      <c r="V162" s="5">
        <v>7.0</v>
      </c>
      <c r="W162" s="5">
        <v>8.0</v>
      </c>
      <c r="X162" s="5">
        <v>2.0</v>
      </c>
      <c r="Y162" s="5">
        <v>1.0</v>
      </c>
      <c r="Z162" s="5">
        <v>0.0</v>
      </c>
      <c r="AA162" s="5">
        <v>0.0</v>
      </c>
      <c r="AB162" s="5">
        <v>0.0</v>
      </c>
      <c r="AC162" s="5">
        <v>171.0</v>
      </c>
      <c r="AD162" s="5">
        <v>1.062</v>
      </c>
      <c r="AE162" s="5">
        <v>7.5</v>
      </c>
      <c r="AF162" s="5">
        <v>4.5</v>
      </c>
      <c r="AG162" s="5">
        <v>171.0</v>
      </c>
      <c r="AH162" s="5">
        <v>159.0</v>
      </c>
      <c r="AI162" s="5">
        <v>22.0</v>
      </c>
      <c r="AJ162" s="5">
        <v>38.0</v>
      </c>
      <c r="AK162" s="5">
        <v>4.0</v>
      </c>
      <c r="AL162" s="5">
        <v>3.0</v>
      </c>
      <c r="AM162" s="5">
        <v>7.0</v>
      </c>
      <c r="AN162" s="5">
        <v>1.0</v>
      </c>
      <c r="AO162" s="5">
        <v>1.0</v>
      </c>
      <c r="AP162" s="5">
        <v>8.0</v>
      </c>
      <c r="AQ162" s="5">
        <v>0.239</v>
      </c>
      <c r="AR162" s="5">
        <v>0.271</v>
      </c>
      <c r="AS162" s="5">
        <v>0.434</v>
      </c>
      <c r="AT162" s="5">
        <v>0.705</v>
      </c>
      <c r="AU162" s="5">
        <v>69.0</v>
      </c>
      <c r="AV162" s="5">
        <v>5.0</v>
      </c>
      <c r="AW162" s="5">
        <v>0.0</v>
      </c>
      <c r="AX162" s="5">
        <v>1.0</v>
      </c>
      <c r="AY162" s="5">
        <v>3.0</v>
      </c>
      <c r="AZ162" s="5">
        <v>2.0</v>
      </c>
      <c r="BA162" s="5">
        <v>1.0</v>
      </c>
      <c r="BB162" s="5">
        <v>0.261</v>
      </c>
      <c r="BC162" s="5">
        <f t="shared" si="1"/>
        <v>24</v>
      </c>
      <c r="BD162" s="5">
        <f t="shared" si="2"/>
        <v>0</v>
      </c>
    </row>
    <row r="163">
      <c r="A163" s="1">
        <v>162.0</v>
      </c>
      <c r="B163" s="3"/>
      <c r="C163" s="4" t="s">
        <v>752</v>
      </c>
      <c r="D163" s="4" t="s">
        <v>1126</v>
      </c>
      <c r="E163" s="5">
        <v>2019.0</v>
      </c>
      <c r="F163" s="5">
        <v>2020.0</v>
      </c>
      <c r="G163" s="5">
        <v>72.0</v>
      </c>
      <c r="H163" s="5">
        <v>36.0</v>
      </c>
      <c r="I163" s="3"/>
      <c r="J163" s="3"/>
      <c r="K163" s="3"/>
      <c r="L163" s="5">
        <v>3.86</v>
      </c>
      <c r="M163" s="5">
        <v>6.0</v>
      </c>
      <c r="N163" s="3"/>
      <c r="O163" s="3"/>
      <c r="P163" s="3"/>
      <c r="Q163" s="3"/>
      <c r="R163" s="5">
        <v>28.0</v>
      </c>
      <c r="S163" s="5">
        <v>27.0</v>
      </c>
      <c r="T163" s="5">
        <v>9.0</v>
      </c>
      <c r="U163" s="5">
        <v>12.0</v>
      </c>
      <c r="V163" s="5">
        <v>4.0</v>
      </c>
      <c r="W163" s="5">
        <v>13.0</v>
      </c>
      <c r="X163" s="5">
        <v>3.0</v>
      </c>
      <c r="Y163" s="5">
        <v>2.0</v>
      </c>
      <c r="Z163" s="5">
        <v>1.0</v>
      </c>
      <c r="AA163" s="5">
        <v>0.0</v>
      </c>
      <c r="AB163" s="5">
        <v>0.0</v>
      </c>
      <c r="AC163" s="5">
        <v>124.0</v>
      </c>
      <c r="AD163" s="5">
        <v>1.429</v>
      </c>
      <c r="AE163" s="5">
        <v>11.6</v>
      </c>
      <c r="AF163" s="5">
        <v>2.77</v>
      </c>
      <c r="AG163" s="5">
        <v>124.0</v>
      </c>
      <c r="AH163" s="5">
        <v>110.0</v>
      </c>
      <c r="AI163" s="5">
        <v>9.0</v>
      </c>
      <c r="AJ163" s="5">
        <v>27.0</v>
      </c>
      <c r="AK163" s="5">
        <v>3.0</v>
      </c>
      <c r="AL163" s="5">
        <v>0.0</v>
      </c>
      <c r="AM163" s="5">
        <v>4.0</v>
      </c>
      <c r="AN163" s="5">
        <v>1.0</v>
      </c>
      <c r="AO163" s="5">
        <v>0.0</v>
      </c>
      <c r="AP163" s="5">
        <v>13.0</v>
      </c>
      <c r="AQ163" s="5">
        <v>0.245</v>
      </c>
      <c r="AR163" s="5">
        <v>0.331</v>
      </c>
      <c r="AS163" s="5">
        <v>0.382</v>
      </c>
      <c r="AT163" s="5">
        <v>0.712</v>
      </c>
      <c r="AU163" s="5">
        <v>42.0</v>
      </c>
      <c r="AV163" s="5">
        <v>2.0</v>
      </c>
      <c r="AW163" s="5">
        <v>1.0</v>
      </c>
      <c r="AX163" s="5">
        <v>0.0</v>
      </c>
      <c r="AY163" s="5">
        <v>0.0</v>
      </c>
      <c r="AZ163" s="5">
        <v>3.0</v>
      </c>
      <c r="BA163" s="5">
        <v>2.0</v>
      </c>
      <c r="BB163" s="5">
        <v>0.329</v>
      </c>
      <c r="BC163" s="5">
        <f t="shared" si="1"/>
        <v>20</v>
      </c>
      <c r="BD163" s="5">
        <f t="shared" si="2"/>
        <v>1</v>
      </c>
    </row>
    <row r="164">
      <c r="A164" s="1">
        <v>163.0</v>
      </c>
      <c r="B164" s="3"/>
      <c r="C164" s="4" t="s">
        <v>875</v>
      </c>
      <c r="D164" s="4" t="s">
        <v>1126</v>
      </c>
      <c r="E164" s="5">
        <v>2019.0</v>
      </c>
      <c r="F164" s="5">
        <v>2019.0</v>
      </c>
      <c r="G164" s="5">
        <v>51.0</v>
      </c>
      <c r="H164" s="5">
        <v>36.0</v>
      </c>
      <c r="I164" s="3"/>
      <c r="J164" s="3"/>
      <c r="K164" s="3"/>
      <c r="L164" s="5">
        <v>2.93</v>
      </c>
      <c r="M164" s="5">
        <v>1.0</v>
      </c>
      <c r="N164" s="3"/>
      <c r="O164" s="3"/>
      <c r="P164" s="3"/>
      <c r="Q164" s="3"/>
      <c r="R164" s="5">
        <v>27.2</v>
      </c>
      <c r="S164" s="5">
        <v>13.0</v>
      </c>
      <c r="T164" s="5">
        <v>14.0</v>
      </c>
      <c r="U164" s="5">
        <v>9.0</v>
      </c>
      <c r="V164" s="5">
        <v>1.0</v>
      </c>
      <c r="W164" s="5">
        <v>12.0</v>
      </c>
      <c r="X164" s="5">
        <v>0.0</v>
      </c>
      <c r="Y164" s="5">
        <v>0.0</v>
      </c>
      <c r="Z164" s="5">
        <v>4.0</v>
      </c>
      <c r="AA164" s="5">
        <v>0.0</v>
      </c>
      <c r="AB164" s="5">
        <v>0.0</v>
      </c>
      <c r="AC164" s="5">
        <v>110.0</v>
      </c>
      <c r="AD164" s="5">
        <v>0.904</v>
      </c>
      <c r="AE164" s="5">
        <v>11.7</v>
      </c>
      <c r="AF164" s="5">
        <v>3.0</v>
      </c>
      <c r="AG164" s="5">
        <v>110.0</v>
      </c>
      <c r="AH164" s="5">
        <v>93.0</v>
      </c>
      <c r="AI164" s="5">
        <v>14.0</v>
      </c>
      <c r="AJ164" s="5">
        <v>13.0</v>
      </c>
      <c r="AK164" s="5">
        <v>2.0</v>
      </c>
      <c r="AL164" s="5">
        <v>1.0</v>
      </c>
      <c r="AM164" s="5">
        <v>1.0</v>
      </c>
      <c r="AN164" s="5">
        <v>2.0</v>
      </c>
      <c r="AO164" s="5">
        <v>0.0</v>
      </c>
      <c r="AP164" s="5">
        <v>12.0</v>
      </c>
      <c r="AQ164" s="5">
        <v>0.14</v>
      </c>
      <c r="AR164" s="5">
        <v>0.264</v>
      </c>
      <c r="AS164" s="5">
        <v>0.215</v>
      </c>
      <c r="AT164" s="5">
        <v>0.479</v>
      </c>
      <c r="AU164" s="5">
        <v>20.0</v>
      </c>
      <c r="AV164" s="5">
        <v>1.0</v>
      </c>
      <c r="AW164" s="5">
        <v>4.0</v>
      </c>
      <c r="AX164" s="5">
        <v>0.0</v>
      </c>
      <c r="AY164" s="5">
        <v>1.0</v>
      </c>
      <c r="AZ164" s="5">
        <v>0.0</v>
      </c>
      <c r="BA164" s="5">
        <v>0.0</v>
      </c>
      <c r="BB164" s="5">
        <v>0.211</v>
      </c>
      <c r="BC164" s="5">
        <f t="shared" si="1"/>
        <v>9</v>
      </c>
      <c r="BD164" s="5">
        <f t="shared" si="2"/>
        <v>2</v>
      </c>
    </row>
    <row r="165">
      <c r="A165" s="1">
        <v>164.0</v>
      </c>
      <c r="B165" s="3"/>
      <c r="C165" s="4" t="s">
        <v>822</v>
      </c>
      <c r="D165" s="4" t="s">
        <v>1126</v>
      </c>
      <c r="E165" s="5">
        <v>2019.0</v>
      </c>
      <c r="F165" s="5">
        <v>2019.0</v>
      </c>
      <c r="G165" s="5">
        <v>23.0</v>
      </c>
      <c r="H165" s="5">
        <v>35.0</v>
      </c>
      <c r="I165" s="3"/>
      <c r="J165" s="3"/>
      <c r="K165" s="3"/>
      <c r="L165" s="5">
        <v>8.28</v>
      </c>
      <c r="M165" s="5">
        <v>23.0</v>
      </c>
      <c r="N165" s="3"/>
      <c r="O165" s="3"/>
      <c r="P165" s="3"/>
      <c r="Q165" s="3"/>
      <c r="R165" s="5">
        <v>54.1</v>
      </c>
      <c r="S165" s="5">
        <v>82.0</v>
      </c>
      <c r="T165" s="5">
        <v>45.0</v>
      </c>
      <c r="U165" s="5">
        <v>50.0</v>
      </c>
      <c r="V165" s="5">
        <v>12.0</v>
      </c>
      <c r="W165" s="5">
        <v>18.0</v>
      </c>
      <c r="X165" s="5">
        <v>1.0</v>
      </c>
      <c r="Y165" s="5">
        <v>1.0</v>
      </c>
      <c r="Z165" s="5">
        <v>3.0</v>
      </c>
      <c r="AA165" s="5">
        <v>0.0</v>
      </c>
      <c r="AB165" s="5">
        <v>3.0</v>
      </c>
      <c r="AC165" s="5">
        <v>260.0</v>
      </c>
      <c r="AD165" s="5">
        <v>1.84</v>
      </c>
      <c r="AE165" s="5">
        <v>5.8</v>
      </c>
      <c r="AF165" s="5">
        <v>1.94</v>
      </c>
      <c r="AG165" s="5">
        <v>260.0</v>
      </c>
      <c r="AH165" s="5">
        <v>237.0</v>
      </c>
      <c r="AI165" s="5">
        <v>45.0</v>
      </c>
      <c r="AJ165" s="5">
        <v>82.0</v>
      </c>
      <c r="AK165" s="5">
        <v>18.0</v>
      </c>
      <c r="AL165" s="5">
        <v>2.0</v>
      </c>
      <c r="AM165" s="5">
        <v>12.0</v>
      </c>
      <c r="AN165" s="5">
        <v>7.0</v>
      </c>
      <c r="AO165" s="5">
        <v>2.0</v>
      </c>
      <c r="AP165" s="5">
        <v>18.0</v>
      </c>
      <c r="AQ165" s="5">
        <v>0.346</v>
      </c>
      <c r="AR165" s="5">
        <v>0.399</v>
      </c>
      <c r="AS165" s="5">
        <v>0.591</v>
      </c>
      <c r="AT165" s="5">
        <v>0.99</v>
      </c>
      <c r="AU165" s="5">
        <v>140.0</v>
      </c>
      <c r="AV165" s="5">
        <v>4.0</v>
      </c>
      <c r="AW165" s="5">
        <v>3.0</v>
      </c>
      <c r="AX165" s="5">
        <v>2.0</v>
      </c>
      <c r="AY165" s="5">
        <v>0.0</v>
      </c>
      <c r="AZ165" s="5">
        <v>1.0</v>
      </c>
      <c r="BA165" s="5">
        <v>1.0</v>
      </c>
      <c r="BB165" s="5">
        <v>0.368</v>
      </c>
      <c r="BC165" s="5">
        <f t="shared" si="1"/>
        <v>50</v>
      </c>
      <c r="BD165" s="5">
        <f t="shared" si="2"/>
        <v>5</v>
      </c>
    </row>
    <row r="166">
      <c r="A166" s="1">
        <v>165.0</v>
      </c>
      <c r="B166" s="3"/>
      <c r="C166" s="4" t="s">
        <v>859</v>
      </c>
      <c r="D166" s="4" t="s">
        <v>1126</v>
      </c>
      <c r="E166" s="5">
        <v>2019.0</v>
      </c>
      <c r="F166" s="5">
        <v>2020.0</v>
      </c>
      <c r="G166" s="5">
        <v>52.0</v>
      </c>
      <c r="H166" s="5">
        <v>35.0</v>
      </c>
      <c r="I166" s="3"/>
      <c r="J166" s="3"/>
      <c r="K166" s="3"/>
      <c r="L166" s="5">
        <v>2.45</v>
      </c>
      <c r="M166" s="5">
        <v>0.0</v>
      </c>
      <c r="N166" s="3"/>
      <c r="O166" s="3"/>
      <c r="P166" s="3"/>
      <c r="Q166" s="3"/>
      <c r="R166" s="5">
        <v>33.0</v>
      </c>
      <c r="S166" s="5">
        <v>18.0</v>
      </c>
      <c r="T166" s="5">
        <v>5.0</v>
      </c>
      <c r="U166" s="5">
        <v>9.0</v>
      </c>
      <c r="V166" s="5">
        <v>1.0</v>
      </c>
      <c r="W166" s="5">
        <v>4.0</v>
      </c>
      <c r="X166" s="5">
        <v>1.0</v>
      </c>
      <c r="Y166" s="5">
        <v>2.0</v>
      </c>
      <c r="Z166" s="5">
        <v>0.0</v>
      </c>
      <c r="AA166" s="5">
        <v>0.0</v>
      </c>
      <c r="AB166" s="5">
        <v>0.0</v>
      </c>
      <c r="AC166" s="5">
        <v>116.0</v>
      </c>
      <c r="AD166" s="5">
        <v>0.667</v>
      </c>
      <c r="AE166" s="5">
        <v>9.5</v>
      </c>
      <c r="AF166" s="5">
        <v>8.75</v>
      </c>
      <c r="AG166" s="5">
        <v>116.0</v>
      </c>
      <c r="AH166" s="5">
        <v>112.0</v>
      </c>
      <c r="AI166" s="5">
        <v>5.0</v>
      </c>
      <c r="AJ166" s="5">
        <v>18.0</v>
      </c>
      <c r="AK166" s="5">
        <v>3.0</v>
      </c>
      <c r="AL166" s="5">
        <v>0.0</v>
      </c>
      <c r="AM166" s="5">
        <v>1.0</v>
      </c>
      <c r="AN166" s="5">
        <v>1.0</v>
      </c>
      <c r="AO166" s="5">
        <v>2.0</v>
      </c>
      <c r="AP166" s="5">
        <v>4.0</v>
      </c>
      <c r="AQ166" s="5">
        <v>0.161</v>
      </c>
      <c r="AR166" s="5">
        <v>0.19</v>
      </c>
      <c r="AS166" s="5">
        <v>0.214</v>
      </c>
      <c r="AT166" s="5">
        <v>0.404</v>
      </c>
      <c r="AU166" s="5">
        <v>24.0</v>
      </c>
      <c r="AV166" s="5">
        <v>2.0</v>
      </c>
      <c r="AW166" s="5">
        <v>0.0</v>
      </c>
      <c r="AX166" s="5">
        <v>0.0</v>
      </c>
      <c r="AY166" s="5">
        <v>0.0</v>
      </c>
      <c r="AZ166" s="5">
        <v>1.0</v>
      </c>
      <c r="BA166" s="5">
        <v>2.0</v>
      </c>
      <c r="BB166" s="5">
        <v>0.224</v>
      </c>
      <c r="BC166" s="5">
        <f t="shared" si="1"/>
        <v>14</v>
      </c>
      <c r="BD166" s="5">
        <f t="shared" si="2"/>
        <v>-1</v>
      </c>
    </row>
    <row r="167">
      <c r="A167" s="1">
        <v>166.0</v>
      </c>
      <c r="B167" s="3"/>
      <c r="C167" s="4" t="s">
        <v>868</v>
      </c>
      <c r="D167" s="4" t="s">
        <v>1126</v>
      </c>
      <c r="E167" s="5">
        <v>2019.0</v>
      </c>
      <c r="F167" s="5">
        <v>2020.0</v>
      </c>
      <c r="G167" s="5">
        <v>74.0</v>
      </c>
      <c r="H167" s="5">
        <v>35.0</v>
      </c>
      <c r="I167" s="3"/>
      <c r="J167" s="3"/>
      <c r="K167" s="3"/>
      <c r="L167" s="5">
        <v>4.7</v>
      </c>
      <c r="M167" s="5">
        <v>0.0</v>
      </c>
      <c r="N167" s="3"/>
      <c r="O167" s="3"/>
      <c r="P167" s="3"/>
      <c r="Q167" s="3"/>
      <c r="R167" s="5">
        <v>30.2</v>
      </c>
      <c r="S167" s="5">
        <v>22.0</v>
      </c>
      <c r="T167" s="5">
        <v>15.0</v>
      </c>
      <c r="U167" s="5">
        <v>16.0</v>
      </c>
      <c r="V167" s="5">
        <v>4.0</v>
      </c>
      <c r="W167" s="5">
        <v>20.0</v>
      </c>
      <c r="X167" s="5">
        <v>1.0</v>
      </c>
      <c r="Y167" s="5">
        <v>0.0</v>
      </c>
      <c r="Z167" s="5">
        <v>5.0</v>
      </c>
      <c r="AA167" s="5">
        <v>0.0</v>
      </c>
      <c r="AB167" s="5">
        <v>1.0</v>
      </c>
      <c r="AC167" s="5">
        <v>135.0</v>
      </c>
      <c r="AD167" s="5">
        <v>1.37</v>
      </c>
      <c r="AE167" s="5">
        <v>10.3</v>
      </c>
      <c r="AF167" s="5">
        <v>1.75</v>
      </c>
      <c r="AG167" s="5">
        <v>135.0</v>
      </c>
      <c r="AH167" s="5">
        <v>107.0</v>
      </c>
      <c r="AI167" s="5">
        <v>15.0</v>
      </c>
      <c r="AJ167" s="5">
        <v>22.0</v>
      </c>
      <c r="AK167" s="5">
        <v>2.0</v>
      </c>
      <c r="AL167" s="5">
        <v>0.0</v>
      </c>
      <c r="AM167" s="5">
        <v>4.0</v>
      </c>
      <c r="AN167" s="5">
        <v>3.0</v>
      </c>
      <c r="AO167" s="5">
        <v>0.0</v>
      </c>
      <c r="AP167" s="5">
        <v>20.0</v>
      </c>
      <c r="AQ167" s="5">
        <v>0.206</v>
      </c>
      <c r="AR167" s="5">
        <v>0.348</v>
      </c>
      <c r="AS167" s="5">
        <v>0.336</v>
      </c>
      <c r="AT167" s="5">
        <v>0.685</v>
      </c>
      <c r="AU167" s="5">
        <v>36.0</v>
      </c>
      <c r="AV167" s="5">
        <v>2.0</v>
      </c>
      <c r="AW167" s="5">
        <v>5.0</v>
      </c>
      <c r="AX167" s="5">
        <v>0.0</v>
      </c>
      <c r="AY167" s="5">
        <v>3.0</v>
      </c>
      <c r="AZ167" s="5">
        <v>1.0</v>
      </c>
      <c r="BA167" s="5">
        <v>0.0</v>
      </c>
      <c r="BB167" s="5">
        <v>0.254</v>
      </c>
      <c r="BC167" s="5">
        <f t="shared" si="1"/>
        <v>16</v>
      </c>
      <c r="BD167" s="5">
        <f t="shared" si="2"/>
        <v>3</v>
      </c>
    </row>
    <row r="168">
      <c r="A168" s="1">
        <v>167.0</v>
      </c>
      <c r="B168" s="3"/>
      <c r="C168" s="4" t="s">
        <v>745</v>
      </c>
      <c r="D168" s="4" t="s">
        <v>1126</v>
      </c>
      <c r="E168" s="5">
        <v>2019.0</v>
      </c>
      <c r="F168" s="5">
        <v>2020.0</v>
      </c>
      <c r="G168" s="5">
        <v>59.0</v>
      </c>
      <c r="H168" s="5">
        <v>35.0</v>
      </c>
      <c r="I168" s="3"/>
      <c r="J168" s="3"/>
      <c r="K168" s="3"/>
      <c r="L168" s="5">
        <v>4.26</v>
      </c>
      <c r="M168" s="5">
        <v>0.0</v>
      </c>
      <c r="N168" s="3"/>
      <c r="O168" s="3"/>
      <c r="P168" s="3"/>
      <c r="Q168" s="3"/>
      <c r="R168" s="5">
        <v>25.1</v>
      </c>
      <c r="S168" s="5">
        <v>21.0</v>
      </c>
      <c r="T168" s="5">
        <v>18.0</v>
      </c>
      <c r="U168" s="5">
        <v>12.0</v>
      </c>
      <c r="V168" s="5">
        <v>5.0</v>
      </c>
      <c r="W168" s="5">
        <v>20.0</v>
      </c>
      <c r="X168" s="5">
        <v>2.0</v>
      </c>
      <c r="Y168" s="5">
        <v>0.0</v>
      </c>
      <c r="Z168" s="5">
        <v>0.0</v>
      </c>
      <c r="AA168" s="5">
        <v>0.0</v>
      </c>
      <c r="AB168" s="5">
        <v>4.0</v>
      </c>
      <c r="AC168" s="5">
        <v>112.0</v>
      </c>
      <c r="AD168" s="5">
        <v>1.618</v>
      </c>
      <c r="AE168" s="5">
        <v>12.4</v>
      </c>
      <c r="AF168" s="5">
        <v>1.75</v>
      </c>
      <c r="AG168" s="5">
        <v>112.0</v>
      </c>
      <c r="AH168" s="5">
        <v>92.0</v>
      </c>
      <c r="AI168" s="5">
        <v>18.0</v>
      </c>
      <c r="AJ168" s="5">
        <v>21.0</v>
      </c>
      <c r="AK168" s="5">
        <v>8.0</v>
      </c>
      <c r="AL168" s="5">
        <v>0.0</v>
      </c>
      <c r="AM168" s="5">
        <v>5.0</v>
      </c>
      <c r="AN168" s="5">
        <v>2.0</v>
      </c>
      <c r="AO168" s="5">
        <v>0.0</v>
      </c>
      <c r="AP168" s="5">
        <v>20.0</v>
      </c>
      <c r="AQ168" s="5">
        <v>0.228</v>
      </c>
      <c r="AR168" s="5">
        <v>0.366</v>
      </c>
      <c r="AS168" s="5">
        <v>0.478</v>
      </c>
      <c r="AT168" s="5">
        <v>0.844</v>
      </c>
      <c r="AU168" s="5">
        <v>44.0</v>
      </c>
      <c r="AV168" s="5">
        <v>3.0</v>
      </c>
      <c r="AW168" s="5">
        <v>0.0</v>
      </c>
      <c r="AX168" s="5">
        <v>0.0</v>
      </c>
      <c r="AY168" s="5">
        <v>0.0</v>
      </c>
      <c r="AZ168" s="5">
        <v>2.0</v>
      </c>
      <c r="BA168" s="5">
        <v>0.0</v>
      </c>
      <c r="BB168" s="5">
        <v>0.308</v>
      </c>
      <c r="BC168" s="5">
        <f t="shared" si="1"/>
        <v>8</v>
      </c>
      <c r="BD168" s="5">
        <f t="shared" si="2"/>
        <v>2</v>
      </c>
    </row>
    <row r="169">
      <c r="A169" s="1">
        <v>168.0</v>
      </c>
      <c r="B169" s="3"/>
      <c r="C169" s="4" t="s">
        <v>794</v>
      </c>
      <c r="D169" s="4" t="s">
        <v>1126</v>
      </c>
      <c r="E169" s="5">
        <v>2019.0</v>
      </c>
      <c r="F169" s="5">
        <v>2020.0</v>
      </c>
      <c r="G169" s="5">
        <v>50.0</v>
      </c>
      <c r="H169" s="5">
        <v>35.0</v>
      </c>
      <c r="I169" s="3"/>
      <c r="J169" s="3"/>
      <c r="K169" s="3"/>
      <c r="L169" s="5">
        <v>3.58</v>
      </c>
      <c r="M169" s="5">
        <v>0.0</v>
      </c>
      <c r="N169" s="3"/>
      <c r="O169" s="3"/>
      <c r="P169" s="3"/>
      <c r="Q169" s="3"/>
      <c r="R169" s="5">
        <v>37.2</v>
      </c>
      <c r="S169" s="5">
        <v>41.0</v>
      </c>
      <c r="T169" s="5">
        <v>18.0</v>
      </c>
      <c r="U169" s="5">
        <v>15.0</v>
      </c>
      <c r="V169" s="5">
        <v>5.0</v>
      </c>
      <c r="W169" s="5">
        <v>12.0</v>
      </c>
      <c r="X169" s="5">
        <v>0.0</v>
      </c>
      <c r="Y169" s="5">
        <v>0.0</v>
      </c>
      <c r="Z169" s="5">
        <v>1.0</v>
      </c>
      <c r="AA169" s="5">
        <v>1.0</v>
      </c>
      <c r="AB169" s="5">
        <v>1.0</v>
      </c>
      <c r="AC169" s="5">
        <v>164.0</v>
      </c>
      <c r="AD169" s="5">
        <v>1.407</v>
      </c>
      <c r="AE169" s="5">
        <v>8.4</v>
      </c>
      <c r="AF169" s="5">
        <v>2.92</v>
      </c>
      <c r="AG169" s="5">
        <v>164.0</v>
      </c>
      <c r="AH169" s="5">
        <v>150.0</v>
      </c>
      <c r="AI169" s="5">
        <v>18.0</v>
      </c>
      <c r="AJ169" s="5">
        <v>41.0</v>
      </c>
      <c r="AK169" s="5">
        <v>8.0</v>
      </c>
      <c r="AL169" s="5">
        <v>1.0</v>
      </c>
      <c r="AM169" s="5">
        <v>5.0</v>
      </c>
      <c r="AN169" s="5">
        <v>2.0</v>
      </c>
      <c r="AO169" s="5">
        <v>0.0</v>
      </c>
      <c r="AP169" s="5">
        <v>12.0</v>
      </c>
      <c r="AQ169" s="5">
        <v>0.273</v>
      </c>
      <c r="AR169" s="5">
        <v>0.329</v>
      </c>
      <c r="AS169" s="5">
        <v>0.44</v>
      </c>
      <c r="AT169" s="5">
        <v>0.769</v>
      </c>
      <c r="AU169" s="5">
        <v>66.0</v>
      </c>
      <c r="AV169" s="5">
        <v>1.0</v>
      </c>
      <c r="AW169" s="5">
        <v>1.0</v>
      </c>
      <c r="AX169" s="5">
        <v>0.0</v>
      </c>
      <c r="AY169" s="5">
        <v>1.0</v>
      </c>
      <c r="AZ169" s="5">
        <v>0.0</v>
      </c>
      <c r="BA169" s="5">
        <v>0.0</v>
      </c>
      <c r="BB169" s="5">
        <v>0.324</v>
      </c>
      <c r="BC169" s="5">
        <f t="shared" si="1"/>
        <v>27</v>
      </c>
      <c r="BD169" s="5">
        <f t="shared" si="2"/>
        <v>2</v>
      </c>
    </row>
    <row r="170">
      <c r="A170" s="1">
        <v>169.0</v>
      </c>
      <c r="B170" s="3"/>
      <c r="C170" s="4" t="s">
        <v>879</v>
      </c>
      <c r="D170" s="4" t="s">
        <v>1126</v>
      </c>
      <c r="E170" s="5">
        <v>2019.0</v>
      </c>
      <c r="F170" s="5">
        <v>2020.0</v>
      </c>
      <c r="G170" s="5">
        <v>64.0</v>
      </c>
      <c r="H170" s="5">
        <v>34.0</v>
      </c>
      <c r="I170" s="3"/>
      <c r="J170" s="3"/>
      <c r="K170" s="3"/>
      <c r="L170" s="5">
        <v>2.6</v>
      </c>
      <c r="M170" s="5">
        <v>7.0</v>
      </c>
      <c r="N170" s="3"/>
      <c r="O170" s="3"/>
      <c r="P170" s="3"/>
      <c r="Q170" s="3"/>
      <c r="R170" s="5">
        <v>34.2</v>
      </c>
      <c r="S170" s="5">
        <v>22.0</v>
      </c>
      <c r="T170" s="5">
        <v>7.0</v>
      </c>
      <c r="U170" s="5">
        <v>10.0</v>
      </c>
      <c r="V170" s="5">
        <v>3.0</v>
      </c>
      <c r="W170" s="5">
        <v>17.0</v>
      </c>
      <c r="X170" s="5">
        <v>0.0</v>
      </c>
      <c r="Y170" s="5">
        <v>4.0</v>
      </c>
      <c r="Z170" s="5">
        <v>1.0</v>
      </c>
      <c r="AA170" s="5">
        <v>0.0</v>
      </c>
      <c r="AB170" s="5">
        <v>7.0</v>
      </c>
      <c r="AC170" s="5">
        <v>144.0</v>
      </c>
      <c r="AD170" s="5">
        <v>1.125</v>
      </c>
      <c r="AE170" s="5">
        <v>8.8</v>
      </c>
      <c r="AF170" s="5">
        <v>2.0</v>
      </c>
      <c r="AG170" s="5">
        <v>144.0</v>
      </c>
      <c r="AH170" s="5">
        <v>126.0</v>
      </c>
      <c r="AI170" s="5">
        <v>7.0</v>
      </c>
      <c r="AJ170" s="5">
        <v>22.0</v>
      </c>
      <c r="AK170" s="5">
        <v>2.0</v>
      </c>
      <c r="AL170" s="5">
        <v>1.0</v>
      </c>
      <c r="AM170" s="5">
        <v>3.0</v>
      </c>
      <c r="AN170" s="5">
        <v>1.0</v>
      </c>
      <c r="AO170" s="5">
        <v>2.0</v>
      </c>
      <c r="AP170" s="5">
        <v>17.0</v>
      </c>
      <c r="AQ170" s="5">
        <v>0.175</v>
      </c>
      <c r="AR170" s="5">
        <v>0.278</v>
      </c>
      <c r="AS170" s="5">
        <v>0.278</v>
      </c>
      <c r="AT170" s="5">
        <v>0.556</v>
      </c>
      <c r="AU170" s="5">
        <v>35.0</v>
      </c>
      <c r="AV170" s="5">
        <v>2.0</v>
      </c>
      <c r="AW170" s="5">
        <v>1.0</v>
      </c>
      <c r="AX170" s="5">
        <v>0.0</v>
      </c>
      <c r="AY170" s="5">
        <v>0.0</v>
      </c>
      <c r="AZ170" s="5">
        <v>0.0</v>
      </c>
      <c r="BA170" s="5">
        <v>4.0</v>
      </c>
      <c r="BB170" s="5">
        <v>0.213</v>
      </c>
      <c r="BC170" s="5">
        <f t="shared" si="1"/>
        <v>16</v>
      </c>
      <c r="BD170" s="5">
        <f t="shared" si="2"/>
        <v>-1</v>
      </c>
    </row>
    <row r="171">
      <c r="A171" s="1">
        <v>170.0</v>
      </c>
      <c r="B171" s="3"/>
      <c r="C171" s="4" t="s">
        <v>780</v>
      </c>
      <c r="D171" s="4" t="s">
        <v>1126</v>
      </c>
      <c r="E171" s="5">
        <v>2019.0</v>
      </c>
      <c r="F171" s="5">
        <v>2020.0</v>
      </c>
      <c r="G171" s="5">
        <v>75.0</v>
      </c>
      <c r="H171" s="5">
        <v>34.0</v>
      </c>
      <c r="I171" s="3"/>
      <c r="J171" s="3"/>
      <c r="K171" s="3"/>
      <c r="L171" s="5">
        <v>3.99</v>
      </c>
      <c r="M171" s="5">
        <v>1.0</v>
      </c>
      <c r="N171" s="3"/>
      <c r="O171" s="3"/>
      <c r="P171" s="3"/>
      <c r="Q171" s="3"/>
      <c r="R171" s="5">
        <v>38.1</v>
      </c>
      <c r="S171" s="5">
        <v>27.0</v>
      </c>
      <c r="T171" s="5">
        <v>15.0</v>
      </c>
      <c r="U171" s="5">
        <v>17.0</v>
      </c>
      <c r="V171" s="5">
        <v>5.0</v>
      </c>
      <c r="W171" s="5">
        <v>13.0</v>
      </c>
      <c r="X171" s="5">
        <v>1.0</v>
      </c>
      <c r="Y171" s="5">
        <v>1.0</v>
      </c>
      <c r="Z171" s="5">
        <v>2.0</v>
      </c>
      <c r="AA171" s="5">
        <v>0.0</v>
      </c>
      <c r="AB171" s="5">
        <v>1.0</v>
      </c>
      <c r="AC171" s="5">
        <v>158.0</v>
      </c>
      <c r="AD171" s="5">
        <v>1.043</v>
      </c>
      <c r="AE171" s="5">
        <v>8.0</v>
      </c>
      <c r="AF171" s="5">
        <v>2.62</v>
      </c>
      <c r="AG171" s="5">
        <v>158.0</v>
      </c>
      <c r="AH171" s="5">
        <v>140.0</v>
      </c>
      <c r="AI171" s="5">
        <v>15.0</v>
      </c>
      <c r="AJ171" s="5">
        <v>27.0</v>
      </c>
      <c r="AK171" s="5">
        <v>10.0</v>
      </c>
      <c r="AL171" s="5">
        <v>0.0</v>
      </c>
      <c r="AM171" s="5">
        <v>5.0</v>
      </c>
      <c r="AN171" s="5">
        <v>2.0</v>
      </c>
      <c r="AO171" s="5">
        <v>0.0</v>
      </c>
      <c r="AP171" s="5">
        <v>13.0</v>
      </c>
      <c r="AQ171" s="5">
        <v>0.193</v>
      </c>
      <c r="AR171" s="5">
        <v>0.268</v>
      </c>
      <c r="AS171" s="5">
        <v>0.371</v>
      </c>
      <c r="AT171" s="5">
        <v>0.639</v>
      </c>
      <c r="AU171" s="5">
        <v>52.0</v>
      </c>
      <c r="AV171" s="5">
        <v>1.0</v>
      </c>
      <c r="AW171" s="5">
        <v>2.0</v>
      </c>
      <c r="AX171" s="5">
        <v>1.0</v>
      </c>
      <c r="AY171" s="5">
        <v>2.0</v>
      </c>
      <c r="AZ171" s="5">
        <v>1.0</v>
      </c>
      <c r="BA171" s="5">
        <v>1.0</v>
      </c>
      <c r="BB171" s="5">
        <v>0.214</v>
      </c>
      <c r="BC171" s="5">
        <f t="shared" si="1"/>
        <v>12</v>
      </c>
      <c r="BD171" s="5">
        <f t="shared" si="2"/>
        <v>2</v>
      </c>
    </row>
    <row r="172">
      <c r="A172" s="1">
        <v>171.0</v>
      </c>
      <c r="B172" s="3"/>
      <c r="C172" s="4" t="s">
        <v>814</v>
      </c>
      <c r="D172" s="4" t="s">
        <v>1126</v>
      </c>
      <c r="E172" s="5">
        <v>2019.0</v>
      </c>
      <c r="F172" s="5">
        <v>2020.0</v>
      </c>
      <c r="G172" s="5">
        <v>81.0</v>
      </c>
      <c r="H172" s="5">
        <v>34.0</v>
      </c>
      <c r="I172" s="3"/>
      <c r="J172" s="3"/>
      <c r="K172" s="3"/>
      <c r="L172" s="5">
        <v>3.94</v>
      </c>
      <c r="M172" s="5">
        <v>0.0</v>
      </c>
      <c r="N172" s="3"/>
      <c r="O172" s="3"/>
      <c r="P172" s="3"/>
      <c r="Q172" s="3"/>
      <c r="R172" s="5">
        <v>45.2</v>
      </c>
      <c r="S172" s="5">
        <v>37.0</v>
      </c>
      <c r="T172" s="5">
        <v>22.0</v>
      </c>
      <c r="U172" s="5">
        <v>20.0</v>
      </c>
      <c r="V172" s="5">
        <v>4.0</v>
      </c>
      <c r="W172" s="5">
        <v>9.0</v>
      </c>
      <c r="X172" s="5">
        <v>2.0</v>
      </c>
      <c r="Y172" s="5">
        <v>2.0</v>
      </c>
      <c r="Z172" s="5">
        <v>2.0</v>
      </c>
      <c r="AA172" s="5">
        <v>0.0</v>
      </c>
      <c r="AB172" s="5">
        <v>0.0</v>
      </c>
      <c r="AC172" s="5">
        <v>184.0</v>
      </c>
      <c r="AD172" s="5">
        <v>1.007</v>
      </c>
      <c r="AE172" s="5">
        <v>6.7</v>
      </c>
      <c r="AF172" s="5">
        <v>3.78</v>
      </c>
      <c r="AG172" s="5">
        <v>184.0</v>
      </c>
      <c r="AH172" s="5">
        <v>172.0</v>
      </c>
      <c r="AI172" s="5">
        <v>22.0</v>
      </c>
      <c r="AJ172" s="5">
        <v>37.0</v>
      </c>
      <c r="AK172" s="5">
        <v>11.0</v>
      </c>
      <c r="AL172" s="5">
        <v>0.0</v>
      </c>
      <c r="AM172" s="5">
        <v>4.0</v>
      </c>
      <c r="AN172" s="5">
        <v>1.0</v>
      </c>
      <c r="AO172" s="5">
        <v>0.0</v>
      </c>
      <c r="AP172" s="5">
        <v>9.0</v>
      </c>
      <c r="AQ172" s="5">
        <v>0.215</v>
      </c>
      <c r="AR172" s="5">
        <v>0.261</v>
      </c>
      <c r="AS172" s="5">
        <v>0.349</v>
      </c>
      <c r="AT172" s="5">
        <v>0.61</v>
      </c>
      <c r="AU172" s="5">
        <v>60.0</v>
      </c>
      <c r="AV172" s="5">
        <v>3.0</v>
      </c>
      <c r="AW172" s="5">
        <v>2.0</v>
      </c>
      <c r="AX172" s="5">
        <v>0.0</v>
      </c>
      <c r="AY172" s="5">
        <v>1.0</v>
      </c>
      <c r="AZ172" s="5">
        <v>2.0</v>
      </c>
      <c r="BA172" s="5">
        <v>2.0</v>
      </c>
      <c r="BB172" s="5">
        <v>0.244</v>
      </c>
      <c r="BC172" s="5">
        <f t="shared" si="1"/>
        <v>22</v>
      </c>
      <c r="BD172" s="5">
        <f t="shared" si="2"/>
        <v>1</v>
      </c>
    </row>
    <row r="173">
      <c r="A173" s="1">
        <v>172.0</v>
      </c>
      <c r="B173" s="3"/>
      <c r="C173" s="4" t="s">
        <v>729</v>
      </c>
      <c r="D173" s="4" t="s">
        <v>1126</v>
      </c>
      <c r="E173" s="5">
        <v>2019.0</v>
      </c>
      <c r="F173" s="5">
        <v>2020.0</v>
      </c>
      <c r="G173" s="5">
        <v>63.0</v>
      </c>
      <c r="H173" s="5">
        <v>34.0</v>
      </c>
      <c r="I173" s="3"/>
      <c r="J173" s="3"/>
      <c r="K173" s="3"/>
      <c r="L173" s="5">
        <v>6.67</v>
      </c>
      <c r="M173" s="5">
        <v>0.0</v>
      </c>
      <c r="N173" s="3"/>
      <c r="O173" s="3"/>
      <c r="P173" s="3"/>
      <c r="Q173" s="3"/>
      <c r="R173" s="5">
        <v>27.0</v>
      </c>
      <c r="S173" s="5">
        <v>27.0</v>
      </c>
      <c r="T173" s="5">
        <v>20.0</v>
      </c>
      <c r="U173" s="5">
        <v>20.0</v>
      </c>
      <c r="V173" s="5">
        <v>8.0</v>
      </c>
      <c r="W173" s="5">
        <v>14.0</v>
      </c>
      <c r="X173" s="5">
        <v>1.0</v>
      </c>
      <c r="Y173" s="5">
        <v>1.0</v>
      </c>
      <c r="Z173" s="5">
        <v>0.0</v>
      </c>
      <c r="AA173" s="5">
        <v>0.0</v>
      </c>
      <c r="AB173" s="5">
        <v>2.0</v>
      </c>
      <c r="AC173" s="5">
        <v>120.0</v>
      </c>
      <c r="AD173" s="5">
        <v>1.519</v>
      </c>
      <c r="AE173" s="5">
        <v>11.3</v>
      </c>
      <c r="AF173" s="5">
        <v>2.43</v>
      </c>
      <c r="AG173" s="5">
        <v>120.0</v>
      </c>
      <c r="AH173" s="5">
        <v>104.0</v>
      </c>
      <c r="AI173" s="5">
        <v>20.0</v>
      </c>
      <c r="AJ173" s="5">
        <v>27.0</v>
      </c>
      <c r="AK173" s="5">
        <v>4.0</v>
      </c>
      <c r="AL173" s="5">
        <v>2.0</v>
      </c>
      <c r="AM173" s="5">
        <v>8.0</v>
      </c>
      <c r="AN173" s="5">
        <v>3.0</v>
      </c>
      <c r="AO173" s="5">
        <v>1.0</v>
      </c>
      <c r="AP173" s="5">
        <v>14.0</v>
      </c>
      <c r="AQ173" s="5">
        <v>0.26</v>
      </c>
      <c r="AR173" s="5">
        <v>0.342</v>
      </c>
      <c r="AS173" s="5">
        <v>0.567</v>
      </c>
      <c r="AT173" s="5">
        <v>0.909</v>
      </c>
      <c r="AU173" s="5">
        <v>59.0</v>
      </c>
      <c r="AV173" s="5">
        <v>2.0</v>
      </c>
      <c r="AW173" s="5">
        <v>0.0</v>
      </c>
      <c r="AX173" s="5">
        <v>0.0</v>
      </c>
      <c r="AY173" s="5">
        <v>2.0</v>
      </c>
      <c r="AZ173" s="5">
        <v>1.0</v>
      </c>
      <c r="BA173" s="5">
        <v>1.0</v>
      </c>
      <c r="BB173" s="5">
        <v>0.297</v>
      </c>
      <c r="BC173" s="5">
        <f t="shared" si="1"/>
        <v>13</v>
      </c>
      <c r="BD173" s="5">
        <f t="shared" si="2"/>
        <v>2</v>
      </c>
    </row>
    <row r="174">
      <c r="A174" s="1">
        <v>173.0</v>
      </c>
      <c r="B174" s="3"/>
      <c r="C174" s="4" t="s">
        <v>749</v>
      </c>
      <c r="D174" s="4" t="s">
        <v>1126</v>
      </c>
      <c r="E174" s="5">
        <v>2019.0</v>
      </c>
      <c r="F174" s="5">
        <v>2020.0</v>
      </c>
      <c r="G174" s="5">
        <v>79.0</v>
      </c>
      <c r="H174" s="5">
        <v>34.0</v>
      </c>
      <c r="I174" s="3"/>
      <c r="J174" s="3"/>
      <c r="K174" s="3"/>
      <c r="L174" s="5">
        <v>4.85</v>
      </c>
      <c r="M174" s="5">
        <v>0.0</v>
      </c>
      <c r="N174" s="3"/>
      <c r="O174" s="3"/>
      <c r="P174" s="3"/>
      <c r="Q174" s="3"/>
      <c r="R174" s="5">
        <v>39.0</v>
      </c>
      <c r="S174" s="5">
        <v>45.0</v>
      </c>
      <c r="T174" s="5">
        <v>30.0</v>
      </c>
      <c r="U174" s="5">
        <v>21.0</v>
      </c>
      <c r="V174" s="5">
        <v>7.0</v>
      </c>
      <c r="W174" s="5">
        <v>15.0</v>
      </c>
      <c r="X174" s="5">
        <v>1.0</v>
      </c>
      <c r="Y174" s="5">
        <v>4.0</v>
      </c>
      <c r="Z174" s="5">
        <v>1.0</v>
      </c>
      <c r="AA174" s="5">
        <v>0.0</v>
      </c>
      <c r="AB174" s="5">
        <v>1.0</v>
      </c>
      <c r="AC174" s="5">
        <v>179.0</v>
      </c>
      <c r="AD174" s="5">
        <v>1.538</v>
      </c>
      <c r="AE174" s="5">
        <v>7.8</v>
      </c>
      <c r="AF174" s="5">
        <v>2.27</v>
      </c>
      <c r="AG174" s="5">
        <v>179.0</v>
      </c>
      <c r="AH174" s="5">
        <v>159.0</v>
      </c>
      <c r="AI174" s="5">
        <v>30.0</v>
      </c>
      <c r="AJ174" s="5">
        <v>45.0</v>
      </c>
      <c r="AK174" s="5">
        <v>13.0</v>
      </c>
      <c r="AL174" s="5">
        <v>1.0</v>
      </c>
      <c r="AM174" s="5">
        <v>7.0</v>
      </c>
      <c r="AN174" s="5">
        <v>2.0</v>
      </c>
      <c r="AO174" s="5">
        <v>0.0</v>
      </c>
      <c r="AP174" s="5">
        <v>15.0</v>
      </c>
      <c r="AQ174" s="5">
        <v>0.283</v>
      </c>
      <c r="AR174" s="5">
        <v>0.343</v>
      </c>
      <c r="AS174" s="5">
        <v>0.509</v>
      </c>
      <c r="AT174" s="5">
        <v>0.852</v>
      </c>
      <c r="AU174" s="5">
        <v>81.0</v>
      </c>
      <c r="AV174" s="5">
        <v>2.0</v>
      </c>
      <c r="AW174" s="5">
        <v>1.0</v>
      </c>
      <c r="AX174" s="5">
        <v>1.0</v>
      </c>
      <c r="AY174" s="5">
        <v>3.0</v>
      </c>
      <c r="AZ174" s="5">
        <v>1.0</v>
      </c>
      <c r="BA174" s="5">
        <v>4.0</v>
      </c>
      <c r="BB174" s="5">
        <v>0.314</v>
      </c>
      <c r="BC174" s="5">
        <f t="shared" si="1"/>
        <v>24</v>
      </c>
      <c r="BD174" s="5">
        <f t="shared" si="2"/>
        <v>2</v>
      </c>
    </row>
    <row r="175">
      <c r="A175" s="1">
        <v>174.0</v>
      </c>
      <c r="B175" s="3"/>
      <c r="C175" s="4" t="s">
        <v>894</v>
      </c>
      <c r="D175" s="4" t="s">
        <v>1126</v>
      </c>
      <c r="E175" s="5">
        <v>2019.0</v>
      </c>
      <c r="F175" s="5">
        <v>2019.0</v>
      </c>
      <c r="G175" s="5">
        <v>56.0</v>
      </c>
      <c r="H175" s="5">
        <v>34.0</v>
      </c>
      <c r="I175" s="3"/>
      <c r="J175" s="3"/>
      <c r="K175" s="3"/>
      <c r="L175" s="5">
        <v>4.99</v>
      </c>
      <c r="M175" s="5">
        <v>4.0</v>
      </c>
      <c r="N175" s="3"/>
      <c r="O175" s="3"/>
      <c r="P175" s="3"/>
      <c r="Q175" s="3"/>
      <c r="R175" s="5">
        <v>30.2</v>
      </c>
      <c r="S175" s="5">
        <v>28.0</v>
      </c>
      <c r="T175" s="5">
        <v>17.0</v>
      </c>
      <c r="U175" s="5">
        <v>17.0</v>
      </c>
      <c r="V175" s="5">
        <v>3.0</v>
      </c>
      <c r="W175" s="5">
        <v>21.0</v>
      </c>
      <c r="X175" s="5">
        <v>3.0</v>
      </c>
      <c r="Y175" s="5">
        <v>0.0</v>
      </c>
      <c r="Z175" s="5">
        <v>0.0</v>
      </c>
      <c r="AA175" s="5">
        <v>0.0</v>
      </c>
      <c r="AB175" s="5">
        <v>5.0</v>
      </c>
      <c r="AC175" s="5">
        <v>141.0</v>
      </c>
      <c r="AD175" s="5">
        <v>1.598</v>
      </c>
      <c r="AE175" s="5">
        <v>10.0</v>
      </c>
      <c r="AF175" s="5">
        <v>1.62</v>
      </c>
      <c r="AG175" s="5">
        <v>141.0</v>
      </c>
      <c r="AH175" s="5">
        <v>118.0</v>
      </c>
      <c r="AI175" s="5">
        <v>17.0</v>
      </c>
      <c r="AJ175" s="5">
        <v>28.0</v>
      </c>
      <c r="AK175" s="5">
        <v>8.0</v>
      </c>
      <c r="AL175" s="5">
        <v>1.0</v>
      </c>
      <c r="AM175" s="5">
        <v>3.0</v>
      </c>
      <c r="AN175" s="5">
        <v>3.0</v>
      </c>
      <c r="AO175" s="5">
        <v>1.0</v>
      </c>
      <c r="AP175" s="5">
        <v>21.0</v>
      </c>
      <c r="AQ175" s="5">
        <v>0.237</v>
      </c>
      <c r="AR175" s="5">
        <v>0.35</v>
      </c>
      <c r="AS175" s="5">
        <v>0.398</v>
      </c>
      <c r="AT175" s="5">
        <v>0.748</v>
      </c>
      <c r="AU175" s="5">
        <v>47.0</v>
      </c>
      <c r="AV175" s="5">
        <v>2.0</v>
      </c>
      <c r="AW175" s="5">
        <v>0.0</v>
      </c>
      <c r="AX175" s="5">
        <v>1.0</v>
      </c>
      <c r="AY175" s="5">
        <v>1.0</v>
      </c>
      <c r="AZ175" s="5">
        <v>3.0</v>
      </c>
      <c r="BA175" s="5">
        <v>0.0</v>
      </c>
      <c r="BB175" s="5">
        <v>0.305</v>
      </c>
      <c r="BC175" s="5">
        <f t="shared" si="1"/>
        <v>16</v>
      </c>
      <c r="BD175" s="5">
        <f t="shared" si="2"/>
        <v>2</v>
      </c>
    </row>
    <row r="176">
      <c r="A176" s="1">
        <v>175.0</v>
      </c>
      <c r="B176" s="3"/>
      <c r="C176" s="4" t="s">
        <v>883</v>
      </c>
      <c r="D176" s="4" t="s">
        <v>1126</v>
      </c>
      <c r="E176" s="5">
        <v>2019.0</v>
      </c>
      <c r="F176" s="5">
        <v>2019.0</v>
      </c>
      <c r="G176" s="5">
        <v>35.0</v>
      </c>
      <c r="H176" s="5">
        <v>33.0</v>
      </c>
      <c r="I176" s="3"/>
      <c r="J176" s="3"/>
      <c r="K176" s="3"/>
      <c r="L176" s="5">
        <v>5.83</v>
      </c>
      <c r="M176" s="5">
        <v>13.0</v>
      </c>
      <c r="N176" s="3"/>
      <c r="O176" s="3"/>
      <c r="P176" s="3"/>
      <c r="Q176" s="3"/>
      <c r="R176" s="5">
        <v>54.0</v>
      </c>
      <c r="S176" s="5">
        <v>60.0</v>
      </c>
      <c r="T176" s="5">
        <v>39.0</v>
      </c>
      <c r="U176" s="5">
        <v>35.0</v>
      </c>
      <c r="V176" s="5">
        <v>17.0</v>
      </c>
      <c r="W176" s="5">
        <v>15.0</v>
      </c>
      <c r="X176" s="5">
        <v>0.0</v>
      </c>
      <c r="Y176" s="5">
        <v>3.0</v>
      </c>
      <c r="Z176" s="5">
        <v>0.0</v>
      </c>
      <c r="AA176" s="5">
        <v>0.0</v>
      </c>
      <c r="AB176" s="5">
        <v>3.0</v>
      </c>
      <c r="AC176" s="5">
        <v>235.0</v>
      </c>
      <c r="AD176" s="5">
        <v>1.389</v>
      </c>
      <c r="AE176" s="5">
        <v>5.5</v>
      </c>
      <c r="AF176" s="5">
        <v>2.2</v>
      </c>
      <c r="AG176" s="5">
        <v>235.0</v>
      </c>
      <c r="AH176" s="5">
        <v>219.0</v>
      </c>
      <c r="AI176" s="5">
        <v>39.0</v>
      </c>
      <c r="AJ176" s="5">
        <v>60.0</v>
      </c>
      <c r="AK176" s="5">
        <v>10.0</v>
      </c>
      <c r="AL176" s="5">
        <v>2.0</v>
      </c>
      <c r="AM176" s="5">
        <v>17.0</v>
      </c>
      <c r="AN176" s="5">
        <v>2.0</v>
      </c>
      <c r="AO176" s="5">
        <v>0.0</v>
      </c>
      <c r="AP176" s="5">
        <v>15.0</v>
      </c>
      <c r="AQ176" s="5">
        <v>0.274</v>
      </c>
      <c r="AR176" s="5">
        <v>0.319</v>
      </c>
      <c r="AS176" s="5">
        <v>0.571</v>
      </c>
      <c r="AT176" s="5">
        <v>0.89</v>
      </c>
      <c r="AU176" s="5">
        <v>125.0</v>
      </c>
      <c r="AV176" s="5">
        <v>5.0</v>
      </c>
      <c r="AW176" s="5">
        <v>0.0</v>
      </c>
      <c r="AX176" s="5">
        <v>0.0</v>
      </c>
      <c r="AY176" s="5">
        <v>1.0</v>
      </c>
      <c r="AZ176" s="5">
        <v>0.0</v>
      </c>
      <c r="BA176" s="5">
        <v>3.0</v>
      </c>
      <c r="BB176" s="5">
        <v>0.253</v>
      </c>
      <c r="BC176" s="5">
        <f t="shared" si="1"/>
        <v>31</v>
      </c>
      <c r="BD176" s="5">
        <f t="shared" si="2"/>
        <v>2</v>
      </c>
    </row>
    <row r="177">
      <c r="A177" s="1">
        <v>176.0</v>
      </c>
      <c r="B177" s="3"/>
      <c r="C177" s="4" t="s">
        <v>854</v>
      </c>
      <c r="D177" s="4" t="s">
        <v>1126</v>
      </c>
      <c r="E177" s="5">
        <v>2019.0</v>
      </c>
      <c r="F177" s="5">
        <v>2020.0</v>
      </c>
      <c r="G177" s="5">
        <v>30.0</v>
      </c>
      <c r="H177" s="5">
        <v>33.0</v>
      </c>
      <c r="I177" s="3"/>
      <c r="J177" s="3"/>
      <c r="K177" s="3"/>
      <c r="L177" s="5">
        <v>6.34</v>
      </c>
      <c r="M177" s="5">
        <v>16.0</v>
      </c>
      <c r="N177" s="3"/>
      <c r="O177" s="3"/>
      <c r="P177" s="3"/>
      <c r="Q177" s="3"/>
      <c r="R177" s="5">
        <v>44.0</v>
      </c>
      <c r="S177" s="5">
        <v>45.0</v>
      </c>
      <c r="T177" s="5">
        <v>30.0</v>
      </c>
      <c r="U177" s="5">
        <v>31.0</v>
      </c>
      <c r="V177" s="5">
        <v>10.0</v>
      </c>
      <c r="W177" s="5">
        <v>25.0</v>
      </c>
      <c r="X177" s="5">
        <v>0.0</v>
      </c>
      <c r="Y177" s="5">
        <v>5.0</v>
      </c>
      <c r="Z177" s="5">
        <v>1.0</v>
      </c>
      <c r="AA177" s="5">
        <v>0.0</v>
      </c>
      <c r="AB177" s="5">
        <v>1.0</v>
      </c>
      <c r="AC177" s="5">
        <v>204.0</v>
      </c>
      <c r="AD177" s="5">
        <v>1.591</v>
      </c>
      <c r="AE177" s="5">
        <v>6.8</v>
      </c>
      <c r="AF177" s="5">
        <v>1.32</v>
      </c>
      <c r="AG177" s="5">
        <v>204.0</v>
      </c>
      <c r="AH177" s="5">
        <v>177.0</v>
      </c>
      <c r="AI177" s="5">
        <v>30.0</v>
      </c>
      <c r="AJ177" s="5">
        <v>45.0</v>
      </c>
      <c r="AK177" s="5">
        <v>12.0</v>
      </c>
      <c r="AL177" s="5">
        <v>0.0</v>
      </c>
      <c r="AM177" s="5">
        <v>10.0</v>
      </c>
      <c r="AN177" s="5">
        <v>4.0</v>
      </c>
      <c r="AO177" s="5">
        <v>2.0</v>
      </c>
      <c r="AP177" s="5">
        <v>25.0</v>
      </c>
      <c r="AQ177" s="5">
        <v>0.254</v>
      </c>
      <c r="AR177" s="5">
        <v>0.35</v>
      </c>
      <c r="AS177" s="5">
        <v>0.492</v>
      </c>
      <c r="AT177" s="5">
        <v>0.841</v>
      </c>
      <c r="AU177" s="5">
        <v>87.0</v>
      </c>
      <c r="AV177" s="5">
        <v>2.0</v>
      </c>
      <c r="AW177" s="5">
        <v>1.0</v>
      </c>
      <c r="AX177" s="5">
        <v>1.0</v>
      </c>
      <c r="AY177" s="5">
        <v>0.0</v>
      </c>
      <c r="AZ177" s="5">
        <v>0.0</v>
      </c>
      <c r="BA177" s="5">
        <v>5.0</v>
      </c>
      <c r="BB177" s="5">
        <v>0.261</v>
      </c>
      <c r="BC177" s="5">
        <f t="shared" si="1"/>
        <v>23</v>
      </c>
      <c r="BD177" s="5">
        <f t="shared" si="2"/>
        <v>2</v>
      </c>
    </row>
    <row r="178">
      <c r="A178" s="1">
        <v>177.0</v>
      </c>
      <c r="B178" s="3"/>
      <c r="C178" s="4" t="s">
        <v>785</v>
      </c>
      <c r="D178" s="4" t="s">
        <v>1126</v>
      </c>
      <c r="E178" s="5">
        <v>2019.0</v>
      </c>
      <c r="F178" s="5">
        <v>2020.0</v>
      </c>
      <c r="G178" s="5">
        <v>50.0</v>
      </c>
      <c r="H178" s="5">
        <v>33.0</v>
      </c>
      <c r="I178" s="3"/>
      <c r="J178" s="3"/>
      <c r="K178" s="3"/>
      <c r="L178" s="5">
        <v>6.83</v>
      </c>
      <c r="M178" s="5">
        <v>0.0</v>
      </c>
      <c r="N178" s="3"/>
      <c r="O178" s="3"/>
      <c r="P178" s="3"/>
      <c r="Q178" s="3"/>
      <c r="R178" s="5">
        <v>27.2</v>
      </c>
      <c r="S178" s="5">
        <v>25.0</v>
      </c>
      <c r="T178" s="5">
        <v>16.0</v>
      </c>
      <c r="U178" s="5">
        <v>21.0</v>
      </c>
      <c r="V178" s="5">
        <v>7.0</v>
      </c>
      <c r="W178" s="5">
        <v>17.0</v>
      </c>
      <c r="X178" s="5">
        <v>3.0</v>
      </c>
      <c r="Y178" s="5">
        <v>2.0</v>
      </c>
      <c r="Z178" s="5">
        <v>0.0</v>
      </c>
      <c r="AA178" s="5">
        <v>0.0</v>
      </c>
      <c r="AB178" s="5">
        <v>3.0</v>
      </c>
      <c r="AC178" s="5">
        <v>125.0</v>
      </c>
      <c r="AD178" s="5">
        <v>1.518</v>
      </c>
      <c r="AE178" s="5">
        <v>10.7</v>
      </c>
      <c r="AF178" s="5">
        <v>1.94</v>
      </c>
      <c r="AG178" s="5">
        <v>125.0</v>
      </c>
      <c r="AH178" s="5">
        <v>108.0</v>
      </c>
      <c r="AI178" s="5">
        <v>16.0</v>
      </c>
      <c r="AJ178" s="5">
        <v>25.0</v>
      </c>
      <c r="AK178" s="5">
        <v>7.0</v>
      </c>
      <c r="AL178" s="5">
        <v>1.0</v>
      </c>
      <c r="AM178" s="5">
        <v>7.0</v>
      </c>
      <c r="AN178" s="5">
        <v>2.0</v>
      </c>
      <c r="AO178" s="5">
        <v>1.0</v>
      </c>
      <c r="AP178" s="5">
        <v>17.0</v>
      </c>
      <c r="AQ178" s="5">
        <v>0.231</v>
      </c>
      <c r="AR178" s="5">
        <v>0.336</v>
      </c>
      <c r="AS178" s="5">
        <v>0.509</v>
      </c>
      <c r="AT178" s="5">
        <v>0.845</v>
      </c>
      <c r="AU178" s="5">
        <v>55.0</v>
      </c>
      <c r="AV178" s="5">
        <v>1.0</v>
      </c>
      <c r="AW178" s="5">
        <v>0.0</v>
      </c>
      <c r="AX178" s="5">
        <v>0.0</v>
      </c>
      <c r="AY178" s="5">
        <v>0.0</v>
      </c>
      <c r="AZ178" s="5">
        <v>3.0</v>
      </c>
      <c r="BA178" s="5">
        <v>2.0</v>
      </c>
      <c r="BB178" s="5">
        <v>0.265</v>
      </c>
      <c r="BC178" s="5">
        <f t="shared" si="1"/>
        <v>10</v>
      </c>
      <c r="BD178" s="5">
        <f t="shared" si="2"/>
        <v>1</v>
      </c>
    </row>
    <row r="179">
      <c r="A179" s="1">
        <v>178.0</v>
      </c>
      <c r="B179" s="3"/>
      <c r="C179" s="4" t="s">
        <v>835</v>
      </c>
      <c r="D179" s="4" t="s">
        <v>1126</v>
      </c>
      <c r="E179" s="5">
        <v>2019.0</v>
      </c>
      <c r="F179" s="5">
        <v>2020.0</v>
      </c>
      <c r="G179" s="5">
        <v>64.0</v>
      </c>
      <c r="H179" s="5">
        <v>32.0</v>
      </c>
      <c r="I179" s="3"/>
      <c r="J179" s="3"/>
      <c r="K179" s="3"/>
      <c r="L179" s="5">
        <v>4.58</v>
      </c>
      <c r="M179" s="5">
        <v>0.0</v>
      </c>
      <c r="N179" s="3"/>
      <c r="O179" s="3"/>
      <c r="P179" s="3"/>
      <c r="Q179" s="3"/>
      <c r="R179" s="5">
        <v>35.1</v>
      </c>
      <c r="S179" s="5">
        <v>32.0</v>
      </c>
      <c r="T179" s="5">
        <v>31.0</v>
      </c>
      <c r="U179" s="5">
        <v>18.0</v>
      </c>
      <c r="V179" s="5">
        <v>5.0</v>
      </c>
      <c r="W179" s="5">
        <v>18.0</v>
      </c>
      <c r="X179" s="5">
        <v>0.0</v>
      </c>
      <c r="Y179" s="5">
        <v>4.0</v>
      </c>
      <c r="Z179" s="5">
        <v>0.0</v>
      </c>
      <c r="AA179" s="5">
        <v>0.0</v>
      </c>
      <c r="AB179" s="5">
        <v>3.0</v>
      </c>
      <c r="AC179" s="5">
        <v>152.0</v>
      </c>
      <c r="AD179" s="5">
        <v>1.415</v>
      </c>
      <c r="AE179" s="5">
        <v>8.2</v>
      </c>
      <c r="AF179" s="5">
        <v>1.78</v>
      </c>
      <c r="AG179" s="5">
        <v>152.0</v>
      </c>
      <c r="AH179" s="5">
        <v>133.0</v>
      </c>
      <c r="AI179" s="5">
        <v>31.0</v>
      </c>
      <c r="AJ179" s="5">
        <v>32.0</v>
      </c>
      <c r="AK179" s="5">
        <v>8.0</v>
      </c>
      <c r="AL179" s="5">
        <v>0.0</v>
      </c>
      <c r="AM179" s="5">
        <v>5.0</v>
      </c>
      <c r="AN179" s="5">
        <v>0.0</v>
      </c>
      <c r="AO179" s="5">
        <v>0.0</v>
      </c>
      <c r="AP179" s="5">
        <v>18.0</v>
      </c>
      <c r="AQ179" s="5">
        <v>0.241</v>
      </c>
      <c r="AR179" s="5">
        <v>0.331</v>
      </c>
      <c r="AS179" s="5">
        <v>0.414</v>
      </c>
      <c r="AT179" s="5">
        <v>0.745</v>
      </c>
      <c r="AU179" s="5">
        <v>55.0</v>
      </c>
      <c r="AV179" s="5">
        <v>8.0</v>
      </c>
      <c r="AW179" s="5">
        <v>0.0</v>
      </c>
      <c r="AX179" s="5">
        <v>1.0</v>
      </c>
      <c r="AY179" s="5">
        <v>0.0</v>
      </c>
      <c r="AZ179" s="5">
        <v>0.0</v>
      </c>
      <c r="BA179" s="5">
        <v>4.0</v>
      </c>
      <c r="BB179" s="5">
        <v>0.281</v>
      </c>
      <c r="BC179" s="5">
        <f t="shared" si="1"/>
        <v>19</v>
      </c>
      <c r="BD179" s="5">
        <f t="shared" si="2"/>
        <v>0</v>
      </c>
    </row>
    <row r="180">
      <c r="A180" s="1">
        <v>179.0</v>
      </c>
      <c r="B180" s="3"/>
      <c r="C180" s="4" t="s">
        <v>923</v>
      </c>
      <c r="D180" s="4" t="s">
        <v>1126</v>
      </c>
      <c r="E180" s="5">
        <v>2019.0</v>
      </c>
      <c r="F180" s="5">
        <v>2020.0</v>
      </c>
      <c r="G180" s="5">
        <v>16.0</v>
      </c>
      <c r="H180" s="5">
        <v>32.0</v>
      </c>
      <c r="I180" s="3"/>
      <c r="J180" s="3"/>
      <c r="K180" s="3"/>
      <c r="L180" s="5">
        <v>2.67</v>
      </c>
      <c r="M180" s="5">
        <v>11.0</v>
      </c>
      <c r="N180" s="3"/>
      <c r="O180" s="3"/>
      <c r="P180" s="3"/>
      <c r="Q180" s="3"/>
      <c r="R180" s="5">
        <v>33.2</v>
      </c>
      <c r="S180" s="5">
        <v>22.0</v>
      </c>
      <c r="T180" s="5">
        <v>8.0</v>
      </c>
      <c r="U180" s="5">
        <v>10.0</v>
      </c>
      <c r="V180" s="5">
        <v>3.0</v>
      </c>
      <c r="W180" s="5">
        <v>11.0</v>
      </c>
      <c r="X180" s="5">
        <v>0.0</v>
      </c>
      <c r="Y180" s="5">
        <v>1.0</v>
      </c>
      <c r="Z180" s="5">
        <v>1.0</v>
      </c>
      <c r="AA180" s="5">
        <v>0.0</v>
      </c>
      <c r="AB180" s="5">
        <v>1.0</v>
      </c>
      <c r="AC180" s="5">
        <v>133.0</v>
      </c>
      <c r="AD180" s="5">
        <v>0.98</v>
      </c>
      <c r="AE180" s="5">
        <v>8.6</v>
      </c>
      <c r="AF180" s="5">
        <v>2.91</v>
      </c>
      <c r="AG180" s="5">
        <v>133.0</v>
      </c>
      <c r="AH180" s="5">
        <v>121.0</v>
      </c>
      <c r="AI180" s="5">
        <v>8.0</v>
      </c>
      <c r="AJ180" s="5">
        <v>22.0</v>
      </c>
      <c r="AK180" s="5">
        <v>7.0</v>
      </c>
      <c r="AL180" s="5">
        <v>0.0</v>
      </c>
      <c r="AM180" s="5">
        <v>3.0</v>
      </c>
      <c r="AN180" s="5">
        <v>4.0</v>
      </c>
      <c r="AO180" s="5">
        <v>1.0</v>
      </c>
      <c r="AP180" s="5">
        <v>11.0</v>
      </c>
      <c r="AQ180" s="5">
        <v>0.182</v>
      </c>
      <c r="AR180" s="5">
        <v>0.256</v>
      </c>
      <c r="AS180" s="5">
        <v>0.314</v>
      </c>
      <c r="AT180" s="5">
        <v>0.57</v>
      </c>
      <c r="AU180" s="5">
        <v>38.0</v>
      </c>
      <c r="AV180" s="5">
        <v>0.0</v>
      </c>
      <c r="AW180" s="5">
        <v>1.0</v>
      </c>
      <c r="AX180" s="5">
        <v>0.0</v>
      </c>
      <c r="AY180" s="5">
        <v>0.0</v>
      </c>
      <c r="AZ180" s="5">
        <v>0.0</v>
      </c>
      <c r="BA180" s="5">
        <v>1.0</v>
      </c>
      <c r="BB180" s="5">
        <v>0.221</v>
      </c>
      <c r="BC180" s="5">
        <f t="shared" si="1"/>
        <v>12</v>
      </c>
      <c r="BD180" s="5">
        <f t="shared" si="2"/>
        <v>3</v>
      </c>
    </row>
    <row r="181">
      <c r="A181" s="1">
        <v>180.0</v>
      </c>
      <c r="B181" s="3"/>
      <c r="C181" s="4" t="s">
        <v>798</v>
      </c>
      <c r="D181" s="4" t="s">
        <v>1126</v>
      </c>
      <c r="E181" s="5">
        <v>2019.0</v>
      </c>
      <c r="F181" s="5">
        <v>2020.0</v>
      </c>
      <c r="G181" s="5">
        <v>33.0</v>
      </c>
      <c r="H181" s="5">
        <v>32.0</v>
      </c>
      <c r="I181" s="3"/>
      <c r="J181" s="3"/>
      <c r="K181" s="3"/>
      <c r="L181" s="5">
        <v>4.9</v>
      </c>
      <c r="M181" s="5">
        <v>19.0</v>
      </c>
      <c r="N181" s="3"/>
      <c r="O181" s="3"/>
      <c r="P181" s="3"/>
      <c r="Q181" s="3"/>
      <c r="R181" s="5">
        <v>60.2</v>
      </c>
      <c r="S181" s="5">
        <v>69.0</v>
      </c>
      <c r="T181" s="5">
        <v>42.0</v>
      </c>
      <c r="U181" s="5">
        <v>33.0</v>
      </c>
      <c r="V181" s="5">
        <v>7.0</v>
      </c>
      <c r="W181" s="5">
        <v>17.0</v>
      </c>
      <c r="X181" s="5">
        <v>1.0</v>
      </c>
      <c r="Y181" s="5">
        <v>3.0</v>
      </c>
      <c r="Z181" s="5">
        <v>4.0</v>
      </c>
      <c r="AA181" s="5">
        <v>0.0</v>
      </c>
      <c r="AB181" s="5">
        <v>0.0</v>
      </c>
      <c r="AC181" s="5">
        <v>266.0</v>
      </c>
      <c r="AD181" s="5">
        <v>1.418</v>
      </c>
      <c r="AE181" s="5">
        <v>4.7</v>
      </c>
      <c r="AF181" s="5">
        <v>1.88</v>
      </c>
      <c r="AG181" s="5">
        <v>266.0</v>
      </c>
      <c r="AH181" s="5">
        <v>239.0</v>
      </c>
      <c r="AI181" s="5">
        <v>42.0</v>
      </c>
      <c r="AJ181" s="5">
        <v>69.0</v>
      </c>
      <c r="AK181" s="5">
        <v>19.0</v>
      </c>
      <c r="AL181" s="5">
        <v>3.0</v>
      </c>
      <c r="AM181" s="5">
        <v>7.0</v>
      </c>
      <c r="AN181" s="5">
        <v>5.0</v>
      </c>
      <c r="AO181" s="5">
        <v>2.0</v>
      </c>
      <c r="AP181" s="5">
        <v>17.0</v>
      </c>
      <c r="AQ181" s="5">
        <v>0.289</v>
      </c>
      <c r="AR181" s="5">
        <v>0.342</v>
      </c>
      <c r="AS181" s="5">
        <v>0.481</v>
      </c>
      <c r="AT181" s="5">
        <v>0.823</v>
      </c>
      <c r="AU181" s="5">
        <v>115.0</v>
      </c>
      <c r="AV181" s="5">
        <v>4.0</v>
      </c>
      <c r="AW181" s="5">
        <v>4.0</v>
      </c>
      <c r="AX181" s="5">
        <v>3.0</v>
      </c>
      <c r="AY181" s="5">
        <v>3.0</v>
      </c>
      <c r="AZ181" s="5">
        <v>1.0</v>
      </c>
      <c r="BA181" s="5">
        <v>3.0</v>
      </c>
      <c r="BB181" s="5">
        <v>0.305</v>
      </c>
      <c r="BC181" s="5">
        <f t="shared" si="1"/>
        <v>40</v>
      </c>
      <c r="BD181" s="5">
        <f t="shared" si="2"/>
        <v>3</v>
      </c>
    </row>
    <row r="182">
      <c r="A182" s="1">
        <v>181.0</v>
      </c>
      <c r="B182" s="3"/>
      <c r="C182" s="4" t="s">
        <v>924</v>
      </c>
      <c r="D182" s="4" t="s">
        <v>1126</v>
      </c>
      <c r="E182" s="5">
        <v>2019.0</v>
      </c>
      <c r="F182" s="5">
        <v>2020.0</v>
      </c>
      <c r="G182" s="5">
        <v>53.0</v>
      </c>
      <c r="H182" s="5">
        <v>32.0</v>
      </c>
      <c r="I182" s="3"/>
      <c r="J182" s="3"/>
      <c r="K182" s="3"/>
      <c r="L182" s="5">
        <v>2.15</v>
      </c>
      <c r="M182" s="5">
        <v>0.0</v>
      </c>
      <c r="N182" s="3"/>
      <c r="O182" s="3"/>
      <c r="P182" s="3"/>
      <c r="Q182" s="3"/>
      <c r="R182" s="5">
        <v>29.1</v>
      </c>
      <c r="S182" s="5">
        <v>20.0</v>
      </c>
      <c r="T182" s="5">
        <v>17.0</v>
      </c>
      <c r="U182" s="5">
        <v>7.0</v>
      </c>
      <c r="V182" s="5">
        <v>2.0</v>
      </c>
      <c r="W182" s="5">
        <v>13.0</v>
      </c>
      <c r="X182" s="5">
        <v>1.0</v>
      </c>
      <c r="Y182" s="5">
        <v>0.0</v>
      </c>
      <c r="Z182" s="5">
        <v>1.0</v>
      </c>
      <c r="AA182" s="5">
        <v>0.0</v>
      </c>
      <c r="AB182" s="5">
        <v>3.0</v>
      </c>
      <c r="AC182" s="5">
        <v>115.0</v>
      </c>
      <c r="AD182" s="5">
        <v>1.125</v>
      </c>
      <c r="AE182" s="5">
        <v>9.8</v>
      </c>
      <c r="AF182" s="5">
        <v>2.46</v>
      </c>
      <c r="AG182" s="5">
        <v>115.0</v>
      </c>
      <c r="AH182" s="5">
        <v>100.0</v>
      </c>
      <c r="AI182" s="5">
        <v>17.0</v>
      </c>
      <c r="AJ182" s="5">
        <v>20.0</v>
      </c>
      <c r="AK182" s="5">
        <v>5.0</v>
      </c>
      <c r="AL182" s="5">
        <v>0.0</v>
      </c>
      <c r="AM182" s="5">
        <v>2.0</v>
      </c>
      <c r="AN182" s="5">
        <v>2.0</v>
      </c>
      <c r="AO182" s="5">
        <v>0.0</v>
      </c>
      <c r="AP182" s="5">
        <v>13.0</v>
      </c>
      <c r="AQ182" s="5">
        <v>0.2</v>
      </c>
      <c r="AR182" s="5">
        <v>0.298</v>
      </c>
      <c r="AS182" s="5">
        <v>0.31</v>
      </c>
      <c r="AT182" s="5">
        <v>0.608</v>
      </c>
      <c r="AU182" s="5">
        <v>31.0</v>
      </c>
      <c r="AV182" s="5">
        <v>5.0</v>
      </c>
      <c r="AW182" s="5">
        <v>1.0</v>
      </c>
      <c r="AX182" s="5">
        <v>1.0</v>
      </c>
      <c r="AY182" s="5">
        <v>0.0</v>
      </c>
      <c r="AZ182" s="5">
        <v>1.0</v>
      </c>
      <c r="BA182" s="5">
        <v>0.0</v>
      </c>
      <c r="BB182" s="5">
        <v>0.273</v>
      </c>
      <c r="BC182" s="5">
        <f t="shared" si="1"/>
        <v>13</v>
      </c>
      <c r="BD182" s="5">
        <f t="shared" si="2"/>
        <v>2</v>
      </c>
    </row>
    <row r="183">
      <c r="A183" s="1">
        <v>182.0</v>
      </c>
      <c r="B183" s="3"/>
      <c r="C183" s="4" t="s">
        <v>828</v>
      </c>
      <c r="D183" s="4" t="s">
        <v>1126</v>
      </c>
      <c r="E183" s="5">
        <v>2019.0</v>
      </c>
      <c r="F183" s="5">
        <v>2020.0</v>
      </c>
      <c r="G183" s="5">
        <v>74.0</v>
      </c>
      <c r="H183" s="5">
        <v>32.0</v>
      </c>
      <c r="I183" s="3"/>
      <c r="J183" s="3"/>
      <c r="K183" s="3"/>
      <c r="L183" s="5">
        <v>1.79</v>
      </c>
      <c r="M183" s="5">
        <v>0.0</v>
      </c>
      <c r="N183" s="3"/>
      <c r="O183" s="3"/>
      <c r="P183" s="3"/>
      <c r="Q183" s="3"/>
      <c r="R183" s="5">
        <v>40.1</v>
      </c>
      <c r="S183" s="5">
        <v>23.0</v>
      </c>
      <c r="T183" s="5">
        <v>10.0</v>
      </c>
      <c r="U183" s="5">
        <v>8.0</v>
      </c>
      <c r="V183" s="5">
        <v>2.0</v>
      </c>
      <c r="W183" s="5">
        <v>10.0</v>
      </c>
      <c r="X183" s="5">
        <v>1.0</v>
      </c>
      <c r="Y183" s="5">
        <v>1.0</v>
      </c>
      <c r="Z183" s="5">
        <v>1.0</v>
      </c>
      <c r="AA183" s="5">
        <v>0.0</v>
      </c>
      <c r="AB183" s="5">
        <v>0.0</v>
      </c>
      <c r="AC183" s="5">
        <v>151.0</v>
      </c>
      <c r="AD183" s="5">
        <v>0.818</v>
      </c>
      <c r="AE183" s="5">
        <v>7.1</v>
      </c>
      <c r="AF183" s="5">
        <v>3.2</v>
      </c>
      <c r="AG183" s="5">
        <v>151.0</v>
      </c>
      <c r="AH183" s="5">
        <v>139.0</v>
      </c>
      <c r="AI183" s="5">
        <v>10.0</v>
      </c>
      <c r="AJ183" s="5">
        <v>23.0</v>
      </c>
      <c r="AK183" s="5">
        <v>6.0</v>
      </c>
      <c r="AL183" s="5">
        <v>1.0</v>
      </c>
      <c r="AM183" s="5">
        <v>2.0</v>
      </c>
      <c r="AN183" s="5">
        <v>2.0</v>
      </c>
      <c r="AO183" s="5">
        <v>1.0</v>
      </c>
      <c r="AP183" s="5">
        <v>10.0</v>
      </c>
      <c r="AQ183" s="5">
        <v>0.165</v>
      </c>
      <c r="AR183" s="5">
        <v>0.227</v>
      </c>
      <c r="AS183" s="5">
        <v>0.266</v>
      </c>
      <c r="AT183" s="5">
        <v>0.493</v>
      </c>
      <c r="AU183" s="5">
        <v>37.0</v>
      </c>
      <c r="AV183" s="5">
        <v>3.0</v>
      </c>
      <c r="AW183" s="5">
        <v>1.0</v>
      </c>
      <c r="AX183" s="5">
        <v>1.0</v>
      </c>
      <c r="AY183" s="5">
        <v>0.0</v>
      </c>
      <c r="AZ183" s="5">
        <v>1.0</v>
      </c>
      <c r="BA183" s="5">
        <v>1.0</v>
      </c>
      <c r="BB183" s="5">
        <v>0.2</v>
      </c>
      <c r="BC183" s="5">
        <f t="shared" si="1"/>
        <v>14</v>
      </c>
      <c r="BD183" s="5">
        <f t="shared" si="2"/>
        <v>1</v>
      </c>
    </row>
    <row r="184">
      <c r="A184" s="1">
        <v>183.0</v>
      </c>
      <c r="B184" s="3"/>
      <c r="C184" s="4" t="s">
        <v>836</v>
      </c>
      <c r="D184" s="4" t="s">
        <v>1126</v>
      </c>
      <c r="E184" s="5">
        <v>2019.0</v>
      </c>
      <c r="F184" s="5">
        <v>2020.0</v>
      </c>
      <c r="G184" s="5">
        <v>64.0</v>
      </c>
      <c r="H184" s="5">
        <v>32.0</v>
      </c>
      <c r="I184" s="3"/>
      <c r="J184" s="3"/>
      <c r="K184" s="3"/>
      <c r="L184" s="5">
        <v>4.34</v>
      </c>
      <c r="M184" s="5">
        <v>0.0</v>
      </c>
      <c r="N184" s="3"/>
      <c r="O184" s="3"/>
      <c r="P184" s="3"/>
      <c r="Q184" s="3"/>
      <c r="R184" s="5">
        <v>37.1</v>
      </c>
      <c r="S184" s="5">
        <v>38.0</v>
      </c>
      <c r="T184" s="5">
        <v>29.0</v>
      </c>
      <c r="U184" s="5">
        <v>18.0</v>
      </c>
      <c r="V184" s="5">
        <v>5.0</v>
      </c>
      <c r="W184" s="5">
        <v>16.0</v>
      </c>
      <c r="X184" s="5">
        <v>1.0</v>
      </c>
      <c r="Y184" s="5">
        <v>3.0</v>
      </c>
      <c r="Z184" s="5">
        <v>0.0</v>
      </c>
      <c r="AA184" s="5">
        <v>0.0</v>
      </c>
      <c r="AB184" s="5">
        <v>4.0</v>
      </c>
      <c r="AC184" s="5">
        <v>162.0</v>
      </c>
      <c r="AD184" s="5">
        <v>1.446</v>
      </c>
      <c r="AE184" s="5">
        <v>7.7</v>
      </c>
      <c r="AF184" s="5">
        <v>2.0</v>
      </c>
      <c r="AG184" s="5">
        <v>162.0</v>
      </c>
      <c r="AH184" s="5">
        <v>143.0</v>
      </c>
      <c r="AI184" s="5">
        <v>29.0</v>
      </c>
      <c r="AJ184" s="5">
        <v>38.0</v>
      </c>
      <c r="AK184" s="5">
        <v>12.0</v>
      </c>
      <c r="AL184" s="5">
        <v>0.0</v>
      </c>
      <c r="AM184" s="5">
        <v>5.0</v>
      </c>
      <c r="AN184" s="5">
        <v>6.0</v>
      </c>
      <c r="AO184" s="5">
        <v>2.0</v>
      </c>
      <c r="AP184" s="5">
        <v>16.0</v>
      </c>
      <c r="AQ184" s="5">
        <v>0.266</v>
      </c>
      <c r="AR184" s="5">
        <v>0.338</v>
      </c>
      <c r="AS184" s="5">
        <v>0.455</v>
      </c>
      <c r="AT184" s="5">
        <v>0.792</v>
      </c>
      <c r="AU184" s="5">
        <v>65.0</v>
      </c>
      <c r="AV184" s="5">
        <v>2.0</v>
      </c>
      <c r="AW184" s="5">
        <v>0.0</v>
      </c>
      <c r="AX184" s="5">
        <v>2.0</v>
      </c>
      <c r="AY184" s="5">
        <v>1.0</v>
      </c>
      <c r="AZ184" s="5">
        <v>1.0</v>
      </c>
      <c r="BA184" s="5">
        <v>3.0</v>
      </c>
      <c r="BB184" s="5">
        <v>0.308</v>
      </c>
      <c r="BC184" s="5">
        <f t="shared" si="1"/>
        <v>21</v>
      </c>
      <c r="BD184" s="5">
        <f t="shared" si="2"/>
        <v>4</v>
      </c>
    </row>
    <row r="185">
      <c r="A185" s="1">
        <v>184.0</v>
      </c>
      <c r="B185" s="3"/>
      <c r="C185" s="4" t="s">
        <v>898</v>
      </c>
      <c r="D185" s="4" t="s">
        <v>1126</v>
      </c>
      <c r="E185" s="5">
        <v>2019.0</v>
      </c>
      <c r="F185" s="5">
        <v>2020.0</v>
      </c>
      <c r="G185" s="5">
        <v>71.0</v>
      </c>
      <c r="H185" s="5">
        <v>31.0</v>
      </c>
      <c r="I185" s="3"/>
      <c r="J185" s="3"/>
      <c r="K185" s="3"/>
      <c r="L185" s="5">
        <v>4.13</v>
      </c>
      <c r="M185" s="5">
        <v>1.0</v>
      </c>
      <c r="N185" s="3"/>
      <c r="O185" s="3"/>
      <c r="P185" s="3"/>
      <c r="Q185" s="3"/>
      <c r="R185" s="5">
        <v>32.2</v>
      </c>
      <c r="S185" s="5">
        <v>28.0</v>
      </c>
      <c r="T185" s="5">
        <v>18.0</v>
      </c>
      <c r="U185" s="5">
        <v>15.0</v>
      </c>
      <c r="V185" s="5">
        <v>8.0</v>
      </c>
      <c r="W185" s="5">
        <v>12.0</v>
      </c>
      <c r="X185" s="5">
        <v>1.0</v>
      </c>
      <c r="Y185" s="5">
        <v>0.0</v>
      </c>
      <c r="Z185" s="5">
        <v>5.0</v>
      </c>
      <c r="AA185" s="5">
        <v>0.0</v>
      </c>
      <c r="AB185" s="5">
        <v>0.0</v>
      </c>
      <c r="AC185" s="5">
        <v>138.0</v>
      </c>
      <c r="AD185" s="5">
        <v>1.224</v>
      </c>
      <c r="AE185" s="5">
        <v>8.5</v>
      </c>
      <c r="AF185" s="5">
        <v>2.58</v>
      </c>
      <c r="AG185" s="5">
        <v>138.0</v>
      </c>
      <c r="AH185" s="5">
        <v>121.0</v>
      </c>
      <c r="AI185" s="5">
        <v>18.0</v>
      </c>
      <c r="AJ185" s="5">
        <v>28.0</v>
      </c>
      <c r="AK185" s="5">
        <v>8.0</v>
      </c>
      <c r="AL185" s="5">
        <v>1.0</v>
      </c>
      <c r="AM185" s="5">
        <v>8.0</v>
      </c>
      <c r="AN185" s="5">
        <v>3.0</v>
      </c>
      <c r="AO185" s="5">
        <v>1.0</v>
      </c>
      <c r="AP185" s="5">
        <v>12.0</v>
      </c>
      <c r="AQ185" s="5">
        <v>0.231</v>
      </c>
      <c r="AR185" s="5">
        <v>0.326</v>
      </c>
      <c r="AS185" s="5">
        <v>0.512</v>
      </c>
      <c r="AT185" s="5">
        <v>0.838</v>
      </c>
      <c r="AU185" s="5">
        <v>62.0</v>
      </c>
      <c r="AV185" s="5">
        <v>4.0</v>
      </c>
      <c r="AW185" s="5">
        <v>5.0</v>
      </c>
      <c r="AX185" s="5">
        <v>0.0</v>
      </c>
      <c r="AY185" s="5">
        <v>0.0</v>
      </c>
      <c r="AZ185" s="5">
        <v>1.0</v>
      </c>
      <c r="BA185" s="5">
        <v>0.0</v>
      </c>
      <c r="BB185" s="5">
        <v>0.244</v>
      </c>
      <c r="BC185" s="5">
        <f t="shared" si="1"/>
        <v>11</v>
      </c>
      <c r="BD185" s="5">
        <f t="shared" si="2"/>
        <v>2</v>
      </c>
    </row>
    <row r="186">
      <c r="A186" s="1">
        <v>185.0</v>
      </c>
      <c r="B186" s="3"/>
      <c r="C186" s="4" t="s">
        <v>730</v>
      </c>
      <c r="D186" s="4" t="s">
        <v>1126</v>
      </c>
      <c r="E186" s="5">
        <v>2019.0</v>
      </c>
      <c r="F186" s="5">
        <v>2020.0</v>
      </c>
      <c r="G186" s="5">
        <v>26.0</v>
      </c>
      <c r="H186" s="5">
        <v>31.0</v>
      </c>
      <c r="I186" s="3"/>
      <c r="J186" s="3"/>
      <c r="K186" s="3"/>
      <c r="L186" s="5">
        <v>7.23</v>
      </c>
      <c r="M186" s="5">
        <v>24.0</v>
      </c>
      <c r="N186" s="3"/>
      <c r="O186" s="3"/>
      <c r="P186" s="3"/>
      <c r="Q186" s="3"/>
      <c r="R186" s="5">
        <v>47.1</v>
      </c>
      <c r="S186" s="5">
        <v>54.0</v>
      </c>
      <c r="T186" s="5">
        <v>37.0</v>
      </c>
      <c r="U186" s="5">
        <v>38.0</v>
      </c>
      <c r="V186" s="5">
        <v>11.0</v>
      </c>
      <c r="W186" s="5">
        <v>29.0</v>
      </c>
      <c r="X186" s="5">
        <v>0.0</v>
      </c>
      <c r="Y186" s="5">
        <v>2.0</v>
      </c>
      <c r="Z186" s="5">
        <v>2.0</v>
      </c>
      <c r="AA186" s="5">
        <v>0.0</v>
      </c>
      <c r="AB186" s="5">
        <v>0.0</v>
      </c>
      <c r="AC186" s="5">
        <v>227.0</v>
      </c>
      <c r="AD186" s="5">
        <v>1.754</v>
      </c>
      <c r="AE186" s="5">
        <v>5.9</v>
      </c>
      <c r="AF186" s="5">
        <v>1.07</v>
      </c>
      <c r="AG186" s="5">
        <v>227.0</v>
      </c>
      <c r="AH186" s="5">
        <v>192.0</v>
      </c>
      <c r="AI186" s="5">
        <v>37.0</v>
      </c>
      <c r="AJ186" s="5">
        <v>54.0</v>
      </c>
      <c r="AK186" s="5">
        <v>11.0</v>
      </c>
      <c r="AL186" s="5">
        <v>2.0</v>
      </c>
      <c r="AM186" s="5">
        <v>11.0</v>
      </c>
      <c r="AN186" s="5">
        <v>4.0</v>
      </c>
      <c r="AO186" s="5">
        <v>0.0</v>
      </c>
      <c r="AP186" s="5">
        <v>29.0</v>
      </c>
      <c r="AQ186" s="5">
        <v>0.281</v>
      </c>
      <c r="AR186" s="5">
        <v>0.378</v>
      </c>
      <c r="AS186" s="5">
        <v>0.531</v>
      </c>
      <c r="AT186" s="5">
        <v>0.909</v>
      </c>
      <c r="AU186" s="5">
        <v>102.0</v>
      </c>
      <c r="AV186" s="5">
        <v>2.0</v>
      </c>
      <c r="AW186" s="5">
        <v>2.0</v>
      </c>
      <c r="AX186" s="5">
        <v>2.0</v>
      </c>
      <c r="AY186" s="5">
        <v>2.0</v>
      </c>
      <c r="AZ186" s="5">
        <v>0.0</v>
      </c>
      <c r="BA186" s="5">
        <v>2.0</v>
      </c>
      <c r="BB186" s="5">
        <v>0.283</v>
      </c>
      <c r="BC186" s="5">
        <f t="shared" si="1"/>
        <v>30</v>
      </c>
      <c r="BD186" s="5">
        <f t="shared" si="2"/>
        <v>4</v>
      </c>
    </row>
    <row r="187">
      <c r="A187" s="1">
        <v>186.0</v>
      </c>
      <c r="B187" s="3"/>
      <c r="C187" s="4" t="s">
        <v>840</v>
      </c>
      <c r="D187" s="4" t="s">
        <v>1126</v>
      </c>
      <c r="E187" s="5">
        <v>2019.0</v>
      </c>
      <c r="F187" s="5">
        <v>2020.0</v>
      </c>
      <c r="G187" s="5">
        <v>69.0</v>
      </c>
      <c r="H187" s="5">
        <v>31.0</v>
      </c>
      <c r="I187" s="3"/>
      <c r="J187" s="3"/>
      <c r="K187" s="3"/>
      <c r="L187" s="5">
        <v>5.4</v>
      </c>
      <c r="M187" s="5">
        <v>0.0</v>
      </c>
      <c r="N187" s="3"/>
      <c r="O187" s="3"/>
      <c r="P187" s="3"/>
      <c r="Q187" s="3"/>
      <c r="R187" s="5">
        <v>33.1</v>
      </c>
      <c r="S187" s="5">
        <v>34.0</v>
      </c>
      <c r="T187" s="5">
        <v>18.0</v>
      </c>
      <c r="U187" s="5">
        <v>20.0</v>
      </c>
      <c r="V187" s="5">
        <v>5.0</v>
      </c>
      <c r="W187" s="5">
        <v>21.0</v>
      </c>
      <c r="X187" s="5">
        <v>2.0</v>
      </c>
      <c r="Y187" s="5">
        <v>2.0</v>
      </c>
      <c r="Z187" s="5">
        <v>3.0</v>
      </c>
      <c r="AA187" s="5">
        <v>0.0</v>
      </c>
      <c r="AB187" s="5">
        <v>1.0</v>
      </c>
      <c r="AC187" s="5">
        <v>157.0</v>
      </c>
      <c r="AD187" s="5">
        <v>1.65</v>
      </c>
      <c r="AE187" s="5">
        <v>8.4</v>
      </c>
      <c r="AF187" s="5">
        <v>1.48</v>
      </c>
      <c r="AG187" s="5">
        <v>157.0</v>
      </c>
      <c r="AH187" s="5">
        <v>131.0</v>
      </c>
      <c r="AI187" s="5">
        <v>18.0</v>
      </c>
      <c r="AJ187" s="5">
        <v>34.0</v>
      </c>
      <c r="AK187" s="5">
        <v>8.0</v>
      </c>
      <c r="AL187" s="5">
        <v>0.0</v>
      </c>
      <c r="AM187" s="5">
        <v>5.0</v>
      </c>
      <c r="AN187" s="5">
        <v>5.0</v>
      </c>
      <c r="AO187" s="5">
        <v>0.0</v>
      </c>
      <c r="AP187" s="5">
        <v>21.0</v>
      </c>
      <c r="AQ187" s="5">
        <v>0.26</v>
      </c>
      <c r="AR187" s="5">
        <v>0.372</v>
      </c>
      <c r="AS187" s="5">
        <v>0.435</v>
      </c>
      <c r="AT187" s="5">
        <v>0.807</v>
      </c>
      <c r="AU187" s="5">
        <v>57.0</v>
      </c>
      <c r="AV187" s="5">
        <v>2.0</v>
      </c>
      <c r="AW187" s="5">
        <v>3.0</v>
      </c>
      <c r="AX187" s="5">
        <v>1.0</v>
      </c>
      <c r="AY187" s="5">
        <v>1.0</v>
      </c>
      <c r="AZ187" s="5">
        <v>2.0</v>
      </c>
      <c r="BA187" s="5">
        <v>2.0</v>
      </c>
      <c r="BB187" s="5">
        <v>0.302</v>
      </c>
      <c r="BC187" s="5">
        <f t="shared" si="1"/>
        <v>21</v>
      </c>
      <c r="BD187" s="5">
        <f t="shared" si="2"/>
        <v>5</v>
      </c>
    </row>
    <row r="188">
      <c r="A188" s="1">
        <v>187.0</v>
      </c>
      <c r="B188" s="3"/>
      <c r="C188" s="4" t="s">
        <v>935</v>
      </c>
      <c r="D188" s="4" t="s">
        <v>1126</v>
      </c>
      <c r="E188" s="5">
        <v>2019.0</v>
      </c>
      <c r="F188" s="5">
        <v>2020.0</v>
      </c>
      <c r="G188" s="5">
        <v>40.0</v>
      </c>
      <c r="H188" s="5">
        <v>30.0</v>
      </c>
      <c r="I188" s="3"/>
      <c r="J188" s="3"/>
      <c r="K188" s="3"/>
      <c r="L188" s="5">
        <v>4.35</v>
      </c>
      <c r="M188" s="5">
        <v>1.0</v>
      </c>
      <c r="N188" s="3"/>
      <c r="O188" s="3"/>
      <c r="P188" s="3"/>
      <c r="Q188" s="3"/>
      <c r="R188" s="5">
        <v>20.2</v>
      </c>
      <c r="S188" s="5">
        <v>17.0</v>
      </c>
      <c r="T188" s="5">
        <v>10.0</v>
      </c>
      <c r="U188" s="5">
        <v>10.0</v>
      </c>
      <c r="V188" s="5">
        <v>5.0</v>
      </c>
      <c r="W188" s="5">
        <v>6.0</v>
      </c>
      <c r="X188" s="5">
        <v>0.0</v>
      </c>
      <c r="Y188" s="5">
        <v>0.0</v>
      </c>
      <c r="Z188" s="5">
        <v>1.0</v>
      </c>
      <c r="AA188" s="5">
        <v>0.0</v>
      </c>
      <c r="AB188" s="5">
        <v>0.0</v>
      </c>
      <c r="AC188" s="5">
        <v>83.0</v>
      </c>
      <c r="AD188" s="5">
        <v>1.113</v>
      </c>
      <c r="AE188" s="5">
        <v>13.1</v>
      </c>
      <c r="AF188" s="5">
        <v>5.0</v>
      </c>
      <c r="AG188" s="5">
        <v>83.0</v>
      </c>
      <c r="AH188" s="5">
        <v>76.0</v>
      </c>
      <c r="AI188" s="5">
        <v>10.0</v>
      </c>
      <c r="AJ188" s="5">
        <v>17.0</v>
      </c>
      <c r="AK188" s="5">
        <v>0.0</v>
      </c>
      <c r="AL188" s="5">
        <v>2.0</v>
      </c>
      <c r="AM188" s="5">
        <v>5.0</v>
      </c>
      <c r="AN188" s="5">
        <v>0.0</v>
      </c>
      <c r="AO188" s="5">
        <v>0.0</v>
      </c>
      <c r="AP188" s="5">
        <v>6.0</v>
      </c>
      <c r="AQ188" s="5">
        <v>0.224</v>
      </c>
      <c r="AR188" s="5">
        <v>0.289</v>
      </c>
      <c r="AS188" s="5">
        <v>0.474</v>
      </c>
      <c r="AT188" s="5">
        <v>0.763</v>
      </c>
      <c r="AU188" s="5">
        <v>36.0</v>
      </c>
      <c r="AV188" s="5">
        <v>3.0</v>
      </c>
      <c r="AW188" s="5">
        <v>1.0</v>
      </c>
      <c r="AX188" s="5">
        <v>0.0</v>
      </c>
      <c r="AY188" s="5">
        <v>0.0</v>
      </c>
      <c r="AZ188" s="5">
        <v>0.0</v>
      </c>
      <c r="BA188" s="5">
        <v>0.0</v>
      </c>
      <c r="BB188" s="5">
        <v>0.293</v>
      </c>
      <c r="BC188" s="5">
        <f t="shared" si="1"/>
        <v>10</v>
      </c>
      <c r="BD188" s="5">
        <f t="shared" si="2"/>
        <v>0</v>
      </c>
    </row>
    <row r="189">
      <c r="A189" s="1">
        <v>188.0</v>
      </c>
      <c r="B189" s="3"/>
      <c r="C189" s="4" t="s">
        <v>830</v>
      </c>
      <c r="D189" s="4" t="s">
        <v>1126</v>
      </c>
      <c r="E189" s="5">
        <v>2019.0</v>
      </c>
      <c r="F189" s="5">
        <v>2020.0</v>
      </c>
      <c r="G189" s="5">
        <v>65.0</v>
      </c>
      <c r="H189" s="5">
        <v>30.0</v>
      </c>
      <c r="I189" s="3"/>
      <c r="J189" s="3"/>
      <c r="K189" s="3"/>
      <c r="L189" s="5">
        <v>3.31</v>
      </c>
      <c r="M189" s="5">
        <v>0.0</v>
      </c>
      <c r="N189" s="3"/>
      <c r="O189" s="3"/>
      <c r="P189" s="3"/>
      <c r="Q189" s="3"/>
      <c r="R189" s="5">
        <v>32.2</v>
      </c>
      <c r="S189" s="5">
        <v>28.0</v>
      </c>
      <c r="T189" s="5">
        <v>18.0</v>
      </c>
      <c r="U189" s="5">
        <v>12.0</v>
      </c>
      <c r="V189" s="5">
        <v>2.0</v>
      </c>
      <c r="W189" s="5">
        <v>13.0</v>
      </c>
      <c r="X189" s="5">
        <v>1.0</v>
      </c>
      <c r="Y189" s="5">
        <v>0.0</v>
      </c>
      <c r="Z189" s="5">
        <v>0.0</v>
      </c>
      <c r="AA189" s="5">
        <v>1.0</v>
      </c>
      <c r="AB189" s="5">
        <v>2.0</v>
      </c>
      <c r="AC189" s="5">
        <v>137.0</v>
      </c>
      <c r="AD189" s="5">
        <v>1.255</v>
      </c>
      <c r="AE189" s="5">
        <v>8.3</v>
      </c>
      <c r="AF189" s="5">
        <v>2.31</v>
      </c>
      <c r="AG189" s="5">
        <v>137.0</v>
      </c>
      <c r="AH189" s="5">
        <v>121.0</v>
      </c>
      <c r="AI189" s="5">
        <v>18.0</v>
      </c>
      <c r="AJ189" s="5">
        <v>28.0</v>
      </c>
      <c r="AK189" s="5">
        <v>6.0</v>
      </c>
      <c r="AL189" s="5">
        <v>0.0</v>
      </c>
      <c r="AM189" s="5">
        <v>2.0</v>
      </c>
      <c r="AN189" s="5">
        <v>5.0</v>
      </c>
      <c r="AO189" s="5">
        <v>0.0</v>
      </c>
      <c r="AP189" s="5">
        <v>13.0</v>
      </c>
      <c r="AQ189" s="5">
        <v>0.231</v>
      </c>
      <c r="AR189" s="5">
        <v>0.299</v>
      </c>
      <c r="AS189" s="5">
        <v>0.331</v>
      </c>
      <c r="AT189" s="5">
        <v>0.63</v>
      </c>
      <c r="AU189" s="5">
        <v>40.0</v>
      </c>
      <c r="AV189" s="5">
        <v>1.0</v>
      </c>
      <c r="AW189" s="5">
        <v>0.0</v>
      </c>
      <c r="AX189" s="5">
        <v>0.0</v>
      </c>
      <c r="AY189" s="5">
        <v>3.0</v>
      </c>
      <c r="AZ189" s="5">
        <v>1.0</v>
      </c>
      <c r="BA189" s="5">
        <v>0.0</v>
      </c>
      <c r="BB189" s="5">
        <v>0.283</v>
      </c>
      <c r="BC189" s="5">
        <f t="shared" si="1"/>
        <v>20</v>
      </c>
      <c r="BD189" s="5">
        <f t="shared" si="2"/>
        <v>5</v>
      </c>
    </row>
    <row r="190">
      <c r="A190" s="1">
        <v>189.0</v>
      </c>
      <c r="B190" s="3"/>
      <c r="C190" s="4" t="s">
        <v>866</v>
      </c>
      <c r="D190" s="4" t="s">
        <v>1126</v>
      </c>
      <c r="E190" s="5">
        <v>2019.0</v>
      </c>
      <c r="F190" s="5">
        <v>2020.0</v>
      </c>
      <c r="G190" s="5">
        <v>52.0</v>
      </c>
      <c r="H190" s="5">
        <v>30.0</v>
      </c>
      <c r="I190" s="3"/>
      <c r="J190" s="3"/>
      <c r="K190" s="3"/>
      <c r="L190" s="5">
        <v>4.44</v>
      </c>
      <c r="M190" s="5">
        <v>0.0</v>
      </c>
      <c r="N190" s="3"/>
      <c r="O190" s="3"/>
      <c r="P190" s="3"/>
      <c r="Q190" s="3"/>
      <c r="R190" s="5">
        <v>24.1</v>
      </c>
      <c r="S190" s="5">
        <v>23.0</v>
      </c>
      <c r="T190" s="5">
        <v>14.0</v>
      </c>
      <c r="U190" s="5">
        <v>12.0</v>
      </c>
      <c r="V190" s="5">
        <v>3.0</v>
      </c>
      <c r="W190" s="5">
        <v>12.0</v>
      </c>
      <c r="X190" s="5">
        <v>2.0</v>
      </c>
      <c r="Y190" s="5">
        <v>1.0</v>
      </c>
      <c r="Z190" s="5">
        <v>1.0</v>
      </c>
      <c r="AA190" s="5">
        <v>0.0</v>
      </c>
      <c r="AB190" s="5">
        <v>4.0</v>
      </c>
      <c r="AC190" s="5">
        <v>107.0</v>
      </c>
      <c r="AD190" s="5">
        <v>1.438</v>
      </c>
      <c r="AE190" s="5">
        <v>11.1</v>
      </c>
      <c r="AF190" s="5">
        <v>2.5</v>
      </c>
      <c r="AG190" s="5">
        <v>107.0</v>
      </c>
      <c r="AH190" s="5">
        <v>94.0</v>
      </c>
      <c r="AI190" s="5">
        <v>14.0</v>
      </c>
      <c r="AJ190" s="5">
        <v>23.0</v>
      </c>
      <c r="AK190" s="5">
        <v>4.0</v>
      </c>
      <c r="AL190" s="5">
        <v>0.0</v>
      </c>
      <c r="AM190" s="5">
        <v>3.0</v>
      </c>
      <c r="AN190" s="5">
        <v>0.0</v>
      </c>
      <c r="AO190" s="5">
        <v>0.0</v>
      </c>
      <c r="AP190" s="5">
        <v>12.0</v>
      </c>
      <c r="AQ190" s="5">
        <v>0.245</v>
      </c>
      <c r="AR190" s="5">
        <v>0.336</v>
      </c>
      <c r="AS190" s="5">
        <v>0.383</v>
      </c>
      <c r="AT190" s="5">
        <v>0.719</v>
      </c>
      <c r="AU190" s="5">
        <v>36.0</v>
      </c>
      <c r="AV190" s="5">
        <v>2.0</v>
      </c>
      <c r="AW190" s="5">
        <v>1.0</v>
      </c>
      <c r="AX190" s="5">
        <v>0.0</v>
      </c>
      <c r="AY190" s="5">
        <v>0.0</v>
      </c>
      <c r="AZ190" s="5">
        <v>2.0</v>
      </c>
      <c r="BA190" s="5">
        <v>1.0</v>
      </c>
      <c r="BB190" s="5">
        <v>0.328</v>
      </c>
      <c r="BC190" s="5">
        <f t="shared" si="1"/>
        <v>16</v>
      </c>
      <c r="BD190" s="5">
        <f t="shared" si="2"/>
        <v>0</v>
      </c>
    </row>
    <row r="191">
      <c r="A191" s="1">
        <v>190.0</v>
      </c>
      <c r="B191" s="3"/>
      <c r="C191" s="4" t="s">
        <v>823</v>
      </c>
      <c r="D191" s="4" t="s">
        <v>1126</v>
      </c>
      <c r="E191" s="5">
        <v>2019.0</v>
      </c>
      <c r="F191" s="5">
        <v>2020.0</v>
      </c>
      <c r="G191" s="5">
        <v>63.0</v>
      </c>
      <c r="H191" s="5">
        <v>30.0</v>
      </c>
      <c r="I191" s="3"/>
      <c r="J191" s="3"/>
      <c r="K191" s="3"/>
      <c r="L191" s="5">
        <v>2.35</v>
      </c>
      <c r="M191" s="5">
        <v>0.0</v>
      </c>
      <c r="N191" s="3"/>
      <c r="O191" s="3"/>
      <c r="P191" s="3"/>
      <c r="Q191" s="3"/>
      <c r="R191" s="5">
        <v>30.2</v>
      </c>
      <c r="S191" s="5">
        <v>25.0</v>
      </c>
      <c r="T191" s="5">
        <v>13.0</v>
      </c>
      <c r="U191" s="5">
        <v>8.0</v>
      </c>
      <c r="V191" s="5">
        <v>5.0</v>
      </c>
      <c r="W191" s="5">
        <v>10.0</v>
      </c>
      <c r="X191" s="5">
        <v>3.0</v>
      </c>
      <c r="Y191" s="5">
        <v>0.0</v>
      </c>
      <c r="Z191" s="5">
        <v>1.0</v>
      </c>
      <c r="AA191" s="5">
        <v>0.0</v>
      </c>
      <c r="AB191" s="5">
        <v>0.0</v>
      </c>
      <c r="AC191" s="5">
        <v>125.0</v>
      </c>
      <c r="AD191" s="5">
        <v>1.141</v>
      </c>
      <c r="AE191" s="5">
        <v>8.8</v>
      </c>
      <c r="AF191" s="5">
        <v>3.0</v>
      </c>
      <c r="AG191" s="5">
        <v>125.0</v>
      </c>
      <c r="AH191" s="5">
        <v>114.0</v>
      </c>
      <c r="AI191" s="5">
        <v>13.0</v>
      </c>
      <c r="AJ191" s="5">
        <v>25.0</v>
      </c>
      <c r="AK191" s="5">
        <v>6.0</v>
      </c>
      <c r="AL191" s="5">
        <v>0.0</v>
      </c>
      <c r="AM191" s="5">
        <v>5.0</v>
      </c>
      <c r="AN191" s="5">
        <v>0.0</v>
      </c>
      <c r="AO191" s="5">
        <v>0.0</v>
      </c>
      <c r="AP191" s="5">
        <v>10.0</v>
      </c>
      <c r="AQ191" s="5">
        <v>0.219</v>
      </c>
      <c r="AR191" s="5">
        <v>0.288</v>
      </c>
      <c r="AS191" s="5">
        <v>0.404</v>
      </c>
      <c r="AT191" s="5">
        <v>0.692</v>
      </c>
      <c r="AU191" s="5">
        <v>46.0</v>
      </c>
      <c r="AV191" s="5">
        <v>1.0</v>
      </c>
      <c r="AW191" s="5">
        <v>1.0</v>
      </c>
      <c r="AX191" s="5">
        <v>0.0</v>
      </c>
      <c r="AY191" s="5">
        <v>0.0</v>
      </c>
      <c r="AZ191" s="5">
        <v>3.0</v>
      </c>
      <c r="BA191" s="5">
        <v>0.0</v>
      </c>
      <c r="BB191" s="5">
        <v>0.253</v>
      </c>
      <c r="BC191" s="5">
        <f t="shared" si="1"/>
        <v>14</v>
      </c>
      <c r="BD191" s="5">
        <f t="shared" si="2"/>
        <v>0</v>
      </c>
    </row>
    <row r="192">
      <c r="A192" s="1">
        <v>191.0</v>
      </c>
      <c r="B192" s="3"/>
      <c r="C192" s="4" t="s">
        <v>635</v>
      </c>
      <c r="D192" s="4" t="s">
        <v>1126</v>
      </c>
      <c r="E192" s="5">
        <v>2019.0</v>
      </c>
      <c r="F192" s="5">
        <v>2020.0</v>
      </c>
      <c r="G192" s="5">
        <v>62.0</v>
      </c>
      <c r="H192" s="5">
        <v>30.0</v>
      </c>
      <c r="I192" s="3"/>
      <c r="J192" s="3"/>
      <c r="K192" s="3"/>
      <c r="L192" s="5">
        <v>5.34</v>
      </c>
      <c r="M192" s="5">
        <v>3.0</v>
      </c>
      <c r="N192" s="3"/>
      <c r="O192" s="3"/>
      <c r="P192" s="3"/>
      <c r="Q192" s="3"/>
      <c r="R192" s="5">
        <v>28.2</v>
      </c>
      <c r="S192" s="5">
        <v>32.0</v>
      </c>
      <c r="T192" s="5">
        <v>18.0</v>
      </c>
      <c r="U192" s="5">
        <v>17.0</v>
      </c>
      <c r="V192" s="5">
        <v>5.0</v>
      </c>
      <c r="W192" s="5">
        <v>21.0</v>
      </c>
      <c r="X192" s="5">
        <v>1.0</v>
      </c>
      <c r="Y192" s="5">
        <v>1.0</v>
      </c>
      <c r="Z192" s="5">
        <v>0.0</v>
      </c>
      <c r="AA192" s="5">
        <v>0.0</v>
      </c>
      <c r="AB192" s="5">
        <v>1.0</v>
      </c>
      <c r="AC192" s="5">
        <v>137.0</v>
      </c>
      <c r="AD192" s="5">
        <v>1.849</v>
      </c>
      <c r="AE192" s="5">
        <v>9.4</v>
      </c>
      <c r="AF192" s="5">
        <v>1.43</v>
      </c>
      <c r="AG192" s="5">
        <v>137.0</v>
      </c>
      <c r="AH192" s="5">
        <v>114.0</v>
      </c>
      <c r="AI192" s="5">
        <v>18.0</v>
      </c>
      <c r="AJ192" s="5">
        <v>32.0</v>
      </c>
      <c r="AK192" s="5">
        <v>2.0</v>
      </c>
      <c r="AL192" s="5">
        <v>0.0</v>
      </c>
      <c r="AM192" s="5">
        <v>5.0</v>
      </c>
      <c r="AN192" s="5">
        <v>2.0</v>
      </c>
      <c r="AO192" s="5">
        <v>0.0</v>
      </c>
      <c r="AP192" s="5">
        <v>21.0</v>
      </c>
      <c r="AQ192" s="5">
        <v>0.281</v>
      </c>
      <c r="AR192" s="5">
        <v>0.39</v>
      </c>
      <c r="AS192" s="5">
        <v>0.43</v>
      </c>
      <c r="AT192" s="5">
        <v>0.82</v>
      </c>
      <c r="AU192" s="5">
        <v>49.0</v>
      </c>
      <c r="AV192" s="5">
        <v>4.0</v>
      </c>
      <c r="AW192" s="5">
        <v>0.0</v>
      </c>
      <c r="AX192" s="5">
        <v>1.0</v>
      </c>
      <c r="AY192" s="5">
        <v>1.0</v>
      </c>
      <c r="AZ192" s="5">
        <v>1.0</v>
      </c>
      <c r="BA192" s="5">
        <v>1.0</v>
      </c>
      <c r="BB192" s="5">
        <v>0.338</v>
      </c>
      <c r="BC192" s="5">
        <f t="shared" si="1"/>
        <v>25</v>
      </c>
      <c r="BD192" s="5">
        <f t="shared" si="2"/>
        <v>2</v>
      </c>
    </row>
    <row r="193">
      <c r="A193" s="1">
        <v>192.0</v>
      </c>
      <c r="B193" s="3"/>
      <c r="C193" s="4" t="s">
        <v>806</v>
      </c>
      <c r="D193" s="4" t="s">
        <v>1126</v>
      </c>
      <c r="E193" s="5">
        <v>2019.0</v>
      </c>
      <c r="F193" s="5">
        <v>2020.0</v>
      </c>
      <c r="G193" s="5">
        <v>35.0</v>
      </c>
      <c r="H193" s="5">
        <v>30.0</v>
      </c>
      <c r="I193" s="3"/>
      <c r="J193" s="3"/>
      <c r="K193" s="3"/>
      <c r="L193" s="5">
        <v>5.74</v>
      </c>
      <c r="M193" s="5">
        <v>16.0</v>
      </c>
      <c r="N193" s="3"/>
      <c r="O193" s="3"/>
      <c r="P193" s="3"/>
      <c r="Q193" s="3"/>
      <c r="R193" s="5">
        <v>47.0</v>
      </c>
      <c r="S193" s="5">
        <v>53.0</v>
      </c>
      <c r="T193" s="5">
        <v>28.0</v>
      </c>
      <c r="U193" s="5">
        <v>30.0</v>
      </c>
      <c r="V193" s="5">
        <v>8.0</v>
      </c>
      <c r="W193" s="5">
        <v>18.0</v>
      </c>
      <c r="X193" s="5">
        <v>1.0</v>
      </c>
      <c r="Y193" s="5">
        <v>1.0</v>
      </c>
      <c r="Z193" s="5">
        <v>1.0</v>
      </c>
      <c r="AA193" s="5">
        <v>0.0</v>
      </c>
      <c r="AB193" s="5">
        <v>1.0</v>
      </c>
      <c r="AC193" s="5">
        <v>210.0</v>
      </c>
      <c r="AD193" s="5">
        <v>1.511</v>
      </c>
      <c r="AE193" s="5">
        <v>5.7</v>
      </c>
      <c r="AF193" s="5">
        <v>1.67</v>
      </c>
      <c r="AG193" s="5">
        <v>210.0</v>
      </c>
      <c r="AH193" s="5">
        <v>189.0</v>
      </c>
      <c r="AI193" s="5">
        <v>28.0</v>
      </c>
      <c r="AJ193" s="5">
        <v>53.0</v>
      </c>
      <c r="AK193" s="5">
        <v>13.0</v>
      </c>
      <c r="AL193" s="5">
        <v>0.0</v>
      </c>
      <c r="AM193" s="5">
        <v>8.0</v>
      </c>
      <c r="AN193" s="5">
        <v>1.0</v>
      </c>
      <c r="AO193" s="5">
        <v>1.0</v>
      </c>
      <c r="AP193" s="5">
        <v>18.0</v>
      </c>
      <c r="AQ193" s="5">
        <v>0.28</v>
      </c>
      <c r="AR193" s="5">
        <v>0.346</v>
      </c>
      <c r="AS193" s="5">
        <v>0.476</v>
      </c>
      <c r="AT193" s="5">
        <v>0.822</v>
      </c>
      <c r="AU193" s="5">
        <v>90.0</v>
      </c>
      <c r="AV193" s="5">
        <v>3.0</v>
      </c>
      <c r="AW193" s="5">
        <v>1.0</v>
      </c>
      <c r="AX193" s="5">
        <v>2.0</v>
      </c>
      <c r="AY193" s="5">
        <v>0.0</v>
      </c>
      <c r="AZ193" s="5">
        <v>1.0</v>
      </c>
      <c r="BA193" s="5">
        <v>1.0</v>
      </c>
      <c r="BB193" s="5">
        <v>0.298</v>
      </c>
      <c r="BC193" s="5">
        <f t="shared" si="1"/>
        <v>32</v>
      </c>
      <c r="BD193" s="5">
        <f t="shared" si="2"/>
        <v>0</v>
      </c>
    </row>
    <row r="194">
      <c r="A194" s="1">
        <v>193.0</v>
      </c>
      <c r="B194" s="3"/>
      <c r="C194" s="4" t="s">
        <v>909</v>
      </c>
      <c r="D194" s="4" t="s">
        <v>1126</v>
      </c>
      <c r="E194" s="5">
        <v>2019.0</v>
      </c>
      <c r="F194" s="5">
        <v>2019.0</v>
      </c>
      <c r="G194" s="5">
        <v>50.0</v>
      </c>
      <c r="H194" s="5">
        <v>29.0</v>
      </c>
      <c r="I194" s="3"/>
      <c r="J194" s="3"/>
      <c r="K194" s="3"/>
      <c r="L194" s="5">
        <v>5.82</v>
      </c>
      <c r="M194" s="5">
        <v>0.0</v>
      </c>
      <c r="N194" s="3"/>
      <c r="O194" s="3"/>
      <c r="P194" s="3"/>
      <c r="Q194" s="3"/>
      <c r="R194" s="5">
        <v>21.2</v>
      </c>
      <c r="S194" s="5">
        <v>20.0</v>
      </c>
      <c r="T194" s="5">
        <v>19.0</v>
      </c>
      <c r="U194" s="5">
        <v>14.0</v>
      </c>
      <c r="V194" s="5">
        <v>4.0</v>
      </c>
      <c r="W194" s="5">
        <v>16.0</v>
      </c>
      <c r="X194" s="5">
        <v>0.0</v>
      </c>
      <c r="Y194" s="5">
        <v>1.0</v>
      </c>
      <c r="Z194" s="5">
        <v>0.0</v>
      </c>
      <c r="AA194" s="5">
        <v>0.0</v>
      </c>
      <c r="AB194" s="5">
        <v>1.0</v>
      </c>
      <c r="AC194" s="5">
        <v>102.0</v>
      </c>
      <c r="AD194" s="5">
        <v>1.662</v>
      </c>
      <c r="AE194" s="5">
        <v>12.0</v>
      </c>
      <c r="AF194" s="5">
        <v>1.81</v>
      </c>
      <c r="AG194" s="5">
        <v>102.0</v>
      </c>
      <c r="AH194" s="5">
        <v>84.0</v>
      </c>
      <c r="AI194" s="5">
        <v>19.0</v>
      </c>
      <c r="AJ194" s="5">
        <v>20.0</v>
      </c>
      <c r="AK194" s="5">
        <v>9.0</v>
      </c>
      <c r="AL194" s="5">
        <v>0.0</v>
      </c>
      <c r="AM194" s="5">
        <v>4.0</v>
      </c>
      <c r="AN194" s="5">
        <v>0.0</v>
      </c>
      <c r="AO194" s="5">
        <v>0.0</v>
      </c>
      <c r="AP194" s="5">
        <v>16.0</v>
      </c>
      <c r="AQ194" s="5">
        <v>0.238</v>
      </c>
      <c r="AR194" s="5">
        <v>0.356</v>
      </c>
      <c r="AS194" s="5">
        <v>0.488</v>
      </c>
      <c r="AT194" s="5">
        <v>0.845</v>
      </c>
      <c r="AU194" s="5">
        <v>41.0</v>
      </c>
      <c r="AV194" s="5">
        <v>1.0</v>
      </c>
      <c r="AW194" s="5">
        <v>0.0</v>
      </c>
      <c r="AX194" s="5">
        <v>1.0</v>
      </c>
      <c r="AY194" s="5">
        <v>1.0</v>
      </c>
      <c r="AZ194" s="5">
        <v>0.0</v>
      </c>
      <c r="BA194" s="5">
        <v>1.0</v>
      </c>
      <c r="BB194" s="5">
        <v>0.308</v>
      </c>
      <c r="BC194" s="5">
        <f t="shared" si="1"/>
        <v>7</v>
      </c>
      <c r="BD194" s="5">
        <f t="shared" si="2"/>
        <v>0</v>
      </c>
    </row>
    <row r="195">
      <c r="A195" s="1">
        <v>194.0</v>
      </c>
      <c r="B195" s="3"/>
      <c r="C195" s="4" t="s">
        <v>763</v>
      </c>
      <c r="D195" s="4" t="s">
        <v>1126</v>
      </c>
      <c r="E195" s="5">
        <v>2019.0</v>
      </c>
      <c r="F195" s="5">
        <v>2020.0</v>
      </c>
      <c r="G195" s="5">
        <v>54.0</v>
      </c>
      <c r="H195" s="5">
        <v>29.0</v>
      </c>
      <c r="I195" s="3"/>
      <c r="J195" s="3"/>
      <c r="K195" s="3"/>
      <c r="L195" s="5">
        <v>5.31</v>
      </c>
      <c r="M195" s="5">
        <v>0.0</v>
      </c>
      <c r="N195" s="3"/>
      <c r="O195" s="3"/>
      <c r="P195" s="3"/>
      <c r="Q195" s="3"/>
      <c r="R195" s="5">
        <v>39.0</v>
      </c>
      <c r="S195" s="5">
        <v>42.0</v>
      </c>
      <c r="T195" s="5">
        <v>23.0</v>
      </c>
      <c r="U195" s="5">
        <v>23.0</v>
      </c>
      <c r="V195" s="5">
        <v>5.0</v>
      </c>
      <c r="W195" s="5">
        <v>14.0</v>
      </c>
      <c r="X195" s="5">
        <v>0.0</v>
      </c>
      <c r="Y195" s="5">
        <v>1.0</v>
      </c>
      <c r="Z195" s="5">
        <v>1.0</v>
      </c>
      <c r="AA195" s="5">
        <v>0.0</v>
      </c>
      <c r="AB195" s="5">
        <v>0.0</v>
      </c>
      <c r="AC195" s="5">
        <v>171.0</v>
      </c>
      <c r="AD195" s="5">
        <v>1.436</v>
      </c>
      <c r="AE195" s="5">
        <v>6.7</v>
      </c>
      <c r="AF195" s="5">
        <v>2.07</v>
      </c>
      <c r="AG195" s="5">
        <v>171.0</v>
      </c>
      <c r="AH195" s="5">
        <v>151.0</v>
      </c>
      <c r="AI195" s="5">
        <v>23.0</v>
      </c>
      <c r="AJ195" s="5">
        <v>42.0</v>
      </c>
      <c r="AK195" s="5">
        <v>13.0</v>
      </c>
      <c r="AL195" s="5">
        <v>1.0</v>
      </c>
      <c r="AM195" s="5">
        <v>5.0</v>
      </c>
      <c r="AN195" s="5">
        <v>1.0</v>
      </c>
      <c r="AO195" s="5">
        <v>2.0</v>
      </c>
      <c r="AP195" s="5">
        <v>14.0</v>
      </c>
      <c r="AQ195" s="5">
        <v>0.278</v>
      </c>
      <c r="AR195" s="5">
        <v>0.335</v>
      </c>
      <c r="AS195" s="5">
        <v>0.477</v>
      </c>
      <c r="AT195" s="5">
        <v>0.812</v>
      </c>
      <c r="AU195" s="5">
        <v>72.0</v>
      </c>
      <c r="AV195" s="5">
        <v>1.0</v>
      </c>
      <c r="AW195" s="5">
        <v>1.0</v>
      </c>
      <c r="AX195" s="5">
        <v>1.0</v>
      </c>
      <c r="AY195" s="5">
        <v>4.0</v>
      </c>
      <c r="AZ195" s="5">
        <v>0.0</v>
      </c>
      <c r="BA195" s="5">
        <v>1.0</v>
      </c>
      <c r="BB195" s="5">
        <v>0.306</v>
      </c>
      <c r="BC195" s="5">
        <f t="shared" si="1"/>
        <v>23</v>
      </c>
      <c r="BD195" s="5">
        <f t="shared" si="2"/>
        <v>-1</v>
      </c>
    </row>
    <row r="196">
      <c r="A196" s="1">
        <v>195.0</v>
      </c>
      <c r="B196" s="3"/>
      <c r="C196" s="4" t="s">
        <v>789</v>
      </c>
      <c r="D196" s="4" t="s">
        <v>1126</v>
      </c>
      <c r="E196" s="5">
        <v>2019.0</v>
      </c>
      <c r="F196" s="5">
        <v>2020.0</v>
      </c>
      <c r="G196" s="5">
        <v>87.0</v>
      </c>
      <c r="H196" s="5">
        <v>29.0</v>
      </c>
      <c r="I196" s="3"/>
      <c r="J196" s="3"/>
      <c r="K196" s="3"/>
      <c r="L196" s="5">
        <v>2.43</v>
      </c>
      <c r="M196" s="5">
        <v>0.0</v>
      </c>
      <c r="N196" s="3"/>
      <c r="O196" s="3"/>
      <c r="P196" s="3"/>
      <c r="Q196" s="3"/>
      <c r="R196" s="5">
        <v>40.2</v>
      </c>
      <c r="S196" s="5">
        <v>28.0</v>
      </c>
      <c r="T196" s="5">
        <v>19.0</v>
      </c>
      <c r="U196" s="5">
        <v>11.0</v>
      </c>
      <c r="V196" s="5">
        <v>6.0</v>
      </c>
      <c r="W196" s="5">
        <v>6.0</v>
      </c>
      <c r="X196" s="5">
        <v>0.0</v>
      </c>
      <c r="Y196" s="5">
        <v>0.0</v>
      </c>
      <c r="Z196" s="5">
        <v>0.0</v>
      </c>
      <c r="AA196" s="5">
        <v>0.0</v>
      </c>
      <c r="AB196" s="5">
        <v>0.0</v>
      </c>
      <c r="AC196" s="5">
        <v>152.0</v>
      </c>
      <c r="AD196" s="5">
        <v>0.836</v>
      </c>
      <c r="AE196" s="5">
        <v>6.4</v>
      </c>
      <c r="AF196" s="5">
        <v>4.83</v>
      </c>
      <c r="AG196" s="5">
        <v>152.0</v>
      </c>
      <c r="AH196" s="5">
        <v>143.0</v>
      </c>
      <c r="AI196" s="5">
        <v>19.0</v>
      </c>
      <c r="AJ196" s="5">
        <v>28.0</v>
      </c>
      <c r="AK196" s="5">
        <v>5.0</v>
      </c>
      <c r="AL196" s="5">
        <v>2.0</v>
      </c>
      <c r="AM196" s="5">
        <v>6.0</v>
      </c>
      <c r="AN196" s="5">
        <v>0.0</v>
      </c>
      <c r="AO196" s="5">
        <v>0.0</v>
      </c>
      <c r="AP196" s="5">
        <v>6.0</v>
      </c>
      <c r="AQ196" s="5">
        <v>0.196</v>
      </c>
      <c r="AR196" s="5">
        <v>0.225</v>
      </c>
      <c r="AS196" s="5">
        <v>0.385</v>
      </c>
      <c r="AT196" s="5">
        <v>0.61</v>
      </c>
      <c r="AU196" s="5">
        <v>55.0</v>
      </c>
      <c r="AV196" s="5">
        <v>2.0</v>
      </c>
      <c r="AW196" s="5">
        <v>0.0</v>
      </c>
      <c r="AX196" s="5">
        <v>1.0</v>
      </c>
      <c r="AY196" s="5">
        <v>2.0</v>
      </c>
      <c r="AZ196" s="5">
        <v>0.0</v>
      </c>
      <c r="BA196" s="5">
        <v>0.0</v>
      </c>
      <c r="BB196" s="5">
        <v>0.2</v>
      </c>
      <c r="BC196" s="5">
        <f t="shared" si="1"/>
        <v>15</v>
      </c>
      <c r="BD196" s="5">
        <f t="shared" si="2"/>
        <v>0</v>
      </c>
    </row>
    <row r="197">
      <c r="A197" s="1">
        <v>196.0</v>
      </c>
      <c r="B197" s="3"/>
      <c r="C197" s="4" t="s">
        <v>771</v>
      </c>
      <c r="D197" s="4" t="s">
        <v>1126</v>
      </c>
      <c r="E197" s="5">
        <v>2019.0</v>
      </c>
      <c r="F197" s="5">
        <v>2019.0</v>
      </c>
      <c r="G197" s="5">
        <v>56.0</v>
      </c>
      <c r="H197" s="5">
        <v>29.0</v>
      </c>
      <c r="I197" s="3"/>
      <c r="J197" s="3"/>
      <c r="K197" s="3"/>
      <c r="L197" s="5">
        <v>3.13</v>
      </c>
      <c r="M197" s="5">
        <v>0.0</v>
      </c>
      <c r="N197" s="3"/>
      <c r="O197" s="3"/>
      <c r="P197" s="3"/>
      <c r="Q197" s="3"/>
      <c r="R197" s="5">
        <v>23.0</v>
      </c>
      <c r="S197" s="5">
        <v>20.0</v>
      </c>
      <c r="T197" s="5">
        <v>14.0</v>
      </c>
      <c r="U197" s="5">
        <v>8.0</v>
      </c>
      <c r="V197" s="5">
        <v>3.0</v>
      </c>
      <c r="W197" s="5">
        <v>12.0</v>
      </c>
      <c r="X197" s="5">
        <v>1.0</v>
      </c>
      <c r="Y197" s="5">
        <v>1.0</v>
      </c>
      <c r="Z197" s="5">
        <v>3.0</v>
      </c>
      <c r="AA197" s="5">
        <v>0.0</v>
      </c>
      <c r="AB197" s="5">
        <v>0.0</v>
      </c>
      <c r="AC197" s="5">
        <v>104.0</v>
      </c>
      <c r="AD197" s="5">
        <v>1.391</v>
      </c>
      <c r="AE197" s="5">
        <v>11.3</v>
      </c>
      <c r="AF197" s="5">
        <v>2.42</v>
      </c>
      <c r="AG197" s="5">
        <v>104.0</v>
      </c>
      <c r="AH197" s="5">
        <v>89.0</v>
      </c>
      <c r="AI197" s="5">
        <v>14.0</v>
      </c>
      <c r="AJ197" s="5">
        <v>20.0</v>
      </c>
      <c r="AK197" s="5">
        <v>5.0</v>
      </c>
      <c r="AL197" s="5">
        <v>1.0</v>
      </c>
      <c r="AM197" s="5">
        <v>3.0</v>
      </c>
      <c r="AN197" s="5">
        <v>0.0</v>
      </c>
      <c r="AO197" s="5">
        <v>0.0</v>
      </c>
      <c r="AP197" s="5">
        <v>12.0</v>
      </c>
      <c r="AQ197" s="5">
        <v>0.225</v>
      </c>
      <c r="AR197" s="5">
        <v>0.337</v>
      </c>
      <c r="AS197" s="5">
        <v>0.404</v>
      </c>
      <c r="AT197" s="5">
        <v>0.741</v>
      </c>
      <c r="AU197" s="5">
        <v>36.0</v>
      </c>
      <c r="AV197" s="5">
        <v>0.0</v>
      </c>
      <c r="AW197" s="5">
        <v>3.0</v>
      </c>
      <c r="AX197" s="5">
        <v>0.0</v>
      </c>
      <c r="AY197" s="5">
        <v>0.0</v>
      </c>
      <c r="AZ197" s="5">
        <v>1.0</v>
      </c>
      <c r="BA197" s="5">
        <v>1.0</v>
      </c>
      <c r="BB197" s="5">
        <v>0.298</v>
      </c>
      <c r="BC197" s="5">
        <f t="shared" si="1"/>
        <v>11</v>
      </c>
      <c r="BD197" s="5">
        <f t="shared" si="2"/>
        <v>0</v>
      </c>
    </row>
    <row r="198">
      <c r="A198" s="1">
        <v>197.0</v>
      </c>
      <c r="B198" s="3"/>
      <c r="C198" s="4" t="s">
        <v>762</v>
      </c>
      <c r="D198" s="4" t="s">
        <v>1126</v>
      </c>
      <c r="E198" s="5">
        <v>2019.0</v>
      </c>
      <c r="F198" s="5">
        <v>2020.0</v>
      </c>
      <c r="G198" s="5">
        <v>27.0</v>
      </c>
      <c r="H198" s="5">
        <v>29.0</v>
      </c>
      <c r="I198" s="3"/>
      <c r="J198" s="3"/>
      <c r="K198" s="3"/>
      <c r="L198" s="5">
        <v>4.62</v>
      </c>
      <c r="M198" s="5">
        <v>24.0</v>
      </c>
      <c r="N198" s="3"/>
      <c r="O198" s="3"/>
      <c r="P198" s="3"/>
      <c r="Q198" s="3"/>
      <c r="R198" s="5">
        <v>64.1</v>
      </c>
      <c r="S198" s="5">
        <v>70.0</v>
      </c>
      <c r="T198" s="5">
        <v>33.0</v>
      </c>
      <c r="U198" s="5">
        <v>33.0</v>
      </c>
      <c r="V198" s="5">
        <v>10.0</v>
      </c>
      <c r="W198" s="5">
        <v>18.0</v>
      </c>
      <c r="X198" s="5">
        <v>2.0</v>
      </c>
      <c r="Y198" s="5">
        <v>1.0</v>
      </c>
      <c r="Z198" s="5">
        <v>3.0</v>
      </c>
      <c r="AA198" s="5">
        <v>0.0</v>
      </c>
      <c r="AB198" s="5">
        <v>0.0</v>
      </c>
      <c r="AC198" s="5">
        <v>276.0</v>
      </c>
      <c r="AD198" s="5">
        <v>1.368</v>
      </c>
      <c r="AE198" s="5">
        <v>4.1</v>
      </c>
      <c r="AF198" s="5">
        <v>1.61</v>
      </c>
      <c r="AG198" s="5">
        <v>276.0</v>
      </c>
      <c r="AH198" s="5">
        <v>253.0</v>
      </c>
      <c r="AI198" s="5">
        <v>33.0</v>
      </c>
      <c r="AJ198" s="5">
        <v>70.0</v>
      </c>
      <c r="AK198" s="5">
        <v>16.0</v>
      </c>
      <c r="AL198" s="5">
        <v>1.0</v>
      </c>
      <c r="AM198" s="5">
        <v>10.0</v>
      </c>
      <c r="AN198" s="5">
        <v>0.0</v>
      </c>
      <c r="AO198" s="5">
        <v>1.0</v>
      </c>
      <c r="AP198" s="5">
        <v>18.0</v>
      </c>
      <c r="AQ198" s="5">
        <v>0.277</v>
      </c>
      <c r="AR198" s="5">
        <v>0.33</v>
      </c>
      <c r="AS198" s="5">
        <v>0.466</v>
      </c>
      <c r="AT198" s="5">
        <v>0.796</v>
      </c>
      <c r="AU198" s="5">
        <v>118.0</v>
      </c>
      <c r="AV198" s="5">
        <v>5.0</v>
      </c>
      <c r="AW198" s="5">
        <v>3.0</v>
      </c>
      <c r="AX198" s="5">
        <v>0.0</v>
      </c>
      <c r="AY198" s="5">
        <v>2.0</v>
      </c>
      <c r="AZ198" s="5">
        <v>2.0</v>
      </c>
      <c r="BA198" s="5">
        <v>1.0</v>
      </c>
      <c r="BB198" s="5">
        <v>0.278</v>
      </c>
      <c r="BC198" s="5">
        <f t="shared" si="1"/>
        <v>43</v>
      </c>
      <c r="BD198" s="5">
        <f t="shared" si="2"/>
        <v>-1</v>
      </c>
    </row>
    <row r="199">
      <c r="A199" s="1">
        <v>198.0</v>
      </c>
      <c r="B199" s="3"/>
      <c r="C199" s="4" t="s">
        <v>912</v>
      </c>
      <c r="D199" s="4" t="s">
        <v>1126</v>
      </c>
      <c r="E199" s="5">
        <v>2019.0</v>
      </c>
      <c r="F199" s="5">
        <v>2020.0</v>
      </c>
      <c r="G199" s="5">
        <v>19.0</v>
      </c>
      <c r="H199" s="5">
        <v>29.0</v>
      </c>
      <c r="I199" s="3"/>
      <c r="J199" s="3"/>
      <c r="K199" s="3"/>
      <c r="L199" s="5">
        <v>5.58</v>
      </c>
      <c r="M199" s="5">
        <v>12.0</v>
      </c>
      <c r="N199" s="3"/>
      <c r="O199" s="3"/>
      <c r="P199" s="3"/>
      <c r="Q199" s="3"/>
      <c r="R199" s="5">
        <v>30.2</v>
      </c>
      <c r="S199" s="5">
        <v>38.0</v>
      </c>
      <c r="T199" s="5">
        <v>20.0</v>
      </c>
      <c r="U199" s="5">
        <v>19.0</v>
      </c>
      <c r="V199" s="5">
        <v>5.0</v>
      </c>
      <c r="W199" s="5">
        <v>12.0</v>
      </c>
      <c r="X199" s="5">
        <v>0.0</v>
      </c>
      <c r="Y199" s="5">
        <v>2.0</v>
      </c>
      <c r="Z199" s="5">
        <v>2.0</v>
      </c>
      <c r="AA199" s="5">
        <v>0.0</v>
      </c>
      <c r="AB199" s="5">
        <v>1.0</v>
      </c>
      <c r="AC199" s="5">
        <v>141.0</v>
      </c>
      <c r="AD199" s="5">
        <v>1.63</v>
      </c>
      <c r="AE199" s="5">
        <v>8.5</v>
      </c>
      <c r="AF199" s="5">
        <v>2.42</v>
      </c>
      <c r="AG199" s="5">
        <v>141.0</v>
      </c>
      <c r="AH199" s="5">
        <v>126.0</v>
      </c>
      <c r="AI199" s="5">
        <v>20.0</v>
      </c>
      <c r="AJ199" s="5">
        <v>38.0</v>
      </c>
      <c r="AK199" s="5">
        <v>6.0</v>
      </c>
      <c r="AL199" s="5">
        <v>0.0</v>
      </c>
      <c r="AM199" s="5">
        <v>5.0</v>
      </c>
      <c r="AN199" s="5">
        <v>3.0</v>
      </c>
      <c r="AO199" s="5">
        <v>2.0</v>
      </c>
      <c r="AP199" s="5">
        <v>12.0</v>
      </c>
      <c r="AQ199" s="5">
        <v>0.302</v>
      </c>
      <c r="AR199" s="5">
        <v>0.369</v>
      </c>
      <c r="AS199" s="5">
        <v>0.468</v>
      </c>
      <c r="AT199" s="5">
        <v>0.837</v>
      </c>
      <c r="AU199" s="5">
        <v>59.0</v>
      </c>
      <c r="AV199" s="5">
        <v>2.0</v>
      </c>
      <c r="AW199" s="5">
        <v>2.0</v>
      </c>
      <c r="AX199" s="5">
        <v>0.0</v>
      </c>
      <c r="AY199" s="5">
        <v>1.0</v>
      </c>
      <c r="AZ199" s="5">
        <v>0.0</v>
      </c>
      <c r="BA199" s="5">
        <v>2.0</v>
      </c>
      <c r="BB199" s="5">
        <v>0.355</v>
      </c>
      <c r="BC199" s="5">
        <f t="shared" si="1"/>
        <v>27</v>
      </c>
      <c r="BD199" s="5">
        <f t="shared" si="2"/>
        <v>1</v>
      </c>
    </row>
    <row r="200">
      <c r="A200" s="1">
        <v>199.0</v>
      </c>
      <c r="B200" s="3"/>
      <c r="C200" s="4" t="s">
        <v>824</v>
      </c>
      <c r="D200" s="4" t="s">
        <v>1126</v>
      </c>
      <c r="E200" s="5">
        <v>2019.0</v>
      </c>
      <c r="F200" s="5">
        <v>2020.0</v>
      </c>
      <c r="G200" s="5">
        <v>55.0</v>
      </c>
      <c r="H200" s="5">
        <v>29.0</v>
      </c>
      <c r="I200" s="3"/>
      <c r="J200" s="3"/>
      <c r="K200" s="3"/>
      <c r="L200" s="5">
        <v>4.34</v>
      </c>
      <c r="M200" s="5">
        <v>1.0</v>
      </c>
      <c r="N200" s="3"/>
      <c r="O200" s="3"/>
      <c r="P200" s="3"/>
      <c r="Q200" s="3"/>
      <c r="R200" s="5">
        <v>29.0</v>
      </c>
      <c r="S200" s="5">
        <v>21.0</v>
      </c>
      <c r="T200" s="5">
        <v>16.0</v>
      </c>
      <c r="U200" s="5">
        <v>14.0</v>
      </c>
      <c r="V200" s="5">
        <v>5.0</v>
      </c>
      <c r="W200" s="5">
        <v>17.0</v>
      </c>
      <c r="X200" s="5">
        <v>1.0</v>
      </c>
      <c r="Y200" s="5">
        <v>1.0</v>
      </c>
      <c r="Z200" s="5">
        <v>0.0</v>
      </c>
      <c r="AA200" s="5">
        <v>1.0</v>
      </c>
      <c r="AB200" s="5">
        <v>0.0</v>
      </c>
      <c r="AC200" s="5">
        <v>122.0</v>
      </c>
      <c r="AD200" s="5">
        <v>1.31</v>
      </c>
      <c r="AE200" s="5">
        <v>9.0</v>
      </c>
      <c r="AF200" s="5">
        <v>1.71</v>
      </c>
      <c r="AG200" s="5">
        <v>122.0</v>
      </c>
      <c r="AH200" s="5">
        <v>104.0</v>
      </c>
      <c r="AI200" s="5">
        <v>16.0</v>
      </c>
      <c r="AJ200" s="5">
        <v>21.0</v>
      </c>
      <c r="AK200" s="5">
        <v>5.0</v>
      </c>
      <c r="AL200" s="5">
        <v>1.0</v>
      </c>
      <c r="AM200" s="5">
        <v>5.0</v>
      </c>
      <c r="AN200" s="5">
        <v>3.0</v>
      </c>
      <c r="AO200" s="5">
        <v>2.0</v>
      </c>
      <c r="AP200" s="5">
        <v>17.0</v>
      </c>
      <c r="AQ200" s="5">
        <v>0.202</v>
      </c>
      <c r="AR200" s="5">
        <v>0.311</v>
      </c>
      <c r="AS200" s="5">
        <v>0.413</v>
      </c>
      <c r="AT200" s="5">
        <v>0.725</v>
      </c>
      <c r="AU200" s="5">
        <v>43.0</v>
      </c>
      <c r="AV200" s="5">
        <v>3.0</v>
      </c>
      <c r="AW200" s="5">
        <v>0.0</v>
      </c>
      <c r="AX200" s="5">
        <v>0.0</v>
      </c>
      <c r="AY200" s="5">
        <v>1.0</v>
      </c>
      <c r="AZ200" s="5">
        <v>1.0</v>
      </c>
      <c r="BA200" s="5">
        <v>1.0</v>
      </c>
      <c r="BB200" s="5">
        <v>0.225</v>
      </c>
      <c r="BC200" s="5">
        <f t="shared" si="1"/>
        <v>10</v>
      </c>
      <c r="BD200" s="5">
        <f t="shared" si="2"/>
        <v>1</v>
      </c>
    </row>
    <row r="201">
      <c r="A201" s="1">
        <v>200.0</v>
      </c>
      <c r="B201" s="3"/>
      <c r="C201" s="4" t="s">
        <v>881</v>
      </c>
      <c r="D201" s="4" t="s">
        <v>1126</v>
      </c>
      <c r="E201" s="5">
        <v>2019.0</v>
      </c>
      <c r="F201" s="5">
        <v>2020.0</v>
      </c>
      <c r="G201" s="5">
        <v>55.0</v>
      </c>
      <c r="H201" s="5">
        <v>29.0</v>
      </c>
      <c r="I201" s="3"/>
      <c r="J201" s="3"/>
      <c r="K201" s="3"/>
      <c r="L201" s="5">
        <v>4.62</v>
      </c>
      <c r="M201" s="5">
        <v>0.0</v>
      </c>
      <c r="N201" s="3"/>
      <c r="O201" s="3"/>
      <c r="P201" s="3"/>
      <c r="Q201" s="3"/>
      <c r="R201" s="5">
        <v>25.1</v>
      </c>
      <c r="S201" s="5">
        <v>25.0</v>
      </c>
      <c r="T201" s="5">
        <v>15.0</v>
      </c>
      <c r="U201" s="5">
        <v>13.0</v>
      </c>
      <c r="V201" s="5">
        <v>4.0</v>
      </c>
      <c r="W201" s="5">
        <v>11.0</v>
      </c>
      <c r="X201" s="5">
        <v>1.0</v>
      </c>
      <c r="Y201" s="5">
        <v>2.0</v>
      </c>
      <c r="Z201" s="5">
        <v>0.0</v>
      </c>
      <c r="AA201" s="5">
        <v>0.0</v>
      </c>
      <c r="AB201" s="5">
        <v>0.0</v>
      </c>
      <c r="AC201" s="5">
        <v>113.0</v>
      </c>
      <c r="AD201" s="5">
        <v>1.421</v>
      </c>
      <c r="AE201" s="5">
        <v>10.3</v>
      </c>
      <c r="AF201" s="5">
        <v>2.64</v>
      </c>
      <c r="AG201" s="5">
        <v>113.0</v>
      </c>
      <c r="AH201" s="5">
        <v>100.0</v>
      </c>
      <c r="AI201" s="5">
        <v>15.0</v>
      </c>
      <c r="AJ201" s="5">
        <v>25.0</v>
      </c>
      <c r="AK201" s="5">
        <v>1.0</v>
      </c>
      <c r="AL201" s="5">
        <v>0.0</v>
      </c>
      <c r="AM201" s="5">
        <v>4.0</v>
      </c>
      <c r="AN201" s="5">
        <v>0.0</v>
      </c>
      <c r="AO201" s="5">
        <v>0.0</v>
      </c>
      <c r="AP201" s="5">
        <v>11.0</v>
      </c>
      <c r="AQ201" s="5">
        <v>0.25</v>
      </c>
      <c r="AR201" s="5">
        <v>0.321</v>
      </c>
      <c r="AS201" s="5">
        <v>0.38</v>
      </c>
      <c r="AT201" s="5">
        <v>0.701</v>
      </c>
      <c r="AU201" s="5">
        <v>38.0</v>
      </c>
      <c r="AV201" s="5">
        <v>2.0</v>
      </c>
      <c r="AW201" s="5">
        <v>0.0</v>
      </c>
      <c r="AX201" s="5">
        <v>1.0</v>
      </c>
      <c r="AY201" s="5">
        <v>1.0</v>
      </c>
      <c r="AZ201" s="5">
        <v>1.0</v>
      </c>
      <c r="BA201" s="5">
        <v>2.0</v>
      </c>
      <c r="BB201" s="5">
        <v>0.309</v>
      </c>
      <c r="BC201" s="5">
        <f t="shared" si="1"/>
        <v>20</v>
      </c>
      <c r="BD201" s="5">
        <f t="shared" si="2"/>
        <v>0</v>
      </c>
    </row>
    <row r="202">
      <c r="A202" s="1">
        <v>201.0</v>
      </c>
      <c r="B202" s="3"/>
      <c r="C202" s="4" t="s">
        <v>902</v>
      </c>
      <c r="D202" s="4" t="s">
        <v>1126</v>
      </c>
      <c r="E202" s="5">
        <v>2019.0</v>
      </c>
      <c r="F202" s="5">
        <v>2020.0</v>
      </c>
      <c r="G202" s="5">
        <v>59.0</v>
      </c>
      <c r="H202" s="5">
        <v>29.0</v>
      </c>
      <c r="I202" s="3"/>
      <c r="J202" s="3"/>
      <c r="K202" s="3"/>
      <c r="L202" s="5">
        <v>4.82</v>
      </c>
      <c r="M202" s="5">
        <v>0.0</v>
      </c>
      <c r="N202" s="3"/>
      <c r="O202" s="3"/>
      <c r="P202" s="3"/>
      <c r="Q202" s="3"/>
      <c r="R202" s="5">
        <v>28.0</v>
      </c>
      <c r="S202" s="5">
        <v>20.0</v>
      </c>
      <c r="T202" s="5">
        <v>19.0</v>
      </c>
      <c r="U202" s="5">
        <v>15.0</v>
      </c>
      <c r="V202" s="5">
        <v>2.0</v>
      </c>
      <c r="W202" s="5">
        <v>18.0</v>
      </c>
      <c r="X202" s="5">
        <v>1.0</v>
      </c>
      <c r="Y202" s="5">
        <v>0.0</v>
      </c>
      <c r="Z202" s="5">
        <v>0.0</v>
      </c>
      <c r="AA202" s="5">
        <v>0.0</v>
      </c>
      <c r="AB202" s="5">
        <v>3.0</v>
      </c>
      <c r="AC202" s="5">
        <v>120.0</v>
      </c>
      <c r="AD202" s="5">
        <v>1.357</v>
      </c>
      <c r="AE202" s="5">
        <v>9.3</v>
      </c>
      <c r="AF202" s="5">
        <v>1.61</v>
      </c>
      <c r="AG202" s="5">
        <v>120.0</v>
      </c>
      <c r="AH202" s="5">
        <v>100.0</v>
      </c>
      <c r="AI202" s="5">
        <v>19.0</v>
      </c>
      <c r="AJ202" s="5">
        <v>20.0</v>
      </c>
      <c r="AK202" s="5">
        <v>6.0</v>
      </c>
      <c r="AL202" s="5">
        <v>0.0</v>
      </c>
      <c r="AM202" s="5">
        <v>2.0</v>
      </c>
      <c r="AN202" s="5">
        <v>0.0</v>
      </c>
      <c r="AO202" s="5">
        <v>0.0</v>
      </c>
      <c r="AP202" s="5">
        <v>18.0</v>
      </c>
      <c r="AQ202" s="5">
        <v>0.2</v>
      </c>
      <c r="AR202" s="5">
        <v>0.317</v>
      </c>
      <c r="AS202" s="5">
        <v>0.32</v>
      </c>
      <c r="AT202" s="5">
        <v>0.637</v>
      </c>
      <c r="AU202" s="5">
        <v>32.0</v>
      </c>
      <c r="AV202" s="5">
        <v>1.0</v>
      </c>
      <c r="AW202" s="5">
        <v>0.0</v>
      </c>
      <c r="AX202" s="5">
        <v>0.0</v>
      </c>
      <c r="AY202" s="5">
        <v>2.0</v>
      </c>
      <c r="AZ202" s="5">
        <v>1.0</v>
      </c>
      <c r="BA202" s="5">
        <v>0.0</v>
      </c>
      <c r="BB202" s="5">
        <v>0.254</v>
      </c>
      <c r="BC202" s="5">
        <f t="shared" si="1"/>
        <v>12</v>
      </c>
      <c r="BD202" s="5">
        <f t="shared" si="2"/>
        <v>0</v>
      </c>
    </row>
    <row r="203">
      <c r="A203" s="1">
        <v>202.0</v>
      </c>
      <c r="B203" s="3"/>
      <c r="C203" s="4" t="s">
        <v>808</v>
      </c>
      <c r="D203" s="4" t="s">
        <v>1126</v>
      </c>
      <c r="E203" s="5">
        <v>2019.0</v>
      </c>
      <c r="F203" s="5">
        <v>2020.0</v>
      </c>
      <c r="G203" s="5">
        <v>71.0</v>
      </c>
      <c r="H203" s="5">
        <v>28.0</v>
      </c>
      <c r="I203" s="3"/>
      <c r="J203" s="3"/>
      <c r="K203" s="3"/>
      <c r="L203" s="5">
        <v>6.44</v>
      </c>
      <c r="M203" s="5">
        <v>1.0</v>
      </c>
      <c r="N203" s="3"/>
      <c r="O203" s="3"/>
      <c r="P203" s="3"/>
      <c r="Q203" s="3"/>
      <c r="R203" s="5">
        <v>29.1</v>
      </c>
      <c r="S203" s="5">
        <v>29.0</v>
      </c>
      <c r="T203" s="5">
        <v>25.0</v>
      </c>
      <c r="U203" s="5">
        <v>21.0</v>
      </c>
      <c r="V203" s="5">
        <v>6.0</v>
      </c>
      <c r="W203" s="5">
        <v>20.0</v>
      </c>
      <c r="X203" s="5">
        <v>0.0</v>
      </c>
      <c r="Y203" s="5">
        <v>1.0</v>
      </c>
      <c r="Z203" s="5">
        <v>2.0</v>
      </c>
      <c r="AA203" s="5">
        <v>1.0</v>
      </c>
      <c r="AB203" s="5">
        <v>2.0</v>
      </c>
      <c r="AC203" s="5">
        <v>140.0</v>
      </c>
      <c r="AD203" s="5">
        <v>1.67</v>
      </c>
      <c r="AE203" s="5">
        <v>8.6</v>
      </c>
      <c r="AF203" s="5">
        <v>1.4</v>
      </c>
      <c r="AG203" s="5">
        <v>140.0</v>
      </c>
      <c r="AH203" s="5">
        <v>115.0</v>
      </c>
      <c r="AI203" s="5">
        <v>25.0</v>
      </c>
      <c r="AJ203" s="5">
        <v>29.0</v>
      </c>
      <c r="AK203" s="5">
        <v>11.0</v>
      </c>
      <c r="AL203" s="5">
        <v>0.0</v>
      </c>
      <c r="AM203" s="5">
        <v>6.0</v>
      </c>
      <c r="AN203" s="5">
        <v>0.0</v>
      </c>
      <c r="AO203" s="5">
        <v>0.0</v>
      </c>
      <c r="AP203" s="5">
        <v>20.0</v>
      </c>
      <c r="AQ203" s="5">
        <v>0.252</v>
      </c>
      <c r="AR203" s="5">
        <v>0.364</v>
      </c>
      <c r="AS203" s="5">
        <v>0.504</v>
      </c>
      <c r="AT203" s="5">
        <v>0.869</v>
      </c>
      <c r="AU203" s="5">
        <v>58.0</v>
      </c>
      <c r="AV203" s="5">
        <v>1.0</v>
      </c>
      <c r="AW203" s="5">
        <v>2.0</v>
      </c>
      <c r="AX203" s="5">
        <v>0.0</v>
      </c>
      <c r="AY203" s="5">
        <v>3.0</v>
      </c>
      <c r="AZ203" s="5">
        <v>0.0</v>
      </c>
      <c r="BA203" s="5">
        <v>1.0</v>
      </c>
      <c r="BB203" s="5">
        <v>0.274</v>
      </c>
      <c r="BC203" s="5">
        <f t="shared" si="1"/>
        <v>12</v>
      </c>
      <c r="BD203" s="5">
        <f t="shared" si="2"/>
        <v>0</v>
      </c>
    </row>
    <row r="204">
      <c r="A204" s="1">
        <v>203.0</v>
      </c>
      <c r="B204" s="3"/>
      <c r="C204" s="4" t="s">
        <v>958</v>
      </c>
      <c r="D204" s="4" t="s">
        <v>1126</v>
      </c>
      <c r="E204" s="5">
        <v>2019.0</v>
      </c>
      <c r="F204" s="5">
        <v>2020.0</v>
      </c>
      <c r="G204" s="5">
        <v>16.0</v>
      </c>
      <c r="H204" s="5">
        <v>28.0</v>
      </c>
      <c r="I204" s="3"/>
      <c r="J204" s="3"/>
      <c r="K204" s="3"/>
      <c r="L204" s="5">
        <v>6.87</v>
      </c>
      <c r="M204" s="5">
        <v>10.0</v>
      </c>
      <c r="N204" s="3"/>
      <c r="O204" s="3"/>
      <c r="P204" s="3"/>
      <c r="Q204" s="3"/>
      <c r="R204" s="5">
        <v>36.2</v>
      </c>
      <c r="S204" s="5">
        <v>48.0</v>
      </c>
      <c r="T204" s="5">
        <v>17.0</v>
      </c>
      <c r="U204" s="5">
        <v>28.0</v>
      </c>
      <c r="V204" s="5">
        <v>5.0</v>
      </c>
      <c r="W204" s="5">
        <v>28.0</v>
      </c>
      <c r="X204" s="5">
        <v>0.0</v>
      </c>
      <c r="Y204" s="5">
        <v>1.0</v>
      </c>
      <c r="Z204" s="5">
        <v>1.0</v>
      </c>
      <c r="AA204" s="5">
        <v>0.0</v>
      </c>
      <c r="AB204" s="5">
        <v>0.0</v>
      </c>
      <c r="AC204" s="5">
        <v>185.0</v>
      </c>
      <c r="AD204" s="5">
        <v>2.073</v>
      </c>
      <c r="AE204" s="5">
        <v>6.9</v>
      </c>
      <c r="AF204" s="5">
        <v>1.0</v>
      </c>
      <c r="AG204" s="5">
        <v>185.0</v>
      </c>
      <c r="AH204" s="5">
        <v>156.0</v>
      </c>
      <c r="AI204" s="5">
        <v>17.0</v>
      </c>
      <c r="AJ204" s="5">
        <v>48.0</v>
      </c>
      <c r="AK204" s="5">
        <v>14.0</v>
      </c>
      <c r="AL204" s="5">
        <v>1.0</v>
      </c>
      <c r="AM204" s="5">
        <v>5.0</v>
      </c>
      <c r="AN204" s="5">
        <v>2.0</v>
      </c>
      <c r="AO204" s="5">
        <v>2.0</v>
      </c>
      <c r="AP204" s="5">
        <v>28.0</v>
      </c>
      <c r="AQ204" s="5">
        <v>0.308</v>
      </c>
      <c r="AR204" s="5">
        <v>0.416</v>
      </c>
      <c r="AS204" s="5">
        <v>0.506</v>
      </c>
      <c r="AT204" s="5">
        <v>0.923</v>
      </c>
      <c r="AU204" s="5">
        <v>79.0</v>
      </c>
      <c r="AV204" s="5">
        <v>1.0</v>
      </c>
      <c r="AW204" s="5">
        <v>1.0</v>
      </c>
      <c r="AX204" s="5">
        <v>0.0</v>
      </c>
      <c r="AY204" s="5">
        <v>0.0</v>
      </c>
      <c r="AZ204" s="5">
        <v>0.0</v>
      </c>
      <c r="BA204" s="5">
        <v>1.0</v>
      </c>
      <c r="BB204" s="5">
        <v>0.35</v>
      </c>
      <c r="BC204" s="5">
        <f t="shared" si="1"/>
        <v>28</v>
      </c>
      <c r="BD204" s="5">
        <f t="shared" si="2"/>
        <v>0</v>
      </c>
    </row>
    <row r="205">
      <c r="A205" s="1">
        <v>204.0</v>
      </c>
      <c r="B205" s="3"/>
      <c r="C205" s="4" t="s">
        <v>945</v>
      </c>
      <c r="D205" s="4" t="s">
        <v>1126</v>
      </c>
      <c r="E205" s="5">
        <v>2019.0</v>
      </c>
      <c r="F205" s="5">
        <v>2020.0</v>
      </c>
      <c r="G205" s="5">
        <v>38.0</v>
      </c>
      <c r="H205" s="5">
        <v>28.0</v>
      </c>
      <c r="I205" s="3"/>
      <c r="J205" s="3"/>
      <c r="K205" s="3"/>
      <c r="L205" s="5">
        <v>2.66</v>
      </c>
      <c r="M205" s="5">
        <v>0.0</v>
      </c>
      <c r="N205" s="3"/>
      <c r="O205" s="3"/>
      <c r="P205" s="3"/>
      <c r="Q205" s="3"/>
      <c r="R205" s="5">
        <v>20.1</v>
      </c>
      <c r="S205" s="5">
        <v>13.0</v>
      </c>
      <c r="T205" s="5">
        <v>8.0</v>
      </c>
      <c r="U205" s="5">
        <v>6.0</v>
      </c>
      <c r="V205" s="5">
        <v>1.0</v>
      </c>
      <c r="W205" s="5">
        <v>6.0</v>
      </c>
      <c r="X205" s="5">
        <v>0.0</v>
      </c>
      <c r="Y205" s="5">
        <v>3.0</v>
      </c>
      <c r="Z205" s="5">
        <v>0.0</v>
      </c>
      <c r="AA205" s="5">
        <v>0.0</v>
      </c>
      <c r="AB205" s="5">
        <v>4.0</v>
      </c>
      <c r="AC205" s="5">
        <v>81.0</v>
      </c>
      <c r="AD205" s="5">
        <v>0.934</v>
      </c>
      <c r="AE205" s="5">
        <v>12.4</v>
      </c>
      <c r="AF205" s="5">
        <v>4.67</v>
      </c>
      <c r="AG205" s="5">
        <v>81.0</v>
      </c>
      <c r="AH205" s="5">
        <v>75.0</v>
      </c>
      <c r="AI205" s="5">
        <v>8.0</v>
      </c>
      <c r="AJ205" s="5">
        <v>13.0</v>
      </c>
      <c r="AK205" s="5">
        <v>5.0</v>
      </c>
      <c r="AL205" s="5">
        <v>0.0</v>
      </c>
      <c r="AM205" s="5">
        <v>1.0</v>
      </c>
      <c r="AN205" s="5">
        <v>0.0</v>
      </c>
      <c r="AO205" s="5">
        <v>1.0</v>
      </c>
      <c r="AP205" s="5">
        <v>6.0</v>
      </c>
      <c r="AQ205" s="5">
        <v>0.173</v>
      </c>
      <c r="AR205" s="5">
        <v>0.235</v>
      </c>
      <c r="AS205" s="5">
        <v>0.28</v>
      </c>
      <c r="AT205" s="5">
        <v>0.515</v>
      </c>
      <c r="AU205" s="5">
        <v>21.0</v>
      </c>
      <c r="AV205" s="5">
        <v>1.0</v>
      </c>
      <c r="AW205" s="5">
        <v>0.0</v>
      </c>
      <c r="AX205" s="5">
        <v>0.0</v>
      </c>
      <c r="AY205" s="5">
        <v>0.0</v>
      </c>
      <c r="AZ205" s="5">
        <v>0.0</v>
      </c>
      <c r="BA205" s="5">
        <v>3.0</v>
      </c>
      <c r="BB205" s="5">
        <v>0.261</v>
      </c>
      <c r="BC205" s="5">
        <f t="shared" si="1"/>
        <v>7</v>
      </c>
      <c r="BD205" s="5">
        <f t="shared" si="2"/>
        <v>-1</v>
      </c>
    </row>
    <row r="206">
      <c r="A206" s="1">
        <v>205.0</v>
      </c>
      <c r="B206" s="3"/>
      <c r="C206" s="4" t="s">
        <v>884</v>
      </c>
      <c r="D206" s="4" t="s">
        <v>1126</v>
      </c>
      <c r="E206" s="5">
        <v>2019.0</v>
      </c>
      <c r="F206" s="5">
        <v>2020.0</v>
      </c>
      <c r="G206" s="5">
        <v>69.0</v>
      </c>
      <c r="H206" s="5">
        <v>28.0</v>
      </c>
      <c r="I206" s="3"/>
      <c r="J206" s="3"/>
      <c r="K206" s="3"/>
      <c r="L206" s="5">
        <v>3.79</v>
      </c>
      <c r="M206" s="5">
        <v>0.0</v>
      </c>
      <c r="N206" s="3"/>
      <c r="O206" s="3"/>
      <c r="P206" s="3"/>
      <c r="Q206" s="3"/>
      <c r="R206" s="5">
        <v>38.0</v>
      </c>
      <c r="S206" s="5">
        <v>27.0</v>
      </c>
      <c r="T206" s="5">
        <v>20.0</v>
      </c>
      <c r="U206" s="5">
        <v>16.0</v>
      </c>
      <c r="V206" s="5">
        <v>2.0</v>
      </c>
      <c r="W206" s="5">
        <v>15.0</v>
      </c>
      <c r="X206" s="5">
        <v>0.0</v>
      </c>
      <c r="Y206" s="5">
        <v>0.0</v>
      </c>
      <c r="Z206" s="5">
        <v>2.0</v>
      </c>
      <c r="AA206" s="5">
        <v>0.0</v>
      </c>
      <c r="AB206" s="5">
        <v>0.0</v>
      </c>
      <c r="AC206" s="5">
        <v>149.0</v>
      </c>
      <c r="AD206" s="5">
        <v>1.105</v>
      </c>
      <c r="AE206" s="5">
        <v>6.6</v>
      </c>
      <c r="AF206" s="5">
        <v>1.87</v>
      </c>
      <c r="AG206" s="5">
        <v>149.0</v>
      </c>
      <c r="AH206" s="5">
        <v>131.0</v>
      </c>
      <c r="AI206" s="5">
        <v>20.0</v>
      </c>
      <c r="AJ206" s="5">
        <v>27.0</v>
      </c>
      <c r="AK206" s="5">
        <v>5.0</v>
      </c>
      <c r="AL206" s="5">
        <v>3.0</v>
      </c>
      <c r="AM206" s="5">
        <v>2.0</v>
      </c>
      <c r="AN206" s="5">
        <v>3.0</v>
      </c>
      <c r="AO206" s="5">
        <v>1.0</v>
      </c>
      <c r="AP206" s="5">
        <v>15.0</v>
      </c>
      <c r="AQ206" s="5">
        <v>0.206</v>
      </c>
      <c r="AR206" s="5">
        <v>0.297</v>
      </c>
      <c r="AS206" s="5">
        <v>0.336</v>
      </c>
      <c r="AT206" s="5">
        <v>0.633</v>
      </c>
      <c r="AU206" s="5">
        <v>44.0</v>
      </c>
      <c r="AV206" s="5">
        <v>5.0</v>
      </c>
      <c r="AW206" s="5">
        <v>2.0</v>
      </c>
      <c r="AX206" s="5">
        <v>1.0</v>
      </c>
      <c r="AY206" s="5">
        <v>0.0</v>
      </c>
      <c r="AZ206" s="5">
        <v>0.0</v>
      </c>
      <c r="BA206" s="5">
        <v>0.0</v>
      </c>
      <c r="BB206" s="5">
        <v>0.248</v>
      </c>
      <c r="BC206" s="5">
        <f t="shared" si="1"/>
        <v>17</v>
      </c>
      <c r="BD206" s="5">
        <f t="shared" si="2"/>
        <v>2</v>
      </c>
    </row>
    <row r="207">
      <c r="A207" s="1">
        <v>206.0</v>
      </c>
      <c r="B207" s="3"/>
      <c r="C207" s="4" t="s">
        <v>917</v>
      </c>
      <c r="D207" s="4" t="s">
        <v>1126</v>
      </c>
      <c r="E207" s="5">
        <v>2019.0</v>
      </c>
      <c r="F207" s="5">
        <v>2019.0</v>
      </c>
      <c r="G207" s="5">
        <v>47.0</v>
      </c>
      <c r="H207" s="5">
        <v>28.0</v>
      </c>
      <c r="I207" s="3"/>
      <c r="J207" s="3"/>
      <c r="K207" s="3"/>
      <c r="L207" s="5">
        <v>4.24</v>
      </c>
      <c r="M207" s="5">
        <v>0.0</v>
      </c>
      <c r="N207" s="3"/>
      <c r="O207" s="3"/>
      <c r="P207" s="3"/>
      <c r="Q207" s="3"/>
      <c r="R207" s="5">
        <v>23.1</v>
      </c>
      <c r="S207" s="5">
        <v>20.0</v>
      </c>
      <c r="T207" s="5">
        <v>9.0</v>
      </c>
      <c r="U207" s="5">
        <v>11.0</v>
      </c>
      <c r="V207" s="5">
        <v>3.0</v>
      </c>
      <c r="W207" s="5">
        <v>14.0</v>
      </c>
      <c r="X207" s="5">
        <v>1.0</v>
      </c>
      <c r="Y207" s="5">
        <v>1.0</v>
      </c>
      <c r="Z207" s="5">
        <v>0.0</v>
      </c>
      <c r="AA207" s="5">
        <v>0.0</v>
      </c>
      <c r="AB207" s="5">
        <v>1.0</v>
      </c>
      <c r="AC207" s="5">
        <v>103.0</v>
      </c>
      <c r="AD207" s="5">
        <v>1.457</v>
      </c>
      <c r="AE207" s="5">
        <v>10.8</v>
      </c>
      <c r="AF207" s="5">
        <v>2.0</v>
      </c>
      <c r="AG207" s="5">
        <v>103.0</v>
      </c>
      <c r="AH207" s="5">
        <v>89.0</v>
      </c>
      <c r="AI207" s="5">
        <v>9.0</v>
      </c>
      <c r="AJ207" s="5">
        <v>20.0</v>
      </c>
      <c r="AK207" s="5">
        <v>0.0</v>
      </c>
      <c r="AL207" s="5">
        <v>0.0</v>
      </c>
      <c r="AM207" s="5">
        <v>3.0</v>
      </c>
      <c r="AN207" s="5">
        <v>2.0</v>
      </c>
      <c r="AO207" s="5">
        <v>0.0</v>
      </c>
      <c r="AP207" s="5">
        <v>14.0</v>
      </c>
      <c r="AQ207" s="5">
        <v>0.225</v>
      </c>
      <c r="AR207" s="5">
        <v>0.33</v>
      </c>
      <c r="AS207" s="5">
        <v>0.326</v>
      </c>
      <c r="AT207" s="5">
        <v>0.656</v>
      </c>
      <c r="AU207" s="5">
        <v>29.0</v>
      </c>
      <c r="AV207" s="5">
        <v>2.0</v>
      </c>
      <c r="AW207" s="5">
        <v>0.0</v>
      </c>
      <c r="AX207" s="5">
        <v>0.0</v>
      </c>
      <c r="AY207" s="5">
        <v>0.0</v>
      </c>
      <c r="AZ207" s="5">
        <v>1.0</v>
      </c>
      <c r="BA207" s="5">
        <v>1.0</v>
      </c>
      <c r="BB207" s="5">
        <v>0.293</v>
      </c>
      <c r="BC207" s="5">
        <f t="shared" si="1"/>
        <v>17</v>
      </c>
      <c r="BD207" s="5">
        <f t="shared" si="2"/>
        <v>2</v>
      </c>
    </row>
    <row r="208">
      <c r="A208" s="1">
        <v>207.0</v>
      </c>
      <c r="B208" s="3"/>
      <c r="C208" s="4" t="s">
        <v>952</v>
      </c>
      <c r="D208" s="4" t="s">
        <v>1126</v>
      </c>
      <c r="E208" s="5">
        <v>2019.0</v>
      </c>
      <c r="F208" s="5">
        <v>2019.0</v>
      </c>
      <c r="G208" s="5">
        <v>37.0</v>
      </c>
      <c r="H208" s="5">
        <v>28.0</v>
      </c>
      <c r="I208" s="3"/>
      <c r="J208" s="3"/>
      <c r="K208" s="3"/>
      <c r="L208" s="5">
        <v>10.8</v>
      </c>
      <c r="M208" s="5">
        <v>0.0</v>
      </c>
      <c r="N208" s="3"/>
      <c r="O208" s="3"/>
      <c r="P208" s="3"/>
      <c r="Q208" s="3"/>
      <c r="R208" s="5">
        <v>16.2</v>
      </c>
      <c r="S208" s="5">
        <v>26.0</v>
      </c>
      <c r="T208" s="5">
        <v>23.0</v>
      </c>
      <c r="U208" s="5">
        <v>20.0</v>
      </c>
      <c r="V208" s="5">
        <v>5.0</v>
      </c>
      <c r="W208" s="5">
        <v>6.0</v>
      </c>
      <c r="X208" s="5">
        <v>1.0</v>
      </c>
      <c r="Y208" s="5">
        <v>0.0</v>
      </c>
      <c r="Z208" s="5">
        <v>1.0</v>
      </c>
      <c r="AA208" s="5">
        <v>0.0</v>
      </c>
      <c r="AB208" s="5">
        <v>0.0</v>
      </c>
      <c r="AC208" s="5">
        <v>82.0</v>
      </c>
      <c r="AD208" s="5">
        <v>1.92</v>
      </c>
      <c r="AE208" s="5">
        <v>15.1</v>
      </c>
      <c r="AF208" s="5">
        <v>4.67</v>
      </c>
      <c r="AG208" s="5">
        <v>82.0</v>
      </c>
      <c r="AH208" s="5">
        <v>74.0</v>
      </c>
      <c r="AI208" s="5">
        <v>23.0</v>
      </c>
      <c r="AJ208" s="5">
        <v>26.0</v>
      </c>
      <c r="AK208" s="5">
        <v>9.0</v>
      </c>
      <c r="AL208" s="5">
        <v>1.0</v>
      </c>
      <c r="AM208" s="5">
        <v>5.0</v>
      </c>
      <c r="AN208" s="5">
        <v>1.0</v>
      </c>
      <c r="AO208" s="5">
        <v>0.0</v>
      </c>
      <c r="AP208" s="5">
        <v>6.0</v>
      </c>
      <c r="AQ208" s="5">
        <v>0.351</v>
      </c>
      <c r="AR208" s="5">
        <v>0.402</v>
      </c>
      <c r="AS208" s="5">
        <v>0.703</v>
      </c>
      <c r="AT208" s="5">
        <v>1.105</v>
      </c>
      <c r="AU208" s="5">
        <v>52.0</v>
      </c>
      <c r="AV208" s="5">
        <v>0.0</v>
      </c>
      <c r="AW208" s="5">
        <v>1.0</v>
      </c>
      <c r="AX208" s="5">
        <v>0.0</v>
      </c>
      <c r="AY208" s="5">
        <v>1.0</v>
      </c>
      <c r="AZ208" s="5">
        <v>1.0</v>
      </c>
      <c r="BA208" s="5">
        <v>0.0</v>
      </c>
      <c r="BB208" s="5">
        <v>0.5</v>
      </c>
      <c r="BC208" s="5">
        <f t="shared" si="1"/>
        <v>11</v>
      </c>
      <c r="BD208" s="5">
        <f t="shared" si="2"/>
        <v>1</v>
      </c>
    </row>
    <row r="209">
      <c r="A209" s="1">
        <v>208.0</v>
      </c>
      <c r="B209" s="3"/>
      <c r="C209" s="4" t="s">
        <v>811</v>
      </c>
      <c r="D209" s="4" t="s">
        <v>1126</v>
      </c>
      <c r="E209" s="5">
        <v>2019.0</v>
      </c>
      <c r="F209" s="5">
        <v>2020.0</v>
      </c>
      <c r="G209" s="5">
        <v>69.0</v>
      </c>
      <c r="H209" s="5">
        <v>28.0</v>
      </c>
      <c r="I209" s="3"/>
      <c r="J209" s="3"/>
      <c r="K209" s="3"/>
      <c r="L209" s="5">
        <v>2.64</v>
      </c>
      <c r="M209" s="5">
        <v>0.0</v>
      </c>
      <c r="N209" s="3"/>
      <c r="O209" s="3"/>
      <c r="P209" s="3"/>
      <c r="Q209" s="3"/>
      <c r="R209" s="5">
        <v>30.2</v>
      </c>
      <c r="S209" s="5">
        <v>33.0</v>
      </c>
      <c r="T209" s="5">
        <v>13.0</v>
      </c>
      <c r="U209" s="5">
        <v>9.0</v>
      </c>
      <c r="V209" s="5">
        <v>0.0</v>
      </c>
      <c r="W209" s="5">
        <v>12.0</v>
      </c>
      <c r="X209" s="5">
        <v>2.0</v>
      </c>
      <c r="Y209" s="5">
        <v>0.0</v>
      </c>
      <c r="Z209" s="5">
        <v>0.0</v>
      </c>
      <c r="AA209" s="5">
        <v>0.0</v>
      </c>
      <c r="AB209" s="5">
        <v>0.0</v>
      </c>
      <c r="AC209" s="5">
        <v>130.0</v>
      </c>
      <c r="AD209" s="5">
        <v>1.467</v>
      </c>
      <c r="AE209" s="5">
        <v>8.2</v>
      </c>
      <c r="AF209" s="5">
        <v>2.33</v>
      </c>
      <c r="AG209" s="5">
        <v>130.0</v>
      </c>
      <c r="AH209" s="5">
        <v>117.0</v>
      </c>
      <c r="AI209" s="5">
        <v>13.0</v>
      </c>
      <c r="AJ209" s="5">
        <v>33.0</v>
      </c>
      <c r="AK209" s="5">
        <v>4.0</v>
      </c>
      <c r="AL209" s="5">
        <v>1.0</v>
      </c>
      <c r="AM209" s="5">
        <v>0.0</v>
      </c>
      <c r="AN209" s="5">
        <v>0.0</v>
      </c>
      <c r="AO209" s="5">
        <v>0.0</v>
      </c>
      <c r="AP209" s="5">
        <v>12.0</v>
      </c>
      <c r="AQ209" s="5">
        <v>0.282</v>
      </c>
      <c r="AR209" s="5">
        <v>0.346</v>
      </c>
      <c r="AS209" s="5">
        <v>0.333</v>
      </c>
      <c r="AT209" s="5">
        <v>0.679</v>
      </c>
      <c r="AU209" s="5">
        <v>39.0</v>
      </c>
      <c r="AV209" s="5">
        <v>4.0</v>
      </c>
      <c r="AW209" s="5">
        <v>0.0</v>
      </c>
      <c r="AX209" s="5">
        <v>0.0</v>
      </c>
      <c r="AY209" s="5">
        <v>1.0</v>
      </c>
      <c r="AZ209" s="5">
        <v>2.0</v>
      </c>
      <c r="BA209" s="5">
        <v>0.0</v>
      </c>
      <c r="BB209" s="5">
        <v>0.367</v>
      </c>
      <c r="BC209" s="5">
        <f t="shared" si="1"/>
        <v>28</v>
      </c>
      <c r="BD209" s="5">
        <f t="shared" si="2"/>
        <v>0</v>
      </c>
    </row>
    <row r="210">
      <c r="A210" s="1">
        <v>209.0</v>
      </c>
      <c r="B210" s="3"/>
      <c r="C210" s="4" t="s">
        <v>849</v>
      </c>
      <c r="D210" s="4" t="s">
        <v>1126</v>
      </c>
      <c r="E210" s="5">
        <v>2019.0</v>
      </c>
      <c r="F210" s="5">
        <v>2020.0</v>
      </c>
      <c r="G210" s="5">
        <v>16.0</v>
      </c>
      <c r="H210" s="5">
        <v>27.0</v>
      </c>
      <c r="I210" s="3"/>
      <c r="J210" s="3"/>
      <c r="K210" s="3"/>
      <c r="L210" s="5">
        <v>5.25</v>
      </c>
      <c r="M210" s="5">
        <v>11.0</v>
      </c>
      <c r="N210" s="3"/>
      <c r="O210" s="3"/>
      <c r="P210" s="3"/>
      <c r="Q210" s="3"/>
      <c r="R210" s="5">
        <v>36.0</v>
      </c>
      <c r="S210" s="5">
        <v>41.0</v>
      </c>
      <c r="T210" s="5">
        <v>21.0</v>
      </c>
      <c r="U210" s="5">
        <v>21.0</v>
      </c>
      <c r="V210" s="5">
        <v>8.0</v>
      </c>
      <c r="W210" s="5">
        <v>12.0</v>
      </c>
      <c r="X210" s="5">
        <v>0.0</v>
      </c>
      <c r="Y210" s="5">
        <v>0.0</v>
      </c>
      <c r="Z210" s="5">
        <v>6.0</v>
      </c>
      <c r="AA210" s="5">
        <v>1.0</v>
      </c>
      <c r="AB210" s="5">
        <v>0.0</v>
      </c>
      <c r="AC210" s="5">
        <v>163.0</v>
      </c>
      <c r="AD210" s="5">
        <v>1.472</v>
      </c>
      <c r="AE210" s="5">
        <v>6.8</v>
      </c>
      <c r="AF210" s="5">
        <v>2.25</v>
      </c>
      <c r="AG210" s="5">
        <v>163.0</v>
      </c>
      <c r="AH210" s="5">
        <v>145.0</v>
      </c>
      <c r="AI210" s="5">
        <v>21.0</v>
      </c>
      <c r="AJ210" s="5">
        <v>41.0</v>
      </c>
      <c r="AK210" s="5">
        <v>8.0</v>
      </c>
      <c r="AL210" s="5">
        <v>1.0</v>
      </c>
      <c r="AM210" s="5">
        <v>8.0</v>
      </c>
      <c r="AN210" s="5">
        <v>1.0</v>
      </c>
      <c r="AO210" s="5">
        <v>1.0</v>
      </c>
      <c r="AP210" s="5">
        <v>12.0</v>
      </c>
      <c r="AQ210" s="5">
        <v>0.283</v>
      </c>
      <c r="AR210" s="5">
        <v>0.362</v>
      </c>
      <c r="AS210" s="5">
        <v>0.517</v>
      </c>
      <c r="AT210" s="5">
        <v>0.879</v>
      </c>
      <c r="AU210" s="5">
        <v>75.0</v>
      </c>
      <c r="AV210" s="5">
        <v>2.0</v>
      </c>
      <c r="AW210" s="5">
        <v>6.0</v>
      </c>
      <c r="AX210" s="5">
        <v>0.0</v>
      </c>
      <c r="AY210" s="5">
        <v>0.0</v>
      </c>
      <c r="AZ210" s="5">
        <v>0.0</v>
      </c>
      <c r="BA210" s="5">
        <v>0.0</v>
      </c>
      <c r="BB210" s="5">
        <v>0.3</v>
      </c>
      <c r="BC210" s="5">
        <f t="shared" si="1"/>
        <v>24</v>
      </c>
      <c r="BD210" s="5">
        <f t="shared" si="2"/>
        <v>0</v>
      </c>
    </row>
    <row r="211">
      <c r="A211" s="1">
        <v>210.0</v>
      </c>
      <c r="B211" s="3"/>
      <c r="C211" s="4" t="s">
        <v>954</v>
      </c>
      <c r="D211" s="4" t="s">
        <v>1126</v>
      </c>
      <c r="E211" s="5">
        <v>2019.0</v>
      </c>
      <c r="F211" s="5">
        <v>2019.0</v>
      </c>
      <c r="G211" s="5">
        <v>48.0</v>
      </c>
      <c r="H211" s="5">
        <v>27.0</v>
      </c>
      <c r="I211" s="3"/>
      <c r="J211" s="3"/>
      <c r="K211" s="3"/>
      <c r="L211" s="5">
        <v>5.6</v>
      </c>
      <c r="M211" s="5">
        <v>0.0</v>
      </c>
      <c r="N211" s="3"/>
      <c r="O211" s="3"/>
      <c r="P211" s="3"/>
      <c r="Q211" s="3"/>
      <c r="R211" s="5">
        <v>17.2</v>
      </c>
      <c r="S211" s="5">
        <v>19.0</v>
      </c>
      <c r="T211" s="5">
        <v>14.0</v>
      </c>
      <c r="U211" s="5">
        <v>11.0</v>
      </c>
      <c r="V211" s="5">
        <v>5.0</v>
      </c>
      <c r="W211" s="5">
        <v>12.0</v>
      </c>
      <c r="X211" s="5">
        <v>2.0</v>
      </c>
      <c r="Y211" s="5">
        <v>0.0</v>
      </c>
      <c r="Z211" s="5">
        <v>0.0</v>
      </c>
      <c r="AA211" s="5">
        <v>0.0</v>
      </c>
      <c r="AB211" s="5">
        <v>1.0</v>
      </c>
      <c r="AC211" s="5">
        <v>82.0</v>
      </c>
      <c r="AD211" s="5">
        <v>1.755</v>
      </c>
      <c r="AE211" s="5">
        <v>13.8</v>
      </c>
      <c r="AF211" s="5">
        <v>2.25</v>
      </c>
      <c r="AG211" s="5">
        <v>82.0</v>
      </c>
      <c r="AH211" s="5">
        <v>70.0</v>
      </c>
      <c r="AI211" s="5">
        <v>14.0</v>
      </c>
      <c r="AJ211" s="5">
        <v>19.0</v>
      </c>
      <c r="AK211" s="5">
        <v>2.0</v>
      </c>
      <c r="AL211" s="5">
        <v>1.0</v>
      </c>
      <c r="AM211" s="5">
        <v>5.0</v>
      </c>
      <c r="AN211" s="5">
        <v>0.0</v>
      </c>
      <c r="AO211" s="5">
        <v>0.0</v>
      </c>
      <c r="AP211" s="5">
        <v>12.0</v>
      </c>
      <c r="AQ211" s="5">
        <v>0.271</v>
      </c>
      <c r="AR211" s="5">
        <v>0.378</v>
      </c>
      <c r="AS211" s="5">
        <v>0.543</v>
      </c>
      <c r="AT211" s="5">
        <v>0.921</v>
      </c>
      <c r="AU211" s="5">
        <v>38.0</v>
      </c>
      <c r="AV211" s="5">
        <v>2.0</v>
      </c>
      <c r="AW211" s="5">
        <v>0.0</v>
      </c>
      <c r="AX211" s="5">
        <v>0.0</v>
      </c>
      <c r="AY211" s="5">
        <v>0.0</v>
      </c>
      <c r="AZ211" s="5">
        <v>2.0</v>
      </c>
      <c r="BA211" s="5">
        <v>0.0</v>
      </c>
      <c r="BB211" s="5">
        <v>0.368</v>
      </c>
      <c r="BC211" s="5">
        <f t="shared" si="1"/>
        <v>11</v>
      </c>
      <c r="BD211" s="5">
        <f t="shared" si="2"/>
        <v>0</v>
      </c>
    </row>
    <row r="212">
      <c r="A212" s="1">
        <v>211.0</v>
      </c>
      <c r="B212" s="3"/>
      <c r="C212" s="4" t="s">
        <v>916</v>
      </c>
      <c r="D212" s="4" t="s">
        <v>1126</v>
      </c>
      <c r="E212" s="5">
        <v>2019.0</v>
      </c>
      <c r="F212" s="5">
        <v>2019.0</v>
      </c>
      <c r="G212" s="5">
        <v>15.0</v>
      </c>
      <c r="H212" s="5">
        <v>27.0</v>
      </c>
      <c r="I212" s="3"/>
      <c r="J212" s="3"/>
      <c r="K212" s="3"/>
      <c r="L212" s="5">
        <v>6.04</v>
      </c>
      <c r="M212" s="5">
        <v>15.0</v>
      </c>
      <c r="N212" s="3"/>
      <c r="O212" s="3"/>
      <c r="P212" s="3"/>
      <c r="Q212" s="3"/>
      <c r="R212" s="5">
        <v>28.1</v>
      </c>
      <c r="S212" s="5">
        <v>35.0</v>
      </c>
      <c r="T212" s="5">
        <v>20.0</v>
      </c>
      <c r="U212" s="5">
        <v>19.0</v>
      </c>
      <c r="V212" s="5">
        <v>6.0</v>
      </c>
      <c r="W212" s="5">
        <v>14.0</v>
      </c>
      <c r="X212" s="5">
        <v>0.0</v>
      </c>
      <c r="Y212" s="5">
        <v>1.0</v>
      </c>
      <c r="Z212" s="5">
        <v>1.0</v>
      </c>
      <c r="AA212" s="5">
        <v>0.0</v>
      </c>
      <c r="AB212" s="5">
        <v>2.0</v>
      </c>
      <c r="AC212" s="5">
        <v>134.0</v>
      </c>
      <c r="AD212" s="5">
        <v>1.729</v>
      </c>
      <c r="AE212" s="5">
        <v>8.6</v>
      </c>
      <c r="AF212" s="5">
        <v>1.93</v>
      </c>
      <c r="AG212" s="5">
        <v>134.0</v>
      </c>
      <c r="AH212" s="5">
        <v>119.0</v>
      </c>
      <c r="AI212" s="5">
        <v>20.0</v>
      </c>
      <c r="AJ212" s="5">
        <v>35.0</v>
      </c>
      <c r="AK212" s="5">
        <v>10.0</v>
      </c>
      <c r="AL212" s="5">
        <v>1.0</v>
      </c>
      <c r="AM212" s="5">
        <v>6.0</v>
      </c>
      <c r="AN212" s="5">
        <v>1.0</v>
      </c>
      <c r="AO212" s="5">
        <v>1.0</v>
      </c>
      <c r="AP212" s="5">
        <v>14.0</v>
      </c>
      <c r="AQ212" s="5">
        <v>0.294</v>
      </c>
      <c r="AR212" s="5">
        <v>0.373</v>
      </c>
      <c r="AS212" s="5">
        <v>0.546</v>
      </c>
      <c r="AT212" s="5">
        <v>0.919</v>
      </c>
      <c r="AU212" s="5">
        <v>65.0</v>
      </c>
      <c r="AV212" s="5">
        <v>1.0</v>
      </c>
      <c r="AW212" s="5">
        <v>1.0</v>
      </c>
      <c r="AX212" s="5">
        <v>0.0</v>
      </c>
      <c r="AY212" s="5">
        <v>0.0</v>
      </c>
      <c r="AZ212" s="5">
        <v>0.0</v>
      </c>
      <c r="BA212" s="5">
        <v>1.0</v>
      </c>
      <c r="BB212" s="5">
        <v>0.337</v>
      </c>
      <c r="BC212" s="5">
        <f t="shared" si="1"/>
        <v>18</v>
      </c>
      <c r="BD212" s="5">
        <f t="shared" si="2"/>
        <v>0</v>
      </c>
    </row>
    <row r="213">
      <c r="A213" s="1">
        <v>212.0</v>
      </c>
      <c r="B213" s="3"/>
      <c r="C213" s="4" t="s">
        <v>913</v>
      </c>
      <c r="D213" s="4" t="s">
        <v>1126</v>
      </c>
      <c r="E213" s="5">
        <v>2019.0</v>
      </c>
      <c r="F213" s="5">
        <v>2020.0</v>
      </c>
      <c r="G213" s="5">
        <v>57.0</v>
      </c>
      <c r="H213" s="5">
        <v>27.0</v>
      </c>
      <c r="I213" s="3"/>
      <c r="J213" s="3"/>
      <c r="K213" s="3"/>
      <c r="L213" s="5">
        <v>3.64</v>
      </c>
      <c r="M213" s="5">
        <v>0.0</v>
      </c>
      <c r="N213" s="3"/>
      <c r="O213" s="3"/>
      <c r="P213" s="3"/>
      <c r="Q213" s="3"/>
      <c r="R213" s="5">
        <v>29.2</v>
      </c>
      <c r="S213" s="5">
        <v>17.0</v>
      </c>
      <c r="T213" s="5">
        <v>8.0</v>
      </c>
      <c r="U213" s="5">
        <v>12.0</v>
      </c>
      <c r="V213" s="5">
        <v>2.0</v>
      </c>
      <c r="W213" s="5">
        <v>8.0</v>
      </c>
      <c r="X213" s="5">
        <v>3.0</v>
      </c>
      <c r="Y213" s="5">
        <v>0.0</v>
      </c>
      <c r="Z213" s="5">
        <v>0.0</v>
      </c>
      <c r="AA213" s="5">
        <v>0.0</v>
      </c>
      <c r="AB213" s="5">
        <v>2.0</v>
      </c>
      <c r="AC213" s="5">
        <v>112.0</v>
      </c>
      <c r="AD213" s="5">
        <v>0.843</v>
      </c>
      <c r="AE213" s="5">
        <v>8.2</v>
      </c>
      <c r="AF213" s="5">
        <v>3.38</v>
      </c>
      <c r="AG213" s="5">
        <v>112.0</v>
      </c>
      <c r="AH213" s="5">
        <v>102.0</v>
      </c>
      <c r="AI213" s="5">
        <v>8.0</v>
      </c>
      <c r="AJ213" s="5">
        <v>17.0</v>
      </c>
      <c r="AK213" s="5">
        <v>3.0</v>
      </c>
      <c r="AL213" s="5">
        <v>1.0</v>
      </c>
      <c r="AM213" s="5">
        <v>2.0</v>
      </c>
      <c r="AN213" s="5">
        <v>0.0</v>
      </c>
      <c r="AO213" s="5">
        <v>1.0</v>
      </c>
      <c r="AP213" s="5">
        <v>8.0</v>
      </c>
      <c r="AQ213" s="5">
        <v>0.167</v>
      </c>
      <c r="AR213" s="5">
        <v>0.225</v>
      </c>
      <c r="AS213" s="5">
        <v>0.275</v>
      </c>
      <c r="AT213" s="5">
        <v>0.5</v>
      </c>
      <c r="AU213" s="5">
        <v>28.0</v>
      </c>
      <c r="AV213" s="5">
        <v>0.0</v>
      </c>
      <c r="AW213" s="5">
        <v>0.0</v>
      </c>
      <c r="AX213" s="5">
        <v>1.0</v>
      </c>
      <c r="AY213" s="5">
        <v>1.0</v>
      </c>
      <c r="AZ213" s="5">
        <v>3.0</v>
      </c>
      <c r="BA213" s="5">
        <v>0.0</v>
      </c>
      <c r="BB213" s="5">
        <v>0.203</v>
      </c>
      <c r="BC213" s="5">
        <f t="shared" si="1"/>
        <v>11</v>
      </c>
      <c r="BD213" s="5">
        <f t="shared" si="2"/>
        <v>-1</v>
      </c>
    </row>
    <row r="214">
      <c r="A214" s="1">
        <v>213.0</v>
      </c>
      <c r="B214" s="3"/>
      <c r="C214" s="4" t="s">
        <v>1048</v>
      </c>
      <c r="D214" s="4" t="s">
        <v>1126</v>
      </c>
      <c r="E214" s="5">
        <v>2019.0</v>
      </c>
      <c r="F214" s="5">
        <v>2019.0</v>
      </c>
      <c r="G214" s="5">
        <v>15.0</v>
      </c>
      <c r="H214" s="5">
        <v>27.0</v>
      </c>
      <c r="I214" s="3"/>
      <c r="J214" s="3"/>
      <c r="K214" s="3"/>
      <c r="L214" s="5">
        <v>3.72</v>
      </c>
      <c r="M214" s="5">
        <v>14.0</v>
      </c>
      <c r="N214" s="3"/>
      <c r="O214" s="3"/>
      <c r="P214" s="3"/>
      <c r="Q214" s="3"/>
      <c r="R214" s="5">
        <v>38.2</v>
      </c>
      <c r="S214" s="5">
        <v>35.0</v>
      </c>
      <c r="T214" s="5">
        <v>21.0</v>
      </c>
      <c r="U214" s="5">
        <v>16.0</v>
      </c>
      <c r="V214" s="5">
        <v>7.0</v>
      </c>
      <c r="W214" s="5">
        <v>10.0</v>
      </c>
      <c r="X214" s="5">
        <v>0.0</v>
      </c>
      <c r="Y214" s="5">
        <v>1.0</v>
      </c>
      <c r="Z214" s="5">
        <v>6.0</v>
      </c>
      <c r="AA214" s="5">
        <v>0.0</v>
      </c>
      <c r="AB214" s="5">
        <v>0.0</v>
      </c>
      <c r="AC214" s="5">
        <v>163.0</v>
      </c>
      <c r="AD214" s="5">
        <v>1.164</v>
      </c>
      <c r="AE214" s="5">
        <v>6.3</v>
      </c>
      <c r="AF214" s="5">
        <v>2.7</v>
      </c>
      <c r="AG214" s="5">
        <v>163.0</v>
      </c>
      <c r="AH214" s="5">
        <v>147.0</v>
      </c>
      <c r="AI214" s="5">
        <v>21.0</v>
      </c>
      <c r="AJ214" s="5">
        <v>35.0</v>
      </c>
      <c r="AK214" s="5">
        <v>4.0</v>
      </c>
      <c r="AL214" s="5">
        <v>0.0</v>
      </c>
      <c r="AM214" s="5">
        <v>7.0</v>
      </c>
      <c r="AN214" s="5">
        <v>2.0</v>
      </c>
      <c r="AO214" s="5">
        <v>2.0</v>
      </c>
      <c r="AP214" s="5">
        <v>10.0</v>
      </c>
      <c r="AQ214" s="5">
        <v>0.238</v>
      </c>
      <c r="AR214" s="5">
        <v>0.313</v>
      </c>
      <c r="AS214" s="5">
        <v>0.408</v>
      </c>
      <c r="AT214" s="5">
        <v>0.721</v>
      </c>
      <c r="AU214" s="5">
        <v>60.0</v>
      </c>
      <c r="AV214" s="5">
        <v>2.0</v>
      </c>
      <c r="AW214" s="5">
        <v>6.0</v>
      </c>
      <c r="AX214" s="5">
        <v>0.0</v>
      </c>
      <c r="AY214" s="5">
        <v>0.0</v>
      </c>
      <c r="AZ214" s="5">
        <v>0.0</v>
      </c>
      <c r="BA214" s="5">
        <v>1.0</v>
      </c>
      <c r="BB214" s="5">
        <v>0.248</v>
      </c>
      <c r="BC214" s="5">
        <f t="shared" si="1"/>
        <v>24</v>
      </c>
      <c r="BD214" s="5">
        <f t="shared" si="2"/>
        <v>0</v>
      </c>
    </row>
    <row r="215">
      <c r="A215" s="1">
        <v>214.0</v>
      </c>
      <c r="B215" s="3"/>
      <c r="C215" s="4" t="s">
        <v>764</v>
      </c>
      <c r="D215" s="4" t="s">
        <v>1126</v>
      </c>
      <c r="E215" s="5">
        <v>2019.0</v>
      </c>
      <c r="F215" s="5">
        <v>2020.0</v>
      </c>
      <c r="G215" s="5">
        <v>47.0</v>
      </c>
      <c r="H215" s="5">
        <v>27.0</v>
      </c>
      <c r="I215" s="3"/>
      <c r="J215" s="3"/>
      <c r="K215" s="3"/>
      <c r="L215" s="5">
        <v>3.12</v>
      </c>
      <c r="M215" s="5">
        <v>11.0</v>
      </c>
      <c r="N215" s="3"/>
      <c r="O215" s="3"/>
      <c r="P215" s="3"/>
      <c r="Q215" s="3"/>
      <c r="R215" s="5">
        <v>26.0</v>
      </c>
      <c r="S215" s="5">
        <v>19.0</v>
      </c>
      <c r="T215" s="5">
        <v>17.0</v>
      </c>
      <c r="U215" s="5">
        <v>9.0</v>
      </c>
      <c r="V215" s="5">
        <v>5.0</v>
      </c>
      <c r="W215" s="5">
        <v>13.0</v>
      </c>
      <c r="X215" s="5">
        <v>0.0</v>
      </c>
      <c r="Y215" s="5">
        <v>0.0</v>
      </c>
      <c r="Z215" s="5">
        <v>0.0</v>
      </c>
      <c r="AA215" s="5">
        <v>1.0</v>
      </c>
      <c r="AB215" s="5">
        <v>1.0</v>
      </c>
      <c r="AC215" s="5">
        <v>107.0</v>
      </c>
      <c r="AD215" s="5">
        <v>1.231</v>
      </c>
      <c r="AE215" s="5">
        <v>9.3</v>
      </c>
      <c r="AF215" s="5">
        <v>2.08</v>
      </c>
      <c r="AG215" s="5">
        <v>107.0</v>
      </c>
      <c r="AH215" s="5">
        <v>94.0</v>
      </c>
      <c r="AI215" s="5">
        <v>17.0</v>
      </c>
      <c r="AJ215" s="5">
        <v>19.0</v>
      </c>
      <c r="AK215" s="5">
        <v>7.0</v>
      </c>
      <c r="AL215" s="5">
        <v>1.0</v>
      </c>
      <c r="AM215" s="5">
        <v>5.0</v>
      </c>
      <c r="AN215" s="5">
        <v>2.0</v>
      </c>
      <c r="AO215" s="5">
        <v>1.0</v>
      </c>
      <c r="AP215" s="5">
        <v>13.0</v>
      </c>
      <c r="AQ215" s="5">
        <v>0.202</v>
      </c>
      <c r="AR215" s="5">
        <v>0.299</v>
      </c>
      <c r="AS215" s="5">
        <v>0.457</v>
      </c>
      <c r="AT215" s="5">
        <v>0.757</v>
      </c>
      <c r="AU215" s="5">
        <v>43.0</v>
      </c>
      <c r="AV215" s="5">
        <v>2.0</v>
      </c>
      <c r="AW215" s="5">
        <v>0.0</v>
      </c>
      <c r="AX215" s="5">
        <v>0.0</v>
      </c>
      <c r="AY215" s="5">
        <v>0.0</v>
      </c>
      <c r="AZ215" s="5">
        <v>0.0</v>
      </c>
      <c r="BA215" s="5">
        <v>0.0</v>
      </c>
      <c r="BB215" s="5">
        <v>0.226</v>
      </c>
      <c r="BC215" s="5">
        <f t="shared" si="1"/>
        <v>6</v>
      </c>
      <c r="BD215" s="5">
        <f t="shared" si="2"/>
        <v>1</v>
      </c>
    </row>
    <row r="216">
      <c r="A216" s="1">
        <v>215.0</v>
      </c>
      <c r="B216" s="3"/>
      <c r="C216" s="4" t="s">
        <v>837</v>
      </c>
      <c r="D216" s="4" t="s">
        <v>1126</v>
      </c>
      <c r="E216" s="5">
        <v>2019.0</v>
      </c>
      <c r="F216" s="5">
        <v>2020.0</v>
      </c>
      <c r="G216" s="5">
        <v>57.0</v>
      </c>
      <c r="H216" s="5">
        <v>27.0</v>
      </c>
      <c r="I216" s="3"/>
      <c r="J216" s="3"/>
      <c r="K216" s="3"/>
      <c r="L216" s="5">
        <v>4.33</v>
      </c>
      <c r="M216" s="5">
        <v>0.0</v>
      </c>
      <c r="N216" s="3"/>
      <c r="O216" s="3"/>
      <c r="P216" s="3"/>
      <c r="Q216" s="3"/>
      <c r="R216" s="5">
        <v>35.1</v>
      </c>
      <c r="S216" s="5">
        <v>37.0</v>
      </c>
      <c r="T216" s="5">
        <v>20.0</v>
      </c>
      <c r="U216" s="5">
        <v>17.0</v>
      </c>
      <c r="V216" s="5">
        <v>6.0</v>
      </c>
      <c r="W216" s="5">
        <v>11.0</v>
      </c>
      <c r="X216" s="5">
        <v>2.0</v>
      </c>
      <c r="Y216" s="5">
        <v>2.0</v>
      </c>
      <c r="Z216" s="5">
        <v>0.0</v>
      </c>
      <c r="AA216" s="5">
        <v>0.0</v>
      </c>
      <c r="AB216" s="5">
        <v>2.0</v>
      </c>
      <c r="AC216" s="5">
        <v>152.0</v>
      </c>
      <c r="AD216" s="5">
        <v>1.358</v>
      </c>
      <c r="AE216" s="5">
        <v>6.9</v>
      </c>
      <c r="AF216" s="5">
        <v>2.45</v>
      </c>
      <c r="AG216" s="5">
        <v>152.0</v>
      </c>
      <c r="AH216" s="5">
        <v>140.0</v>
      </c>
      <c r="AI216" s="5">
        <v>20.0</v>
      </c>
      <c r="AJ216" s="5">
        <v>37.0</v>
      </c>
      <c r="AK216" s="5">
        <v>6.0</v>
      </c>
      <c r="AL216" s="5">
        <v>1.0</v>
      </c>
      <c r="AM216" s="5">
        <v>6.0</v>
      </c>
      <c r="AN216" s="5">
        <v>0.0</v>
      </c>
      <c r="AO216" s="5">
        <v>0.0</v>
      </c>
      <c r="AP216" s="5">
        <v>11.0</v>
      </c>
      <c r="AQ216" s="5">
        <v>0.264</v>
      </c>
      <c r="AR216" s="5">
        <v>0.316</v>
      </c>
      <c r="AS216" s="5">
        <v>0.45</v>
      </c>
      <c r="AT216" s="5">
        <v>0.766</v>
      </c>
      <c r="AU216" s="5">
        <v>63.0</v>
      </c>
      <c r="AV216" s="5">
        <v>2.0</v>
      </c>
      <c r="AW216" s="5">
        <v>0.0</v>
      </c>
      <c r="AX216" s="5">
        <v>0.0</v>
      </c>
      <c r="AY216" s="5">
        <v>1.0</v>
      </c>
      <c r="AZ216" s="5">
        <v>2.0</v>
      </c>
      <c r="BA216" s="5">
        <v>2.0</v>
      </c>
      <c r="BB216" s="5">
        <v>0.287</v>
      </c>
      <c r="BC216" s="5">
        <f t="shared" si="1"/>
        <v>24</v>
      </c>
      <c r="BD216" s="5">
        <f t="shared" si="2"/>
        <v>0</v>
      </c>
    </row>
    <row r="217">
      <c r="A217" s="1">
        <v>216.0</v>
      </c>
      <c r="B217" s="3"/>
      <c r="C217" s="4" t="s">
        <v>848</v>
      </c>
      <c r="D217" s="4" t="s">
        <v>1126</v>
      </c>
      <c r="E217" s="5">
        <v>2019.0</v>
      </c>
      <c r="F217" s="5">
        <v>2020.0</v>
      </c>
      <c r="G217" s="5">
        <v>13.0</v>
      </c>
      <c r="H217" s="5">
        <v>27.0</v>
      </c>
      <c r="I217" s="3"/>
      <c r="J217" s="3"/>
      <c r="K217" s="3"/>
      <c r="L217" s="5">
        <v>7.13</v>
      </c>
      <c r="M217" s="5">
        <v>13.0</v>
      </c>
      <c r="N217" s="3"/>
      <c r="O217" s="3"/>
      <c r="P217" s="3"/>
      <c r="Q217" s="3"/>
      <c r="R217" s="5">
        <v>24.0</v>
      </c>
      <c r="S217" s="5">
        <v>40.0</v>
      </c>
      <c r="T217" s="5">
        <v>20.0</v>
      </c>
      <c r="U217" s="5">
        <v>19.0</v>
      </c>
      <c r="V217" s="5">
        <v>4.0</v>
      </c>
      <c r="W217" s="5">
        <v>10.0</v>
      </c>
      <c r="X217" s="5">
        <v>0.0</v>
      </c>
      <c r="Y217" s="5">
        <v>1.0</v>
      </c>
      <c r="Z217" s="5">
        <v>1.0</v>
      </c>
      <c r="AA217" s="5">
        <v>0.0</v>
      </c>
      <c r="AB217" s="5">
        <v>4.0</v>
      </c>
      <c r="AC217" s="5">
        <v>119.0</v>
      </c>
      <c r="AD217" s="5">
        <v>2.083</v>
      </c>
      <c r="AE217" s="5">
        <v>10.1</v>
      </c>
      <c r="AF217" s="5">
        <v>2.7</v>
      </c>
      <c r="AG217" s="5">
        <v>119.0</v>
      </c>
      <c r="AH217" s="5">
        <v>106.0</v>
      </c>
      <c r="AI217" s="5">
        <v>20.0</v>
      </c>
      <c r="AJ217" s="5">
        <v>40.0</v>
      </c>
      <c r="AK217" s="5">
        <v>8.0</v>
      </c>
      <c r="AL217" s="5">
        <v>0.0</v>
      </c>
      <c r="AM217" s="5">
        <v>4.0</v>
      </c>
      <c r="AN217" s="5">
        <v>0.0</v>
      </c>
      <c r="AO217" s="5">
        <v>1.0</v>
      </c>
      <c r="AP217" s="5">
        <v>10.0</v>
      </c>
      <c r="AQ217" s="5">
        <v>0.377</v>
      </c>
      <c r="AR217" s="5">
        <v>0.432</v>
      </c>
      <c r="AS217" s="5">
        <v>0.566</v>
      </c>
      <c r="AT217" s="5">
        <v>0.998</v>
      </c>
      <c r="AU217" s="5">
        <v>60.0</v>
      </c>
      <c r="AV217" s="5">
        <v>3.0</v>
      </c>
      <c r="AW217" s="5">
        <v>1.0</v>
      </c>
      <c r="AX217" s="5">
        <v>1.0</v>
      </c>
      <c r="AY217" s="5">
        <v>1.0</v>
      </c>
      <c r="AZ217" s="5">
        <v>0.0</v>
      </c>
      <c r="BA217" s="5">
        <v>1.0</v>
      </c>
      <c r="BB217" s="5">
        <v>0.474</v>
      </c>
      <c r="BC217" s="5">
        <f t="shared" si="1"/>
        <v>28</v>
      </c>
      <c r="BD217" s="5">
        <f t="shared" si="2"/>
        <v>-1</v>
      </c>
    </row>
    <row r="218">
      <c r="A218" s="1">
        <v>217.0</v>
      </c>
      <c r="B218" s="3"/>
      <c r="C218" s="4" t="s">
        <v>850</v>
      </c>
      <c r="D218" s="4" t="s">
        <v>1126</v>
      </c>
      <c r="E218" s="5">
        <v>2019.0</v>
      </c>
      <c r="F218" s="5">
        <v>2020.0</v>
      </c>
      <c r="G218" s="5">
        <v>52.0</v>
      </c>
      <c r="H218" s="5">
        <v>27.0</v>
      </c>
      <c r="I218" s="3"/>
      <c r="J218" s="3"/>
      <c r="K218" s="3"/>
      <c r="L218" s="5">
        <v>6.33</v>
      </c>
      <c r="M218" s="5">
        <v>4.0</v>
      </c>
      <c r="N218" s="3"/>
      <c r="O218" s="3"/>
      <c r="P218" s="3"/>
      <c r="Q218" s="3"/>
      <c r="R218" s="5">
        <v>27.0</v>
      </c>
      <c r="S218" s="5">
        <v>34.0</v>
      </c>
      <c r="T218" s="5">
        <v>25.0</v>
      </c>
      <c r="U218" s="5">
        <v>19.0</v>
      </c>
      <c r="V218" s="5">
        <v>3.0</v>
      </c>
      <c r="W218" s="5">
        <v>14.0</v>
      </c>
      <c r="X218" s="5">
        <v>2.0</v>
      </c>
      <c r="Y218" s="5">
        <v>1.0</v>
      </c>
      <c r="Z218" s="5">
        <v>2.0</v>
      </c>
      <c r="AA218" s="5">
        <v>0.0</v>
      </c>
      <c r="AB218" s="5">
        <v>1.0</v>
      </c>
      <c r="AC218" s="5">
        <v>129.0</v>
      </c>
      <c r="AD218" s="5">
        <v>1.778</v>
      </c>
      <c r="AE218" s="5">
        <v>9.0</v>
      </c>
      <c r="AF218" s="5">
        <v>1.93</v>
      </c>
      <c r="AG218" s="5">
        <v>129.0</v>
      </c>
      <c r="AH218" s="5">
        <v>113.0</v>
      </c>
      <c r="AI218" s="5">
        <v>25.0</v>
      </c>
      <c r="AJ218" s="5">
        <v>34.0</v>
      </c>
      <c r="AK218" s="5">
        <v>11.0</v>
      </c>
      <c r="AL218" s="5">
        <v>0.0</v>
      </c>
      <c r="AM218" s="5">
        <v>3.0</v>
      </c>
      <c r="AN218" s="5">
        <v>3.0</v>
      </c>
      <c r="AO218" s="5">
        <v>0.0</v>
      </c>
      <c r="AP218" s="5">
        <v>14.0</v>
      </c>
      <c r="AQ218" s="5">
        <v>0.301</v>
      </c>
      <c r="AR218" s="5">
        <v>0.388</v>
      </c>
      <c r="AS218" s="5">
        <v>0.478</v>
      </c>
      <c r="AT218" s="5">
        <v>0.865</v>
      </c>
      <c r="AU218" s="5">
        <v>54.0</v>
      </c>
      <c r="AV218" s="5">
        <v>1.0</v>
      </c>
      <c r="AW218" s="5">
        <v>2.0</v>
      </c>
      <c r="AX218" s="5">
        <v>0.0</v>
      </c>
      <c r="AY218" s="5">
        <v>0.0</v>
      </c>
      <c r="AZ218" s="5">
        <v>2.0</v>
      </c>
      <c r="BA218" s="5">
        <v>1.0</v>
      </c>
      <c r="BB218" s="5">
        <v>0.373</v>
      </c>
      <c r="BC218" s="5">
        <f t="shared" si="1"/>
        <v>20</v>
      </c>
      <c r="BD218" s="5">
        <f t="shared" si="2"/>
        <v>3</v>
      </c>
    </row>
    <row r="219">
      <c r="A219" s="1">
        <v>218.0</v>
      </c>
      <c r="B219" s="3"/>
      <c r="C219" s="4" t="s">
        <v>921</v>
      </c>
      <c r="D219" s="4" t="s">
        <v>1126</v>
      </c>
      <c r="E219" s="5">
        <v>2019.0</v>
      </c>
      <c r="F219" s="5">
        <v>2019.0</v>
      </c>
      <c r="G219" s="5">
        <v>21.0</v>
      </c>
      <c r="H219" s="5">
        <v>27.0</v>
      </c>
      <c r="I219" s="3"/>
      <c r="J219" s="3"/>
      <c r="K219" s="3"/>
      <c r="L219" s="5">
        <v>5.72</v>
      </c>
      <c r="M219" s="5">
        <v>9.0</v>
      </c>
      <c r="N219" s="3"/>
      <c r="O219" s="3"/>
      <c r="P219" s="3"/>
      <c r="Q219" s="3"/>
      <c r="R219" s="5">
        <v>28.1</v>
      </c>
      <c r="S219" s="5">
        <v>37.0</v>
      </c>
      <c r="T219" s="5">
        <v>14.0</v>
      </c>
      <c r="U219" s="5">
        <v>18.0</v>
      </c>
      <c r="V219" s="5">
        <v>4.0</v>
      </c>
      <c r="W219" s="5">
        <v>22.0</v>
      </c>
      <c r="X219" s="5">
        <v>1.0</v>
      </c>
      <c r="Y219" s="5">
        <v>1.0</v>
      </c>
      <c r="Z219" s="5">
        <v>2.0</v>
      </c>
      <c r="AA219" s="5">
        <v>0.0</v>
      </c>
      <c r="AB219" s="5">
        <v>1.0</v>
      </c>
      <c r="AC219" s="5">
        <v>144.0</v>
      </c>
      <c r="AD219" s="5">
        <v>2.082</v>
      </c>
      <c r="AE219" s="5">
        <v>8.6</v>
      </c>
      <c r="AF219" s="5">
        <v>1.23</v>
      </c>
      <c r="AG219" s="5">
        <v>144.0</v>
      </c>
      <c r="AH219" s="5">
        <v>118.0</v>
      </c>
      <c r="AI219" s="5">
        <v>14.0</v>
      </c>
      <c r="AJ219" s="5">
        <v>37.0</v>
      </c>
      <c r="AK219" s="5">
        <v>7.0</v>
      </c>
      <c r="AL219" s="5">
        <v>0.0</v>
      </c>
      <c r="AM219" s="5">
        <v>4.0</v>
      </c>
      <c r="AN219" s="5">
        <v>0.0</v>
      </c>
      <c r="AO219" s="5">
        <v>0.0</v>
      </c>
      <c r="AP219" s="5">
        <v>22.0</v>
      </c>
      <c r="AQ219" s="5">
        <v>0.314</v>
      </c>
      <c r="AR219" s="5">
        <v>0.43</v>
      </c>
      <c r="AS219" s="5">
        <v>0.475</v>
      </c>
      <c r="AT219" s="5">
        <v>0.904</v>
      </c>
      <c r="AU219" s="5">
        <v>56.0</v>
      </c>
      <c r="AV219" s="5">
        <v>2.0</v>
      </c>
      <c r="AW219" s="5">
        <v>2.0</v>
      </c>
      <c r="AX219" s="5">
        <v>2.0</v>
      </c>
      <c r="AY219" s="5">
        <v>0.0</v>
      </c>
      <c r="AZ219" s="5">
        <v>1.0</v>
      </c>
      <c r="BA219" s="5">
        <v>1.0</v>
      </c>
      <c r="BB219" s="5">
        <v>0.379</v>
      </c>
      <c r="BC219" s="5">
        <f t="shared" si="1"/>
        <v>26</v>
      </c>
      <c r="BD219" s="5">
        <f t="shared" si="2"/>
        <v>0</v>
      </c>
    </row>
    <row r="220">
      <c r="A220" s="1">
        <v>219.0</v>
      </c>
      <c r="B220" s="3"/>
      <c r="C220" s="4" t="s">
        <v>842</v>
      </c>
      <c r="D220" s="4" t="s">
        <v>1126</v>
      </c>
      <c r="E220" s="5">
        <v>2019.0</v>
      </c>
      <c r="F220" s="5">
        <v>2020.0</v>
      </c>
      <c r="G220" s="5">
        <v>25.0</v>
      </c>
      <c r="H220" s="5">
        <v>26.0</v>
      </c>
      <c r="I220" s="3"/>
      <c r="J220" s="3"/>
      <c r="K220" s="3"/>
      <c r="L220" s="5">
        <v>6.88</v>
      </c>
      <c r="M220" s="5">
        <v>14.0</v>
      </c>
      <c r="N220" s="3"/>
      <c r="O220" s="3"/>
      <c r="P220" s="3"/>
      <c r="Q220" s="3"/>
      <c r="R220" s="5">
        <v>34.0</v>
      </c>
      <c r="S220" s="5">
        <v>37.0</v>
      </c>
      <c r="T220" s="5">
        <v>18.0</v>
      </c>
      <c r="U220" s="5">
        <v>26.0</v>
      </c>
      <c r="V220" s="5">
        <v>5.0</v>
      </c>
      <c r="W220" s="5">
        <v>17.0</v>
      </c>
      <c r="X220" s="5">
        <v>0.0</v>
      </c>
      <c r="Y220" s="5">
        <v>3.0</v>
      </c>
      <c r="Z220" s="5">
        <v>2.0</v>
      </c>
      <c r="AA220" s="5">
        <v>0.0</v>
      </c>
      <c r="AB220" s="5">
        <v>0.0</v>
      </c>
      <c r="AC220" s="5">
        <v>158.0</v>
      </c>
      <c r="AD220" s="5">
        <v>1.588</v>
      </c>
      <c r="AE220" s="5">
        <v>6.9</v>
      </c>
      <c r="AF220" s="5">
        <v>1.53</v>
      </c>
      <c r="AG220" s="5">
        <v>158.0</v>
      </c>
      <c r="AH220" s="5">
        <v>137.0</v>
      </c>
      <c r="AI220" s="5">
        <v>18.0</v>
      </c>
      <c r="AJ220" s="5">
        <v>37.0</v>
      </c>
      <c r="AK220" s="5">
        <v>8.0</v>
      </c>
      <c r="AL220" s="5">
        <v>1.0</v>
      </c>
      <c r="AM220" s="5">
        <v>5.0</v>
      </c>
      <c r="AN220" s="5">
        <v>1.0</v>
      </c>
      <c r="AO220" s="5">
        <v>1.0</v>
      </c>
      <c r="AP220" s="5">
        <v>17.0</v>
      </c>
      <c r="AQ220" s="5">
        <v>0.27</v>
      </c>
      <c r="AR220" s="5">
        <v>0.357</v>
      </c>
      <c r="AS220" s="5">
        <v>0.453</v>
      </c>
      <c r="AT220" s="5">
        <v>0.809</v>
      </c>
      <c r="AU220" s="5">
        <v>62.0</v>
      </c>
      <c r="AV220" s="5">
        <v>1.0</v>
      </c>
      <c r="AW220" s="5">
        <v>2.0</v>
      </c>
      <c r="AX220" s="5">
        <v>1.0</v>
      </c>
      <c r="AY220" s="5">
        <v>1.0</v>
      </c>
      <c r="AZ220" s="5">
        <v>0.0</v>
      </c>
      <c r="BA220" s="5">
        <v>3.0</v>
      </c>
      <c r="BB220" s="5">
        <v>0.299</v>
      </c>
      <c r="BC220" s="5">
        <f t="shared" si="1"/>
        <v>23</v>
      </c>
      <c r="BD220" s="5">
        <f t="shared" si="2"/>
        <v>0</v>
      </c>
    </row>
    <row r="221">
      <c r="A221" s="1">
        <v>220.0</v>
      </c>
      <c r="B221" s="3"/>
      <c r="C221" s="4" t="s">
        <v>867</v>
      </c>
      <c r="D221" s="4" t="s">
        <v>1126</v>
      </c>
      <c r="E221" s="5">
        <v>2019.0</v>
      </c>
      <c r="F221" s="5">
        <v>2020.0</v>
      </c>
      <c r="G221" s="5">
        <v>48.0</v>
      </c>
      <c r="H221" s="5">
        <v>26.0</v>
      </c>
      <c r="I221" s="3"/>
      <c r="J221" s="3"/>
      <c r="K221" s="3"/>
      <c r="L221" s="5">
        <v>3.52</v>
      </c>
      <c r="M221" s="5">
        <v>0.0</v>
      </c>
      <c r="N221" s="3"/>
      <c r="O221" s="3"/>
      <c r="P221" s="3"/>
      <c r="Q221" s="3"/>
      <c r="R221" s="5">
        <v>23.0</v>
      </c>
      <c r="S221" s="5">
        <v>21.0</v>
      </c>
      <c r="T221" s="5">
        <v>14.0</v>
      </c>
      <c r="U221" s="5">
        <v>9.0</v>
      </c>
      <c r="V221" s="5">
        <v>2.0</v>
      </c>
      <c r="W221" s="5">
        <v>16.0</v>
      </c>
      <c r="X221" s="5">
        <v>3.0</v>
      </c>
      <c r="Y221" s="5">
        <v>1.0</v>
      </c>
      <c r="Z221" s="5">
        <v>2.0</v>
      </c>
      <c r="AA221" s="5">
        <v>0.0</v>
      </c>
      <c r="AB221" s="5">
        <v>1.0</v>
      </c>
      <c r="AC221" s="5">
        <v>107.0</v>
      </c>
      <c r="AD221" s="5">
        <v>1.609</v>
      </c>
      <c r="AE221" s="5">
        <v>10.2</v>
      </c>
      <c r="AF221" s="5">
        <v>1.63</v>
      </c>
      <c r="AG221" s="5">
        <v>107.0</v>
      </c>
      <c r="AH221" s="5">
        <v>87.0</v>
      </c>
      <c r="AI221" s="5">
        <v>14.0</v>
      </c>
      <c r="AJ221" s="5">
        <v>21.0</v>
      </c>
      <c r="AK221" s="5">
        <v>4.0</v>
      </c>
      <c r="AL221" s="5">
        <v>1.0</v>
      </c>
      <c r="AM221" s="5">
        <v>2.0</v>
      </c>
      <c r="AN221" s="5">
        <v>1.0</v>
      </c>
      <c r="AO221" s="5">
        <v>0.0</v>
      </c>
      <c r="AP221" s="5">
        <v>16.0</v>
      </c>
      <c r="AQ221" s="5">
        <v>0.241</v>
      </c>
      <c r="AR221" s="5">
        <v>0.368</v>
      </c>
      <c r="AS221" s="5">
        <v>0.379</v>
      </c>
      <c r="AT221" s="5">
        <v>0.747</v>
      </c>
      <c r="AU221" s="5">
        <v>33.0</v>
      </c>
      <c r="AV221" s="5">
        <v>1.0</v>
      </c>
      <c r="AW221" s="5">
        <v>2.0</v>
      </c>
      <c r="AX221" s="5">
        <v>1.0</v>
      </c>
      <c r="AY221" s="5">
        <v>1.0</v>
      </c>
      <c r="AZ221" s="5">
        <v>3.0</v>
      </c>
      <c r="BA221" s="5">
        <v>1.0</v>
      </c>
      <c r="BB221" s="5">
        <v>0.317</v>
      </c>
      <c r="BC221" s="5">
        <f t="shared" si="1"/>
        <v>14</v>
      </c>
      <c r="BD221" s="5">
        <f t="shared" si="2"/>
        <v>1</v>
      </c>
    </row>
    <row r="222">
      <c r="A222" s="1">
        <v>221.0</v>
      </c>
      <c r="B222" s="3"/>
      <c r="C222" s="4" t="s">
        <v>970</v>
      </c>
      <c r="D222" s="4" t="s">
        <v>1126</v>
      </c>
      <c r="E222" s="5">
        <v>2019.0</v>
      </c>
      <c r="F222" s="5">
        <v>2020.0</v>
      </c>
      <c r="G222" s="5">
        <v>10.0</v>
      </c>
      <c r="H222" s="5">
        <v>26.0</v>
      </c>
      <c r="I222" s="3"/>
      <c r="J222" s="3"/>
      <c r="K222" s="3"/>
      <c r="L222" s="5">
        <v>4.39</v>
      </c>
      <c r="M222" s="5">
        <v>10.0</v>
      </c>
      <c r="N222" s="3"/>
      <c r="O222" s="3"/>
      <c r="P222" s="3"/>
      <c r="Q222" s="3"/>
      <c r="R222" s="5">
        <v>26.2</v>
      </c>
      <c r="S222" s="5">
        <v>19.0</v>
      </c>
      <c r="T222" s="5">
        <v>11.0</v>
      </c>
      <c r="U222" s="5">
        <v>13.0</v>
      </c>
      <c r="V222" s="5">
        <v>6.0</v>
      </c>
      <c r="W222" s="5">
        <v>10.0</v>
      </c>
      <c r="X222" s="5">
        <v>0.0</v>
      </c>
      <c r="Y222" s="5">
        <v>0.0</v>
      </c>
      <c r="Z222" s="5">
        <v>0.0</v>
      </c>
      <c r="AA222" s="5">
        <v>0.0</v>
      </c>
      <c r="AB222" s="5">
        <v>1.0</v>
      </c>
      <c r="AC222" s="5">
        <v>109.0</v>
      </c>
      <c r="AD222" s="5">
        <v>1.088</v>
      </c>
      <c r="AE222" s="5">
        <v>8.8</v>
      </c>
      <c r="AF222" s="5">
        <v>2.6</v>
      </c>
      <c r="AG222" s="5">
        <v>109.0</v>
      </c>
      <c r="AH222" s="5">
        <v>98.0</v>
      </c>
      <c r="AI222" s="5">
        <v>11.0</v>
      </c>
      <c r="AJ222" s="5">
        <v>19.0</v>
      </c>
      <c r="AK222" s="5">
        <v>4.0</v>
      </c>
      <c r="AL222" s="5">
        <v>0.0</v>
      </c>
      <c r="AM222" s="5">
        <v>6.0</v>
      </c>
      <c r="AN222" s="5">
        <v>0.0</v>
      </c>
      <c r="AO222" s="5">
        <v>1.0</v>
      </c>
      <c r="AP222" s="5">
        <v>10.0</v>
      </c>
      <c r="AQ222" s="5">
        <v>0.194</v>
      </c>
      <c r="AR222" s="5">
        <v>0.269</v>
      </c>
      <c r="AS222" s="5">
        <v>0.418</v>
      </c>
      <c r="AT222" s="5">
        <v>0.687</v>
      </c>
      <c r="AU222" s="5">
        <v>41.0</v>
      </c>
      <c r="AV222" s="5">
        <v>1.0</v>
      </c>
      <c r="AW222" s="5">
        <v>0.0</v>
      </c>
      <c r="AX222" s="5">
        <v>1.0</v>
      </c>
      <c r="AY222" s="5">
        <v>0.0</v>
      </c>
      <c r="AZ222" s="5">
        <v>0.0</v>
      </c>
      <c r="BA222" s="5">
        <v>0.0</v>
      </c>
      <c r="BB222" s="5">
        <v>0.197</v>
      </c>
      <c r="BC222" s="5">
        <f t="shared" si="1"/>
        <v>9</v>
      </c>
      <c r="BD222" s="5">
        <f t="shared" si="2"/>
        <v>-1</v>
      </c>
    </row>
    <row r="223">
      <c r="A223" s="1">
        <v>222.0</v>
      </c>
      <c r="B223" s="3"/>
      <c r="C223" s="4" t="s">
        <v>791</v>
      </c>
      <c r="D223" s="4" t="s">
        <v>1126</v>
      </c>
      <c r="E223" s="5">
        <v>2019.0</v>
      </c>
      <c r="F223" s="5">
        <v>2020.0</v>
      </c>
      <c r="G223" s="5">
        <v>61.0</v>
      </c>
      <c r="H223" s="5">
        <v>26.0</v>
      </c>
      <c r="I223" s="3"/>
      <c r="J223" s="3"/>
      <c r="K223" s="3"/>
      <c r="L223" s="5">
        <v>3.72</v>
      </c>
      <c r="M223" s="5">
        <v>2.0</v>
      </c>
      <c r="N223" s="3"/>
      <c r="O223" s="3"/>
      <c r="P223" s="3"/>
      <c r="Q223" s="3"/>
      <c r="R223" s="5">
        <v>29.0</v>
      </c>
      <c r="S223" s="5">
        <v>30.0</v>
      </c>
      <c r="T223" s="5">
        <v>13.0</v>
      </c>
      <c r="U223" s="5">
        <v>12.0</v>
      </c>
      <c r="V223" s="5">
        <v>3.0</v>
      </c>
      <c r="W223" s="5">
        <v>16.0</v>
      </c>
      <c r="X223" s="5">
        <v>2.0</v>
      </c>
      <c r="Y223" s="5">
        <v>3.0</v>
      </c>
      <c r="Z223" s="5">
        <v>1.0</v>
      </c>
      <c r="AA223" s="5">
        <v>0.0</v>
      </c>
      <c r="AB223" s="5">
        <v>0.0</v>
      </c>
      <c r="AC223" s="5">
        <v>131.0</v>
      </c>
      <c r="AD223" s="5">
        <v>1.586</v>
      </c>
      <c r="AE223" s="5">
        <v>8.1</v>
      </c>
      <c r="AF223" s="5">
        <v>1.63</v>
      </c>
      <c r="AG223" s="5">
        <v>131.0</v>
      </c>
      <c r="AH223" s="5">
        <v>111.0</v>
      </c>
      <c r="AI223" s="5">
        <v>13.0</v>
      </c>
      <c r="AJ223" s="5">
        <v>30.0</v>
      </c>
      <c r="AK223" s="5">
        <v>4.0</v>
      </c>
      <c r="AL223" s="5">
        <v>0.0</v>
      </c>
      <c r="AM223" s="5">
        <v>3.0</v>
      </c>
      <c r="AN223" s="5">
        <v>1.0</v>
      </c>
      <c r="AO223" s="5">
        <v>1.0</v>
      </c>
      <c r="AP223" s="5">
        <v>16.0</v>
      </c>
      <c r="AQ223" s="5">
        <v>0.27</v>
      </c>
      <c r="AR223" s="5">
        <v>0.364</v>
      </c>
      <c r="AS223" s="5">
        <v>0.387</v>
      </c>
      <c r="AT223" s="5">
        <v>0.752</v>
      </c>
      <c r="AU223" s="5">
        <v>43.0</v>
      </c>
      <c r="AV223" s="5">
        <v>2.0</v>
      </c>
      <c r="AW223" s="5">
        <v>1.0</v>
      </c>
      <c r="AX223" s="5">
        <v>2.0</v>
      </c>
      <c r="AY223" s="5">
        <v>1.0</v>
      </c>
      <c r="AZ223" s="5">
        <v>2.0</v>
      </c>
      <c r="BA223" s="5">
        <v>3.0</v>
      </c>
      <c r="BB223" s="5">
        <v>0.325</v>
      </c>
      <c r="BC223" s="5">
        <f t="shared" si="1"/>
        <v>23</v>
      </c>
      <c r="BD223" s="5">
        <f t="shared" si="2"/>
        <v>0</v>
      </c>
    </row>
    <row r="224">
      <c r="A224" s="1">
        <v>223.0</v>
      </c>
      <c r="B224" s="3"/>
      <c r="C224" s="4" t="s">
        <v>892</v>
      </c>
      <c r="D224" s="4" t="s">
        <v>1126</v>
      </c>
      <c r="E224" s="5">
        <v>2019.0</v>
      </c>
      <c r="F224" s="5">
        <v>2020.0</v>
      </c>
      <c r="G224" s="5">
        <v>45.0</v>
      </c>
      <c r="H224" s="5">
        <v>26.0</v>
      </c>
      <c r="I224" s="3"/>
      <c r="J224" s="3"/>
      <c r="K224" s="3"/>
      <c r="L224" s="5">
        <v>5.57</v>
      </c>
      <c r="M224" s="5">
        <v>0.0</v>
      </c>
      <c r="N224" s="3"/>
      <c r="O224" s="3"/>
      <c r="P224" s="3"/>
      <c r="Q224" s="3"/>
      <c r="R224" s="5">
        <v>21.0</v>
      </c>
      <c r="S224" s="5">
        <v>24.0</v>
      </c>
      <c r="T224" s="5">
        <v>13.0</v>
      </c>
      <c r="U224" s="5">
        <v>13.0</v>
      </c>
      <c r="V224" s="5">
        <v>4.0</v>
      </c>
      <c r="W224" s="5">
        <v>15.0</v>
      </c>
      <c r="X224" s="5">
        <v>1.0</v>
      </c>
      <c r="Y224" s="5">
        <v>1.0</v>
      </c>
      <c r="Z224" s="5">
        <v>0.0</v>
      </c>
      <c r="AA224" s="5">
        <v>0.0</v>
      </c>
      <c r="AB224" s="5">
        <v>0.0</v>
      </c>
      <c r="AC224" s="5">
        <v>101.0</v>
      </c>
      <c r="AD224" s="5">
        <v>1.857</v>
      </c>
      <c r="AE224" s="5">
        <v>11.1</v>
      </c>
      <c r="AF224" s="5">
        <v>1.73</v>
      </c>
      <c r="AG224" s="5">
        <v>101.0</v>
      </c>
      <c r="AH224" s="5">
        <v>85.0</v>
      </c>
      <c r="AI224" s="5">
        <v>13.0</v>
      </c>
      <c r="AJ224" s="5">
        <v>24.0</v>
      </c>
      <c r="AK224" s="5">
        <v>5.0</v>
      </c>
      <c r="AL224" s="5">
        <v>0.0</v>
      </c>
      <c r="AM224" s="5">
        <v>4.0</v>
      </c>
      <c r="AN224" s="5">
        <v>1.0</v>
      </c>
      <c r="AO224" s="5">
        <v>0.0</v>
      </c>
      <c r="AP224" s="5">
        <v>15.0</v>
      </c>
      <c r="AQ224" s="5">
        <v>0.282</v>
      </c>
      <c r="AR224" s="5">
        <v>0.386</v>
      </c>
      <c r="AS224" s="5">
        <v>0.482</v>
      </c>
      <c r="AT224" s="5">
        <v>0.868</v>
      </c>
      <c r="AU224" s="5">
        <v>41.0</v>
      </c>
      <c r="AV224" s="5">
        <v>1.0</v>
      </c>
      <c r="AW224" s="5">
        <v>0.0</v>
      </c>
      <c r="AX224" s="5">
        <v>0.0</v>
      </c>
      <c r="AY224" s="5">
        <v>1.0</v>
      </c>
      <c r="AZ224" s="5">
        <v>1.0</v>
      </c>
      <c r="BA224" s="5">
        <v>1.0</v>
      </c>
      <c r="BB224" s="5">
        <v>0.357</v>
      </c>
      <c r="BC224" s="5">
        <f t="shared" si="1"/>
        <v>15</v>
      </c>
      <c r="BD224" s="5">
        <f t="shared" si="2"/>
        <v>1</v>
      </c>
    </row>
    <row r="225">
      <c r="A225" s="1">
        <v>224.0</v>
      </c>
      <c r="B225" s="3"/>
      <c r="C225" s="4" t="s">
        <v>723</v>
      </c>
      <c r="D225" s="4" t="s">
        <v>1126</v>
      </c>
      <c r="E225" s="5">
        <v>2019.0</v>
      </c>
      <c r="F225" s="5">
        <v>2020.0</v>
      </c>
      <c r="G225" s="5">
        <v>67.0</v>
      </c>
      <c r="H225" s="5">
        <v>26.0</v>
      </c>
      <c r="I225" s="3"/>
      <c r="J225" s="3"/>
      <c r="K225" s="3"/>
      <c r="L225" s="5">
        <v>3.6</v>
      </c>
      <c r="M225" s="5">
        <v>0.0</v>
      </c>
      <c r="N225" s="3"/>
      <c r="O225" s="3"/>
      <c r="P225" s="3"/>
      <c r="Q225" s="3"/>
      <c r="R225" s="5">
        <v>25.0</v>
      </c>
      <c r="S225" s="5">
        <v>21.0</v>
      </c>
      <c r="T225" s="5">
        <v>15.0</v>
      </c>
      <c r="U225" s="5">
        <v>10.0</v>
      </c>
      <c r="V225" s="5">
        <v>3.0</v>
      </c>
      <c r="W225" s="5">
        <v>19.0</v>
      </c>
      <c r="X225" s="5">
        <v>3.0</v>
      </c>
      <c r="Y225" s="5">
        <v>0.0</v>
      </c>
      <c r="Z225" s="5">
        <v>1.0</v>
      </c>
      <c r="AA225" s="5">
        <v>0.0</v>
      </c>
      <c r="AB225" s="5">
        <v>3.0</v>
      </c>
      <c r="AC225" s="5">
        <v>114.0</v>
      </c>
      <c r="AD225" s="5">
        <v>1.6</v>
      </c>
      <c r="AE225" s="5">
        <v>9.4</v>
      </c>
      <c r="AF225" s="5">
        <v>1.37</v>
      </c>
      <c r="AG225" s="5">
        <v>114.0</v>
      </c>
      <c r="AH225" s="5">
        <v>91.0</v>
      </c>
      <c r="AI225" s="5">
        <v>15.0</v>
      </c>
      <c r="AJ225" s="5">
        <v>21.0</v>
      </c>
      <c r="AK225" s="5">
        <v>4.0</v>
      </c>
      <c r="AL225" s="5">
        <v>0.0</v>
      </c>
      <c r="AM225" s="5">
        <v>3.0</v>
      </c>
      <c r="AN225" s="5">
        <v>6.0</v>
      </c>
      <c r="AO225" s="5">
        <v>1.0</v>
      </c>
      <c r="AP225" s="5">
        <v>19.0</v>
      </c>
      <c r="AQ225" s="5">
        <v>0.231</v>
      </c>
      <c r="AR225" s="5">
        <v>0.36</v>
      </c>
      <c r="AS225" s="5">
        <v>0.374</v>
      </c>
      <c r="AT225" s="5">
        <v>0.733</v>
      </c>
      <c r="AU225" s="5">
        <v>34.0</v>
      </c>
      <c r="AV225" s="5">
        <v>2.0</v>
      </c>
      <c r="AW225" s="5">
        <v>1.0</v>
      </c>
      <c r="AX225" s="5">
        <v>0.0</v>
      </c>
      <c r="AY225" s="5">
        <v>3.0</v>
      </c>
      <c r="AZ225" s="5">
        <v>3.0</v>
      </c>
      <c r="BA225" s="5">
        <v>0.0</v>
      </c>
      <c r="BB225" s="5">
        <v>0.277</v>
      </c>
      <c r="BC225" s="5">
        <f t="shared" si="1"/>
        <v>14</v>
      </c>
      <c r="BD225" s="5">
        <f t="shared" si="2"/>
        <v>5</v>
      </c>
    </row>
    <row r="226">
      <c r="A226" s="1">
        <v>225.0</v>
      </c>
      <c r="B226" s="3"/>
      <c r="C226" s="4" t="s">
        <v>914</v>
      </c>
      <c r="D226" s="4" t="s">
        <v>1126</v>
      </c>
      <c r="E226" s="5">
        <v>2019.0</v>
      </c>
      <c r="F226" s="5">
        <v>2019.0</v>
      </c>
      <c r="G226" s="5">
        <v>19.0</v>
      </c>
      <c r="H226" s="5">
        <v>26.0</v>
      </c>
      <c r="I226" s="3"/>
      <c r="J226" s="3"/>
      <c r="K226" s="3"/>
      <c r="L226" s="5">
        <v>8.92</v>
      </c>
      <c r="M226" s="5">
        <v>19.0</v>
      </c>
      <c r="N226" s="3"/>
      <c r="O226" s="3"/>
      <c r="P226" s="3"/>
      <c r="Q226" s="3"/>
      <c r="R226" s="5">
        <v>38.1</v>
      </c>
      <c r="S226" s="5">
        <v>57.0</v>
      </c>
      <c r="T226" s="5">
        <v>32.0</v>
      </c>
      <c r="U226" s="5">
        <v>38.0</v>
      </c>
      <c r="V226" s="5">
        <v>8.0</v>
      </c>
      <c r="W226" s="5">
        <v>18.0</v>
      </c>
      <c r="X226" s="5">
        <v>1.0</v>
      </c>
      <c r="Y226" s="5">
        <v>2.0</v>
      </c>
      <c r="Z226" s="5">
        <v>3.0</v>
      </c>
      <c r="AA226" s="5">
        <v>0.0</v>
      </c>
      <c r="AB226" s="5">
        <v>2.0</v>
      </c>
      <c r="AC226" s="5">
        <v>190.0</v>
      </c>
      <c r="AD226" s="5">
        <v>1.957</v>
      </c>
      <c r="AE226" s="5">
        <v>6.1</v>
      </c>
      <c r="AF226" s="5">
        <v>1.44</v>
      </c>
      <c r="AG226" s="5">
        <v>190.0</v>
      </c>
      <c r="AH226" s="5">
        <v>168.0</v>
      </c>
      <c r="AI226" s="5">
        <v>32.0</v>
      </c>
      <c r="AJ226" s="5">
        <v>57.0</v>
      </c>
      <c r="AK226" s="5">
        <v>16.0</v>
      </c>
      <c r="AL226" s="5">
        <v>3.0</v>
      </c>
      <c r="AM226" s="5">
        <v>8.0</v>
      </c>
      <c r="AN226" s="5">
        <v>3.0</v>
      </c>
      <c r="AO226" s="5">
        <v>1.0</v>
      </c>
      <c r="AP226" s="5">
        <v>18.0</v>
      </c>
      <c r="AQ226" s="5">
        <v>0.339</v>
      </c>
      <c r="AR226" s="5">
        <v>0.411</v>
      </c>
      <c r="AS226" s="5">
        <v>0.613</v>
      </c>
      <c r="AT226" s="5">
        <v>1.024</v>
      </c>
      <c r="AU226" s="5">
        <v>103.0</v>
      </c>
      <c r="AV226" s="5">
        <v>2.0</v>
      </c>
      <c r="AW226" s="5">
        <v>3.0</v>
      </c>
      <c r="AX226" s="5">
        <v>0.0</v>
      </c>
      <c r="AY226" s="5">
        <v>1.0</v>
      </c>
      <c r="AZ226" s="5">
        <v>1.0</v>
      </c>
      <c r="BA226" s="5">
        <v>2.0</v>
      </c>
      <c r="BB226" s="5">
        <v>0.363</v>
      </c>
      <c r="BC226" s="5">
        <f t="shared" si="1"/>
        <v>30</v>
      </c>
      <c r="BD226" s="5">
        <f t="shared" si="2"/>
        <v>2</v>
      </c>
    </row>
    <row r="227">
      <c r="A227" s="1">
        <v>226.0</v>
      </c>
      <c r="B227" s="3"/>
      <c r="C227" s="4" t="s">
        <v>818</v>
      </c>
      <c r="D227" s="4" t="s">
        <v>1126</v>
      </c>
      <c r="E227" s="5">
        <v>2019.0</v>
      </c>
      <c r="F227" s="5">
        <v>2020.0</v>
      </c>
      <c r="G227" s="5">
        <v>28.0</v>
      </c>
      <c r="H227" s="5">
        <v>25.0</v>
      </c>
      <c r="I227" s="3"/>
      <c r="J227" s="3"/>
      <c r="K227" s="3"/>
      <c r="L227" s="5">
        <v>9.41</v>
      </c>
      <c r="M227" s="5">
        <v>5.0</v>
      </c>
      <c r="N227" s="3"/>
      <c r="O227" s="3"/>
      <c r="P227" s="3"/>
      <c r="Q227" s="3"/>
      <c r="R227" s="5">
        <v>22.0</v>
      </c>
      <c r="S227" s="5">
        <v>33.0</v>
      </c>
      <c r="T227" s="5">
        <v>23.0</v>
      </c>
      <c r="U227" s="5">
        <v>23.0</v>
      </c>
      <c r="V227" s="5">
        <v>6.0</v>
      </c>
      <c r="W227" s="5">
        <v>17.0</v>
      </c>
      <c r="X227" s="5">
        <v>2.0</v>
      </c>
      <c r="Y227" s="5">
        <v>2.0</v>
      </c>
      <c r="Z227" s="5">
        <v>5.0</v>
      </c>
      <c r="AA227" s="5">
        <v>0.0</v>
      </c>
      <c r="AB227" s="5">
        <v>3.0</v>
      </c>
      <c r="AC227" s="5">
        <v>121.0</v>
      </c>
      <c r="AD227" s="5">
        <v>2.273</v>
      </c>
      <c r="AE227" s="5">
        <v>10.2</v>
      </c>
      <c r="AF227" s="5">
        <v>1.47</v>
      </c>
      <c r="AG227" s="5">
        <v>121.0</v>
      </c>
      <c r="AH227" s="5">
        <v>98.0</v>
      </c>
      <c r="AI227" s="5">
        <v>23.0</v>
      </c>
      <c r="AJ227" s="5">
        <v>33.0</v>
      </c>
      <c r="AK227" s="5">
        <v>10.0</v>
      </c>
      <c r="AL227" s="5">
        <v>1.0</v>
      </c>
      <c r="AM227" s="5">
        <v>6.0</v>
      </c>
      <c r="AN227" s="5">
        <v>2.0</v>
      </c>
      <c r="AO227" s="5">
        <v>1.0</v>
      </c>
      <c r="AP227" s="5">
        <v>17.0</v>
      </c>
      <c r="AQ227" s="5">
        <v>0.337</v>
      </c>
      <c r="AR227" s="5">
        <v>0.458</v>
      </c>
      <c r="AS227" s="5">
        <v>0.643</v>
      </c>
      <c r="AT227" s="5">
        <v>1.101</v>
      </c>
      <c r="AU227" s="5">
        <v>63.0</v>
      </c>
      <c r="AV227" s="5">
        <v>0.0</v>
      </c>
      <c r="AW227" s="5">
        <v>5.0</v>
      </c>
      <c r="AX227" s="5">
        <v>1.0</v>
      </c>
      <c r="AY227" s="5">
        <v>0.0</v>
      </c>
      <c r="AZ227" s="5">
        <v>2.0</v>
      </c>
      <c r="BA227" s="5">
        <v>2.0</v>
      </c>
      <c r="BB227" s="5">
        <v>0.403</v>
      </c>
      <c r="BC227" s="5">
        <f t="shared" si="1"/>
        <v>16</v>
      </c>
      <c r="BD227" s="5">
        <f t="shared" si="2"/>
        <v>1</v>
      </c>
    </row>
    <row r="228">
      <c r="A228" s="1">
        <v>227.0</v>
      </c>
      <c r="B228" s="3"/>
      <c r="C228" s="4" t="s">
        <v>1024</v>
      </c>
      <c r="D228" s="4" t="s">
        <v>1126</v>
      </c>
      <c r="E228" s="5">
        <v>2019.0</v>
      </c>
      <c r="F228" s="5">
        <v>2020.0</v>
      </c>
      <c r="G228" s="5">
        <v>32.0</v>
      </c>
      <c r="H228" s="5">
        <v>25.0</v>
      </c>
      <c r="I228" s="3"/>
      <c r="J228" s="3"/>
      <c r="K228" s="3"/>
      <c r="L228" s="5">
        <v>5.28</v>
      </c>
      <c r="M228" s="5">
        <v>0.0</v>
      </c>
      <c r="N228" s="3"/>
      <c r="O228" s="3"/>
      <c r="P228" s="3"/>
      <c r="Q228" s="3"/>
      <c r="R228" s="5">
        <v>15.1</v>
      </c>
      <c r="S228" s="5">
        <v>8.0</v>
      </c>
      <c r="T228" s="5">
        <v>4.0</v>
      </c>
      <c r="U228" s="5">
        <v>9.0</v>
      </c>
      <c r="V228" s="5">
        <v>0.0</v>
      </c>
      <c r="W228" s="5">
        <v>17.0</v>
      </c>
      <c r="X228" s="5">
        <v>0.0</v>
      </c>
      <c r="Y228" s="5">
        <v>0.0</v>
      </c>
      <c r="Z228" s="5">
        <v>5.0</v>
      </c>
      <c r="AA228" s="5">
        <v>0.0</v>
      </c>
      <c r="AB228" s="5">
        <v>5.0</v>
      </c>
      <c r="AC228" s="5">
        <v>76.0</v>
      </c>
      <c r="AD228" s="5">
        <v>1.63</v>
      </c>
      <c r="AE228" s="5">
        <v>14.7</v>
      </c>
      <c r="AF228" s="5">
        <v>1.47</v>
      </c>
      <c r="AG228" s="5">
        <v>76.0</v>
      </c>
      <c r="AH228" s="5">
        <v>54.0</v>
      </c>
      <c r="AI228" s="5">
        <v>4.0</v>
      </c>
      <c r="AJ228" s="5">
        <v>8.0</v>
      </c>
      <c r="AK228" s="5">
        <v>2.0</v>
      </c>
      <c r="AL228" s="5">
        <v>0.0</v>
      </c>
      <c r="AM228" s="5">
        <v>0.0</v>
      </c>
      <c r="AN228" s="5">
        <v>0.0</v>
      </c>
      <c r="AO228" s="5">
        <v>0.0</v>
      </c>
      <c r="AP228" s="5">
        <v>17.0</v>
      </c>
      <c r="AQ228" s="5">
        <v>0.148</v>
      </c>
      <c r="AR228" s="5">
        <v>0.395</v>
      </c>
      <c r="AS228" s="5">
        <v>0.185</v>
      </c>
      <c r="AT228" s="5">
        <v>0.58</v>
      </c>
      <c r="AU228" s="5">
        <v>10.0</v>
      </c>
      <c r="AV228" s="5">
        <v>0.0</v>
      </c>
      <c r="AW228" s="5">
        <v>5.0</v>
      </c>
      <c r="AX228" s="5">
        <v>0.0</v>
      </c>
      <c r="AY228" s="5">
        <v>0.0</v>
      </c>
      <c r="AZ228" s="5">
        <v>0.0</v>
      </c>
      <c r="BA228" s="5">
        <v>0.0</v>
      </c>
      <c r="BB228" s="5">
        <v>0.276</v>
      </c>
      <c r="BC228" s="5">
        <f t="shared" si="1"/>
        <v>6</v>
      </c>
      <c r="BD228" s="5">
        <f t="shared" si="2"/>
        <v>0</v>
      </c>
    </row>
    <row r="229">
      <c r="A229" s="1">
        <v>228.0</v>
      </c>
      <c r="B229" s="3"/>
      <c r="C229" s="4" t="s">
        <v>778</v>
      </c>
      <c r="D229" s="4" t="s">
        <v>1126</v>
      </c>
      <c r="E229" s="5">
        <v>2019.0</v>
      </c>
      <c r="F229" s="5">
        <v>2020.0</v>
      </c>
      <c r="G229" s="5">
        <v>69.0</v>
      </c>
      <c r="H229" s="5">
        <v>25.0</v>
      </c>
      <c r="I229" s="3"/>
      <c r="J229" s="3"/>
      <c r="K229" s="3"/>
      <c r="L229" s="5">
        <v>4.46</v>
      </c>
      <c r="M229" s="5">
        <v>1.0</v>
      </c>
      <c r="N229" s="3"/>
      <c r="O229" s="3"/>
      <c r="P229" s="3"/>
      <c r="Q229" s="3"/>
      <c r="R229" s="5">
        <v>34.1</v>
      </c>
      <c r="S229" s="5">
        <v>36.0</v>
      </c>
      <c r="T229" s="5">
        <v>20.0</v>
      </c>
      <c r="U229" s="5">
        <v>17.0</v>
      </c>
      <c r="V229" s="5">
        <v>2.0</v>
      </c>
      <c r="W229" s="5">
        <v>14.0</v>
      </c>
      <c r="X229" s="5">
        <v>1.0</v>
      </c>
      <c r="Y229" s="5">
        <v>3.0</v>
      </c>
      <c r="Z229" s="5">
        <v>1.0</v>
      </c>
      <c r="AA229" s="5">
        <v>0.0</v>
      </c>
      <c r="AB229" s="5">
        <v>0.0</v>
      </c>
      <c r="AC229" s="5">
        <v>155.0</v>
      </c>
      <c r="AD229" s="5">
        <v>1.456</v>
      </c>
      <c r="AE229" s="5">
        <v>6.6</v>
      </c>
      <c r="AF229" s="5">
        <v>1.79</v>
      </c>
      <c r="AG229" s="5">
        <v>155.0</v>
      </c>
      <c r="AH229" s="5">
        <v>134.0</v>
      </c>
      <c r="AI229" s="5">
        <v>20.0</v>
      </c>
      <c r="AJ229" s="5">
        <v>36.0</v>
      </c>
      <c r="AK229" s="5">
        <v>7.0</v>
      </c>
      <c r="AL229" s="5">
        <v>2.0</v>
      </c>
      <c r="AM229" s="5">
        <v>2.0</v>
      </c>
      <c r="AN229" s="5">
        <v>2.0</v>
      </c>
      <c r="AO229" s="5">
        <v>0.0</v>
      </c>
      <c r="AP229" s="5">
        <v>14.0</v>
      </c>
      <c r="AQ229" s="5">
        <v>0.269</v>
      </c>
      <c r="AR229" s="5">
        <v>0.336</v>
      </c>
      <c r="AS229" s="5">
        <v>0.396</v>
      </c>
      <c r="AT229" s="5">
        <v>0.731</v>
      </c>
      <c r="AU229" s="5">
        <v>53.0</v>
      </c>
      <c r="AV229" s="5">
        <v>2.0</v>
      </c>
      <c r="AW229" s="5">
        <v>1.0</v>
      </c>
      <c r="AX229" s="5">
        <v>3.0</v>
      </c>
      <c r="AY229" s="5">
        <v>3.0</v>
      </c>
      <c r="AZ229" s="5">
        <v>1.0</v>
      </c>
      <c r="BA229" s="5">
        <v>3.0</v>
      </c>
      <c r="BB229" s="5">
        <v>0.309</v>
      </c>
      <c r="BC229" s="5">
        <f t="shared" si="1"/>
        <v>25</v>
      </c>
      <c r="BD229" s="5">
        <f t="shared" si="2"/>
        <v>2</v>
      </c>
    </row>
    <row r="230">
      <c r="A230" s="1">
        <v>229.0</v>
      </c>
      <c r="B230" s="3"/>
      <c r="C230" s="4" t="s">
        <v>904</v>
      </c>
      <c r="D230" s="4" t="s">
        <v>1126</v>
      </c>
      <c r="E230" s="5">
        <v>2019.0</v>
      </c>
      <c r="F230" s="5">
        <v>2020.0</v>
      </c>
      <c r="G230" s="5">
        <v>23.0</v>
      </c>
      <c r="H230" s="5">
        <v>25.0</v>
      </c>
      <c r="I230" s="3"/>
      <c r="J230" s="3"/>
      <c r="K230" s="3"/>
      <c r="L230" s="5">
        <v>4.22</v>
      </c>
      <c r="M230" s="5">
        <v>7.0</v>
      </c>
      <c r="N230" s="3"/>
      <c r="O230" s="3"/>
      <c r="P230" s="3"/>
      <c r="Q230" s="3"/>
      <c r="R230" s="5">
        <v>21.1</v>
      </c>
      <c r="S230" s="5">
        <v>27.0</v>
      </c>
      <c r="T230" s="5">
        <v>10.0</v>
      </c>
      <c r="U230" s="5">
        <v>10.0</v>
      </c>
      <c r="V230" s="5">
        <v>2.0</v>
      </c>
      <c r="W230" s="5">
        <v>5.0</v>
      </c>
      <c r="X230" s="5">
        <v>0.0</v>
      </c>
      <c r="Y230" s="5">
        <v>0.0</v>
      </c>
      <c r="Z230" s="5">
        <v>4.0</v>
      </c>
      <c r="AA230" s="5">
        <v>0.0</v>
      </c>
      <c r="AB230" s="5">
        <v>0.0</v>
      </c>
      <c r="AC230" s="5">
        <v>96.0</v>
      </c>
      <c r="AD230" s="5">
        <v>1.5</v>
      </c>
      <c r="AE230" s="5">
        <v>10.5</v>
      </c>
      <c r="AF230" s="5">
        <v>5.0</v>
      </c>
      <c r="AG230" s="5">
        <v>96.0</v>
      </c>
      <c r="AH230" s="5">
        <v>86.0</v>
      </c>
      <c r="AI230" s="5">
        <v>10.0</v>
      </c>
      <c r="AJ230" s="5">
        <v>27.0</v>
      </c>
      <c r="AK230" s="5">
        <v>5.0</v>
      </c>
      <c r="AL230" s="5">
        <v>0.0</v>
      </c>
      <c r="AM230" s="5">
        <v>2.0</v>
      </c>
      <c r="AN230" s="5">
        <v>1.0</v>
      </c>
      <c r="AO230" s="5">
        <v>0.0</v>
      </c>
      <c r="AP230" s="5">
        <v>5.0</v>
      </c>
      <c r="AQ230" s="5">
        <v>0.314</v>
      </c>
      <c r="AR230" s="5">
        <v>0.375</v>
      </c>
      <c r="AS230" s="5">
        <v>0.442</v>
      </c>
      <c r="AT230" s="5">
        <v>0.817</v>
      </c>
      <c r="AU230" s="5">
        <v>38.0</v>
      </c>
      <c r="AV230" s="5">
        <v>3.0</v>
      </c>
      <c r="AW230" s="5">
        <v>4.0</v>
      </c>
      <c r="AX230" s="5">
        <v>0.0</v>
      </c>
      <c r="AY230" s="5">
        <v>1.0</v>
      </c>
      <c r="AZ230" s="5">
        <v>0.0</v>
      </c>
      <c r="BA230" s="5">
        <v>0.0</v>
      </c>
      <c r="BB230" s="5">
        <v>0.417</v>
      </c>
      <c r="BC230" s="5">
        <f t="shared" si="1"/>
        <v>20</v>
      </c>
      <c r="BD230" s="5">
        <f t="shared" si="2"/>
        <v>1</v>
      </c>
    </row>
    <row r="231">
      <c r="A231" s="1">
        <v>230.0</v>
      </c>
      <c r="B231" s="3"/>
      <c r="C231" s="4" t="s">
        <v>888</v>
      </c>
      <c r="D231" s="4" t="s">
        <v>1126</v>
      </c>
      <c r="E231" s="5">
        <v>2019.0</v>
      </c>
      <c r="F231" s="5">
        <v>2020.0</v>
      </c>
      <c r="G231" s="5">
        <v>31.0</v>
      </c>
      <c r="H231" s="5">
        <v>25.0</v>
      </c>
      <c r="I231" s="3"/>
      <c r="J231" s="3"/>
      <c r="K231" s="3"/>
      <c r="L231" s="5">
        <v>7.9</v>
      </c>
      <c r="M231" s="5">
        <v>8.0</v>
      </c>
      <c r="N231" s="3"/>
      <c r="O231" s="3"/>
      <c r="P231" s="3"/>
      <c r="Q231" s="3"/>
      <c r="R231" s="5">
        <v>27.1</v>
      </c>
      <c r="S231" s="5">
        <v>31.0</v>
      </c>
      <c r="T231" s="5">
        <v>21.0</v>
      </c>
      <c r="U231" s="5">
        <v>24.0</v>
      </c>
      <c r="V231" s="5">
        <v>10.0</v>
      </c>
      <c r="W231" s="5">
        <v>7.0</v>
      </c>
      <c r="X231" s="5">
        <v>1.0</v>
      </c>
      <c r="Y231" s="5">
        <v>3.0</v>
      </c>
      <c r="Z231" s="5">
        <v>1.0</v>
      </c>
      <c r="AA231" s="5">
        <v>0.0</v>
      </c>
      <c r="AB231" s="5">
        <v>0.0</v>
      </c>
      <c r="AC231" s="5">
        <v>124.0</v>
      </c>
      <c r="AD231" s="5">
        <v>1.39</v>
      </c>
      <c r="AE231" s="5">
        <v>8.2</v>
      </c>
      <c r="AF231" s="5">
        <v>3.57</v>
      </c>
      <c r="AG231" s="5">
        <v>124.0</v>
      </c>
      <c r="AH231" s="5">
        <v>114.0</v>
      </c>
      <c r="AI231" s="5">
        <v>21.0</v>
      </c>
      <c r="AJ231" s="5">
        <v>31.0</v>
      </c>
      <c r="AK231" s="5">
        <v>6.0</v>
      </c>
      <c r="AL231" s="5">
        <v>1.0</v>
      </c>
      <c r="AM231" s="5">
        <v>10.0</v>
      </c>
      <c r="AN231" s="5">
        <v>2.0</v>
      </c>
      <c r="AO231" s="5">
        <v>0.0</v>
      </c>
      <c r="AP231" s="5">
        <v>7.0</v>
      </c>
      <c r="AQ231" s="5">
        <v>0.272</v>
      </c>
      <c r="AR231" s="5">
        <v>0.315</v>
      </c>
      <c r="AS231" s="5">
        <v>0.605</v>
      </c>
      <c r="AT231" s="5">
        <v>0.92</v>
      </c>
      <c r="AU231" s="5">
        <v>69.0</v>
      </c>
      <c r="AV231" s="5">
        <v>0.0</v>
      </c>
      <c r="AW231" s="5">
        <v>1.0</v>
      </c>
      <c r="AX231" s="5">
        <v>0.0</v>
      </c>
      <c r="AY231" s="5">
        <v>2.0</v>
      </c>
      <c r="AZ231" s="5">
        <v>1.0</v>
      </c>
      <c r="BA231" s="5">
        <v>3.0</v>
      </c>
      <c r="BB231" s="5">
        <v>0.259</v>
      </c>
      <c r="BC231" s="5">
        <f t="shared" si="1"/>
        <v>14</v>
      </c>
      <c r="BD231" s="5">
        <f t="shared" si="2"/>
        <v>2</v>
      </c>
    </row>
    <row r="232">
      <c r="A232" s="1">
        <v>231.0</v>
      </c>
      <c r="B232" s="3"/>
      <c r="C232" s="4" t="s">
        <v>786</v>
      </c>
      <c r="D232" s="4" t="s">
        <v>1126</v>
      </c>
      <c r="E232" s="5">
        <v>2019.0</v>
      </c>
      <c r="F232" s="5">
        <v>2020.0</v>
      </c>
      <c r="G232" s="5">
        <v>73.0</v>
      </c>
      <c r="H232" s="5">
        <v>25.0</v>
      </c>
      <c r="I232" s="3"/>
      <c r="J232" s="3"/>
      <c r="K232" s="3"/>
      <c r="L232" s="5">
        <v>7.28</v>
      </c>
      <c r="M232" s="5">
        <v>0.0</v>
      </c>
      <c r="N232" s="3"/>
      <c r="O232" s="3"/>
      <c r="P232" s="3"/>
      <c r="Q232" s="3"/>
      <c r="R232" s="5">
        <v>29.2</v>
      </c>
      <c r="S232" s="5">
        <v>37.0</v>
      </c>
      <c r="T232" s="5">
        <v>18.0</v>
      </c>
      <c r="U232" s="5">
        <v>24.0</v>
      </c>
      <c r="V232" s="5">
        <v>4.0</v>
      </c>
      <c r="W232" s="5">
        <v>23.0</v>
      </c>
      <c r="X232" s="5">
        <v>3.0</v>
      </c>
      <c r="Y232" s="5">
        <v>1.0</v>
      </c>
      <c r="Z232" s="5">
        <v>1.0</v>
      </c>
      <c r="AA232" s="5">
        <v>0.0</v>
      </c>
      <c r="AB232" s="5">
        <v>2.0</v>
      </c>
      <c r="AC232" s="5">
        <v>145.0</v>
      </c>
      <c r="AD232" s="5">
        <v>2.022</v>
      </c>
      <c r="AE232" s="5">
        <v>7.6</v>
      </c>
      <c r="AF232" s="5">
        <v>1.09</v>
      </c>
      <c r="AG232" s="5">
        <v>145.0</v>
      </c>
      <c r="AH232" s="5">
        <v>118.0</v>
      </c>
      <c r="AI232" s="5">
        <v>18.0</v>
      </c>
      <c r="AJ232" s="5">
        <v>37.0</v>
      </c>
      <c r="AK232" s="5">
        <v>8.0</v>
      </c>
      <c r="AL232" s="5">
        <v>1.0</v>
      </c>
      <c r="AM232" s="5">
        <v>4.0</v>
      </c>
      <c r="AN232" s="5">
        <v>5.0</v>
      </c>
      <c r="AO232" s="5">
        <v>1.0</v>
      </c>
      <c r="AP232" s="5">
        <v>23.0</v>
      </c>
      <c r="AQ232" s="5">
        <v>0.314</v>
      </c>
      <c r="AR232" s="5">
        <v>0.427</v>
      </c>
      <c r="AS232" s="5">
        <v>0.5</v>
      </c>
      <c r="AT232" s="5">
        <v>0.927</v>
      </c>
      <c r="AU232" s="5">
        <v>59.0</v>
      </c>
      <c r="AV232" s="5">
        <v>4.0</v>
      </c>
      <c r="AW232" s="5">
        <v>1.0</v>
      </c>
      <c r="AX232" s="5">
        <v>2.0</v>
      </c>
      <c r="AY232" s="5">
        <v>1.0</v>
      </c>
      <c r="AZ232" s="5">
        <v>3.0</v>
      </c>
      <c r="BA232" s="5">
        <v>1.0</v>
      </c>
      <c r="BB232" s="5">
        <v>0.367</v>
      </c>
      <c r="BC232" s="5">
        <f t="shared" si="1"/>
        <v>24</v>
      </c>
      <c r="BD232" s="5">
        <f t="shared" si="2"/>
        <v>4</v>
      </c>
    </row>
    <row r="233">
      <c r="A233" s="1">
        <v>232.0</v>
      </c>
      <c r="B233" s="3"/>
      <c r="C233" s="4" t="s">
        <v>858</v>
      </c>
      <c r="D233" s="4" t="s">
        <v>1126</v>
      </c>
      <c r="E233" s="5">
        <v>2019.0</v>
      </c>
      <c r="F233" s="5">
        <v>2020.0</v>
      </c>
      <c r="G233" s="5">
        <v>64.0</v>
      </c>
      <c r="H233" s="5">
        <v>25.0</v>
      </c>
      <c r="I233" s="3"/>
      <c r="J233" s="3"/>
      <c r="K233" s="3"/>
      <c r="L233" s="5">
        <v>1.26</v>
      </c>
      <c r="M233" s="5">
        <v>0.0</v>
      </c>
      <c r="N233" s="3"/>
      <c r="O233" s="3"/>
      <c r="P233" s="3"/>
      <c r="Q233" s="3"/>
      <c r="R233" s="5">
        <v>28.2</v>
      </c>
      <c r="S233" s="5">
        <v>20.0</v>
      </c>
      <c r="T233" s="5">
        <v>6.0</v>
      </c>
      <c r="U233" s="5">
        <v>4.0</v>
      </c>
      <c r="V233" s="5">
        <v>0.0</v>
      </c>
      <c r="W233" s="5">
        <v>15.0</v>
      </c>
      <c r="X233" s="5">
        <v>2.0</v>
      </c>
      <c r="Y233" s="5">
        <v>1.0</v>
      </c>
      <c r="Z233" s="5">
        <v>0.0</v>
      </c>
      <c r="AA233" s="5">
        <v>0.0</v>
      </c>
      <c r="AB233" s="5">
        <v>0.0</v>
      </c>
      <c r="AC233" s="5">
        <v>118.0</v>
      </c>
      <c r="AD233" s="5">
        <v>1.221</v>
      </c>
      <c r="AE233" s="5">
        <v>7.8</v>
      </c>
      <c r="AF233" s="5">
        <v>1.67</v>
      </c>
      <c r="AG233" s="5">
        <v>118.0</v>
      </c>
      <c r="AH233" s="5">
        <v>103.0</v>
      </c>
      <c r="AI233" s="5">
        <v>6.0</v>
      </c>
      <c r="AJ233" s="5">
        <v>20.0</v>
      </c>
      <c r="AK233" s="5">
        <v>5.0</v>
      </c>
      <c r="AL233" s="5">
        <v>0.0</v>
      </c>
      <c r="AM233" s="5">
        <v>0.0</v>
      </c>
      <c r="AN233" s="5">
        <v>1.0</v>
      </c>
      <c r="AO233" s="5">
        <v>0.0</v>
      </c>
      <c r="AP233" s="5">
        <v>15.0</v>
      </c>
      <c r="AQ233" s="5">
        <v>0.194</v>
      </c>
      <c r="AR233" s="5">
        <v>0.297</v>
      </c>
      <c r="AS233" s="5">
        <v>0.243</v>
      </c>
      <c r="AT233" s="5">
        <v>0.539</v>
      </c>
      <c r="AU233" s="5">
        <v>25.0</v>
      </c>
      <c r="AV233" s="5">
        <v>3.0</v>
      </c>
      <c r="AW233" s="5">
        <v>0.0</v>
      </c>
      <c r="AX233" s="5">
        <v>0.0</v>
      </c>
      <c r="AY233" s="5">
        <v>0.0</v>
      </c>
      <c r="AZ233" s="5">
        <v>2.0</v>
      </c>
      <c r="BA233" s="5">
        <v>1.0</v>
      </c>
      <c r="BB233" s="5">
        <v>0.256</v>
      </c>
      <c r="BC233" s="5">
        <f t="shared" si="1"/>
        <v>15</v>
      </c>
      <c r="BD233" s="5">
        <f t="shared" si="2"/>
        <v>1</v>
      </c>
    </row>
    <row r="234">
      <c r="A234" s="1">
        <v>233.0</v>
      </c>
      <c r="B234" s="3"/>
      <c r="C234" s="4" t="s">
        <v>832</v>
      </c>
      <c r="D234" s="4" t="s">
        <v>1126</v>
      </c>
      <c r="E234" s="5">
        <v>2019.0</v>
      </c>
      <c r="F234" s="5">
        <v>2020.0</v>
      </c>
      <c r="G234" s="5">
        <v>50.0</v>
      </c>
      <c r="H234" s="5">
        <v>25.0</v>
      </c>
      <c r="I234" s="3"/>
      <c r="J234" s="3"/>
      <c r="K234" s="3"/>
      <c r="L234" s="5">
        <v>4.37</v>
      </c>
      <c r="M234" s="5">
        <v>2.0</v>
      </c>
      <c r="N234" s="3"/>
      <c r="O234" s="3"/>
      <c r="P234" s="3"/>
      <c r="Q234" s="3"/>
      <c r="R234" s="5">
        <v>35.0</v>
      </c>
      <c r="S234" s="5">
        <v>33.0</v>
      </c>
      <c r="T234" s="5">
        <v>19.0</v>
      </c>
      <c r="U234" s="5">
        <v>17.0</v>
      </c>
      <c r="V234" s="5">
        <v>3.0</v>
      </c>
      <c r="W234" s="5">
        <v>14.0</v>
      </c>
      <c r="X234" s="5">
        <v>0.0</v>
      </c>
      <c r="Y234" s="5">
        <v>1.0</v>
      </c>
      <c r="Z234" s="5">
        <v>0.0</v>
      </c>
      <c r="AA234" s="5">
        <v>0.0</v>
      </c>
      <c r="AB234" s="5">
        <v>2.0</v>
      </c>
      <c r="AC234" s="5">
        <v>146.0</v>
      </c>
      <c r="AD234" s="5">
        <v>1.343</v>
      </c>
      <c r="AE234" s="5">
        <v>6.4</v>
      </c>
      <c r="AF234" s="5">
        <v>1.79</v>
      </c>
      <c r="AG234" s="5">
        <v>146.0</v>
      </c>
      <c r="AH234" s="5">
        <v>132.0</v>
      </c>
      <c r="AI234" s="5">
        <v>19.0</v>
      </c>
      <c r="AJ234" s="5">
        <v>33.0</v>
      </c>
      <c r="AK234" s="5">
        <v>7.0</v>
      </c>
      <c r="AL234" s="5">
        <v>1.0</v>
      </c>
      <c r="AM234" s="5">
        <v>3.0</v>
      </c>
      <c r="AN234" s="5">
        <v>1.0</v>
      </c>
      <c r="AO234" s="5">
        <v>2.0</v>
      </c>
      <c r="AP234" s="5">
        <v>14.0</v>
      </c>
      <c r="AQ234" s="5">
        <v>0.25</v>
      </c>
      <c r="AR234" s="5">
        <v>0.322</v>
      </c>
      <c r="AS234" s="5">
        <v>0.386</v>
      </c>
      <c r="AT234" s="5">
        <v>0.708</v>
      </c>
      <c r="AU234" s="5">
        <v>51.0</v>
      </c>
      <c r="AV234" s="5">
        <v>4.0</v>
      </c>
      <c r="AW234" s="5">
        <v>0.0</v>
      </c>
      <c r="AX234" s="5">
        <v>0.0</v>
      </c>
      <c r="AY234" s="5">
        <v>0.0</v>
      </c>
      <c r="AZ234" s="5">
        <v>0.0</v>
      </c>
      <c r="BA234" s="5">
        <v>1.0</v>
      </c>
      <c r="BB234" s="5">
        <v>0.288</v>
      </c>
      <c r="BC234" s="5">
        <f t="shared" si="1"/>
        <v>22</v>
      </c>
      <c r="BD234" s="5">
        <f t="shared" si="2"/>
        <v>-1</v>
      </c>
    </row>
    <row r="235">
      <c r="A235" s="1">
        <v>234.0</v>
      </c>
      <c r="B235" s="3"/>
      <c r="C235" s="4" t="s">
        <v>959</v>
      </c>
      <c r="D235" s="4" t="s">
        <v>1126</v>
      </c>
      <c r="E235" s="5">
        <v>2019.0</v>
      </c>
      <c r="F235" s="5">
        <v>2019.0</v>
      </c>
      <c r="G235" s="5">
        <v>53.0</v>
      </c>
      <c r="H235" s="5">
        <v>25.0</v>
      </c>
      <c r="I235" s="3"/>
      <c r="J235" s="3"/>
      <c r="K235" s="3"/>
      <c r="L235" s="5">
        <v>5.92</v>
      </c>
      <c r="M235" s="5">
        <v>0.0</v>
      </c>
      <c r="N235" s="3"/>
      <c r="O235" s="3"/>
      <c r="P235" s="3"/>
      <c r="Q235" s="3"/>
      <c r="R235" s="5">
        <v>24.1</v>
      </c>
      <c r="S235" s="5">
        <v>27.0</v>
      </c>
      <c r="T235" s="5">
        <v>15.0</v>
      </c>
      <c r="U235" s="5">
        <v>16.0</v>
      </c>
      <c r="V235" s="5">
        <v>3.0</v>
      </c>
      <c r="W235" s="5">
        <v>14.0</v>
      </c>
      <c r="X235" s="5">
        <v>1.0</v>
      </c>
      <c r="Y235" s="5">
        <v>1.0</v>
      </c>
      <c r="Z235" s="5">
        <v>0.0</v>
      </c>
      <c r="AA235" s="5">
        <v>0.0</v>
      </c>
      <c r="AB235" s="5">
        <v>1.0</v>
      </c>
      <c r="AC235" s="5">
        <v>108.0</v>
      </c>
      <c r="AD235" s="5">
        <v>1.685</v>
      </c>
      <c r="AE235" s="5">
        <v>9.2</v>
      </c>
      <c r="AF235" s="5">
        <v>1.79</v>
      </c>
      <c r="AG235" s="5">
        <v>108.0</v>
      </c>
      <c r="AH235" s="5">
        <v>94.0</v>
      </c>
      <c r="AI235" s="5">
        <v>15.0</v>
      </c>
      <c r="AJ235" s="5">
        <v>27.0</v>
      </c>
      <c r="AK235" s="5">
        <v>2.0</v>
      </c>
      <c r="AL235" s="5">
        <v>0.0</v>
      </c>
      <c r="AM235" s="5">
        <v>3.0</v>
      </c>
      <c r="AN235" s="5">
        <v>3.0</v>
      </c>
      <c r="AO235" s="5">
        <v>2.0</v>
      </c>
      <c r="AP235" s="5">
        <v>14.0</v>
      </c>
      <c r="AQ235" s="5">
        <v>0.287</v>
      </c>
      <c r="AR235" s="5">
        <v>0.38</v>
      </c>
      <c r="AS235" s="5">
        <v>0.404</v>
      </c>
      <c r="AT235" s="5">
        <v>0.784</v>
      </c>
      <c r="AU235" s="5">
        <v>38.0</v>
      </c>
      <c r="AV235" s="5">
        <v>4.0</v>
      </c>
      <c r="AW235" s="5">
        <v>0.0</v>
      </c>
      <c r="AX235" s="5">
        <v>0.0</v>
      </c>
      <c r="AY235" s="5">
        <v>0.0</v>
      </c>
      <c r="AZ235" s="5">
        <v>1.0</v>
      </c>
      <c r="BA235" s="5">
        <v>1.0</v>
      </c>
      <c r="BB235" s="5">
        <v>0.364</v>
      </c>
      <c r="BC235" s="5">
        <f t="shared" si="1"/>
        <v>22</v>
      </c>
      <c r="BD235" s="5">
        <f t="shared" si="2"/>
        <v>1</v>
      </c>
    </row>
    <row r="236">
      <c r="A236" s="1">
        <v>235.0</v>
      </c>
      <c r="B236" s="3"/>
      <c r="C236" s="4" t="s">
        <v>860</v>
      </c>
      <c r="D236" s="4" t="s">
        <v>1126</v>
      </c>
      <c r="E236" s="5">
        <v>2019.0</v>
      </c>
      <c r="F236" s="5">
        <v>2020.0</v>
      </c>
      <c r="G236" s="5">
        <v>63.0</v>
      </c>
      <c r="H236" s="5">
        <v>25.0</v>
      </c>
      <c r="I236" s="3"/>
      <c r="J236" s="3"/>
      <c r="K236" s="3"/>
      <c r="L236" s="5">
        <v>7.9</v>
      </c>
      <c r="M236" s="5">
        <v>0.0</v>
      </c>
      <c r="N236" s="3"/>
      <c r="O236" s="3"/>
      <c r="P236" s="3"/>
      <c r="Q236" s="3"/>
      <c r="R236" s="5">
        <v>27.1</v>
      </c>
      <c r="S236" s="5">
        <v>39.0</v>
      </c>
      <c r="T236" s="5">
        <v>31.0</v>
      </c>
      <c r="U236" s="5">
        <v>24.0</v>
      </c>
      <c r="V236" s="5">
        <v>11.0</v>
      </c>
      <c r="W236" s="5">
        <v>13.0</v>
      </c>
      <c r="X236" s="5">
        <v>2.0</v>
      </c>
      <c r="Y236" s="5">
        <v>1.0</v>
      </c>
      <c r="Z236" s="5">
        <v>0.0</v>
      </c>
      <c r="AA236" s="5">
        <v>0.0</v>
      </c>
      <c r="AB236" s="5">
        <v>3.0</v>
      </c>
      <c r="AC236" s="5">
        <v>130.0</v>
      </c>
      <c r="AD236" s="5">
        <v>1.902</v>
      </c>
      <c r="AE236" s="5">
        <v>8.2</v>
      </c>
      <c r="AF236" s="5">
        <v>1.92</v>
      </c>
      <c r="AG236" s="5">
        <v>130.0</v>
      </c>
      <c r="AH236" s="5">
        <v>116.0</v>
      </c>
      <c r="AI236" s="5">
        <v>31.0</v>
      </c>
      <c r="AJ236" s="5">
        <v>39.0</v>
      </c>
      <c r="AK236" s="5">
        <v>11.0</v>
      </c>
      <c r="AL236" s="5">
        <v>0.0</v>
      </c>
      <c r="AM236" s="5">
        <v>11.0</v>
      </c>
      <c r="AN236" s="5">
        <v>1.0</v>
      </c>
      <c r="AO236" s="5">
        <v>1.0</v>
      </c>
      <c r="AP236" s="5">
        <v>13.0</v>
      </c>
      <c r="AQ236" s="5">
        <v>0.336</v>
      </c>
      <c r="AR236" s="5">
        <v>0.403</v>
      </c>
      <c r="AS236" s="5">
        <v>0.716</v>
      </c>
      <c r="AT236" s="5">
        <v>1.119</v>
      </c>
      <c r="AU236" s="5">
        <v>83.0</v>
      </c>
      <c r="AV236" s="5">
        <v>4.0</v>
      </c>
      <c r="AW236" s="5">
        <v>0.0</v>
      </c>
      <c r="AX236" s="5">
        <v>1.0</v>
      </c>
      <c r="AY236" s="5">
        <v>0.0</v>
      </c>
      <c r="AZ236" s="5">
        <v>2.0</v>
      </c>
      <c r="BA236" s="5">
        <v>1.0</v>
      </c>
      <c r="BB236" s="5">
        <v>0.35</v>
      </c>
      <c r="BC236" s="5">
        <f t="shared" si="1"/>
        <v>17</v>
      </c>
      <c r="BD236" s="5">
        <f t="shared" si="2"/>
        <v>0</v>
      </c>
    </row>
    <row r="237">
      <c r="A237" s="1">
        <v>236.0</v>
      </c>
      <c r="B237" s="3"/>
      <c r="C237" s="4" t="s">
        <v>998</v>
      </c>
      <c r="D237" s="4" t="s">
        <v>1126</v>
      </c>
      <c r="E237" s="5">
        <v>2019.0</v>
      </c>
      <c r="F237" s="5">
        <v>2020.0</v>
      </c>
      <c r="G237" s="5">
        <v>37.0</v>
      </c>
      <c r="H237" s="5">
        <v>25.0</v>
      </c>
      <c r="I237" s="3"/>
      <c r="J237" s="3"/>
      <c r="K237" s="3"/>
      <c r="L237" s="5">
        <v>3.06</v>
      </c>
      <c r="M237" s="5">
        <v>0.0</v>
      </c>
      <c r="N237" s="3"/>
      <c r="O237" s="3"/>
      <c r="P237" s="3"/>
      <c r="Q237" s="3"/>
      <c r="R237" s="5">
        <v>17.2</v>
      </c>
      <c r="S237" s="5">
        <v>15.0</v>
      </c>
      <c r="T237" s="5">
        <v>9.0</v>
      </c>
      <c r="U237" s="5">
        <v>6.0</v>
      </c>
      <c r="V237" s="5">
        <v>3.0</v>
      </c>
      <c r="W237" s="5">
        <v>4.0</v>
      </c>
      <c r="X237" s="5">
        <v>0.0</v>
      </c>
      <c r="Y237" s="5">
        <v>1.0</v>
      </c>
      <c r="Z237" s="5">
        <v>0.0</v>
      </c>
      <c r="AA237" s="5">
        <v>0.0</v>
      </c>
      <c r="AB237" s="5">
        <v>2.0</v>
      </c>
      <c r="AC237" s="5">
        <v>71.0</v>
      </c>
      <c r="AD237" s="5">
        <v>1.075</v>
      </c>
      <c r="AE237" s="5">
        <v>12.7</v>
      </c>
      <c r="AF237" s="5">
        <v>6.25</v>
      </c>
      <c r="AG237" s="5">
        <v>71.0</v>
      </c>
      <c r="AH237" s="5">
        <v>67.0</v>
      </c>
      <c r="AI237" s="5">
        <v>9.0</v>
      </c>
      <c r="AJ237" s="5">
        <v>15.0</v>
      </c>
      <c r="AK237" s="5">
        <v>4.0</v>
      </c>
      <c r="AL237" s="5">
        <v>0.0</v>
      </c>
      <c r="AM237" s="5">
        <v>3.0</v>
      </c>
      <c r="AN237" s="5">
        <v>1.0</v>
      </c>
      <c r="AO237" s="5">
        <v>0.0</v>
      </c>
      <c r="AP237" s="5">
        <v>4.0</v>
      </c>
      <c r="AQ237" s="5">
        <v>0.224</v>
      </c>
      <c r="AR237" s="5">
        <v>0.268</v>
      </c>
      <c r="AS237" s="5">
        <v>0.418</v>
      </c>
      <c r="AT237" s="5">
        <v>0.686</v>
      </c>
      <c r="AU237" s="5">
        <v>28.0</v>
      </c>
      <c r="AV237" s="5">
        <v>1.0</v>
      </c>
      <c r="AW237" s="5">
        <v>0.0</v>
      </c>
      <c r="AX237" s="5">
        <v>0.0</v>
      </c>
      <c r="AY237" s="5">
        <v>0.0</v>
      </c>
      <c r="AZ237" s="5">
        <v>0.0</v>
      </c>
      <c r="BA237" s="5">
        <v>1.0</v>
      </c>
      <c r="BB237" s="5">
        <v>0.308</v>
      </c>
      <c r="BC237" s="5">
        <f t="shared" si="1"/>
        <v>8</v>
      </c>
      <c r="BD237" s="5">
        <f t="shared" si="2"/>
        <v>1</v>
      </c>
    </row>
    <row r="238">
      <c r="A238" s="1">
        <v>237.0</v>
      </c>
      <c r="B238" s="3"/>
      <c r="C238" s="4" t="s">
        <v>857</v>
      </c>
      <c r="D238" s="4" t="s">
        <v>1126</v>
      </c>
      <c r="E238" s="5">
        <v>2019.0</v>
      </c>
      <c r="F238" s="5">
        <v>2020.0</v>
      </c>
      <c r="G238" s="5">
        <v>50.0</v>
      </c>
      <c r="H238" s="5">
        <v>25.0</v>
      </c>
      <c r="I238" s="3"/>
      <c r="J238" s="3"/>
      <c r="K238" s="3"/>
      <c r="L238" s="5">
        <v>3.47</v>
      </c>
      <c r="M238" s="5">
        <v>0.0</v>
      </c>
      <c r="N238" s="3"/>
      <c r="O238" s="3"/>
      <c r="P238" s="3"/>
      <c r="Q238" s="3"/>
      <c r="R238" s="5">
        <v>23.1</v>
      </c>
      <c r="S238" s="5">
        <v>19.0</v>
      </c>
      <c r="T238" s="5">
        <v>12.0</v>
      </c>
      <c r="U238" s="5">
        <v>9.0</v>
      </c>
      <c r="V238" s="5">
        <v>3.0</v>
      </c>
      <c r="W238" s="5">
        <v>14.0</v>
      </c>
      <c r="X238" s="5">
        <v>1.0</v>
      </c>
      <c r="Y238" s="5">
        <v>2.0</v>
      </c>
      <c r="Z238" s="5">
        <v>5.0</v>
      </c>
      <c r="AA238" s="5">
        <v>0.0</v>
      </c>
      <c r="AB238" s="5">
        <v>0.0</v>
      </c>
      <c r="AC238" s="5">
        <v>107.0</v>
      </c>
      <c r="AD238" s="5">
        <v>1.414</v>
      </c>
      <c r="AE238" s="5">
        <v>9.6</v>
      </c>
      <c r="AF238" s="5">
        <v>1.79</v>
      </c>
      <c r="AG238" s="5">
        <v>107.0</v>
      </c>
      <c r="AH238" s="5">
        <v>88.0</v>
      </c>
      <c r="AI238" s="5">
        <v>12.0</v>
      </c>
      <c r="AJ238" s="5">
        <v>19.0</v>
      </c>
      <c r="AK238" s="5">
        <v>3.0</v>
      </c>
      <c r="AL238" s="5">
        <v>1.0</v>
      </c>
      <c r="AM238" s="5">
        <v>3.0</v>
      </c>
      <c r="AN238" s="5">
        <v>4.0</v>
      </c>
      <c r="AO238" s="5">
        <v>0.0</v>
      </c>
      <c r="AP238" s="5">
        <v>14.0</v>
      </c>
      <c r="AQ238" s="5">
        <v>0.216</v>
      </c>
      <c r="AR238" s="5">
        <v>0.355</v>
      </c>
      <c r="AS238" s="5">
        <v>0.375</v>
      </c>
      <c r="AT238" s="5">
        <v>0.73</v>
      </c>
      <c r="AU238" s="5">
        <v>33.0</v>
      </c>
      <c r="AV238" s="5">
        <v>3.0</v>
      </c>
      <c r="AW238" s="5">
        <v>5.0</v>
      </c>
      <c r="AX238" s="5">
        <v>0.0</v>
      </c>
      <c r="AY238" s="5">
        <v>0.0</v>
      </c>
      <c r="AZ238" s="5">
        <v>1.0</v>
      </c>
      <c r="BA238" s="5">
        <v>2.0</v>
      </c>
      <c r="BB238" s="5">
        <v>0.267</v>
      </c>
      <c r="BC238" s="5">
        <f t="shared" si="1"/>
        <v>12</v>
      </c>
      <c r="BD238" s="5">
        <f t="shared" si="2"/>
        <v>4</v>
      </c>
    </row>
    <row r="239">
      <c r="A239" s="1">
        <v>238.0</v>
      </c>
      <c r="B239" s="3"/>
      <c r="C239" s="4" t="s">
        <v>805</v>
      </c>
      <c r="D239" s="4" t="s">
        <v>1126</v>
      </c>
      <c r="E239" s="5">
        <v>2019.0</v>
      </c>
      <c r="F239" s="5">
        <v>2020.0</v>
      </c>
      <c r="G239" s="5">
        <v>53.0</v>
      </c>
      <c r="H239" s="5">
        <v>24.0</v>
      </c>
      <c r="I239" s="3"/>
      <c r="J239" s="3"/>
      <c r="K239" s="3"/>
      <c r="L239" s="5">
        <v>4.44</v>
      </c>
      <c r="M239" s="5">
        <v>0.0</v>
      </c>
      <c r="N239" s="3"/>
      <c r="O239" s="3"/>
      <c r="P239" s="3"/>
      <c r="Q239" s="3"/>
      <c r="R239" s="5">
        <v>24.1</v>
      </c>
      <c r="S239" s="5">
        <v>25.0</v>
      </c>
      <c r="T239" s="5">
        <v>13.0</v>
      </c>
      <c r="U239" s="5">
        <v>12.0</v>
      </c>
      <c r="V239" s="5">
        <v>3.0</v>
      </c>
      <c r="W239" s="5">
        <v>14.0</v>
      </c>
      <c r="X239" s="5">
        <v>2.0</v>
      </c>
      <c r="Y239" s="5">
        <v>0.0</v>
      </c>
      <c r="Z239" s="5">
        <v>0.0</v>
      </c>
      <c r="AA239" s="5">
        <v>0.0</v>
      </c>
      <c r="AB239" s="5">
        <v>2.0</v>
      </c>
      <c r="AC239" s="5">
        <v>111.0</v>
      </c>
      <c r="AD239" s="5">
        <v>1.603</v>
      </c>
      <c r="AE239" s="5">
        <v>8.9</v>
      </c>
      <c r="AF239" s="5">
        <v>1.71</v>
      </c>
      <c r="AG239" s="5">
        <v>111.0</v>
      </c>
      <c r="AH239" s="5">
        <v>94.0</v>
      </c>
      <c r="AI239" s="5">
        <v>13.0</v>
      </c>
      <c r="AJ239" s="5">
        <v>25.0</v>
      </c>
      <c r="AK239" s="5">
        <v>8.0</v>
      </c>
      <c r="AL239" s="5">
        <v>0.0</v>
      </c>
      <c r="AM239" s="5">
        <v>3.0</v>
      </c>
      <c r="AN239" s="5">
        <v>1.0</v>
      </c>
      <c r="AO239" s="5">
        <v>0.0</v>
      </c>
      <c r="AP239" s="5">
        <v>14.0</v>
      </c>
      <c r="AQ239" s="5">
        <v>0.266</v>
      </c>
      <c r="AR239" s="5">
        <v>0.355</v>
      </c>
      <c r="AS239" s="5">
        <v>0.447</v>
      </c>
      <c r="AT239" s="5">
        <v>0.801</v>
      </c>
      <c r="AU239" s="5">
        <v>42.0</v>
      </c>
      <c r="AV239" s="5">
        <v>1.0</v>
      </c>
      <c r="AW239" s="5">
        <v>0.0</v>
      </c>
      <c r="AX239" s="5">
        <v>1.0</v>
      </c>
      <c r="AY239" s="5">
        <v>2.0</v>
      </c>
      <c r="AZ239" s="5">
        <v>2.0</v>
      </c>
      <c r="BA239" s="5">
        <v>0.0</v>
      </c>
      <c r="BB239" s="5">
        <v>0.319</v>
      </c>
      <c r="BC239" s="5">
        <f t="shared" si="1"/>
        <v>14</v>
      </c>
      <c r="BD239" s="5">
        <f t="shared" si="2"/>
        <v>1</v>
      </c>
    </row>
    <row r="240">
      <c r="A240" s="1">
        <v>239.0</v>
      </c>
      <c r="B240" s="3"/>
      <c r="C240" s="4" t="s">
        <v>971</v>
      </c>
      <c r="D240" s="4" t="s">
        <v>1126</v>
      </c>
      <c r="E240" s="5">
        <v>2019.0</v>
      </c>
      <c r="F240" s="5">
        <v>2020.0</v>
      </c>
      <c r="G240" s="5">
        <v>32.0</v>
      </c>
      <c r="H240" s="5">
        <v>24.0</v>
      </c>
      <c r="I240" s="3"/>
      <c r="J240" s="3"/>
      <c r="K240" s="3"/>
      <c r="L240" s="5">
        <v>6.19</v>
      </c>
      <c r="M240" s="5">
        <v>0.0</v>
      </c>
      <c r="N240" s="3"/>
      <c r="O240" s="3"/>
      <c r="P240" s="3"/>
      <c r="Q240" s="3"/>
      <c r="R240" s="5">
        <v>16.0</v>
      </c>
      <c r="S240" s="5">
        <v>15.0</v>
      </c>
      <c r="T240" s="5">
        <v>13.0</v>
      </c>
      <c r="U240" s="5">
        <v>11.0</v>
      </c>
      <c r="V240" s="5">
        <v>6.0</v>
      </c>
      <c r="W240" s="5">
        <v>8.0</v>
      </c>
      <c r="X240" s="5">
        <v>0.0</v>
      </c>
      <c r="Y240" s="5">
        <v>0.0</v>
      </c>
      <c r="Z240" s="5">
        <v>4.0</v>
      </c>
      <c r="AA240" s="5">
        <v>0.0</v>
      </c>
      <c r="AB240" s="5">
        <v>1.0</v>
      </c>
      <c r="AC240" s="5">
        <v>76.0</v>
      </c>
      <c r="AD240" s="5">
        <v>1.438</v>
      </c>
      <c r="AE240" s="5">
        <v>13.5</v>
      </c>
      <c r="AF240" s="5">
        <v>3.0</v>
      </c>
      <c r="AG240" s="5">
        <v>76.0</v>
      </c>
      <c r="AH240" s="5">
        <v>63.0</v>
      </c>
      <c r="AI240" s="5">
        <v>13.0</v>
      </c>
      <c r="AJ240" s="5">
        <v>15.0</v>
      </c>
      <c r="AK240" s="5">
        <v>3.0</v>
      </c>
      <c r="AL240" s="5">
        <v>1.0</v>
      </c>
      <c r="AM240" s="5">
        <v>6.0</v>
      </c>
      <c r="AN240" s="5">
        <v>2.0</v>
      </c>
      <c r="AO240" s="5">
        <v>0.0</v>
      </c>
      <c r="AP240" s="5">
        <v>8.0</v>
      </c>
      <c r="AQ240" s="5">
        <v>0.238</v>
      </c>
      <c r="AR240" s="5">
        <v>0.355</v>
      </c>
      <c r="AS240" s="5">
        <v>0.603</v>
      </c>
      <c r="AT240" s="5">
        <v>0.958</v>
      </c>
      <c r="AU240" s="5">
        <v>38.0</v>
      </c>
      <c r="AV240" s="5">
        <v>0.0</v>
      </c>
      <c r="AW240" s="5">
        <v>4.0</v>
      </c>
      <c r="AX240" s="5">
        <v>0.0</v>
      </c>
      <c r="AY240" s="5">
        <v>1.0</v>
      </c>
      <c r="AZ240" s="5">
        <v>0.0</v>
      </c>
      <c r="BA240" s="5">
        <v>0.0</v>
      </c>
      <c r="BB240" s="5">
        <v>0.265</v>
      </c>
      <c r="BC240" s="5">
        <f t="shared" si="1"/>
        <v>5</v>
      </c>
      <c r="BD240" s="5">
        <f t="shared" si="2"/>
        <v>2</v>
      </c>
    </row>
    <row r="241">
      <c r="A241" s="1">
        <v>240.0</v>
      </c>
      <c r="B241" s="3"/>
      <c r="C241" s="4" t="s">
        <v>1033</v>
      </c>
      <c r="D241" s="4" t="s">
        <v>1126</v>
      </c>
      <c r="E241" s="5">
        <v>2019.0</v>
      </c>
      <c r="F241" s="5">
        <v>2020.0</v>
      </c>
      <c r="G241" s="5">
        <v>11.0</v>
      </c>
      <c r="H241" s="5">
        <v>24.0</v>
      </c>
      <c r="I241" s="3"/>
      <c r="J241" s="3"/>
      <c r="K241" s="3"/>
      <c r="L241" s="5">
        <v>4.38</v>
      </c>
      <c r="M241" s="5">
        <v>11.0</v>
      </c>
      <c r="N241" s="3"/>
      <c r="O241" s="3"/>
      <c r="P241" s="3"/>
      <c r="Q241" s="3"/>
      <c r="R241" s="5">
        <v>24.2</v>
      </c>
      <c r="S241" s="5">
        <v>24.0</v>
      </c>
      <c r="T241" s="5">
        <v>16.0</v>
      </c>
      <c r="U241" s="5">
        <v>12.0</v>
      </c>
      <c r="V241" s="5">
        <v>5.0</v>
      </c>
      <c r="W241" s="5">
        <v>13.0</v>
      </c>
      <c r="X241" s="5">
        <v>0.0</v>
      </c>
      <c r="Y241" s="5">
        <v>0.0</v>
      </c>
      <c r="Z241" s="5">
        <v>0.0</v>
      </c>
      <c r="AA241" s="5">
        <v>0.0</v>
      </c>
      <c r="AB241" s="5">
        <v>1.0</v>
      </c>
      <c r="AC241" s="5">
        <v>107.0</v>
      </c>
      <c r="AD241" s="5">
        <v>1.5</v>
      </c>
      <c r="AE241" s="5">
        <v>8.8</v>
      </c>
      <c r="AF241" s="5">
        <v>1.85</v>
      </c>
      <c r="AG241" s="5">
        <v>107.0</v>
      </c>
      <c r="AH241" s="5">
        <v>92.0</v>
      </c>
      <c r="AI241" s="5">
        <v>16.0</v>
      </c>
      <c r="AJ241" s="5">
        <v>24.0</v>
      </c>
      <c r="AK241" s="5">
        <v>3.0</v>
      </c>
      <c r="AL241" s="5">
        <v>1.0</v>
      </c>
      <c r="AM241" s="5">
        <v>5.0</v>
      </c>
      <c r="AN241" s="5">
        <v>0.0</v>
      </c>
      <c r="AO241" s="5">
        <v>0.0</v>
      </c>
      <c r="AP241" s="5">
        <v>13.0</v>
      </c>
      <c r="AQ241" s="5">
        <v>0.261</v>
      </c>
      <c r="AR241" s="5">
        <v>0.349</v>
      </c>
      <c r="AS241" s="5">
        <v>0.478</v>
      </c>
      <c r="AT241" s="5">
        <v>0.827</v>
      </c>
      <c r="AU241" s="5">
        <v>44.0</v>
      </c>
      <c r="AV241" s="5">
        <v>3.0</v>
      </c>
      <c r="AW241" s="5">
        <v>0.0</v>
      </c>
      <c r="AX241" s="5">
        <v>1.0</v>
      </c>
      <c r="AY241" s="5">
        <v>1.0</v>
      </c>
      <c r="AZ241" s="5">
        <v>0.0</v>
      </c>
      <c r="BA241" s="5">
        <v>0.0</v>
      </c>
      <c r="BB241" s="5">
        <v>0.297</v>
      </c>
      <c r="BC241" s="5">
        <f t="shared" si="1"/>
        <v>15</v>
      </c>
      <c r="BD241" s="5">
        <f t="shared" si="2"/>
        <v>0</v>
      </c>
    </row>
    <row r="242">
      <c r="A242" s="1">
        <v>241.0</v>
      </c>
      <c r="B242" s="3"/>
      <c r="C242" s="4" t="s">
        <v>801</v>
      </c>
      <c r="D242" s="4" t="s">
        <v>1126</v>
      </c>
      <c r="E242" s="5">
        <v>2019.0</v>
      </c>
      <c r="F242" s="5">
        <v>2020.0</v>
      </c>
      <c r="G242" s="5">
        <v>60.0</v>
      </c>
      <c r="H242" s="5">
        <v>24.0</v>
      </c>
      <c r="I242" s="3"/>
      <c r="J242" s="3"/>
      <c r="K242" s="3"/>
      <c r="L242" s="5">
        <v>3.71</v>
      </c>
      <c r="M242" s="5">
        <v>0.0</v>
      </c>
      <c r="N242" s="3"/>
      <c r="O242" s="3"/>
      <c r="P242" s="3"/>
      <c r="Q242" s="3"/>
      <c r="R242" s="5">
        <v>26.2</v>
      </c>
      <c r="S242" s="5">
        <v>21.0</v>
      </c>
      <c r="T242" s="5">
        <v>14.0</v>
      </c>
      <c r="U242" s="5">
        <v>11.0</v>
      </c>
      <c r="V242" s="5">
        <v>2.0</v>
      </c>
      <c r="W242" s="5">
        <v>14.0</v>
      </c>
      <c r="X242" s="5">
        <v>0.0</v>
      </c>
      <c r="Y242" s="5">
        <v>1.0</v>
      </c>
      <c r="Z242" s="5">
        <v>1.0</v>
      </c>
      <c r="AA242" s="5">
        <v>0.0</v>
      </c>
      <c r="AB242" s="5">
        <v>2.0</v>
      </c>
      <c r="AC242" s="5">
        <v>115.0</v>
      </c>
      <c r="AD242" s="5">
        <v>1.313</v>
      </c>
      <c r="AE242" s="5">
        <v>8.1</v>
      </c>
      <c r="AF242" s="5">
        <v>1.71</v>
      </c>
      <c r="AG242" s="5">
        <v>115.0</v>
      </c>
      <c r="AH242" s="5">
        <v>98.0</v>
      </c>
      <c r="AI242" s="5">
        <v>14.0</v>
      </c>
      <c r="AJ242" s="5">
        <v>21.0</v>
      </c>
      <c r="AK242" s="5">
        <v>5.0</v>
      </c>
      <c r="AL242" s="5">
        <v>0.0</v>
      </c>
      <c r="AM242" s="5">
        <v>2.0</v>
      </c>
      <c r="AN242" s="5">
        <v>2.0</v>
      </c>
      <c r="AO242" s="5">
        <v>1.0</v>
      </c>
      <c r="AP242" s="5">
        <v>14.0</v>
      </c>
      <c r="AQ242" s="5">
        <v>0.214</v>
      </c>
      <c r="AR242" s="5">
        <v>0.316</v>
      </c>
      <c r="AS242" s="5">
        <v>0.327</v>
      </c>
      <c r="AT242" s="5">
        <v>0.642</v>
      </c>
      <c r="AU242" s="5">
        <v>32.0</v>
      </c>
      <c r="AV242" s="5">
        <v>1.0</v>
      </c>
      <c r="AW242" s="5">
        <v>1.0</v>
      </c>
      <c r="AX242" s="5">
        <v>1.0</v>
      </c>
      <c r="AY242" s="5">
        <v>1.0</v>
      </c>
      <c r="AZ242" s="5">
        <v>0.0</v>
      </c>
      <c r="BA242" s="5">
        <v>1.0</v>
      </c>
      <c r="BB242" s="5">
        <v>0.26</v>
      </c>
      <c r="BC242" s="5">
        <f t="shared" si="1"/>
        <v>14</v>
      </c>
      <c r="BD242" s="5">
        <f t="shared" si="2"/>
        <v>1</v>
      </c>
    </row>
    <row r="243">
      <c r="A243" s="1">
        <v>242.0</v>
      </c>
      <c r="B243" s="3"/>
      <c r="C243" s="4" t="s">
        <v>944</v>
      </c>
      <c r="D243" s="4" t="s">
        <v>1126</v>
      </c>
      <c r="E243" s="5">
        <v>2019.0</v>
      </c>
      <c r="F243" s="5">
        <v>2019.0</v>
      </c>
      <c r="G243" s="5">
        <v>36.0</v>
      </c>
      <c r="H243" s="5">
        <v>24.0</v>
      </c>
      <c r="I243" s="3"/>
      <c r="J243" s="3"/>
      <c r="K243" s="3"/>
      <c r="L243" s="5">
        <v>5.63</v>
      </c>
      <c r="M243" s="5">
        <v>6.0</v>
      </c>
      <c r="N243" s="3"/>
      <c r="O243" s="3"/>
      <c r="P243" s="3"/>
      <c r="Q243" s="3"/>
      <c r="R243" s="5">
        <v>24.0</v>
      </c>
      <c r="S243" s="5">
        <v>23.0</v>
      </c>
      <c r="T243" s="5">
        <v>11.0</v>
      </c>
      <c r="U243" s="5">
        <v>15.0</v>
      </c>
      <c r="V243" s="5">
        <v>1.0</v>
      </c>
      <c r="W243" s="5">
        <v>14.0</v>
      </c>
      <c r="X243" s="5">
        <v>3.0</v>
      </c>
      <c r="Y243" s="5">
        <v>2.0</v>
      </c>
      <c r="Z243" s="5">
        <v>1.0</v>
      </c>
      <c r="AA243" s="5">
        <v>0.0</v>
      </c>
      <c r="AB243" s="5">
        <v>3.0</v>
      </c>
      <c r="AC243" s="5">
        <v>105.0</v>
      </c>
      <c r="AD243" s="5">
        <v>1.542</v>
      </c>
      <c r="AE243" s="5">
        <v>9.0</v>
      </c>
      <c r="AF243" s="5">
        <v>1.71</v>
      </c>
      <c r="AG243" s="5">
        <v>105.0</v>
      </c>
      <c r="AH243" s="5">
        <v>90.0</v>
      </c>
      <c r="AI243" s="5">
        <v>11.0</v>
      </c>
      <c r="AJ243" s="5">
        <v>23.0</v>
      </c>
      <c r="AK243" s="5">
        <v>5.0</v>
      </c>
      <c r="AL243" s="5">
        <v>0.0</v>
      </c>
      <c r="AM243" s="5">
        <v>1.0</v>
      </c>
      <c r="AN243" s="5">
        <v>5.0</v>
      </c>
      <c r="AO243" s="5">
        <v>0.0</v>
      </c>
      <c r="AP243" s="5">
        <v>14.0</v>
      </c>
      <c r="AQ243" s="5">
        <v>0.256</v>
      </c>
      <c r="AR243" s="5">
        <v>0.362</v>
      </c>
      <c r="AS243" s="5">
        <v>0.344</v>
      </c>
      <c r="AT243" s="5">
        <v>0.706</v>
      </c>
      <c r="AU243" s="5">
        <v>31.0</v>
      </c>
      <c r="AV243" s="5">
        <v>6.0</v>
      </c>
      <c r="AW243" s="5">
        <v>1.0</v>
      </c>
      <c r="AX243" s="5">
        <v>0.0</v>
      </c>
      <c r="AY243" s="5">
        <v>0.0</v>
      </c>
      <c r="AZ243" s="5">
        <v>3.0</v>
      </c>
      <c r="BA243" s="5">
        <v>2.0</v>
      </c>
      <c r="BB243" s="5">
        <v>0.338</v>
      </c>
      <c r="BC243" s="5">
        <f t="shared" si="1"/>
        <v>17</v>
      </c>
      <c r="BD243" s="5">
        <f t="shared" si="2"/>
        <v>5</v>
      </c>
    </row>
    <row r="244">
      <c r="A244" s="1">
        <v>243.0</v>
      </c>
      <c r="B244" s="3"/>
      <c r="C244" s="4" t="s">
        <v>907</v>
      </c>
      <c r="D244" s="4" t="s">
        <v>1126</v>
      </c>
      <c r="E244" s="5">
        <v>2019.0</v>
      </c>
      <c r="F244" s="5">
        <v>2020.0</v>
      </c>
      <c r="G244" s="5">
        <v>43.0</v>
      </c>
      <c r="H244" s="5">
        <v>24.0</v>
      </c>
      <c r="I244" s="3"/>
      <c r="J244" s="3"/>
      <c r="K244" s="3"/>
      <c r="L244" s="5">
        <v>4.09</v>
      </c>
      <c r="M244" s="5">
        <v>1.0</v>
      </c>
      <c r="N244" s="3"/>
      <c r="O244" s="3"/>
      <c r="P244" s="3"/>
      <c r="Q244" s="3"/>
      <c r="R244" s="5">
        <v>22.0</v>
      </c>
      <c r="S244" s="5">
        <v>22.0</v>
      </c>
      <c r="T244" s="5">
        <v>15.0</v>
      </c>
      <c r="U244" s="5">
        <v>10.0</v>
      </c>
      <c r="V244" s="5">
        <v>2.0</v>
      </c>
      <c r="W244" s="5">
        <v>10.0</v>
      </c>
      <c r="X244" s="5">
        <v>2.0</v>
      </c>
      <c r="Y244" s="5">
        <v>0.0</v>
      </c>
      <c r="Z244" s="5">
        <v>1.0</v>
      </c>
      <c r="AA244" s="5">
        <v>0.0</v>
      </c>
      <c r="AB244" s="5">
        <v>1.0</v>
      </c>
      <c r="AC244" s="5">
        <v>97.0</v>
      </c>
      <c r="AD244" s="5">
        <v>1.455</v>
      </c>
      <c r="AE244" s="5">
        <v>9.8</v>
      </c>
      <c r="AF244" s="5">
        <v>2.4</v>
      </c>
      <c r="AG244" s="5">
        <v>97.0</v>
      </c>
      <c r="AH244" s="5">
        <v>84.0</v>
      </c>
      <c r="AI244" s="5">
        <v>15.0</v>
      </c>
      <c r="AJ244" s="5">
        <v>22.0</v>
      </c>
      <c r="AK244" s="5">
        <v>4.0</v>
      </c>
      <c r="AL244" s="5">
        <v>0.0</v>
      </c>
      <c r="AM244" s="5">
        <v>2.0</v>
      </c>
      <c r="AN244" s="5">
        <v>0.0</v>
      </c>
      <c r="AO244" s="5">
        <v>0.0</v>
      </c>
      <c r="AP244" s="5">
        <v>10.0</v>
      </c>
      <c r="AQ244" s="5">
        <v>0.262</v>
      </c>
      <c r="AR244" s="5">
        <v>0.344</v>
      </c>
      <c r="AS244" s="5">
        <v>0.381</v>
      </c>
      <c r="AT244" s="5">
        <v>0.725</v>
      </c>
      <c r="AU244" s="5">
        <v>32.0</v>
      </c>
      <c r="AV244" s="5">
        <v>2.0</v>
      </c>
      <c r="AW244" s="5">
        <v>1.0</v>
      </c>
      <c r="AX244" s="5">
        <v>1.0</v>
      </c>
      <c r="AY244" s="5">
        <v>1.0</v>
      </c>
      <c r="AZ244" s="5">
        <v>2.0</v>
      </c>
      <c r="BA244" s="5">
        <v>0.0</v>
      </c>
      <c r="BB244" s="5">
        <v>0.339</v>
      </c>
      <c r="BC244" s="5">
        <f t="shared" si="1"/>
        <v>16</v>
      </c>
      <c r="BD244" s="5">
        <f t="shared" si="2"/>
        <v>0</v>
      </c>
    </row>
    <row r="245">
      <c r="A245" s="1">
        <v>244.0</v>
      </c>
      <c r="B245" s="3"/>
      <c r="C245" s="4" t="s">
        <v>862</v>
      </c>
      <c r="D245" s="4" t="s">
        <v>1126</v>
      </c>
      <c r="E245" s="5">
        <v>2019.0</v>
      </c>
      <c r="F245" s="5">
        <v>2019.0</v>
      </c>
      <c r="G245" s="5">
        <v>23.0</v>
      </c>
      <c r="H245" s="5">
        <v>24.0</v>
      </c>
      <c r="I245" s="3"/>
      <c r="J245" s="3"/>
      <c r="K245" s="3"/>
      <c r="L245" s="5">
        <v>6.0</v>
      </c>
      <c r="M245" s="5">
        <v>13.0</v>
      </c>
      <c r="N245" s="3"/>
      <c r="O245" s="3"/>
      <c r="P245" s="3"/>
      <c r="Q245" s="3"/>
      <c r="R245" s="5">
        <v>39.0</v>
      </c>
      <c r="S245" s="5">
        <v>51.0</v>
      </c>
      <c r="T245" s="5">
        <v>30.0</v>
      </c>
      <c r="U245" s="5">
        <v>26.0</v>
      </c>
      <c r="V245" s="5">
        <v>8.0</v>
      </c>
      <c r="W245" s="5">
        <v>14.0</v>
      </c>
      <c r="X245" s="5">
        <v>3.0</v>
      </c>
      <c r="Y245" s="5">
        <v>1.0</v>
      </c>
      <c r="Z245" s="5">
        <v>0.0</v>
      </c>
      <c r="AA245" s="5">
        <v>0.0</v>
      </c>
      <c r="AB245" s="5">
        <v>1.0</v>
      </c>
      <c r="AC245" s="5">
        <v>175.0</v>
      </c>
      <c r="AD245" s="5">
        <v>1.667</v>
      </c>
      <c r="AE245" s="5">
        <v>5.5</v>
      </c>
      <c r="AF245" s="5">
        <v>1.71</v>
      </c>
      <c r="AG245" s="5">
        <v>175.0</v>
      </c>
      <c r="AH245" s="5">
        <v>160.0</v>
      </c>
      <c r="AI245" s="5">
        <v>30.0</v>
      </c>
      <c r="AJ245" s="5">
        <v>51.0</v>
      </c>
      <c r="AK245" s="5">
        <v>12.0</v>
      </c>
      <c r="AL245" s="5">
        <v>0.0</v>
      </c>
      <c r="AM245" s="5">
        <v>8.0</v>
      </c>
      <c r="AN245" s="5">
        <v>2.0</v>
      </c>
      <c r="AO245" s="5">
        <v>0.0</v>
      </c>
      <c r="AP245" s="5">
        <v>14.0</v>
      </c>
      <c r="AQ245" s="5">
        <v>0.319</v>
      </c>
      <c r="AR245" s="5">
        <v>0.371</v>
      </c>
      <c r="AS245" s="5">
        <v>0.544</v>
      </c>
      <c r="AT245" s="5">
        <v>0.915</v>
      </c>
      <c r="AU245" s="5">
        <v>87.0</v>
      </c>
      <c r="AV245" s="5">
        <v>5.0</v>
      </c>
      <c r="AW245" s="5">
        <v>0.0</v>
      </c>
      <c r="AX245" s="5">
        <v>0.0</v>
      </c>
      <c r="AY245" s="5">
        <v>1.0</v>
      </c>
      <c r="AZ245" s="5">
        <v>3.0</v>
      </c>
      <c r="BA245" s="5">
        <v>1.0</v>
      </c>
      <c r="BB245" s="5">
        <v>0.333</v>
      </c>
      <c r="BC245" s="5">
        <f t="shared" si="1"/>
        <v>31</v>
      </c>
      <c r="BD245" s="5">
        <f t="shared" si="2"/>
        <v>2</v>
      </c>
    </row>
    <row r="246">
      <c r="A246" s="1">
        <v>245.0</v>
      </c>
      <c r="B246" s="3"/>
      <c r="C246" s="4" t="s">
        <v>885</v>
      </c>
      <c r="D246" s="4" t="s">
        <v>1126</v>
      </c>
      <c r="E246" s="5">
        <v>2019.0</v>
      </c>
      <c r="F246" s="5">
        <v>2020.0</v>
      </c>
      <c r="G246" s="5">
        <v>45.0</v>
      </c>
      <c r="H246" s="5">
        <v>24.0</v>
      </c>
      <c r="I246" s="3"/>
      <c r="J246" s="3"/>
      <c r="K246" s="3"/>
      <c r="L246" s="5">
        <v>6.0</v>
      </c>
      <c r="M246" s="5">
        <v>1.0</v>
      </c>
      <c r="N246" s="3"/>
      <c r="O246" s="3"/>
      <c r="P246" s="3"/>
      <c r="Q246" s="3"/>
      <c r="R246" s="5">
        <v>21.0</v>
      </c>
      <c r="S246" s="5">
        <v>27.0</v>
      </c>
      <c r="T246" s="5">
        <v>14.0</v>
      </c>
      <c r="U246" s="5">
        <v>14.0</v>
      </c>
      <c r="V246" s="5">
        <v>2.0</v>
      </c>
      <c r="W246" s="5">
        <v>10.0</v>
      </c>
      <c r="X246" s="5">
        <v>1.0</v>
      </c>
      <c r="Y246" s="5">
        <v>1.0</v>
      </c>
      <c r="Z246" s="5">
        <v>1.0</v>
      </c>
      <c r="AA246" s="5">
        <v>0.0</v>
      </c>
      <c r="AB246" s="5">
        <v>0.0</v>
      </c>
      <c r="AC246" s="5">
        <v>101.0</v>
      </c>
      <c r="AD246" s="5">
        <v>1.762</v>
      </c>
      <c r="AE246" s="5">
        <v>10.3</v>
      </c>
      <c r="AF246" s="5">
        <v>2.4</v>
      </c>
      <c r="AG246" s="5">
        <v>101.0</v>
      </c>
      <c r="AH246" s="5">
        <v>90.0</v>
      </c>
      <c r="AI246" s="5">
        <v>14.0</v>
      </c>
      <c r="AJ246" s="5">
        <v>27.0</v>
      </c>
      <c r="AK246" s="5">
        <v>5.0</v>
      </c>
      <c r="AL246" s="5">
        <v>1.0</v>
      </c>
      <c r="AM246" s="5">
        <v>2.0</v>
      </c>
      <c r="AN246" s="5">
        <v>1.0</v>
      </c>
      <c r="AO246" s="5">
        <v>0.0</v>
      </c>
      <c r="AP246" s="5">
        <v>10.0</v>
      </c>
      <c r="AQ246" s="5">
        <v>0.3</v>
      </c>
      <c r="AR246" s="5">
        <v>0.376</v>
      </c>
      <c r="AS246" s="5">
        <v>0.444</v>
      </c>
      <c r="AT246" s="5">
        <v>0.821</v>
      </c>
      <c r="AU246" s="5">
        <v>40.0</v>
      </c>
      <c r="AV246" s="5">
        <v>0.0</v>
      </c>
      <c r="AW246" s="5">
        <v>1.0</v>
      </c>
      <c r="AX246" s="5">
        <v>0.0</v>
      </c>
      <c r="AY246" s="5">
        <v>0.0</v>
      </c>
      <c r="AZ246" s="5">
        <v>1.0</v>
      </c>
      <c r="BA246" s="5">
        <v>1.0</v>
      </c>
      <c r="BB246" s="5">
        <v>0.391</v>
      </c>
      <c r="BC246" s="5">
        <f t="shared" si="1"/>
        <v>19</v>
      </c>
      <c r="BD246" s="5">
        <f t="shared" si="2"/>
        <v>1</v>
      </c>
    </row>
    <row r="247">
      <c r="A247" s="1">
        <v>246.0</v>
      </c>
      <c r="B247" s="3"/>
      <c r="C247" s="4" t="s">
        <v>1013</v>
      </c>
      <c r="D247" s="4" t="s">
        <v>1126</v>
      </c>
      <c r="E247" s="5">
        <v>2019.0</v>
      </c>
      <c r="F247" s="5">
        <v>2020.0</v>
      </c>
      <c r="G247" s="5">
        <v>29.0</v>
      </c>
      <c r="H247" s="5">
        <v>24.0</v>
      </c>
      <c r="I247" s="3"/>
      <c r="J247" s="3"/>
      <c r="K247" s="3"/>
      <c r="L247" s="5">
        <v>2.45</v>
      </c>
      <c r="M247" s="5">
        <v>0.0</v>
      </c>
      <c r="N247" s="3"/>
      <c r="O247" s="3"/>
      <c r="P247" s="3"/>
      <c r="Q247" s="3"/>
      <c r="R247" s="5">
        <v>14.2</v>
      </c>
      <c r="S247" s="5">
        <v>7.0</v>
      </c>
      <c r="T247" s="5">
        <v>5.0</v>
      </c>
      <c r="U247" s="5">
        <v>4.0</v>
      </c>
      <c r="V247" s="5">
        <v>2.0</v>
      </c>
      <c r="W247" s="5">
        <v>6.0</v>
      </c>
      <c r="X247" s="5">
        <v>0.0</v>
      </c>
      <c r="Y247" s="5">
        <v>0.0</v>
      </c>
      <c r="Z247" s="5">
        <v>1.0</v>
      </c>
      <c r="AA247" s="5">
        <v>0.0</v>
      </c>
      <c r="AB247" s="5">
        <v>0.0</v>
      </c>
      <c r="AC247" s="5">
        <v>57.0</v>
      </c>
      <c r="AD247" s="5">
        <v>0.886</v>
      </c>
      <c r="AE247" s="5">
        <v>14.7</v>
      </c>
      <c r="AF247" s="5">
        <v>4.0</v>
      </c>
      <c r="AG247" s="5">
        <v>57.0</v>
      </c>
      <c r="AH247" s="5">
        <v>50.0</v>
      </c>
      <c r="AI247" s="5">
        <v>5.0</v>
      </c>
      <c r="AJ247" s="5">
        <v>7.0</v>
      </c>
      <c r="AK247" s="5">
        <v>1.0</v>
      </c>
      <c r="AL247" s="5">
        <v>0.0</v>
      </c>
      <c r="AM247" s="5">
        <v>2.0</v>
      </c>
      <c r="AN247" s="5">
        <v>3.0</v>
      </c>
      <c r="AO247" s="5">
        <v>0.0</v>
      </c>
      <c r="AP247" s="5">
        <v>6.0</v>
      </c>
      <c r="AQ247" s="5">
        <v>0.14</v>
      </c>
      <c r="AR247" s="5">
        <v>0.246</v>
      </c>
      <c r="AS247" s="5">
        <v>0.28</v>
      </c>
      <c r="AT247" s="5">
        <v>0.526</v>
      </c>
      <c r="AU247" s="5">
        <v>14.0</v>
      </c>
      <c r="AV247" s="5">
        <v>1.0</v>
      </c>
      <c r="AW247" s="5">
        <v>1.0</v>
      </c>
      <c r="AX247" s="5">
        <v>0.0</v>
      </c>
      <c r="AY247" s="5">
        <v>0.0</v>
      </c>
      <c r="AZ247" s="5">
        <v>0.0</v>
      </c>
      <c r="BA247" s="5">
        <v>0.0</v>
      </c>
      <c r="BB247" s="5">
        <v>0.208</v>
      </c>
      <c r="BC247" s="5">
        <f t="shared" si="1"/>
        <v>4</v>
      </c>
      <c r="BD247" s="5">
        <f t="shared" si="2"/>
        <v>3</v>
      </c>
    </row>
    <row r="248">
      <c r="A248" s="1">
        <v>247.0</v>
      </c>
      <c r="B248" s="3"/>
      <c r="C248" s="4" t="s">
        <v>1039</v>
      </c>
      <c r="D248" s="4" t="s">
        <v>1126</v>
      </c>
      <c r="E248" s="5">
        <v>2019.0</v>
      </c>
      <c r="F248" s="5">
        <v>2019.0</v>
      </c>
      <c r="G248" s="5">
        <v>14.0</v>
      </c>
      <c r="H248" s="5">
        <v>24.0</v>
      </c>
      <c r="I248" s="3"/>
      <c r="J248" s="3"/>
      <c r="K248" s="3"/>
      <c r="L248" s="5">
        <v>2.77</v>
      </c>
      <c r="M248" s="5">
        <v>2.0</v>
      </c>
      <c r="N248" s="3"/>
      <c r="O248" s="3"/>
      <c r="P248" s="3"/>
      <c r="Q248" s="3"/>
      <c r="R248" s="5">
        <v>26.0</v>
      </c>
      <c r="S248" s="5">
        <v>19.0</v>
      </c>
      <c r="T248" s="5">
        <v>9.0</v>
      </c>
      <c r="U248" s="5">
        <v>8.0</v>
      </c>
      <c r="V248" s="5">
        <v>2.0</v>
      </c>
      <c r="W248" s="5">
        <v>9.0</v>
      </c>
      <c r="X248" s="5">
        <v>1.0</v>
      </c>
      <c r="Y248" s="5">
        <v>0.0</v>
      </c>
      <c r="Z248" s="5">
        <v>0.0</v>
      </c>
      <c r="AA248" s="5">
        <v>0.0</v>
      </c>
      <c r="AB248" s="5">
        <v>0.0</v>
      </c>
      <c r="AC248" s="5">
        <v>101.0</v>
      </c>
      <c r="AD248" s="5">
        <v>1.077</v>
      </c>
      <c r="AE248" s="5">
        <v>8.3</v>
      </c>
      <c r="AF248" s="5">
        <v>2.67</v>
      </c>
      <c r="AG248" s="5">
        <v>101.0</v>
      </c>
      <c r="AH248" s="5">
        <v>91.0</v>
      </c>
      <c r="AI248" s="5">
        <v>9.0</v>
      </c>
      <c r="AJ248" s="5">
        <v>19.0</v>
      </c>
      <c r="AK248" s="5">
        <v>4.0</v>
      </c>
      <c r="AL248" s="5">
        <v>0.0</v>
      </c>
      <c r="AM248" s="5">
        <v>2.0</v>
      </c>
      <c r="AN248" s="5">
        <v>1.0</v>
      </c>
      <c r="AO248" s="5">
        <v>0.0</v>
      </c>
      <c r="AP248" s="5">
        <v>9.0</v>
      </c>
      <c r="AQ248" s="5">
        <v>0.209</v>
      </c>
      <c r="AR248" s="5">
        <v>0.277</v>
      </c>
      <c r="AS248" s="5">
        <v>0.319</v>
      </c>
      <c r="AT248" s="5">
        <v>0.596</v>
      </c>
      <c r="AU248" s="5">
        <v>29.0</v>
      </c>
      <c r="AV248" s="5">
        <v>2.0</v>
      </c>
      <c r="AW248" s="5">
        <v>0.0</v>
      </c>
      <c r="AX248" s="5">
        <v>0.0</v>
      </c>
      <c r="AY248" s="5">
        <v>1.0</v>
      </c>
      <c r="AZ248" s="5">
        <v>1.0</v>
      </c>
      <c r="BA248" s="5">
        <v>0.0</v>
      </c>
      <c r="BB248" s="5">
        <v>0.258</v>
      </c>
      <c r="BC248" s="5">
        <f t="shared" si="1"/>
        <v>13</v>
      </c>
      <c r="BD248" s="5">
        <f t="shared" si="2"/>
        <v>1</v>
      </c>
    </row>
    <row r="249">
      <c r="A249" s="1">
        <v>248.0</v>
      </c>
      <c r="B249" s="3"/>
      <c r="C249" s="4" t="s">
        <v>927</v>
      </c>
      <c r="D249" s="4" t="s">
        <v>1126</v>
      </c>
      <c r="E249" s="5">
        <v>2019.0</v>
      </c>
      <c r="F249" s="5">
        <v>2019.0</v>
      </c>
      <c r="G249" s="5">
        <v>25.0</v>
      </c>
      <c r="H249" s="5">
        <v>24.0</v>
      </c>
      <c r="I249" s="3"/>
      <c r="J249" s="3"/>
      <c r="K249" s="3"/>
      <c r="L249" s="5">
        <v>3.21</v>
      </c>
      <c r="M249" s="5">
        <v>2.0</v>
      </c>
      <c r="N249" s="3"/>
      <c r="O249" s="3"/>
      <c r="P249" s="3"/>
      <c r="Q249" s="3"/>
      <c r="R249" s="5">
        <v>14.0</v>
      </c>
      <c r="S249" s="5">
        <v>7.0</v>
      </c>
      <c r="T249" s="5">
        <v>6.0</v>
      </c>
      <c r="U249" s="5">
        <v>5.0</v>
      </c>
      <c r="V249" s="5">
        <v>1.0</v>
      </c>
      <c r="W249" s="5">
        <v>5.0</v>
      </c>
      <c r="X249" s="5">
        <v>0.0</v>
      </c>
      <c r="Y249" s="5">
        <v>0.0</v>
      </c>
      <c r="Z249" s="5">
        <v>0.0</v>
      </c>
      <c r="AA249" s="5">
        <v>0.0</v>
      </c>
      <c r="AB249" s="5">
        <v>2.0</v>
      </c>
      <c r="AC249" s="5">
        <v>53.0</v>
      </c>
      <c r="AD249" s="5">
        <v>0.857</v>
      </c>
      <c r="AE249" s="5">
        <v>15.4</v>
      </c>
      <c r="AF249" s="5">
        <v>4.8</v>
      </c>
      <c r="AG249" s="5">
        <v>53.0</v>
      </c>
      <c r="AH249" s="5">
        <v>47.0</v>
      </c>
      <c r="AI249" s="5">
        <v>6.0</v>
      </c>
      <c r="AJ249" s="5">
        <v>7.0</v>
      </c>
      <c r="AK249" s="5">
        <v>3.0</v>
      </c>
      <c r="AL249" s="5">
        <v>0.0</v>
      </c>
      <c r="AM249" s="5">
        <v>1.0</v>
      </c>
      <c r="AN249" s="5">
        <v>0.0</v>
      </c>
      <c r="AO249" s="5">
        <v>0.0</v>
      </c>
      <c r="AP249" s="5">
        <v>5.0</v>
      </c>
      <c r="AQ249" s="5">
        <v>0.149</v>
      </c>
      <c r="AR249" s="5">
        <v>0.226</v>
      </c>
      <c r="AS249" s="5">
        <v>0.277</v>
      </c>
      <c r="AT249" s="5">
        <v>0.503</v>
      </c>
      <c r="AU249" s="5">
        <v>13.0</v>
      </c>
      <c r="AV249" s="5">
        <v>1.0</v>
      </c>
      <c r="AW249" s="5">
        <v>0.0</v>
      </c>
      <c r="AX249" s="5">
        <v>0.0</v>
      </c>
      <c r="AY249" s="5">
        <v>1.0</v>
      </c>
      <c r="AZ249" s="5">
        <v>0.0</v>
      </c>
      <c r="BA249" s="5">
        <v>0.0</v>
      </c>
      <c r="BB249" s="5">
        <v>0.261</v>
      </c>
      <c r="BC249" s="5">
        <f t="shared" si="1"/>
        <v>3</v>
      </c>
      <c r="BD249" s="5">
        <f t="shared" si="2"/>
        <v>0</v>
      </c>
    </row>
    <row r="250">
      <c r="A250" s="1">
        <v>249.0</v>
      </c>
      <c r="B250" s="3"/>
      <c r="C250" s="4" t="s">
        <v>953</v>
      </c>
      <c r="D250" s="4" t="s">
        <v>1126</v>
      </c>
      <c r="E250" s="5">
        <v>2019.0</v>
      </c>
      <c r="F250" s="5">
        <v>2019.0</v>
      </c>
      <c r="G250" s="5">
        <v>34.0</v>
      </c>
      <c r="H250" s="5">
        <v>24.0</v>
      </c>
      <c r="I250" s="3"/>
      <c r="J250" s="3"/>
      <c r="K250" s="3"/>
      <c r="L250" s="5">
        <v>5.79</v>
      </c>
      <c r="M250" s="5">
        <v>8.0</v>
      </c>
      <c r="N250" s="3"/>
      <c r="O250" s="3"/>
      <c r="P250" s="3"/>
      <c r="Q250" s="3"/>
      <c r="R250" s="5">
        <v>28.0</v>
      </c>
      <c r="S250" s="5">
        <v>24.0</v>
      </c>
      <c r="T250" s="5">
        <v>20.0</v>
      </c>
      <c r="U250" s="5">
        <v>18.0</v>
      </c>
      <c r="V250" s="5">
        <v>5.0</v>
      </c>
      <c r="W250" s="5">
        <v>16.0</v>
      </c>
      <c r="X250" s="5">
        <v>0.0</v>
      </c>
      <c r="Y250" s="5">
        <v>0.0</v>
      </c>
      <c r="Z250" s="5">
        <v>0.0</v>
      </c>
      <c r="AA250" s="5">
        <v>0.0</v>
      </c>
      <c r="AB250" s="5">
        <v>0.0</v>
      </c>
      <c r="AC250" s="5">
        <v>119.0</v>
      </c>
      <c r="AD250" s="5">
        <v>1.429</v>
      </c>
      <c r="AE250" s="5">
        <v>7.7</v>
      </c>
      <c r="AF250" s="5">
        <v>1.5</v>
      </c>
      <c r="AG250" s="5">
        <v>119.0</v>
      </c>
      <c r="AH250" s="5">
        <v>101.0</v>
      </c>
      <c r="AI250" s="5">
        <v>20.0</v>
      </c>
      <c r="AJ250" s="5">
        <v>24.0</v>
      </c>
      <c r="AK250" s="5">
        <v>8.0</v>
      </c>
      <c r="AL250" s="5">
        <v>1.0</v>
      </c>
      <c r="AM250" s="5">
        <v>5.0</v>
      </c>
      <c r="AN250" s="5">
        <v>0.0</v>
      </c>
      <c r="AO250" s="5">
        <v>2.0</v>
      </c>
      <c r="AP250" s="5">
        <v>16.0</v>
      </c>
      <c r="AQ250" s="5">
        <v>0.238</v>
      </c>
      <c r="AR250" s="5">
        <v>0.339</v>
      </c>
      <c r="AS250" s="5">
        <v>0.485</v>
      </c>
      <c r="AT250" s="5">
        <v>0.824</v>
      </c>
      <c r="AU250" s="5">
        <v>49.0</v>
      </c>
      <c r="AV250" s="5">
        <v>3.0</v>
      </c>
      <c r="AW250" s="5">
        <v>0.0</v>
      </c>
      <c r="AX250" s="5">
        <v>0.0</v>
      </c>
      <c r="AY250" s="5">
        <v>1.0</v>
      </c>
      <c r="AZ250" s="5">
        <v>0.0</v>
      </c>
      <c r="BA250" s="5">
        <v>0.0</v>
      </c>
      <c r="BB250" s="5">
        <v>0.26</v>
      </c>
      <c r="BC250" s="5">
        <f t="shared" si="1"/>
        <v>10</v>
      </c>
      <c r="BD250" s="5">
        <f t="shared" si="2"/>
        <v>-2</v>
      </c>
    </row>
    <row r="251">
      <c r="A251" s="1">
        <v>250.0</v>
      </c>
      <c r="B251" s="3"/>
      <c r="C251" s="4" t="s">
        <v>926</v>
      </c>
      <c r="D251" s="4" t="s">
        <v>1126</v>
      </c>
      <c r="E251" s="5">
        <v>2019.0</v>
      </c>
      <c r="F251" s="5">
        <v>2020.0</v>
      </c>
      <c r="G251" s="5">
        <v>29.0</v>
      </c>
      <c r="H251" s="5">
        <v>24.0</v>
      </c>
      <c r="I251" s="3"/>
      <c r="J251" s="3"/>
      <c r="K251" s="3"/>
      <c r="L251" s="5">
        <v>4.73</v>
      </c>
      <c r="M251" s="5">
        <v>17.0</v>
      </c>
      <c r="N251" s="3"/>
      <c r="O251" s="3"/>
      <c r="P251" s="3"/>
      <c r="Q251" s="3"/>
      <c r="R251" s="5">
        <v>53.1</v>
      </c>
      <c r="S251" s="5">
        <v>60.0</v>
      </c>
      <c r="T251" s="5">
        <v>25.0</v>
      </c>
      <c r="U251" s="5">
        <v>28.0</v>
      </c>
      <c r="V251" s="5">
        <v>7.0</v>
      </c>
      <c r="W251" s="5">
        <v>23.0</v>
      </c>
      <c r="X251" s="5">
        <v>2.0</v>
      </c>
      <c r="Y251" s="5">
        <v>0.0</v>
      </c>
      <c r="Z251" s="5">
        <v>0.0</v>
      </c>
      <c r="AA251" s="5">
        <v>0.0</v>
      </c>
      <c r="AB251" s="5">
        <v>0.0</v>
      </c>
      <c r="AC251" s="5">
        <v>230.0</v>
      </c>
      <c r="AD251" s="5">
        <v>1.556</v>
      </c>
      <c r="AE251" s="5">
        <v>4.1</v>
      </c>
      <c r="AF251" s="5">
        <v>1.04</v>
      </c>
      <c r="AG251" s="5">
        <v>230.0</v>
      </c>
      <c r="AH251" s="5">
        <v>204.0</v>
      </c>
      <c r="AI251" s="5">
        <v>25.0</v>
      </c>
      <c r="AJ251" s="5">
        <v>60.0</v>
      </c>
      <c r="AK251" s="5">
        <v>9.0</v>
      </c>
      <c r="AL251" s="5">
        <v>1.0</v>
      </c>
      <c r="AM251" s="5">
        <v>7.0</v>
      </c>
      <c r="AN251" s="5">
        <v>4.0</v>
      </c>
      <c r="AO251" s="5">
        <v>4.0</v>
      </c>
      <c r="AP251" s="5">
        <v>23.0</v>
      </c>
      <c r="AQ251" s="5">
        <v>0.294</v>
      </c>
      <c r="AR251" s="5">
        <v>0.362</v>
      </c>
      <c r="AS251" s="5">
        <v>0.451</v>
      </c>
      <c r="AT251" s="5">
        <v>0.813</v>
      </c>
      <c r="AU251" s="5">
        <v>92.0</v>
      </c>
      <c r="AV251" s="5">
        <v>7.0</v>
      </c>
      <c r="AW251" s="5">
        <v>0.0</v>
      </c>
      <c r="AX251" s="5">
        <v>1.0</v>
      </c>
      <c r="AY251" s="5">
        <v>2.0</v>
      </c>
      <c r="AZ251" s="5">
        <v>2.0</v>
      </c>
      <c r="BA251" s="5">
        <v>0.0</v>
      </c>
      <c r="BB251" s="5">
        <v>0.303</v>
      </c>
      <c r="BC251" s="5">
        <f t="shared" si="1"/>
        <v>43</v>
      </c>
      <c r="BD251" s="5">
        <f t="shared" si="2"/>
        <v>0</v>
      </c>
    </row>
    <row r="252">
      <c r="A252" s="1">
        <v>251.0</v>
      </c>
      <c r="B252" s="3"/>
      <c r="C252" s="4" t="s">
        <v>727</v>
      </c>
      <c r="D252" s="4" t="s">
        <v>1126</v>
      </c>
      <c r="E252" s="5">
        <v>2019.0</v>
      </c>
      <c r="F252" s="5">
        <v>2020.0</v>
      </c>
      <c r="G252" s="5">
        <v>66.0</v>
      </c>
      <c r="H252" s="5">
        <v>23.0</v>
      </c>
      <c r="I252" s="3"/>
      <c r="J252" s="3"/>
      <c r="K252" s="3"/>
      <c r="L252" s="5">
        <v>6.28</v>
      </c>
      <c r="M252" s="5">
        <v>0.0</v>
      </c>
      <c r="N252" s="3"/>
      <c r="O252" s="3"/>
      <c r="P252" s="3"/>
      <c r="Q252" s="3"/>
      <c r="R252" s="5">
        <v>28.2</v>
      </c>
      <c r="S252" s="5">
        <v>32.0</v>
      </c>
      <c r="T252" s="5">
        <v>28.0</v>
      </c>
      <c r="U252" s="5">
        <v>20.0</v>
      </c>
      <c r="V252" s="5">
        <v>5.0</v>
      </c>
      <c r="W252" s="5">
        <v>25.0</v>
      </c>
      <c r="X252" s="5">
        <v>1.0</v>
      </c>
      <c r="Y252" s="5">
        <v>0.0</v>
      </c>
      <c r="Z252" s="5">
        <v>0.0</v>
      </c>
      <c r="AA252" s="5">
        <v>1.0</v>
      </c>
      <c r="AB252" s="5">
        <v>2.0</v>
      </c>
      <c r="AC252" s="5">
        <v>140.0</v>
      </c>
      <c r="AD252" s="5">
        <v>1.988</v>
      </c>
      <c r="AE252" s="5">
        <v>7.2</v>
      </c>
      <c r="AF252" s="5">
        <v>0.92</v>
      </c>
      <c r="AG252" s="5">
        <v>140.0</v>
      </c>
      <c r="AH252" s="5">
        <v>114.0</v>
      </c>
      <c r="AI252" s="5">
        <v>28.0</v>
      </c>
      <c r="AJ252" s="5">
        <v>32.0</v>
      </c>
      <c r="AK252" s="5">
        <v>4.0</v>
      </c>
      <c r="AL252" s="5">
        <v>1.0</v>
      </c>
      <c r="AM252" s="5">
        <v>5.0</v>
      </c>
      <c r="AN252" s="5">
        <v>8.0</v>
      </c>
      <c r="AO252" s="5">
        <v>0.0</v>
      </c>
      <c r="AP252" s="5">
        <v>25.0</v>
      </c>
      <c r="AQ252" s="5">
        <v>0.281</v>
      </c>
      <c r="AR252" s="5">
        <v>0.407</v>
      </c>
      <c r="AS252" s="5">
        <v>0.465</v>
      </c>
      <c r="AT252" s="5">
        <v>0.872</v>
      </c>
      <c r="AU252" s="5">
        <v>53.0</v>
      </c>
      <c r="AV252" s="5">
        <v>1.0</v>
      </c>
      <c r="AW252" s="5">
        <v>0.0</v>
      </c>
      <c r="AX252" s="5">
        <v>0.0</v>
      </c>
      <c r="AY252" s="5">
        <v>1.0</v>
      </c>
      <c r="AZ252" s="5">
        <v>1.0</v>
      </c>
      <c r="BA252" s="5">
        <v>0.0</v>
      </c>
      <c r="BB252" s="5">
        <v>0.31</v>
      </c>
      <c r="BC252" s="5">
        <f t="shared" si="1"/>
        <v>22</v>
      </c>
      <c r="BD252" s="5">
        <f t="shared" si="2"/>
        <v>8</v>
      </c>
    </row>
    <row r="253">
      <c r="A253" s="1">
        <v>252.0</v>
      </c>
      <c r="B253" s="3"/>
      <c r="C253" s="4" t="s">
        <v>1003</v>
      </c>
      <c r="D253" s="4" t="s">
        <v>1126</v>
      </c>
      <c r="E253" s="5">
        <v>2019.0</v>
      </c>
      <c r="F253" s="5">
        <v>2020.0</v>
      </c>
      <c r="G253" s="5">
        <v>10.0</v>
      </c>
      <c r="H253" s="5">
        <v>23.0</v>
      </c>
      <c r="I253" s="3"/>
      <c r="J253" s="3"/>
      <c r="K253" s="3"/>
      <c r="L253" s="5">
        <v>3.27</v>
      </c>
      <c r="M253" s="5">
        <v>8.0</v>
      </c>
      <c r="N253" s="3"/>
      <c r="O253" s="3"/>
      <c r="P253" s="3"/>
      <c r="Q253" s="3"/>
      <c r="R253" s="5">
        <v>22.0</v>
      </c>
      <c r="S253" s="5">
        <v>14.0</v>
      </c>
      <c r="T253" s="5">
        <v>8.0</v>
      </c>
      <c r="U253" s="5">
        <v>8.0</v>
      </c>
      <c r="V253" s="5">
        <v>3.0</v>
      </c>
      <c r="W253" s="5">
        <v>3.0</v>
      </c>
      <c r="X253" s="5">
        <v>0.0</v>
      </c>
      <c r="Y253" s="5">
        <v>0.0</v>
      </c>
      <c r="Z253" s="5">
        <v>0.0</v>
      </c>
      <c r="AA253" s="5">
        <v>0.0</v>
      </c>
      <c r="AB253" s="5">
        <v>2.0</v>
      </c>
      <c r="AC253" s="5">
        <v>83.0</v>
      </c>
      <c r="AD253" s="5">
        <v>0.773</v>
      </c>
      <c r="AE253" s="5">
        <v>9.4</v>
      </c>
      <c r="AF253" s="5">
        <v>7.67</v>
      </c>
      <c r="AG253" s="5">
        <v>83.0</v>
      </c>
      <c r="AH253" s="5">
        <v>80.0</v>
      </c>
      <c r="AI253" s="5">
        <v>8.0</v>
      </c>
      <c r="AJ253" s="5">
        <v>14.0</v>
      </c>
      <c r="AK253" s="5">
        <v>2.0</v>
      </c>
      <c r="AL253" s="5">
        <v>0.0</v>
      </c>
      <c r="AM253" s="5">
        <v>3.0</v>
      </c>
      <c r="AN253" s="5">
        <v>0.0</v>
      </c>
      <c r="AO253" s="5">
        <v>0.0</v>
      </c>
      <c r="AP253" s="5">
        <v>3.0</v>
      </c>
      <c r="AQ253" s="5">
        <v>0.175</v>
      </c>
      <c r="AR253" s="5">
        <v>0.205</v>
      </c>
      <c r="AS253" s="5">
        <v>0.313</v>
      </c>
      <c r="AT253" s="5">
        <v>0.517</v>
      </c>
      <c r="AU253" s="5">
        <v>25.0</v>
      </c>
      <c r="AV253" s="5">
        <v>1.0</v>
      </c>
      <c r="AW253" s="5">
        <v>0.0</v>
      </c>
      <c r="AX253" s="5">
        <v>0.0</v>
      </c>
      <c r="AY253" s="5">
        <v>0.0</v>
      </c>
      <c r="AZ253" s="5">
        <v>0.0</v>
      </c>
      <c r="BA253" s="5">
        <v>0.0</v>
      </c>
      <c r="BB253" s="5">
        <v>0.204</v>
      </c>
      <c r="BC253" s="5">
        <f t="shared" si="1"/>
        <v>9</v>
      </c>
      <c r="BD253" s="5">
        <f t="shared" si="2"/>
        <v>0</v>
      </c>
    </row>
    <row r="254">
      <c r="A254" s="1">
        <v>253.0</v>
      </c>
      <c r="B254" s="3"/>
      <c r="C254" s="4" t="s">
        <v>981</v>
      </c>
      <c r="D254" s="4" t="s">
        <v>1126</v>
      </c>
      <c r="E254" s="5">
        <v>2019.0</v>
      </c>
      <c r="F254" s="5">
        <v>2020.0</v>
      </c>
      <c r="G254" s="5">
        <v>22.0</v>
      </c>
      <c r="H254" s="5">
        <v>23.0</v>
      </c>
      <c r="I254" s="3"/>
      <c r="J254" s="3"/>
      <c r="K254" s="3"/>
      <c r="L254" s="5">
        <v>2.25</v>
      </c>
      <c r="M254" s="5">
        <v>0.0</v>
      </c>
      <c r="N254" s="3"/>
      <c r="O254" s="3"/>
      <c r="P254" s="3"/>
      <c r="Q254" s="3"/>
      <c r="R254" s="5">
        <v>12.0</v>
      </c>
      <c r="S254" s="5">
        <v>5.0</v>
      </c>
      <c r="T254" s="5">
        <v>4.0</v>
      </c>
      <c r="U254" s="5">
        <v>3.0</v>
      </c>
      <c r="V254" s="5">
        <v>0.0</v>
      </c>
      <c r="W254" s="5">
        <v>6.0</v>
      </c>
      <c r="X254" s="5">
        <v>0.0</v>
      </c>
      <c r="Y254" s="5">
        <v>0.0</v>
      </c>
      <c r="Z254" s="5">
        <v>0.0</v>
      </c>
      <c r="AA254" s="5">
        <v>0.0</v>
      </c>
      <c r="AB254" s="5">
        <v>1.0</v>
      </c>
      <c r="AC254" s="5">
        <v>47.0</v>
      </c>
      <c r="AD254" s="5">
        <v>0.917</v>
      </c>
      <c r="AE254" s="5">
        <v>17.3</v>
      </c>
      <c r="AF254" s="5">
        <v>3.83</v>
      </c>
      <c r="AG254" s="5">
        <v>47.0</v>
      </c>
      <c r="AH254" s="5">
        <v>39.0</v>
      </c>
      <c r="AI254" s="5">
        <v>4.0</v>
      </c>
      <c r="AJ254" s="5">
        <v>5.0</v>
      </c>
      <c r="AK254" s="5">
        <v>1.0</v>
      </c>
      <c r="AL254" s="5">
        <v>0.0</v>
      </c>
      <c r="AM254" s="5">
        <v>0.0</v>
      </c>
      <c r="AN254" s="5">
        <v>2.0</v>
      </c>
      <c r="AO254" s="5">
        <v>0.0</v>
      </c>
      <c r="AP254" s="5">
        <v>6.0</v>
      </c>
      <c r="AQ254" s="5">
        <v>0.128</v>
      </c>
      <c r="AR254" s="5">
        <v>0.239</v>
      </c>
      <c r="AS254" s="5">
        <v>0.154</v>
      </c>
      <c r="AT254" s="5">
        <v>0.393</v>
      </c>
      <c r="AU254" s="5">
        <v>6.0</v>
      </c>
      <c r="AV254" s="5">
        <v>1.0</v>
      </c>
      <c r="AW254" s="5">
        <v>0.0</v>
      </c>
      <c r="AX254" s="5">
        <v>1.0</v>
      </c>
      <c r="AY254" s="5">
        <v>1.0</v>
      </c>
      <c r="AZ254" s="5">
        <v>0.0</v>
      </c>
      <c r="BA254" s="5">
        <v>0.0</v>
      </c>
      <c r="BB254" s="5">
        <v>0.294</v>
      </c>
      <c r="BC254" s="5">
        <f t="shared" si="1"/>
        <v>4</v>
      </c>
      <c r="BD254" s="5">
        <f t="shared" si="2"/>
        <v>2</v>
      </c>
    </row>
    <row r="255">
      <c r="A255" s="1">
        <v>254.0</v>
      </c>
      <c r="B255" s="3"/>
      <c r="C255" s="4" t="s">
        <v>942</v>
      </c>
      <c r="D255" s="4" t="s">
        <v>1126</v>
      </c>
      <c r="E255" s="5">
        <v>2019.0</v>
      </c>
      <c r="F255" s="5">
        <v>2020.0</v>
      </c>
      <c r="G255" s="5">
        <v>28.0</v>
      </c>
      <c r="H255" s="5">
        <v>23.0</v>
      </c>
      <c r="I255" s="3"/>
      <c r="J255" s="3"/>
      <c r="K255" s="3"/>
      <c r="L255" s="5">
        <v>2.2</v>
      </c>
      <c r="M255" s="5">
        <v>0.0</v>
      </c>
      <c r="N255" s="3"/>
      <c r="O255" s="3"/>
      <c r="P255" s="3"/>
      <c r="Q255" s="3"/>
      <c r="R255" s="5">
        <v>16.1</v>
      </c>
      <c r="S255" s="5">
        <v>9.0</v>
      </c>
      <c r="T255" s="5">
        <v>5.0</v>
      </c>
      <c r="U255" s="5">
        <v>4.0</v>
      </c>
      <c r="V255" s="5">
        <v>2.0</v>
      </c>
      <c r="W255" s="5">
        <v>9.0</v>
      </c>
      <c r="X255" s="5">
        <v>0.0</v>
      </c>
      <c r="Y255" s="5">
        <v>2.0</v>
      </c>
      <c r="Z255" s="5">
        <v>1.0</v>
      </c>
      <c r="AA255" s="5">
        <v>0.0</v>
      </c>
      <c r="AB255" s="5">
        <v>1.0</v>
      </c>
      <c r="AC255" s="5">
        <v>71.0</v>
      </c>
      <c r="AD255" s="5">
        <v>1.102</v>
      </c>
      <c r="AE255" s="5">
        <v>12.7</v>
      </c>
      <c r="AF255" s="5">
        <v>2.56</v>
      </c>
      <c r="AG255" s="5">
        <v>71.0</v>
      </c>
      <c r="AH255" s="5">
        <v>60.0</v>
      </c>
      <c r="AI255" s="5">
        <v>5.0</v>
      </c>
      <c r="AJ255" s="5">
        <v>9.0</v>
      </c>
      <c r="AK255" s="5">
        <v>2.0</v>
      </c>
      <c r="AL255" s="5">
        <v>0.0</v>
      </c>
      <c r="AM255" s="5">
        <v>2.0</v>
      </c>
      <c r="AN255" s="5">
        <v>1.0</v>
      </c>
      <c r="AO255" s="5">
        <v>0.0</v>
      </c>
      <c r="AP255" s="5">
        <v>9.0</v>
      </c>
      <c r="AQ255" s="5">
        <v>0.15</v>
      </c>
      <c r="AR255" s="5">
        <v>0.271</v>
      </c>
      <c r="AS255" s="5">
        <v>0.283</v>
      </c>
      <c r="AT255" s="5">
        <v>0.555</v>
      </c>
      <c r="AU255" s="5">
        <v>17.0</v>
      </c>
      <c r="AV255" s="5">
        <v>0.0</v>
      </c>
      <c r="AW255" s="5">
        <v>1.0</v>
      </c>
      <c r="AX255" s="5">
        <v>0.0</v>
      </c>
      <c r="AY255" s="5">
        <v>0.0</v>
      </c>
      <c r="AZ255" s="5">
        <v>0.0</v>
      </c>
      <c r="BA255" s="5">
        <v>2.0</v>
      </c>
      <c r="BB255" s="5">
        <v>0.2</v>
      </c>
      <c r="BC255" s="5">
        <f t="shared" si="1"/>
        <v>5</v>
      </c>
      <c r="BD255" s="5">
        <f t="shared" si="2"/>
        <v>1</v>
      </c>
    </row>
    <row r="256">
      <c r="A256" s="1">
        <v>255.0</v>
      </c>
      <c r="B256" s="3"/>
      <c r="C256" s="4" t="s">
        <v>974</v>
      </c>
      <c r="D256" s="4" t="s">
        <v>1126</v>
      </c>
      <c r="E256" s="5">
        <v>2019.0</v>
      </c>
      <c r="F256" s="5">
        <v>2020.0</v>
      </c>
      <c r="G256" s="5">
        <v>15.0</v>
      </c>
      <c r="H256" s="5">
        <v>23.0</v>
      </c>
      <c r="I256" s="3"/>
      <c r="J256" s="3"/>
      <c r="K256" s="3"/>
      <c r="L256" s="5">
        <v>9.0</v>
      </c>
      <c r="M256" s="5">
        <v>15.0</v>
      </c>
      <c r="N256" s="3"/>
      <c r="O256" s="3"/>
      <c r="P256" s="3"/>
      <c r="Q256" s="3"/>
      <c r="R256" s="5">
        <v>31.0</v>
      </c>
      <c r="S256" s="5">
        <v>40.0</v>
      </c>
      <c r="T256" s="5">
        <v>27.0</v>
      </c>
      <c r="U256" s="5">
        <v>31.0</v>
      </c>
      <c r="V256" s="5">
        <v>7.0</v>
      </c>
      <c r="W256" s="5">
        <v>21.0</v>
      </c>
      <c r="X256" s="5">
        <v>0.0</v>
      </c>
      <c r="Y256" s="5">
        <v>1.0</v>
      </c>
      <c r="Z256" s="5">
        <v>1.0</v>
      </c>
      <c r="AA256" s="5">
        <v>0.0</v>
      </c>
      <c r="AB256" s="5">
        <v>2.0</v>
      </c>
      <c r="AC256" s="5">
        <v>152.0</v>
      </c>
      <c r="AD256" s="5">
        <v>1.968</v>
      </c>
      <c r="AE256" s="5">
        <v>6.7</v>
      </c>
      <c r="AF256" s="5">
        <v>1.1</v>
      </c>
      <c r="AG256" s="5">
        <v>152.0</v>
      </c>
      <c r="AH256" s="5">
        <v>128.0</v>
      </c>
      <c r="AI256" s="5">
        <v>27.0</v>
      </c>
      <c r="AJ256" s="5">
        <v>40.0</v>
      </c>
      <c r="AK256" s="5">
        <v>11.0</v>
      </c>
      <c r="AL256" s="5">
        <v>2.0</v>
      </c>
      <c r="AM256" s="5">
        <v>7.0</v>
      </c>
      <c r="AN256" s="5">
        <v>3.0</v>
      </c>
      <c r="AO256" s="5">
        <v>2.0</v>
      </c>
      <c r="AP256" s="5">
        <v>21.0</v>
      </c>
      <c r="AQ256" s="5">
        <v>0.313</v>
      </c>
      <c r="AR256" s="5">
        <v>0.408</v>
      </c>
      <c r="AS256" s="5">
        <v>0.594</v>
      </c>
      <c r="AT256" s="5">
        <v>1.002</v>
      </c>
      <c r="AU256" s="5">
        <v>76.0</v>
      </c>
      <c r="AV256" s="5">
        <v>0.0</v>
      </c>
      <c r="AW256" s="5">
        <v>1.0</v>
      </c>
      <c r="AX256" s="5">
        <v>0.0</v>
      </c>
      <c r="AY256" s="5">
        <v>2.0</v>
      </c>
      <c r="AZ256" s="5">
        <v>0.0</v>
      </c>
      <c r="BA256" s="5">
        <v>1.0</v>
      </c>
      <c r="BB256" s="5">
        <v>0.33</v>
      </c>
      <c r="BC256" s="5">
        <f t="shared" si="1"/>
        <v>20</v>
      </c>
      <c r="BD256" s="5">
        <f t="shared" si="2"/>
        <v>1</v>
      </c>
    </row>
    <row r="257">
      <c r="A257" s="1">
        <v>256.0</v>
      </c>
      <c r="B257" s="3"/>
      <c r="C257" s="4" t="s">
        <v>901</v>
      </c>
      <c r="D257" s="4" t="s">
        <v>1126</v>
      </c>
      <c r="E257" s="5">
        <v>2019.0</v>
      </c>
      <c r="F257" s="5">
        <v>2019.0</v>
      </c>
      <c r="G257" s="5">
        <v>58.0</v>
      </c>
      <c r="H257" s="5">
        <v>23.0</v>
      </c>
      <c r="I257" s="3"/>
      <c r="J257" s="3"/>
      <c r="K257" s="3"/>
      <c r="L257" s="5">
        <v>3.8</v>
      </c>
      <c r="M257" s="5">
        <v>0.0</v>
      </c>
      <c r="N257" s="3"/>
      <c r="O257" s="3"/>
      <c r="P257" s="3"/>
      <c r="Q257" s="3"/>
      <c r="R257" s="5">
        <v>23.2</v>
      </c>
      <c r="S257" s="5">
        <v>20.0</v>
      </c>
      <c r="T257" s="5">
        <v>10.0</v>
      </c>
      <c r="U257" s="5">
        <v>10.0</v>
      </c>
      <c r="V257" s="5">
        <v>3.0</v>
      </c>
      <c r="W257" s="5">
        <v>5.0</v>
      </c>
      <c r="X257" s="5">
        <v>0.0</v>
      </c>
      <c r="Y257" s="5">
        <v>1.0</v>
      </c>
      <c r="Z257" s="5">
        <v>2.0</v>
      </c>
      <c r="AA257" s="5">
        <v>0.0</v>
      </c>
      <c r="AB257" s="5">
        <v>0.0</v>
      </c>
      <c r="AC257" s="5">
        <v>97.0</v>
      </c>
      <c r="AD257" s="5">
        <v>1.056</v>
      </c>
      <c r="AE257" s="5">
        <v>8.7</v>
      </c>
      <c r="AF257" s="5">
        <v>4.6</v>
      </c>
      <c r="AG257" s="5">
        <v>97.0</v>
      </c>
      <c r="AH257" s="5">
        <v>89.0</v>
      </c>
      <c r="AI257" s="5">
        <v>10.0</v>
      </c>
      <c r="AJ257" s="5">
        <v>20.0</v>
      </c>
      <c r="AK257" s="5">
        <v>3.0</v>
      </c>
      <c r="AL257" s="5">
        <v>0.0</v>
      </c>
      <c r="AM257" s="5">
        <v>3.0</v>
      </c>
      <c r="AN257" s="5">
        <v>0.0</v>
      </c>
      <c r="AO257" s="5">
        <v>0.0</v>
      </c>
      <c r="AP257" s="5">
        <v>5.0</v>
      </c>
      <c r="AQ257" s="5">
        <v>0.225</v>
      </c>
      <c r="AR257" s="5">
        <v>0.281</v>
      </c>
      <c r="AS257" s="5">
        <v>0.36</v>
      </c>
      <c r="AT257" s="5">
        <v>0.641</v>
      </c>
      <c r="AU257" s="5">
        <v>32.0</v>
      </c>
      <c r="AV257" s="5">
        <v>2.0</v>
      </c>
      <c r="AW257" s="5">
        <v>2.0</v>
      </c>
      <c r="AX257" s="5">
        <v>1.0</v>
      </c>
      <c r="AY257" s="5">
        <v>0.0</v>
      </c>
      <c r="AZ257" s="5">
        <v>0.0</v>
      </c>
      <c r="BA257" s="5">
        <v>1.0</v>
      </c>
      <c r="BB257" s="5">
        <v>0.27</v>
      </c>
      <c r="BC257" s="5">
        <f t="shared" si="1"/>
        <v>14</v>
      </c>
      <c r="BD257" s="5">
        <f t="shared" si="2"/>
        <v>0</v>
      </c>
    </row>
    <row r="258">
      <c r="A258" s="1">
        <v>257.0</v>
      </c>
      <c r="B258" s="3"/>
      <c r="C258" s="4" t="s">
        <v>856</v>
      </c>
      <c r="D258" s="4" t="s">
        <v>1126</v>
      </c>
      <c r="E258" s="5">
        <v>2019.0</v>
      </c>
      <c r="F258" s="5">
        <v>2020.0</v>
      </c>
      <c r="G258" s="5">
        <v>53.0</v>
      </c>
      <c r="H258" s="5">
        <v>23.0</v>
      </c>
      <c r="I258" s="3"/>
      <c r="J258" s="3"/>
      <c r="K258" s="3"/>
      <c r="L258" s="5">
        <v>4.56</v>
      </c>
      <c r="M258" s="5">
        <v>0.0</v>
      </c>
      <c r="N258" s="3"/>
      <c r="O258" s="3"/>
      <c r="P258" s="3"/>
      <c r="Q258" s="3"/>
      <c r="R258" s="5">
        <v>23.2</v>
      </c>
      <c r="S258" s="5">
        <v>21.0</v>
      </c>
      <c r="T258" s="5">
        <v>15.0</v>
      </c>
      <c r="U258" s="5">
        <v>12.0</v>
      </c>
      <c r="V258" s="5">
        <v>3.0</v>
      </c>
      <c r="W258" s="5">
        <v>7.0</v>
      </c>
      <c r="X258" s="5">
        <v>0.0</v>
      </c>
      <c r="Y258" s="5">
        <v>0.0</v>
      </c>
      <c r="Z258" s="5">
        <v>0.0</v>
      </c>
      <c r="AA258" s="5">
        <v>0.0</v>
      </c>
      <c r="AB258" s="5">
        <v>0.0</v>
      </c>
      <c r="AC258" s="5">
        <v>99.0</v>
      </c>
      <c r="AD258" s="5">
        <v>1.183</v>
      </c>
      <c r="AE258" s="5">
        <v>8.7</v>
      </c>
      <c r="AF258" s="5">
        <v>3.29</v>
      </c>
      <c r="AG258" s="5">
        <v>99.0</v>
      </c>
      <c r="AH258" s="5">
        <v>90.0</v>
      </c>
      <c r="AI258" s="5">
        <v>15.0</v>
      </c>
      <c r="AJ258" s="5">
        <v>21.0</v>
      </c>
      <c r="AK258" s="5">
        <v>5.0</v>
      </c>
      <c r="AL258" s="5">
        <v>1.0</v>
      </c>
      <c r="AM258" s="5">
        <v>3.0</v>
      </c>
      <c r="AN258" s="5">
        <v>1.0</v>
      </c>
      <c r="AO258" s="5">
        <v>0.0</v>
      </c>
      <c r="AP258" s="5">
        <v>7.0</v>
      </c>
      <c r="AQ258" s="5">
        <v>0.233</v>
      </c>
      <c r="AR258" s="5">
        <v>0.283</v>
      </c>
      <c r="AS258" s="5">
        <v>0.411</v>
      </c>
      <c r="AT258" s="5">
        <v>0.694</v>
      </c>
      <c r="AU258" s="5">
        <v>37.0</v>
      </c>
      <c r="AV258" s="5">
        <v>1.0</v>
      </c>
      <c r="AW258" s="5">
        <v>0.0</v>
      </c>
      <c r="AX258" s="5">
        <v>0.0</v>
      </c>
      <c r="AY258" s="5">
        <v>2.0</v>
      </c>
      <c r="AZ258" s="5">
        <v>0.0</v>
      </c>
      <c r="BA258" s="5">
        <v>0.0</v>
      </c>
      <c r="BB258" s="5">
        <v>0.273</v>
      </c>
      <c r="BC258" s="5">
        <f t="shared" si="1"/>
        <v>12</v>
      </c>
      <c r="BD258" s="5">
        <f t="shared" si="2"/>
        <v>1</v>
      </c>
    </row>
    <row r="259">
      <c r="A259" s="1">
        <v>258.0</v>
      </c>
      <c r="B259" s="3"/>
      <c r="C259" s="4" t="s">
        <v>1030</v>
      </c>
      <c r="D259" s="4" t="s">
        <v>1126</v>
      </c>
      <c r="E259" s="5">
        <v>2019.0</v>
      </c>
      <c r="F259" s="5">
        <v>2019.0</v>
      </c>
      <c r="G259" s="5">
        <v>12.0</v>
      </c>
      <c r="H259" s="5">
        <v>23.0</v>
      </c>
      <c r="I259" s="3"/>
      <c r="J259" s="3"/>
      <c r="K259" s="3"/>
      <c r="L259" s="5">
        <v>8.04</v>
      </c>
      <c r="M259" s="5">
        <v>12.0</v>
      </c>
      <c r="N259" s="3"/>
      <c r="O259" s="3"/>
      <c r="P259" s="3"/>
      <c r="Q259" s="3"/>
      <c r="R259" s="5">
        <v>31.1</v>
      </c>
      <c r="S259" s="5">
        <v>40.0</v>
      </c>
      <c r="T259" s="5">
        <v>22.0</v>
      </c>
      <c r="U259" s="5">
        <v>28.0</v>
      </c>
      <c r="V259" s="5">
        <v>8.0</v>
      </c>
      <c r="W259" s="5">
        <v>8.0</v>
      </c>
      <c r="X259" s="5">
        <v>0.0</v>
      </c>
      <c r="Y259" s="5">
        <v>0.0</v>
      </c>
      <c r="Z259" s="5">
        <v>1.0</v>
      </c>
      <c r="AA259" s="5">
        <v>0.0</v>
      </c>
      <c r="AB259" s="5">
        <v>1.0</v>
      </c>
      <c r="AC259" s="5">
        <v>139.0</v>
      </c>
      <c r="AD259" s="5">
        <v>1.532</v>
      </c>
      <c r="AE259" s="5">
        <v>6.6</v>
      </c>
      <c r="AF259" s="5">
        <v>2.88</v>
      </c>
      <c r="AG259" s="5">
        <v>139.0</v>
      </c>
      <c r="AH259" s="5">
        <v>129.0</v>
      </c>
      <c r="AI259" s="5">
        <v>22.0</v>
      </c>
      <c r="AJ259" s="5">
        <v>40.0</v>
      </c>
      <c r="AK259" s="5">
        <v>10.0</v>
      </c>
      <c r="AL259" s="5">
        <v>0.0</v>
      </c>
      <c r="AM259" s="5">
        <v>8.0</v>
      </c>
      <c r="AN259" s="5">
        <v>1.0</v>
      </c>
      <c r="AO259" s="5">
        <v>1.0</v>
      </c>
      <c r="AP259" s="5">
        <v>8.0</v>
      </c>
      <c r="AQ259" s="5">
        <v>0.31</v>
      </c>
      <c r="AR259" s="5">
        <v>0.355</v>
      </c>
      <c r="AS259" s="5">
        <v>0.574</v>
      </c>
      <c r="AT259" s="5">
        <v>0.929</v>
      </c>
      <c r="AU259" s="5">
        <v>74.0</v>
      </c>
      <c r="AV259" s="5">
        <v>1.0</v>
      </c>
      <c r="AW259" s="5">
        <v>1.0</v>
      </c>
      <c r="AX259" s="5">
        <v>0.0</v>
      </c>
      <c r="AY259" s="5">
        <v>0.0</v>
      </c>
      <c r="AZ259" s="5">
        <v>0.0</v>
      </c>
      <c r="BA259" s="5">
        <v>0.0</v>
      </c>
      <c r="BB259" s="5">
        <v>0.327</v>
      </c>
      <c r="BC259" s="5">
        <f t="shared" si="1"/>
        <v>22</v>
      </c>
      <c r="BD259" s="5">
        <f t="shared" si="2"/>
        <v>0</v>
      </c>
    </row>
    <row r="260">
      <c r="A260" s="1">
        <v>259.0</v>
      </c>
      <c r="B260" s="3"/>
      <c r="C260" s="4" t="s">
        <v>932</v>
      </c>
      <c r="D260" s="4" t="s">
        <v>1126</v>
      </c>
      <c r="E260" s="5">
        <v>2019.0</v>
      </c>
      <c r="F260" s="5">
        <v>2020.0</v>
      </c>
      <c r="G260" s="5">
        <v>36.0</v>
      </c>
      <c r="H260" s="5">
        <v>23.0</v>
      </c>
      <c r="I260" s="3"/>
      <c r="J260" s="3"/>
      <c r="K260" s="3"/>
      <c r="L260" s="5">
        <v>5.57</v>
      </c>
      <c r="M260" s="5">
        <v>0.0</v>
      </c>
      <c r="N260" s="3"/>
      <c r="O260" s="3"/>
      <c r="P260" s="3"/>
      <c r="Q260" s="3"/>
      <c r="R260" s="5">
        <v>21.0</v>
      </c>
      <c r="S260" s="5">
        <v>24.0</v>
      </c>
      <c r="T260" s="5">
        <v>13.0</v>
      </c>
      <c r="U260" s="5">
        <v>13.0</v>
      </c>
      <c r="V260" s="5">
        <v>2.0</v>
      </c>
      <c r="W260" s="5">
        <v>5.0</v>
      </c>
      <c r="X260" s="5">
        <v>0.0</v>
      </c>
      <c r="Y260" s="5">
        <v>0.0</v>
      </c>
      <c r="Z260" s="5">
        <v>3.0</v>
      </c>
      <c r="AA260" s="5">
        <v>0.0</v>
      </c>
      <c r="AB260" s="5">
        <v>0.0</v>
      </c>
      <c r="AC260" s="5">
        <v>94.0</v>
      </c>
      <c r="AD260" s="5">
        <v>1.381</v>
      </c>
      <c r="AE260" s="5">
        <v>9.9</v>
      </c>
      <c r="AF260" s="5">
        <v>4.6</v>
      </c>
      <c r="AG260" s="5">
        <v>94.0</v>
      </c>
      <c r="AH260" s="5">
        <v>85.0</v>
      </c>
      <c r="AI260" s="5">
        <v>13.0</v>
      </c>
      <c r="AJ260" s="5">
        <v>24.0</v>
      </c>
      <c r="AK260" s="5">
        <v>6.0</v>
      </c>
      <c r="AL260" s="5">
        <v>0.0</v>
      </c>
      <c r="AM260" s="5">
        <v>2.0</v>
      </c>
      <c r="AN260" s="5">
        <v>0.0</v>
      </c>
      <c r="AO260" s="5">
        <v>0.0</v>
      </c>
      <c r="AP260" s="5">
        <v>5.0</v>
      </c>
      <c r="AQ260" s="5">
        <v>0.282</v>
      </c>
      <c r="AR260" s="5">
        <v>0.344</v>
      </c>
      <c r="AS260" s="5">
        <v>0.424</v>
      </c>
      <c r="AT260" s="5">
        <v>0.768</v>
      </c>
      <c r="AU260" s="5">
        <v>36.0</v>
      </c>
      <c r="AV260" s="5">
        <v>1.0</v>
      </c>
      <c r="AW260" s="5">
        <v>3.0</v>
      </c>
      <c r="AX260" s="5">
        <v>1.0</v>
      </c>
      <c r="AY260" s="5">
        <v>0.0</v>
      </c>
      <c r="AZ260" s="5">
        <v>0.0</v>
      </c>
      <c r="BA260" s="5">
        <v>0.0</v>
      </c>
      <c r="BB260" s="5">
        <v>0.367</v>
      </c>
      <c r="BC260" s="5">
        <f t="shared" si="1"/>
        <v>16</v>
      </c>
      <c r="BD260" s="5">
        <f t="shared" si="2"/>
        <v>0</v>
      </c>
    </row>
    <row r="261">
      <c r="A261" s="1">
        <v>260.0</v>
      </c>
      <c r="B261" s="3"/>
      <c r="C261" s="4" t="s">
        <v>903</v>
      </c>
      <c r="D261" s="4" t="s">
        <v>1126</v>
      </c>
      <c r="E261" s="5">
        <v>2019.0</v>
      </c>
      <c r="F261" s="5">
        <v>2020.0</v>
      </c>
      <c r="G261" s="5">
        <v>16.0</v>
      </c>
      <c r="H261" s="5">
        <v>23.0</v>
      </c>
      <c r="I261" s="3"/>
      <c r="J261" s="3"/>
      <c r="K261" s="3"/>
      <c r="L261" s="5">
        <v>6.32</v>
      </c>
      <c r="M261" s="5">
        <v>13.0</v>
      </c>
      <c r="N261" s="3"/>
      <c r="O261" s="3"/>
      <c r="P261" s="3"/>
      <c r="Q261" s="3"/>
      <c r="R261" s="5">
        <v>31.1</v>
      </c>
      <c r="S261" s="5">
        <v>34.0</v>
      </c>
      <c r="T261" s="5">
        <v>16.0</v>
      </c>
      <c r="U261" s="5">
        <v>22.0</v>
      </c>
      <c r="V261" s="5">
        <v>6.0</v>
      </c>
      <c r="W261" s="5">
        <v>23.0</v>
      </c>
      <c r="X261" s="5">
        <v>0.0</v>
      </c>
      <c r="Y261" s="5">
        <v>1.0</v>
      </c>
      <c r="Z261" s="5">
        <v>1.0</v>
      </c>
      <c r="AA261" s="5">
        <v>0.0</v>
      </c>
      <c r="AB261" s="5">
        <v>0.0</v>
      </c>
      <c r="AC261" s="5">
        <v>148.0</v>
      </c>
      <c r="AD261" s="5">
        <v>1.819</v>
      </c>
      <c r="AE261" s="5">
        <v>6.6</v>
      </c>
      <c r="AF261" s="5">
        <v>1.0</v>
      </c>
      <c r="AG261" s="5">
        <v>148.0</v>
      </c>
      <c r="AH261" s="5">
        <v>122.0</v>
      </c>
      <c r="AI261" s="5">
        <v>16.0</v>
      </c>
      <c r="AJ261" s="5">
        <v>34.0</v>
      </c>
      <c r="AK261" s="5">
        <v>9.0</v>
      </c>
      <c r="AL261" s="5">
        <v>1.0</v>
      </c>
      <c r="AM261" s="5">
        <v>6.0</v>
      </c>
      <c r="AN261" s="5">
        <v>0.0</v>
      </c>
      <c r="AO261" s="5">
        <v>0.0</v>
      </c>
      <c r="AP261" s="5">
        <v>23.0</v>
      </c>
      <c r="AQ261" s="5">
        <v>0.279</v>
      </c>
      <c r="AR261" s="5">
        <v>0.395</v>
      </c>
      <c r="AS261" s="5">
        <v>0.516</v>
      </c>
      <c r="AT261" s="5">
        <v>0.911</v>
      </c>
      <c r="AU261" s="5">
        <v>63.0</v>
      </c>
      <c r="AV261" s="5">
        <v>3.0</v>
      </c>
      <c r="AW261" s="5">
        <v>1.0</v>
      </c>
      <c r="AX261" s="5">
        <v>1.0</v>
      </c>
      <c r="AY261" s="5">
        <v>1.0</v>
      </c>
      <c r="AZ261" s="5">
        <v>0.0</v>
      </c>
      <c r="BA261" s="5">
        <v>1.0</v>
      </c>
      <c r="BB261" s="5">
        <v>0.298</v>
      </c>
      <c r="BC261" s="5">
        <f t="shared" si="1"/>
        <v>18</v>
      </c>
      <c r="BD261" s="5">
        <f t="shared" si="2"/>
        <v>0</v>
      </c>
    </row>
    <row r="262">
      <c r="A262" s="1">
        <v>261.0</v>
      </c>
      <c r="B262" s="3"/>
      <c r="C262" s="4" t="s">
        <v>790</v>
      </c>
      <c r="D262" s="4" t="s">
        <v>1126</v>
      </c>
      <c r="E262" s="5">
        <v>2019.0</v>
      </c>
      <c r="F262" s="5">
        <v>2020.0</v>
      </c>
      <c r="G262" s="5">
        <v>61.0</v>
      </c>
      <c r="H262" s="5">
        <v>22.0</v>
      </c>
      <c r="I262" s="3"/>
      <c r="J262" s="3"/>
      <c r="K262" s="3"/>
      <c r="L262" s="5">
        <v>5.61</v>
      </c>
      <c r="M262" s="5">
        <v>0.0</v>
      </c>
      <c r="N262" s="3"/>
      <c r="O262" s="3"/>
      <c r="P262" s="3"/>
      <c r="Q262" s="3"/>
      <c r="R262" s="5">
        <v>25.2</v>
      </c>
      <c r="S262" s="5">
        <v>20.0</v>
      </c>
      <c r="T262" s="5">
        <v>14.0</v>
      </c>
      <c r="U262" s="5">
        <v>16.0</v>
      </c>
      <c r="V262" s="5">
        <v>3.0</v>
      </c>
      <c r="W262" s="5">
        <v>20.0</v>
      </c>
      <c r="X262" s="5">
        <v>0.0</v>
      </c>
      <c r="Y262" s="5">
        <v>0.0</v>
      </c>
      <c r="Z262" s="5">
        <v>0.0</v>
      </c>
      <c r="AA262" s="5">
        <v>0.0</v>
      </c>
      <c r="AB262" s="5">
        <v>0.0</v>
      </c>
      <c r="AC262" s="5">
        <v>112.0</v>
      </c>
      <c r="AD262" s="5">
        <v>1.558</v>
      </c>
      <c r="AE262" s="5">
        <v>7.7</v>
      </c>
      <c r="AF262" s="5">
        <v>1.1</v>
      </c>
      <c r="AG262" s="5">
        <v>112.0</v>
      </c>
      <c r="AH262" s="5">
        <v>92.0</v>
      </c>
      <c r="AI262" s="5">
        <v>14.0</v>
      </c>
      <c r="AJ262" s="5">
        <v>20.0</v>
      </c>
      <c r="AK262" s="5">
        <v>6.0</v>
      </c>
      <c r="AL262" s="5">
        <v>0.0</v>
      </c>
      <c r="AM262" s="5">
        <v>3.0</v>
      </c>
      <c r="AN262" s="5">
        <v>0.0</v>
      </c>
      <c r="AO262" s="5">
        <v>0.0</v>
      </c>
      <c r="AP262" s="5">
        <v>20.0</v>
      </c>
      <c r="AQ262" s="5">
        <v>0.217</v>
      </c>
      <c r="AR262" s="5">
        <v>0.357</v>
      </c>
      <c r="AS262" s="5">
        <v>0.38</v>
      </c>
      <c r="AT262" s="5">
        <v>0.738</v>
      </c>
      <c r="AU262" s="5">
        <v>35.0</v>
      </c>
      <c r="AV262" s="5">
        <v>4.0</v>
      </c>
      <c r="AW262" s="5">
        <v>0.0</v>
      </c>
      <c r="AX262" s="5">
        <v>0.0</v>
      </c>
      <c r="AY262" s="5">
        <v>0.0</v>
      </c>
      <c r="AZ262" s="5">
        <v>0.0</v>
      </c>
      <c r="BA262" s="5">
        <v>0.0</v>
      </c>
      <c r="BB262" s="5">
        <v>0.254</v>
      </c>
      <c r="BC262" s="5">
        <f t="shared" si="1"/>
        <v>11</v>
      </c>
      <c r="BD262" s="5">
        <f t="shared" si="2"/>
        <v>0</v>
      </c>
    </row>
    <row r="263">
      <c r="A263" s="1">
        <v>262.0</v>
      </c>
      <c r="B263" s="3"/>
      <c r="C263" s="4" t="s">
        <v>810</v>
      </c>
      <c r="D263" s="4" t="s">
        <v>1126</v>
      </c>
      <c r="E263" s="5">
        <v>2019.0</v>
      </c>
      <c r="F263" s="5">
        <v>2020.0</v>
      </c>
      <c r="G263" s="5">
        <v>58.0</v>
      </c>
      <c r="H263" s="5">
        <v>22.0</v>
      </c>
      <c r="I263" s="3"/>
      <c r="J263" s="3"/>
      <c r="K263" s="3"/>
      <c r="L263" s="5">
        <v>2.42</v>
      </c>
      <c r="M263" s="5">
        <v>0.0</v>
      </c>
      <c r="N263" s="3"/>
      <c r="O263" s="3"/>
      <c r="P263" s="3"/>
      <c r="Q263" s="3"/>
      <c r="R263" s="5">
        <v>26.0</v>
      </c>
      <c r="S263" s="5">
        <v>16.0</v>
      </c>
      <c r="T263" s="5">
        <v>9.0</v>
      </c>
      <c r="U263" s="5">
        <v>7.0</v>
      </c>
      <c r="V263" s="5">
        <v>7.0</v>
      </c>
      <c r="W263" s="5">
        <v>6.0</v>
      </c>
      <c r="X263" s="5">
        <v>1.0</v>
      </c>
      <c r="Y263" s="5">
        <v>0.0</v>
      </c>
      <c r="Z263" s="5">
        <v>1.0</v>
      </c>
      <c r="AA263" s="5">
        <v>1.0</v>
      </c>
      <c r="AB263" s="5">
        <v>0.0</v>
      </c>
      <c r="AC263" s="5">
        <v>99.0</v>
      </c>
      <c r="AD263" s="5">
        <v>0.846</v>
      </c>
      <c r="AE263" s="5">
        <v>7.6</v>
      </c>
      <c r="AF263" s="5">
        <v>3.67</v>
      </c>
      <c r="AG263" s="5">
        <v>99.0</v>
      </c>
      <c r="AH263" s="5">
        <v>91.0</v>
      </c>
      <c r="AI263" s="5">
        <v>9.0</v>
      </c>
      <c r="AJ263" s="5">
        <v>16.0</v>
      </c>
      <c r="AK263" s="5">
        <v>4.0</v>
      </c>
      <c r="AL263" s="5">
        <v>1.0</v>
      </c>
      <c r="AM263" s="5">
        <v>7.0</v>
      </c>
      <c r="AN263" s="5">
        <v>1.0</v>
      </c>
      <c r="AO263" s="5">
        <v>0.0</v>
      </c>
      <c r="AP263" s="5">
        <v>6.0</v>
      </c>
      <c r="AQ263" s="5">
        <v>0.176</v>
      </c>
      <c r="AR263" s="5">
        <v>0.235</v>
      </c>
      <c r="AS263" s="5">
        <v>0.473</v>
      </c>
      <c r="AT263" s="5">
        <v>0.707</v>
      </c>
      <c r="AU263" s="5">
        <v>43.0</v>
      </c>
      <c r="AV263" s="5">
        <v>0.0</v>
      </c>
      <c r="AW263" s="5">
        <v>1.0</v>
      </c>
      <c r="AX263" s="5">
        <v>1.0</v>
      </c>
      <c r="AY263" s="5">
        <v>0.0</v>
      </c>
      <c r="AZ263" s="5">
        <v>1.0</v>
      </c>
      <c r="BA263" s="5">
        <v>0.0</v>
      </c>
      <c r="BB263" s="5">
        <v>0.145</v>
      </c>
      <c r="BC263" s="5">
        <f t="shared" si="1"/>
        <v>4</v>
      </c>
      <c r="BD263" s="5">
        <f t="shared" si="2"/>
        <v>1</v>
      </c>
    </row>
    <row r="264">
      <c r="A264" s="1">
        <v>263.0</v>
      </c>
      <c r="B264" s="3"/>
      <c r="C264" s="4" t="s">
        <v>1009</v>
      </c>
      <c r="D264" s="4" t="s">
        <v>1126</v>
      </c>
      <c r="E264" s="5">
        <v>2019.0</v>
      </c>
      <c r="F264" s="5">
        <v>2020.0</v>
      </c>
      <c r="G264" s="5">
        <v>41.0</v>
      </c>
      <c r="H264" s="5">
        <v>22.0</v>
      </c>
      <c r="I264" s="3"/>
      <c r="J264" s="3"/>
      <c r="K264" s="3"/>
      <c r="L264" s="5">
        <v>2.83</v>
      </c>
      <c r="M264" s="5">
        <v>1.0</v>
      </c>
      <c r="N264" s="3"/>
      <c r="O264" s="3"/>
      <c r="P264" s="3"/>
      <c r="Q264" s="3"/>
      <c r="R264" s="5">
        <v>28.2</v>
      </c>
      <c r="S264" s="5">
        <v>22.0</v>
      </c>
      <c r="T264" s="5">
        <v>7.0</v>
      </c>
      <c r="U264" s="5">
        <v>9.0</v>
      </c>
      <c r="V264" s="5">
        <v>4.0</v>
      </c>
      <c r="W264" s="5">
        <v>9.0</v>
      </c>
      <c r="X264" s="5">
        <v>1.0</v>
      </c>
      <c r="Y264" s="5">
        <v>0.0</v>
      </c>
      <c r="Z264" s="5">
        <v>3.0</v>
      </c>
      <c r="AA264" s="5">
        <v>0.0</v>
      </c>
      <c r="AB264" s="5">
        <v>0.0</v>
      </c>
      <c r="AC264" s="5">
        <v>115.0</v>
      </c>
      <c r="AD264" s="5">
        <v>1.081</v>
      </c>
      <c r="AE264" s="5">
        <v>6.9</v>
      </c>
      <c r="AF264" s="5">
        <v>2.44</v>
      </c>
      <c r="AG264" s="5">
        <v>115.0</v>
      </c>
      <c r="AH264" s="5">
        <v>102.0</v>
      </c>
      <c r="AI264" s="5">
        <v>7.0</v>
      </c>
      <c r="AJ264" s="5">
        <v>22.0</v>
      </c>
      <c r="AK264" s="5">
        <v>2.0</v>
      </c>
      <c r="AL264" s="5">
        <v>0.0</v>
      </c>
      <c r="AM264" s="5">
        <v>4.0</v>
      </c>
      <c r="AN264" s="5">
        <v>0.0</v>
      </c>
      <c r="AO264" s="5">
        <v>0.0</v>
      </c>
      <c r="AP264" s="5">
        <v>9.0</v>
      </c>
      <c r="AQ264" s="5">
        <v>0.216</v>
      </c>
      <c r="AR264" s="5">
        <v>0.298</v>
      </c>
      <c r="AS264" s="5">
        <v>0.353</v>
      </c>
      <c r="AT264" s="5">
        <v>0.651</v>
      </c>
      <c r="AU264" s="5">
        <v>36.0</v>
      </c>
      <c r="AV264" s="5">
        <v>5.0</v>
      </c>
      <c r="AW264" s="5">
        <v>3.0</v>
      </c>
      <c r="AX264" s="5">
        <v>1.0</v>
      </c>
      <c r="AY264" s="5">
        <v>0.0</v>
      </c>
      <c r="AZ264" s="5">
        <v>1.0</v>
      </c>
      <c r="BA264" s="5">
        <v>0.0</v>
      </c>
      <c r="BB264" s="5">
        <v>0.237</v>
      </c>
      <c r="BC264" s="5">
        <f t="shared" si="1"/>
        <v>16</v>
      </c>
      <c r="BD264" s="5">
        <f t="shared" si="2"/>
        <v>0</v>
      </c>
    </row>
    <row r="265">
      <c r="A265" s="1">
        <v>264.0</v>
      </c>
      <c r="B265" s="3"/>
      <c r="C265" s="4" t="s">
        <v>922</v>
      </c>
      <c r="D265" s="4" t="s">
        <v>1126</v>
      </c>
      <c r="E265" s="5">
        <v>2019.0</v>
      </c>
      <c r="F265" s="5">
        <v>2020.0</v>
      </c>
      <c r="G265" s="5">
        <v>12.0</v>
      </c>
      <c r="H265" s="5">
        <v>22.0</v>
      </c>
      <c r="I265" s="3"/>
      <c r="J265" s="3"/>
      <c r="K265" s="3"/>
      <c r="L265" s="5">
        <v>6.75</v>
      </c>
      <c r="M265" s="5">
        <v>12.0</v>
      </c>
      <c r="N265" s="3"/>
      <c r="O265" s="3"/>
      <c r="P265" s="3"/>
      <c r="Q265" s="3"/>
      <c r="R265" s="5">
        <v>22.2</v>
      </c>
      <c r="S265" s="5">
        <v>24.0</v>
      </c>
      <c r="T265" s="5">
        <v>16.0</v>
      </c>
      <c r="U265" s="5">
        <v>17.0</v>
      </c>
      <c r="V265" s="5">
        <v>6.0</v>
      </c>
      <c r="W265" s="5">
        <v>13.0</v>
      </c>
      <c r="X265" s="5">
        <v>0.0</v>
      </c>
      <c r="Y265" s="5">
        <v>1.0</v>
      </c>
      <c r="Z265" s="5">
        <v>0.0</v>
      </c>
      <c r="AA265" s="5">
        <v>1.0</v>
      </c>
      <c r="AB265" s="5">
        <v>1.0</v>
      </c>
      <c r="AC265" s="5">
        <v>105.0</v>
      </c>
      <c r="AD265" s="5">
        <v>1.632</v>
      </c>
      <c r="AE265" s="5">
        <v>8.7</v>
      </c>
      <c r="AF265" s="5">
        <v>1.69</v>
      </c>
      <c r="AG265" s="5">
        <v>105.0</v>
      </c>
      <c r="AH265" s="5">
        <v>92.0</v>
      </c>
      <c r="AI265" s="5">
        <v>16.0</v>
      </c>
      <c r="AJ265" s="5">
        <v>24.0</v>
      </c>
      <c r="AK265" s="5">
        <v>7.0</v>
      </c>
      <c r="AL265" s="5">
        <v>2.0</v>
      </c>
      <c r="AM265" s="5">
        <v>6.0</v>
      </c>
      <c r="AN265" s="5">
        <v>1.0</v>
      </c>
      <c r="AO265" s="5">
        <v>0.0</v>
      </c>
      <c r="AP265" s="5">
        <v>13.0</v>
      </c>
      <c r="AQ265" s="5">
        <v>0.261</v>
      </c>
      <c r="AR265" s="5">
        <v>0.352</v>
      </c>
      <c r="AS265" s="5">
        <v>0.576</v>
      </c>
      <c r="AT265" s="5">
        <v>0.928</v>
      </c>
      <c r="AU265" s="5">
        <v>53.0</v>
      </c>
      <c r="AV265" s="5">
        <v>1.0</v>
      </c>
      <c r="AW265" s="5">
        <v>0.0</v>
      </c>
      <c r="AX265" s="5">
        <v>0.0</v>
      </c>
      <c r="AY265" s="5">
        <v>0.0</v>
      </c>
      <c r="AZ265" s="5">
        <v>0.0</v>
      </c>
      <c r="BA265" s="5">
        <v>1.0</v>
      </c>
      <c r="BB265" s="5">
        <v>0.281</v>
      </c>
      <c r="BC265" s="5">
        <f t="shared" si="1"/>
        <v>9</v>
      </c>
      <c r="BD265" s="5">
        <f t="shared" si="2"/>
        <v>1</v>
      </c>
    </row>
    <row r="266">
      <c r="A266" s="1">
        <v>265.0</v>
      </c>
      <c r="B266" s="3"/>
      <c r="C266" s="4" t="s">
        <v>925</v>
      </c>
      <c r="D266" s="4" t="s">
        <v>1126</v>
      </c>
      <c r="E266" s="5">
        <v>2019.0</v>
      </c>
      <c r="F266" s="5">
        <v>2019.0</v>
      </c>
      <c r="G266" s="5">
        <v>21.0</v>
      </c>
      <c r="H266" s="5">
        <v>22.0</v>
      </c>
      <c r="I266" s="3"/>
      <c r="J266" s="3"/>
      <c r="K266" s="3"/>
      <c r="L266" s="5">
        <v>6.39</v>
      </c>
      <c r="M266" s="5">
        <v>4.0</v>
      </c>
      <c r="N266" s="3"/>
      <c r="O266" s="3"/>
      <c r="P266" s="3"/>
      <c r="Q266" s="3"/>
      <c r="R266" s="5">
        <v>25.1</v>
      </c>
      <c r="S266" s="5">
        <v>32.0</v>
      </c>
      <c r="T266" s="5">
        <v>17.0</v>
      </c>
      <c r="U266" s="5">
        <v>18.0</v>
      </c>
      <c r="V266" s="5">
        <v>3.0</v>
      </c>
      <c r="W266" s="5">
        <v>14.0</v>
      </c>
      <c r="X266" s="5">
        <v>1.0</v>
      </c>
      <c r="Y266" s="5">
        <v>2.0</v>
      </c>
      <c r="Z266" s="5">
        <v>1.0</v>
      </c>
      <c r="AA266" s="5">
        <v>0.0</v>
      </c>
      <c r="AB266" s="5">
        <v>2.0</v>
      </c>
      <c r="AC266" s="5">
        <v>119.0</v>
      </c>
      <c r="AD266" s="5">
        <v>1.816</v>
      </c>
      <c r="AE266" s="5">
        <v>7.8</v>
      </c>
      <c r="AF266" s="5">
        <v>1.57</v>
      </c>
      <c r="AG266" s="5">
        <v>119.0</v>
      </c>
      <c r="AH266" s="5">
        <v>103.0</v>
      </c>
      <c r="AI266" s="5">
        <v>17.0</v>
      </c>
      <c r="AJ266" s="5">
        <v>32.0</v>
      </c>
      <c r="AK266" s="5">
        <v>7.0</v>
      </c>
      <c r="AL266" s="5">
        <v>2.0</v>
      </c>
      <c r="AM266" s="5">
        <v>3.0</v>
      </c>
      <c r="AN266" s="5">
        <v>5.0</v>
      </c>
      <c r="AO266" s="5">
        <v>1.0</v>
      </c>
      <c r="AP266" s="5">
        <v>14.0</v>
      </c>
      <c r="AQ266" s="5">
        <v>0.311</v>
      </c>
      <c r="AR266" s="5">
        <v>0.395</v>
      </c>
      <c r="AS266" s="5">
        <v>0.505</v>
      </c>
      <c r="AT266" s="5">
        <v>0.9</v>
      </c>
      <c r="AU266" s="5">
        <v>52.0</v>
      </c>
      <c r="AV266" s="5">
        <v>3.0</v>
      </c>
      <c r="AW266" s="5">
        <v>1.0</v>
      </c>
      <c r="AX266" s="5">
        <v>0.0</v>
      </c>
      <c r="AY266" s="5">
        <v>1.0</v>
      </c>
      <c r="AZ266" s="5">
        <v>1.0</v>
      </c>
      <c r="BA266" s="5">
        <v>2.0</v>
      </c>
      <c r="BB266" s="5">
        <v>0.367</v>
      </c>
      <c r="BC266" s="5">
        <f t="shared" si="1"/>
        <v>20</v>
      </c>
      <c r="BD266" s="5">
        <f t="shared" si="2"/>
        <v>4</v>
      </c>
    </row>
    <row r="267">
      <c r="A267" s="1">
        <v>266.0</v>
      </c>
      <c r="B267" s="3"/>
      <c r="C267" s="4" t="s">
        <v>957</v>
      </c>
      <c r="D267" s="4" t="s">
        <v>1126</v>
      </c>
      <c r="E267" s="5">
        <v>2019.0</v>
      </c>
      <c r="F267" s="5">
        <v>2020.0</v>
      </c>
      <c r="G267" s="5">
        <v>41.0</v>
      </c>
      <c r="H267" s="5">
        <v>21.0</v>
      </c>
      <c r="I267" s="3"/>
      <c r="J267" s="3"/>
      <c r="K267" s="3"/>
      <c r="L267" s="5">
        <v>5.06</v>
      </c>
      <c r="M267" s="5">
        <v>0.0</v>
      </c>
      <c r="N267" s="3"/>
      <c r="O267" s="3"/>
      <c r="P267" s="3"/>
      <c r="Q267" s="3"/>
      <c r="R267" s="5">
        <v>21.1</v>
      </c>
      <c r="S267" s="5">
        <v>21.0</v>
      </c>
      <c r="T267" s="5">
        <v>11.0</v>
      </c>
      <c r="U267" s="5">
        <v>12.0</v>
      </c>
      <c r="V267" s="5">
        <v>3.0</v>
      </c>
      <c r="W267" s="5">
        <v>12.0</v>
      </c>
      <c r="X267" s="5">
        <v>0.0</v>
      </c>
      <c r="Y267" s="5">
        <v>1.0</v>
      </c>
      <c r="Z267" s="5">
        <v>2.0</v>
      </c>
      <c r="AA267" s="5">
        <v>0.0</v>
      </c>
      <c r="AB267" s="5">
        <v>1.0</v>
      </c>
      <c r="AC267" s="5">
        <v>98.0</v>
      </c>
      <c r="AD267" s="5">
        <v>1.547</v>
      </c>
      <c r="AE267" s="5">
        <v>8.9</v>
      </c>
      <c r="AF267" s="5">
        <v>1.75</v>
      </c>
      <c r="AG267" s="5">
        <v>98.0</v>
      </c>
      <c r="AH267" s="5">
        <v>84.0</v>
      </c>
      <c r="AI267" s="5">
        <v>11.0</v>
      </c>
      <c r="AJ267" s="5">
        <v>21.0</v>
      </c>
      <c r="AK267" s="5">
        <v>4.0</v>
      </c>
      <c r="AL267" s="5">
        <v>1.0</v>
      </c>
      <c r="AM267" s="5">
        <v>3.0</v>
      </c>
      <c r="AN267" s="5">
        <v>2.0</v>
      </c>
      <c r="AO267" s="5">
        <v>0.0</v>
      </c>
      <c r="AP267" s="5">
        <v>12.0</v>
      </c>
      <c r="AQ267" s="5">
        <v>0.25</v>
      </c>
      <c r="AR267" s="5">
        <v>0.357</v>
      </c>
      <c r="AS267" s="5">
        <v>0.429</v>
      </c>
      <c r="AT267" s="5">
        <v>0.786</v>
      </c>
      <c r="AU267" s="5">
        <v>36.0</v>
      </c>
      <c r="AV267" s="5">
        <v>2.0</v>
      </c>
      <c r="AW267" s="5">
        <v>2.0</v>
      </c>
      <c r="AX267" s="5">
        <v>0.0</v>
      </c>
      <c r="AY267" s="5">
        <v>0.0</v>
      </c>
      <c r="AZ267" s="5">
        <v>0.0</v>
      </c>
      <c r="BA267" s="5">
        <v>1.0</v>
      </c>
      <c r="BB267" s="5">
        <v>0.3</v>
      </c>
      <c r="BC267" s="5">
        <f t="shared" si="1"/>
        <v>13</v>
      </c>
      <c r="BD267" s="5">
        <f t="shared" si="2"/>
        <v>2</v>
      </c>
    </row>
    <row r="268">
      <c r="A268" s="1">
        <v>267.0</v>
      </c>
      <c r="B268" s="3"/>
      <c r="C268" s="4" t="s">
        <v>819</v>
      </c>
      <c r="D268" s="4" t="s">
        <v>1126</v>
      </c>
      <c r="E268" s="5">
        <v>2019.0</v>
      </c>
      <c r="F268" s="5">
        <v>2020.0</v>
      </c>
      <c r="G268" s="5">
        <v>47.0</v>
      </c>
      <c r="H268" s="5">
        <v>21.0</v>
      </c>
      <c r="I268" s="3"/>
      <c r="J268" s="3"/>
      <c r="K268" s="3"/>
      <c r="L268" s="5">
        <v>4.91</v>
      </c>
      <c r="M268" s="5">
        <v>1.0</v>
      </c>
      <c r="N268" s="3"/>
      <c r="O268" s="3"/>
      <c r="P268" s="3"/>
      <c r="Q268" s="3"/>
      <c r="R268" s="5">
        <v>22.0</v>
      </c>
      <c r="S268" s="5">
        <v>24.0</v>
      </c>
      <c r="T268" s="5">
        <v>18.0</v>
      </c>
      <c r="U268" s="5">
        <v>12.0</v>
      </c>
      <c r="V268" s="5">
        <v>5.0</v>
      </c>
      <c r="W268" s="5">
        <v>15.0</v>
      </c>
      <c r="X268" s="5">
        <v>1.0</v>
      </c>
      <c r="Y268" s="5">
        <v>3.0</v>
      </c>
      <c r="Z268" s="5">
        <v>4.0</v>
      </c>
      <c r="AA268" s="5">
        <v>0.0</v>
      </c>
      <c r="AB268" s="5">
        <v>0.0</v>
      </c>
      <c r="AC268" s="5">
        <v>109.0</v>
      </c>
      <c r="AD268" s="5">
        <v>1.773</v>
      </c>
      <c r="AE268" s="5">
        <v>8.6</v>
      </c>
      <c r="AF268" s="5">
        <v>1.4</v>
      </c>
      <c r="AG268" s="5">
        <v>109.0</v>
      </c>
      <c r="AH268" s="5">
        <v>90.0</v>
      </c>
      <c r="AI268" s="5">
        <v>18.0</v>
      </c>
      <c r="AJ268" s="5">
        <v>24.0</v>
      </c>
      <c r="AK268" s="5">
        <v>6.0</v>
      </c>
      <c r="AL268" s="5">
        <v>0.0</v>
      </c>
      <c r="AM268" s="5">
        <v>5.0</v>
      </c>
      <c r="AN268" s="5">
        <v>1.0</v>
      </c>
      <c r="AO268" s="5">
        <v>1.0</v>
      </c>
      <c r="AP268" s="5">
        <v>15.0</v>
      </c>
      <c r="AQ268" s="5">
        <v>0.267</v>
      </c>
      <c r="AR268" s="5">
        <v>0.394</v>
      </c>
      <c r="AS268" s="5">
        <v>0.5</v>
      </c>
      <c r="AT268" s="5">
        <v>0.894</v>
      </c>
      <c r="AU268" s="5">
        <v>45.0</v>
      </c>
      <c r="AV268" s="5">
        <v>2.0</v>
      </c>
      <c r="AW268" s="5">
        <v>4.0</v>
      </c>
      <c r="AX268" s="5">
        <v>0.0</v>
      </c>
      <c r="AY268" s="5">
        <v>0.0</v>
      </c>
      <c r="AZ268" s="5">
        <v>1.0</v>
      </c>
      <c r="BA268" s="5">
        <v>3.0</v>
      </c>
      <c r="BB268" s="5">
        <v>0.297</v>
      </c>
      <c r="BC268" s="5">
        <f t="shared" si="1"/>
        <v>13</v>
      </c>
      <c r="BD268" s="5">
        <f t="shared" si="2"/>
        <v>0</v>
      </c>
    </row>
    <row r="269">
      <c r="A269" s="1">
        <v>268.0</v>
      </c>
      <c r="B269" s="3"/>
      <c r="C269" s="4" t="s">
        <v>877</v>
      </c>
      <c r="D269" s="4" t="s">
        <v>1126</v>
      </c>
      <c r="E269" s="5">
        <v>2019.0</v>
      </c>
      <c r="F269" s="5">
        <v>2020.0</v>
      </c>
      <c r="G269" s="5">
        <v>57.0</v>
      </c>
      <c r="H269" s="5">
        <v>21.0</v>
      </c>
      <c r="I269" s="3"/>
      <c r="J269" s="3"/>
      <c r="K269" s="3"/>
      <c r="L269" s="5">
        <v>3.38</v>
      </c>
      <c r="M269" s="5">
        <v>0.0</v>
      </c>
      <c r="N269" s="3"/>
      <c r="O269" s="3"/>
      <c r="P269" s="3"/>
      <c r="Q269" s="3"/>
      <c r="R269" s="5">
        <v>32.0</v>
      </c>
      <c r="S269" s="5">
        <v>28.0</v>
      </c>
      <c r="T269" s="5">
        <v>13.0</v>
      </c>
      <c r="U269" s="5">
        <v>12.0</v>
      </c>
      <c r="V269" s="5">
        <v>2.0</v>
      </c>
      <c r="W269" s="5">
        <v>10.0</v>
      </c>
      <c r="X269" s="5">
        <v>1.0</v>
      </c>
      <c r="Y269" s="5">
        <v>0.0</v>
      </c>
      <c r="Z269" s="5">
        <v>2.0</v>
      </c>
      <c r="AA269" s="5">
        <v>0.0</v>
      </c>
      <c r="AB269" s="5">
        <v>0.0</v>
      </c>
      <c r="AC269" s="5">
        <v>131.0</v>
      </c>
      <c r="AD269" s="5">
        <v>1.188</v>
      </c>
      <c r="AE269" s="5">
        <v>5.9</v>
      </c>
      <c r="AF269" s="5">
        <v>2.1</v>
      </c>
      <c r="AG269" s="5">
        <v>131.0</v>
      </c>
      <c r="AH269" s="5">
        <v>119.0</v>
      </c>
      <c r="AI269" s="5">
        <v>13.0</v>
      </c>
      <c r="AJ269" s="5">
        <v>28.0</v>
      </c>
      <c r="AK269" s="5">
        <v>6.0</v>
      </c>
      <c r="AL269" s="5">
        <v>0.0</v>
      </c>
      <c r="AM269" s="5">
        <v>2.0</v>
      </c>
      <c r="AN269" s="5">
        <v>0.0</v>
      </c>
      <c r="AO269" s="5">
        <v>0.0</v>
      </c>
      <c r="AP269" s="5">
        <v>10.0</v>
      </c>
      <c r="AQ269" s="5">
        <v>0.235</v>
      </c>
      <c r="AR269" s="5">
        <v>0.305</v>
      </c>
      <c r="AS269" s="5">
        <v>0.336</v>
      </c>
      <c r="AT269" s="5">
        <v>0.641</v>
      </c>
      <c r="AU269" s="5">
        <v>40.0</v>
      </c>
      <c r="AV269" s="5">
        <v>5.0</v>
      </c>
      <c r="AW269" s="5">
        <v>2.0</v>
      </c>
      <c r="AX269" s="5">
        <v>0.0</v>
      </c>
      <c r="AY269" s="5">
        <v>0.0</v>
      </c>
      <c r="AZ269" s="5">
        <v>1.0</v>
      </c>
      <c r="BA269" s="5">
        <v>0.0</v>
      </c>
      <c r="BB269" s="5">
        <v>0.271</v>
      </c>
      <c r="BC269" s="5">
        <f t="shared" si="1"/>
        <v>20</v>
      </c>
      <c r="BD269" s="5">
        <f t="shared" si="2"/>
        <v>0</v>
      </c>
    </row>
    <row r="270">
      <c r="A270" s="1">
        <v>269.0</v>
      </c>
      <c r="B270" s="3"/>
      <c r="C270" s="4" t="s">
        <v>825</v>
      </c>
      <c r="D270" s="4" t="s">
        <v>1126</v>
      </c>
      <c r="E270" s="5">
        <v>2019.0</v>
      </c>
      <c r="F270" s="5">
        <v>2020.0</v>
      </c>
      <c r="G270" s="5">
        <v>16.0</v>
      </c>
      <c r="H270" s="5">
        <v>21.0</v>
      </c>
      <c r="I270" s="3"/>
      <c r="J270" s="3"/>
      <c r="K270" s="3"/>
      <c r="L270" s="5">
        <v>5.34</v>
      </c>
      <c r="M270" s="5">
        <v>15.0</v>
      </c>
      <c r="N270" s="3"/>
      <c r="O270" s="3"/>
      <c r="P270" s="3"/>
      <c r="Q270" s="3"/>
      <c r="R270" s="5">
        <v>32.0</v>
      </c>
      <c r="S270" s="5">
        <v>39.0</v>
      </c>
      <c r="T270" s="5">
        <v>15.0</v>
      </c>
      <c r="U270" s="5">
        <v>19.0</v>
      </c>
      <c r="V270" s="5">
        <v>4.0</v>
      </c>
      <c r="W270" s="5">
        <v>13.0</v>
      </c>
      <c r="X270" s="5">
        <v>0.0</v>
      </c>
      <c r="Y270" s="5">
        <v>2.0</v>
      </c>
      <c r="Z270" s="5">
        <v>0.0</v>
      </c>
      <c r="AA270" s="5">
        <v>0.0</v>
      </c>
      <c r="AB270" s="5">
        <v>1.0</v>
      </c>
      <c r="AC270" s="5">
        <v>146.0</v>
      </c>
      <c r="AD270" s="5">
        <v>1.625</v>
      </c>
      <c r="AE270" s="5">
        <v>5.9</v>
      </c>
      <c r="AF270" s="5">
        <v>1.62</v>
      </c>
      <c r="AG270" s="5">
        <v>146.0</v>
      </c>
      <c r="AH270" s="5">
        <v>132.0</v>
      </c>
      <c r="AI270" s="5">
        <v>15.0</v>
      </c>
      <c r="AJ270" s="5">
        <v>39.0</v>
      </c>
      <c r="AK270" s="5">
        <v>10.0</v>
      </c>
      <c r="AL270" s="5">
        <v>2.0</v>
      </c>
      <c r="AM270" s="5">
        <v>4.0</v>
      </c>
      <c r="AN270" s="5">
        <v>1.0</v>
      </c>
      <c r="AO270" s="5">
        <v>1.0</v>
      </c>
      <c r="AP270" s="5">
        <v>13.0</v>
      </c>
      <c r="AQ270" s="5">
        <v>0.295</v>
      </c>
      <c r="AR270" s="5">
        <v>0.356</v>
      </c>
      <c r="AS270" s="5">
        <v>0.492</v>
      </c>
      <c r="AT270" s="5">
        <v>0.849</v>
      </c>
      <c r="AU270" s="5">
        <v>65.0</v>
      </c>
      <c r="AV270" s="5">
        <v>2.0</v>
      </c>
      <c r="AW270" s="5">
        <v>0.0</v>
      </c>
      <c r="AX270" s="5">
        <v>0.0</v>
      </c>
      <c r="AY270" s="5">
        <v>1.0</v>
      </c>
      <c r="AZ270" s="5">
        <v>0.0</v>
      </c>
      <c r="BA270" s="5">
        <v>2.0</v>
      </c>
      <c r="BB270" s="5">
        <v>0.324</v>
      </c>
      <c r="BC270" s="5">
        <f t="shared" si="1"/>
        <v>23</v>
      </c>
      <c r="BD270" s="5">
        <f t="shared" si="2"/>
        <v>0</v>
      </c>
    </row>
    <row r="271">
      <c r="A271" s="1">
        <v>270.0</v>
      </c>
      <c r="B271" s="3"/>
      <c r="C271" s="4" t="s">
        <v>975</v>
      </c>
      <c r="D271" s="4" t="s">
        <v>1126</v>
      </c>
      <c r="E271" s="5">
        <v>2019.0</v>
      </c>
      <c r="F271" s="5">
        <v>2019.0</v>
      </c>
      <c r="G271" s="5">
        <v>45.0</v>
      </c>
      <c r="H271" s="5">
        <v>21.0</v>
      </c>
      <c r="I271" s="3"/>
      <c r="J271" s="3"/>
      <c r="K271" s="3"/>
      <c r="L271" s="5">
        <v>7.64</v>
      </c>
      <c r="M271" s="5">
        <v>0.0</v>
      </c>
      <c r="N271" s="3"/>
      <c r="O271" s="3"/>
      <c r="P271" s="3"/>
      <c r="Q271" s="3"/>
      <c r="R271" s="5">
        <v>17.2</v>
      </c>
      <c r="S271" s="5">
        <v>19.0</v>
      </c>
      <c r="T271" s="5">
        <v>17.0</v>
      </c>
      <c r="U271" s="5">
        <v>15.0</v>
      </c>
      <c r="V271" s="5">
        <v>4.0</v>
      </c>
      <c r="W271" s="5">
        <v>16.0</v>
      </c>
      <c r="X271" s="5">
        <v>0.0</v>
      </c>
      <c r="Y271" s="5">
        <v>1.0</v>
      </c>
      <c r="Z271" s="5">
        <v>3.0</v>
      </c>
      <c r="AA271" s="5">
        <v>0.0</v>
      </c>
      <c r="AB271" s="5">
        <v>3.0</v>
      </c>
      <c r="AC271" s="5">
        <v>92.0</v>
      </c>
      <c r="AD271" s="5">
        <v>1.981</v>
      </c>
      <c r="AE271" s="5">
        <v>10.7</v>
      </c>
      <c r="AF271" s="5">
        <v>1.31</v>
      </c>
      <c r="AG271" s="5">
        <v>92.0</v>
      </c>
      <c r="AH271" s="5">
        <v>72.0</v>
      </c>
      <c r="AI271" s="5">
        <v>17.0</v>
      </c>
      <c r="AJ271" s="5">
        <v>19.0</v>
      </c>
      <c r="AK271" s="5">
        <v>4.0</v>
      </c>
      <c r="AL271" s="5">
        <v>0.0</v>
      </c>
      <c r="AM271" s="5">
        <v>4.0</v>
      </c>
      <c r="AN271" s="5">
        <v>0.0</v>
      </c>
      <c r="AO271" s="5">
        <v>0.0</v>
      </c>
      <c r="AP271" s="5">
        <v>16.0</v>
      </c>
      <c r="AQ271" s="5">
        <v>0.264</v>
      </c>
      <c r="AR271" s="5">
        <v>0.413</v>
      </c>
      <c r="AS271" s="5">
        <v>0.486</v>
      </c>
      <c r="AT271" s="5">
        <v>0.899</v>
      </c>
      <c r="AU271" s="5">
        <v>35.0</v>
      </c>
      <c r="AV271" s="5">
        <v>0.0</v>
      </c>
      <c r="AW271" s="5">
        <v>3.0</v>
      </c>
      <c r="AX271" s="5">
        <v>0.0</v>
      </c>
      <c r="AY271" s="5">
        <v>1.0</v>
      </c>
      <c r="AZ271" s="5">
        <v>0.0</v>
      </c>
      <c r="BA271" s="5">
        <v>1.0</v>
      </c>
      <c r="BB271" s="5">
        <v>0.313</v>
      </c>
      <c r="BC271" s="5">
        <f t="shared" si="1"/>
        <v>11</v>
      </c>
      <c r="BD271" s="5">
        <f t="shared" si="2"/>
        <v>0</v>
      </c>
    </row>
    <row r="272">
      <c r="A272" s="1">
        <v>271.0</v>
      </c>
      <c r="B272" s="3"/>
      <c r="C272" s="4" t="s">
        <v>910</v>
      </c>
      <c r="D272" s="4" t="s">
        <v>1126</v>
      </c>
      <c r="E272" s="5">
        <v>2019.0</v>
      </c>
      <c r="F272" s="5">
        <v>2019.0</v>
      </c>
      <c r="G272" s="5">
        <v>18.0</v>
      </c>
      <c r="H272" s="5">
        <v>21.0</v>
      </c>
      <c r="I272" s="3"/>
      <c r="J272" s="3"/>
      <c r="K272" s="3"/>
      <c r="L272" s="5">
        <v>8.91</v>
      </c>
      <c r="M272" s="5">
        <v>13.0</v>
      </c>
      <c r="N272" s="3"/>
      <c r="O272" s="3"/>
      <c r="P272" s="3"/>
      <c r="Q272" s="3"/>
      <c r="R272" s="5">
        <v>33.1</v>
      </c>
      <c r="S272" s="5">
        <v>46.0</v>
      </c>
      <c r="T272" s="5">
        <v>33.0</v>
      </c>
      <c r="U272" s="5">
        <v>33.0</v>
      </c>
      <c r="V272" s="5">
        <v>9.0</v>
      </c>
      <c r="W272" s="5">
        <v>17.0</v>
      </c>
      <c r="X272" s="5">
        <v>0.0</v>
      </c>
      <c r="Y272" s="5">
        <v>0.0</v>
      </c>
      <c r="Z272" s="5">
        <v>2.0</v>
      </c>
      <c r="AA272" s="5">
        <v>0.0</v>
      </c>
      <c r="AB272" s="5">
        <v>3.0</v>
      </c>
      <c r="AC272" s="5">
        <v>160.0</v>
      </c>
      <c r="AD272" s="5">
        <v>1.89</v>
      </c>
      <c r="AE272" s="5">
        <v>5.7</v>
      </c>
      <c r="AF272" s="5">
        <v>1.24</v>
      </c>
      <c r="AG272" s="5">
        <v>160.0</v>
      </c>
      <c r="AH272" s="5">
        <v>141.0</v>
      </c>
      <c r="AI272" s="5">
        <v>33.0</v>
      </c>
      <c r="AJ272" s="5">
        <v>46.0</v>
      </c>
      <c r="AK272" s="5">
        <v>13.0</v>
      </c>
      <c r="AL272" s="5">
        <v>2.0</v>
      </c>
      <c r="AM272" s="5">
        <v>9.0</v>
      </c>
      <c r="AN272" s="5">
        <v>3.0</v>
      </c>
      <c r="AO272" s="5">
        <v>2.0</v>
      </c>
      <c r="AP272" s="5">
        <v>17.0</v>
      </c>
      <c r="AQ272" s="5">
        <v>0.326</v>
      </c>
      <c r="AR272" s="5">
        <v>0.406</v>
      </c>
      <c r="AS272" s="5">
        <v>0.638</v>
      </c>
      <c r="AT272" s="5">
        <v>1.045</v>
      </c>
      <c r="AU272" s="5">
        <v>90.0</v>
      </c>
      <c r="AV272" s="5">
        <v>3.0</v>
      </c>
      <c r="AW272" s="5">
        <v>2.0</v>
      </c>
      <c r="AX272" s="5">
        <v>0.0</v>
      </c>
      <c r="AY272" s="5">
        <v>0.0</v>
      </c>
      <c r="AZ272" s="5">
        <v>0.0</v>
      </c>
      <c r="BA272" s="5">
        <v>0.0</v>
      </c>
      <c r="BB272" s="5">
        <v>0.333</v>
      </c>
      <c r="BC272" s="5">
        <f t="shared" si="1"/>
        <v>22</v>
      </c>
      <c r="BD272" s="5">
        <f t="shared" si="2"/>
        <v>1</v>
      </c>
    </row>
    <row r="273">
      <c r="A273" s="1">
        <v>272.0</v>
      </c>
      <c r="B273" s="3"/>
      <c r="C273" s="4" t="s">
        <v>911</v>
      </c>
      <c r="D273" s="4" t="s">
        <v>1126</v>
      </c>
      <c r="E273" s="5">
        <v>2019.0</v>
      </c>
      <c r="F273" s="5">
        <v>2020.0</v>
      </c>
      <c r="G273" s="5">
        <v>47.0</v>
      </c>
      <c r="H273" s="5">
        <v>21.0</v>
      </c>
      <c r="I273" s="3"/>
      <c r="J273" s="3"/>
      <c r="K273" s="3"/>
      <c r="L273" s="5">
        <v>4.35</v>
      </c>
      <c r="M273" s="5">
        <v>0.0</v>
      </c>
      <c r="N273" s="3"/>
      <c r="O273" s="3"/>
      <c r="P273" s="3"/>
      <c r="Q273" s="3"/>
      <c r="R273" s="5">
        <v>20.2</v>
      </c>
      <c r="S273" s="5">
        <v>16.0</v>
      </c>
      <c r="T273" s="5">
        <v>10.0</v>
      </c>
      <c r="U273" s="5">
        <v>10.0</v>
      </c>
      <c r="V273" s="5">
        <v>2.0</v>
      </c>
      <c r="W273" s="5">
        <v>15.0</v>
      </c>
      <c r="X273" s="5">
        <v>1.0</v>
      </c>
      <c r="Y273" s="5">
        <v>1.0</v>
      </c>
      <c r="Z273" s="5">
        <v>1.0</v>
      </c>
      <c r="AA273" s="5">
        <v>0.0</v>
      </c>
      <c r="AB273" s="5">
        <v>2.0</v>
      </c>
      <c r="AC273" s="5">
        <v>93.0</v>
      </c>
      <c r="AD273" s="5">
        <v>1.5</v>
      </c>
      <c r="AE273" s="5">
        <v>9.1</v>
      </c>
      <c r="AF273" s="5">
        <v>1.4</v>
      </c>
      <c r="AG273" s="5">
        <v>93.0</v>
      </c>
      <c r="AH273" s="5">
        <v>77.0</v>
      </c>
      <c r="AI273" s="5">
        <v>10.0</v>
      </c>
      <c r="AJ273" s="5">
        <v>16.0</v>
      </c>
      <c r="AK273" s="5">
        <v>4.0</v>
      </c>
      <c r="AL273" s="5">
        <v>1.0</v>
      </c>
      <c r="AM273" s="5">
        <v>2.0</v>
      </c>
      <c r="AN273" s="5">
        <v>0.0</v>
      </c>
      <c r="AO273" s="5">
        <v>0.0</v>
      </c>
      <c r="AP273" s="5">
        <v>15.0</v>
      </c>
      <c r="AQ273" s="5">
        <v>0.208</v>
      </c>
      <c r="AR273" s="5">
        <v>0.344</v>
      </c>
      <c r="AS273" s="5">
        <v>0.364</v>
      </c>
      <c r="AT273" s="5">
        <v>0.708</v>
      </c>
      <c r="AU273" s="5">
        <v>28.0</v>
      </c>
      <c r="AV273" s="5">
        <v>1.0</v>
      </c>
      <c r="AW273" s="5">
        <v>1.0</v>
      </c>
      <c r="AX273" s="5">
        <v>0.0</v>
      </c>
      <c r="AY273" s="5">
        <v>0.0</v>
      </c>
      <c r="AZ273" s="5">
        <v>1.0</v>
      </c>
      <c r="BA273" s="5">
        <v>1.0</v>
      </c>
      <c r="BB273" s="5">
        <v>0.259</v>
      </c>
      <c r="BC273" s="5">
        <f t="shared" si="1"/>
        <v>9</v>
      </c>
      <c r="BD273" s="5">
        <f t="shared" si="2"/>
        <v>0</v>
      </c>
    </row>
    <row r="274">
      <c r="A274" s="1">
        <v>273.0</v>
      </c>
      <c r="B274" s="3"/>
      <c r="C274" s="4" t="s">
        <v>983</v>
      </c>
      <c r="D274" s="4" t="s">
        <v>1126</v>
      </c>
      <c r="E274" s="5">
        <v>2019.0</v>
      </c>
      <c r="F274" s="5">
        <v>2019.0</v>
      </c>
      <c r="G274" s="5">
        <v>37.0</v>
      </c>
      <c r="H274" s="5">
        <v>21.0</v>
      </c>
      <c r="I274" s="3"/>
      <c r="J274" s="3"/>
      <c r="K274" s="3"/>
      <c r="L274" s="5">
        <v>6.75</v>
      </c>
      <c r="M274" s="5">
        <v>3.0</v>
      </c>
      <c r="N274" s="3"/>
      <c r="O274" s="3"/>
      <c r="P274" s="3"/>
      <c r="Q274" s="3"/>
      <c r="R274" s="5">
        <v>28.0</v>
      </c>
      <c r="S274" s="5">
        <v>33.0</v>
      </c>
      <c r="T274" s="5">
        <v>19.0</v>
      </c>
      <c r="U274" s="5">
        <v>21.0</v>
      </c>
      <c r="V274" s="5">
        <v>5.0</v>
      </c>
      <c r="W274" s="5">
        <v>14.0</v>
      </c>
      <c r="X274" s="5">
        <v>3.0</v>
      </c>
      <c r="Y274" s="5">
        <v>2.0</v>
      </c>
      <c r="Z274" s="5">
        <v>1.0</v>
      </c>
      <c r="AA274" s="5">
        <v>0.0</v>
      </c>
      <c r="AB274" s="5">
        <v>0.0</v>
      </c>
      <c r="AC274" s="5">
        <v>125.0</v>
      </c>
      <c r="AD274" s="5">
        <v>1.679</v>
      </c>
      <c r="AE274" s="5">
        <v>6.8</v>
      </c>
      <c r="AF274" s="5">
        <v>1.5</v>
      </c>
      <c r="AG274" s="5">
        <v>125.0</v>
      </c>
      <c r="AH274" s="5">
        <v>109.0</v>
      </c>
      <c r="AI274" s="5">
        <v>19.0</v>
      </c>
      <c r="AJ274" s="5">
        <v>33.0</v>
      </c>
      <c r="AK274" s="5">
        <v>9.0</v>
      </c>
      <c r="AL274" s="5">
        <v>1.0</v>
      </c>
      <c r="AM274" s="5">
        <v>5.0</v>
      </c>
      <c r="AN274" s="5">
        <v>0.0</v>
      </c>
      <c r="AO274" s="5">
        <v>1.0</v>
      </c>
      <c r="AP274" s="5">
        <v>14.0</v>
      </c>
      <c r="AQ274" s="5">
        <v>0.303</v>
      </c>
      <c r="AR274" s="5">
        <v>0.387</v>
      </c>
      <c r="AS274" s="5">
        <v>0.541</v>
      </c>
      <c r="AT274" s="5">
        <v>0.928</v>
      </c>
      <c r="AU274" s="5">
        <v>59.0</v>
      </c>
      <c r="AV274" s="5">
        <v>3.0</v>
      </c>
      <c r="AW274" s="5">
        <v>1.0</v>
      </c>
      <c r="AX274" s="5">
        <v>1.0</v>
      </c>
      <c r="AY274" s="5">
        <v>0.0</v>
      </c>
      <c r="AZ274" s="5">
        <v>3.0</v>
      </c>
      <c r="BA274" s="5">
        <v>2.0</v>
      </c>
      <c r="BB274" s="5">
        <v>0.337</v>
      </c>
      <c r="BC274" s="5">
        <f t="shared" si="1"/>
        <v>18</v>
      </c>
      <c r="BD274" s="5">
        <f t="shared" si="2"/>
        <v>-1</v>
      </c>
    </row>
    <row r="275">
      <c r="A275" s="1">
        <v>274.0</v>
      </c>
      <c r="B275" s="3"/>
      <c r="C275" s="4" t="s">
        <v>788</v>
      </c>
      <c r="D275" s="4" t="s">
        <v>1126</v>
      </c>
      <c r="E275" s="5">
        <v>2019.0</v>
      </c>
      <c r="F275" s="5">
        <v>2020.0</v>
      </c>
      <c r="G275" s="5">
        <v>41.0</v>
      </c>
      <c r="H275" s="5">
        <v>20.0</v>
      </c>
      <c r="I275" s="3"/>
      <c r="J275" s="3"/>
      <c r="K275" s="3"/>
      <c r="L275" s="5">
        <v>1.98</v>
      </c>
      <c r="M275" s="5">
        <v>0.0</v>
      </c>
      <c r="N275" s="3"/>
      <c r="O275" s="3"/>
      <c r="P275" s="3"/>
      <c r="Q275" s="3"/>
      <c r="R275" s="5">
        <v>13.2</v>
      </c>
      <c r="S275" s="5">
        <v>11.0</v>
      </c>
      <c r="T275" s="5">
        <v>5.0</v>
      </c>
      <c r="U275" s="5">
        <v>3.0</v>
      </c>
      <c r="V275" s="5">
        <v>1.0</v>
      </c>
      <c r="W275" s="5">
        <v>9.0</v>
      </c>
      <c r="X275" s="5">
        <v>2.0</v>
      </c>
      <c r="Y275" s="5">
        <v>0.0</v>
      </c>
      <c r="Z275" s="5">
        <v>2.0</v>
      </c>
      <c r="AA275" s="5">
        <v>0.0</v>
      </c>
      <c r="AB275" s="5">
        <v>1.0</v>
      </c>
      <c r="AC275" s="5">
        <v>63.0</v>
      </c>
      <c r="AD275" s="5">
        <v>1.463</v>
      </c>
      <c r="AE275" s="5">
        <v>13.2</v>
      </c>
      <c r="AF275" s="5">
        <v>2.22</v>
      </c>
      <c r="AG275" s="5">
        <v>63.0</v>
      </c>
      <c r="AH275" s="5">
        <v>51.0</v>
      </c>
      <c r="AI275" s="5">
        <v>5.0</v>
      </c>
      <c r="AJ275" s="5">
        <v>11.0</v>
      </c>
      <c r="AK275" s="5">
        <v>2.0</v>
      </c>
      <c r="AL275" s="5">
        <v>0.0</v>
      </c>
      <c r="AM275" s="5">
        <v>1.0</v>
      </c>
      <c r="AN275" s="5">
        <v>3.0</v>
      </c>
      <c r="AO275" s="5">
        <v>0.0</v>
      </c>
      <c r="AP275" s="5">
        <v>9.0</v>
      </c>
      <c r="AQ275" s="5">
        <v>0.216</v>
      </c>
      <c r="AR275" s="5">
        <v>0.355</v>
      </c>
      <c r="AS275" s="5">
        <v>0.314</v>
      </c>
      <c r="AT275" s="5">
        <v>0.669</v>
      </c>
      <c r="AU275" s="5">
        <v>16.0</v>
      </c>
      <c r="AV275" s="5">
        <v>1.0</v>
      </c>
      <c r="AW275" s="5">
        <v>2.0</v>
      </c>
      <c r="AX275" s="5">
        <v>0.0</v>
      </c>
      <c r="AY275" s="5">
        <v>0.0</v>
      </c>
      <c r="AZ275" s="5">
        <v>2.0</v>
      </c>
      <c r="BA275" s="5">
        <v>0.0</v>
      </c>
      <c r="BB275" s="5">
        <v>0.333</v>
      </c>
      <c r="BC275" s="5">
        <f t="shared" si="1"/>
        <v>8</v>
      </c>
      <c r="BD275" s="5">
        <f t="shared" si="2"/>
        <v>3</v>
      </c>
    </row>
    <row r="276">
      <c r="A276" s="1">
        <v>275.0</v>
      </c>
      <c r="B276" s="3"/>
      <c r="C276" s="4" t="s">
        <v>889</v>
      </c>
      <c r="D276" s="4" t="s">
        <v>1126</v>
      </c>
      <c r="E276" s="5">
        <v>2019.0</v>
      </c>
      <c r="F276" s="5">
        <v>2020.0</v>
      </c>
      <c r="G276" s="5">
        <v>48.0</v>
      </c>
      <c r="H276" s="5">
        <v>20.0</v>
      </c>
      <c r="I276" s="3"/>
      <c r="J276" s="3"/>
      <c r="K276" s="3"/>
      <c r="L276" s="5">
        <v>4.22</v>
      </c>
      <c r="M276" s="5">
        <v>0.0</v>
      </c>
      <c r="N276" s="3"/>
      <c r="O276" s="3"/>
      <c r="P276" s="3"/>
      <c r="Q276" s="3"/>
      <c r="R276" s="5">
        <v>21.1</v>
      </c>
      <c r="S276" s="5">
        <v>24.0</v>
      </c>
      <c r="T276" s="5">
        <v>14.0</v>
      </c>
      <c r="U276" s="5">
        <v>10.0</v>
      </c>
      <c r="V276" s="5">
        <v>2.0</v>
      </c>
      <c r="W276" s="5">
        <v>9.0</v>
      </c>
      <c r="X276" s="5">
        <v>5.0</v>
      </c>
      <c r="Y276" s="5">
        <v>1.0</v>
      </c>
      <c r="Z276" s="5">
        <v>1.0</v>
      </c>
      <c r="AA276" s="5">
        <v>0.0</v>
      </c>
      <c r="AB276" s="5">
        <v>1.0</v>
      </c>
      <c r="AC276" s="5">
        <v>94.0</v>
      </c>
      <c r="AD276" s="5">
        <v>1.547</v>
      </c>
      <c r="AE276" s="5">
        <v>8.4</v>
      </c>
      <c r="AF276" s="5">
        <v>2.22</v>
      </c>
      <c r="AG276" s="5">
        <v>94.0</v>
      </c>
      <c r="AH276" s="5">
        <v>83.0</v>
      </c>
      <c r="AI276" s="5">
        <v>14.0</v>
      </c>
      <c r="AJ276" s="5">
        <v>24.0</v>
      </c>
      <c r="AK276" s="5">
        <v>4.0</v>
      </c>
      <c r="AL276" s="5">
        <v>0.0</v>
      </c>
      <c r="AM276" s="5">
        <v>2.0</v>
      </c>
      <c r="AN276" s="5">
        <v>0.0</v>
      </c>
      <c r="AO276" s="5">
        <v>0.0</v>
      </c>
      <c r="AP276" s="5">
        <v>9.0</v>
      </c>
      <c r="AQ276" s="5">
        <v>0.289</v>
      </c>
      <c r="AR276" s="5">
        <v>0.362</v>
      </c>
      <c r="AS276" s="5">
        <v>0.41</v>
      </c>
      <c r="AT276" s="5">
        <v>0.771</v>
      </c>
      <c r="AU276" s="5">
        <v>34.0</v>
      </c>
      <c r="AV276" s="5">
        <v>3.0</v>
      </c>
      <c r="AW276" s="5">
        <v>1.0</v>
      </c>
      <c r="AX276" s="5">
        <v>0.0</v>
      </c>
      <c r="AY276" s="5">
        <v>1.0</v>
      </c>
      <c r="AZ276" s="5">
        <v>5.0</v>
      </c>
      <c r="BA276" s="5">
        <v>1.0</v>
      </c>
      <c r="BB276" s="5">
        <v>0.355</v>
      </c>
      <c r="BC276" s="5">
        <f t="shared" si="1"/>
        <v>18</v>
      </c>
      <c r="BD276" s="5">
        <f t="shared" si="2"/>
        <v>0</v>
      </c>
    </row>
    <row r="277">
      <c r="A277" s="1">
        <v>276.0</v>
      </c>
      <c r="B277" s="3"/>
      <c r="C277" s="4" t="s">
        <v>949</v>
      </c>
      <c r="D277" s="4" t="s">
        <v>1126</v>
      </c>
      <c r="E277" s="5">
        <v>2019.0</v>
      </c>
      <c r="F277" s="5">
        <v>2019.0</v>
      </c>
      <c r="G277" s="5">
        <v>23.0</v>
      </c>
      <c r="H277" s="5">
        <v>20.0</v>
      </c>
      <c r="I277" s="3"/>
      <c r="J277" s="3"/>
      <c r="K277" s="3"/>
      <c r="L277" s="5">
        <v>9.36</v>
      </c>
      <c r="M277" s="5">
        <v>4.0</v>
      </c>
      <c r="N277" s="3"/>
      <c r="O277" s="3"/>
      <c r="P277" s="3"/>
      <c r="Q277" s="3"/>
      <c r="R277" s="5">
        <v>25.0</v>
      </c>
      <c r="S277" s="5">
        <v>39.0</v>
      </c>
      <c r="T277" s="5">
        <v>25.0</v>
      </c>
      <c r="U277" s="5">
        <v>26.0</v>
      </c>
      <c r="V277" s="5">
        <v>7.0</v>
      </c>
      <c r="W277" s="5">
        <v>11.0</v>
      </c>
      <c r="X277" s="5">
        <v>0.0</v>
      </c>
      <c r="Y277" s="5">
        <v>0.0</v>
      </c>
      <c r="Z277" s="5">
        <v>0.0</v>
      </c>
      <c r="AA277" s="5">
        <v>0.0</v>
      </c>
      <c r="AB277" s="5">
        <v>3.0</v>
      </c>
      <c r="AC277" s="5">
        <v>123.0</v>
      </c>
      <c r="AD277" s="5">
        <v>2.0</v>
      </c>
      <c r="AE277" s="5">
        <v>7.2</v>
      </c>
      <c r="AF277" s="5">
        <v>1.82</v>
      </c>
      <c r="AG277" s="5">
        <v>123.0</v>
      </c>
      <c r="AH277" s="5">
        <v>110.0</v>
      </c>
      <c r="AI277" s="5">
        <v>25.0</v>
      </c>
      <c r="AJ277" s="5">
        <v>39.0</v>
      </c>
      <c r="AK277" s="5">
        <v>9.0</v>
      </c>
      <c r="AL277" s="5">
        <v>2.0</v>
      </c>
      <c r="AM277" s="5">
        <v>7.0</v>
      </c>
      <c r="AN277" s="5">
        <v>4.0</v>
      </c>
      <c r="AO277" s="5">
        <v>0.0</v>
      </c>
      <c r="AP277" s="5">
        <v>11.0</v>
      </c>
      <c r="AQ277" s="5">
        <v>0.355</v>
      </c>
      <c r="AR277" s="5">
        <v>0.413</v>
      </c>
      <c r="AS277" s="5">
        <v>0.664</v>
      </c>
      <c r="AT277" s="5">
        <v>1.077</v>
      </c>
      <c r="AU277" s="5">
        <v>73.0</v>
      </c>
      <c r="AV277" s="5">
        <v>1.0</v>
      </c>
      <c r="AW277" s="5">
        <v>0.0</v>
      </c>
      <c r="AX277" s="5">
        <v>2.0</v>
      </c>
      <c r="AY277" s="5">
        <v>0.0</v>
      </c>
      <c r="AZ277" s="5">
        <v>0.0</v>
      </c>
      <c r="BA277" s="5">
        <v>0.0</v>
      </c>
      <c r="BB277" s="5">
        <v>0.386</v>
      </c>
      <c r="BC277" s="5">
        <f t="shared" si="1"/>
        <v>21</v>
      </c>
      <c r="BD277" s="5">
        <f t="shared" si="2"/>
        <v>4</v>
      </c>
    </row>
    <row r="278">
      <c r="A278" s="1">
        <v>277.0</v>
      </c>
      <c r="B278" s="3"/>
      <c r="C278" s="4" t="s">
        <v>962</v>
      </c>
      <c r="D278" s="4" t="s">
        <v>1126</v>
      </c>
      <c r="E278" s="5">
        <v>2019.0</v>
      </c>
      <c r="F278" s="5">
        <v>2020.0</v>
      </c>
      <c r="G278" s="5">
        <v>28.0</v>
      </c>
      <c r="H278" s="5">
        <v>20.0</v>
      </c>
      <c r="I278" s="3"/>
      <c r="J278" s="3"/>
      <c r="K278" s="3"/>
      <c r="L278" s="5">
        <v>6.51</v>
      </c>
      <c r="M278" s="5">
        <v>8.0</v>
      </c>
      <c r="N278" s="3"/>
      <c r="O278" s="3"/>
      <c r="P278" s="3"/>
      <c r="Q278" s="3"/>
      <c r="R278" s="5">
        <v>37.1</v>
      </c>
      <c r="S278" s="5">
        <v>41.0</v>
      </c>
      <c r="T278" s="5">
        <v>23.0</v>
      </c>
      <c r="U278" s="5">
        <v>27.0</v>
      </c>
      <c r="V278" s="5">
        <v>8.0</v>
      </c>
      <c r="W278" s="5">
        <v>14.0</v>
      </c>
      <c r="X278" s="5">
        <v>0.0</v>
      </c>
      <c r="Y278" s="5">
        <v>1.0</v>
      </c>
      <c r="Z278" s="5">
        <v>4.0</v>
      </c>
      <c r="AA278" s="5">
        <v>0.0</v>
      </c>
      <c r="AB278" s="5">
        <v>1.0</v>
      </c>
      <c r="AC278" s="5">
        <v>162.0</v>
      </c>
      <c r="AD278" s="5">
        <v>1.473</v>
      </c>
      <c r="AE278" s="5">
        <v>4.8</v>
      </c>
      <c r="AF278" s="5">
        <v>1.43</v>
      </c>
      <c r="AG278" s="5">
        <v>162.0</v>
      </c>
      <c r="AH278" s="5">
        <v>143.0</v>
      </c>
      <c r="AI278" s="5">
        <v>23.0</v>
      </c>
      <c r="AJ278" s="5">
        <v>41.0</v>
      </c>
      <c r="AK278" s="5">
        <v>9.0</v>
      </c>
      <c r="AL278" s="5">
        <v>2.0</v>
      </c>
      <c r="AM278" s="5">
        <v>8.0</v>
      </c>
      <c r="AN278" s="5">
        <v>1.0</v>
      </c>
      <c r="AO278" s="5">
        <v>2.0</v>
      </c>
      <c r="AP278" s="5">
        <v>14.0</v>
      </c>
      <c r="AQ278" s="5">
        <v>0.287</v>
      </c>
      <c r="AR278" s="5">
        <v>0.366</v>
      </c>
      <c r="AS278" s="5">
        <v>0.545</v>
      </c>
      <c r="AT278" s="5">
        <v>0.912</v>
      </c>
      <c r="AU278" s="5">
        <v>78.0</v>
      </c>
      <c r="AV278" s="5">
        <v>5.0</v>
      </c>
      <c r="AW278" s="5">
        <v>4.0</v>
      </c>
      <c r="AX278" s="5">
        <v>1.0</v>
      </c>
      <c r="AY278" s="5">
        <v>0.0</v>
      </c>
      <c r="AZ278" s="5">
        <v>0.0</v>
      </c>
      <c r="BA278" s="5">
        <v>1.0</v>
      </c>
      <c r="BB278" s="5">
        <v>0.287</v>
      </c>
      <c r="BC278" s="5">
        <f t="shared" si="1"/>
        <v>22</v>
      </c>
      <c r="BD278" s="5">
        <f t="shared" si="2"/>
        <v>-1</v>
      </c>
    </row>
    <row r="279">
      <c r="A279" s="1">
        <v>278.0</v>
      </c>
      <c r="B279" s="3"/>
      <c r="C279" s="4" t="s">
        <v>1010</v>
      </c>
      <c r="D279" s="4" t="s">
        <v>1126</v>
      </c>
      <c r="E279" s="5">
        <v>2019.0</v>
      </c>
      <c r="F279" s="5">
        <v>2020.0</v>
      </c>
      <c r="G279" s="5">
        <v>28.0</v>
      </c>
      <c r="H279" s="5">
        <v>20.0</v>
      </c>
      <c r="I279" s="3"/>
      <c r="J279" s="3"/>
      <c r="K279" s="3"/>
      <c r="L279" s="5">
        <v>5.65</v>
      </c>
      <c r="M279" s="5">
        <v>0.0</v>
      </c>
      <c r="N279" s="3"/>
      <c r="O279" s="3"/>
      <c r="P279" s="3"/>
      <c r="Q279" s="3"/>
      <c r="R279" s="5">
        <v>14.1</v>
      </c>
      <c r="S279" s="5">
        <v>13.0</v>
      </c>
      <c r="T279" s="5">
        <v>11.0</v>
      </c>
      <c r="U279" s="5">
        <v>9.0</v>
      </c>
      <c r="V279" s="5">
        <v>2.0</v>
      </c>
      <c r="W279" s="5">
        <v>5.0</v>
      </c>
      <c r="X279" s="5">
        <v>2.0</v>
      </c>
      <c r="Y279" s="5">
        <v>2.0</v>
      </c>
      <c r="Z279" s="5">
        <v>1.0</v>
      </c>
      <c r="AA279" s="5">
        <v>0.0</v>
      </c>
      <c r="AB279" s="5">
        <v>1.0</v>
      </c>
      <c r="AC279" s="5">
        <v>62.0</v>
      </c>
      <c r="AD279" s="5">
        <v>1.256</v>
      </c>
      <c r="AE279" s="5">
        <v>12.6</v>
      </c>
      <c r="AF279" s="5">
        <v>4.0</v>
      </c>
      <c r="AG279" s="5">
        <v>62.0</v>
      </c>
      <c r="AH279" s="5">
        <v>56.0</v>
      </c>
      <c r="AI279" s="5">
        <v>11.0</v>
      </c>
      <c r="AJ279" s="5">
        <v>13.0</v>
      </c>
      <c r="AK279" s="5">
        <v>3.0</v>
      </c>
      <c r="AL279" s="5">
        <v>1.0</v>
      </c>
      <c r="AM279" s="5">
        <v>2.0</v>
      </c>
      <c r="AN279" s="5">
        <v>1.0</v>
      </c>
      <c r="AO279" s="5">
        <v>0.0</v>
      </c>
      <c r="AP279" s="5">
        <v>5.0</v>
      </c>
      <c r="AQ279" s="5">
        <v>0.232</v>
      </c>
      <c r="AR279" s="5">
        <v>0.306</v>
      </c>
      <c r="AS279" s="5">
        <v>0.429</v>
      </c>
      <c r="AT279" s="5">
        <v>0.735</v>
      </c>
      <c r="AU279" s="5">
        <v>24.0</v>
      </c>
      <c r="AV279" s="5">
        <v>1.0</v>
      </c>
      <c r="AW279" s="5">
        <v>1.0</v>
      </c>
      <c r="AX279" s="5">
        <v>0.0</v>
      </c>
      <c r="AY279" s="5">
        <v>0.0</v>
      </c>
      <c r="AZ279" s="5">
        <v>2.0</v>
      </c>
      <c r="BA279" s="5">
        <v>2.0</v>
      </c>
      <c r="BB279" s="5">
        <v>0.324</v>
      </c>
      <c r="BC279" s="5">
        <f t="shared" si="1"/>
        <v>7</v>
      </c>
      <c r="BD279" s="5">
        <f t="shared" si="2"/>
        <v>1</v>
      </c>
    </row>
    <row r="280">
      <c r="A280" s="1">
        <v>279.0</v>
      </c>
      <c r="B280" s="3"/>
      <c r="C280" s="4" t="s">
        <v>900</v>
      </c>
      <c r="D280" s="4" t="s">
        <v>1126</v>
      </c>
      <c r="E280" s="5">
        <v>2019.0</v>
      </c>
      <c r="F280" s="5">
        <v>2020.0</v>
      </c>
      <c r="G280" s="5">
        <v>37.0</v>
      </c>
      <c r="H280" s="5">
        <v>20.0</v>
      </c>
      <c r="I280" s="3"/>
      <c r="J280" s="3"/>
      <c r="K280" s="3"/>
      <c r="L280" s="5">
        <v>9.14</v>
      </c>
      <c r="M280" s="5">
        <v>0.0</v>
      </c>
      <c r="N280" s="3"/>
      <c r="O280" s="3"/>
      <c r="P280" s="3"/>
      <c r="Q280" s="3"/>
      <c r="R280" s="5">
        <v>21.2</v>
      </c>
      <c r="S280" s="5">
        <v>34.0</v>
      </c>
      <c r="T280" s="5">
        <v>30.0</v>
      </c>
      <c r="U280" s="5">
        <v>22.0</v>
      </c>
      <c r="V280" s="5">
        <v>8.0</v>
      </c>
      <c r="W280" s="5">
        <v>9.0</v>
      </c>
      <c r="X280" s="5">
        <v>0.0</v>
      </c>
      <c r="Y280" s="5">
        <v>0.0</v>
      </c>
      <c r="Z280" s="5">
        <v>0.0</v>
      </c>
      <c r="AA280" s="5">
        <v>0.0</v>
      </c>
      <c r="AB280" s="5">
        <v>2.0</v>
      </c>
      <c r="AC280" s="5">
        <v>106.0</v>
      </c>
      <c r="AD280" s="5">
        <v>1.985</v>
      </c>
      <c r="AE280" s="5">
        <v>8.3</v>
      </c>
      <c r="AF280" s="5">
        <v>2.22</v>
      </c>
      <c r="AG280" s="5">
        <v>106.0</v>
      </c>
      <c r="AH280" s="5">
        <v>95.0</v>
      </c>
      <c r="AI280" s="5">
        <v>30.0</v>
      </c>
      <c r="AJ280" s="5">
        <v>34.0</v>
      </c>
      <c r="AK280" s="5">
        <v>4.0</v>
      </c>
      <c r="AL280" s="5">
        <v>2.0</v>
      </c>
      <c r="AM280" s="5">
        <v>8.0</v>
      </c>
      <c r="AN280" s="5">
        <v>0.0</v>
      </c>
      <c r="AO280" s="5">
        <v>0.0</v>
      </c>
      <c r="AP280" s="5">
        <v>9.0</v>
      </c>
      <c r="AQ280" s="5">
        <v>0.358</v>
      </c>
      <c r="AR280" s="5">
        <v>0.406</v>
      </c>
      <c r="AS280" s="5">
        <v>0.695</v>
      </c>
      <c r="AT280" s="5">
        <v>1.1</v>
      </c>
      <c r="AU280" s="5">
        <v>66.0</v>
      </c>
      <c r="AV280" s="5">
        <v>1.0</v>
      </c>
      <c r="AW280" s="5">
        <v>0.0</v>
      </c>
      <c r="AX280" s="5">
        <v>0.0</v>
      </c>
      <c r="AY280" s="5">
        <v>2.0</v>
      </c>
      <c r="AZ280" s="5">
        <v>0.0</v>
      </c>
      <c r="BA280" s="5">
        <v>0.0</v>
      </c>
      <c r="BB280" s="5">
        <v>0.377</v>
      </c>
      <c r="BC280" s="5">
        <f t="shared" si="1"/>
        <v>20</v>
      </c>
      <c r="BD280" s="5">
        <f t="shared" si="2"/>
        <v>0</v>
      </c>
    </row>
    <row r="281">
      <c r="A281" s="1">
        <v>280.0</v>
      </c>
      <c r="B281" s="3"/>
      <c r="C281" s="4" t="s">
        <v>960</v>
      </c>
      <c r="D281" s="4" t="s">
        <v>1126</v>
      </c>
      <c r="E281" s="5">
        <v>2019.0</v>
      </c>
      <c r="F281" s="5">
        <v>2020.0</v>
      </c>
      <c r="G281" s="5">
        <v>36.0</v>
      </c>
      <c r="H281" s="5">
        <v>20.0</v>
      </c>
      <c r="I281" s="3"/>
      <c r="J281" s="3"/>
      <c r="K281" s="3"/>
      <c r="L281" s="5">
        <v>7.23</v>
      </c>
      <c r="M281" s="5">
        <v>0.0</v>
      </c>
      <c r="N281" s="3"/>
      <c r="O281" s="3"/>
      <c r="P281" s="3"/>
      <c r="Q281" s="3"/>
      <c r="R281" s="5">
        <v>18.2</v>
      </c>
      <c r="S281" s="5">
        <v>24.0</v>
      </c>
      <c r="T281" s="5">
        <v>15.0</v>
      </c>
      <c r="U281" s="5">
        <v>15.0</v>
      </c>
      <c r="V281" s="5">
        <v>5.0</v>
      </c>
      <c r="W281" s="5">
        <v>15.0</v>
      </c>
      <c r="X281" s="5">
        <v>4.0</v>
      </c>
      <c r="Y281" s="5">
        <v>1.0</v>
      </c>
      <c r="Z281" s="5">
        <v>1.0</v>
      </c>
      <c r="AA281" s="5">
        <v>0.0</v>
      </c>
      <c r="AB281" s="5">
        <v>1.0</v>
      </c>
      <c r="AC281" s="5">
        <v>96.0</v>
      </c>
      <c r="AD281" s="5">
        <v>2.089</v>
      </c>
      <c r="AE281" s="5">
        <v>9.6</v>
      </c>
      <c r="AF281" s="5">
        <v>1.33</v>
      </c>
      <c r="AG281" s="5">
        <v>96.0</v>
      </c>
      <c r="AH281" s="5">
        <v>78.0</v>
      </c>
      <c r="AI281" s="5">
        <v>15.0</v>
      </c>
      <c r="AJ281" s="5">
        <v>24.0</v>
      </c>
      <c r="AK281" s="5">
        <v>7.0</v>
      </c>
      <c r="AL281" s="5">
        <v>2.0</v>
      </c>
      <c r="AM281" s="5">
        <v>5.0</v>
      </c>
      <c r="AN281" s="5">
        <v>1.0</v>
      </c>
      <c r="AO281" s="5">
        <v>0.0</v>
      </c>
      <c r="AP281" s="5">
        <v>15.0</v>
      </c>
      <c r="AQ281" s="5">
        <v>0.308</v>
      </c>
      <c r="AR281" s="5">
        <v>0.421</v>
      </c>
      <c r="AS281" s="5">
        <v>0.641</v>
      </c>
      <c r="AT281" s="5">
        <v>1.062</v>
      </c>
      <c r="AU281" s="5">
        <v>50.0</v>
      </c>
      <c r="AV281" s="5">
        <v>0.0</v>
      </c>
      <c r="AW281" s="5">
        <v>1.0</v>
      </c>
      <c r="AX281" s="5">
        <v>1.0</v>
      </c>
      <c r="AY281" s="5">
        <v>1.0</v>
      </c>
      <c r="AZ281" s="5">
        <v>4.0</v>
      </c>
      <c r="BA281" s="5">
        <v>1.0</v>
      </c>
      <c r="BB281" s="5">
        <v>0.352</v>
      </c>
      <c r="BC281" s="5">
        <f t="shared" si="1"/>
        <v>10</v>
      </c>
      <c r="BD281" s="5">
        <f t="shared" si="2"/>
        <v>1</v>
      </c>
    </row>
    <row r="282">
      <c r="A282" s="1">
        <v>281.0</v>
      </c>
      <c r="B282" s="3"/>
      <c r="C282" s="4" t="s">
        <v>886</v>
      </c>
      <c r="D282" s="4" t="s">
        <v>1126</v>
      </c>
      <c r="E282" s="5">
        <v>2019.0</v>
      </c>
      <c r="F282" s="5">
        <v>2020.0</v>
      </c>
      <c r="G282" s="5">
        <v>66.0</v>
      </c>
      <c r="H282" s="5">
        <v>20.0</v>
      </c>
      <c r="I282" s="3"/>
      <c r="J282" s="3"/>
      <c r="K282" s="3"/>
      <c r="L282" s="5">
        <v>4.28</v>
      </c>
      <c r="M282" s="5">
        <v>0.0</v>
      </c>
      <c r="N282" s="3"/>
      <c r="O282" s="3"/>
      <c r="P282" s="3"/>
      <c r="Q282" s="3"/>
      <c r="R282" s="5">
        <v>27.1</v>
      </c>
      <c r="S282" s="5">
        <v>24.0</v>
      </c>
      <c r="T282" s="5">
        <v>14.0</v>
      </c>
      <c r="U282" s="5">
        <v>13.0</v>
      </c>
      <c r="V282" s="5">
        <v>6.0</v>
      </c>
      <c r="W282" s="5">
        <v>8.0</v>
      </c>
      <c r="X282" s="5">
        <v>1.0</v>
      </c>
      <c r="Y282" s="5">
        <v>1.0</v>
      </c>
      <c r="Z282" s="5">
        <v>0.0</v>
      </c>
      <c r="AA282" s="5">
        <v>0.0</v>
      </c>
      <c r="AB282" s="5">
        <v>0.0</v>
      </c>
      <c r="AC282" s="5">
        <v>115.0</v>
      </c>
      <c r="AD282" s="5">
        <v>1.171</v>
      </c>
      <c r="AE282" s="5">
        <v>6.6</v>
      </c>
      <c r="AF282" s="5">
        <v>2.5</v>
      </c>
      <c r="AG282" s="5">
        <v>115.0</v>
      </c>
      <c r="AH282" s="5">
        <v>107.0</v>
      </c>
      <c r="AI282" s="5">
        <v>14.0</v>
      </c>
      <c r="AJ282" s="5">
        <v>24.0</v>
      </c>
      <c r="AK282" s="5">
        <v>5.0</v>
      </c>
      <c r="AL282" s="5">
        <v>0.0</v>
      </c>
      <c r="AM282" s="5">
        <v>6.0</v>
      </c>
      <c r="AN282" s="5">
        <v>1.0</v>
      </c>
      <c r="AO282" s="5">
        <v>0.0</v>
      </c>
      <c r="AP282" s="5">
        <v>8.0</v>
      </c>
      <c r="AQ282" s="5">
        <v>0.224</v>
      </c>
      <c r="AR282" s="5">
        <v>0.278</v>
      </c>
      <c r="AS282" s="5">
        <v>0.439</v>
      </c>
      <c r="AT282" s="5">
        <v>0.718</v>
      </c>
      <c r="AU282" s="5">
        <v>47.0</v>
      </c>
      <c r="AV282" s="5">
        <v>1.0</v>
      </c>
      <c r="AW282" s="5">
        <v>0.0</v>
      </c>
      <c r="AX282" s="5">
        <v>0.0</v>
      </c>
      <c r="AY282" s="5">
        <v>0.0</v>
      </c>
      <c r="AZ282" s="5">
        <v>1.0</v>
      </c>
      <c r="BA282" s="5">
        <v>1.0</v>
      </c>
      <c r="BB282" s="5">
        <v>0.222</v>
      </c>
      <c r="BC282" s="5">
        <f t="shared" si="1"/>
        <v>13</v>
      </c>
      <c r="BD282" s="5">
        <f t="shared" si="2"/>
        <v>1</v>
      </c>
    </row>
    <row r="283">
      <c r="A283" s="1">
        <v>282.0</v>
      </c>
      <c r="B283" s="3"/>
      <c r="C283" s="4" t="s">
        <v>1051</v>
      </c>
      <c r="D283" s="4" t="s">
        <v>1126</v>
      </c>
      <c r="E283" s="5">
        <v>2019.0</v>
      </c>
      <c r="F283" s="5">
        <v>2019.0</v>
      </c>
      <c r="G283" s="5">
        <v>14.0</v>
      </c>
      <c r="H283" s="5">
        <v>20.0</v>
      </c>
      <c r="I283" s="3"/>
      <c r="J283" s="3"/>
      <c r="K283" s="3"/>
      <c r="L283" s="5">
        <v>4.5</v>
      </c>
      <c r="M283" s="5">
        <v>3.0</v>
      </c>
      <c r="N283" s="3"/>
      <c r="O283" s="3"/>
      <c r="P283" s="3"/>
      <c r="Q283" s="3"/>
      <c r="R283" s="5">
        <v>16.0</v>
      </c>
      <c r="S283" s="5">
        <v>15.0</v>
      </c>
      <c r="T283" s="5">
        <v>5.0</v>
      </c>
      <c r="U283" s="5">
        <v>8.0</v>
      </c>
      <c r="V283" s="5">
        <v>0.0</v>
      </c>
      <c r="W283" s="5">
        <v>11.0</v>
      </c>
      <c r="X283" s="5">
        <v>0.0</v>
      </c>
      <c r="Y283" s="5">
        <v>0.0</v>
      </c>
      <c r="Z283" s="5">
        <v>1.0</v>
      </c>
      <c r="AA283" s="5">
        <v>0.0</v>
      </c>
      <c r="AB283" s="5">
        <v>1.0</v>
      </c>
      <c r="AC283" s="5">
        <v>72.0</v>
      </c>
      <c r="AD283" s="5">
        <v>1.625</v>
      </c>
      <c r="AE283" s="5">
        <v>11.3</v>
      </c>
      <c r="AF283" s="5">
        <v>1.82</v>
      </c>
      <c r="AG283" s="5">
        <v>72.0</v>
      </c>
      <c r="AH283" s="5">
        <v>60.0</v>
      </c>
      <c r="AI283" s="5">
        <v>5.0</v>
      </c>
      <c r="AJ283" s="5">
        <v>15.0</v>
      </c>
      <c r="AK283" s="5">
        <v>4.0</v>
      </c>
      <c r="AL283" s="5">
        <v>0.0</v>
      </c>
      <c r="AM283" s="5">
        <v>0.0</v>
      </c>
      <c r="AN283" s="5">
        <v>0.0</v>
      </c>
      <c r="AO283" s="5">
        <v>2.0</v>
      </c>
      <c r="AP283" s="5">
        <v>11.0</v>
      </c>
      <c r="AQ283" s="5">
        <v>0.25</v>
      </c>
      <c r="AR283" s="5">
        <v>0.375</v>
      </c>
      <c r="AS283" s="5">
        <v>0.317</v>
      </c>
      <c r="AT283" s="5">
        <v>0.692</v>
      </c>
      <c r="AU283" s="5">
        <v>19.0</v>
      </c>
      <c r="AV283" s="5">
        <v>1.0</v>
      </c>
      <c r="AW283" s="5">
        <v>1.0</v>
      </c>
      <c r="AX283" s="5">
        <v>0.0</v>
      </c>
      <c r="AY283" s="5">
        <v>0.0</v>
      </c>
      <c r="AZ283" s="5">
        <v>0.0</v>
      </c>
      <c r="BA283" s="5">
        <v>0.0</v>
      </c>
      <c r="BB283" s="5">
        <v>0.375</v>
      </c>
      <c r="BC283" s="5">
        <f t="shared" si="1"/>
        <v>11</v>
      </c>
      <c r="BD283" s="5">
        <f t="shared" si="2"/>
        <v>-2</v>
      </c>
    </row>
    <row r="284">
      <c r="A284" s="1">
        <v>283.0</v>
      </c>
      <c r="B284" s="3"/>
      <c r="C284" s="4" t="s">
        <v>852</v>
      </c>
      <c r="D284" s="4" t="s">
        <v>1126</v>
      </c>
      <c r="E284" s="5">
        <v>2019.0</v>
      </c>
      <c r="F284" s="5">
        <v>2020.0</v>
      </c>
      <c r="G284" s="5">
        <v>53.0</v>
      </c>
      <c r="H284" s="5">
        <v>20.0</v>
      </c>
      <c r="I284" s="3"/>
      <c r="J284" s="3"/>
      <c r="K284" s="3"/>
      <c r="L284" s="5">
        <v>5.14</v>
      </c>
      <c r="M284" s="5">
        <v>0.0</v>
      </c>
      <c r="N284" s="3"/>
      <c r="O284" s="3"/>
      <c r="P284" s="3"/>
      <c r="Q284" s="3"/>
      <c r="R284" s="5">
        <v>21.0</v>
      </c>
      <c r="S284" s="5">
        <v>19.0</v>
      </c>
      <c r="T284" s="5">
        <v>17.0</v>
      </c>
      <c r="U284" s="5">
        <v>12.0</v>
      </c>
      <c r="V284" s="5">
        <v>6.0</v>
      </c>
      <c r="W284" s="5">
        <v>11.0</v>
      </c>
      <c r="X284" s="5">
        <v>2.0</v>
      </c>
      <c r="Y284" s="5">
        <v>0.0</v>
      </c>
      <c r="Z284" s="5">
        <v>0.0</v>
      </c>
      <c r="AA284" s="5">
        <v>0.0</v>
      </c>
      <c r="AB284" s="5">
        <v>2.0</v>
      </c>
      <c r="AC284" s="5">
        <v>93.0</v>
      </c>
      <c r="AD284" s="5">
        <v>1.429</v>
      </c>
      <c r="AE284" s="5">
        <v>8.6</v>
      </c>
      <c r="AF284" s="5">
        <v>1.82</v>
      </c>
      <c r="AG284" s="5">
        <v>93.0</v>
      </c>
      <c r="AH284" s="5">
        <v>82.0</v>
      </c>
      <c r="AI284" s="5">
        <v>17.0</v>
      </c>
      <c r="AJ284" s="5">
        <v>19.0</v>
      </c>
      <c r="AK284" s="5">
        <v>5.0</v>
      </c>
      <c r="AL284" s="5">
        <v>3.0</v>
      </c>
      <c r="AM284" s="5">
        <v>6.0</v>
      </c>
      <c r="AN284" s="5">
        <v>1.0</v>
      </c>
      <c r="AO284" s="5">
        <v>0.0</v>
      </c>
      <c r="AP284" s="5">
        <v>11.0</v>
      </c>
      <c r="AQ284" s="5">
        <v>0.232</v>
      </c>
      <c r="AR284" s="5">
        <v>0.323</v>
      </c>
      <c r="AS284" s="5">
        <v>0.585</v>
      </c>
      <c r="AT284" s="5">
        <v>0.908</v>
      </c>
      <c r="AU284" s="5">
        <v>48.0</v>
      </c>
      <c r="AV284" s="5">
        <v>0.0</v>
      </c>
      <c r="AW284" s="5">
        <v>0.0</v>
      </c>
      <c r="AX284" s="5">
        <v>0.0</v>
      </c>
      <c r="AY284" s="5">
        <v>0.0</v>
      </c>
      <c r="AZ284" s="5">
        <v>2.0</v>
      </c>
      <c r="BA284" s="5">
        <v>0.0</v>
      </c>
      <c r="BB284" s="5">
        <v>0.232</v>
      </c>
      <c r="BC284" s="5">
        <f t="shared" si="1"/>
        <v>5</v>
      </c>
      <c r="BD284" s="5">
        <f t="shared" si="2"/>
        <v>1</v>
      </c>
    </row>
    <row r="285">
      <c r="A285" s="1">
        <v>284.0</v>
      </c>
      <c r="B285" s="3"/>
      <c r="C285" s="4" t="s">
        <v>956</v>
      </c>
      <c r="D285" s="4" t="s">
        <v>1126</v>
      </c>
      <c r="E285" s="5">
        <v>2019.0</v>
      </c>
      <c r="F285" s="5">
        <v>2020.0</v>
      </c>
      <c r="G285" s="5">
        <v>22.0</v>
      </c>
      <c r="H285" s="5">
        <v>20.0</v>
      </c>
      <c r="I285" s="3"/>
      <c r="J285" s="3"/>
      <c r="K285" s="3"/>
      <c r="L285" s="5">
        <v>10.67</v>
      </c>
      <c r="M285" s="5">
        <v>12.0</v>
      </c>
      <c r="N285" s="3"/>
      <c r="O285" s="3"/>
      <c r="P285" s="3"/>
      <c r="Q285" s="3"/>
      <c r="R285" s="5">
        <v>27.0</v>
      </c>
      <c r="S285" s="5">
        <v>45.0</v>
      </c>
      <c r="T285" s="5">
        <v>30.0</v>
      </c>
      <c r="U285" s="5">
        <v>32.0</v>
      </c>
      <c r="V285" s="5">
        <v>6.0</v>
      </c>
      <c r="W285" s="5">
        <v>19.0</v>
      </c>
      <c r="X285" s="5">
        <v>2.0</v>
      </c>
      <c r="Y285" s="5">
        <v>0.0</v>
      </c>
      <c r="Z285" s="5">
        <v>0.0</v>
      </c>
      <c r="AA285" s="5">
        <v>0.0</v>
      </c>
      <c r="AB285" s="5">
        <v>1.0</v>
      </c>
      <c r="AC285" s="5">
        <v>142.0</v>
      </c>
      <c r="AD285" s="5">
        <v>2.37</v>
      </c>
      <c r="AE285" s="5">
        <v>6.7</v>
      </c>
      <c r="AF285" s="5">
        <v>1.05</v>
      </c>
      <c r="AG285" s="5">
        <v>142.0</v>
      </c>
      <c r="AH285" s="5">
        <v>121.0</v>
      </c>
      <c r="AI285" s="5">
        <v>30.0</v>
      </c>
      <c r="AJ285" s="5">
        <v>45.0</v>
      </c>
      <c r="AK285" s="5">
        <v>8.0</v>
      </c>
      <c r="AL285" s="5">
        <v>0.0</v>
      </c>
      <c r="AM285" s="5">
        <v>6.0</v>
      </c>
      <c r="AN285" s="5">
        <v>3.0</v>
      </c>
      <c r="AO285" s="5">
        <v>1.0</v>
      </c>
      <c r="AP285" s="5">
        <v>19.0</v>
      </c>
      <c r="AQ285" s="5">
        <v>0.372</v>
      </c>
      <c r="AR285" s="5">
        <v>0.457</v>
      </c>
      <c r="AS285" s="5">
        <v>0.587</v>
      </c>
      <c r="AT285" s="5">
        <v>1.044</v>
      </c>
      <c r="AU285" s="5">
        <v>71.0</v>
      </c>
      <c r="AV285" s="5">
        <v>1.0</v>
      </c>
      <c r="AW285" s="5">
        <v>0.0</v>
      </c>
      <c r="AX285" s="5">
        <v>2.0</v>
      </c>
      <c r="AY285" s="5">
        <v>0.0</v>
      </c>
      <c r="AZ285" s="5">
        <v>2.0</v>
      </c>
      <c r="BA285" s="5">
        <v>0.0</v>
      </c>
      <c r="BB285" s="5">
        <v>0.411</v>
      </c>
      <c r="BC285" s="5">
        <f t="shared" si="1"/>
        <v>31</v>
      </c>
      <c r="BD285" s="5">
        <f t="shared" si="2"/>
        <v>2</v>
      </c>
    </row>
    <row r="286">
      <c r="A286" s="1">
        <v>285.0</v>
      </c>
      <c r="B286" s="3"/>
      <c r="C286" s="4" t="s">
        <v>865</v>
      </c>
      <c r="D286" s="4" t="s">
        <v>1126</v>
      </c>
      <c r="E286" s="5">
        <v>2019.0</v>
      </c>
      <c r="F286" s="5">
        <v>2020.0</v>
      </c>
      <c r="G286" s="5">
        <v>50.0</v>
      </c>
      <c r="H286" s="5">
        <v>19.0</v>
      </c>
      <c r="I286" s="3"/>
      <c r="J286" s="3"/>
      <c r="K286" s="3"/>
      <c r="L286" s="5">
        <v>6.23</v>
      </c>
      <c r="M286" s="5">
        <v>0.0</v>
      </c>
      <c r="N286" s="3"/>
      <c r="O286" s="3"/>
      <c r="P286" s="3"/>
      <c r="Q286" s="3"/>
      <c r="R286" s="5">
        <v>21.2</v>
      </c>
      <c r="S286" s="5">
        <v>26.0</v>
      </c>
      <c r="T286" s="5">
        <v>15.0</v>
      </c>
      <c r="U286" s="5">
        <v>15.0</v>
      </c>
      <c r="V286" s="5">
        <v>3.0</v>
      </c>
      <c r="W286" s="5">
        <v>10.0</v>
      </c>
      <c r="X286" s="5">
        <v>5.0</v>
      </c>
      <c r="Y286" s="5">
        <v>1.0</v>
      </c>
      <c r="Z286" s="5">
        <v>0.0</v>
      </c>
      <c r="AA286" s="5">
        <v>2.0</v>
      </c>
      <c r="AB286" s="5">
        <v>2.0</v>
      </c>
      <c r="AC286" s="5">
        <v>101.0</v>
      </c>
      <c r="AD286" s="5">
        <v>1.662</v>
      </c>
      <c r="AE286" s="5">
        <v>7.9</v>
      </c>
      <c r="AF286" s="5">
        <v>1.9</v>
      </c>
      <c r="AG286" s="5">
        <v>101.0</v>
      </c>
      <c r="AH286" s="5">
        <v>89.0</v>
      </c>
      <c r="AI286" s="5">
        <v>15.0</v>
      </c>
      <c r="AJ286" s="5">
        <v>26.0</v>
      </c>
      <c r="AK286" s="5">
        <v>3.0</v>
      </c>
      <c r="AL286" s="5">
        <v>0.0</v>
      </c>
      <c r="AM286" s="5">
        <v>3.0</v>
      </c>
      <c r="AN286" s="5">
        <v>5.0</v>
      </c>
      <c r="AO286" s="5">
        <v>0.0</v>
      </c>
      <c r="AP286" s="5">
        <v>10.0</v>
      </c>
      <c r="AQ286" s="5">
        <v>0.292</v>
      </c>
      <c r="AR286" s="5">
        <v>0.36</v>
      </c>
      <c r="AS286" s="5">
        <v>0.427</v>
      </c>
      <c r="AT286" s="5">
        <v>0.787</v>
      </c>
      <c r="AU286" s="5">
        <v>38.0</v>
      </c>
      <c r="AV286" s="5">
        <v>0.0</v>
      </c>
      <c r="AW286" s="5">
        <v>0.0</v>
      </c>
      <c r="AX286" s="5">
        <v>1.0</v>
      </c>
      <c r="AY286" s="5">
        <v>1.0</v>
      </c>
      <c r="AZ286" s="5">
        <v>5.0</v>
      </c>
      <c r="BA286" s="5">
        <v>1.0</v>
      </c>
      <c r="BB286" s="5">
        <v>0.338</v>
      </c>
      <c r="BC286" s="5">
        <f t="shared" si="1"/>
        <v>20</v>
      </c>
      <c r="BD286" s="5">
        <f t="shared" si="2"/>
        <v>5</v>
      </c>
    </row>
    <row r="287">
      <c r="A287" s="1">
        <v>286.0</v>
      </c>
      <c r="B287" s="3"/>
      <c r="C287" s="4" t="s">
        <v>863</v>
      </c>
      <c r="D287" s="4" t="s">
        <v>1126</v>
      </c>
      <c r="E287" s="5">
        <v>2019.0</v>
      </c>
      <c r="F287" s="5">
        <v>2020.0</v>
      </c>
      <c r="G287" s="5">
        <v>34.0</v>
      </c>
      <c r="H287" s="5">
        <v>19.0</v>
      </c>
      <c r="I287" s="3"/>
      <c r="J287" s="3"/>
      <c r="K287" s="3"/>
      <c r="L287" s="5">
        <v>4.87</v>
      </c>
      <c r="M287" s="5">
        <v>0.0</v>
      </c>
      <c r="N287" s="3"/>
      <c r="O287" s="3"/>
      <c r="P287" s="3"/>
      <c r="Q287" s="3"/>
      <c r="R287" s="5">
        <v>20.1</v>
      </c>
      <c r="S287" s="5">
        <v>22.0</v>
      </c>
      <c r="T287" s="5">
        <v>12.0</v>
      </c>
      <c r="U287" s="5">
        <v>11.0</v>
      </c>
      <c r="V287" s="5">
        <v>1.0</v>
      </c>
      <c r="W287" s="5">
        <v>19.0</v>
      </c>
      <c r="X287" s="5">
        <v>1.0</v>
      </c>
      <c r="Y287" s="5">
        <v>2.0</v>
      </c>
      <c r="Z287" s="5">
        <v>2.0</v>
      </c>
      <c r="AA287" s="5">
        <v>0.0</v>
      </c>
      <c r="AB287" s="5">
        <v>2.0</v>
      </c>
      <c r="AC287" s="5">
        <v>104.0</v>
      </c>
      <c r="AD287" s="5">
        <v>2.016</v>
      </c>
      <c r="AE287" s="5">
        <v>8.4</v>
      </c>
      <c r="AF287" s="5">
        <v>1.0</v>
      </c>
      <c r="AG287" s="5">
        <v>104.0</v>
      </c>
      <c r="AH287" s="5">
        <v>82.0</v>
      </c>
      <c r="AI287" s="5">
        <v>12.0</v>
      </c>
      <c r="AJ287" s="5">
        <v>22.0</v>
      </c>
      <c r="AK287" s="5">
        <v>5.0</v>
      </c>
      <c r="AL287" s="5">
        <v>1.0</v>
      </c>
      <c r="AM287" s="5">
        <v>1.0</v>
      </c>
      <c r="AN287" s="5">
        <v>0.0</v>
      </c>
      <c r="AO287" s="5">
        <v>1.0</v>
      </c>
      <c r="AP287" s="5">
        <v>19.0</v>
      </c>
      <c r="AQ287" s="5">
        <v>0.268</v>
      </c>
      <c r="AR287" s="5">
        <v>0.417</v>
      </c>
      <c r="AS287" s="5">
        <v>0.39</v>
      </c>
      <c r="AT287" s="5">
        <v>0.808</v>
      </c>
      <c r="AU287" s="5">
        <v>32.0</v>
      </c>
      <c r="AV287" s="5">
        <v>1.0</v>
      </c>
      <c r="AW287" s="5">
        <v>2.0</v>
      </c>
      <c r="AX287" s="5">
        <v>0.0</v>
      </c>
      <c r="AY287" s="5">
        <v>0.0</v>
      </c>
      <c r="AZ287" s="5">
        <v>1.0</v>
      </c>
      <c r="BA287" s="5">
        <v>2.0</v>
      </c>
      <c r="BB287" s="5">
        <v>0.339</v>
      </c>
      <c r="BC287" s="5">
        <f t="shared" si="1"/>
        <v>15</v>
      </c>
      <c r="BD287" s="5">
        <f t="shared" si="2"/>
        <v>-1</v>
      </c>
    </row>
    <row r="288">
      <c r="A288" s="1">
        <v>287.0</v>
      </c>
      <c r="B288" s="3"/>
      <c r="C288" s="4" t="s">
        <v>880</v>
      </c>
      <c r="D288" s="4" t="s">
        <v>1126</v>
      </c>
      <c r="E288" s="5">
        <v>2019.0</v>
      </c>
      <c r="F288" s="5">
        <v>2020.0</v>
      </c>
      <c r="G288" s="5">
        <v>41.0</v>
      </c>
      <c r="H288" s="5">
        <v>19.0</v>
      </c>
      <c r="I288" s="3"/>
      <c r="J288" s="3"/>
      <c r="K288" s="3"/>
      <c r="L288" s="5">
        <v>4.22</v>
      </c>
      <c r="M288" s="5">
        <v>1.0</v>
      </c>
      <c r="N288" s="3"/>
      <c r="O288" s="3"/>
      <c r="P288" s="3"/>
      <c r="Q288" s="3"/>
      <c r="R288" s="5">
        <v>21.1</v>
      </c>
      <c r="S288" s="5">
        <v>19.0</v>
      </c>
      <c r="T288" s="5">
        <v>10.0</v>
      </c>
      <c r="U288" s="5">
        <v>10.0</v>
      </c>
      <c r="V288" s="5">
        <v>2.0</v>
      </c>
      <c r="W288" s="5">
        <v>7.0</v>
      </c>
      <c r="X288" s="5">
        <v>2.0</v>
      </c>
      <c r="Y288" s="5">
        <v>1.0</v>
      </c>
      <c r="Z288" s="5">
        <v>3.0</v>
      </c>
      <c r="AA288" s="5">
        <v>0.0</v>
      </c>
      <c r="AB288" s="5">
        <v>0.0</v>
      </c>
      <c r="AC288" s="5">
        <v>91.0</v>
      </c>
      <c r="AD288" s="5">
        <v>1.219</v>
      </c>
      <c r="AE288" s="5">
        <v>8.0</v>
      </c>
      <c r="AF288" s="5">
        <v>2.71</v>
      </c>
      <c r="AG288" s="5">
        <v>91.0</v>
      </c>
      <c r="AH288" s="5">
        <v>81.0</v>
      </c>
      <c r="AI288" s="5">
        <v>10.0</v>
      </c>
      <c r="AJ288" s="5">
        <v>19.0</v>
      </c>
      <c r="AK288" s="5">
        <v>5.0</v>
      </c>
      <c r="AL288" s="5">
        <v>1.0</v>
      </c>
      <c r="AM288" s="5">
        <v>2.0</v>
      </c>
      <c r="AN288" s="5">
        <v>0.0</v>
      </c>
      <c r="AO288" s="5">
        <v>1.0</v>
      </c>
      <c r="AP288" s="5">
        <v>7.0</v>
      </c>
      <c r="AQ288" s="5">
        <v>0.235</v>
      </c>
      <c r="AR288" s="5">
        <v>0.319</v>
      </c>
      <c r="AS288" s="5">
        <v>0.395</v>
      </c>
      <c r="AT288" s="5">
        <v>0.714</v>
      </c>
      <c r="AU288" s="5">
        <v>32.0</v>
      </c>
      <c r="AV288" s="5">
        <v>0.0</v>
      </c>
      <c r="AW288" s="5">
        <v>3.0</v>
      </c>
      <c r="AX288" s="5">
        <v>0.0</v>
      </c>
      <c r="AY288" s="5">
        <v>0.0</v>
      </c>
      <c r="AZ288" s="5">
        <v>2.0</v>
      </c>
      <c r="BA288" s="5">
        <v>1.0</v>
      </c>
      <c r="BB288" s="5">
        <v>0.283</v>
      </c>
      <c r="BC288" s="5">
        <f t="shared" si="1"/>
        <v>11</v>
      </c>
      <c r="BD288" s="5">
        <f t="shared" si="2"/>
        <v>-1</v>
      </c>
    </row>
    <row r="289">
      <c r="A289" s="1">
        <v>288.0</v>
      </c>
      <c r="B289" s="3"/>
      <c r="C289" s="4" t="s">
        <v>846</v>
      </c>
      <c r="D289" s="4" t="s">
        <v>1126</v>
      </c>
      <c r="E289" s="5">
        <v>2019.0</v>
      </c>
      <c r="F289" s="5">
        <v>2020.0</v>
      </c>
      <c r="G289" s="5">
        <v>38.0</v>
      </c>
      <c r="H289" s="5">
        <v>19.0</v>
      </c>
      <c r="I289" s="3"/>
      <c r="J289" s="3"/>
      <c r="K289" s="3"/>
      <c r="L289" s="5">
        <v>5.82</v>
      </c>
      <c r="M289" s="5">
        <v>8.0</v>
      </c>
      <c r="N289" s="3"/>
      <c r="O289" s="3"/>
      <c r="P289" s="3"/>
      <c r="Q289" s="3"/>
      <c r="R289" s="5">
        <v>17.0</v>
      </c>
      <c r="S289" s="5">
        <v>22.0</v>
      </c>
      <c r="T289" s="5">
        <v>12.0</v>
      </c>
      <c r="U289" s="5">
        <v>11.0</v>
      </c>
      <c r="V289" s="5">
        <v>3.0</v>
      </c>
      <c r="W289" s="5">
        <v>6.0</v>
      </c>
      <c r="X289" s="5">
        <v>0.0</v>
      </c>
      <c r="Y289" s="5">
        <v>1.0</v>
      </c>
      <c r="Z289" s="5">
        <v>1.0</v>
      </c>
      <c r="AA289" s="5">
        <v>0.0</v>
      </c>
      <c r="AB289" s="5">
        <v>1.0</v>
      </c>
      <c r="AC289" s="5">
        <v>80.0</v>
      </c>
      <c r="AD289" s="5">
        <v>1.647</v>
      </c>
      <c r="AE289" s="5">
        <v>10.1</v>
      </c>
      <c r="AF289" s="5">
        <v>3.17</v>
      </c>
      <c r="AG289" s="5">
        <v>80.0</v>
      </c>
      <c r="AH289" s="5">
        <v>71.0</v>
      </c>
      <c r="AI289" s="5">
        <v>12.0</v>
      </c>
      <c r="AJ289" s="5">
        <v>22.0</v>
      </c>
      <c r="AK289" s="5">
        <v>3.0</v>
      </c>
      <c r="AL289" s="5">
        <v>1.0</v>
      </c>
      <c r="AM289" s="5">
        <v>3.0</v>
      </c>
      <c r="AN289" s="5">
        <v>0.0</v>
      </c>
      <c r="AO289" s="5">
        <v>1.0</v>
      </c>
      <c r="AP289" s="5">
        <v>6.0</v>
      </c>
      <c r="AQ289" s="5">
        <v>0.31</v>
      </c>
      <c r="AR289" s="5">
        <v>0.363</v>
      </c>
      <c r="AS289" s="5">
        <v>0.507</v>
      </c>
      <c r="AT289" s="5">
        <v>0.87</v>
      </c>
      <c r="AU289" s="5">
        <v>36.0</v>
      </c>
      <c r="AV289" s="5">
        <v>0.0</v>
      </c>
      <c r="AW289" s="5">
        <v>1.0</v>
      </c>
      <c r="AX289" s="5">
        <v>0.0</v>
      </c>
      <c r="AY289" s="5">
        <v>2.0</v>
      </c>
      <c r="AZ289" s="5">
        <v>0.0</v>
      </c>
      <c r="BA289" s="5">
        <v>1.0</v>
      </c>
      <c r="BB289" s="5">
        <v>0.373</v>
      </c>
      <c r="BC289" s="5">
        <f t="shared" si="1"/>
        <v>15</v>
      </c>
      <c r="BD289" s="5">
        <f t="shared" si="2"/>
        <v>-1</v>
      </c>
    </row>
    <row r="290">
      <c r="A290" s="1">
        <v>289.0</v>
      </c>
      <c r="B290" s="3"/>
      <c r="C290" s="4" t="s">
        <v>920</v>
      </c>
      <c r="D290" s="4" t="s">
        <v>1126</v>
      </c>
      <c r="E290" s="5">
        <v>2019.0</v>
      </c>
      <c r="F290" s="5">
        <v>2020.0</v>
      </c>
      <c r="G290" s="5">
        <v>39.0</v>
      </c>
      <c r="H290" s="5">
        <v>19.0</v>
      </c>
      <c r="I290" s="3"/>
      <c r="J290" s="3"/>
      <c r="K290" s="3"/>
      <c r="L290" s="5">
        <v>2.29</v>
      </c>
      <c r="M290" s="5">
        <v>0.0</v>
      </c>
      <c r="N290" s="3"/>
      <c r="O290" s="3"/>
      <c r="P290" s="3"/>
      <c r="Q290" s="3"/>
      <c r="R290" s="5">
        <v>19.2</v>
      </c>
      <c r="S290" s="5">
        <v>20.0</v>
      </c>
      <c r="T290" s="5">
        <v>14.0</v>
      </c>
      <c r="U290" s="5">
        <v>5.0</v>
      </c>
      <c r="V290" s="5">
        <v>0.0</v>
      </c>
      <c r="W290" s="5">
        <v>11.0</v>
      </c>
      <c r="X290" s="5">
        <v>2.0</v>
      </c>
      <c r="Y290" s="5">
        <v>1.0</v>
      </c>
      <c r="Z290" s="5">
        <v>1.0</v>
      </c>
      <c r="AA290" s="5">
        <v>0.0</v>
      </c>
      <c r="AB290" s="5">
        <v>0.0</v>
      </c>
      <c r="AC290" s="5">
        <v>89.0</v>
      </c>
      <c r="AD290" s="5">
        <v>1.576</v>
      </c>
      <c r="AE290" s="5">
        <v>8.7</v>
      </c>
      <c r="AF290" s="5">
        <v>1.73</v>
      </c>
      <c r="AG290" s="5">
        <v>89.0</v>
      </c>
      <c r="AH290" s="5">
        <v>77.0</v>
      </c>
      <c r="AI290" s="5">
        <v>14.0</v>
      </c>
      <c r="AJ290" s="5">
        <v>20.0</v>
      </c>
      <c r="AK290" s="5">
        <v>6.0</v>
      </c>
      <c r="AL290" s="5">
        <v>0.0</v>
      </c>
      <c r="AM290" s="5">
        <v>0.0</v>
      </c>
      <c r="AN290" s="5">
        <v>2.0</v>
      </c>
      <c r="AO290" s="5">
        <v>0.0</v>
      </c>
      <c r="AP290" s="5">
        <v>11.0</v>
      </c>
      <c r="AQ290" s="5">
        <v>0.26</v>
      </c>
      <c r="AR290" s="5">
        <v>0.36</v>
      </c>
      <c r="AS290" s="5">
        <v>0.338</v>
      </c>
      <c r="AT290" s="5">
        <v>0.697</v>
      </c>
      <c r="AU290" s="5">
        <v>26.0</v>
      </c>
      <c r="AV290" s="5">
        <v>1.0</v>
      </c>
      <c r="AW290" s="5">
        <v>1.0</v>
      </c>
      <c r="AX290" s="5">
        <v>0.0</v>
      </c>
      <c r="AY290" s="5">
        <v>0.0</v>
      </c>
      <c r="AZ290" s="5">
        <v>2.0</v>
      </c>
      <c r="BA290" s="5">
        <v>1.0</v>
      </c>
      <c r="BB290" s="5">
        <v>0.345</v>
      </c>
      <c r="BC290" s="5">
        <f t="shared" si="1"/>
        <v>14</v>
      </c>
      <c r="BD290" s="5">
        <f t="shared" si="2"/>
        <v>2</v>
      </c>
    </row>
    <row r="291">
      <c r="A291" s="1">
        <v>290.0</v>
      </c>
      <c r="B291" s="3"/>
      <c r="C291" s="4" t="s">
        <v>946</v>
      </c>
      <c r="D291" s="4" t="s">
        <v>1126</v>
      </c>
      <c r="E291" s="5">
        <v>2019.0</v>
      </c>
      <c r="F291" s="5">
        <v>2020.0</v>
      </c>
      <c r="G291" s="5">
        <v>31.0</v>
      </c>
      <c r="H291" s="5">
        <v>19.0</v>
      </c>
      <c r="I291" s="3"/>
      <c r="J291" s="3"/>
      <c r="K291" s="3"/>
      <c r="L291" s="5">
        <v>1.25</v>
      </c>
      <c r="M291" s="5">
        <v>0.0</v>
      </c>
      <c r="N291" s="3"/>
      <c r="O291" s="3"/>
      <c r="P291" s="3"/>
      <c r="Q291" s="3"/>
      <c r="R291" s="5">
        <v>21.2</v>
      </c>
      <c r="S291" s="5">
        <v>9.0</v>
      </c>
      <c r="T291" s="5">
        <v>4.0</v>
      </c>
      <c r="U291" s="5">
        <v>3.0</v>
      </c>
      <c r="V291" s="5">
        <v>1.0</v>
      </c>
      <c r="W291" s="5">
        <v>3.0</v>
      </c>
      <c r="X291" s="5">
        <v>0.0</v>
      </c>
      <c r="Y291" s="5">
        <v>0.0</v>
      </c>
      <c r="Z291" s="5">
        <v>0.0</v>
      </c>
      <c r="AA291" s="5">
        <v>0.0</v>
      </c>
      <c r="AB291" s="5">
        <v>0.0</v>
      </c>
      <c r="AC291" s="5">
        <v>75.0</v>
      </c>
      <c r="AD291" s="5">
        <v>0.554</v>
      </c>
      <c r="AE291" s="5">
        <v>7.9</v>
      </c>
      <c r="AF291" s="5">
        <v>6.33</v>
      </c>
      <c r="AG291" s="5">
        <v>75.0</v>
      </c>
      <c r="AH291" s="5">
        <v>70.0</v>
      </c>
      <c r="AI291" s="5">
        <v>4.0</v>
      </c>
      <c r="AJ291" s="5">
        <v>9.0</v>
      </c>
      <c r="AK291" s="5">
        <v>2.0</v>
      </c>
      <c r="AL291" s="5">
        <v>1.0</v>
      </c>
      <c r="AM291" s="5">
        <v>1.0</v>
      </c>
      <c r="AN291" s="5">
        <v>1.0</v>
      </c>
      <c r="AO291" s="5">
        <v>0.0</v>
      </c>
      <c r="AP291" s="5">
        <v>3.0</v>
      </c>
      <c r="AQ291" s="5">
        <v>0.129</v>
      </c>
      <c r="AR291" s="5">
        <v>0.164</v>
      </c>
      <c r="AS291" s="5">
        <v>0.229</v>
      </c>
      <c r="AT291" s="5">
        <v>0.393</v>
      </c>
      <c r="AU291" s="5">
        <v>16.0</v>
      </c>
      <c r="AV291" s="5">
        <v>2.0</v>
      </c>
      <c r="AW291" s="5">
        <v>0.0</v>
      </c>
      <c r="AX291" s="5">
        <v>1.0</v>
      </c>
      <c r="AY291" s="5">
        <v>0.0</v>
      </c>
      <c r="AZ291" s="5">
        <v>0.0</v>
      </c>
      <c r="BA291" s="5">
        <v>0.0</v>
      </c>
      <c r="BB291" s="5">
        <v>0.16</v>
      </c>
      <c r="BC291" s="5">
        <f t="shared" si="1"/>
        <v>5</v>
      </c>
      <c r="BD291" s="5">
        <f t="shared" si="2"/>
        <v>1</v>
      </c>
    </row>
    <row r="292">
      <c r="A292" s="1">
        <v>291.0</v>
      </c>
      <c r="B292" s="3"/>
      <c r="C292" s="4" t="s">
        <v>869</v>
      </c>
      <c r="D292" s="4" t="s">
        <v>1126</v>
      </c>
      <c r="E292" s="5">
        <v>2019.0</v>
      </c>
      <c r="F292" s="5">
        <v>2020.0</v>
      </c>
      <c r="G292" s="5">
        <v>68.0</v>
      </c>
      <c r="H292" s="5">
        <v>19.0</v>
      </c>
      <c r="I292" s="3"/>
      <c r="J292" s="3"/>
      <c r="K292" s="3"/>
      <c r="L292" s="5">
        <v>2.67</v>
      </c>
      <c r="M292" s="5">
        <v>0.0</v>
      </c>
      <c r="N292" s="3"/>
      <c r="O292" s="3"/>
      <c r="P292" s="3"/>
      <c r="Q292" s="3"/>
      <c r="R292" s="5">
        <v>30.1</v>
      </c>
      <c r="S292" s="5">
        <v>21.0</v>
      </c>
      <c r="T292" s="5">
        <v>9.0</v>
      </c>
      <c r="U292" s="5">
        <v>9.0</v>
      </c>
      <c r="V292" s="5">
        <v>2.0</v>
      </c>
      <c r="W292" s="5">
        <v>9.0</v>
      </c>
      <c r="X292" s="5">
        <v>3.0</v>
      </c>
      <c r="Y292" s="5">
        <v>4.0</v>
      </c>
      <c r="Z292" s="5">
        <v>2.0</v>
      </c>
      <c r="AA292" s="5">
        <v>0.0</v>
      </c>
      <c r="AB292" s="5">
        <v>0.0</v>
      </c>
      <c r="AC292" s="5">
        <v>120.0</v>
      </c>
      <c r="AD292" s="5">
        <v>0.989</v>
      </c>
      <c r="AE292" s="5">
        <v>5.6</v>
      </c>
      <c r="AF292" s="5">
        <v>2.11</v>
      </c>
      <c r="AG292" s="5">
        <v>120.0</v>
      </c>
      <c r="AH292" s="5">
        <v>109.0</v>
      </c>
      <c r="AI292" s="5">
        <v>9.0</v>
      </c>
      <c r="AJ292" s="5">
        <v>21.0</v>
      </c>
      <c r="AK292" s="5">
        <v>6.0</v>
      </c>
      <c r="AL292" s="5">
        <v>1.0</v>
      </c>
      <c r="AM292" s="5">
        <v>2.0</v>
      </c>
      <c r="AN292" s="5">
        <v>1.0</v>
      </c>
      <c r="AO292" s="5">
        <v>0.0</v>
      </c>
      <c r="AP292" s="5">
        <v>9.0</v>
      </c>
      <c r="AQ292" s="5">
        <v>0.193</v>
      </c>
      <c r="AR292" s="5">
        <v>0.267</v>
      </c>
      <c r="AS292" s="5">
        <v>0.321</v>
      </c>
      <c r="AT292" s="5">
        <v>0.588</v>
      </c>
      <c r="AU292" s="5">
        <v>35.0</v>
      </c>
      <c r="AV292" s="5">
        <v>7.0</v>
      </c>
      <c r="AW292" s="5">
        <v>2.0</v>
      </c>
      <c r="AX292" s="5">
        <v>0.0</v>
      </c>
      <c r="AY292" s="5">
        <v>0.0</v>
      </c>
      <c r="AZ292" s="5">
        <v>3.0</v>
      </c>
      <c r="BA292" s="5">
        <v>4.0</v>
      </c>
      <c r="BB292" s="5">
        <v>0.216</v>
      </c>
      <c r="BC292" s="5">
        <f t="shared" si="1"/>
        <v>12</v>
      </c>
      <c r="BD292" s="5">
        <f t="shared" si="2"/>
        <v>1</v>
      </c>
    </row>
    <row r="293">
      <c r="A293" s="1">
        <v>292.0</v>
      </c>
      <c r="B293" s="3"/>
      <c r="C293" s="4" t="s">
        <v>1038</v>
      </c>
      <c r="D293" s="4" t="s">
        <v>1126</v>
      </c>
      <c r="E293" s="5">
        <v>2019.0</v>
      </c>
      <c r="F293" s="5">
        <v>2020.0</v>
      </c>
      <c r="G293" s="5">
        <v>12.0</v>
      </c>
      <c r="H293" s="5">
        <v>19.0</v>
      </c>
      <c r="I293" s="3"/>
      <c r="J293" s="3"/>
      <c r="K293" s="3"/>
      <c r="L293" s="5">
        <v>4.86</v>
      </c>
      <c r="M293" s="5">
        <v>6.0</v>
      </c>
      <c r="N293" s="3"/>
      <c r="O293" s="3"/>
      <c r="P293" s="3"/>
      <c r="Q293" s="3"/>
      <c r="R293" s="5">
        <v>16.2</v>
      </c>
      <c r="S293" s="5">
        <v>17.0</v>
      </c>
      <c r="T293" s="5">
        <v>9.0</v>
      </c>
      <c r="U293" s="5">
        <v>9.0</v>
      </c>
      <c r="V293" s="5">
        <v>2.0</v>
      </c>
      <c r="W293" s="5">
        <v>12.0</v>
      </c>
      <c r="X293" s="5">
        <v>1.0</v>
      </c>
      <c r="Y293" s="5">
        <v>2.0</v>
      </c>
      <c r="Z293" s="5">
        <v>2.0</v>
      </c>
      <c r="AA293" s="5">
        <v>0.0</v>
      </c>
      <c r="AB293" s="5">
        <v>1.0</v>
      </c>
      <c r="AC293" s="5">
        <v>82.0</v>
      </c>
      <c r="AD293" s="5">
        <v>1.74</v>
      </c>
      <c r="AE293" s="5">
        <v>10.3</v>
      </c>
      <c r="AF293" s="5">
        <v>1.58</v>
      </c>
      <c r="AG293" s="5">
        <v>82.0</v>
      </c>
      <c r="AH293" s="5">
        <v>68.0</v>
      </c>
      <c r="AI293" s="5">
        <v>9.0</v>
      </c>
      <c r="AJ293" s="5">
        <v>17.0</v>
      </c>
      <c r="AK293" s="5">
        <v>6.0</v>
      </c>
      <c r="AL293" s="5">
        <v>0.0</v>
      </c>
      <c r="AM293" s="5">
        <v>2.0</v>
      </c>
      <c r="AN293" s="5">
        <v>1.0</v>
      </c>
      <c r="AO293" s="5">
        <v>0.0</v>
      </c>
      <c r="AP293" s="5">
        <v>12.0</v>
      </c>
      <c r="AQ293" s="5">
        <v>0.25</v>
      </c>
      <c r="AR293" s="5">
        <v>0.378</v>
      </c>
      <c r="AS293" s="5">
        <v>0.426</v>
      </c>
      <c r="AT293" s="5">
        <v>0.805</v>
      </c>
      <c r="AU293" s="5">
        <v>29.0</v>
      </c>
      <c r="AV293" s="5">
        <v>0.0</v>
      </c>
      <c r="AW293" s="5">
        <v>2.0</v>
      </c>
      <c r="AX293" s="5">
        <v>0.0</v>
      </c>
      <c r="AY293" s="5">
        <v>0.0</v>
      </c>
      <c r="AZ293" s="5">
        <v>1.0</v>
      </c>
      <c r="BA293" s="5">
        <v>2.0</v>
      </c>
      <c r="BB293" s="5">
        <v>0.319</v>
      </c>
      <c r="BC293" s="5">
        <f t="shared" si="1"/>
        <v>9</v>
      </c>
      <c r="BD293" s="5">
        <f t="shared" si="2"/>
        <v>1</v>
      </c>
    </row>
    <row r="294">
      <c r="A294" s="1">
        <v>293.0</v>
      </c>
      <c r="B294" s="3"/>
      <c r="C294" s="4" t="s">
        <v>936</v>
      </c>
      <c r="D294" s="4" t="s">
        <v>1126</v>
      </c>
      <c r="E294" s="5">
        <v>2019.0</v>
      </c>
      <c r="F294" s="5">
        <v>2020.0</v>
      </c>
      <c r="G294" s="5">
        <v>38.0</v>
      </c>
      <c r="H294" s="5">
        <v>18.0</v>
      </c>
      <c r="I294" s="3"/>
      <c r="J294" s="3"/>
      <c r="K294" s="3"/>
      <c r="L294" s="5">
        <v>5.71</v>
      </c>
      <c r="M294" s="5">
        <v>0.0</v>
      </c>
      <c r="N294" s="3"/>
      <c r="O294" s="3"/>
      <c r="P294" s="3"/>
      <c r="Q294" s="3"/>
      <c r="R294" s="5">
        <v>17.1</v>
      </c>
      <c r="S294" s="5">
        <v>21.0</v>
      </c>
      <c r="T294" s="5">
        <v>10.0</v>
      </c>
      <c r="U294" s="5">
        <v>11.0</v>
      </c>
      <c r="V294" s="5">
        <v>2.0</v>
      </c>
      <c r="W294" s="5">
        <v>13.0</v>
      </c>
      <c r="X294" s="5">
        <v>3.0</v>
      </c>
      <c r="Y294" s="5">
        <v>0.0</v>
      </c>
      <c r="Z294" s="5">
        <v>0.0</v>
      </c>
      <c r="AA294" s="5">
        <v>1.0</v>
      </c>
      <c r="AB294" s="5">
        <v>0.0</v>
      </c>
      <c r="AC294" s="5">
        <v>85.0</v>
      </c>
      <c r="AD294" s="5">
        <v>1.962</v>
      </c>
      <c r="AE294" s="5">
        <v>9.3</v>
      </c>
      <c r="AF294" s="5">
        <v>1.38</v>
      </c>
      <c r="AG294" s="5">
        <v>85.0</v>
      </c>
      <c r="AH294" s="5">
        <v>71.0</v>
      </c>
      <c r="AI294" s="5">
        <v>10.0</v>
      </c>
      <c r="AJ294" s="5">
        <v>21.0</v>
      </c>
      <c r="AK294" s="5">
        <v>6.0</v>
      </c>
      <c r="AL294" s="5">
        <v>0.0</v>
      </c>
      <c r="AM294" s="5">
        <v>2.0</v>
      </c>
      <c r="AN294" s="5">
        <v>2.0</v>
      </c>
      <c r="AO294" s="5">
        <v>0.0</v>
      </c>
      <c r="AP294" s="5">
        <v>13.0</v>
      </c>
      <c r="AQ294" s="5">
        <v>0.296</v>
      </c>
      <c r="AR294" s="5">
        <v>0.4</v>
      </c>
      <c r="AS294" s="5">
        <v>0.465</v>
      </c>
      <c r="AT294" s="5">
        <v>0.865</v>
      </c>
      <c r="AU294" s="5">
        <v>33.0</v>
      </c>
      <c r="AV294" s="5">
        <v>1.0</v>
      </c>
      <c r="AW294" s="5">
        <v>0.0</v>
      </c>
      <c r="AX294" s="5">
        <v>0.0</v>
      </c>
      <c r="AY294" s="5">
        <v>1.0</v>
      </c>
      <c r="AZ294" s="5">
        <v>3.0</v>
      </c>
      <c r="BA294" s="5">
        <v>0.0</v>
      </c>
      <c r="BB294" s="5">
        <v>0.365</v>
      </c>
      <c r="BC294" s="5">
        <f t="shared" si="1"/>
        <v>13</v>
      </c>
      <c r="BD294" s="5">
        <f t="shared" si="2"/>
        <v>2</v>
      </c>
    </row>
    <row r="295">
      <c r="A295" s="1">
        <v>294.0</v>
      </c>
      <c r="B295" s="3"/>
      <c r="C295" s="4" t="s">
        <v>797</v>
      </c>
      <c r="D295" s="4" t="s">
        <v>1126</v>
      </c>
      <c r="E295" s="5">
        <v>2019.0</v>
      </c>
      <c r="F295" s="5">
        <v>2019.0</v>
      </c>
      <c r="G295" s="5">
        <v>48.0</v>
      </c>
      <c r="H295" s="5">
        <v>18.0</v>
      </c>
      <c r="I295" s="3"/>
      <c r="J295" s="3"/>
      <c r="K295" s="3"/>
      <c r="L295" s="5">
        <v>0.9</v>
      </c>
      <c r="M295" s="5">
        <v>0.0</v>
      </c>
      <c r="N295" s="3"/>
      <c r="O295" s="3"/>
      <c r="P295" s="3"/>
      <c r="Q295" s="3"/>
      <c r="R295" s="5">
        <v>20.0</v>
      </c>
      <c r="S295" s="5">
        <v>17.0</v>
      </c>
      <c r="T295" s="5">
        <v>6.0</v>
      </c>
      <c r="U295" s="5">
        <v>2.0</v>
      </c>
      <c r="V295" s="5">
        <v>0.0</v>
      </c>
      <c r="W295" s="5">
        <v>13.0</v>
      </c>
      <c r="X295" s="5">
        <v>1.0</v>
      </c>
      <c r="Y295" s="5">
        <v>0.0</v>
      </c>
      <c r="Z295" s="5">
        <v>2.0</v>
      </c>
      <c r="AA295" s="5">
        <v>0.0</v>
      </c>
      <c r="AB295" s="5">
        <v>2.0</v>
      </c>
      <c r="AC295" s="5">
        <v>91.0</v>
      </c>
      <c r="AD295" s="5">
        <v>1.5</v>
      </c>
      <c r="AE295" s="5">
        <v>8.1</v>
      </c>
      <c r="AF295" s="5">
        <v>1.38</v>
      </c>
      <c r="AG295" s="5">
        <v>91.0</v>
      </c>
      <c r="AH295" s="5">
        <v>75.0</v>
      </c>
      <c r="AI295" s="5">
        <v>6.0</v>
      </c>
      <c r="AJ295" s="5">
        <v>17.0</v>
      </c>
      <c r="AK295" s="5">
        <v>3.0</v>
      </c>
      <c r="AL295" s="5">
        <v>0.0</v>
      </c>
      <c r="AM295" s="5">
        <v>0.0</v>
      </c>
      <c r="AN295" s="5">
        <v>4.0</v>
      </c>
      <c r="AO295" s="5">
        <v>0.0</v>
      </c>
      <c r="AP295" s="5">
        <v>13.0</v>
      </c>
      <c r="AQ295" s="5">
        <v>0.227</v>
      </c>
      <c r="AR295" s="5">
        <v>0.352</v>
      </c>
      <c r="AS295" s="5">
        <v>0.267</v>
      </c>
      <c r="AT295" s="5">
        <v>0.618</v>
      </c>
      <c r="AU295" s="5">
        <v>20.0</v>
      </c>
      <c r="AV295" s="5">
        <v>0.0</v>
      </c>
      <c r="AW295" s="5">
        <v>2.0</v>
      </c>
      <c r="AX295" s="5">
        <v>0.0</v>
      </c>
      <c r="AY295" s="5">
        <v>1.0</v>
      </c>
      <c r="AZ295" s="5">
        <v>1.0</v>
      </c>
      <c r="BA295" s="5">
        <v>0.0</v>
      </c>
      <c r="BB295" s="5">
        <v>0.293</v>
      </c>
      <c r="BC295" s="5">
        <f t="shared" si="1"/>
        <v>14</v>
      </c>
      <c r="BD295" s="5">
        <f t="shared" si="2"/>
        <v>4</v>
      </c>
    </row>
    <row r="296">
      <c r="A296" s="1">
        <v>295.0</v>
      </c>
      <c r="B296" s="3"/>
      <c r="C296" s="4" t="s">
        <v>947</v>
      </c>
      <c r="D296" s="4" t="s">
        <v>1126</v>
      </c>
      <c r="E296" s="5">
        <v>2019.0</v>
      </c>
      <c r="F296" s="5">
        <v>2020.0</v>
      </c>
      <c r="G296" s="5">
        <v>17.0</v>
      </c>
      <c r="H296" s="5">
        <v>18.0</v>
      </c>
      <c r="I296" s="3"/>
      <c r="J296" s="3"/>
      <c r="K296" s="3"/>
      <c r="L296" s="5">
        <v>2.36</v>
      </c>
      <c r="M296" s="5">
        <v>13.0</v>
      </c>
      <c r="N296" s="3"/>
      <c r="O296" s="3"/>
      <c r="P296" s="3"/>
      <c r="Q296" s="3"/>
      <c r="R296" s="5">
        <v>34.1</v>
      </c>
      <c r="S296" s="5">
        <v>33.0</v>
      </c>
      <c r="T296" s="5">
        <v>10.0</v>
      </c>
      <c r="U296" s="5">
        <v>9.0</v>
      </c>
      <c r="V296" s="5">
        <v>2.0</v>
      </c>
      <c r="W296" s="5">
        <v>7.0</v>
      </c>
      <c r="X296" s="5">
        <v>0.0</v>
      </c>
      <c r="Y296" s="5">
        <v>1.0</v>
      </c>
      <c r="Z296" s="5">
        <v>1.0</v>
      </c>
      <c r="AA296" s="5">
        <v>0.0</v>
      </c>
      <c r="AB296" s="5">
        <v>0.0</v>
      </c>
      <c r="AC296" s="5">
        <v>138.0</v>
      </c>
      <c r="AD296" s="5">
        <v>1.165</v>
      </c>
      <c r="AE296" s="5">
        <v>4.7</v>
      </c>
      <c r="AF296" s="5">
        <v>2.57</v>
      </c>
      <c r="AG296" s="5">
        <v>138.0</v>
      </c>
      <c r="AH296" s="5">
        <v>129.0</v>
      </c>
      <c r="AI296" s="5">
        <v>10.0</v>
      </c>
      <c r="AJ296" s="5">
        <v>33.0</v>
      </c>
      <c r="AK296" s="5">
        <v>6.0</v>
      </c>
      <c r="AL296" s="5">
        <v>0.0</v>
      </c>
      <c r="AM296" s="5">
        <v>2.0</v>
      </c>
      <c r="AN296" s="5">
        <v>0.0</v>
      </c>
      <c r="AO296" s="5">
        <v>1.0</v>
      </c>
      <c r="AP296" s="5">
        <v>7.0</v>
      </c>
      <c r="AQ296" s="5">
        <v>0.256</v>
      </c>
      <c r="AR296" s="5">
        <v>0.297</v>
      </c>
      <c r="AS296" s="5">
        <v>0.349</v>
      </c>
      <c r="AT296" s="5">
        <v>0.646</v>
      </c>
      <c r="AU296" s="5">
        <v>45.0</v>
      </c>
      <c r="AV296" s="5">
        <v>4.0</v>
      </c>
      <c r="AW296" s="5">
        <v>1.0</v>
      </c>
      <c r="AX296" s="5">
        <v>0.0</v>
      </c>
      <c r="AY296" s="5">
        <v>1.0</v>
      </c>
      <c r="AZ296" s="5">
        <v>0.0</v>
      </c>
      <c r="BA296" s="5">
        <v>1.0</v>
      </c>
      <c r="BB296" s="5">
        <v>0.282</v>
      </c>
      <c r="BC296" s="5">
        <f t="shared" si="1"/>
        <v>25</v>
      </c>
      <c r="BD296" s="5">
        <f t="shared" si="2"/>
        <v>-1</v>
      </c>
    </row>
    <row r="297">
      <c r="A297" s="1">
        <v>296.0</v>
      </c>
      <c r="B297" s="3"/>
      <c r="C297" s="4" t="s">
        <v>1000</v>
      </c>
      <c r="D297" s="4" t="s">
        <v>1126</v>
      </c>
      <c r="E297" s="5">
        <v>2019.0</v>
      </c>
      <c r="F297" s="5">
        <v>2020.0</v>
      </c>
      <c r="G297" s="5">
        <v>40.0</v>
      </c>
      <c r="H297" s="5">
        <v>18.0</v>
      </c>
      <c r="I297" s="3"/>
      <c r="J297" s="3"/>
      <c r="K297" s="3"/>
      <c r="L297" s="5">
        <v>5.3</v>
      </c>
      <c r="M297" s="5">
        <v>0.0</v>
      </c>
      <c r="N297" s="3"/>
      <c r="O297" s="3"/>
      <c r="P297" s="3"/>
      <c r="Q297" s="3"/>
      <c r="R297" s="5">
        <v>18.2</v>
      </c>
      <c r="S297" s="5">
        <v>17.0</v>
      </c>
      <c r="T297" s="5">
        <v>12.0</v>
      </c>
      <c r="U297" s="5">
        <v>11.0</v>
      </c>
      <c r="V297" s="5">
        <v>2.0</v>
      </c>
      <c r="W297" s="5">
        <v>11.0</v>
      </c>
      <c r="X297" s="5">
        <v>0.0</v>
      </c>
      <c r="Y297" s="5">
        <v>1.0</v>
      </c>
      <c r="Z297" s="5">
        <v>1.0</v>
      </c>
      <c r="AA297" s="5">
        <v>0.0</v>
      </c>
      <c r="AB297" s="5">
        <v>1.0</v>
      </c>
      <c r="AC297" s="5">
        <v>84.0</v>
      </c>
      <c r="AD297" s="5">
        <v>1.5</v>
      </c>
      <c r="AE297" s="5">
        <v>8.7</v>
      </c>
      <c r="AF297" s="5">
        <v>1.64</v>
      </c>
      <c r="AG297" s="5">
        <v>84.0</v>
      </c>
      <c r="AH297" s="5">
        <v>72.0</v>
      </c>
      <c r="AI297" s="5">
        <v>12.0</v>
      </c>
      <c r="AJ297" s="5">
        <v>17.0</v>
      </c>
      <c r="AK297" s="5">
        <v>3.0</v>
      </c>
      <c r="AL297" s="5">
        <v>0.0</v>
      </c>
      <c r="AM297" s="5">
        <v>2.0</v>
      </c>
      <c r="AN297" s="5">
        <v>1.0</v>
      </c>
      <c r="AO297" s="5">
        <v>1.0</v>
      </c>
      <c r="AP297" s="5">
        <v>11.0</v>
      </c>
      <c r="AQ297" s="5">
        <v>0.236</v>
      </c>
      <c r="AR297" s="5">
        <v>0.345</v>
      </c>
      <c r="AS297" s="5">
        <v>0.361</v>
      </c>
      <c r="AT297" s="5">
        <v>0.706</v>
      </c>
      <c r="AU297" s="5">
        <v>26.0</v>
      </c>
      <c r="AV297" s="5">
        <v>1.0</v>
      </c>
      <c r="AW297" s="5">
        <v>1.0</v>
      </c>
      <c r="AX297" s="5">
        <v>0.0</v>
      </c>
      <c r="AY297" s="5">
        <v>0.0</v>
      </c>
      <c r="AZ297" s="5">
        <v>0.0</v>
      </c>
      <c r="BA297" s="5">
        <v>1.0</v>
      </c>
      <c r="BB297" s="5">
        <v>0.288</v>
      </c>
      <c r="BC297" s="5">
        <f t="shared" si="1"/>
        <v>12</v>
      </c>
      <c r="BD297" s="5">
        <f t="shared" si="2"/>
        <v>0</v>
      </c>
    </row>
    <row r="298">
      <c r="A298" s="1">
        <v>297.0</v>
      </c>
      <c r="B298" s="3"/>
      <c r="C298" s="4" t="s">
        <v>955</v>
      </c>
      <c r="D298" s="4" t="s">
        <v>1126</v>
      </c>
      <c r="E298" s="5">
        <v>2019.0</v>
      </c>
      <c r="F298" s="5">
        <v>2020.0</v>
      </c>
      <c r="G298" s="5">
        <v>48.0</v>
      </c>
      <c r="H298" s="5">
        <v>18.0</v>
      </c>
      <c r="I298" s="3"/>
      <c r="J298" s="3"/>
      <c r="K298" s="3"/>
      <c r="L298" s="5">
        <v>7.97</v>
      </c>
      <c r="M298" s="5">
        <v>0.0</v>
      </c>
      <c r="N298" s="3"/>
      <c r="O298" s="3"/>
      <c r="P298" s="3"/>
      <c r="Q298" s="3"/>
      <c r="R298" s="5">
        <v>20.1</v>
      </c>
      <c r="S298" s="5">
        <v>22.0</v>
      </c>
      <c r="T298" s="5">
        <v>14.0</v>
      </c>
      <c r="U298" s="5">
        <v>18.0</v>
      </c>
      <c r="V298" s="5">
        <v>0.0</v>
      </c>
      <c r="W298" s="5">
        <v>14.0</v>
      </c>
      <c r="X298" s="5">
        <v>0.0</v>
      </c>
      <c r="Y298" s="5">
        <v>2.0</v>
      </c>
      <c r="Z298" s="5">
        <v>1.0</v>
      </c>
      <c r="AA298" s="5">
        <v>0.0</v>
      </c>
      <c r="AB298" s="5">
        <v>0.0</v>
      </c>
      <c r="AC298" s="5">
        <v>98.0</v>
      </c>
      <c r="AD298" s="5">
        <v>1.77</v>
      </c>
      <c r="AE298" s="5">
        <v>8.0</v>
      </c>
      <c r="AF298" s="5">
        <v>1.29</v>
      </c>
      <c r="AG298" s="5">
        <v>98.0</v>
      </c>
      <c r="AH298" s="5">
        <v>83.0</v>
      </c>
      <c r="AI298" s="5">
        <v>14.0</v>
      </c>
      <c r="AJ298" s="5">
        <v>22.0</v>
      </c>
      <c r="AK298" s="5">
        <v>6.0</v>
      </c>
      <c r="AL298" s="5">
        <v>1.0</v>
      </c>
      <c r="AM298" s="5">
        <v>0.0</v>
      </c>
      <c r="AN298" s="5">
        <v>4.0</v>
      </c>
      <c r="AO298" s="5">
        <v>0.0</v>
      </c>
      <c r="AP298" s="5">
        <v>14.0</v>
      </c>
      <c r="AQ298" s="5">
        <v>0.265</v>
      </c>
      <c r="AR298" s="5">
        <v>0.378</v>
      </c>
      <c r="AS298" s="5">
        <v>0.361</v>
      </c>
      <c r="AT298" s="5">
        <v>0.739</v>
      </c>
      <c r="AU298" s="5">
        <v>30.0</v>
      </c>
      <c r="AV298" s="5">
        <v>1.0</v>
      </c>
      <c r="AW298" s="5">
        <v>1.0</v>
      </c>
      <c r="AX298" s="5">
        <v>0.0</v>
      </c>
      <c r="AY298" s="5">
        <v>0.0</v>
      </c>
      <c r="AZ298" s="5">
        <v>0.0</v>
      </c>
      <c r="BA298" s="5">
        <v>2.0</v>
      </c>
      <c r="BB298" s="5">
        <v>0.338</v>
      </c>
      <c r="BC298" s="5">
        <f t="shared" si="1"/>
        <v>15</v>
      </c>
      <c r="BD298" s="5">
        <f t="shared" si="2"/>
        <v>4</v>
      </c>
    </row>
    <row r="299">
      <c r="A299" s="1">
        <v>298.0</v>
      </c>
      <c r="B299" s="3"/>
      <c r="C299" s="4" t="s">
        <v>918</v>
      </c>
      <c r="D299" s="4" t="s">
        <v>1126</v>
      </c>
      <c r="E299" s="5">
        <v>2019.0</v>
      </c>
      <c r="F299" s="5">
        <v>2020.0</v>
      </c>
      <c r="G299" s="5">
        <v>40.0</v>
      </c>
      <c r="H299" s="5">
        <v>17.0</v>
      </c>
      <c r="I299" s="3"/>
      <c r="J299" s="3"/>
      <c r="K299" s="3"/>
      <c r="L299" s="5">
        <v>6.88</v>
      </c>
      <c r="M299" s="5">
        <v>0.0</v>
      </c>
      <c r="N299" s="3"/>
      <c r="O299" s="3"/>
      <c r="P299" s="3"/>
      <c r="Q299" s="3"/>
      <c r="R299" s="5">
        <v>17.0</v>
      </c>
      <c r="S299" s="5">
        <v>16.0</v>
      </c>
      <c r="T299" s="5">
        <v>16.0</v>
      </c>
      <c r="U299" s="5">
        <v>13.0</v>
      </c>
      <c r="V299" s="5">
        <v>3.0</v>
      </c>
      <c r="W299" s="5">
        <v>12.0</v>
      </c>
      <c r="X299" s="5">
        <v>3.0</v>
      </c>
      <c r="Y299" s="5">
        <v>1.0</v>
      </c>
      <c r="Z299" s="5">
        <v>0.0</v>
      </c>
      <c r="AA299" s="5">
        <v>0.0</v>
      </c>
      <c r="AB299" s="5">
        <v>3.0</v>
      </c>
      <c r="AC299" s="5">
        <v>80.0</v>
      </c>
      <c r="AD299" s="5">
        <v>1.647</v>
      </c>
      <c r="AE299" s="5">
        <v>9.0</v>
      </c>
      <c r="AF299" s="5">
        <v>1.42</v>
      </c>
      <c r="AG299" s="5">
        <v>80.0</v>
      </c>
      <c r="AH299" s="5">
        <v>67.0</v>
      </c>
      <c r="AI299" s="5">
        <v>16.0</v>
      </c>
      <c r="AJ299" s="5">
        <v>16.0</v>
      </c>
      <c r="AK299" s="5">
        <v>4.0</v>
      </c>
      <c r="AL299" s="5">
        <v>0.0</v>
      </c>
      <c r="AM299" s="5">
        <v>3.0</v>
      </c>
      <c r="AN299" s="5">
        <v>2.0</v>
      </c>
      <c r="AO299" s="5">
        <v>0.0</v>
      </c>
      <c r="AP299" s="5">
        <v>12.0</v>
      </c>
      <c r="AQ299" s="5">
        <v>0.239</v>
      </c>
      <c r="AR299" s="5">
        <v>0.35</v>
      </c>
      <c r="AS299" s="5">
        <v>0.433</v>
      </c>
      <c r="AT299" s="5">
        <v>0.783</v>
      </c>
      <c r="AU299" s="5">
        <v>29.0</v>
      </c>
      <c r="AV299" s="5">
        <v>2.0</v>
      </c>
      <c r="AW299" s="5">
        <v>0.0</v>
      </c>
      <c r="AX299" s="5">
        <v>0.0</v>
      </c>
      <c r="AY299" s="5">
        <v>1.0</v>
      </c>
      <c r="AZ299" s="5">
        <v>3.0</v>
      </c>
      <c r="BA299" s="5">
        <v>1.0</v>
      </c>
      <c r="BB299" s="5">
        <v>0.271</v>
      </c>
      <c r="BC299" s="5">
        <f t="shared" si="1"/>
        <v>9</v>
      </c>
      <c r="BD299" s="5">
        <f t="shared" si="2"/>
        <v>2</v>
      </c>
    </row>
    <row r="300">
      <c r="A300" s="1">
        <v>299.0</v>
      </c>
      <c r="B300" s="3"/>
      <c r="C300" s="4" t="s">
        <v>973</v>
      </c>
      <c r="D300" s="4" t="s">
        <v>1126</v>
      </c>
      <c r="E300" s="5">
        <v>2019.0</v>
      </c>
      <c r="F300" s="5">
        <v>2020.0</v>
      </c>
      <c r="G300" s="5">
        <v>8.0</v>
      </c>
      <c r="H300" s="5">
        <v>17.0</v>
      </c>
      <c r="I300" s="3"/>
      <c r="J300" s="3"/>
      <c r="K300" s="3"/>
      <c r="L300" s="5">
        <v>7.16</v>
      </c>
      <c r="M300" s="5">
        <v>8.0</v>
      </c>
      <c r="N300" s="3"/>
      <c r="O300" s="3"/>
      <c r="P300" s="3"/>
      <c r="Q300" s="3"/>
      <c r="R300" s="5">
        <v>16.1</v>
      </c>
      <c r="S300" s="5">
        <v>18.0</v>
      </c>
      <c r="T300" s="5">
        <v>15.0</v>
      </c>
      <c r="U300" s="5">
        <v>13.0</v>
      </c>
      <c r="V300" s="5">
        <v>3.0</v>
      </c>
      <c r="W300" s="5">
        <v>9.0</v>
      </c>
      <c r="X300" s="5">
        <v>0.0</v>
      </c>
      <c r="Y300" s="5">
        <v>0.0</v>
      </c>
      <c r="Z300" s="5">
        <v>1.0</v>
      </c>
      <c r="AA300" s="5">
        <v>0.0</v>
      </c>
      <c r="AB300" s="5">
        <v>0.0</v>
      </c>
      <c r="AC300" s="5">
        <v>76.0</v>
      </c>
      <c r="AD300" s="5">
        <v>1.653</v>
      </c>
      <c r="AE300" s="5">
        <v>9.4</v>
      </c>
      <c r="AF300" s="5">
        <v>1.89</v>
      </c>
      <c r="AG300" s="5">
        <v>76.0</v>
      </c>
      <c r="AH300" s="5">
        <v>65.0</v>
      </c>
      <c r="AI300" s="5">
        <v>15.0</v>
      </c>
      <c r="AJ300" s="5">
        <v>18.0</v>
      </c>
      <c r="AK300" s="5">
        <v>6.0</v>
      </c>
      <c r="AL300" s="5">
        <v>0.0</v>
      </c>
      <c r="AM300" s="5">
        <v>3.0</v>
      </c>
      <c r="AN300" s="5">
        <v>2.0</v>
      </c>
      <c r="AO300" s="5">
        <v>1.0</v>
      </c>
      <c r="AP300" s="5">
        <v>9.0</v>
      </c>
      <c r="AQ300" s="5">
        <v>0.277</v>
      </c>
      <c r="AR300" s="5">
        <v>0.368</v>
      </c>
      <c r="AS300" s="5">
        <v>0.508</v>
      </c>
      <c r="AT300" s="5">
        <v>0.876</v>
      </c>
      <c r="AU300" s="5">
        <v>33.0</v>
      </c>
      <c r="AV300" s="5">
        <v>0.0</v>
      </c>
      <c r="AW300" s="5">
        <v>1.0</v>
      </c>
      <c r="AX300" s="5">
        <v>0.0</v>
      </c>
      <c r="AY300" s="5">
        <v>1.0</v>
      </c>
      <c r="AZ300" s="5">
        <v>0.0</v>
      </c>
      <c r="BA300" s="5">
        <v>0.0</v>
      </c>
      <c r="BB300" s="5">
        <v>0.326</v>
      </c>
      <c r="BC300" s="5">
        <f t="shared" si="1"/>
        <v>9</v>
      </c>
      <c r="BD300" s="5">
        <f t="shared" si="2"/>
        <v>1</v>
      </c>
    </row>
    <row r="301">
      <c r="A301" s="1">
        <v>300.0</v>
      </c>
      <c r="B301" s="3"/>
      <c r="C301" s="4" t="s">
        <v>1035</v>
      </c>
      <c r="D301" s="4" t="s">
        <v>1126</v>
      </c>
      <c r="E301" s="5">
        <v>2020.0</v>
      </c>
      <c r="F301" s="5">
        <v>2020.0</v>
      </c>
      <c r="G301" s="5">
        <v>8.0</v>
      </c>
      <c r="H301" s="5">
        <v>17.0</v>
      </c>
      <c r="I301" s="3"/>
      <c r="J301" s="3"/>
      <c r="K301" s="3"/>
      <c r="L301" s="5">
        <v>6.16</v>
      </c>
      <c r="M301" s="5">
        <v>8.0</v>
      </c>
      <c r="N301" s="3"/>
      <c r="O301" s="3"/>
      <c r="P301" s="3"/>
      <c r="Q301" s="3"/>
      <c r="R301" s="5">
        <v>19.0</v>
      </c>
      <c r="S301" s="5">
        <v>17.0</v>
      </c>
      <c r="T301" s="5">
        <v>12.0</v>
      </c>
      <c r="U301" s="5">
        <v>13.0</v>
      </c>
      <c r="V301" s="5">
        <v>2.0</v>
      </c>
      <c r="W301" s="5">
        <v>8.0</v>
      </c>
      <c r="X301" s="5">
        <v>0.0</v>
      </c>
      <c r="Y301" s="5">
        <v>1.0</v>
      </c>
      <c r="Z301" s="5">
        <v>2.0</v>
      </c>
      <c r="AA301" s="5">
        <v>0.0</v>
      </c>
      <c r="AB301" s="5">
        <v>0.0</v>
      </c>
      <c r="AC301" s="5">
        <v>84.0</v>
      </c>
      <c r="AD301" s="5">
        <v>1.316</v>
      </c>
      <c r="AE301" s="5">
        <v>8.1</v>
      </c>
      <c r="AF301" s="5">
        <v>2.13</v>
      </c>
      <c r="AG301" s="5">
        <v>84.0</v>
      </c>
      <c r="AH301" s="5">
        <v>72.0</v>
      </c>
      <c r="AI301" s="5">
        <v>12.0</v>
      </c>
      <c r="AJ301" s="5">
        <v>17.0</v>
      </c>
      <c r="AK301" s="5">
        <v>9.0</v>
      </c>
      <c r="AL301" s="5">
        <v>2.0</v>
      </c>
      <c r="AM301" s="5">
        <v>2.0</v>
      </c>
      <c r="AN301" s="5">
        <v>0.0</v>
      </c>
      <c r="AO301" s="5">
        <v>0.0</v>
      </c>
      <c r="AP301" s="5">
        <v>8.0</v>
      </c>
      <c r="AQ301" s="5">
        <v>0.236</v>
      </c>
      <c r="AR301" s="5">
        <v>0.325</v>
      </c>
      <c r="AS301" s="5">
        <v>0.5</v>
      </c>
      <c r="AT301" s="5">
        <v>0.825</v>
      </c>
      <c r="AU301" s="5">
        <v>36.0</v>
      </c>
      <c r="AV301" s="5">
        <v>1.0</v>
      </c>
      <c r="AW301" s="5">
        <v>2.0</v>
      </c>
      <c r="AX301" s="5">
        <v>1.0</v>
      </c>
      <c r="AY301" s="5">
        <v>1.0</v>
      </c>
      <c r="AZ301" s="5">
        <v>0.0</v>
      </c>
      <c r="BA301" s="5">
        <v>1.0</v>
      </c>
      <c r="BB301" s="5">
        <v>0.278</v>
      </c>
      <c r="BC301" s="5">
        <f t="shared" si="1"/>
        <v>4</v>
      </c>
      <c r="BD301" s="5">
        <f t="shared" si="2"/>
        <v>0</v>
      </c>
    </row>
    <row r="302">
      <c r="A302" s="1">
        <v>301.0</v>
      </c>
      <c r="B302" s="3"/>
      <c r="C302" s="4" t="s">
        <v>976</v>
      </c>
      <c r="D302" s="4" t="s">
        <v>1126</v>
      </c>
      <c r="E302" s="5">
        <v>2019.0</v>
      </c>
      <c r="F302" s="5">
        <v>2020.0</v>
      </c>
      <c r="G302" s="5">
        <v>34.0</v>
      </c>
      <c r="H302" s="5">
        <v>17.0</v>
      </c>
      <c r="I302" s="3"/>
      <c r="J302" s="3"/>
      <c r="K302" s="3"/>
      <c r="L302" s="5">
        <v>5.17</v>
      </c>
      <c r="M302" s="5">
        <v>1.0</v>
      </c>
      <c r="N302" s="3"/>
      <c r="O302" s="3"/>
      <c r="P302" s="3"/>
      <c r="Q302" s="3"/>
      <c r="R302" s="5">
        <v>15.2</v>
      </c>
      <c r="S302" s="5">
        <v>15.0</v>
      </c>
      <c r="T302" s="5">
        <v>11.0</v>
      </c>
      <c r="U302" s="5">
        <v>9.0</v>
      </c>
      <c r="V302" s="5">
        <v>4.0</v>
      </c>
      <c r="W302" s="5">
        <v>10.0</v>
      </c>
      <c r="X302" s="5">
        <v>2.0</v>
      </c>
      <c r="Y302" s="5">
        <v>0.0</v>
      </c>
      <c r="Z302" s="5">
        <v>1.0</v>
      </c>
      <c r="AA302" s="5">
        <v>0.0</v>
      </c>
      <c r="AB302" s="5">
        <v>1.0</v>
      </c>
      <c r="AC302" s="5">
        <v>71.0</v>
      </c>
      <c r="AD302" s="5">
        <v>1.596</v>
      </c>
      <c r="AE302" s="5">
        <v>9.8</v>
      </c>
      <c r="AF302" s="5">
        <v>1.7</v>
      </c>
      <c r="AG302" s="5">
        <v>71.0</v>
      </c>
      <c r="AH302" s="5">
        <v>59.0</v>
      </c>
      <c r="AI302" s="5">
        <v>11.0</v>
      </c>
      <c r="AJ302" s="5">
        <v>15.0</v>
      </c>
      <c r="AK302" s="5">
        <v>2.0</v>
      </c>
      <c r="AL302" s="5">
        <v>1.0</v>
      </c>
      <c r="AM302" s="5">
        <v>4.0</v>
      </c>
      <c r="AN302" s="5">
        <v>0.0</v>
      </c>
      <c r="AO302" s="5">
        <v>1.0</v>
      </c>
      <c r="AP302" s="5">
        <v>10.0</v>
      </c>
      <c r="AQ302" s="5">
        <v>0.254</v>
      </c>
      <c r="AR302" s="5">
        <v>0.366</v>
      </c>
      <c r="AS302" s="5">
        <v>0.525</v>
      </c>
      <c r="AT302" s="5">
        <v>0.892</v>
      </c>
      <c r="AU302" s="5">
        <v>31.0</v>
      </c>
      <c r="AV302" s="5">
        <v>0.0</v>
      </c>
      <c r="AW302" s="5">
        <v>1.0</v>
      </c>
      <c r="AX302" s="5">
        <v>0.0</v>
      </c>
      <c r="AY302" s="5">
        <v>1.0</v>
      </c>
      <c r="AZ302" s="5">
        <v>2.0</v>
      </c>
      <c r="BA302" s="5">
        <v>0.0</v>
      </c>
      <c r="BB302" s="5">
        <v>0.282</v>
      </c>
      <c r="BC302" s="5">
        <f t="shared" si="1"/>
        <v>8</v>
      </c>
      <c r="BD302" s="5">
        <f t="shared" si="2"/>
        <v>-1</v>
      </c>
    </row>
    <row r="303">
      <c r="A303" s="1">
        <v>302.0</v>
      </c>
      <c r="B303" s="3"/>
      <c r="C303" s="4" t="s">
        <v>965</v>
      </c>
      <c r="D303" s="4" t="s">
        <v>1126</v>
      </c>
      <c r="E303" s="5">
        <v>2019.0</v>
      </c>
      <c r="F303" s="5">
        <v>2020.0</v>
      </c>
      <c r="G303" s="5">
        <v>27.0</v>
      </c>
      <c r="H303" s="5">
        <v>17.0</v>
      </c>
      <c r="I303" s="3"/>
      <c r="J303" s="3"/>
      <c r="K303" s="3"/>
      <c r="L303" s="5">
        <v>5.11</v>
      </c>
      <c r="M303" s="5">
        <v>0.0</v>
      </c>
      <c r="N303" s="3"/>
      <c r="O303" s="3"/>
      <c r="P303" s="3"/>
      <c r="Q303" s="3"/>
      <c r="R303" s="5">
        <v>12.1</v>
      </c>
      <c r="S303" s="5">
        <v>16.0</v>
      </c>
      <c r="T303" s="5">
        <v>11.0</v>
      </c>
      <c r="U303" s="5">
        <v>7.0</v>
      </c>
      <c r="V303" s="5">
        <v>1.0</v>
      </c>
      <c r="W303" s="5">
        <v>6.0</v>
      </c>
      <c r="X303" s="5">
        <v>0.0</v>
      </c>
      <c r="Y303" s="5">
        <v>0.0</v>
      </c>
      <c r="Z303" s="5">
        <v>0.0</v>
      </c>
      <c r="AA303" s="5">
        <v>0.0</v>
      </c>
      <c r="AB303" s="5">
        <v>0.0</v>
      </c>
      <c r="AC303" s="5">
        <v>56.0</v>
      </c>
      <c r="AD303" s="5">
        <v>1.784</v>
      </c>
      <c r="AE303" s="5">
        <v>12.4</v>
      </c>
      <c r="AF303" s="5">
        <v>2.83</v>
      </c>
      <c r="AG303" s="5">
        <v>56.0</v>
      </c>
      <c r="AH303" s="5">
        <v>50.0</v>
      </c>
      <c r="AI303" s="5">
        <v>11.0</v>
      </c>
      <c r="AJ303" s="5">
        <v>16.0</v>
      </c>
      <c r="AK303" s="5">
        <v>3.0</v>
      </c>
      <c r="AL303" s="5">
        <v>0.0</v>
      </c>
      <c r="AM303" s="5">
        <v>1.0</v>
      </c>
      <c r="AN303" s="5">
        <v>2.0</v>
      </c>
      <c r="AO303" s="5">
        <v>0.0</v>
      </c>
      <c r="AP303" s="5">
        <v>6.0</v>
      </c>
      <c r="AQ303" s="5">
        <v>0.32</v>
      </c>
      <c r="AR303" s="5">
        <v>0.393</v>
      </c>
      <c r="AS303" s="5">
        <v>0.44</v>
      </c>
      <c r="AT303" s="5">
        <v>0.833</v>
      </c>
      <c r="AU303" s="5">
        <v>22.0</v>
      </c>
      <c r="AV303" s="5">
        <v>3.0</v>
      </c>
      <c r="AW303" s="5">
        <v>0.0</v>
      </c>
      <c r="AX303" s="5">
        <v>0.0</v>
      </c>
      <c r="AY303" s="5">
        <v>0.0</v>
      </c>
      <c r="AZ303" s="5">
        <v>0.0</v>
      </c>
      <c r="BA303" s="5">
        <v>0.0</v>
      </c>
      <c r="BB303" s="5">
        <v>0.469</v>
      </c>
      <c r="BC303" s="5">
        <f t="shared" si="1"/>
        <v>12</v>
      </c>
      <c r="BD303" s="5">
        <f t="shared" si="2"/>
        <v>2</v>
      </c>
    </row>
    <row r="304">
      <c r="A304" s="1">
        <v>303.0</v>
      </c>
      <c r="B304" s="3"/>
      <c r="C304" s="4" t="s">
        <v>969</v>
      </c>
      <c r="D304" s="4" t="s">
        <v>1126</v>
      </c>
      <c r="E304" s="5">
        <v>2020.0</v>
      </c>
      <c r="F304" s="5">
        <v>2020.0</v>
      </c>
      <c r="G304" s="5">
        <v>7.0</v>
      </c>
      <c r="H304" s="5">
        <v>17.0</v>
      </c>
      <c r="I304" s="3"/>
      <c r="J304" s="3"/>
      <c r="K304" s="3"/>
      <c r="L304" s="5">
        <v>9.92</v>
      </c>
      <c r="M304" s="5">
        <v>7.0</v>
      </c>
      <c r="N304" s="3"/>
      <c r="O304" s="3"/>
      <c r="P304" s="3"/>
      <c r="Q304" s="3"/>
      <c r="R304" s="5">
        <v>16.1</v>
      </c>
      <c r="S304" s="5">
        <v>23.0</v>
      </c>
      <c r="T304" s="5">
        <v>15.0</v>
      </c>
      <c r="U304" s="5">
        <v>18.0</v>
      </c>
      <c r="V304" s="5">
        <v>6.0</v>
      </c>
      <c r="W304" s="5">
        <v>10.0</v>
      </c>
      <c r="X304" s="5">
        <v>0.0</v>
      </c>
      <c r="Y304" s="5">
        <v>0.0</v>
      </c>
      <c r="Z304" s="5">
        <v>1.0</v>
      </c>
      <c r="AA304" s="5">
        <v>0.0</v>
      </c>
      <c r="AB304" s="5">
        <v>0.0</v>
      </c>
      <c r="AC304" s="5">
        <v>80.0</v>
      </c>
      <c r="AD304" s="5">
        <v>2.02</v>
      </c>
      <c r="AE304" s="5">
        <v>9.4</v>
      </c>
      <c r="AF304" s="5">
        <v>1.7</v>
      </c>
      <c r="AG304" s="5">
        <v>80.0</v>
      </c>
      <c r="AH304" s="5">
        <v>69.0</v>
      </c>
      <c r="AI304" s="5">
        <v>15.0</v>
      </c>
      <c r="AJ304" s="5">
        <v>23.0</v>
      </c>
      <c r="AK304" s="5">
        <v>4.0</v>
      </c>
      <c r="AL304" s="5">
        <v>1.0</v>
      </c>
      <c r="AM304" s="5">
        <v>6.0</v>
      </c>
      <c r="AN304" s="5">
        <v>2.0</v>
      </c>
      <c r="AO304" s="5">
        <v>1.0</v>
      </c>
      <c r="AP304" s="5">
        <v>10.0</v>
      </c>
      <c r="AQ304" s="5">
        <v>0.333</v>
      </c>
      <c r="AR304" s="5">
        <v>0.425</v>
      </c>
      <c r="AS304" s="5">
        <v>0.681</v>
      </c>
      <c r="AT304" s="5">
        <v>1.106</v>
      </c>
      <c r="AU304" s="5">
        <v>47.0</v>
      </c>
      <c r="AV304" s="5">
        <v>1.0</v>
      </c>
      <c r="AW304" s="5">
        <v>1.0</v>
      </c>
      <c r="AX304" s="5">
        <v>0.0</v>
      </c>
      <c r="AY304" s="5">
        <v>0.0</v>
      </c>
      <c r="AZ304" s="5">
        <v>0.0</v>
      </c>
      <c r="BA304" s="5">
        <v>0.0</v>
      </c>
      <c r="BB304" s="5">
        <v>0.37</v>
      </c>
      <c r="BC304" s="5">
        <f t="shared" si="1"/>
        <v>12</v>
      </c>
      <c r="BD304" s="5">
        <f t="shared" si="2"/>
        <v>1</v>
      </c>
    </row>
    <row r="305">
      <c r="A305" s="1">
        <v>304.0</v>
      </c>
      <c r="B305" s="3"/>
      <c r="C305" s="4" t="s">
        <v>931</v>
      </c>
      <c r="D305" s="4" t="s">
        <v>1126</v>
      </c>
      <c r="E305" s="5">
        <v>2019.0</v>
      </c>
      <c r="F305" s="5">
        <v>2020.0</v>
      </c>
      <c r="G305" s="5">
        <v>34.0</v>
      </c>
      <c r="H305" s="5">
        <v>17.0</v>
      </c>
      <c r="I305" s="3"/>
      <c r="J305" s="3"/>
      <c r="K305" s="3"/>
      <c r="L305" s="5">
        <v>1.02</v>
      </c>
      <c r="M305" s="5">
        <v>0.0</v>
      </c>
      <c r="N305" s="3"/>
      <c r="O305" s="3"/>
      <c r="P305" s="3"/>
      <c r="Q305" s="3"/>
      <c r="R305" s="5">
        <v>17.2</v>
      </c>
      <c r="S305" s="5">
        <v>16.0</v>
      </c>
      <c r="T305" s="5">
        <v>5.0</v>
      </c>
      <c r="U305" s="5">
        <v>2.0</v>
      </c>
      <c r="V305" s="5">
        <v>2.0</v>
      </c>
      <c r="W305" s="5">
        <v>11.0</v>
      </c>
      <c r="X305" s="5">
        <v>1.0</v>
      </c>
      <c r="Y305" s="5">
        <v>0.0</v>
      </c>
      <c r="Z305" s="5">
        <v>1.0</v>
      </c>
      <c r="AA305" s="5">
        <v>0.0</v>
      </c>
      <c r="AB305" s="5">
        <v>1.0</v>
      </c>
      <c r="AC305" s="5">
        <v>76.0</v>
      </c>
      <c r="AD305" s="5">
        <v>1.528</v>
      </c>
      <c r="AE305" s="5">
        <v>8.7</v>
      </c>
      <c r="AF305" s="5">
        <v>1.55</v>
      </c>
      <c r="AG305" s="5">
        <v>76.0</v>
      </c>
      <c r="AH305" s="5">
        <v>64.0</v>
      </c>
      <c r="AI305" s="5">
        <v>5.0</v>
      </c>
      <c r="AJ305" s="5">
        <v>16.0</v>
      </c>
      <c r="AK305" s="5">
        <v>5.0</v>
      </c>
      <c r="AL305" s="5">
        <v>0.0</v>
      </c>
      <c r="AM305" s="5">
        <v>2.0</v>
      </c>
      <c r="AN305" s="5">
        <v>0.0</v>
      </c>
      <c r="AO305" s="5">
        <v>1.0</v>
      </c>
      <c r="AP305" s="5">
        <v>11.0</v>
      </c>
      <c r="AQ305" s="5">
        <v>0.25</v>
      </c>
      <c r="AR305" s="5">
        <v>0.368</v>
      </c>
      <c r="AS305" s="5">
        <v>0.422</v>
      </c>
      <c r="AT305" s="5">
        <v>0.79</v>
      </c>
      <c r="AU305" s="5">
        <v>27.0</v>
      </c>
      <c r="AV305" s="5">
        <v>1.0</v>
      </c>
      <c r="AW305" s="5">
        <v>1.0</v>
      </c>
      <c r="AX305" s="5">
        <v>0.0</v>
      </c>
      <c r="AY305" s="5">
        <v>0.0</v>
      </c>
      <c r="AZ305" s="5">
        <v>1.0</v>
      </c>
      <c r="BA305" s="5">
        <v>0.0</v>
      </c>
      <c r="BB305" s="5">
        <v>0.311</v>
      </c>
      <c r="BC305" s="5">
        <f t="shared" si="1"/>
        <v>9</v>
      </c>
      <c r="BD305" s="5">
        <f t="shared" si="2"/>
        <v>-1</v>
      </c>
    </row>
    <row r="306">
      <c r="A306" s="1">
        <v>305.0</v>
      </c>
      <c r="B306" s="3"/>
      <c r="C306" s="4" t="s">
        <v>887</v>
      </c>
      <c r="D306" s="4" t="s">
        <v>1126</v>
      </c>
      <c r="E306" s="5">
        <v>2019.0</v>
      </c>
      <c r="F306" s="5">
        <v>2020.0</v>
      </c>
      <c r="G306" s="5">
        <v>34.0</v>
      </c>
      <c r="H306" s="5">
        <v>17.0</v>
      </c>
      <c r="I306" s="3"/>
      <c r="J306" s="3"/>
      <c r="K306" s="3"/>
      <c r="L306" s="5">
        <v>3.63</v>
      </c>
      <c r="M306" s="5">
        <v>0.0</v>
      </c>
      <c r="N306" s="3"/>
      <c r="O306" s="3"/>
      <c r="P306" s="3"/>
      <c r="Q306" s="3"/>
      <c r="R306" s="5">
        <v>17.1</v>
      </c>
      <c r="S306" s="5">
        <v>10.0</v>
      </c>
      <c r="T306" s="5">
        <v>6.0</v>
      </c>
      <c r="U306" s="5">
        <v>7.0</v>
      </c>
      <c r="V306" s="5">
        <v>2.0</v>
      </c>
      <c r="W306" s="5">
        <v>10.0</v>
      </c>
      <c r="X306" s="5">
        <v>5.0</v>
      </c>
      <c r="Y306" s="5">
        <v>0.0</v>
      </c>
      <c r="Z306" s="5">
        <v>4.0</v>
      </c>
      <c r="AA306" s="5">
        <v>0.0</v>
      </c>
      <c r="AB306" s="5">
        <v>1.0</v>
      </c>
      <c r="AC306" s="5">
        <v>72.0</v>
      </c>
      <c r="AD306" s="5">
        <v>1.154</v>
      </c>
      <c r="AE306" s="5">
        <v>8.8</v>
      </c>
      <c r="AF306" s="5">
        <v>1.7</v>
      </c>
      <c r="AG306" s="5">
        <v>72.0</v>
      </c>
      <c r="AH306" s="5">
        <v>58.0</v>
      </c>
      <c r="AI306" s="5">
        <v>6.0</v>
      </c>
      <c r="AJ306" s="5">
        <v>10.0</v>
      </c>
      <c r="AK306" s="5">
        <v>1.0</v>
      </c>
      <c r="AL306" s="5">
        <v>0.0</v>
      </c>
      <c r="AM306" s="5">
        <v>2.0</v>
      </c>
      <c r="AN306" s="5">
        <v>2.0</v>
      </c>
      <c r="AO306" s="5">
        <v>1.0</v>
      </c>
      <c r="AP306" s="5">
        <v>10.0</v>
      </c>
      <c r="AQ306" s="5">
        <v>0.172</v>
      </c>
      <c r="AR306" s="5">
        <v>0.333</v>
      </c>
      <c r="AS306" s="5">
        <v>0.293</v>
      </c>
      <c r="AT306" s="5">
        <v>0.626</v>
      </c>
      <c r="AU306" s="5">
        <v>17.0</v>
      </c>
      <c r="AV306" s="5">
        <v>2.0</v>
      </c>
      <c r="AW306" s="5">
        <v>4.0</v>
      </c>
      <c r="AX306" s="5">
        <v>0.0</v>
      </c>
      <c r="AY306" s="5">
        <v>0.0</v>
      </c>
      <c r="AZ306" s="5">
        <v>5.0</v>
      </c>
      <c r="BA306" s="5">
        <v>0.0</v>
      </c>
      <c r="BB306" s="5">
        <v>0.205</v>
      </c>
      <c r="BC306" s="5">
        <f t="shared" si="1"/>
        <v>7</v>
      </c>
      <c r="BD306" s="5">
        <f t="shared" si="2"/>
        <v>1</v>
      </c>
    </row>
    <row r="307">
      <c r="A307" s="1">
        <v>306.0</v>
      </c>
      <c r="B307" s="3"/>
      <c r="C307" s="4" t="s">
        <v>1016</v>
      </c>
      <c r="D307" s="4" t="s">
        <v>1126</v>
      </c>
      <c r="E307" s="5">
        <v>2019.0</v>
      </c>
      <c r="F307" s="5">
        <v>2020.0</v>
      </c>
      <c r="G307" s="5">
        <v>25.0</v>
      </c>
      <c r="H307" s="5">
        <v>17.0</v>
      </c>
      <c r="I307" s="3"/>
      <c r="J307" s="3"/>
      <c r="K307" s="3"/>
      <c r="L307" s="5">
        <v>4.32</v>
      </c>
      <c r="M307" s="5">
        <v>1.0</v>
      </c>
      <c r="N307" s="3"/>
      <c r="O307" s="3"/>
      <c r="P307" s="3"/>
      <c r="Q307" s="3"/>
      <c r="R307" s="5">
        <v>16.2</v>
      </c>
      <c r="S307" s="5">
        <v>13.0</v>
      </c>
      <c r="T307" s="5">
        <v>9.0</v>
      </c>
      <c r="U307" s="5">
        <v>8.0</v>
      </c>
      <c r="V307" s="5">
        <v>1.0</v>
      </c>
      <c r="W307" s="5">
        <v>9.0</v>
      </c>
      <c r="X307" s="5">
        <v>0.0</v>
      </c>
      <c r="Y307" s="5">
        <v>0.0</v>
      </c>
      <c r="Z307" s="5">
        <v>0.0</v>
      </c>
      <c r="AA307" s="5">
        <v>0.0</v>
      </c>
      <c r="AB307" s="5">
        <v>2.0</v>
      </c>
      <c r="AC307" s="5">
        <v>70.0</v>
      </c>
      <c r="AD307" s="5">
        <v>1.32</v>
      </c>
      <c r="AE307" s="5">
        <v>9.2</v>
      </c>
      <c r="AF307" s="5">
        <v>1.89</v>
      </c>
      <c r="AG307" s="5">
        <v>70.0</v>
      </c>
      <c r="AH307" s="5">
        <v>61.0</v>
      </c>
      <c r="AI307" s="5">
        <v>9.0</v>
      </c>
      <c r="AJ307" s="5">
        <v>13.0</v>
      </c>
      <c r="AK307" s="5">
        <v>1.0</v>
      </c>
      <c r="AL307" s="5">
        <v>0.0</v>
      </c>
      <c r="AM307" s="5">
        <v>1.0</v>
      </c>
      <c r="AN307" s="5">
        <v>2.0</v>
      </c>
      <c r="AO307" s="5">
        <v>0.0</v>
      </c>
      <c r="AP307" s="5">
        <v>9.0</v>
      </c>
      <c r="AQ307" s="5">
        <v>0.213</v>
      </c>
      <c r="AR307" s="5">
        <v>0.314</v>
      </c>
      <c r="AS307" s="5">
        <v>0.279</v>
      </c>
      <c r="AT307" s="5">
        <v>0.593</v>
      </c>
      <c r="AU307" s="5">
        <v>17.0</v>
      </c>
      <c r="AV307" s="5">
        <v>2.0</v>
      </c>
      <c r="AW307" s="5">
        <v>0.0</v>
      </c>
      <c r="AX307" s="5">
        <v>0.0</v>
      </c>
      <c r="AY307" s="5">
        <v>0.0</v>
      </c>
      <c r="AZ307" s="5">
        <v>0.0</v>
      </c>
      <c r="BA307" s="5">
        <v>0.0</v>
      </c>
      <c r="BB307" s="5">
        <v>0.279</v>
      </c>
      <c r="BC307" s="5">
        <f t="shared" si="1"/>
        <v>11</v>
      </c>
      <c r="BD307" s="5">
        <f t="shared" si="2"/>
        <v>2</v>
      </c>
    </row>
    <row r="308">
      <c r="A308" s="1">
        <v>307.0</v>
      </c>
      <c r="B308" s="3"/>
      <c r="C308" s="4" t="s">
        <v>963</v>
      </c>
      <c r="D308" s="4" t="s">
        <v>1126</v>
      </c>
      <c r="E308" s="5">
        <v>2019.0</v>
      </c>
      <c r="F308" s="5">
        <v>2020.0</v>
      </c>
      <c r="G308" s="5">
        <v>30.0</v>
      </c>
      <c r="H308" s="5">
        <v>16.0</v>
      </c>
      <c r="I308" s="3"/>
      <c r="J308" s="3"/>
      <c r="K308" s="3"/>
      <c r="L308" s="5">
        <v>3.86</v>
      </c>
      <c r="M308" s="5">
        <v>0.0</v>
      </c>
      <c r="N308" s="3"/>
      <c r="O308" s="3"/>
      <c r="P308" s="3"/>
      <c r="Q308" s="3"/>
      <c r="R308" s="5">
        <v>16.1</v>
      </c>
      <c r="S308" s="5">
        <v>14.0</v>
      </c>
      <c r="T308" s="5">
        <v>13.0</v>
      </c>
      <c r="U308" s="5">
        <v>7.0</v>
      </c>
      <c r="V308" s="5">
        <v>3.0</v>
      </c>
      <c r="W308" s="5">
        <v>8.0</v>
      </c>
      <c r="X308" s="5">
        <v>1.0</v>
      </c>
      <c r="Y308" s="5">
        <v>1.0</v>
      </c>
      <c r="Z308" s="5">
        <v>0.0</v>
      </c>
      <c r="AA308" s="5">
        <v>0.0</v>
      </c>
      <c r="AB308" s="5">
        <v>1.0</v>
      </c>
      <c r="AC308" s="5">
        <v>69.0</v>
      </c>
      <c r="AD308" s="5">
        <v>1.347</v>
      </c>
      <c r="AE308" s="5">
        <v>8.8</v>
      </c>
      <c r="AF308" s="5">
        <v>2.0</v>
      </c>
      <c r="AG308" s="5">
        <v>69.0</v>
      </c>
      <c r="AH308" s="5">
        <v>61.0</v>
      </c>
      <c r="AI308" s="5">
        <v>13.0</v>
      </c>
      <c r="AJ308" s="5">
        <v>14.0</v>
      </c>
      <c r="AK308" s="5">
        <v>2.0</v>
      </c>
      <c r="AL308" s="5">
        <v>1.0</v>
      </c>
      <c r="AM308" s="5">
        <v>3.0</v>
      </c>
      <c r="AN308" s="5">
        <v>2.0</v>
      </c>
      <c r="AO308" s="5">
        <v>1.0</v>
      </c>
      <c r="AP308" s="5">
        <v>8.0</v>
      </c>
      <c r="AQ308" s="5">
        <v>0.23</v>
      </c>
      <c r="AR308" s="5">
        <v>0.319</v>
      </c>
      <c r="AS308" s="5">
        <v>0.443</v>
      </c>
      <c r="AT308" s="5">
        <v>0.761</v>
      </c>
      <c r="AU308" s="5">
        <v>27.0</v>
      </c>
      <c r="AV308" s="5">
        <v>2.0</v>
      </c>
      <c r="AW308" s="5">
        <v>0.0</v>
      </c>
      <c r="AX308" s="5">
        <v>0.0</v>
      </c>
      <c r="AY308" s="5">
        <v>0.0</v>
      </c>
      <c r="AZ308" s="5">
        <v>1.0</v>
      </c>
      <c r="BA308" s="5">
        <v>1.0</v>
      </c>
      <c r="BB308" s="5">
        <v>0.262</v>
      </c>
      <c r="BC308" s="5">
        <f t="shared" si="1"/>
        <v>8</v>
      </c>
      <c r="BD308" s="5">
        <f t="shared" si="2"/>
        <v>1</v>
      </c>
    </row>
    <row r="309">
      <c r="A309" s="1">
        <v>308.0</v>
      </c>
      <c r="B309" s="3"/>
      <c r="C309" s="4" t="s">
        <v>1018</v>
      </c>
      <c r="D309" s="4" t="s">
        <v>1126</v>
      </c>
      <c r="E309" s="5">
        <v>2019.0</v>
      </c>
      <c r="F309" s="5">
        <v>2020.0</v>
      </c>
      <c r="G309" s="5">
        <v>27.0</v>
      </c>
      <c r="H309" s="5">
        <v>16.0</v>
      </c>
      <c r="I309" s="3"/>
      <c r="J309" s="3"/>
      <c r="K309" s="3"/>
      <c r="L309" s="5">
        <v>2.7</v>
      </c>
      <c r="M309" s="5">
        <v>3.0</v>
      </c>
      <c r="N309" s="3"/>
      <c r="O309" s="3"/>
      <c r="P309" s="3"/>
      <c r="Q309" s="3"/>
      <c r="R309" s="5">
        <v>16.2</v>
      </c>
      <c r="S309" s="5">
        <v>12.0</v>
      </c>
      <c r="T309" s="5">
        <v>7.0</v>
      </c>
      <c r="U309" s="5">
        <v>5.0</v>
      </c>
      <c r="V309" s="5">
        <v>1.0</v>
      </c>
      <c r="W309" s="5">
        <v>10.0</v>
      </c>
      <c r="X309" s="5">
        <v>1.0</v>
      </c>
      <c r="Y309" s="5">
        <v>2.0</v>
      </c>
      <c r="Z309" s="5">
        <v>1.0</v>
      </c>
      <c r="AA309" s="5">
        <v>0.0</v>
      </c>
      <c r="AB309" s="5">
        <v>0.0</v>
      </c>
      <c r="AC309" s="5">
        <v>70.0</v>
      </c>
      <c r="AD309" s="5">
        <v>1.32</v>
      </c>
      <c r="AE309" s="5">
        <v>8.6</v>
      </c>
      <c r="AF309" s="5">
        <v>1.6</v>
      </c>
      <c r="AG309" s="5">
        <v>70.0</v>
      </c>
      <c r="AH309" s="5">
        <v>58.0</v>
      </c>
      <c r="AI309" s="5">
        <v>7.0</v>
      </c>
      <c r="AJ309" s="5">
        <v>12.0</v>
      </c>
      <c r="AK309" s="5">
        <v>0.0</v>
      </c>
      <c r="AL309" s="5">
        <v>1.0</v>
      </c>
      <c r="AM309" s="5">
        <v>1.0</v>
      </c>
      <c r="AN309" s="5">
        <v>1.0</v>
      </c>
      <c r="AO309" s="5">
        <v>1.0</v>
      </c>
      <c r="AP309" s="5">
        <v>10.0</v>
      </c>
      <c r="AQ309" s="5">
        <v>0.207</v>
      </c>
      <c r="AR309" s="5">
        <v>0.329</v>
      </c>
      <c r="AS309" s="5">
        <v>0.293</v>
      </c>
      <c r="AT309" s="5">
        <v>0.622</v>
      </c>
      <c r="AU309" s="5">
        <v>17.0</v>
      </c>
      <c r="AV309" s="5">
        <v>3.0</v>
      </c>
      <c r="AW309" s="5">
        <v>1.0</v>
      </c>
      <c r="AX309" s="5">
        <v>0.0</v>
      </c>
      <c r="AY309" s="5">
        <v>1.0</v>
      </c>
      <c r="AZ309" s="5">
        <v>1.0</v>
      </c>
      <c r="BA309" s="5">
        <v>2.0</v>
      </c>
      <c r="BB309" s="5">
        <v>0.262</v>
      </c>
      <c r="BC309" s="5">
        <f t="shared" si="1"/>
        <v>10</v>
      </c>
      <c r="BD309" s="5">
        <f t="shared" si="2"/>
        <v>0</v>
      </c>
    </row>
    <row r="310">
      <c r="A310" s="1">
        <v>309.0</v>
      </c>
      <c r="B310" s="3"/>
      <c r="C310" s="4" t="s">
        <v>724</v>
      </c>
      <c r="D310" s="4" t="s">
        <v>1126</v>
      </c>
      <c r="E310" s="5">
        <v>2019.0</v>
      </c>
      <c r="F310" s="5">
        <v>2020.0</v>
      </c>
      <c r="G310" s="5">
        <v>57.0</v>
      </c>
      <c r="H310" s="5">
        <v>16.0</v>
      </c>
      <c r="I310" s="3"/>
      <c r="J310" s="3"/>
      <c r="K310" s="3"/>
      <c r="L310" s="5">
        <v>4.1</v>
      </c>
      <c r="M310" s="5">
        <v>6.0</v>
      </c>
      <c r="N310" s="3"/>
      <c r="O310" s="3"/>
      <c r="P310" s="3"/>
      <c r="Q310" s="3"/>
      <c r="R310" s="5">
        <v>26.1</v>
      </c>
      <c r="S310" s="5">
        <v>24.0</v>
      </c>
      <c r="T310" s="5">
        <v>16.0</v>
      </c>
      <c r="U310" s="5">
        <v>12.0</v>
      </c>
      <c r="V310" s="5">
        <v>4.0</v>
      </c>
      <c r="W310" s="5">
        <v>7.0</v>
      </c>
      <c r="X310" s="5">
        <v>3.0</v>
      </c>
      <c r="Y310" s="5">
        <v>1.0</v>
      </c>
      <c r="Z310" s="5">
        <v>2.0</v>
      </c>
      <c r="AA310" s="5">
        <v>0.0</v>
      </c>
      <c r="AB310" s="5">
        <v>2.0</v>
      </c>
      <c r="AC310" s="5">
        <v>108.0</v>
      </c>
      <c r="AD310" s="5">
        <v>1.177</v>
      </c>
      <c r="AE310" s="5">
        <v>5.5</v>
      </c>
      <c r="AF310" s="5">
        <v>2.29</v>
      </c>
      <c r="AG310" s="5">
        <v>108.0</v>
      </c>
      <c r="AH310" s="5">
        <v>99.0</v>
      </c>
      <c r="AI310" s="5">
        <v>16.0</v>
      </c>
      <c r="AJ310" s="5">
        <v>24.0</v>
      </c>
      <c r="AK310" s="5">
        <v>5.0</v>
      </c>
      <c r="AL310" s="5">
        <v>2.0</v>
      </c>
      <c r="AM310" s="5">
        <v>4.0</v>
      </c>
      <c r="AN310" s="5">
        <v>2.0</v>
      </c>
      <c r="AO310" s="5">
        <v>3.0</v>
      </c>
      <c r="AP310" s="5">
        <v>7.0</v>
      </c>
      <c r="AQ310" s="5">
        <v>0.242</v>
      </c>
      <c r="AR310" s="5">
        <v>0.306</v>
      </c>
      <c r="AS310" s="5">
        <v>0.455</v>
      </c>
      <c r="AT310" s="5">
        <v>0.76</v>
      </c>
      <c r="AU310" s="5">
        <v>45.0</v>
      </c>
      <c r="AV310" s="5">
        <v>2.0</v>
      </c>
      <c r="AW310" s="5">
        <v>2.0</v>
      </c>
      <c r="AX310" s="5">
        <v>0.0</v>
      </c>
      <c r="AY310" s="5">
        <v>0.0</v>
      </c>
      <c r="AZ310" s="5">
        <v>3.0</v>
      </c>
      <c r="BA310" s="5">
        <v>1.0</v>
      </c>
      <c r="BB310" s="5">
        <v>0.253</v>
      </c>
      <c r="BC310" s="5">
        <f t="shared" si="1"/>
        <v>13</v>
      </c>
      <c r="BD310" s="5">
        <f t="shared" si="2"/>
        <v>-1</v>
      </c>
    </row>
    <row r="311">
      <c r="A311" s="1">
        <v>310.0</v>
      </c>
      <c r="B311" s="3"/>
      <c r="C311" s="4" t="s">
        <v>1026</v>
      </c>
      <c r="D311" s="4" t="s">
        <v>1126</v>
      </c>
      <c r="E311" s="5">
        <v>2019.0</v>
      </c>
      <c r="F311" s="5">
        <v>2019.0</v>
      </c>
      <c r="G311" s="5">
        <v>14.0</v>
      </c>
      <c r="H311" s="5">
        <v>16.0</v>
      </c>
      <c r="I311" s="3"/>
      <c r="J311" s="3"/>
      <c r="K311" s="3"/>
      <c r="L311" s="5">
        <v>7.94</v>
      </c>
      <c r="M311" s="5">
        <v>8.0</v>
      </c>
      <c r="N311" s="3"/>
      <c r="O311" s="3"/>
      <c r="P311" s="3"/>
      <c r="Q311" s="3"/>
      <c r="R311" s="5">
        <v>22.2</v>
      </c>
      <c r="S311" s="5">
        <v>25.0</v>
      </c>
      <c r="T311" s="5">
        <v>15.0</v>
      </c>
      <c r="U311" s="5">
        <v>20.0</v>
      </c>
      <c r="V311" s="5">
        <v>6.0</v>
      </c>
      <c r="W311" s="5">
        <v>14.0</v>
      </c>
      <c r="X311" s="5">
        <v>0.0</v>
      </c>
      <c r="Y311" s="5">
        <v>0.0</v>
      </c>
      <c r="Z311" s="5">
        <v>2.0</v>
      </c>
      <c r="AA311" s="5">
        <v>0.0</v>
      </c>
      <c r="AB311" s="5">
        <v>1.0</v>
      </c>
      <c r="AC311" s="5">
        <v>108.0</v>
      </c>
      <c r="AD311" s="5">
        <v>1.721</v>
      </c>
      <c r="AE311" s="5">
        <v>6.4</v>
      </c>
      <c r="AF311" s="5">
        <v>1.14</v>
      </c>
      <c r="AG311" s="5">
        <v>108.0</v>
      </c>
      <c r="AH311" s="5">
        <v>89.0</v>
      </c>
      <c r="AI311" s="5">
        <v>15.0</v>
      </c>
      <c r="AJ311" s="5">
        <v>25.0</v>
      </c>
      <c r="AK311" s="5">
        <v>5.0</v>
      </c>
      <c r="AL311" s="5">
        <v>2.0</v>
      </c>
      <c r="AM311" s="5">
        <v>6.0</v>
      </c>
      <c r="AN311" s="5">
        <v>0.0</v>
      </c>
      <c r="AO311" s="5">
        <v>1.0</v>
      </c>
      <c r="AP311" s="5">
        <v>14.0</v>
      </c>
      <c r="AQ311" s="5">
        <v>0.281</v>
      </c>
      <c r="AR311" s="5">
        <v>0.38</v>
      </c>
      <c r="AS311" s="5">
        <v>0.584</v>
      </c>
      <c r="AT311" s="5">
        <v>0.964</v>
      </c>
      <c r="AU311" s="5">
        <v>52.0</v>
      </c>
      <c r="AV311" s="5">
        <v>1.0</v>
      </c>
      <c r="AW311" s="5">
        <v>2.0</v>
      </c>
      <c r="AX311" s="5">
        <v>0.0</v>
      </c>
      <c r="AY311" s="5">
        <v>3.0</v>
      </c>
      <c r="AZ311" s="5">
        <v>0.0</v>
      </c>
      <c r="BA311" s="5">
        <v>0.0</v>
      </c>
      <c r="BB311" s="5">
        <v>0.271</v>
      </c>
      <c r="BC311" s="5">
        <f t="shared" si="1"/>
        <v>12</v>
      </c>
      <c r="BD311" s="5">
        <f t="shared" si="2"/>
        <v>-1</v>
      </c>
    </row>
    <row r="312">
      <c r="A312" s="1">
        <v>311.0</v>
      </c>
      <c r="B312" s="3"/>
      <c r="C312" s="4" t="s">
        <v>1127</v>
      </c>
      <c r="D312" s="4" t="s">
        <v>1126</v>
      </c>
      <c r="E312" s="5">
        <v>2020.0</v>
      </c>
      <c r="F312" s="5">
        <v>2020.0</v>
      </c>
      <c r="G312" s="5">
        <v>3.0</v>
      </c>
      <c r="H312" s="5">
        <v>16.0</v>
      </c>
      <c r="I312" s="3"/>
      <c r="J312" s="3"/>
      <c r="K312" s="3"/>
      <c r="L312" s="5">
        <v>0.73</v>
      </c>
      <c r="M312" s="5">
        <v>3.0</v>
      </c>
      <c r="N312" s="3"/>
      <c r="O312" s="3"/>
      <c r="P312" s="3"/>
      <c r="Q312" s="3"/>
      <c r="R312" s="5">
        <v>12.1</v>
      </c>
      <c r="S312" s="5">
        <v>8.0</v>
      </c>
      <c r="T312" s="5">
        <v>0.0</v>
      </c>
      <c r="U312" s="5">
        <v>1.0</v>
      </c>
      <c r="V312" s="5">
        <v>0.0</v>
      </c>
      <c r="W312" s="5">
        <v>0.0</v>
      </c>
      <c r="X312" s="5">
        <v>0.0</v>
      </c>
      <c r="Y312" s="5">
        <v>0.0</v>
      </c>
      <c r="Z312" s="5">
        <v>0.0</v>
      </c>
      <c r="AA312" s="5">
        <v>0.0</v>
      </c>
      <c r="AB312" s="5">
        <v>0.0</v>
      </c>
      <c r="AC312" s="5">
        <v>40.0</v>
      </c>
      <c r="AD312" s="5">
        <v>0.649</v>
      </c>
      <c r="AE312" s="5">
        <v>11.7</v>
      </c>
      <c r="AF312" s="10"/>
      <c r="AG312" s="5">
        <v>40.0</v>
      </c>
      <c r="AH312" s="5">
        <v>40.0</v>
      </c>
      <c r="AI312" s="5">
        <v>0.0</v>
      </c>
      <c r="AJ312" s="5">
        <v>8.0</v>
      </c>
      <c r="AK312" s="5">
        <v>0.0</v>
      </c>
      <c r="AL312" s="5">
        <v>0.0</v>
      </c>
      <c r="AM312" s="5">
        <v>0.0</v>
      </c>
      <c r="AN312" s="5">
        <v>1.0</v>
      </c>
      <c r="AO312" s="5">
        <v>1.0</v>
      </c>
      <c r="AP312" s="5">
        <v>0.0</v>
      </c>
      <c r="AQ312" s="5">
        <v>0.2</v>
      </c>
      <c r="AR312" s="5">
        <v>0.2</v>
      </c>
      <c r="AS312" s="5">
        <v>0.2</v>
      </c>
      <c r="AT312" s="5">
        <v>0.4</v>
      </c>
      <c r="AU312" s="5">
        <v>8.0</v>
      </c>
      <c r="AV312" s="5">
        <v>1.0</v>
      </c>
      <c r="AW312" s="5">
        <v>0.0</v>
      </c>
      <c r="AX312" s="5">
        <v>0.0</v>
      </c>
      <c r="AY312" s="5">
        <v>0.0</v>
      </c>
      <c r="AZ312" s="5">
        <v>0.0</v>
      </c>
      <c r="BA312" s="5">
        <v>0.0</v>
      </c>
      <c r="BB312" s="5">
        <v>0.333</v>
      </c>
      <c r="BC312" s="5">
        <f t="shared" si="1"/>
        <v>8</v>
      </c>
      <c r="BD312" s="5">
        <f t="shared" si="2"/>
        <v>0</v>
      </c>
    </row>
    <row r="313">
      <c r="A313" s="1">
        <v>312.0</v>
      </c>
      <c r="B313" s="3"/>
      <c r="C313" s="4" t="s">
        <v>1078</v>
      </c>
      <c r="D313" s="4" t="s">
        <v>1126</v>
      </c>
      <c r="E313" s="5">
        <v>2019.0</v>
      </c>
      <c r="F313" s="5">
        <v>2019.0</v>
      </c>
      <c r="G313" s="5">
        <v>18.0</v>
      </c>
      <c r="H313" s="5">
        <v>16.0</v>
      </c>
      <c r="I313" s="3"/>
      <c r="J313" s="3"/>
      <c r="K313" s="3"/>
      <c r="L313" s="5">
        <v>7.94</v>
      </c>
      <c r="M313" s="5">
        <v>0.0</v>
      </c>
      <c r="N313" s="3"/>
      <c r="O313" s="3"/>
      <c r="P313" s="3"/>
      <c r="Q313" s="3"/>
      <c r="R313" s="5">
        <v>11.1</v>
      </c>
      <c r="S313" s="5">
        <v>14.0</v>
      </c>
      <c r="T313" s="5">
        <v>9.0</v>
      </c>
      <c r="U313" s="5">
        <v>10.0</v>
      </c>
      <c r="V313" s="5">
        <v>2.0</v>
      </c>
      <c r="W313" s="5">
        <v>8.0</v>
      </c>
      <c r="X313" s="5">
        <v>0.0</v>
      </c>
      <c r="Y313" s="5">
        <v>0.0</v>
      </c>
      <c r="Z313" s="5">
        <v>2.0</v>
      </c>
      <c r="AA313" s="5">
        <v>0.0</v>
      </c>
      <c r="AB313" s="5">
        <v>1.0</v>
      </c>
      <c r="AC313" s="5">
        <v>56.0</v>
      </c>
      <c r="AD313" s="5">
        <v>1.941</v>
      </c>
      <c r="AE313" s="5">
        <v>12.7</v>
      </c>
      <c r="AF313" s="5">
        <v>2.0</v>
      </c>
      <c r="AG313" s="5">
        <v>56.0</v>
      </c>
      <c r="AH313" s="5">
        <v>46.0</v>
      </c>
      <c r="AI313" s="5">
        <v>9.0</v>
      </c>
      <c r="AJ313" s="5">
        <v>14.0</v>
      </c>
      <c r="AK313" s="5">
        <v>0.0</v>
      </c>
      <c r="AL313" s="5">
        <v>2.0</v>
      </c>
      <c r="AM313" s="5">
        <v>2.0</v>
      </c>
      <c r="AN313" s="5">
        <v>2.0</v>
      </c>
      <c r="AO313" s="5">
        <v>1.0</v>
      </c>
      <c r="AP313" s="5">
        <v>8.0</v>
      </c>
      <c r="AQ313" s="5">
        <v>0.304</v>
      </c>
      <c r="AR313" s="5">
        <v>0.429</v>
      </c>
      <c r="AS313" s="5">
        <v>0.522</v>
      </c>
      <c r="AT313" s="5">
        <v>0.95</v>
      </c>
      <c r="AU313" s="5">
        <v>24.0</v>
      </c>
      <c r="AV313" s="5">
        <v>1.0</v>
      </c>
      <c r="AW313" s="5">
        <v>2.0</v>
      </c>
      <c r="AX313" s="5">
        <v>0.0</v>
      </c>
      <c r="AY313" s="5">
        <v>0.0</v>
      </c>
      <c r="AZ313" s="5">
        <v>0.0</v>
      </c>
      <c r="BA313" s="5">
        <v>0.0</v>
      </c>
      <c r="BB313" s="5">
        <v>0.429</v>
      </c>
      <c r="BC313" s="5">
        <f t="shared" si="1"/>
        <v>10</v>
      </c>
      <c r="BD313" s="5">
        <f t="shared" si="2"/>
        <v>1</v>
      </c>
    </row>
    <row r="314">
      <c r="A314" s="1">
        <v>313.0</v>
      </c>
      <c r="B314" s="3"/>
      <c r="C314" s="4" t="s">
        <v>930</v>
      </c>
      <c r="D314" s="4" t="s">
        <v>1126</v>
      </c>
      <c r="E314" s="5">
        <v>2019.0</v>
      </c>
      <c r="F314" s="5">
        <v>2020.0</v>
      </c>
      <c r="G314" s="5">
        <v>41.0</v>
      </c>
      <c r="H314" s="5">
        <v>16.0</v>
      </c>
      <c r="I314" s="3"/>
      <c r="J314" s="3"/>
      <c r="K314" s="3"/>
      <c r="L314" s="5">
        <v>5.6</v>
      </c>
      <c r="M314" s="5">
        <v>1.0</v>
      </c>
      <c r="N314" s="3"/>
      <c r="O314" s="3"/>
      <c r="P314" s="3"/>
      <c r="Q314" s="3"/>
      <c r="R314" s="5">
        <v>17.2</v>
      </c>
      <c r="S314" s="5">
        <v>14.0</v>
      </c>
      <c r="T314" s="5">
        <v>8.0</v>
      </c>
      <c r="U314" s="5">
        <v>11.0</v>
      </c>
      <c r="V314" s="5">
        <v>0.0</v>
      </c>
      <c r="W314" s="5">
        <v>11.0</v>
      </c>
      <c r="X314" s="5">
        <v>1.0</v>
      </c>
      <c r="Y314" s="5">
        <v>3.0</v>
      </c>
      <c r="Z314" s="5">
        <v>0.0</v>
      </c>
      <c r="AA314" s="5">
        <v>0.0</v>
      </c>
      <c r="AB314" s="5">
        <v>0.0</v>
      </c>
      <c r="AC314" s="5">
        <v>82.0</v>
      </c>
      <c r="AD314" s="5">
        <v>1.415</v>
      </c>
      <c r="AE314" s="5">
        <v>8.2</v>
      </c>
      <c r="AF314" s="5">
        <v>1.45</v>
      </c>
      <c r="AG314" s="5">
        <v>82.0</v>
      </c>
      <c r="AH314" s="5">
        <v>70.0</v>
      </c>
      <c r="AI314" s="5">
        <v>8.0</v>
      </c>
      <c r="AJ314" s="5">
        <v>14.0</v>
      </c>
      <c r="AK314" s="5">
        <v>3.0</v>
      </c>
      <c r="AL314" s="5">
        <v>0.0</v>
      </c>
      <c r="AM314" s="5">
        <v>0.0</v>
      </c>
      <c r="AN314" s="5">
        <v>2.0</v>
      </c>
      <c r="AO314" s="5">
        <v>0.0</v>
      </c>
      <c r="AP314" s="5">
        <v>11.0</v>
      </c>
      <c r="AQ314" s="5">
        <v>0.2</v>
      </c>
      <c r="AR314" s="5">
        <v>0.305</v>
      </c>
      <c r="AS314" s="5">
        <v>0.243</v>
      </c>
      <c r="AT314" s="5">
        <v>0.548</v>
      </c>
      <c r="AU314" s="5">
        <v>17.0</v>
      </c>
      <c r="AV314" s="5">
        <v>1.0</v>
      </c>
      <c r="AW314" s="5">
        <v>0.0</v>
      </c>
      <c r="AX314" s="5">
        <v>0.0</v>
      </c>
      <c r="AY314" s="5">
        <v>1.0</v>
      </c>
      <c r="AZ314" s="5">
        <v>1.0</v>
      </c>
      <c r="BA314" s="5">
        <v>3.0</v>
      </c>
      <c r="BB314" s="5">
        <v>0.255</v>
      </c>
      <c r="BC314" s="5">
        <f t="shared" si="1"/>
        <v>11</v>
      </c>
      <c r="BD314" s="5">
        <f t="shared" si="2"/>
        <v>2</v>
      </c>
    </row>
    <row r="315">
      <c r="A315" s="1">
        <v>314.0</v>
      </c>
      <c r="B315" s="3"/>
      <c r="C315" s="4" t="s">
        <v>943</v>
      </c>
      <c r="D315" s="4" t="s">
        <v>1126</v>
      </c>
      <c r="E315" s="5">
        <v>2019.0</v>
      </c>
      <c r="F315" s="5">
        <v>2020.0</v>
      </c>
      <c r="G315" s="5">
        <v>26.0</v>
      </c>
      <c r="H315" s="5">
        <v>16.0</v>
      </c>
      <c r="I315" s="3"/>
      <c r="J315" s="3"/>
      <c r="K315" s="3"/>
      <c r="L315" s="5">
        <v>5.17</v>
      </c>
      <c r="M315" s="5">
        <v>2.0</v>
      </c>
      <c r="N315" s="3"/>
      <c r="O315" s="3"/>
      <c r="P315" s="3"/>
      <c r="Q315" s="3"/>
      <c r="R315" s="5">
        <v>15.2</v>
      </c>
      <c r="S315" s="5">
        <v>16.0</v>
      </c>
      <c r="T315" s="5">
        <v>10.0</v>
      </c>
      <c r="U315" s="5">
        <v>9.0</v>
      </c>
      <c r="V315" s="5">
        <v>2.0</v>
      </c>
      <c r="W315" s="5">
        <v>8.0</v>
      </c>
      <c r="X315" s="5">
        <v>0.0</v>
      </c>
      <c r="Y315" s="5">
        <v>0.0</v>
      </c>
      <c r="Z315" s="5">
        <v>3.0</v>
      </c>
      <c r="AA315" s="5">
        <v>0.0</v>
      </c>
      <c r="AB315" s="5">
        <v>1.0</v>
      </c>
      <c r="AC315" s="5">
        <v>73.0</v>
      </c>
      <c r="AD315" s="5">
        <v>1.532</v>
      </c>
      <c r="AE315" s="5">
        <v>9.2</v>
      </c>
      <c r="AF315" s="5">
        <v>2.0</v>
      </c>
      <c r="AG315" s="5">
        <v>73.0</v>
      </c>
      <c r="AH315" s="5">
        <v>60.0</v>
      </c>
      <c r="AI315" s="5">
        <v>10.0</v>
      </c>
      <c r="AJ315" s="5">
        <v>16.0</v>
      </c>
      <c r="AK315" s="5">
        <v>1.0</v>
      </c>
      <c r="AL315" s="5">
        <v>2.0</v>
      </c>
      <c r="AM315" s="5">
        <v>2.0</v>
      </c>
      <c r="AN315" s="5">
        <v>0.0</v>
      </c>
      <c r="AO315" s="5">
        <v>0.0</v>
      </c>
      <c r="AP315" s="5">
        <v>8.0</v>
      </c>
      <c r="AQ315" s="5">
        <v>0.267</v>
      </c>
      <c r="AR315" s="5">
        <v>0.37</v>
      </c>
      <c r="AS315" s="5">
        <v>0.45</v>
      </c>
      <c r="AT315" s="5">
        <v>0.82</v>
      </c>
      <c r="AU315" s="5">
        <v>27.0</v>
      </c>
      <c r="AV315" s="5">
        <v>1.0</v>
      </c>
      <c r="AW315" s="5">
        <v>3.0</v>
      </c>
      <c r="AX315" s="5">
        <v>0.0</v>
      </c>
      <c r="AY315" s="5">
        <v>2.0</v>
      </c>
      <c r="AZ315" s="5">
        <v>0.0</v>
      </c>
      <c r="BA315" s="5">
        <v>0.0</v>
      </c>
      <c r="BB315" s="5">
        <v>0.318</v>
      </c>
      <c r="BC315" s="5">
        <f t="shared" si="1"/>
        <v>11</v>
      </c>
      <c r="BD315" s="5">
        <f t="shared" si="2"/>
        <v>0</v>
      </c>
    </row>
    <row r="316">
      <c r="A316" s="1">
        <v>315.0</v>
      </c>
      <c r="B316" s="3"/>
      <c r="C316" s="4" t="s">
        <v>1019</v>
      </c>
      <c r="D316" s="4" t="s">
        <v>1126</v>
      </c>
      <c r="E316" s="5">
        <v>2019.0</v>
      </c>
      <c r="F316" s="5">
        <v>2019.0</v>
      </c>
      <c r="G316" s="5">
        <v>10.0</v>
      </c>
      <c r="H316" s="5">
        <v>16.0</v>
      </c>
      <c r="I316" s="3"/>
      <c r="J316" s="3"/>
      <c r="K316" s="3"/>
      <c r="L316" s="5">
        <v>4.57</v>
      </c>
      <c r="M316" s="5">
        <v>8.0</v>
      </c>
      <c r="N316" s="3"/>
      <c r="O316" s="3"/>
      <c r="P316" s="3"/>
      <c r="Q316" s="3"/>
      <c r="R316" s="5">
        <v>21.2</v>
      </c>
      <c r="S316" s="5">
        <v>18.0</v>
      </c>
      <c r="T316" s="5">
        <v>15.0</v>
      </c>
      <c r="U316" s="5">
        <v>11.0</v>
      </c>
      <c r="V316" s="5">
        <v>4.0</v>
      </c>
      <c r="W316" s="5">
        <v>12.0</v>
      </c>
      <c r="X316" s="5">
        <v>0.0</v>
      </c>
      <c r="Y316" s="5">
        <v>0.0</v>
      </c>
      <c r="Z316" s="5">
        <v>0.0</v>
      </c>
      <c r="AA316" s="5">
        <v>1.0</v>
      </c>
      <c r="AB316" s="5">
        <v>2.0</v>
      </c>
      <c r="AC316" s="5">
        <v>90.0</v>
      </c>
      <c r="AD316" s="5">
        <v>1.385</v>
      </c>
      <c r="AE316" s="5">
        <v>6.6</v>
      </c>
      <c r="AF316" s="5">
        <v>1.33</v>
      </c>
      <c r="AG316" s="5">
        <v>90.0</v>
      </c>
      <c r="AH316" s="5">
        <v>76.0</v>
      </c>
      <c r="AI316" s="5">
        <v>15.0</v>
      </c>
      <c r="AJ316" s="5">
        <v>18.0</v>
      </c>
      <c r="AK316" s="5">
        <v>7.0</v>
      </c>
      <c r="AL316" s="5">
        <v>0.0</v>
      </c>
      <c r="AM316" s="5">
        <v>4.0</v>
      </c>
      <c r="AN316" s="5">
        <v>1.0</v>
      </c>
      <c r="AO316" s="5">
        <v>1.0</v>
      </c>
      <c r="AP316" s="5">
        <v>12.0</v>
      </c>
      <c r="AQ316" s="5">
        <v>0.237</v>
      </c>
      <c r="AR316" s="5">
        <v>0.333</v>
      </c>
      <c r="AS316" s="5">
        <v>0.487</v>
      </c>
      <c r="AT316" s="5">
        <v>0.82</v>
      </c>
      <c r="AU316" s="5">
        <v>37.0</v>
      </c>
      <c r="AV316" s="5">
        <v>2.0</v>
      </c>
      <c r="AW316" s="5">
        <v>0.0</v>
      </c>
      <c r="AX316" s="5">
        <v>0.0</v>
      </c>
      <c r="AY316" s="5">
        <v>2.0</v>
      </c>
      <c r="AZ316" s="5">
        <v>0.0</v>
      </c>
      <c r="BA316" s="5">
        <v>0.0</v>
      </c>
      <c r="BB316" s="5">
        <v>0.241</v>
      </c>
      <c r="BC316" s="5">
        <f t="shared" si="1"/>
        <v>7</v>
      </c>
      <c r="BD316" s="5">
        <f t="shared" si="2"/>
        <v>0</v>
      </c>
    </row>
    <row r="317">
      <c r="A317" s="1">
        <v>316.0</v>
      </c>
      <c r="B317" s="3"/>
      <c r="C317" s="4" t="s">
        <v>938</v>
      </c>
      <c r="D317" s="4" t="s">
        <v>1126</v>
      </c>
      <c r="E317" s="5">
        <v>2019.0</v>
      </c>
      <c r="F317" s="5">
        <v>2020.0</v>
      </c>
      <c r="G317" s="5">
        <v>35.0</v>
      </c>
      <c r="H317" s="5">
        <v>16.0</v>
      </c>
      <c r="I317" s="3"/>
      <c r="J317" s="3"/>
      <c r="K317" s="3"/>
      <c r="L317" s="5">
        <v>6.75</v>
      </c>
      <c r="M317" s="5">
        <v>3.0</v>
      </c>
      <c r="N317" s="3"/>
      <c r="O317" s="3"/>
      <c r="P317" s="3"/>
      <c r="Q317" s="3"/>
      <c r="R317" s="5">
        <v>18.2</v>
      </c>
      <c r="S317" s="5">
        <v>22.0</v>
      </c>
      <c r="T317" s="5">
        <v>17.0</v>
      </c>
      <c r="U317" s="5">
        <v>14.0</v>
      </c>
      <c r="V317" s="5">
        <v>5.0</v>
      </c>
      <c r="W317" s="5">
        <v>6.0</v>
      </c>
      <c r="X317" s="5">
        <v>1.0</v>
      </c>
      <c r="Y317" s="5">
        <v>0.0</v>
      </c>
      <c r="Z317" s="5">
        <v>1.0</v>
      </c>
      <c r="AA317" s="5">
        <v>1.0</v>
      </c>
      <c r="AB317" s="5">
        <v>1.0</v>
      </c>
      <c r="AC317" s="5">
        <v>82.0</v>
      </c>
      <c r="AD317" s="5">
        <v>1.5</v>
      </c>
      <c r="AE317" s="5">
        <v>7.7</v>
      </c>
      <c r="AF317" s="5">
        <v>2.67</v>
      </c>
      <c r="AG317" s="5">
        <v>82.0</v>
      </c>
      <c r="AH317" s="5">
        <v>75.0</v>
      </c>
      <c r="AI317" s="5">
        <v>17.0</v>
      </c>
      <c r="AJ317" s="5">
        <v>22.0</v>
      </c>
      <c r="AK317" s="5">
        <v>4.0</v>
      </c>
      <c r="AL317" s="5">
        <v>0.0</v>
      </c>
      <c r="AM317" s="5">
        <v>5.0</v>
      </c>
      <c r="AN317" s="5">
        <v>1.0</v>
      </c>
      <c r="AO317" s="5">
        <v>1.0</v>
      </c>
      <c r="AP317" s="5">
        <v>6.0</v>
      </c>
      <c r="AQ317" s="5">
        <v>0.293</v>
      </c>
      <c r="AR317" s="5">
        <v>0.354</v>
      </c>
      <c r="AS317" s="5">
        <v>0.547</v>
      </c>
      <c r="AT317" s="5">
        <v>0.9</v>
      </c>
      <c r="AU317" s="5">
        <v>41.0</v>
      </c>
      <c r="AV317" s="5">
        <v>2.0</v>
      </c>
      <c r="AW317" s="5">
        <v>1.0</v>
      </c>
      <c r="AX317" s="5">
        <v>0.0</v>
      </c>
      <c r="AY317" s="5">
        <v>0.0</v>
      </c>
      <c r="AZ317" s="5">
        <v>1.0</v>
      </c>
      <c r="BA317" s="5">
        <v>0.0</v>
      </c>
      <c r="BB317" s="5">
        <v>0.315</v>
      </c>
      <c r="BC317" s="5">
        <f t="shared" si="1"/>
        <v>13</v>
      </c>
      <c r="BD317" s="5">
        <f t="shared" si="2"/>
        <v>0</v>
      </c>
    </row>
    <row r="318">
      <c r="A318" s="1">
        <v>317.0</v>
      </c>
      <c r="B318" s="3"/>
      <c r="C318" s="4" t="s">
        <v>991</v>
      </c>
      <c r="D318" s="4" t="s">
        <v>1126</v>
      </c>
      <c r="E318" s="5">
        <v>2020.0</v>
      </c>
      <c r="F318" s="5">
        <v>2020.0</v>
      </c>
      <c r="G318" s="5">
        <v>8.0</v>
      </c>
      <c r="H318" s="5">
        <v>16.0</v>
      </c>
      <c r="I318" s="3"/>
      <c r="J318" s="3"/>
      <c r="K318" s="3"/>
      <c r="L318" s="5">
        <v>5.48</v>
      </c>
      <c r="M318" s="5">
        <v>8.0</v>
      </c>
      <c r="N318" s="3"/>
      <c r="O318" s="3"/>
      <c r="P318" s="3"/>
      <c r="Q318" s="3"/>
      <c r="R318" s="5">
        <v>21.1</v>
      </c>
      <c r="S318" s="5">
        <v>21.0</v>
      </c>
      <c r="T318" s="5">
        <v>14.0</v>
      </c>
      <c r="U318" s="5">
        <v>13.0</v>
      </c>
      <c r="V318" s="5">
        <v>4.0</v>
      </c>
      <c r="W318" s="5">
        <v>10.0</v>
      </c>
      <c r="X318" s="5">
        <v>0.0</v>
      </c>
      <c r="Y318" s="5">
        <v>0.0</v>
      </c>
      <c r="Z318" s="5">
        <v>1.0</v>
      </c>
      <c r="AA318" s="5">
        <v>1.0</v>
      </c>
      <c r="AB318" s="5">
        <v>3.0</v>
      </c>
      <c r="AC318" s="5">
        <v>94.0</v>
      </c>
      <c r="AD318" s="5">
        <v>1.453</v>
      </c>
      <c r="AE318" s="5">
        <v>6.8</v>
      </c>
      <c r="AF318" s="5">
        <v>1.6</v>
      </c>
      <c r="AG318" s="5">
        <v>94.0</v>
      </c>
      <c r="AH318" s="5">
        <v>83.0</v>
      </c>
      <c r="AI318" s="5">
        <v>14.0</v>
      </c>
      <c r="AJ318" s="5">
        <v>21.0</v>
      </c>
      <c r="AK318" s="5">
        <v>3.0</v>
      </c>
      <c r="AL318" s="5">
        <v>0.0</v>
      </c>
      <c r="AM318" s="5">
        <v>4.0</v>
      </c>
      <c r="AN318" s="5">
        <v>0.0</v>
      </c>
      <c r="AO318" s="5">
        <v>0.0</v>
      </c>
      <c r="AP318" s="5">
        <v>10.0</v>
      </c>
      <c r="AQ318" s="5">
        <v>0.253</v>
      </c>
      <c r="AR318" s="5">
        <v>0.34</v>
      </c>
      <c r="AS318" s="5">
        <v>0.434</v>
      </c>
      <c r="AT318" s="5">
        <v>0.774</v>
      </c>
      <c r="AU318" s="5">
        <v>36.0</v>
      </c>
      <c r="AV318" s="5">
        <v>0.0</v>
      </c>
      <c r="AW318" s="5">
        <v>1.0</v>
      </c>
      <c r="AX318" s="5">
        <v>0.0</v>
      </c>
      <c r="AY318" s="5">
        <v>0.0</v>
      </c>
      <c r="AZ318" s="5">
        <v>0.0</v>
      </c>
      <c r="BA318" s="5">
        <v>0.0</v>
      </c>
      <c r="BB318" s="5">
        <v>0.27</v>
      </c>
      <c r="BC318" s="5">
        <f t="shared" si="1"/>
        <v>14</v>
      </c>
      <c r="BD318" s="5">
        <f t="shared" si="2"/>
        <v>0</v>
      </c>
    </row>
    <row r="319">
      <c r="A319" s="1">
        <v>318.0</v>
      </c>
      <c r="B319" s="3"/>
      <c r="C319" s="4" t="s">
        <v>1012</v>
      </c>
      <c r="D319" s="4" t="s">
        <v>1126</v>
      </c>
      <c r="E319" s="5">
        <v>2019.0</v>
      </c>
      <c r="F319" s="5">
        <v>2020.0</v>
      </c>
      <c r="G319" s="5">
        <v>8.0</v>
      </c>
      <c r="H319" s="5">
        <v>16.0</v>
      </c>
      <c r="I319" s="3"/>
      <c r="J319" s="3"/>
      <c r="K319" s="3"/>
      <c r="L319" s="5">
        <v>5.17</v>
      </c>
      <c r="M319" s="5">
        <v>8.0</v>
      </c>
      <c r="N319" s="3"/>
      <c r="O319" s="3"/>
      <c r="P319" s="3"/>
      <c r="Q319" s="3"/>
      <c r="R319" s="5">
        <v>15.2</v>
      </c>
      <c r="S319" s="5">
        <v>17.0</v>
      </c>
      <c r="T319" s="5">
        <v>8.0</v>
      </c>
      <c r="U319" s="5">
        <v>9.0</v>
      </c>
      <c r="V319" s="5">
        <v>5.0</v>
      </c>
      <c r="W319" s="5">
        <v>5.0</v>
      </c>
      <c r="X319" s="5">
        <v>0.0</v>
      </c>
      <c r="Y319" s="5">
        <v>1.0</v>
      </c>
      <c r="Z319" s="5">
        <v>1.0</v>
      </c>
      <c r="AA319" s="5">
        <v>0.0</v>
      </c>
      <c r="AB319" s="5">
        <v>0.0</v>
      </c>
      <c r="AC319" s="5">
        <v>69.0</v>
      </c>
      <c r="AD319" s="5">
        <v>1.404</v>
      </c>
      <c r="AE319" s="5">
        <v>9.2</v>
      </c>
      <c r="AF319" s="5">
        <v>3.2</v>
      </c>
      <c r="AG319" s="5">
        <v>69.0</v>
      </c>
      <c r="AH319" s="5">
        <v>63.0</v>
      </c>
      <c r="AI319" s="5">
        <v>8.0</v>
      </c>
      <c r="AJ319" s="5">
        <v>17.0</v>
      </c>
      <c r="AK319" s="5">
        <v>2.0</v>
      </c>
      <c r="AL319" s="5">
        <v>0.0</v>
      </c>
      <c r="AM319" s="5">
        <v>5.0</v>
      </c>
      <c r="AN319" s="5">
        <v>0.0</v>
      </c>
      <c r="AO319" s="5">
        <v>0.0</v>
      </c>
      <c r="AP319" s="5">
        <v>5.0</v>
      </c>
      <c r="AQ319" s="5">
        <v>0.27</v>
      </c>
      <c r="AR319" s="5">
        <v>0.333</v>
      </c>
      <c r="AS319" s="5">
        <v>0.54</v>
      </c>
      <c r="AT319" s="5">
        <v>0.873</v>
      </c>
      <c r="AU319" s="5">
        <v>34.0</v>
      </c>
      <c r="AV319" s="5">
        <v>1.0</v>
      </c>
      <c r="AW319" s="5">
        <v>1.0</v>
      </c>
      <c r="AX319" s="5">
        <v>0.0</v>
      </c>
      <c r="AY319" s="5">
        <v>0.0</v>
      </c>
      <c r="AZ319" s="5">
        <v>0.0</v>
      </c>
      <c r="BA319" s="5">
        <v>1.0</v>
      </c>
      <c r="BB319" s="5">
        <v>0.286</v>
      </c>
      <c r="BC319" s="5">
        <f t="shared" si="1"/>
        <v>10</v>
      </c>
      <c r="BD319" s="5">
        <f t="shared" si="2"/>
        <v>0</v>
      </c>
    </row>
    <row r="320">
      <c r="A320" s="1">
        <v>319.0</v>
      </c>
      <c r="B320" s="3"/>
      <c r="C320" s="4" t="s">
        <v>915</v>
      </c>
      <c r="D320" s="4" t="s">
        <v>1126</v>
      </c>
      <c r="E320" s="5">
        <v>2019.0</v>
      </c>
      <c r="F320" s="5">
        <v>2020.0</v>
      </c>
      <c r="G320" s="5">
        <v>38.0</v>
      </c>
      <c r="H320" s="5">
        <v>16.0</v>
      </c>
      <c r="I320" s="3"/>
      <c r="J320" s="3"/>
      <c r="K320" s="3"/>
      <c r="L320" s="5">
        <v>6.0</v>
      </c>
      <c r="M320" s="5">
        <v>0.0</v>
      </c>
      <c r="N320" s="3"/>
      <c r="O320" s="3"/>
      <c r="P320" s="3"/>
      <c r="Q320" s="3"/>
      <c r="R320" s="5">
        <v>21.0</v>
      </c>
      <c r="S320" s="5">
        <v>27.0</v>
      </c>
      <c r="T320" s="5">
        <v>16.0</v>
      </c>
      <c r="U320" s="5">
        <v>14.0</v>
      </c>
      <c r="V320" s="5">
        <v>3.0</v>
      </c>
      <c r="W320" s="5">
        <v>8.0</v>
      </c>
      <c r="X320" s="5">
        <v>0.0</v>
      </c>
      <c r="Y320" s="5">
        <v>3.0</v>
      </c>
      <c r="Z320" s="5">
        <v>0.0</v>
      </c>
      <c r="AA320" s="5">
        <v>0.0</v>
      </c>
      <c r="AB320" s="5">
        <v>0.0</v>
      </c>
      <c r="AC320" s="5">
        <v>98.0</v>
      </c>
      <c r="AD320" s="5">
        <v>1.667</v>
      </c>
      <c r="AE320" s="5">
        <v>6.9</v>
      </c>
      <c r="AF320" s="5">
        <v>2.0</v>
      </c>
      <c r="AG320" s="5">
        <v>98.0</v>
      </c>
      <c r="AH320" s="5">
        <v>89.0</v>
      </c>
      <c r="AI320" s="5">
        <v>16.0</v>
      </c>
      <c r="AJ320" s="5">
        <v>27.0</v>
      </c>
      <c r="AK320" s="5">
        <v>7.0</v>
      </c>
      <c r="AL320" s="5">
        <v>0.0</v>
      </c>
      <c r="AM320" s="5">
        <v>3.0</v>
      </c>
      <c r="AN320" s="5">
        <v>2.0</v>
      </c>
      <c r="AO320" s="5">
        <v>1.0</v>
      </c>
      <c r="AP320" s="5">
        <v>8.0</v>
      </c>
      <c r="AQ320" s="5">
        <v>0.303</v>
      </c>
      <c r="AR320" s="5">
        <v>0.357</v>
      </c>
      <c r="AS320" s="5">
        <v>0.483</v>
      </c>
      <c r="AT320" s="5">
        <v>0.84</v>
      </c>
      <c r="AU320" s="5">
        <v>43.0</v>
      </c>
      <c r="AV320" s="5">
        <v>2.0</v>
      </c>
      <c r="AW320" s="5">
        <v>0.0</v>
      </c>
      <c r="AX320" s="5">
        <v>0.0</v>
      </c>
      <c r="AY320" s="5">
        <v>1.0</v>
      </c>
      <c r="AZ320" s="5">
        <v>0.0</v>
      </c>
      <c r="BA320" s="5">
        <v>3.0</v>
      </c>
      <c r="BB320" s="5">
        <v>0.338</v>
      </c>
      <c r="BC320" s="5">
        <f t="shared" si="1"/>
        <v>17</v>
      </c>
      <c r="BD320" s="5">
        <f t="shared" si="2"/>
        <v>1</v>
      </c>
    </row>
    <row r="321">
      <c r="A321" s="1">
        <v>320.0</v>
      </c>
      <c r="B321" s="3"/>
      <c r="C321" s="4" t="s">
        <v>853</v>
      </c>
      <c r="D321" s="4" t="s">
        <v>1126</v>
      </c>
      <c r="E321" s="5">
        <v>2019.0</v>
      </c>
      <c r="F321" s="5">
        <v>2020.0</v>
      </c>
      <c r="G321" s="5">
        <v>44.0</v>
      </c>
      <c r="H321" s="5">
        <v>16.0</v>
      </c>
      <c r="I321" s="3"/>
      <c r="J321" s="3"/>
      <c r="K321" s="3"/>
      <c r="L321" s="5">
        <v>4.86</v>
      </c>
      <c r="M321" s="5">
        <v>0.0</v>
      </c>
      <c r="N321" s="3"/>
      <c r="O321" s="3"/>
      <c r="P321" s="3"/>
      <c r="Q321" s="3"/>
      <c r="R321" s="5">
        <v>16.2</v>
      </c>
      <c r="S321" s="5">
        <v>16.0</v>
      </c>
      <c r="T321" s="5">
        <v>11.0</v>
      </c>
      <c r="U321" s="5">
        <v>9.0</v>
      </c>
      <c r="V321" s="5">
        <v>3.0</v>
      </c>
      <c r="W321" s="5">
        <v>11.0</v>
      </c>
      <c r="X321" s="5">
        <v>1.0</v>
      </c>
      <c r="Y321" s="5">
        <v>0.0</v>
      </c>
      <c r="Z321" s="5">
        <v>0.0</v>
      </c>
      <c r="AA321" s="5">
        <v>0.0</v>
      </c>
      <c r="AB321" s="5">
        <v>0.0</v>
      </c>
      <c r="AC321" s="5">
        <v>75.0</v>
      </c>
      <c r="AD321" s="5">
        <v>1.62</v>
      </c>
      <c r="AE321" s="5">
        <v>8.6</v>
      </c>
      <c r="AF321" s="5">
        <v>1.45</v>
      </c>
      <c r="AG321" s="5">
        <v>75.0</v>
      </c>
      <c r="AH321" s="5">
        <v>63.0</v>
      </c>
      <c r="AI321" s="5">
        <v>11.0</v>
      </c>
      <c r="AJ321" s="5">
        <v>16.0</v>
      </c>
      <c r="AK321" s="5">
        <v>4.0</v>
      </c>
      <c r="AL321" s="5">
        <v>0.0</v>
      </c>
      <c r="AM321" s="5">
        <v>3.0</v>
      </c>
      <c r="AN321" s="5">
        <v>0.0</v>
      </c>
      <c r="AO321" s="5">
        <v>1.0</v>
      </c>
      <c r="AP321" s="5">
        <v>11.0</v>
      </c>
      <c r="AQ321" s="5">
        <v>0.254</v>
      </c>
      <c r="AR321" s="5">
        <v>0.36</v>
      </c>
      <c r="AS321" s="5">
        <v>0.46</v>
      </c>
      <c r="AT321" s="5">
        <v>0.82</v>
      </c>
      <c r="AU321" s="5">
        <v>29.0</v>
      </c>
      <c r="AV321" s="5">
        <v>1.0</v>
      </c>
      <c r="AW321" s="5">
        <v>0.0</v>
      </c>
      <c r="AX321" s="5">
        <v>0.0</v>
      </c>
      <c r="AY321" s="5">
        <v>1.0</v>
      </c>
      <c r="AZ321" s="5">
        <v>1.0</v>
      </c>
      <c r="BA321" s="5">
        <v>0.0</v>
      </c>
      <c r="BB321" s="5">
        <v>0.289</v>
      </c>
      <c r="BC321" s="5">
        <f t="shared" si="1"/>
        <v>9</v>
      </c>
      <c r="BD321" s="5">
        <f t="shared" si="2"/>
        <v>-1</v>
      </c>
    </row>
    <row r="322">
      <c r="A322" s="1">
        <v>321.0</v>
      </c>
      <c r="B322" s="3"/>
      <c r="C322" s="4" t="s">
        <v>870</v>
      </c>
      <c r="D322" s="4" t="s">
        <v>1126</v>
      </c>
      <c r="E322" s="5">
        <v>2019.0</v>
      </c>
      <c r="F322" s="5">
        <v>2020.0</v>
      </c>
      <c r="G322" s="5">
        <v>36.0</v>
      </c>
      <c r="H322" s="5">
        <v>16.0</v>
      </c>
      <c r="I322" s="3"/>
      <c r="J322" s="3"/>
      <c r="K322" s="3"/>
      <c r="L322" s="5">
        <v>3.86</v>
      </c>
      <c r="M322" s="5">
        <v>0.0</v>
      </c>
      <c r="N322" s="3"/>
      <c r="O322" s="3"/>
      <c r="P322" s="3"/>
      <c r="Q322" s="3"/>
      <c r="R322" s="5">
        <v>18.2</v>
      </c>
      <c r="S322" s="5">
        <v>12.0</v>
      </c>
      <c r="T322" s="5">
        <v>5.0</v>
      </c>
      <c r="U322" s="5">
        <v>8.0</v>
      </c>
      <c r="V322" s="5">
        <v>1.0</v>
      </c>
      <c r="W322" s="5">
        <v>8.0</v>
      </c>
      <c r="X322" s="5">
        <v>1.0</v>
      </c>
      <c r="Y322" s="5">
        <v>0.0</v>
      </c>
      <c r="Z322" s="5">
        <v>0.0</v>
      </c>
      <c r="AA322" s="5">
        <v>0.0</v>
      </c>
      <c r="AB322" s="5">
        <v>0.0</v>
      </c>
      <c r="AC322" s="5">
        <v>78.0</v>
      </c>
      <c r="AD322" s="5">
        <v>1.071</v>
      </c>
      <c r="AE322" s="5">
        <v>7.7</v>
      </c>
      <c r="AF322" s="5">
        <v>2.0</v>
      </c>
      <c r="AG322" s="5">
        <v>78.0</v>
      </c>
      <c r="AH322" s="5">
        <v>69.0</v>
      </c>
      <c r="AI322" s="5">
        <v>5.0</v>
      </c>
      <c r="AJ322" s="5">
        <v>12.0</v>
      </c>
      <c r="AK322" s="5">
        <v>3.0</v>
      </c>
      <c r="AL322" s="5">
        <v>0.0</v>
      </c>
      <c r="AM322" s="5">
        <v>1.0</v>
      </c>
      <c r="AN322" s="5">
        <v>0.0</v>
      </c>
      <c r="AO322" s="5">
        <v>0.0</v>
      </c>
      <c r="AP322" s="5">
        <v>8.0</v>
      </c>
      <c r="AQ322" s="5">
        <v>0.174</v>
      </c>
      <c r="AR322" s="5">
        <v>0.26</v>
      </c>
      <c r="AS322" s="5">
        <v>0.261</v>
      </c>
      <c r="AT322" s="5">
        <v>0.521</v>
      </c>
      <c r="AU322" s="5">
        <v>18.0</v>
      </c>
      <c r="AV322" s="5">
        <v>0.0</v>
      </c>
      <c r="AW322" s="5">
        <v>0.0</v>
      </c>
      <c r="AX322" s="5">
        <v>1.0</v>
      </c>
      <c r="AY322" s="5">
        <v>0.0</v>
      </c>
      <c r="AZ322" s="5">
        <v>1.0</v>
      </c>
      <c r="BA322" s="5">
        <v>0.0</v>
      </c>
      <c r="BB322" s="5">
        <v>0.212</v>
      </c>
      <c r="BC322" s="5">
        <f t="shared" si="1"/>
        <v>8</v>
      </c>
      <c r="BD322" s="5">
        <f t="shared" si="2"/>
        <v>0</v>
      </c>
    </row>
    <row r="323">
      <c r="A323" s="1">
        <v>322.0</v>
      </c>
      <c r="B323" s="3"/>
      <c r="C323" s="4" t="s">
        <v>1002</v>
      </c>
      <c r="D323" s="4" t="s">
        <v>1126</v>
      </c>
      <c r="E323" s="5">
        <v>2019.0</v>
      </c>
      <c r="F323" s="5">
        <v>2020.0</v>
      </c>
      <c r="G323" s="5">
        <v>27.0</v>
      </c>
      <c r="H323" s="5">
        <v>15.0</v>
      </c>
      <c r="I323" s="3"/>
      <c r="J323" s="3"/>
      <c r="K323" s="3"/>
      <c r="L323" s="5">
        <v>3.1</v>
      </c>
      <c r="M323" s="5">
        <v>0.0</v>
      </c>
      <c r="N323" s="3"/>
      <c r="O323" s="3"/>
      <c r="P323" s="3"/>
      <c r="Q323" s="3"/>
      <c r="R323" s="5">
        <v>20.1</v>
      </c>
      <c r="S323" s="5">
        <v>17.0</v>
      </c>
      <c r="T323" s="5">
        <v>14.0</v>
      </c>
      <c r="U323" s="5">
        <v>7.0</v>
      </c>
      <c r="V323" s="5">
        <v>4.0</v>
      </c>
      <c r="W323" s="5">
        <v>8.0</v>
      </c>
      <c r="X323" s="5">
        <v>1.0</v>
      </c>
      <c r="Y323" s="5">
        <v>1.0</v>
      </c>
      <c r="Z323" s="5">
        <v>0.0</v>
      </c>
      <c r="AA323" s="5">
        <v>0.0</v>
      </c>
      <c r="AB323" s="5">
        <v>0.0</v>
      </c>
      <c r="AC323" s="5">
        <v>83.0</v>
      </c>
      <c r="AD323" s="5">
        <v>1.23</v>
      </c>
      <c r="AE323" s="5">
        <v>6.6</v>
      </c>
      <c r="AF323" s="5">
        <v>1.88</v>
      </c>
      <c r="AG323" s="5">
        <v>83.0</v>
      </c>
      <c r="AH323" s="5">
        <v>73.0</v>
      </c>
      <c r="AI323" s="5">
        <v>14.0</v>
      </c>
      <c r="AJ323" s="5">
        <v>17.0</v>
      </c>
      <c r="AK323" s="5">
        <v>5.0</v>
      </c>
      <c r="AL323" s="5">
        <v>1.0</v>
      </c>
      <c r="AM323" s="5">
        <v>4.0</v>
      </c>
      <c r="AN323" s="5">
        <v>1.0</v>
      </c>
      <c r="AO323" s="5">
        <v>0.0</v>
      </c>
      <c r="AP323" s="5">
        <v>8.0</v>
      </c>
      <c r="AQ323" s="5">
        <v>0.233</v>
      </c>
      <c r="AR323" s="5">
        <v>0.305</v>
      </c>
      <c r="AS323" s="5">
        <v>0.493</v>
      </c>
      <c r="AT323" s="5">
        <v>0.798</v>
      </c>
      <c r="AU323" s="5">
        <v>36.0</v>
      </c>
      <c r="AV323" s="5">
        <v>2.0</v>
      </c>
      <c r="AW323" s="5">
        <v>0.0</v>
      </c>
      <c r="AX323" s="5">
        <v>1.0</v>
      </c>
      <c r="AY323" s="5">
        <v>1.0</v>
      </c>
      <c r="AZ323" s="5">
        <v>1.0</v>
      </c>
      <c r="BA323" s="5">
        <v>1.0</v>
      </c>
      <c r="BB323" s="5">
        <v>0.236</v>
      </c>
      <c r="BC323" s="5">
        <f t="shared" si="1"/>
        <v>7</v>
      </c>
      <c r="BD323" s="5">
        <f t="shared" si="2"/>
        <v>1</v>
      </c>
    </row>
    <row r="324">
      <c r="A324" s="1">
        <v>323.0</v>
      </c>
      <c r="B324" s="3"/>
      <c r="C324" s="4" t="s">
        <v>941</v>
      </c>
      <c r="D324" s="4" t="s">
        <v>1126</v>
      </c>
      <c r="E324" s="5">
        <v>2019.0</v>
      </c>
      <c r="F324" s="5">
        <v>2020.0</v>
      </c>
      <c r="G324" s="5">
        <v>26.0</v>
      </c>
      <c r="H324" s="5">
        <v>15.0</v>
      </c>
      <c r="I324" s="3"/>
      <c r="J324" s="3"/>
      <c r="K324" s="3"/>
      <c r="L324" s="5">
        <v>3.07</v>
      </c>
      <c r="M324" s="5">
        <v>0.0</v>
      </c>
      <c r="N324" s="3"/>
      <c r="O324" s="3"/>
      <c r="P324" s="3"/>
      <c r="Q324" s="3"/>
      <c r="R324" s="5">
        <v>14.2</v>
      </c>
      <c r="S324" s="5">
        <v>12.0</v>
      </c>
      <c r="T324" s="5">
        <v>9.0</v>
      </c>
      <c r="U324" s="5">
        <v>5.0</v>
      </c>
      <c r="V324" s="5">
        <v>3.0</v>
      </c>
      <c r="W324" s="5">
        <v>12.0</v>
      </c>
      <c r="X324" s="5">
        <v>0.0</v>
      </c>
      <c r="Y324" s="5">
        <v>0.0</v>
      </c>
      <c r="Z324" s="5">
        <v>0.0</v>
      </c>
      <c r="AA324" s="5">
        <v>0.0</v>
      </c>
      <c r="AB324" s="5">
        <v>0.0</v>
      </c>
      <c r="AC324" s="5">
        <v>67.0</v>
      </c>
      <c r="AD324" s="5">
        <v>1.636</v>
      </c>
      <c r="AE324" s="5">
        <v>9.2</v>
      </c>
      <c r="AF324" s="5">
        <v>1.25</v>
      </c>
      <c r="AG324" s="5">
        <v>67.0</v>
      </c>
      <c r="AH324" s="5">
        <v>53.0</v>
      </c>
      <c r="AI324" s="5">
        <v>9.0</v>
      </c>
      <c r="AJ324" s="5">
        <v>12.0</v>
      </c>
      <c r="AK324" s="5">
        <v>3.0</v>
      </c>
      <c r="AL324" s="5">
        <v>0.0</v>
      </c>
      <c r="AM324" s="5">
        <v>3.0</v>
      </c>
      <c r="AN324" s="5">
        <v>3.0</v>
      </c>
      <c r="AO324" s="5">
        <v>0.0</v>
      </c>
      <c r="AP324" s="5">
        <v>12.0</v>
      </c>
      <c r="AQ324" s="5">
        <v>0.226</v>
      </c>
      <c r="AR324" s="5">
        <v>0.358</v>
      </c>
      <c r="AS324" s="5">
        <v>0.453</v>
      </c>
      <c r="AT324" s="5">
        <v>0.811</v>
      </c>
      <c r="AU324" s="5">
        <v>24.0</v>
      </c>
      <c r="AV324" s="5">
        <v>1.0</v>
      </c>
      <c r="AW324" s="5">
        <v>0.0</v>
      </c>
      <c r="AX324" s="5">
        <v>0.0</v>
      </c>
      <c r="AY324" s="5">
        <v>2.0</v>
      </c>
      <c r="AZ324" s="5">
        <v>0.0</v>
      </c>
      <c r="BA324" s="5">
        <v>0.0</v>
      </c>
      <c r="BB324" s="5">
        <v>0.243</v>
      </c>
      <c r="BC324" s="5">
        <f t="shared" si="1"/>
        <v>6</v>
      </c>
      <c r="BD324" s="5">
        <f t="shared" si="2"/>
        <v>3</v>
      </c>
    </row>
    <row r="325">
      <c r="A325" s="1">
        <v>324.0</v>
      </c>
      <c r="B325" s="3"/>
      <c r="C325" s="4" t="s">
        <v>1043</v>
      </c>
      <c r="D325" s="4" t="s">
        <v>1126</v>
      </c>
      <c r="E325" s="5">
        <v>2019.0</v>
      </c>
      <c r="F325" s="5">
        <v>2019.0</v>
      </c>
      <c r="G325" s="5">
        <v>17.0</v>
      </c>
      <c r="H325" s="5">
        <v>15.0</v>
      </c>
      <c r="I325" s="3"/>
      <c r="J325" s="3"/>
      <c r="K325" s="3"/>
      <c r="L325" s="5">
        <v>8.38</v>
      </c>
      <c r="M325" s="5">
        <v>8.0</v>
      </c>
      <c r="N325" s="3"/>
      <c r="O325" s="3"/>
      <c r="P325" s="3"/>
      <c r="Q325" s="3"/>
      <c r="R325" s="5">
        <v>19.1</v>
      </c>
      <c r="S325" s="5">
        <v>20.0</v>
      </c>
      <c r="T325" s="5">
        <v>16.0</v>
      </c>
      <c r="U325" s="5">
        <v>18.0</v>
      </c>
      <c r="V325" s="5">
        <v>3.0</v>
      </c>
      <c r="W325" s="5">
        <v>13.0</v>
      </c>
      <c r="X325" s="5">
        <v>0.0</v>
      </c>
      <c r="Y325" s="5">
        <v>1.0</v>
      </c>
      <c r="Z325" s="5">
        <v>0.0</v>
      </c>
      <c r="AA325" s="5">
        <v>0.0</v>
      </c>
      <c r="AB325" s="5">
        <v>1.0</v>
      </c>
      <c r="AC325" s="5">
        <v>93.0</v>
      </c>
      <c r="AD325" s="5">
        <v>1.707</v>
      </c>
      <c r="AE325" s="5">
        <v>7.0</v>
      </c>
      <c r="AF325" s="5">
        <v>1.15</v>
      </c>
      <c r="AG325" s="5">
        <v>93.0</v>
      </c>
      <c r="AH325" s="5">
        <v>78.0</v>
      </c>
      <c r="AI325" s="5">
        <v>16.0</v>
      </c>
      <c r="AJ325" s="5">
        <v>20.0</v>
      </c>
      <c r="AK325" s="5">
        <v>3.0</v>
      </c>
      <c r="AL325" s="5">
        <v>0.0</v>
      </c>
      <c r="AM325" s="5">
        <v>3.0</v>
      </c>
      <c r="AN325" s="5">
        <v>3.0</v>
      </c>
      <c r="AO325" s="5">
        <v>0.0</v>
      </c>
      <c r="AP325" s="5">
        <v>13.0</v>
      </c>
      <c r="AQ325" s="5">
        <v>0.256</v>
      </c>
      <c r="AR325" s="5">
        <v>0.359</v>
      </c>
      <c r="AS325" s="5">
        <v>0.41</v>
      </c>
      <c r="AT325" s="5">
        <v>0.769</v>
      </c>
      <c r="AU325" s="5">
        <v>32.0</v>
      </c>
      <c r="AV325" s="5">
        <v>0.0</v>
      </c>
      <c r="AW325" s="5">
        <v>0.0</v>
      </c>
      <c r="AX325" s="5">
        <v>0.0</v>
      </c>
      <c r="AY325" s="5">
        <v>1.0</v>
      </c>
      <c r="AZ325" s="5">
        <v>0.0</v>
      </c>
      <c r="BA325" s="5">
        <v>1.0</v>
      </c>
      <c r="BB325" s="5">
        <v>0.279</v>
      </c>
      <c r="BC325" s="5">
        <f t="shared" si="1"/>
        <v>14</v>
      </c>
      <c r="BD325" s="5">
        <f t="shared" si="2"/>
        <v>3</v>
      </c>
    </row>
    <row r="326">
      <c r="A326" s="1">
        <v>325.0</v>
      </c>
      <c r="B326" s="3"/>
      <c r="C326" s="4" t="s">
        <v>890</v>
      </c>
      <c r="D326" s="4" t="s">
        <v>1126</v>
      </c>
      <c r="E326" s="5">
        <v>2019.0</v>
      </c>
      <c r="F326" s="5">
        <v>2020.0</v>
      </c>
      <c r="G326" s="5">
        <v>51.0</v>
      </c>
      <c r="H326" s="5">
        <v>15.0</v>
      </c>
      <c r="I326" s="3"/>
      <c r="J326" s="3"/>
      <c r="K326" s="3"/>
      <c r="L326" s="5">
        <v>4.95</v>
      </c>
      <c r="M326" s="5">
        <v>2.0</v>
      </c>
      <c r="N326" s="3"/>
      <c r="O326" s="3"/>
      <c r="P326" s="3"/>
      <c r="Q326" s="3"/>
      <c r="R326" s="5">
        <v>20.0</v>
      </c>
      <c r="S326" s="5">
        <v>21.0</v>
      </c>
      <c r="T326" s="5">
        <v>11.0</v>
      </c>
      <c r="U326" s="5">
        <v>11.0</v>
      </c>
      <c r="V326" s="5">
        <v>3.0</v>
      </c>
      <c r="W326" s="5">
        <v>11.0</v>
      </c>
      <c r="X326" s="5">
        <v>1.0</v>
      </c>
      <c r="Y326" s="5">
        <v>0.0</v>
      </c>
      <c r="Z326" s="5">
        <v>1.0</v>
      </c>
      <c r="AA326" s="5">
        <v>1.0</v>
      </c>
      <c r="AB326" s="5">
        <v>1.0</v>
      </c>
      <c r="AC326" s="5">
        <v>90.0</v>
      </c>
      <c r="AD326" s="5">
        <v>1.6</v>
      </c>
      <c r="AE326" s="5">
        <v>6.8</v>
      </c>
      <c r="AF326" s="5">
        <v>1.36</v>
      </c>
      <c r="AG326" s="5">
        <v>90.0</v>
      </c>
      <c r="AH326" s="5">
        <v>78.0</v>
      </c>
      <c r="AI326" s="5">
        <v>11.0</v>
      </c>
      <c r="AJ326" s="5">
        <v>21.0</v>
      </c>
      <c r="AK326" s="5">
        <v>3.0</v>
      </c>
      <c r="AL326" s="5">
        <v>1.0</v>
      </c>
      <c r="AM326" s="5">
        <v>3.0</v>
      </c>
      <c r="AN326" s="5">
        <v>5.0</v>
      </c>
      <c r="AO326" s="5">
        <v>0.0</v>
      </c>
      <c r="AP326" s="5">
        <v>11.0</v>
      </c>
      <c r="AQ326" s="5">
        <v>0.269</v>
      </c>
      <c r="AR326" s="5">
        <v>0.367</v>
      </c>
      <c r="AS326" s="5">
        <v>0.449</v>
      </c>
      <c r="AT326" s="5">
        <v>0.815</v>
      </c>
      <c r="AU326" s="5">
        <v>35.0</v>
      </c>
      <c r="AV326" s="5">
        <v>3.0</v>
      </c>
      <c r="AW326" s="5">
        <v>1.0</v>
      </c>
      <c r="AX326" s="5">
        <v>0.0</v>
      </c>
      <c r="AY326" s="5">
        <v>0.0</v>
      </c>
      <c r="AZ326" s="5">
        <v>1.0</v>
      </c>
      <c r="BA326" s="5">
        <v>0.0</v>
      </c>
      <c r="BB326" s="5">
        <v>0.3</v>
      </c>
      <c r="BC326" s="5">
        <f t="shared" si="1"/>
        <v>14</v>
      </c>
      <c r="BD326" s="5">
        <f t="shared" si="2"/>
        <v>5</v>
      </c>
    </row>
    <row r="327">
      <c r="A327" s="1">
        <v>326.0</v>
      </c>
      <c r="B327" s="3"/>
      <c r="C327" s="4" t="s">
        <v>874</v>
      </c>
      <c r="D327" s="4" t="s">
        <v>1126</v>
      </c>
      <c r="E327" s="5">
        <v>2019.0</v>
      </c>
      <c r="F327" s="5">
        <v>2019.0</v>
      </c>
      <c r="G327" s="5">
        <v>12.0</v>
      </c>
      <c r="H327" s="5">
        <v>15.0</v>
      </c>
      <c r="I327" s="3"/>
      <c r="J327" s="3"/>
      <c r="K327" s="3"/>
      <c r="L327" s="5">
        <v>8.84</v>
      </c>
      <c r="M327" s="5">
        <v>10.0</v>
      </c>
      <c r="N327" s="3"/>
      <c r="O327" s="3"/>
      <c r="P327" s="3"/>
      <c r="Q327" s="3"/>
      <c r="R327" s="5">
        <v>19.1</v>
      </c>
      <c r="S327" s="5">
        <v>24.0</v>
      </c>
      <c r="T327" s="5">
        <v>21.0</v>
      </c>
      <c r="U327" s="5">
        <v>19.0</v>
      </c>
      <c r="V327" s="5">
        <v>10.0</v>
      </c>
      <c r="W327" s="5">
        <v>7.0</v>
      </c>
      <c r="X327" s="5">
        <v>0.0</v>
      </c>
      <c r="Y327" s="5">
        <v>0.0</v>
      </c>
      <c r="Z327" s="5">
        <v>1.0</v>
      </c>
      <c r="AA327" s="5">
        <v>0.0</v>
      </c>
      <c r="AB327" s="5">
        <v>0.0</v>
      </c>
      <c r="AC327" s="5">
        <v>88.0</v>
      </c>
      <c r="AD327" s="5">
        <v>1.603</v>
      </c>
      <c r="AE327" s="5">
        <v>7.0</v>
      </c>
      <c r="AF327" s="5">
        <v>2.14</v>
      </c>
      <c r="AG327" s="5">
        <v>88.0</v>
      </c>
      <c r="AH327" s="5">
        <v>78.0</v>
      </c>
      <c r="AI327" s="5">
        <v>21.0</v>
      </c>
      <c r="AJ327" s="5">
        <v>24.0</v>
      </c>
      <c r="AK327" s="5">
        <v>5.0</v>
      </c>
      <c r="AL327" s="5">
        <v>1.0</v>
      </c>
      <c r="AM327" s="5">
        <v>10.0</v>
      </c>
      <c r="AN327" s="5">
        <v>3.0</v>
      </c>
      <c r="AO327" s="5">
        <v>1.0</v>
      </c>
      <c r="AP327" s="5">
        <v>7.0</v>
      </c>
      <c r="AQ327" s="5">
        <v>0.308</v>
      </c>
      <c r="AR327" s="5">
        <v>0.372</v>
      </c>
      <c r="AS327" s="5">
        <v>0.782</v>
      </c>
      <c r="AT327" s="5">
        <v>1.154</v>
      </c>
      <c r="AU327" s="5">
        <v>61.0</v>
      </c>
      <c r="AV327" s="5">
        <v>0.0</v>
      </c>
      <c r="AW327" s="5">
        <v>1.0</v>
      </c>
      <c r="AX327" s="5">
        <v>2.0</v>
      </c>
      <c r="AY327" s="5">
        <v>0.0</v>
      </c>
      <c r="AZ327" s="5">
        <v>0.0</v>
      </c>
      <c r="BA327" s="5">
        <v>0.0</v>
      </c>
      <c r="BB327" s="5">
        <v>0.264</v>
      </c>
      <c r="BC327" s="5">
        <f t="shared" si="1"/>
        <v>8</v>
      </c>
      <c r="BD327" s="5">
        <f t="shared" si="2"/>
        <v>2</v>
      </c>
    </row>
    <row r="328">
      <c r="A328" s="1">
        <v>327.0</v>
      </c>
      <c r="B328" s="3"/>
      <c r="C328" s="4" t="s">
        <v>1066</v>
      </c>
      <c r="D328" s="4" t="s">
        <v>1126</v>
      </c>
      <c r="E328" s="5">
        <v>2019.0</v>
      </c>
      <c r="F328" s="5">
        <v>2020.0</v>
      </c>
      <c r="G328" s="5">
        <v>21.0</v>
      </c>
      <c r="H328" s="5">
        <v>15.0</v>
      </c>
      <c r="I328" s="3"/>
      <c r="J328" s="3"/>
      <c r="K328" s="3"/>
      <c r="L328" s="5">
        <v>7.59</v>
      </c>
      <c r="M328" s="5">
        <v>0.0</v>
      </c>
      <c r="N328" s="3"/>
      <c r="O328" s="3"/>
      <c r="P328" s="3"/>
      <c r="Q328" s="3"/>
      <c r="R328" s="5">
        <v>10.2</v>
      </c>
      <c r="S328" s="5">
        <v>13.0</v>
      </c>
      <c r="T328" s="5">
        <v>16.0</v>
      </c>
      <c r="U328" s="5">
        <v>9.0</v>
      </c>
      <c r="V328" s="5">
        <v>2.0</v>
      </c>
      <c r="W328" s="5">
        <v>6.0</v>
      </c>
      <c r="X328" s="5">
        <v>1.0</v>
      </c>
      <c r="Y328" s="5">
        <v>0.0</v>
      </c>
      <c r="Z328" s="5">
        <v>1.0</v>
      </c>
      <c r="AA328" s="5">
        <v>0.0</v>
      </c>
      <c r="AB328" s="5">
        <v>1.0</v>
      </c>
      <c r="AC328" s="5">
        <v>52.0</v>
      </c>
      <c r="AD328" s="5">
        <v>1.781</v>
      </c>
      <c r="AE328" s="5">
        <v>12.7</v>
      </c>
      <c r="AF328" s="5">
        <v>2.5</v>
      </c>
      <c r="AG328" s="5">
        <v>52.0</v>
      </c>
      <c r="AH328" s="5">
        <v>44.0</v>
      </c>
      <c r="AI328" s="5">
        <v>16.0</v>
      </c>
      <c r="AJ328" s="5">
        <v>13.0</v>
      </c>
      <c r="AK328" s="5">
        <v>4.0</v>
      </c>
      <c r="AL328" s="5">
        <v>0.0</v>
      </c>
      <c r="AM328" s="5">
        <v>2.0</v>
      </c>
      <c r="AN328" s="5">
        <v>0.0</v>
      </c>
      <c r="AO328" s="5">
        <v>0.0</v>
      </c>
      <c r="AP328" s="5">
        <v>6.0</v>
      </c>
      <c r="AQ328" s="5">
        <v>0.295</v>
      </c>
      <c r="AR328" s="5">
        <v>0.385</v>
      </c>
      <c r="AS328" s="5">
        <v>0.523</v>
      </c>
      <c r="AT328" s="5">
        <v>0.907</v>
      </c>
      <c r="AU328" s="5">
        <v>23.0</v>
      </c>
      <c r="AV328" s="5">
        <v>0.0</v>
      </c>
      <c r="AW328" s="5">
        <v>1.0</v>
      </c>
      <c r="AX328" s="5">
        <v>0.0</v>
      </c>
      <c r="AY328" s="5">
        <v>1.0</v>
      </c>
      <c r="AZ328" s="5">
        <v>1.0</v>
      </c>
      <c r="BA328" s="5">
        <v>0.0</v>
      </c>
      <c r="BB328" s="5">
        <v>0.393</v>
      </c>
      <c r="BC328" s="5">
        <f t="shared" si="1"/>
        <v>7</v>
      </c>
      <c r="BD328" s="5">
        <f t="shared" si="2"/>
        <v>0</v>
      </c>
    </row>
    <row r="329">
      <c r="A329" s="1">
        <v>328.0</v>
      </c>
      <c r="B329" s="3"/>
      <c r="C329" s="4" t="s">
        <v>1008</v>
      </c>
      <c r="D329" s="4" t="s">
        <v>1126</v>
      </c>
      <c r="E329" s="5">
        <v>2019.0</v>
      </c>
      <c r="F329" s="5">
        <v>2020.0</v>
      </c>
      <c r="G329" s="5">
        <v>18.0</v>
      </c>
      <c r="H329" s="5">
        <v>15.0</v>
      </c>
      <c r="I329" s="3"/>
      <c r="J329" s="3"/>
      <c r="K329" s="3"/>
      <c r="L329" s="5">
        <v>7.59</v>
      </c>
      <c r="M329" s="5">
        <v>0.0</v>
      </c>
      <c r="N329" s="3"/>
      <c r="O329" s="3"/>
      <c r="P329" s="3"/>
      <c r="Q329" s="3"/>
      <c r="R329" s="5">
        <v>10.2</v>
      </c>
      <c r="S329" s="5">
        <v>12.0</v>
      </c>
      <c r="T329" s="5">
        <v>9.0</v>
      </c>
      <c r="U329" s="5">
        <v>9.0</v>
      </c>
      <c r="V329" s="5">
        <v>3.0</v>
      </c>
      <c r="W329" s="5">
        <v>4.0</v>
      </c>
      <c r="X329" s="5">
        <v>0.0</v>
      </c>
      <c r="Y329" s="5">
        <v>0.0</v>
      </c>
      <c r="Z329" s="5">
        <v>1.0</v>
      </c>
      <c r="AA329" s="5">
        <v>0.0</v>
      </c>
      <c r="AB329" s="5">
        <v>0.0</v>
      </c>
      <c r="AC329" s="5">
        <v>47.0</v>
      </c>
      <c r="AD329" s="5">
        <v>1.5</v>
      </c>
      <c r="AE329" s="5">
        <v>12.7</v>
      </c>
      <c r="AF329" s="5">
        <v>3.75</v>
      </c>
      <c r="AG329" s="5">
        <v>47.0</v>
      </c>
      <c r="AH329" s="5">
        <v>42.0</v>
      </c>
      <c r="AI329" s="5">
        <v>9.0</v>
      </c>
      <c r="AJ329" s="5">
        <v>12.0</v>
      </c>
      <c r="AK329" s="5">
        <v>4.0</v>
      </c>
      <c r="AL329" s="5">
        <v>1.0</v>
      </c>
      <c r="AM329" s="5">
        <v>3.0</v>
      </c>
      <c r="AN329" s="5">
        <v>3.0</v>
      </c>
      <c r="AO329" s="5">
        <v>0.0</v>
      </c>
      <c r="AP329" s="5">
        <v>4.0</v>
      </c>
      <c r="AQ329" s="5">
        <v>0.286</v>
      </c>
      <c r="AR329" s="5">
        <v>0.362</v>
      </c>
      <c r="AS329" s="5">
        <v>0.643</v>
      </c>
      <c r="AT329" s="5">
        <v>1.005</v>
      </c>
      <c r="AU329" s="5">
        <v>27.0</v>
      </c>
      <c r="AV329" s="5">
        <v>0.0</v>
      </c>
      <c r="AW329" s="5">
        <v>1.0</v>
      </c>
      <c r="AX329" s="5">
        <v>0.0</v>
      </c>
      <c r="AY329" s="5">
        <v>0.0</v>
      </c>
      <c r="AZ329" s="5">
        <v>0.0</v>
      </c>
      <c r="BA329" s="5">
        <v>0.0</v>
      </c>
      <c r="BB329" s="5">
        <v>0.375</v>
      </c>
      <c r="BC329" s="5">
        <f t="shared" si="1"/>
        <v>4</v>
      </c>
      <c r="BD329" s="5">
        <f t="shared" si="2"/>
        <v>3</v>
      </c>
    </row>
    <row r="330">
      <c r="A330" s="1">
        <v>329.0</v>
      </c>
      <c r="B330" s="3"/>
      <c r="C330" s="4" t="s">
        <v>1065</v>
      </c>
      <c r="D330" s="4" t="s">
        <v>1126</v>
      </c>
      <c r="E330" s="5">
        <v>2019.0</v>
      </c>
      <c r="F330" s="5">
        <v>2019.0</v>
      </c>
      <c r="G330" s="5">
        <v>17.0</v>
      </c>
      <c r="H330" s="5">
        <v>15.0</v>
      </c>
      <c r="I330" s="3"/>
      <c r="J330" s="3"/>
      <c r="K330" s="3"/>
      <c r="L330" s="5">
        <v>4.35</v>
      </c>
      <c r="M330" s="5">
        <v>0.0</v>
      </c>
      <c r="N330" s="3"/>
      <c r="O330" s="3"/>
      <c r="P330" s="3"/>
      <c r="Q330" s="3"/>
      <c r="R330" s="5">
        <v>10.1</v>
      </c>
      <c r="S330" s="5">
        <v>5.0</v>
      </c>
      <c r="T330" s="5">
        <v>5.0</v>
      </c>
      <c r="U330" s="5">
        <v>5.0</v>
      </c>
      <c r="V330" s="5">
        <v>2.0</v>
      </c>
      <c r="W330" s="5">
        <v>8.0</v>
      </c>
      <c r="X330" s="5">
        <v>0.0</v>
      </c>
      <c r="Y330" s="5">
        <v>1.0</v>
      </c>
      <c r="Z330" s="5">
        <v>0.0</v>
      </c>
      <c r="AA330" s="5">
        <v>0.0</v>
      </c>
      <c r="AB330" s="5">
        <v>0.0</v>
      </c>
      <c r="AC330" s="5">
        <v>45.0</v>
      </c>
      <c r="AD330" s="5">
        <v>1.258</v>
      </c>
      <c r="AE330" s="5">
        <v>13.1</v>
      </c>
      <c r="AF330" s="5">
        <v>1.88</v>
      </c>
      <c r="AG330" s="5">
        <v>45.0</v>
      </c>
      <c r="AH330" s="5">
        <v>37.0</v>
      </c>
      <c r="AI330" s="5">
        <v>5.0</v>
      </c>
      <c r="AJ330" s="5">
        <v>5.0</v>
      </c>
      <c r="AK330" s="5">
        <v>0.0</v>
      </c>
      <c r="AL330" s="5">
        <v>0.0</v>
      </c>
      <c r="AM330" s="5">
        <v>2.0</v>
      </c>
      <c r="AN330" s="5">
        <v>1.0</v>
      </c>
      <c r="AO330" s="5">
        <v>0.0</v>
      </c>
      <c r="AP330" s="5">
        <v>8.0</v>
      </c>
      <c r="AQ330" s="5">
        <v>0.135</v>
      </c>
      <c r="AR330" s="5">
        <v>0.289</v>
      </c>
      <c r="AS330" s="5">
        <v>0.297</v>
      </c>
      <c r="AT330" s="5">
        <v>0.586</v>
      </c>
      <c r="AU330" s="5">
        <v>11.0</v>
      </c>
      <c r="AV330" s="5">
        <v>0.0</v>
      </c>
      <c r="AW330" s="5">
        <v>0.0</v>
      </c>
      <c r="AX330" s="5">
        <v>0.0</v>
      </c>
      <c r="AY330" s="5">
        <v>0.0</v>
      </c>
      <c r="AZ330" s="5">
        <v>0.0</v>
      </c>
      <c r="BA330" s="5">
        <v>1.0</v>
      </c>
      <c r="BB330" s="5">
        <v>0.15</v>
      </c>
      <c r="BC330" s="5">
        <f t="shared" si="1"/>
        <v>3</v>
      </c>
      <c r="BD330" s="5">
        <f t="shared" si="2"/>
        <v>1</v>
      </c>
    </row>
    <row r="331">
      <c r="A331" s="1">
        <v>330.0</v>
      </c>
      <c r="B331" s="3"/>
      <c r="C331" s="4" t="s">
        <v>966</v>
      </c>
      <c r="D331" s="4" t="s">
        <v>1126</v>
      </c>
      <c r="E331" s="5">
        <v>2019.0</v>
      </c>
      <c r="F331" s="5">
        <v>2019.0</v>
      </c>
      <c r="G331" s="5">
        <v>22.0</v>
      </c>
      <c r="H331" s="5">
        <v>15.0</v>
      </c>
      <c r="I331" s="3"/>
      <c r="J331" s="3"/>
      <c r="K331" s="3"/>
      <c r="L331" s="5">
        <v>7.11</v>
      </c>
      <c r="M331" s="5">
        <v>0.0</v>
      </c>
      <c r="N331" s="3"/>
      <c r="O331" s="3"/>
      <c r="P331" s="3"/>
      <c r="Q331" s="3"/>
      <c r="R331" s="5">
        <v>12.2</v>
      </c>
      <c r="S331" s="5">
        <v>13.0</v>
      </c>
      <c r="T331" s="5">
        <v>13.0</v>
      </c>
      <c r="U331" s="5">
        <v>10.0</v>
      </c>
      <c r="V331" s="5">
        <v>3.0</v>
      </c>
      <c r="W331" s="5">
        <v>5.0</v>
      </c>
      <c r="X331" s="5">
        <v>0.0</v>
      </c>
      <c r="Y331" s="5">
        <v>1.0</v>
      </c>
      <c r="Z331" s="5">
        <v>3.0</v>
      </c>
      <c r="AA331" s="5">
        <v>0.0</v>
      </c>
      <c r="AB331" s="5">
        <v>1.0</v>
      </c>
      <c r="AC331" s="5">
        <v>60.0</v>
      </c>
      <c r="AD331" s="5">
        <v>1.421</v>
      </c>
      <c r="AE331" s="5">
        <v>10.7</v>
      </c>
      <c r="AF331" s="5">
        <v>3.0</v>
      </c>
      <c r="AG331" s="5">
        <v>60.0</v>
      </c>
      <c r="AH331" s="5">
        <v>52.0</v>
      </c>
      <c r="AI331" s="5">
        <v>13.0</v>
      </c>
      <c r="AJ331" s="5">
        <v>13.0</v>
      </c>
      <c r="AK331" s="5">
        <v>2.0</v>
      </c>
      <c r="AL331" s="5">
        <v>1.0</v>
      </c>
      <c r="AM331" s="5">
        <v>3.0</v>
      </c>
      <c r="AN331" s="5">
        <v>1.0</v>
      </c>
      <c r="AO331" s="5">
        <v>0.0</v>
      </c>
      <c r="AP331" s="5">
        <v>5.0</v>
      </c>
      <c r="AQ331" s="5">
        <v>0.25</v>
      </c>
      <c r="AR331" s="5">
        <v>0.35</v>
      </c>
      <c r="AS331" s="5">
        <v>0.5</v>
      </c>
      <c r="AT331" s="5">
        <v>0.85</v>
      </c>
      <c r="AU331" s="5">
        <v>26.0</v>
      </c>
      <c r="AV331" s="5">
        <v>0.0</v>
      </c>
      <c r="AW331" s="5">
        <v>3.0</v>
      </c>
      <c r="AX331" s="5">
        <v>0.0</v>
      </c>
      <c r="AY331" s="5">
        <v>0.0</v>
      </c>
      <c r="AZ331" s="5">
        <v>0.0</v>
      </c>
      <c r="BA331" s="5">
        <v>1.0</v>
      </c>
      <c r="BB331" s="5">
        <v>0.294</v>
      </c>
      <c r="BC331" s="5">
        <f t="shared" si="1"/>
        <v>7</v>
      </c>
      <c r="BD331" s="5">
        <f t="shared" si="2"/>
        <v>1</v>
      </c>
    </row>
    <row r="332">
      <c r="A332" s="1">
        <v>331.0</v>
      </c>
      <c r="B332" s="3"/>
      <c r="C332" s="4" t="s">
        <v>899</v>
      </c>
      <c r="D332" s="4" t="s">
        <v>1126</v>
      </c>
      <c r="E332" s="5">
        <v>2019.0</v>
      </c>
      <c r="F332" s="5">
        <v>2019.0</v>
      </c>
      <c r="G332" s="5">
        <v>23.0</v>
      </c>
      <c r="H332" s="5">
        <v>15.0</v>
      </c>
      <c r="I332" s="3"/>
      <c r="J332" s="3"/>
      <c r="K332" s="3"/>
      <c r="L332" s="5">
        <v>6.75</v>
      </c>
      <c r="M332" s="5">
        <v>0.0</v>
      </c>
      <c r="N332" s="3"/>
      <c r="O332" s="3"/>
      <c r="P332" s="3"/>
      <c r="Q332" s="3"/>
      <c r="R332" s="5">
        <v>10.2</v>
      </c>
      <c r="S332" s="5">
        <v>10.0</v>
      </c>
      <c r="T332" s="5">
        <v>12.0</v>
      </c>
      <c r="U332" s="5">
        <v>8.0</v>
      </c>
      <c r="V332" s="5">
        <v>3.0</v>
      </c>
      <c r="W332" s="5">
        <v>8.0</v>
      </c>
      <c r="X332" s="5">
        <v>1.0</v>
      </c>
      <c r="Y332" s="5">
        <v>0.0</v>
      </c>
      <c r="Z332" s="5">
        <v>1.0</v>
      </c>
      <c r="AA332" s="5">
        <v>0.0</v>
      </c>
      <c r="AB332" s="5">
        <v>0.0</v>
      </c>
      <c r="AC332" s="5">
        <v>51.0</v>
      </c>
      <c r="AD332" s="5">
        <v>1.688</v>
      </c>
      <c r="AE332" s="5">
        <v>12.7</v>
      </c>
      <c r="AF332" s="5">
        <v>1.88</v>
      </c>
      <c r="AG332" s="5">
        <v>51.0</v>
      </c>
      <c r="AH332" s="5">
        <v>40.0</v>
      </c>
      <c r="AI332" s="5">
        <v>12.0</v>
      </c>
      <c r="AJ332" s="5">
        <v>10.0</v>
      </c>
      <c r="AK332" s="5">
        <v>3.0</v>
      </c>
      <c r="AL332" s="5">
        <v>0.0</v>
      </c>
      <c r="AM332" s="5">
        <v>3.0</v>
      </c>
      <c r="AN332" s="5">
        <v>2.0</v>
      </c>
      <c r="AO332" s="5">
        <v>0.0</v>
      </c>
      <c r="AP332" s="5">
        <v>8.0</v>
      </c>
      <c r="AQ332" s="5">
        <v>0.25</v>
      </c>
      <c r="AR332" s="5">
        <v>0.373</v>
      </c>
      <c r="AS332" s="5">
        <v>0.55</v>
      </c>
      <c r="AT332" s="5">
        <v>0.923</v>
      </c>
      <c r="AU332" s="5">
        <v>22.0</v>
      </c>
      <c r="AV332" s="5">
        <v>0.0</v>
      </c>
      <c r="AW332" s="5">
        <v>1.0</v>
      </c>
      <c r="AX332" s="5">
        <v>0.0</v>
      </c>
      <c r="AY332" s="5">
        <v>2.0</v>
      </c>
      <c r="AZ332" s="5">
        <v>1.0</v>
      </c>
      <c r="BA332" s="5">
        <v>0.0</v>
      </c>
      <c r="BB332" s="5">
        <v>0.292</v>
      </c>
      <c r="BC332" s="5">
        <f t="shared" si="1"/>
        <v>4</v>
      </c>
      <c r="BD332" s="5">
        <f t="shared" si="2"/>
        <v>2</v>
      </c>
    </row>
    <row r="333">
      <c r="A333" s="1">
        <v>332.0</v>
      </c>
      <c r="B333" s="3"/>
      <c r="C333" s="4" t="s">
        <v>933</v>
      </c>
      <c r="D333" s="4" t="s">
        <v>1126</v>
      </c>
      <c r="E333" s="5">
        <v>2019.0</v>
      </c>
      <c r="F333" s="5">
        <v>2020.0</v>
      </c>
      <c r="G333" s="5">
        <v>38.0</v>
      </c>
      <c r="H333" s="5">
        <v>15.0</v>
      </c>
      <c r="I333" s="3"/>
      <c r="J333" s="3"/>
      <c r="K333" s="3"/>
      <c r="L333" s="5">
        <v>2.45</v>
      </c>
      <c r="M333" s="5">
        <v>0.0</v>
      </c>
      <c r="N333" s="3"/>
      <c r="O333" s="3"/>
      <c r="P333" s="3"/>
      <c r="Q333" s="3"/>
      <c r="R333" s="5">
        <v>18.1</v>
      </c>
      <c r="S333" s="5">
        <v>15.0</v>
      </c>
      <c r="T333" s="5">
        <v>10.0</v>
      </c>
      <c r="U333" s="5">
        <v>5.0</v>
      </c>
      <c r="V333" s="5">
        <v>2.0</v>
      </c>
      <c r="W333" s="5">
        <v>4.0</v>
      </c>
      <c r="X333" s="5">
        <v>2.0</v>
      </c>
      <c r="Y333" s="5">
        <v>2.0</v>
      </c>
      <c r="Z333" s="5">
        <v>0.0</v>
      </c>
      <c r="AA333" s="5">
        <v>0.0</v>
      </c>
      <c r="AB333" s="5">
        <v>0.0</v>
      </c>
      <c r="AC333" s="5">
        <v>74.0</v>
      </c>
      <c r="AD333" s="5">
        <v>1.036</v>
      </c>
      <c r="AE333" s="5">
        <v>7.4</v>
      </c>
      <c r="AF333" s="5">
        <v>3.75</v>
      </c>
      <c r="AG333" s="5">
        <v>74.0</v>
      </c>
      <c r="AH333" s="5">
        <v>69.0</v>
      </c>
      <c r="AI333" s="5">
        <v>10.0</v>
      </c>
      <c r="AJ333" s="5">
        <v>15.0</v>
      </c>
      <c r="AK333" s="5">
        <v>4.0</v>
      </c>
      <c r="AL333" s="5">
        <v>1.0</v>
      </c>
      <c r="AM333" s="5">
        <v>2.0</v>
      </c>
      <c r="AN333" s="5">
        <v>0.0</v>
      </c>
      <c r="AO333" s="5">
        <v>0.0</v>
      </c>
      <c r="AP333" s="5">
        <v>4.0</v>
      </c>
      <c r="AQ333" s="5">
        <v>0.217</v>
      </c>
      <c r="AR333" s="5">
        <v>0.257</v>
      </c>
      <c r="AS333" s="5">
        <v>0.391</v>
      </c>
      <c r="AT333" s="5">
        <v>0.648</v>
      </c>
      <c r="AU333" s="5">
        <v>27.0</v>
      </c>
      <c r="AV333" s="5">
        <v>0.0</v>
      </c>
      <c r="AW333" s="5">
        <v>0.0</v>
      </c>
      <c r="AX333" s="5">
        <v>0.0</v>
      </c>
      <c r="AY333" s="5">
        <v>1.0</v>
      </c>
      <c r="AZ333" s="5">
        <v>2.0</v>
      </c>
      <c r="BA333" s="5">
        <v>2.0</v>
      </c>
      <c r="BB333" s="5">
        <v>0.245</v>
      </c>
      <c r="BC333" s="5">
        <f t="shared" si="1"/>
        <v>8</v>
      </c>
      <c r="BD333" s="5">
        <f t="shared" si="2"/>
        <v>0</v>
      </c>
    </row>
    <row r="334">
      <c r="A334" s="1">
        <v>333.0</v>
      </c>
      <c r="B334" s="3"/>
      <c r="C334" s="4" t="s">
        <v>1102</v>
      </c>
      <c r="D334" s="4" t="s">
        <v>1126</v>
      </c>
      <c r="E334" s="5">
        <v>2019.0</v>
      </c>
      <c r="F334" s="5">
        <v>2019.0</v>
      </c>
      <c r="G334" s="5">
        <v>19.0</v>
      </c>
      <c r="H334" s="5">
        <v>15.0</v>
      </c>
      <c r="I334" s="3"/>
      <c r="J334" s="3"/>
      <c r="K334" s="3"/>
      <c r="L334" s="5">
        <v>6.75</v>
      </c>
      <c r="M334" s="5">
        <v>0.0</v>
      </c>
      <c r="N334" s="3"/>
      <c r="O334" s="3"/>
      <c r="P334" s="3"/>
      <c r="Q334" s="3"/>
      <c r="R334" s="5">
        <v>10.2</v>
      </c>
      <c r="S334" s="5">
        <v>12.0</v>
      </c>
      <c r="T334" s="5">
        <v>6.0</v>
      </c>
      <c r="U334" s="5">
        <v>8.0</v>
      </c>
      <c r="V334" s="5">
        <v>3.0</v>
      </c>
      <c r="W334" s="5">
        <v>8.0</v>
      </c>
      <c r="X334" s="5">
        <v>1.0</v>
      </c>
      <c r="Y334" s="5">
        <v>2.0</v>
      </c>
      <c r="Z334" s="5">
        <v>1.0</v>
      </c>
      <c r="AA334" s="5">
        <v>0.0</v>
      </c>
      <c r="AB334" s="5">
        <v>0.0</v>
      </c>
      <c r="AC334" s="5">
        <v>52.0</v>
      </c>
      <c r="AD334" s="5">
        <v>1.875</v>
      </c>
      <c r="AE334" s="5">
        <v>12.7</v>
      </c>
      <c r="AF334" s="5">
        <v>1.88</v>
      </c>
      <c r="AG334" s="5">
        <v>52.0</v>
      </c>
      <c r="AH334" s="5">
        <v>43.0</v>
      </c>
      <c r="AI334" s="5">
        <v>6.0</v>
      </c>
      <c r="AJ334" s="5">
        <v>12.0</v>
      </c>
      <c r="AK334" s="5">
        <v>4.0</v>
      </c>
      <c r="AL334" s="5">
        <v>0.0</v>
      </c>
      <c r="AM334" s="5">
        <v>3.0</v>
      </c>
      <c r="AN334" s="5">
        <v>0.0</v>
      </c>
      <c r="AO334" s="5">
        <v>0.0</v>
      </c>
      <c r="AP334" s="5">
        <v>8.0</v>
      </c>
      <c r="AQ334" s="5">
        <v>0.279</v>
      </c>
      <c r="AR334" s="5">
        <v>0.404</v>
      </c>
      <c r="AS334" s="5">
        <v>0.581</v>
      </c>
      <c r="AT334" s="5">
        <v>0.985</v>
      </c>
      <c r="AU334" s="5">
        <v>25.0</v>
      </c>
      <c r="AV334" s="5">
        <v>0.0</v>
      </c>
      <c r="AW334" s="5">
        <v>1.0</v>
      </c>
      <c r="AX334" s="5">
        <v>0.0</v>
      </c>
      <c r="AY334" s="5">
        <v>0.0</v>
      </c>
      <c r="AZ334" s="5">
        <v>1.0</v>
      </c>
      <c r="BA334" s="5">
        <v>2.0</v>
      </c>
      <c r="BB334" s="5">
        <v>0.36</v>
      </c>
      <c r="BC334" s="5">
        <f t="shared" si="1"/>
        <v>5</v>
      </c>
      <c r="BD334" s="5">
        <f t="shared" si="2"/>
        <v>0</v>
      </c>
    </row>
    <row r="335">
      <c r="A335" s="1">
        <v>334.0</v>
      </c>
      <c r="B335" s="3"/>
      <c r="C335" s="4" t="s">
        <v>950</v>
      </c>
      <c r="D335" s="4" t="s">
        <v>1126</v>
      </c>
      <c r="E335" s="5">
        <v>2019.0</v>
      </c>
      <c r="F335" s="5">
        <v>2020.0</v>
      </c>
      <c r="G335" s="5">
        <v>22.0</v>
      </c>
      <c r="H335" s="5">
        <v>15.0</v>
      </c>
      <c r="I335" s="3"/>
      <c r="J335" s="3"/>
      <c r="K335" s="3"/>
      <c r="L335" s="5">
        <v>5.4</v>
      </c>
      <c r="M335" s="5">
        <v>0.0</v>
      </c>
      <c r="N335" s="3"/>
      <c r="O335" s="3"/>
      <c r="P335" s="3"/>
      <c r="Q335" s="3"/>
      <c r="R335" s="5">
        <v>15.0</v>
      </c>
      <c r="S335" s="5">
        <v>23.0</v>
      </c>
      <c r="T335" s="5">
        <v>11.0</v>
      </c>
      <c r="U335" s="5">
        <v>9.0</v>
      </c>
      <c r="V335" s="5">
        <v>3.0</v>
      </c>
      <c r="W335" s="5">
        <v>8.0</v>
      </c>
      <c r="X335" s="5">
        <v>2.0</v>
      </c>
      <c r="Y335" s="5">
        <v>0.0</v>
      </c>
      <c r="Z335" s="5">
        <v>0.0</v>
      </c>
      <c r="AA335" s="5">
        <v>0.0</v>
      </c>
      <c r="AB335" s="5">
        <v>1.0</v>
      </c>
      <c r="AC335" s="5">
        <v>74.0</v>
      </c>
      <c r="AD335" s="5">
        <v>2.067</v>
      </c>
      <c r="AE335" s="5">
        <v>9.0</v>
      </c>
      <c r="AF335" s="5">
        <v>1.88</v>
      </c>
      <c r="AG335" s="5">
        <v>74.0</v>
      </c>
      <c r="AH335" s="5">
        <v>64.0</v>
      </c>
      <c r="AI335" s="5">
        <v>11.0</v>
      </c>
      <c r="AJ335" s="5">
        <v>23.0</v>
      </c>
      <c r="AK335" s="5">
        <v>5.0</v>
      </c>
      <c r="AL335" s="5">
        <v>0.0</v>
      </c>
      <c r="AM335" s="5">
        <v>3.0</v>
      </c>
      <c r="AN335" s="5">
        <v>0.0</v>
      </c>
      <c r="AO335" s="5">
        <v>0.0</v>
      </c>
      <c r="AP335" s="5">
        <v>8.0</v>
      </c>
      <c r="AQ335" s="5">
        <v>0.359</v>
      </c>
      <c r="AR335" s="5">
        <v>0.431</v>
      </c>
      <c r="AS335" s="5">
        <v>0.578</v>
      </c>
      <c r="AT335" s="5">
        <v>1.009</v>
      </c>
      <c r="AU335" s="5">
        <v>37.0</v>
      </c>
      <c r="AV335" s="5">
        <v>1.0</v>
      </c>
      <c r="AW335" s="5">
        <v>0.0</v>
      </c>
      <c r="AX335" s="5">
        <v>2.0</v>
      </c>
      <c r="AY335" s="5">
        <v>0.0</v>
      </c>
      <c r="AZ335" s="5">
        <v>2.0</v>
      </c>
      <c r="BA335" s="5">
        <v>0.0</v>
      </c>
      <c r="BB335" s="5">
        <v>0.435</v>
      </c>
      <c r="BC335" s="5">
        <f t="shared" si="1"/>
        <v>15</v>
      </c>
      <c r="BD335" s="5">
        <f t="shared" si="2"/>
        <v>0</v>
      </c>
    </row>
    <row r="336">
      <c r="A336" s="1">
        <v>335.0</v>
      </c>
      <c r="B336" s="3"/>
      <c r="C336" s="4" t="s">
        <v>951</v>
      </c>
      <c r="D336" s="4" t="s">
        <v>1126</v>
      </c>
      <c r="E336" s="5">
        <v>2019.0</v>
      </c>
      <c r="F336" s="5">
        <v>2020.0</v>
      </c>
      <c r="G336" s="5">
        <v>26.0</v>
      </c>
      <c r="H336" s="5">
        <v>15.0</v>
      </c>
      <c r="I336" s="3"/>
      <c r="J336" s="3"/>
      <c r="K336" s="3"/>
      <c r="L336" s="5">
        <v>6.63</v>
      </c>
      <c r="M336" s="5">
        <v>3.0</v>
      </c>
      <c r="N336" s="3"/>
      <c r="O336" s="3"/>
      <c r="P336" s="3"/>
      <c r="Q336" s="3"/>
      <c r="R336" s="5">
        <v>19.0</v>
      </c>
      <c r="S336" s="5">
        <v>25.0</v>
      </c>
      <c r="T336" s="5">
        <v>14.0</v>
      </c>
      <c r="U336" s="5">
        <v>14.0</v>
      </c>
      <c r="V336" s="5">
        <v>5.0</v>
      </c>
      <c r="W336" s="5">
        <v>10.0</v>
      </c>
      <c r="X336" s="5">
        <v>1.0</v>
      </c>
      <c r="Y336" s="5">
        <v>3.0</v>
      </c>
      <c r="Z336" s="5">
        <v>1.0</v>
      </c>
      <c r="AA336" s="5">
        <v>0.0</v>
      </c>
      <c r="AB336" s="5">
        <v>0.0</v>
      </c>
      <c r="AC336" s="5">
        <v>94.0</v>
      </c>
      <c r="AD336" s="5">
        <v>1.842</v>
      </c>
      <c r="AE336" s="5">
        <v>7.1</v>
      </c>
      <c r="AF336" s="5">
        <v>1.5</v>
      </c>
      <c r="AG336" s="5">
        <v>94.0</v>
      </c>
      <c r="AH336" s="5">
        <v>82.0</v>
      </c>
      <c r="AI336" s="5">
        <v>14.0</v>
      </c>
      <c r="AJ336" s="5">
        <v>25.0</v>
      </c>
      <c r="AK336" s="5">
        <v>2.0</v>
      </c>
      <c r="AL336" s="5">
        <v>0.0</v>
      </c>
      <c r="AM336" s="5">
        <v>5.0</v>
      </c>
      <c r="AN336" s="5">
        <v>1.0</v>
      </c>
      <c r="AO336" s="5">
        <v>0.0</v>
      </c>
      <c r="AP336" s="5">
        <v>10.0</v>
      </c>
      <c r="AQ336" s="5">
        <v>0.305</v>
      </c>
      <c r="AR336" s="5">
        <v>0.383</v>
      </c>
      <c r="AS336" s="5">
        <v>0.512</v>
      </c>
      <c r="AT336" s="5">
        <v>0.895</v>
      </c>
      <c r="AU336" s="5">
        <v>42.0</v>
      </c>
      <c r="AV336" s="5">
        <v>0.0</v>
      </c>
      <c r="AW336" s="5">
        <v>1.0</v>
      </c>
      <c r="AX336" s="5">
        <v>0.0</v>
      </c>
      <c r="AY336" s="5">
        <v>1.0</v>
      </c>
      <c r="AZ336" s="5">
        <v>1.0</v>
      </c>
      <c r="BA336" s="5">
        <v>3.0</v>
      </c>
      <c r="BB336" s="5">
        <v>0.317</v>
      </c>
      <c r="BC336" s="5">
        <f t="shared" si="1"/>
        <v>18</v>
      </c>
      <c r="BD336" s="5">
        <f t="shared" si="2"/>
        <v>1</v>
      </c>
    </row>
    <row r="337">
      <c r="A337" s="1">
        <v>336.0</v>
      </c>
      <c r="B337" s="3"/>
      <c r="C337" s="4" t="s">
        <v>1103</v>
      </c>
      <c r="D337" s="4" t="s">
        <v>1126</v>
      </c>
      <c r="E337" s="5">
        <v>2019.0</v>
      </c>
      <c r="F337" s="5">
        <v>2019.0</v>
      </c>
      <c r="G337" s="5">
        <v>25.0</v>
      </c>
      <c r="H337" s="5">
        <v>15.0</v>
      </c>
      <c r="I337" s="3"/>
      <c r="J337" s="3"/>
      <c r="K337" s="3"/>
      <c r="L337" s="5">
        <v>3.0</v>
      </c>
      <c r="M337" s="5">
        <v>0.0</v>
      </c>
      <c r="N337" s="3"/>
      <c r="O337" s="3"/>
      <c r="P337" s="3"/>
      <c r="Q337" s="3"/>
      <c r="R337" s="5">
        <v>12.0</v>
      </c>
      <c r="S337" s="5">
        <v>12.0</v>
      </c>
      <c r="T337" s="5">
        <v>4.0</v>
      </c>
      <c r="U337" s="5">
        <v>4.0</v>
      </c>
      <c r="V337" s="5">
        <v>0.0</v>
      </c>
      <c r="W337" s="5">
        <v>6.0</v>
      </c>
      <c r="X337" s="5">
        <v>2.0</v>
      </c>
      <c r="Y337" s="5">
        <v>0.0</v>
      </c>
      <c r="Z337" s="5">
        <v>0.0</v>
      </c>
      <c r="AA337" s="5">
        <v>0.0</v>
      </c>
      <c r="AB337" s="5">
        <v>1.0</v>
      </c>
      <c r="AC337" s="5">
        <v>51.0</v>
      </c>
      <c r="AD337" s="5">
        <v>1.5</v>
      </c>
      <c r="AE337" s="5">
        <v>11.3</v>
      </c>
      <c r="AF337" s="5">
        <v>2.5</v>
      </c>
      <c r="AG337" s="5">
        <v>51.0</v>
      </c>
      <c r="AH337" s="5">
        <v>45.0</v>
      </c>
      <c r="AI337" s="5">
        <v>4.0</v>
      </c>
      <c r="AJ337" s="5">
        <v>12.0</v>
      </c>
      <c r="AK337" s="5">
        <v>4.0</v>
      </c>
      <c r="AL337" s="5">
        <v>0.0</v>
      </c>
      <c r="AM337" s="5">
        <v>0.0</v>
      </c>
      <c r="AN337" s="5">
        <v>0.0</v>
      </c>
      <c r="AO337" s="5">
        <v>0.0</v>
      </c>
      <c r="AP337" s="5">
        <v>6.0</v>
      </c>
      <c r="AQ337" s="5">
        <v>0.267</v>
      </c>
      <c r="AR337" s="5">
        <v>0.353</v>
      </c>
      <c r="AS337" s="5">
        <v>0.356</v>
      </c>
      <c r="AT337" s="5">
        <v>0.708</v>
      </c>
      <c r="AU337" s="5">
        <v>16.0</v>
      </c>
      <c r="AV337" s="5">
        <v>2.0</v>
      </c>
      <c r="AW337" s="5">
        <v>0.0</v>
      </c>
      <c r="AX337" s="5">
        <v>0.0</v>
      </c>
      <c r="AY337" s="5">
        <v>0.0</v>
      </c>
      <c r="AZ337" s="5">
        <v>2.0</v>
      </c>
      <c r="BA337" s="5">
        <v>0.0</v>
      </c>
      <c r="BB337" s="5">
        <v>0.4</v>
      </c>
      <c r="BC337" s="5">
        <f t="shared" si="1"/>
        <v>8</v>
      </c>
      <c r="BD337" s="5">
        <f t="shared" si="2"/>
        <v>0</v>
      </c>
    </row>
    <row r="338">
      <c r="A338" s="1">
        <v>337.0</v>
      </c>
      <c r="B338" s="3"/>
      <c r="C338" s="4" t="s">
        <v>1117</v>
      </c>
      <c r="D338" s="4" t="s">
        <v>1126</v>
      </c>
      <c r="E338" s="5">
        <v>2020.0</v>
      </c>
      <c r="F338" s="5">
        <v>2020.0</v>
      </c>
      <c r="G338" s="5">
        <v>8.0</v>
      </c>
      <c r="H338" s="5">
        <v>15.0</v>
      </c>
      <c r="I338" s="3"/>
      <c r="J338" s="3"/>
      <c r="K338" s="3"/>
      <c r="L338" s="5">
        <v>3.6</v>
      </c>
      <c r="M338" s="5">
        <v>6.0</v>
      </c>
      <c r="N338" s="3"/>
      <c r="O338" s="3"/>
      <c r="P338" s="3"/>
      <c r="Q338" s="3"/>
      <c r="R338" s="5">
        <v>15.0</v>
      </c>
      <c r="S338" s="5">
        <v>10.0</v>
      </c>
      <c r="T338" s="5">
        <v>10.0</v>
      </c>
      <c r="U338" s="5">
        <v>6.0</v>
      </c>
      <c r="V338" s="5">
        <v>2.0</v>
      </c>
      <c r="W338" s="5">
        <v>10.0</v>
      </c>
      <c r="X338" s="5">
        <v>0.0</v>
      </c>
      <c r="Y338" s="5">
        <v>0.0</v>
      </c>
      <c r="Z338" s="5">
        <v>0.0</v>
      </c>
      <c r="AA338" s="5">
        <v>0.0</v>
      </c>
      <c r="AB338" s="5">
        <v>0.0</v>
      </c>
      <c r="AC338" s="5">
        <v>64.0</v>
      </c>
      <c r="AD338" s="5">
        <v>1.333</v>
      </c>
      <c r="AE338" s="5">
        <v>9.0</v>
      </c>
      <c r="AF338" s="5">
        <v>1.5</v>
      </c>
      <c r="AG338" s="5">
        <v>64.0</v>
      </c>
      <c r="AH338" s="5">
        <v>54.0</v>
      </c>
      <c r="AI338" s="5">
        <v>10.0</v>
      </c>
      <c r="AJ338" s="5">
        <v>10.0</v>
      </c>
      <c r="AK338" s="5">
        <v>1.0</v>
      </c>
      <c r="AL338" s="5">
        <v>0.0</v>
      </c>
      <c r="AM338" s="5">
        <v>2.0</v>
      </c>
      <c r="AN338" s="5">
        <v>2.0</v>
      </c>
      <c r="AO338" s="5">
        <v>0.0</v>
      </c>
      <c r="AP338" s="5">
        <v>10.0</v>
      </c>
      <c r="AQ338" s="5">
        <v>0.185</v>
      </c>
      <c r="AR338" s="5">
        <v>0.313</v>
      </c>
      <c r="AS338" s="5">
        <v>0.315</v>
      </c>
      <c r="AT338" s="5">
        <v>0.627</v>
      </c>
      <c r="AU338" s="5">
        <v>17.0</v>
      </c>
      <c r="AV338" s="5">
        <v>1.0</v>
      </c>
      <c r="AW338" s="5">
        <v>0.0</v>
      </c>
      <c r="AX338" s="5">
        <v>0.0</v>
      </c>
      <c r="AY338" s="5">
        <v>0.0</v>
      </c>
      <c r="AZ338" s="5">
        <v>0.0</v>
      </c>
      <c r="BA338" s="5">
        <v>0.0</v>
      </c>
      <c r="BB338" s="5">
        <v>0.216</v>
      </c>
      <c r="BC338" s="5">
        <f t="shared" si="1"/>
        <v>7</v>
      </c>
      <c r="BD338" s="5">
        <f t="shared" si="2"/>
        <v>2</v>
      </c>
    </row>
    <row r="339">
      <c r="A339" s="1">
        <v>338.0</v>
      </c>
      <c r="B339" s="3"/>
      <c r="C339" s="4" t="s">
        <v>1042</v>
      </c>
      <c r="D339" s="4" t="s">
        <v>1126</v>
      </c>
      <c r="E339" s="5">
        <v>2019.0</v>
      </c>
      <c r="F339" s="5">
        <v>2020.0</v>
      </c>
      <c r="G339" s="5">
        <v>22.0</v>
      </c>
      <c r="H339" s="5">
        <v>15.0</v>
      </c>
      <c r="I339" s="3"/>
      <c r="J339" s="3"/>
      <c r="K339" s="3"/>
      <c r="L339" s="5">
        <v>4.8</v>
      </c>
      <c r="M339" s="5">
        <v>0.0</v>
      </c>
      <c r="N339" s="3"/>
      <c r="O339" s="3"/>
      <c r="P339" s="3"/>
      <c r="Q339" s="3"/>
      <c r="R339" s="5">
        <v>15.0</v>
      </c>
      <c r="S339" s="5">
        <v>10.0</v>
      </c>
      <c r="T339" s="5">
        <v>8.0</v>
      </c>
      <c r="U339" s="5">
        <v>8.0</v>
      </c>
      <c r="V339" s="5">
        <v>1.0</v>
      </c>
      <c r="W339" s="5">
        <v>9.0</v>
      </c>
      <c r="X339" s="5">
        <v>0.0</v>
      </c>
      <c r="Y339" s="5">
        <v>0.0</v>
      </c>
      <c r="Z339" s="5">
        <v>0.0</v>
      </c>
      <c r="AA339" s="5">
        <v>1.0</v>
      </c>
      <c r="AB339" s="5">
        <v>1.0</v>
      </c>
      <c r="AC339" s="5">
        <v>63.0</v>
      </c>
      <c r="AD339" s="5">
        <v>1.267</v>
      </c>
      <c r="AE339" s="5">
        <v>9.0</v>
      </c>
      <c r="AF339" s="5">
        <v>1.67</v>
      </c>
      <c r="AG339" s="5">
        <v>63.0</v>
      </c>
      <c r="AH339" s="5">
        <v>53.0</v>
      </c>
      <c r="AI339" s="5">
        <v>8.0</v>
      </c>
      <c r="AJ339" s="5">
        <v>10.0</v>
      </c>
      <c r="AK339" s="5">
        <v>3.0</v>
      </c>
      <c r="AL339" s="5">
        <v>0.0</v>
      </c>
      <c r="AM339" s="5">
        <v>1.0</v>
      </c>
      <c r="AN339" s="5">
        <v>1.0</v>
      </c>
      <c r="AO339" s="5">
        <v>0.0</v>
      </c>
      <c r="AP339" s="5">
        <v>9.0</v>
      </c>
      <c r="AQ339" s="5">
        <v>0.189</v>
      </c>
      <c r="AR339" s="5">
        <v>0.302</v>
      </c>
      <c r="AS339" s="5">
        <v>0.302</v>
      </c>
      <c r="AT339" s="5">
        <v>0.603</v>
      </c>
      <c r="AU339" s="5">
        <v>16.0</v>
      </c>
      <c r="AV339" s="5">
        <v>0.0</v>
      </c>
      <c r="AW339" s="5">
        <v>0.0</v>
      </c>
      <c r="AX339" s="5">
        <v>0.0</v>
      </c>
      <c r="AY339" s="5">
        <v>1.0</v>
      </c>
      <c r="AZ339" s="5">
        <v>0.0</v>
      </c>
      <c r="BA339" s="5">
        <v>0.0</v>
      </c>
      <c r="BB339" s="5">
        <v>0.237</v>
      </c>
      <c r="BC339" s="5">
        <f t="shared" si="1"/>
        <v>6</v>
      </c>
      <c r="BD339" s="5">
        <f t="shared" si="2"/>
        <v>1</v>
      </c>
    </row>
    <row r="340">
      <c r="A340" s="1">
        <v>339.0</v>
      </c>
      <c r="B340" s="3"/>
      <c r="C340" s="4" t="s">
        <v>792</v>
      </c>
      <c r="D340" s="4" t="s">
        <v>1126</v>
      </c>
      <c r="E340" s="5">
        <v>2019.0</v>
      </c>
      <c r="F340" s="5">
        <v>2020.0</v>
      </c>
      <c r="G340" s="5">
        <v>62.0</v>
      </c>
      <c r="H340" s="5">
        <v>15.0</v>
      </c>
      <c r="I340" s="3"/>
      <c r="J340" s="3"/>
      <c r="K340" s="3"/>
      <c r="L340" s="5">
        <v>3.68</v>
      </c>
      <c r="M340" s="5">
        <v>0.0</v>
      </c>
      <c r="N340" s="3"/>
      <c r="O340" s="3"/>
      <c r="P340" s="3"/>
      <c r="Q340" s="3"/>
      <c r="R340" s="5">
        <v>29.1</v>
      </c>
      <c r="S340" s="5">
        <v>22.0</v>
      </c>
      <c r="T340" s="5">
        <v>14.0</v>
      </c>
      <c r="U340" s="5">
        <v>12.0</v>
      </c>
      <c r="V340" s="5">
        <v>3.0</v>
      </c>
      <c r="W340" s="5">
        <v>15.0</v>
      </c>
      <c r="X340" s="5">
        <v>3.0</v>
      </c>
      <c r="Y340" s="5">
        <v>3.0</v>
      </c>
      <c r="Z340" s="5">
        <v>1.0</v>
      </c>
      <c r="AA340" s="5">
        <v>0.0</v>
      </c>
      <c r="AB340" s="5">
        <v>0.0</v>
      </c>
      <c r="AC340" s="5">
        <v>126.0</v>
      </c>
      <c r="AD340" s="5">
        <v>1.261</v>
      </c>
      <c r="AE340" s="5">
        <v>4.6</v>
      </c>
      <c r="AF340" s="5">
        <v>1.0</v>
      </c>
      <c r="AG340" s="5">
        <v>126.0</v>
      </c>
      <c r="AH340" s="5">
        <v>107.0</v>
      </c>
      <c r="AI340" s="5">
        <v>14.0</v>
      </c>
      <c r="AJ340" s="5">
        <v>22.0</v>
      </c>
      <c r="AK340" s="5">
        <v>2.0</v>
      </c>
      <c r="AL340" s="5">
        <v>0.0</v>
      </c>
      <c r="AM340" s="5">
        <v>3.0</v>
      </c>
      <c r="AN340" s="5">
        <v>0.0</v>
      </c>
      <c r="AO340" s="5">
        <v>0.0</v>
      </c>
      <c r="AP340" s="5">
        <v>15.0</v>
      </c>
      <c r="AQ340" s="5">
        <v>0.206</v>
      </c>
      <c r="AR340" s="5">
        <v>0.306</v>
      </c>
      <c r="AS340" s="5">
        <v>0.308</v>
      </c>
      <c r="AT340" s="5">
        <v>0.615</v>
      </c>
      <c r="AU340" s="5">
        <v>33.0</v>
      </c>
      <c r="AV340" s="5">
        <v>2.0</v>
      </c>
      <c r="AW340" s="5">
        <v>1.0</v>
      </c>
      <c r="AX340" s="5">
        <v>2.0</v>
      </c>
      <c r="AY340" s="5">
        <v>1.0</v>
      </c>
      <c r="AZ340" s="5">
        <v>3.0</v>
      </c>
      <c r="BA340" s="5">
        <v>3.0</v>
      </c>
      <c r="BB340" s="5">
        <v>0.211</v>
      </c>
      <c r="BC340" s="5">
        <f t="shared" si="1"/>
        <v>17</v>
      </c>
      <c r="BD340" s="5">
        <f t="shared" si="2"/>
        <v>0</v>
      </c>
    </row>
    <row r="341">
      <c r="A341" s="1">
        <v>340.0</v>
      </c>
      <c r="B341" s="3"/>
      <c r="C341" s="4" t="s">
        <v>871</v>
      </c>
      <c r="D341" s="4" t="s">
        <v>1126</v>
      </c>
      <c r="E341" s="5">
        <v>2019.0</v>
      </c>
      <c r="F341" s="5">
        <v>2020.0</v>
      </c>
      <c r="G341" s="5">
        <v>32.0</v>
      </c>
      <c r="H341" s="5">
        <v>15.0</v>
      </c>
      <c r="I341" s="3"/>
      <c r="J341" s="3"/>
      <c r="K341" s="3"/>
      <c r="L341" s="5">
        <v>5.14</v>
      </c>
      <c r="M341" s="5">
        <v>0.0</v>
      </c>
      <c r="N341" s="3"/>
      <c r="O341" s="3"/>
      <c r="P341" s="3"/>
      <c r="Q341" s="3"/>
      <c r="R341" s="5">
        <v>14.0</v>
      </c>
      <c r="S341" s="5">
        <v>15.0</v>
      </c>
      <c r="T341" s="5">
        <v>5.0</v>
      </c>
      <c r="U341" s="5">
        <v>8.0</v>
      </c>
      <c r="V341" s="5">
        <v>0.0</v>
      </c>
      <c r="W341" s="5">
        <v>15.0</v>
      </c>
      <c r="X341" s="5">
        <v>0.0</v>
      </c>
      <c r="Y341" s="5">
        <v>0.0</v>
      </c>
      <c r="Z341" s="5">
        <v>2.0</v>
      </c>
      <c r="AA341" s="5">
        <v>0.0</v>
      </c>
      <c r="AB341" s="5">
        <v>2.0</v>
      </c>
      <c r="AC341" s="5">
        <v>74.0</v>
      </c>
      <c r="AD341" s="5">
        <v>2.143</v>
      </c>
      <c r="AE341" s="5">
        <v>9.6</v>
      </c>
      <c r="AF341" s="5">
        <v>1.0</v>
      </c>
      <c r="AG341" s="5">
        <v>74.0</v>
      </c>
      <c r="AH341" s="5">
        <v>55.0</v>
      </c>
      <c r="AI341" s="5">
        <v>5.0</v>
      </c>
      <c r="AJ341" s="5">
        <v>15.0</v>
      </c>
      <c r="AK341" s="5">
        <v>5.0</v>
      </c>
      <c r="AL341" s="5">
        <v>0.0</v>
      </c>
      <c r="AM341" s="5">
        <v>0.0</v>
      </c>
      <c r="AN341" s="5">
        <v>2.0</v>
      </c>
      <c r="AO341" s="5">
        <v>0.0</v>
      </c>
      <c r="AP341" s="5">
        <v>15.0</v>
      </c>
      <c r="AQ341" s="5">
        <v>0.273</v>
      </c>
      <c r="AR341" s="5">
        <v>0.438</v>
      </c>
      <c r="AS341" s="5">
        <v>0.364</v>
      </c>
      <c r="AT341" s="5">
        <v>0.802</v>
      </c>
      <c r="AU341" s="5">
        <v>20.0</v>
      </c>
      <c r="AV341" s="5">
        <v>0.0</v>
      </c>
      <c r="AW341" s="5">
        <v>2.0</v>
      </c>
      <c r="AX341" s="5">
        <v>1.0</v>
      </c>
      <c r="AY341" s="5">
        <v>1.0</v>
      </c>
      <c r="AZ341" s="5">
        <v>0.0</v>
      </c>
      <c r="BA341" s="5">
        <v>0.0</v>
      </c>
      <c r="BB341" s="5">
        <v>0.366</v>
      </c>
      <c r="BC341" s="5">
        <f t="shared" si="1"/>
        <v>10</v>
      </c>
      <c r="BD341" s="5">
        <f t="shared" si="2"/>
        <v>2</v>
      </c>
    </row>
    <row r="342">
      <c r="A342" s="1">
        <v>341.0</v>
      </c>
      <c r="B342" s="3"/>
      <c r="C342" s="4" t="s">
        <v>1041</v>
      </c>
      <c r="D342" s="4" t="s">
        <v>1126</v>
      </c>
      <c r="E342" s="5">
        <v>2019.0</v>
      </c>
      <c r="F342" s="5">
        <v>2019.0</v>
      </c>
      <c r="G342" s="5">
        <v>7.0</v>
      </c>
      <c r="H342" s="5">
        <v>15.0</v>
      </c>
      <c r="I342" s="3"/>
      <c r="J342" s="3"/>
      <c r="K342" s="3"/>
      <c r="L342" s="5">
        <v>4.26</v>
      </c>
      <c r="M342" s="5">
        <v>7.0</v>
      </c>
      <c r="N342" s="3"/>
      <c r="O342" s="3"/>
      <c r="P342" s="3"/>
      <c r="Q342" s="3"/>
      <c r="R342" s="5">
        <v>19.0</v>
      </c>
      <c r="S342" s="5">
        <v>16.0</v>
      </c>
      <c r="T342" s="5">
        <v>14.0</v>
      </c>
      <c r="U342" s="5">
        <v>9.0</v>
      </c>
      <c r="V342" s="5">
        <v>2.0</v>
      </c>
      <c r="W342" s="5">
        <v>7.0</v>
      </c>
      <c r="X342" s="5">
        <v>1.0</v>
      </c>
      <c r="Y342" s="5">
        <v>5.0</v>
      </c>
      <c r="Z342" s="5">
        <v>1.0</v>
      </c>
      <c r="AA342" s="5">
        <v>0.0</v>
      </c>
      <c r="AB342" s="5">
        <v>1.0</v>
      </c>
      <c r="AC342" s="5">
        <v>83.0</v>
      </c>
      <c r="AD342" s="5">
        <v>1.211</v>
      </c>
      <c r="AE342" s="5">
        <v>7.1</v>
      </c>
      <c r="AF342" s="5">
        <v>2.14</v>
      </c>
      <c r="AG342" s="5">
        <v>83.0</v>
      </c>
      <c r="AH342" s="5">
        <v>74.0</v>
      </c>
      <c r="AI342" s="5">
        <v>14.0</v>
      </c>
      <c r="AJ342" s="5">
        <v>16.0</v>
      </c>
      <c r="AK342" s="5">
        <v>4.0</v>
      </c>
      <c r="AL342" s="5">
        <v>1.0</v>
      </c>
      <c r="AM342" s="5">
        <v>2.0</v>
      </c>
      <c r="AN342" s="5">
        <v>1.0</v>
      </c>
      <c r="AO342" s="5">
        <v>1.0</v>
      </c>
      <c r="AP342" s="5">
        <v>7.0</v>
      </c>
      <c r="AQ342" s="5">
        <v>0.216</v>
      </c>
      <c r="AR342" s="5">
        <v>0.289</v>
      </c>
      <c r="AS342" s="5">
        <v>0.378</v>
      </c>
      <c r="AT342" s="5">
        <v>0.668</v>
      </c>
      <c r="AU342" s="5">
        <v>28.0</v>
      </c>
      <c r="AV342" s="5">
        <v>1.0</v>
      </c>
      <c r="AW342" s="5">
        <v>1.0</v>
      </c>
      <c r="AX342" s="5">
        <v>0.0</v>
      </c>
      <c r="AY342" s="5">
        <v>1.0</v>
      </c>
      <c r="AZ342" s="5">
        <v>1.0</v>
      </c>
      <c r="BA342" s="5">
        <v>5.0</v>
      </c>
      <c r="BB342" s="5">
        <v>0.241</v>
      </c>
      <c r="BC342" s="5">
        <f t="shared" si="1"/>
        <v>9</v>
      </c>
      <c r="BD342" s="5">
        <f t="shared" si="2"/>
        <v>0</v>
      </c>
    </row>
    <row r="343">
      <c r="A343" s="1">
        <v>342.0</v>
      </c>
      <c r="B343" s="3"/>
      <c r="C343" s="4" t="s">
        <v>1063</v>
      </c>
      <c r="D343" s="4" t="s">
        <v>1126</v>
      </c>
      <c r="E343" s="5">
        <v>2019.0</v>
      </c>
      <c r="F343" s="5">
        <v>2019.0</v>
      </c>
      <c r="G343" s="5">
        <v>12.0</v>
      </c>
      <c r="H343" s="5">
        <v>14.0</v>
      </c>
      <c r="I343" s="3"/>
      <c r="J343" s="3"/>
      <c r="K343" s="3"/>
      <c r="L343" s="5">
        <v>10.03</v>
      </c>
      <c r="M343" s="5">
        <v>1.0</v>
      </c>
      <c r="N343" s="3"/>
      <c r="O343" s="3"/>
      <c r="P343" s="3"/>
      <c r="Q343" s="3"/>
      <c r="R343" s="5">
        <v>11.2</v>
      </c>
      <c r="S343" s="5">
        <v>15.0</v>
      </c>
      <c r="T343" s="5">
        <v>13.0</v>
      </c>
      <c r="U343" s="5">
        <v>13.0</v>
      </c>
      <c r="V343" s="5">
        <v>3.0</v>
      </c>
      <c r="W343" s="5">
        <v>8.0</v>
      </c>
      <c r="X343" s="5">
        <v>0.0</v>
      </c>
      <c r="Y343" s="5">
        <v>0.0</v>
      </c>
      <c r="Z343" s="5">
        <v>2.0</v>
      </c>
      <c r="AA343" s="5">
        <v>0.0</v>
      </c>
      <c r="AB343" s="5">
        <v>0.0</v>
      </c>
      <c r="AC343" s="5">
        <v>57.0</v>
      </c>
      <c r="AD343" s="5">
        <v>1.971</v>
      </c>
      <c r="AE343" s="5">
        <v>10.8</v>
      </c>
      <c r="AF343" s="5">
        <v>1.75</v>
      </c>
      <c r="AG343" s="5">
        <v>57.0</v>
      </c>
      <c r="AH343" s="5">
        <v>45.0</v>
      </c>
      <c r="AI343" s="5">
        <v>13.0</v>
      </c>
      <c r="AJ343" s="5">
        <v>15.0</v>
      </c>
      <c r="AK343" s="5">
        <v>4.0</v>
      </c>
      <c r="AL343" s="5">
        <v>0.0</v>
      </c>
      <c r="AM343" s="5">
        <v>3.0</v>
      </c>
      <c r="AN343" s="5">
        <v>0.0</v>
      </c>
      <c r="AO343" s="5">
        <v>1.0</v>
      </c>
      <c r="AP343" s="5">
        <v>8.0</v>
      </c>
      <c r="AQ343" s="5">
        <v>0.333</v>
      </c>
      <c r="AR343" s="5">
        <v>0.439</v>
      </c>
      <c r="AS343" s="5">
        <v>0.622</v>
      </c>
      <c r="AT343" s="5">
        <v>1.061</v>
      </c>
      <c r="AU343" s="5">
        <v>28.0</v>
      </c>
      <c r="AV343" s="5">
        <v>1.0</v>
      </c>
      <c r="AW343" s="5">
        <v>2.0</v>
      </c>
      <c r="AX343" s="5">
        <v>0.0</v>
      </c>
      <c r="AY343" s="5">
        <v>2.0</v>
      </c>
      <c r="AZ343" s="5">
        <v>0.0</v>
      </c>
      <c r="BA343" s="5">
        <v>0.0</v>
      </c>
      <c r="BB343" s="5">
        <v>0.4</v>
      </c>
      <c r="BC343" s="5">
        <f t="shared" si="1"/>
        <v>8</v>
      </c>
      <c r="BD343" s="5">
        <f t="shared" si="2"/>
        <v>-1</v>
      </c>
    </row>
    <row r="344">
      <c r="A344" s="1">
        <v>343.0</v>
      </c>
      <c r="B344" s="3"/>
      <c r="C344" s="4" t="s">
        <v>967</v>
      </c>
      <c r="D344" s="4" t="s">
        <v>1126</v>
      </c>
      <c r="E344" s="5">
        <v>2019.0</v>
      </c>
      <c r="F344" s="5">
        <v>2020.0</v>
      </c>
      <c r="G344" s="5">
        <v>31.0</v>
      </c>
      <c r="H344" s="5">
        <v>14.0</v>
      </c>
      <c r="I344" s="3"/>
      <c r="J344" s="3"/>
      <c r="K344" s="3"/>
      <c r="L344" s="5">
        <v>5.29</v>
      </c>
      <c r="M344" s="5">
        <v>0.0</v>
      </c>
      <c r="N344" s="3"/>
      <c r="O344" s="3"/>
      <c r="P344" s="3"/>
      <c r="Q344" s="3"/>
      <c r="R344" s="5">
        <v>17.0</v>
      </c>
      <c r="S344" s="5">
        <v>13.0</v>
      </c>
      <c r="T344" s="5">
        <v>14.0</v>
      </c>
      <c r="U344" s="5">
        <v>10.0</v>
      </c>
      <c r="V344" s="5">
        <v>5.0</v>
      </c>
      <c r="W344" s="5">
        <v>11.0</v>
      </c>
      <c r="X344" s="5">
        <v>0.0</v>
      </c>
      <c r="Y344" s="5">
        <v>0.0</v>
      </c>
      <c r="Z344" s="5">
        <v>0.0</v>
      </c>
      <c r="AA344" s="5">
        <v>0.0</v>
      </c>
      <c r="AB344" s="5">
        <v>0.0</v>
      </c>
      <c r="AC344" s="5">
        <v>75.0</v>
      </c>
      <c r="AD344" s="5">
        <v>1.412</v>
      </c>
      <c r="AE344" s="5">
        <v>7.4</v>
      </c>
      <c r="AF344" s="5">
        <v>1.27</v>
      </c>
      <c r="AG344" s="5">
        <v>75.0</v>
      </c>
      <c r="AH344" s="5">
        <v>62.0</v>
      </c>
      <c r="AI344" s="5">
        <v>14.0</v>
      </c>
      <c r="AJ344" s="5">
        <v>13.0</v>
      </c>
      <c r="AK344" s="5">
        <v>2.0</v>
      </c>
      <c r="AL344" s="5">
        <v>0.0</v>
      </c>
      <c r="AM344" s="5">
        <v>5.0</v>
      </c>
      <c r="AN344" s="5">
        <v>0.0</v>
      </c>
      <c r="AO344" s="5">
        <v>0.0</v>
      </c>
      <c r="AP344" s="5">
        <v>11.0</v>
      </c>
      <c r="AQ344" s="5">
        <v>0.21</v>
      </c>
      <c r="AR344" s="5">
        <v>0.324</v>
      </c>
      <c r="AS344" s="5">
        <v>0.484</v>
      </c>
      <c r="AT344" s="5">
        <v>0.808</v>
      </c>
      <c r="AU344" s="5">
        <v>30.0</v>
      </c>
      <c r="AV344" s="5">
        <v>1.0</v>
      </c>
      <c r="AW344" s="5">
        <v>0.0</v>
      </c>
      <c r="AX344" s="5">
        <v>0.0</v>
      </c>
      <c r="AY344" s="5">
        <v>1.0</v>
      </c>
      <c r="AZ344" s="5">
        <v>0.0</v>
      </c>
      <c r="BA344" s="5">
        <v>0.0</v>
      </c>
      <c r="BB344" s="5">
        <v>0.182</v>
      </c>
      <c r="BC344" s="5">
        <f t="shared" si="1"/>
        <v>6</v>
      </c>
      <c r="BD344" s="5">
        <f t="shared" si="2"/>
        <v>0</v>
      </c>
    </row>
    <row r="345">
      <c r="A345" s="1">
        <v>344.0</v>
      </c>
      <c r="B345" s="3"/>
      <c r="C345" s="4" t="s">
        <v>1060</v>
      </c>
      <c r="D345" s="4" t="s">
        <v>1126</v>
      </c>
      <c r="E345" s="5">
        <v>2020.0</v>
      </c>
      <c r="F345" s="5">
        <v>2020.0</v>
      </c>
      <c r="G345" s="5">
        <v>7.0</v>
      </c>
      <c r="H345" s="5">
        <v>14.0</v>
      </c>
      <c r="I345" s="3"/>
      <c r="J345" s="3"/>
      <c r="K345" s="3"/>
      <c r="L345" s="5">
        <v>4.5</v>
      </c>
      <c r="M345" s="5">
        <v>5.0</v>
      </c>
      <c r="N345" s="3"/>
      <c r="O345" s="3"/>
      <c r="P345" s="3"/>
      <c r="Q345" s="3"/>
      <c r="R345" s="5">
        <v>14.0</v>
      </c>
      <c r="S345" s="5">
        <v>17.0</v>
      </c>
      <c r="T345" s="5">
        <v>6.0</v>
      </c>
      <c r="U345" s="5">
        <v>7.0</v>
      </c>
      <c r="V345" s="5">
        <v>1.0</v>
      </c>
      <c r="W345" s="5">
        <v>9.0</v>
      </c>
      <c r="X345" s="5">
        <v>0.0</v>
      </c>
      <c r="Y345" s="5">
        <v>1.0</v>
      </c>
      <c r="Z345" s="5">
        <v>0.0</v>
      </c>
      <c r="AA345" s="5">
        <v>0.0</v>
      </c>
      <c r="AB345" s="5">
        <v>0.0</v>
      </c>
      <c r="AC345" s="5">
        <v>66.0</v>
      </c>
      <c r="AD345" s="5">
        <v>1.857</v>
      </c>
      <c r="AE345" s="5">
        <v>9.0</v>
      </c>
      <c r="AF345" s="5">
        <v>1.56</v>
      </c>
      <c r="AG345" s="5">
        <v>66.0</v>
      </c>
      <c r="AH345" s="5">
        <v>57.0</v>
      </c>
      <c r="AI345" s="5">
        <v>6.0</v>
      </c>
      <c r="AJ345" s="5">
        <v>17.0</v>
      </c>
      <c r="AK345" s="5">
        <v>5.0</v>
      </c>
      <c r="AL345" s="5">
        <v>0.0</v>
      </c>
      <c r="AM345" s="5">
        <v>1.0</v>
      </c>
      <c r="AN345" s="5">
        <v>1.0</v>
      </c>
      <c r="AO345" s="5">
        <v>2.0</v>
      </c>
      <c r="AP345" s="5">
        <v>9.0</v>
      </c>
      <c r="AQ345" s="5">
        <v>0.298</v>
      </c>
      <c r="AR345" s="5">
        <v>0.394</v>
      </c>
      <c r="AS345" s="5">
        <v>0.439</v>
      </c>
      <c r="AT345" s="5">
        <v>0.833</v>
      </c>
      <c r="AU345" s="5">
        <v>25.0</v>
      </c>
      <c r="AV345" s="5">
        <v>1.0</v>
      </c>
      <c r="AW345" s="5">
        <v>0.0</v>
      </c>
      <c r="AX345" s="5">
        <v>0.0</v>
      </c>
      <c r="AY345" s="5">
        <v>0.0</v>
      </c>
      <c r="AZ345" s="5">
        <v>0.0</v>
      </c>
      <c r="BA345" s="5">
        <v>1.0</v>
      </c>
      <c r="BB345" s="5">
        <v>0.381</v>
      </c>
      <c r="BC345" s="5">
        <f t="shared" si="1"/>
        <v>11</v>
      </c>
      <c r="BD345" s="5">
        <f t="shared" si="2"/>
        <v>-1</v>
      </c>
    </row>
    <row r="346">
      <c r="A346" s="1">
        <v>345.0</v>
      </c>
      <c r="B346" s="3"/>
      <c r="C346" s="4" t="s">
        <v>1081</v>
      </c>
      <c r="D346" s="4" t="s">
        <v>1126</v>
      </c>
      <c r="E346" s="5">
        <v>2019.0</v>
      </c>
      <c r="F346" s="5">
        <v>2020.0</v>
      </c>
      <c r="G346" s="5">
        <v>22.0</v>
      </c>
      <c r="H346" s="5">
        <v>14.0</v>
      </c>
      <c r="I346" s="3"/>
      <c r="J346" s="3"/>
      <c r="K346" s="3"/>
      <c r="L346" s="5">
        <v>5.4</v>
      </c>
      <c r="M346" s="5">
        <v>0.0</v>
      </c>
      <c r="N346" s="3"/>
      <c r="O346" s="3"/>
      <c r="P346" s="3"/>
      <c r="Q346" s="3"/>
      <c r="R346" s="5">
        <v>10.0</v>
      </c>
      <c r="S346" s="5">
        <v>8.0</v>
      </c>
      <c r="T346" s="5">
        <v>4.0</v>
      </c>
      <c r="U346" s="5">
        <v>6.0</v>
      </c>
      <c r="V346" s="5">
        <v>2.0</v>
      </c>
      <c r="W346" s="5">
        <v>4.0</v>
      </c>
      <c r="X346" s="5">
        <v>1.0</v>
      </c>
      <c r="Y346" s="5">
        <v>0.0</v>
      </c>
      <c r="Z346" s="5">
        <v>2.0</v>
      </c>
      <c r="AA346" s="5">
        <v>0.0</v>
      </c>
      <c r="AB346" s="5">
        <v>0.0</v>
      </c>
      <c r="AC346" s="5">
        <v>42.0</v>
      </c>
      <c r="AD346" s="5">
        <v>1.2</v>
      </c>
      <c r="AE346" s="5">
        <v>12.6</v>
      </c>
      <c r="AF346" s="5">
        <v>3.5</v>
      </c>
      <c r="AG346" s="5">
        <v>42.0</v>
      </c>
      <c r="AH346" s="5">
        <v>36.0</v>
      </c>
      <c r="AI346" s="5">
        <v>4.0</v>
      </c>
      <c r="AJ346" s="5">
        <v>8.0</v>
      </c>
      <c r="AK346" s="5">
        <v>1.0</v>
      </c>
      <c r="AL346" s="5">
        <v>0.0</v>
      </c>
      <c r="AM346" s="5">
        <v>2.0</v>
      </c>
      <c r="AN346" s="5">
        <v>1.0</v>
      </c>
      <c r="AO346" s="5">
        <v>0.0</v>
      </c>
      <c r="AP346" s="5">
        <v>4.0</v>
      </c>
      <c r="AQ346" s="5">
        <v>0.222</v>
      </c>
      <c r="AR346" s="5">
        <v>0.333</v>
      </c>
      <c r="AS346" s="5">
        <v>0.417</v>
      </c>
      <c r="AT346" s="5">
        <v>0.75</v>
      </c>
      <c r="AU346" s="5">
        <v>15.0</v>
      </c>
      <c r="AV346" s="5">
        <v>1.0</v>
      </c>
      <c r="AW346" s="5">
        <v>2.0</v>
      </c>
      <c r="AX346" s="5">
        <v>0.0</v>
      </c>
      <c r="AY346" s="5">
        <v>0.0</v>
      </c>
      <c r="AZ346" s="5">
        <v>1.0</v>
      </c>
      <c r="BA346" s="5">
        <v>0.0</v>
      </c>
      <c r="BB346" s="5">
        <v>0.3</v>
      </c>
      <c r="BC346" s="5">
        <f t="shared" si="1"/>
        <v>5</v>
      </c>
      <c r="BD346" s="5">
        <f t="shared" si="2"/>
        <v>1</v>
      </c>
    </row>
    <row r="347">
      <c r="A347" s="1">
        <v>346.0</v>
      </c>
      <c r="B347" s="3"/>
      <c r="C347" s="4" t="s">
        <v>993</v>
      </c>
      <c r="D347" s="4" t="s">
        <v>1126</v>
      </c>
      <c r="E347" s="5">
        <v>2020.0</v>
      </c>
      <c r="F347" s="5">
        <v>2020.0</v>
      </c>
      <c r="G347" s="5">
        <v>8.0</v>
      </c>
      <c r="H347" s="5">
        <v>14.0</v>
      </c>
      <c r="I347" s="3"/>
      <c r="J347" s="3"/>
      <c r="K347" s="3"/>
      <c r="L347" s="5">
        <v>4.74</v>
      </c>
      <c r="M347" s="5">
        <v>7.0</v>
      </c>
      <c r="N347" s="3"/>
      <c r="O347" s="3"/>
      <c r="P347" s="3"/>
      <c r="Q347" s="3"/>
      <c r="R347" s="5">
        <v>19.0</v>
      </c>
      <c r="S347" s="5">
        <v>18.0</v>
      </c>
      <c r="T347" s="5">
        <v>11.0</v>
      </c>
      <c r="U347" s="5">
        <v>10.0</v>
      </c>
      <c r="V347" s="5">
        <v>5.0</v>
      </c>
      <c r="W347" s="5">
        <v>8.0</v>
      </c>
      <c r="X347" s="5">
        <v>0.0</v>
      </c>
      <c r="Y347" s="5">
        <v>0.0</v>
      </c>
      <c r="Z347" s="5">
        <v>0.0</v>
      </c>
      <c r="AA347" s="5">
        <v>1.0</v>
      </c>
      <c r="AB347" s="5">
        <v>1.0</v>
      </c>
      <c r="AC347" s="5">
        <v>80.0</v>
      </c>
      <c r="AD347" s="5">
        <v>1.368</v>
      </c>
      <c r="AE347" s="5">
        <v>6.6</v>
      </c>
      <c r="AF347" s="5">
        <v>1.75</v>
      </c>
      <c r="AG347" s="5">
        <v>80.0</v>
      </c>
      <c r="AH347" s="5">
        <v>72.0</v>
      </c>
      <c r="AI347" s="5">
        <v>11.0</v>
      </c>
      <c r="AJ347" s="5">
        <v>18.0</v>
      </c>
      <c r="AK347" s="5">
        <v>2.0</v>
      </c>
      <c r="AL347" s="5">
        <v>0.0</v>
      </c>
      <c r="AM347" s="5">
        <v>5.0</v>
      </c>
      <c r="AN347" s="5">
        <v>0.0</v>
      </c>
      <c r="AO347" s="5">
        <v>0.0</v>
      </c>
      <c r="AP347" s="5">
        <v>8.0</v>
      </c>
      <c r="AQ347" s="5">
        <v>0.25</v>
      </c>
      <c r="AR347" s="5">
        <v>0.325</v>
      </c>
      <c r="AS347" s="5">
        <v>0.486</v>
      </c>
      <c r="AT347" s="5">
        <v>0.811</v>
      </c>
      <c r="AU347" s="5">
        <v>35.0</v>
      </c>
      <c r="AV347" s="5">
        <v>2.0</v>
      </c>
      <c r="AW347" s="5">
        <v>0.0</v>
      </c>
      <c r="AX347" s="5">
        <v>0.0</v>
      </c>
      <c r="AY347" s="5">
        <v>0.0</v>
      </c>
      <c r="AZ347" s="5">
        <v>0.0</v>
      </c>
      <c r="BA347" s="5">
        <v>0.0</v>
      </c>
      <c r="BB347" s="5">
        <v>0.245</v>
      </c>
      <c r="BC347" s="5">
        <f t="shared" si="1"/>
        <v>11</v>
      </c>
      <c r="BD347" s="5">
        <f t="shared" si="2"/>
        <v>0</v>
      </c>
    </row>
    <row r="348">
      <c r="A348" s="1">
        <v>347.0</v>
      </c>
      <c r="B348" s="3"/>
      <c r="C348" s="4" t="s">
        <v>977</v>
      </c>
      <c r="D348" s="4" t="s">
        <v>1126</v>
      </c>
      <c r="E348" s="5">
        <v>2019.0</v>
      </c>
      <c r="F348" s="5">
        <v>2020.0</v>
      </c>
      <c r="G348" s="5">
        <v>33.0</v>
      </c>
      <c r="H348" s="5">
        <v>14.0</v>
      </c>
      <c r="I348" s="3"/>
      <c r="J348" s="3"/>
      <c r="K348" s="3"/>
      <c r="L348" s="5">
        <v>3.14</v>
      </c>
      <c r="M348" s="5">
        <v>1.0</v>
      </c>
      <c r="N348" s="3"/>
      <c r="O348" s="3"/>
      <c r="P348" s="3"/>
      <c r="Q348" s="3"/>
      <c r="R348" s="5">
        <v>14.1</v>
      </c>
      <c r="S348" s="5">
        <v>15.0</v>
      </c>
      <c r="T348" s="5">
        <v>6.0</v>
      </c>
      <c r="U348" s="5">
        <v>5.0</v>
      </c>
      <c r="V348" s="5">
        <v>0.0</v>
      </c>
      <c r="W348" s="5">
        <v>8.0</v>
      </c>
      <c r="X348" s="5">
        <v>2.0</v>
      </c>
      <c r="Y348" s="5">
        <v>2.0</v>
      </c>
      <c r="Z348" s="5">
        <v>0.0</v>
      </c>
      <c r="AA348" s="5">
        <v>0.0</v>
      </c>
      <c r="AB348" s="5">
        <v>2.0</v>
      </c>
      <c r="AC348" s="5">
        <v>67.0</v>
      </c>
      <c r="AD348" s="5">
        <v>1.605</v>
      </c>
      <c r="AE348" s="5">
        <v>8.8</v>
      </c>
      <c r="AF348" s="5">
        <v>1.75</v>
      </c>
      <c r="AG348" s="5">
        <v>67.0</v>
      </c>
      <c r="AH348" s="5">
        <v>58.0</v>
      </c>
      <c r="AI348" s="5">
        <v>6.0</v>
      </c>
      <c r="AJ348" s="5">
        <v>15.0</v>
      </c>
      <c r="AK348" s="5">
        <v>4.0</v>
      </c>
      <c r="AL348" s="5">
        <v>0.0</v>
      </c>
      <c r="AM348" s="5">
        <v>0.0</v>
      </c>
      <c r="AN348" s="5">
        <v>0.0</v>
      </c>
      <c r="AO348" s="5">
        <v>1.0</v>
      </c>
      <c r="AP348" s="5">
        <v>8.0</v>
      </c>
      <c r="AQ348" s="5">
        <v>0.259</v>
      </c>
      <c r="AR348" s="5">
        <v>0.348</v>
      </c>
      <c r="AS348" s="5">
        <v>0.328</v>
      </c>
      <c r="AT348" s="5">
        <v>0.676</v>
      </c>
      <c r="AU348" s="5">
        <v>19.0</v>
      </c>
      <c r="AV348" s="5">
        <v>0.0</v>
      </c>
      <c r="AW348" s="5">
        <v>0.0</v>
      </c>
      <c r="AX348" s="5">
        <v>0.0</v>
      </c>
      <c r="AY348" s="5">
        <v>0.0</v>
      </c>
      <c r="AZ348" s="5">
        <v>2.0</v>
      </c>
      <c r="BA348" s="5">
        <v>2.0</v>
      </c>
      <c r="BB348" s="5">
        <v>0.341</v>
      </c>
      <c r="BC348" s="5">
        <f t="shared" si="1"/>
        <v>11</v>
      </c>
      <c r="BD348" s="5">
        <f t="shared" si="2"/>
        <v>-1</v>
      </c>
    </row>
    <row r="349">
      <c r="A349" s="1">
        <v>348.0</v>
      </c>
      <c r="B349" s="3"/>
      <c r="C349" s="4" t="s">
        <v>985</v>
      </c>
      <c r="D349" s="4" t="s">
        <v>1126</v>
      </c>
      <c r="E349" s="5">
        <v>2019.0</v>
      </c>
      <c r="F349" s="5">
        <v>2020.0</v>
      </c>
      <c r="G349" s="5">
        <v>26.0</v>
      </c>
      <c r="H349" s="5">
        <v>14.0</v>
      </c>
      <c r="I349" s="3"/>
      <c r="J349" s="3"/>
      <c r="K349" s="3"/>
      <c r="L349" s="5">
        <v>3.78</v>
      </c>
      <c r="M349" s="5">
        <v>2.0</v>
      </c>
      <c r="N349" s="3"/>
      <c r="O349" s="3"/>
      <c r="P349" s="3"/>
      <c r="Q349" s="3"/>
      <c r="R349" s="5">
        <v>16.2</v>
      </c>
      <c r="S349" s="5">
        <v>14.0</v>
      </c>
      <c r="T349" s="5">
        <v>13.0</v>
      </c>
      <c r="U349" s="5">
        <v>7.0</v>
      </c>
      <c r="V349" s="5">
        <v>3.0</v>
      </c>
      <c r="W349" s="5">
        <v>8.0</v>
      </c>
      <c r="X349" s="5">
        <v>2.0</v>
      </c>
      <c r="Y349" s="5">
        <v>1.0</v>
      </c>
      <c r="Z349" s="5">
        <v>1.0</v>
      </c>
      <c r="AA349" s="5">
        <v>0.0</v>
      </c>
      <c r="AB349" s="5">
        <v>1.0</v>
      </c>
      <c r="AC349" s="5">
        <v>72.0</v>
      </c>
      <c r="AD349" s="5">
        <v>1.32</v>
      </c>
      <c r="AE349" s="5">
        <v>7.6</v>
      </c>
      <c r="AF349" s="5">
        <v>1.75</v>
      </c>
      <c r="AG349" s="5">
        <v>72.0</v>
      </c>
      <c r="AH349" s="5">
        <v>62.0</v>
      </c>
      <c r="AI349" s="5">
        <v>13.0</v>
      </c>
      <c r="AJ349" s="5">
        <v>14.0</v>
      </c>
      <c r="AK349" s="5">
        <v>5.0</v>
      </c>
      <c r="AL349" s="5">
        <v>0.0</v>
      </c>
      <c r="AM349" s="5">
        <v>3.0</v>
      </c>
      <c r="AN349" s="5">
        <v>0.0</v>
      </c>
      <c r="AO349" s="5">
        <v>0.0</v>
      </c>
      <c r="AP349" s="5">
        <v>8.0</v>
      </c>
      <c r="AQ349" s="5">
        <v>0.226</v>
      </c>
      <c r="AR349" s="5">
        <v>0.319</v>
      </c>
      <c r="AS349" s="5">
        <v>0.452</v>
      </c>
      <c r="AT349" s="5">
        <v>0.771</v>
      </c>
      <c r="AU349" s="5">
        <v>28.0</v>
      </c>
      <c r="AV349" s="5">
        <v>0.0</v>
      </c>
      <c r="AW349" s="5">
        <v>1.0</v>
      </c>
      <c r="AX349" s="5">
        <v>0.0</v>
      </c>
      <c r="AY349" s="5">
        <v>1.0</v>
      </c>
      <c r="AZ349" s="5">
        <v>2.0</v>
      </c>
      <c r="BA349" s="5">
        <v>1.0</v>
      </c>
      <c r="BB349" s="5">
        <v>0.239</v>
      </c>
      <c r="BC349" s="5">
        <f t="shared" si="1"/>
        <v>6</v>
      </c>
      <c r="BD349" s="5">
        <f t="shared" si="2"/>
        <v>0</v>
      </c>
    </row>
    <row r="350">
      <c r="A350" s="1">
        <v>349.0</v>
      </c>
      <c r="B350" s="3"/>
      <c r="C350" s="4" t="s">
        <v>1044</v>
      </c>
      <c r="D350" s="4" t="s">
        <v>1126</v>
      </c>
      <c r="E350" s="5">
        <v>2019.0</v>
      </c>
      <c r="F350" s="5">
        <v>2019.0</v>
      </c>
      <c r="G350" s="5">
        <v>22.0</v>
      </c>
      <c r="H350" s="5">
        <v>14.0</v>
      </c>
      <c r="I350" s="3"/>
      <c r="J350" s="3"/>
      <c r="K350" s="3"/>
      <c r="L350" s="5">
        <v>7.2</v>
      </c>
      <c r="M350" s="5">
        <v>0.0</v>
      </c>
      <c r="N350" s="3"/>
      <c r="O350" s="3"/>
      <c r="P350" s="3"/>
      <c r="Q350" s="3"/>
      <c r="R350" s="5">
        <v>10.0</v>
      </c>
      <c r="S350" s="5">
        <v>10.0</v>
      </c>
      <c r="T350" s="5">
        <v>10.0</v>
      </c>
      <c r="U350" s="5">
        <v>8.0</v>
      </c>
      <c r="V350" s="5">
        <v>5.0</v>
      </c>
      <c r="W350" s="5">
        <v>11.0</v>
      </c>
      <c r="X350" s="5">
        <v>0.0</v>
      </c>
      <c r="Y350" s="5">
        <v>2.0</v>
      </c>
      <c r="Z350" s="5">
        <v>0.0</v>
      </c>
      <c r="AA350" s="5">
        <v>0.0</v>
      </c>
      <c r="AB350" s="5">
        <v>1.0</v>
      </c>
      <c r="AC350" s="5">
        <v>53.0</v>
      </c>
      <c r="AD350" s="5">
        <v>2.1</v>
      </c>
      <c r="AE350" s="5">
        <v>12.6</v>
      </c>
      <c r="AF350" s="5">
        <v>1.27</v>
      </c>
      <c r="AG350" s="5">
        <v>53.0</v>
      </c>
      <c r="AH350" s="5">
        <v>41.0</v>
      </c>
      <c r="AI350" s="5">
        <v>10.0</v>
      </c>
      <c r="AJ350" s="5">
        <v>10.0</v>
      </c>
      <c r="AK350" s="5">
        <v>1.0</v>
      </c>
      <c r="AL350" s="5">
        <v>0.0</v>
      </c>
      <c r="AM350" s="5">
        <v>5.0</v>
      </c>
      <c r="AN350" s="5">
        <v>0.0</v>
      </c>
      <c r="AO350" s="5">
        <v>0.0</v>
      </c>
      <c r="AP350" s="5">
        <v>11.0</v>
      </c>
      <c r="AQ350" s="5">
        <v>0.244</v>
      </c>
      <c r="AR350" s="5">
        <v>0.396</v>
      </c>
      <c r="AS350" s="5">
        <v>0.634</v>
      </c>
      <c r="AT350" s="5">
        <v>1.03</v>
      </c>
      <c r="AU350" s="5">
        <v>26.0</v>
      </c>
      <c r="AV350" s="5">
        <v>0.0</v>
      </c>
      <c r="AW350" s="5">
        <v>0.0</v>
      </c>
      <c r="AX350" s="5">
        <v>0.0</v>
      </c>
      <c r="AY350" s="5">
        <v>1.0</v>
      </c>
      <c r="AZ350" s="5">
        <v>0.0</v>
      </c>
      <c r="BA350" s="5">
        <v>2.0</v>
      </c>
      <c r="BB350" s="5">
        <v>0.217</v>
      </c>
      <c r="BC350" s="5">
        <f t="shared" si="1"/>
        <v>4</v>
      </c>
      <c r="BD350" s="5">
        <f t="shared" si="2"/>
        <v>0</v>
      </c>
    </row>
    <row r="351">
      <c r="A351" s="1">
        <v>350.0</v>
      </c>
      <c r="B351" s="3"/>
      <c r="C351" s="4" t="s">
        <v>982</v>
      </c>
      <c r="D351" s="4" t="s">
        <v>1126</v>
      </c>
      <c r="E351" s="5">
        <v>2019.0</v>
      </c>
      <c r="F351" s="5">
        <v>2020.0</v>
      </c>
      <c r="G351" s="5">
        <v>22.0</v>
      </c>
      <c r="H351" s="5">
        <v>14.0</v>
      </c>
      <c r="I351" s="3"/>
      <c r="J351" s="3"/>
      <c r="K351" s="3"/>
      <c r="L351" s="5">
        <v>1.98</v>
      </c>
      <c r="M351" s="5">
        <v>1.0</v>
      </c>
      <c r="N351" s="3"/>
      <c r="O351" s="3"/>
      <c r="P351" s="3"/>
      <c r="Q351" s="3"/>
      <c r="R351" s="5">
        <v>13.2</v>
      </c>
      <c r="S351" s="5">
        <v>15.0</v>
      </c>
      <c r="T351" s="5">
        <v>5.0</v>
      </c>
      <c r="U351" s="5">
        <v>3.0</v>
      </c>
      <c r="V351" s="5">
        <v>0.0</v>
      </c>
      <c r="W351" s="5">
        <v>2.0</v>
      </c>
      <c r="X351" s="5">
        <v>0.0</v>
      </c>
      <c r="Y351" s="5">
        <v>0.0</v>
      </c>
      <c r="Z351" s="5">
        <v>1.0</v>
      </c>
      <c r="AA351" s="5">
        <v>0.0</v>
      </c>
      <c r="AB351" s="5">
        <v>0.0</v>
      </c>
      <c r="AC351" s="5">
        <v>58.0</v>
      </c>
      <c r="AD351" s="5">
        <v>1.244</v>
      </c>
      <c r="AE351" s="5">
        <v>9.2</v>
      </c>
      <c r="AF351" s="5">
        <v>7.0</v>
      </c>
      <c r="AG351" s="5">
        <v>58.0</v>
      </c>
      <c r="AH351" s="5">
        <v>55.0</v>
      </c>
      <c r="AI351" s="5">
        <v>5.0</v>
      </c>
      <c r="AJ351" s="5">
        <v>15.0</v>
      </c>
      <c r="AK351" s="5">
        <v>4.0</v>
      </c>
      <c r="AL351" s="5">
        <v>0.0</v>
      </c>
      <c r="AM351" s="5">
        <v>0.0</v>
      </c>
      <c r="AN351" s="5">
        <v>0.0</v>
      </c>
      <c r="AO351" s="5">
        <v>0.0</v>
      </c>
      <c r="AP351" s="5">
        <v>2.0</v>
      </c>
      <c r="AQ351" s="5">
        <v>0.273</v>
      </c>
      <c r="AR351" s="5">
        <v>0.31</v>
      </c>
      <c r="AS351" s="5">
        <v>0.345</v>
      </c>
      <c r="AT351" s="5">
        <v>0.656</v>
      </c>
      <c r="AU351" s="5">
        <v>19.0</v>
      </c>
      <c r="AV351" s="5">
        <v>1.0</v>
      </c>
      <c r="AW351" s="5">
        <v>1.0</v>
      </c>
      <c r="AX351" s="5">
        <v>0.0</v>
      </c>
      <c r="AY351" s="5">
        <v>0.0</v>
      </c>
      <c r="AZ351" s="5">
        <v>0.0</v>
      </c>
      <c r="BA351" s="5">
        <v>0.0</v>
      </c>
      <c r="BB351" s="5">
        <v>0.366</v>
      </c>
      <c r="BC351" s="5">
        <f t="shared" si="1"/>
        <v>11</v>
      </c>
      <c r="BD351" s="5">
        <f t="shared" si="2"/>
        <v>0</v>
      </c>
    </row>
    <row r="352">
      <c r="A352" s="1">
        <v>351.0</v>
      </c>
      <c r="B352" s="3"/>
      <c r="C352" s="4" t="s">
        <v>994</v>
      </c>
      <c r="D352" s="4" t="s">
        <v>1126</v>
      </c>
      <c r="E352" s="5">
        <v>2019.0</v>
      </c>
      <c r="F352" s="5">
        <v>2020.0</v>
      </c>
      <c r="G352" s="5">
        <v>23.0</v>
      </c>
      <c r="H352" s="5">
        <v>14.0</v>
      </c>
      <c r="I352" s="3"/>
      <c r="J352" s="3"/>
      <c r="K352" s="3"/>
      <c r="L352" s="5">
        <v>6.0</v>
      </c>
      <c r="M352" s="5">
        <v>0.0</v>
      </c>
      <c r="N352" s="3"/>
      <c r="O352" s="3"/>
      <c r="P352" s="3"/>
      <c r="Q352" s="3"/>
      <c r="R352" s="5">
        <v>12.0</v>
      </c>
      <c r="S352" s="5">
        <v>12.0</v>
      </c>
      <c r="T352" s="5">
        <v>7.0</v>
      </c>
      <c r="U352" s="5">
        <v>8.0</v>
      </c>
      <c r="V352" s="5">
        <v>1.0</v>
      </c>
      <c r="W352" s="5">
        <v>7.0</v>
      </c>
      <c r="X352" s="5">
        <v>1.0</v>
      </c>
      <c r="Y352" s="5">
        <v>0.0</v>
      </c>
      <c r="Z352" s="5">
        <v>1.0</v>
      </c>
      <c r="AA352" s="5">
        <v>0.0</v>
      </c>
      <c r="AB352" s="5">
        <v>1.0</v>
      </c>
      <c r="AC352" s="5">
        <v>54.0</v>
      </c>
      <c r="AD352" s="5">
        <v>1.583</v>
      </c>
      <c r="AE352" s="5">
        <v>10.5</v>
      </c>
      <c r="AF352" s="5">
        <v>2.0</v>
      </c>
      <c r="AG352" s="5">
        <v>54.0</v>
      </c>
      <c r="AH352" s="5">
        <v>46.0</v>
      </c>
      <c r="AI352" s="5">
        <v>7.0</v>
      </c>
      <c r="AJ352" s="5">
        <v>12.0</v>
      </c>
      <c r="AK352" s="5">
        <v>5.0</v>
      </c>
      <c r="AL352" s="5">
        <v>0.0</v>
      </c>
      <c r="AM352" s="5">
        <v>1.0</v>
      </c>
      <c r="AN352" s="5">
        <v>1.0</v>
      </c>
      <c r="AO352" s="5">
        <v>1.0</v>
      </c>
      <c r="AP352" s="5">
        <v>7.0</v>
      </c>
      <c r="AQ352" s="5">
        <v>0.261</v>
      </c>
      <c r="AR352" s="5">
        <v>0.37</v>
      </c>
      <c r="AS352" s="5">
        <v>0.435</v>
      </c>
      <c r="AT352" s="5">
        <v>0.805</v>
      </c>
      <c r="AU352" s="5">
        <v>20.0</v>
      </c>
      <c r="AV352" s="5">
        <v>1.0</v>
      </c>
      <c r="AW352" s="5">
        <v>1.0</v>
      </c>
      <c r="AX352" s="5">
        <v>0.0</v>
      </c>
      <c r="AY352" s="5">
        <v>0.0</v>
      </c>
      <c r="AZ352" s="5">
        <v>1.0</v>
      </c>
      <c r="BA352" s="5">
        <v>0.0</v>
      </c>
      <c r="BB352" s="5">
        <v>0.355</v>
      </c>
      <c r="BC352" s="5">
        <f t="shared" si="1"/>
        <v>6</v>
      </c>
      <c r="BD352" s="5">
        <f t="shared" si="2"/>
        <v>0</v>
      </c>
    </row>
    <row r="353">
      <c r="A353" s="1">
        <v>352.0</v>
      </c>
      <c r="B353" s="3"/>
      <c r="C353" s="4" t="s">
        <v>1100</v>
      </c>
      <c r="D353" s="4" t="s">
        <v>1126</v>
      </c>
      <c r="E353" s="5">
        <v>2020.0</v>
      </c>
      <c r="F353" s="5">
        <v>2020.0</v>
      </c>
      <c r="G353" s="5">
        <v>7.0</v>
      </c>
      <c r="H353" s="5">
        <v>13.0</v>
      </c>
      <c r="I353" s="3"/>
      <c r="J353" s="3"/>
      <c r="K353" s="3"/>
      <c r="L353" s="5">
        <v>2.81</v>
      </c>
      <c r="M353" s="5">
        <v>5.0</v>
      </c>
      <c r="N353" s="3"/>
      <c r="O353" s="3"/>
      <c r="P353" s="3"/>
      <c r="Q353" s="3"/>
      <c r="R353" s="5">
        <v>16.0</v>
      </c>
      <c r="S353" s="5">
        <v>12.0</v>
      </c>
      <c r="T353" s="5">
        <v>8.0</v>
      </c>
      <c r="U353" s="5">
        <v>5.0</v>
      </c>
      <c r="V353" s="5">
        <v>4.0</v>
      </c>
      <c r="W353" s="5">
        <v>8.0</v>
      </c>
      <c r="X353" s="5">
        <v>0.0</v>
      </c>
      <c r="Y353" s="5">
        <v>0.0</v>
      </c>
      <c r="Z353" s="5">
        <v>0.0</v>
      </c>
      <c r="AA353" s="5">
        <v>0.0</v>
      </c>
      <c r="AB353" s="5">
        <v>0.0</v>
      </c>
      <c r="AC353" s="5">
        <v>64.0</v>
      </c>
      <c r="AD353" s="5">
        <v>1.25</v>
      </c>
      <c r="AE353" s="5">
        <v>7.3</v>
      </c>
      <c r="AF353" s="5">
        <v>1.63</v>
      </c>
      <c r="AG353" s="5">
        <v>64.0</v>
      </c>
      <c r="AH353" s="5">
        <v>56.0</v>
      </c>
      <c r="AI353" s="5">
        <v>8.0</v>
      </c>
      <c r="AJ353" s="5">
        <v>12.0</v>
      </c>
      <c r="AK353" s="5">
        <v>2.0</v>
      </c>
      <c r="AL353" s="5">
        <v>0.0</v>
      </c>
      <c r="AM353" s="5">
        <v>4.0</v>
      </c>
      <c r="AN353" s="5">
        <v>1.0</v>
      </c>
      <c r="AO353" s="5">
        <v>1.0</v>
      </c>
      <c r="AP353" s="5">
        <v>8.0</v>
      </c>
      <c r="AQ353" s="5">
        <v>0.214</v>
      </c>
      <c r="AR353" s="5">
        <v>0.313</v>
      </c>
      <c r="AS353" s="5">
        <v>0.464</v>
      </c>
      <c r="AT353" s="5">
        <v>0.777</v>
      </c>
      <c r="AU353" s="5">
        <v>26.0</v>
      </c>
      <c r="AV353" s="5">
        <v>2.0</v>
      </c>
      <c r="AW353" s="5">
        <v>0.0</v>
      </c>
      <c r="AX353" s="5">
        <v>0.0</v>
      </c>
      <c r="AY353" s="5">
        <v>0.0</v>
      </c>
      <c r="AZ353" s="5">
        <v>0.0</v>
      </c>
      <c r="BA353" s="5">
        <v>0.0</v>
      </c>
      <c r="BB353" s="5">
        <v>0.205</v>
      </c>
      <c r="BC353" s="5">
        <f t="shared" si="1"/>
        <v>6</v>
      </c>
      <c r="BD353" s="5">
        <f t="shared" si="2"/>
        <v>0</v>
      </c>
    </row>
    <row r="354">
      <c r="A354" s="1">
        <v>353.0</v>
      </c>
      <c r="B354" s="3"/>
      <c r="C354" s="4" t="s">
        <v>1025</v>
      </c>
      <c r="D354" s="4" t="s">
        <v>1126</v>
      </c>
      <c r="E354" s="5">
        <v>2019.0</v>
      </c>
      <c r="F354" s="5">
        <v>2019.0</v>
      </c>
      <c r="G354" s="5">
        <v>22.0</v>
      </c>
      <c r="H354" s="5">
        <v>13.0</v>
      </c>
      <c r="I354" s="3"/>
      <c r="J354" s="3"/>
      <c r="K354" s="3"/>
      <c r="L354" s="5">
        <v>6.55</v>
      </c>
      <c r="M354" s="5">
        <v>0.0</v>
      </c>
      <c r="N354" s="3"/>
      <c r="O354" s="3"/>
      <c r="P354" s="3"/>
      <c r="Q354" s="3"/>
      <c r="R354" s="5">
        <v>11.0</v>
      </c>
      <c r="S354" s="5">
        <v>9.0</v>
      </c>
      <c r="T354" s="5">
        <v>5.0</v>
      </c>
      <c r="U354" s="5">
        <v>8.0</v>
      </c>
      <c r="V354" s="5">
        <v>1.0</v>
      </c>
      <c r="W354" s="5">
        <v>5.0</v>
      </c>
      <c r="X354" s="5">
        <v>0.0</v>
      </c>
      <c r="Y354" s="5">
        <v>0.0</v>
      </c>
      <c r="Z354" s="5">
        <v>0.0</v>
      </c>
      <c r="AA354" s="5">
        <v>0.0</v>
      </c>
      <c r="AB354" s="5">
        <v>1.0</v>
      </c>
      <c r="AC354" s="5">
        <v>47.0</v>
      </c>
      <c r="AD354" s="5">
        <v>1.273</v>
      </c>
      <c r="AE354" s="5">
        <v>10.6</v>
      </c>
      <c r="AF354" s="5">
        <v>2.6</v>
      </c>
      <c r="AG354" s="5">
        <v>47.0</v>
      </c>
      <c r="AH354" s="5">
        <v>41.0</v>
      </c>
      <c r="AI354" s="5">
        <v>5.0</v>
      </c>
      <c r="AJ354" s="5">
        <v>9.0</v>
      </c>
      <c r="AK354" s="5">
        <v>3.0</v>
      </c>
      <c r="AL354" s="5">
        <v>0.0</v>
      </c>
      <c r="AM354" s="5">
        <v>1.0</v>
      </c>
      <c r="AN354" s="5">
        <v>0.0</v>
      </c>
      <c r="AO354" s="5">
        <v>0.0</v>
      </c>
      <c r="AP354" s="5">
        <v>5.0</v>
      </c>
      <c r="AQ354" s="5">
        <v>0.22</v>
      </c>
      <c r="AR354" s="5">
        <v>0.304</v>
      </c>
      <c r="AS354" s="5">
        <v>0.366</v>
      </c>
      <c r="AT354" s="5">
        <v>0.67</v>
      </c>
      <c r="AU354" s="5">
        <v>15.0</v>
      </c>
      <c r="AV354" s="5">
        <v>1.0</v>
      </c>
      <c r="AW354" s="5">
        <v>0.0</v>
      </c>
      <c r="AX354" s="5">
        <v>1.0</v>
      </c>
      <c r="AY354" s="5">
        <v>0.0</v>
      </c>
      <c r="AZ354" s="5">
        <v>0.0</v>
      </c>
      <c r="BA354" s="5">
        <v>0.0</v>
      </c>
      <c r="BB354" s="5">
        <v>0.296</v>
      </c>
      <c r="BC354" s="5">
        <f t="shared" si="1"/>
        <v>5</v>
      </c>
      <c r="BD354" s="5">
        <f t="shared" si="2"/>
        <v>0</v>
      </c>
    </row>
    <row r="355">
      <c r="A355" s="1">
        <v>354.0</v>
      </c>
      <c r="B355" s="3"/>
      <c r="C355" s="4" t="s">
        <v>1083</v>
      </c>
      <c r="D355" s="4" t="s">
        <v>1126</v>
      </c>
      <c r="E355" s="5">
        <v>2019.0</v>
      </c>
      <c r="F355" s="5">
        <v>2019.0</v>
      </c>
      <c r="G355" s="5">
        <v>11.0</v>
      </c>
      <c r="H355" s="5">
        <v>13.0</v>
      </c>
      <c r="I355" s="3"/>
      <c r="J355" s="3"/>
      <c r="K355" s="3"/>
      <c r="L355" s="5">
        <v>6.57</v>
      </c>
      <c r="M355" s="5">
        <v>4.0</v>
      </c>
      <c r="N355" s="3"/>
      <c r="O355" s="3"/>
      <c r="P355" s="3"/>
      <c r="Q355" s="3"/>
      <c r="R355" s="5">
        <v>12.1</v>
      </c>
      <c r="S355" s="5">
        <v>10.0</v>
      </c>
      <c r="T355" s="5">
        <v>10.0</v>
      </c>
      <c r="U355" s="5">
        <v>9.0</v>
      </c>
      <c r="V355" s="5">
        <v>2.0</v>
      </c>
      <c r="W355" s="5">
        <v>7.0</v>
      </c>
      <c r="X355" s="5">
        <v>0.0</v>
      </c>
      <c r="Y355" s="5">
        <v>0.0</v>
      </c>
      <c r="Z355" s="5">
        <v>0.0</v>
      </c>
      <c r="AA355" s="5">
        <v>0.0</v>
      </c>
      <c r="AB355" s="5">
        <v>1.0</v>
      </c>
      <c r="AC355" s="5">
        <v>52.0</v>
      </c>
      <c r="AD355" s="5">
        <v>1.378</v>
      </c>
      <c r="AE355" s="5">
        <v>9.5</v>
      </c>
      <c r="AF355" s="5">
        <v>1.86</v>
      </c>
      <c r="AG355" s="5">
        <v>52.0</v>
      </c>
      <c r="AH355" s="5">
        <v>44.0</v>
      </c>
      <c r="AI355" s="5">
        <v>10.0</v>
      </c>
      <c r="AJ355" s="5">
        <v>10.0</v>
      </c>
      <c r="AK355" s="5">
        <v>2.0</v>
      </c>
      <c r="AL355" s="5">
        <v>1.0</v>
      </c>
      <c r="AM355" s="5">
        <v>2.0</v>
      </c>
      <c r="AN355" s="5">
        <v>0.0</v>
      </c>
      <c r="AO355" s="5">
        <v>1.0</v>
      </c>
      <c r="AP355" s="5">
        <v>7.0</v>
      </c>
      <c r="AQ355" s="5">
        <v>0.227</v>
      </c>
      <c r="AR355" s="5">
        <v>0.327</v>
      </c>
      <c r="AS355" s="5">
        <v>0.455</v>
      </c>
      <c r="AT355" s="5">
        <v>0.781</v>
      </c>
      <c r="AU355" s="5">
        <v>20.0</v>
      </c>
      <c r="AV355" s="5">
        <v>0.0</v>
      </c>
      <c r="AW355" s="5">
        <v>0.0</v>
      </c>
      <c r="AX355" s="5">
        <v>0.0</v>
      </c>
      <c r="AY355" s="5">
        <v>1.0</v>
      </c>
      <c r="AZ355" s="5">
        <v>0.0</v>
      </c>
      <c r="BA355" s="5">
        <v>0.0</v>
      </c>
      <c r="BB355" s="5">
        <v>0.267</v>
      </c>
      <c r="BC355" s="5">
        <f t="shared" si="1"/>
        <v>5</v>
      </c>
      <c r="BD355" s="5">
        <f t="shared" si="2"/>
        <v>-1</v>
      </c>
    </row>
    <row r="356">
      <c r="A356" s="1">
        <v>355.0</v>
      </c>
      <c r="B356" s="3"/>
      <c r="C356" s="4" t="s">
        <v>986</v>
      </c>
      <c r="D356" s="4" t="s">
        <v>1126</v>
      </c>
      <c r="E356" s="5">
        <v>2019.0</v>
      </c>
      <c r="F356" s="5">
        <v>2020.0</v>
      </c>
      <c r="G356" s="5">
        <v>22.0</v>
      </c>
      <c r="H356" s="5">
        <v>13.0</v>
      </c>
      <c r="I356" s="3"/>
      <c r="J356" s="3"/>
      <c r="K356" s="3"/>
      <c r="L356" s="5">
        <v>6.39</v>
      </c>
      <c r="M356" s="5">
        <v>0.0</v>
      </c>
      <c r="N356" s="3"/>
      <c r="O356" s="3"/>
      <c r="P356" s="3"/>
      <c r="Q356" s="3"/>
      <c r="R356" s="5">
        <v>12.2</v>
      </c>
      <c r="S356" s="5">
        <v>16.0</v>
      </c>
      <c r="T356" s="5">
        <v>14.0</v>
      </c>
      <c r="U356" s="5">
        <v>9.0</v>
      </c>
      <c r="V356" s="5">
        <v>0.0</v>
      </c>
      <c r="W356" s="5">
        <v>7.0</v>
      </c>
      <c r="X356" s="5">
        <v>3.0</v>
      </c>
      <c r="Y356" s="5">
        <v>1.0</v>
      </c>
      <c r="Z356" s="5">
        <v>2.0</v>
      </c>
      <c r="AA356" s="5">
        <v>0.0</v>
      </c>
      <c r="AB356" s="5">
        <v>3.0</v>
      </c>
      <c r="AC356" s="5">
        <v>62.0</v>
      </c>
      <c r="AD356" s="5">
        <v>1.816</v>
      </c>
      <c r="AE356" s="5">
        <v>9.2</v>
      </c>
      <c r="AF356" s="5">
        <v>1.86</v>
      </c>
      <c r="AG356" s="5">
        <v>62.0</v>
      </c>
      <c r="AH356" s="5">
        <v>53.0</v>
      </c>
      <c r="AI356" s="5">
        <v>14.0</v>
      </c>
      <c r="AJ356" s="5">
        <v>16.0</v>
      </c>
      <c r="AK356" s="5">
        <v>4.0</v>
      </c>
      <c r="AL356" s="5">
        <v>0.0</v>
      </c>
      <c r="AM356" s="5">
        <v>0.0</v>
      </c>
      <c r="AN356" s="5">
        <v>1.0</v>
      </c>
      <c r="AO356" s="5">
        <v>0.0</v>
      </c>
      <c r="AP356" s="5">
        <v>7.0</v>
      </c>
      <c r="AQ356" s="5">
        <v>0.302</v>
      </c>
      <c r="AR356" s="5">
        <v>0.403</v>
      </c>
      <c r="AS356" s="5">
        <v>0.377</v>
      </c>
      <c r="AT356" s="5">
        <v>0.781</v>
      </c>
      <c r="AU356" s="5">
        <v>20.0</v>
      </c>
      <c r="AV356" s="5">
        <v>0.0</v>
      </c>
      <c r="AW356" s="5">
        <v>2.0</v>
      </c>
      <c r="AX356" s="5">
        <v>0.0</v>
      </c>
      <c r="AY356" s="5">
        <v>0.0</v>
      </c>
      <c r="AZ356" s="5">
        <v>3.0</v>
      </c>
      <c r="BA356" s="5">
        <v>1.0</v>
      </c>
      <c r="BB356" s="5">
        <v>0.4</v>
      </c>
      <c r="BC356" s="5">
        <f t="shared" si="1"/>
        <v>12</v>
      </c>
      <c r="BD356" s="5">
        <f t="shared" si="2"/>
        <v>1</v>
      </c>
    </row>
    <row r="357">
      <c r="A357" s="1">
        <v>356.0</v>
      </c>
      <c r="B357" s="3"/>
      <c r="C357" s="4" t="s">
        <v>1034</v>
      </c>
      <c r="D357" s="4" t="s">
        <v>1126</v>
      </c>
      <c r="E357" s="5">
        <v>2019.0</v>
      </c>
      <c r="F357" s="5">
        <v>2019.0</v>
      </c>
      <c r="G357" s="5">
        <v>26.0</v>
      </c>
      <c r="H357" s="5">
        <v>13.0</v>
      </c>
      <c r="I357" s="3"/>
      <c r="J357" s="3"/>
      <c r="K357" s="3"/>
      <c r="L357" s="5">
        <v>0.0</v>
      </c>
      <c r="M357" s="5">
        <v>0.0</v>
      </c>
      <c r="N357" s="3"/>
      <c r="O357" s="3"/>
      <c r="P357" s="3"/>
      <c r="Q357" s="3"/>
      <c r="R357" s="5">
        <v>11.0</v>
      </c>
      <c r="S357" s="5">
        <v>7.0</v>
      </c>
      <c r="T357" s="5">
        <v>3.0</v>
      </c>
      <c r="U357" s="5">
        <v>0.0</v>
      </c>
      <c r="V357" s="5">
        <v>0.0</v>
      </c>
      <c r="W357" s="5">
        <v>5.0</v>
      </c>
      <c r="X357" s="5">
        <v>0.0</v>
      </c>
      <c r="Y357" s="5">
        <v>1.0</v>
      </c>
      <c r="Z357" s="5">
        <v>1.0</v>
      </c>
      <c r="AA357" s="5">
        <v>0.0</v>
      </c>
      <c r="AB357" s="5">
        <v>2.0</v>
      </c>
      <c r="AC357" s="5">
        <v>45.0</v>
      </c>
      <c r="AD357" s="5">
        <v>1.091</v>
      </c>
      <c r="AE357" s="5">
        <v>10.6</v>
      </c>
      <c r="AF357" s="5">
        <v>2.6</v>
      </c>
      <c r="AG357" s="5">
        <v>45.0</v>
      </c>
      <c r="AH357" s="5">
        <v>39.0</v>
      </c>
      <c r="AI357" s="5">
        <v>3.0</v>
      </c>
      <c r="AJ357" s="5">
        <v>7.0</v>
      </c>
      <c r="AK357" s="5">
        <v>1.0</v>
      </c>
      <c r="AL357" s="5">
        <v>0.0</v>
      </c>
      <c r="AM357" s="5">
        <v>0.0</v>
      </c>
      <c r="AN357" s="5">
        <v>1.0</v>
      </c>
      <c r="AO357" s="5">
        <v>0.0</v>
      </c>
      <c r="AP357" s="5">
        <v>5.0</v>
      </c>
      <c r="AQ357" s="5">
        <v>0.179</v>
      </c>
      <c r="AR357" s="5">
        <v>0.289</v>
      </c>
      <c r="AS357" s="5">
        <v>0.205</v>
      </c>
      <c r="AT357" s="5">
        <v>0.494</v>
      </c>
      <c r="AU357" s="5">
        <v>8.0</v>
      </c>
      <c r="AV357" s="5">
        <v>1.0</v>
      </c>
      <c r="AW357" s="5">
        <v>1.0</v>
      </c>
      <c r="AX357" s="5">
        <v>0.0</v>
      </c>
      <c r="AY357" s="5">
        <v>0.0</v>
      </c>
      <c r="AZ357" s="5">
        <v>0.0</v>
      </c>
      <c r="BA357" s="5">
        <v>1.0</v>
      </c>
      <c r="BB357" s="5">
        <v>0.269</v>
      </c>
      <c r="BC357" s="5">
        <f t="shared" si="1"/>
        <v>6</v>
      </c>
      <c r="BD357" s="5">
        <f t="shared" si="2"/>
        <v>1</v>
      </c>
    </row>
    <row r="358">
      <c r="A358" s="1">
        <v>357.0</v>
      </c>
      <c r="B358" s="3"/>
      <c r="C358" s="4" t="s">
        <v>1086</v>
      </c>
      <c r="D358" s="4" t="s">
        <v>1126</v>
      </c>
      <c r="E358" s="5">
        <v>2019.0</v>
      </c>
      <c r="F358" s="5">
        <v>2020.0</v>
      </c>
      <c r="G358" s="5">
        <v>20.0</v>
      </c>
      <c r="H358" s="5">
        <v>13.0</v>
      </c>
      <c r="I358" s="3"/>
      <c r="J358" s="3"/>
      <c r="K358" s="3"/>
      <c r="L358" s="5">
        <v>2.08</v>
      </c>
      <c r="M358" s="5">
        <v>0.0</v>
      </c>
      <c r="N358" s="3"/>
      <c r="O358" s="3"/>
      <c r="P358" s="3"/>
      <c r="Q358" s="3"/>
      <c r="R358" s="5">
        <v>13.0</v>
      </c>
      <c r="S358" s="5">
        <v>5.0</v>
      </c>
      <c r="T358" s="5">
        <v>6.0</v>
      </c>
      <c r="U358" s="5">
        <v>3.0</v>
      </c>
      <c r="V358" s="5">
        <v>0.0</v>
      </c>
      <c r="W358" s="5">
        <v>6.0</v>
      </c>
      <c r="X358" s="5">
        <v>0.0</v>
      </c>
      <c r="Y358" s="5">
        <v>0.0</v>
      </c>
      <c r="Z358" s="5">
        <v>0.0</v>
      </c>
      <c r="AA358" s="5">
        <v>0.0</v>
      </c>
      <c r="AB358" s="5">
        <v>0.0</v>
      </c>
      <c r="AC358" s="5">
        <v>48.0</v>
      </c>
      <c r="AD358" s="5">
        <v>0.846</v>
      </c>
      <c r="AE358" s="5">
        <v>9.0</v>
      </c>
      <c r="AF358" s="5">
        <v>2.17</v>
      </c>
      <c r="AG358" s="5">
        <v>48.0</v>
      </c>
      <c r="AH358" s="5">
        <v>41.0</v>
      </c>
      <c r="AI358" s="5">
        <v>6.0</v>
      </c>
      <c r="AJ358" s="5">
        <v>5.0</v>
      </c>
      <c r="AK358" s="5">
        <v>4.0</v>
      </c>
      <c r="AL358" s="5">
        <v>0.0</v>
      </c>
      <c r="AM358" s="5">
        <v>0.0</v>
      </c>
      <c r="AN358" s="5">
        <v>0.0</v>
      </c>
      <c r="AO358" s="5">
        <v>0.0</v>
      </c>
      <c r="AP358" s="5">
        <v>6.0</v>
      </c>
      <c r="AQ358" s="5">
        <v>0.122</v>
      </c>
      <c r="AR358" s="5">
        <v>0.234</v>
      </c>
      <c r="AS358" s="5">
        <v>0.22</v>
      </c>
      <c r="AT358" s="5">
        <v>0.454</v>
      </c>
      <c r="AU358" s="5">
        <v>9.0</v>
      </c>
      <c r="AV358" s="5">
        <v>1.0</v>
      </c>
      <c r="AW358" s="5">
        <v>0.0</v>
      </c>
      <c r="AX358" s="5">
        <v>1.0</v>
      </c>
      <c r="AY358" s="5">
        <v>0.0</v>
      </c>
      <c r="AZ358" s="5">
        <v>0.0</v>
      </c>
      <c r="BA358" s="5">
        <v>0.0</v>
      </c>
      <c r="BB358" s="5">
        <v>0.179</v>
      </c>
      <c r="BC358" s="5">
        <f t="shared" si="1"/>
        <v>1</v>
      </c>
      <c r="BD358" s="5">
        <f t="shared" si="2"/>
        <v>0</v>
      </c>
    </row>
    <row r="359">
      <c r="A359" s="1">
        <v>358.0</v>
      </c>
      <c r="B359" s="3"/>
      <c r="C359" s="4" t="s">
        <v>893</v>
      </c>
      <c r="D359" s="4" t="s">
        <v>1126</v>
      </c>
      <c r="E359" s="5">
        <v>2019.0</v>
      </c>
      <c r="F359" s="5">
        <v>2020.0</v>
      </c>
      <c r="G359" s="5">
        <v>46.0</v>
      </c>
      <c r="H359" s="5">
        <v>13.0</v>
      </c>
      <c r="I359" s="3"/>
      <c r="J359" s="3"/>
      <c r="K359" s="3"/>
      <c r="L359" s="5">
        <v>4.86</v>
      </c>
      <c r="M359" s="5">
        <v>0.0</v>
      </c>
      <c r="N359" s="3"/>
      <c r="O359" s="3"/>
      <c r="P359" s="3"/>
      <c r="Q359" s="3"/>
      <c r="R359" s="5">
        <v>16.2</v>
      </c>
      <c r="S359" s="5">
        <v>17.0</v>
      </c>
      <c r="T359" s="5">
        <v>11.0</v>
      </c>
      <c r="U359" s="5">
        <v>9.0</v>
      </c>
      <c r="V359" s="5">
        <v>3.0</v>
      </c>
      <c r="W359" s="5">
        <v>6.0</v>
      </c>
      <c r="X359" s="5">
        <v>1.0</v>
      </c>
      <c r="Y359" s="5">
        <v>0.0</v>
      </c>
      <c r="Z359" s="5">
        <v>3.0</v>
      </c>
      <c r="AA359" s="5">
        <v>0.0</v>
      </c>
      <c r="AB359" s="5">
        <v>0.0</v>
      </c>
      <c r="AC359" s="5">
        <v>75.0</v>
      </c>
      <c r="AD359" s="5">
        <v>1.38</v>
      </c>
      <c r="AE359" s="5">
        <v>7.0</v>
      </c>
      <c r="AF359" s="5">
        <v>2.17</v>
      </c>
      <c r="AG359" s="5">
        <v>75.0</v>
      </c>
      <c r="AH359" s="5">
        <v>66.0</v>
      </c>
      <c r="AI359" s="5">
        <v>11.0</v>
      </c>
      <c r="AJ359" s="5">
        <v>17.0</v>
      </c>
      <c r="AK359" s="5">
        <v>6.0</v>
      </c>
      <c r="AL359" s="5">
        <v>0.0</v>
      </c>
      <c r="AM359" s="5">
        <v>3.0</v>
      </c>
      <c r="AN359" s="5">
        <v>1.0</v>
      </c>
      <c r="AO359" s="5">
        <v>0.0</v>
      </c>
      <c r="AP359" s="5">
        <v>6.0</v>
      </c>
      <c r="AQ359" s="5">
        <v>0.258</v>
      </c>
      <c r="AR359" s="5">
        <v>0.347</v>
      </c>
      <c r="AS359" s="5">
        <v>0.485</v>
      </c>
      <c r="AT359" s="5">
        <v>0.832</v>
      </c>
      <c r="AU359" s="5">
        <v>32.0</v>
      </c>
      <c r="AV359" s="5">
        <v>1.0</v>
      </c>
      <c r="AW359" s="5">
        <v>3.0</v>
      </c>
      <c r="AX359" s="5">
        <v>0.0</v>
      </c>
      <c r="AY359" s="5">
        <v>0.0</v>
      </c>
      <c r="AZ359" s="5">
        <v>1.0</v>
      </c>
      <c r="BA359" s="5">
        <v>0.0</v>
      </c>
      <c r="BB359" s="5">
        <v>0.28</v>
      </c>
      <c r="BC359" s="5">
        <f t="shared" si="1"/>
        <v>8</v>
      </c>
      <c r="BD359" s="5">
        <f t="shared" si="2"/>
        <v>1</v>
      </c>
    </row>
    <row r="360">
      <c r="A360" s="1">
        <v>359.0</v>
      </c>
      <c r="B360" s="3"/>
      <c r="C360" s="4" t="s">
        <v>972</v>
      </c>
      <c r="D360" s="4" t="s">
        <v>1126</v>
      </c>
      <c r="E360" s="5">
        <v>2019.0</v>
      </c>
      <c r="F360" s="5">
        <v>2020.0</v>
      </c>
      <c r="G360" s="5">
        <v>27.0</v>
      </c>
      <c r="H360" s="5">
        <v>13.0</v>
      </c>
      <c r="I360" s="3"/>
      <c r="J360" s="3"/>
      <c r="K360" s="3"/>
      <c r="L360" s="5">
        <v>1.83</v>
      </c>
      <c r="M360" s="5">
        <v>0.0</v>
      </c>
      <c r="N360" s="3"/>
      <c r="O360" s="3"/>
      <c r="P360" s="3"/>
      <c r="Q360" s="3"/>
      <c r="R360" s="5">
        <v>19.2</v>
      </c>
      <c r="S360" s="5">
        <v>17.0</v>
      </c>
      <c r="T360" s="5">
        <v>9.0</v>
      </c>
      <c r="U360" s="5">
        <v>4.0</v>
      </c>
      <c r="V360" s="5">
        <v>2.0</v>
      </c>
      <c r="W360" s="5">
        <v>7.0</v>
      </c>
      <c r="X360" s="5">
        <v>1.0</v>
      </c>
      <c r="Y360" s="5">
        <v>0.0</v>
      </c>
      <c r="Z360" s="5">
        <v>0.0</v>
      </c>
      <c r="AA360" s="5">
        <v>0.0</v>
      </c>
      <c r="AB360" s="5">
        <v>1.0</v>
      </c>
      <c r="AC360" s="5">
        <v>74.0</v>
      </c>
      <c r="AD360" s="5">
        <v>1.22</v>
      </c>
      <c r="AE360" s="5">
        <v>5.9</v>
      </c>
      <c r="AF360" s="5">
        <v>1.86</v>
      </c>
      <c r="AG360" s="5">
        <v>74.0</v>
      </c>
      <c r="AH360" s="5">
        <v>66.0</v>
      </c>
      <c r="AI360" s="5">
        <v>9.0</v>
      </c>
      <c r="AJ360" s="5">
        <v>17.0</v>
      </c>
      <c r="AK360" s="5">
        <v>4.0</v>
      </c>
      <c r="AL360" s="5">
        <v>0.0</v>
      </c>
      <c r="AM360" s="5">
        <v>2.0</v>
      </c>
      <c r="AN360" s="5">
        <v>1.0</v>
      </c>
      <c r="AO360" s="5">
        <v>0.0</v>
      </c>
      <c r="AP360" s="5">
        <v>7.0</v>
      </c>
      <c r="AQ360" s="5">
        <v>0.258</v>
      </c>
      <c r="AR360" s="5">
        <v>0.329</v>
      </c>
      <c r="AS360" s="5">
        <v>0.409</v>
      </c>
      <c r="AT360" s="5">
        <v>0.738</v>
      </c>
      <c r="AU360" s="5">
        <v>27.0</v>
      </c>
      <c r="AV360" s="5">
        <v>4.0</v>
      </c>
      <c r="AW360" s="5">
        <v>0.0</v>
      </c>
      <c r="AX360" s="5">
        <v>1.0</v>
      </c>
      <c r="AY360" s="5">
        <v>0.0</v>
      </c>
      <c r="AZ360" s="5">
        <v>1.0</v>
      </c>
      <c r="BA360" s="5">
        <v>0.0</v>
      </c>
      <c r="BB360" s="5">
        <v>0.294</v>
      </c>
      <c r="BC360" s="5">
        <f t="shared" si="1"/>
        <v>11</v>
      </c>
      <c r="BD360" s="5">
        <f t="shared" si="2"/>
        <v>1</v>
      </c>
    </row>
    <row r="361">
      <c r="A361" s="1">
        <v>360.0</v>
      </c>
      <c r="B361" s="3"/>
      <c r="C361" s="4" t="s">
        <v>999</v>
      </c>
      <c r="D361" s="4" t="s">
        <v>1126</v>
      </c>
      <c r="E361" s="5">
        <v>2019.0</v>
      </c>
      <c r="F361" s="5">
        <v>2020.0</v>
      </c>
      <c r="G361" s="5">
        <v>10.0</v>
      </c>
      <c r="H361" s="5">
        <v>13.0</v>
      </c>
      <c r="I361" s="3"/>
      <c r="J361" s="3"/>
      <c r="K361" s="3"/>
      <c r="L361" s="5">
        <v>5.64</v>
      </c>
      <c r="M361" s="5">
        <v>10.0</v>
      </c>
      <c r="N361" s="3"/>
      <c r="O361" s="3"/>
      <c r="P361" s="3"/>
      <c r="Q361" s="3"/>
      <c r="R361" s="5">
        <v>22.1</v>
      </c>
      <c r="S361" s="5">
        <v>24.0</v>
      </c>
      <c r="T361" s="5">
        <v>14.0</v>
      </c>
      <c r="U361" s="5">
        <v>14.0</v>
      </c>
      <c r="V361" s="5">
        <v>6.0</v>
      </c>
      <c r="W361" s="5">
        <v>8.0</v>
      </c>
      <c r="X361" s="5">
        <v>0.0</v>
      </c>
      <c r="Y361" s="5">
        <v>3.0</v>
      </c>
      <c r="Z361" s="5">
        <v>0.0</v>
      </c>
      <c r="AA361" s="5">
        <v>0.0</v>
      </c>
      <c r="AB361" s="5">
        <v>0.0</v>
      </c>
      <c r="AC361" s="5">
        <v>103.0</v>
      </c>
      <c r="AD361" s="5">
        <v>1.433</v>
      </c>
      <c r="AE361" s="5">
        <v>5.2</v>
      </c>
      <c r="AF361" s="5">
        <v>1.63</v>
      </c>
      <c r="AG361" s="5">
        <v>103.0</v>
      </c>
      <c r="AH361" s="5">
        <v>95.0</v>
      </c>
      <c r="AI361" s="5">
        <v>14.0</v>
      </c>
      <c r="AJ361" s="5">
        <v>24.0</v>
      </c>
      <c r="AK361" s="5">
        <v>4.0</v>
      </c>
      <c r="AL361" s="5">
        <v>0.0</v>
      </c>
      <c r="AM361" s="5">
        <v>6.0</v>
      </c>
      <c r="AN361" s="5">
        <v>0.0</v>
      </c>
      <c r="AO361" s="5">
        <v>0.0</v>
      </c>
      <c r="AP361" s="5">
        <v>8.0</v>
      </c>
      <c r="AQ361" s="5">
        <v>0.253</v>
      </c>
      <c r="AR361" s="5">
        <v>0.311</v>
      </c>
      <c r="AS361" s="5">
        <v>0.484</v>
      </c>
      <c r="AT361" s="5">
        <v>0.795</v>
      </c>
      <c r="AU361" s="5">
        <v>46.0</v>
      </c>
      <c r="AV361" s="5">
        <v>0.0</v>
      </c>
      <c r="AW361" s="5">
        <v>0.0</v>
      </c>
      <c r="AX361" s="5">
        <v>0.0</v>
      </c>
      <c r="AY361" s="5">
        <v>0.0</v>
      </c>
      <c r="AZ361" s="5">
        <v>0.0</v>
      </c>
      <c r="BA361" s="5">
        <v>3.0</v>
      </c>
      <c r="BB361" s="5">
        <v>0.237</v>
      </c>
      <c r="BC361" s="5">
        <f t="shared" si="1"/>
        <v>14</v>
      </c>
      <c r="BD361" s="5">
        <f t="shared" si="2"/>
        <v>0</v>
      </c>
    </row>
    <row r="362">
      <c r="A362" s="1">
        <v>361.0</v>
      </c>
      <c r="B362" s="3"/>
      <c r="C362" s="4" t="s">
        <v>919</v>
      </c>
      <c r="D362" s="4" t="s">
        <v>1126</v>
      </c>
      <c r="E362" s="5">
        <v>2019.0</v>
      </c>
      <c r="F362" s="5">
        <v>2019.0</v>
      </c>
      <c r="G362" s="5">
        <v>45.0</v>
      </c>
      <c r="H362" s="5">
        <v>13.0</v>
      </c>
      <c r="I362" s="3"/>
      <c r="J362" s="3"/>
      <c r="K362" s="3"/>
      <c r="L362" s="5">
        <v>5.75</v>
      </c>
      <c r="M362" s="5">
        <v>0.0</v>
      </c>
      <c r="N362" s="3"/>
      <c r="O362" s="3"/>
      <c r="P362" s="3"/>
      <c r="Q362" s="3"/>
      <c r="R362" s="5">
        <v>20.1</v>
      </c>
      <c r="S362" s="5">
        <v>34.0</v>
      </c>
      <c r="T362" s="5">
        <v>19.0</v>
      </c>
      <c r="U362" s="5">
        <v>13.0</v>
      </c>
      <c r="V362" s="5">
        <v>6.0</v>
      </c>
      <c r="W362" s="5">
        <v>7.0</v>
      </c>
      <c r="X362" s="5">
        <v>2.0</v>
      </c>
      <c r="Y362" s="5">
        <v>1.0</v>
      </c>
      <c r="Z362" s="5">
        <v>1.0</v>
      </c>
      <c r="AA362" s="5">
        <v>0.0</v>
      </c>
      <c r="AB362" s="5">
        <v>0.0</v>
      </c>
      <c r="AC362" s="5">
        <v>101.0</v>
      </c>
      <c r="AD362" s="5">
        <v>2.016</v>
      </c>
      <c r="AE362" s="5">
        <v>5.8</v>
      </c>
      <c r="AF362" s="5">
        <v>1.86</v>
      </c>
      <c r="AG362" s="5">
        <v>101.0</v>
      </c>
      <c r="AH362" s="5">
        <v>91.0</v>
      </c>
      <c r="AI362" s="5">
        <v>19.0</v>
      </c>
      <c r="AJ362" s="5">
        <v>34.0</v>
      </c>
      <c r="AK362" s="5">
        <v>9.0</v>
      </c>
      <c r="AL362" s="5">
        <v>1.0</v>
      </c>
      <c r="AM362" s="5">
        <v>6.0</v>
      </c>
      <c r="AN362" s="5">
        <v>0.0</v>
      </c>
      <c r="AO362" s="5">
        <v>0.0</v>
      </c>
      <c r="AP362" s="5">
        <v>7.0</v>
      </c>
      <c r="AQ362" s="5">
        <v>0.374</v>
      </c>
      <c r="AR362" s="5">
        <v>0.424</v>
      </c>
      <c r="AS362" s="5">
        <v>0.692</v>
      </c>
      <c r="AT362" s="5">
        <v>1.117</v>
      </c>
      <c r="AU362" s="5">
        <v>63.0</v>
      </c>
      <c r="AV362" s="5">
        <v>2.0</v>
      </c>
      <c r="AW362" s="5">
        <v>1.0</v>
      </c>
      <c r="AX362" s="5">
        <v>2.0</v>
      </c>
      <c r="AY362" s="5">
        <v>0.0</v>
      </c>
      <c r="AZ362" s="5">
        <v>2.0</v>
      </c>
      <c r="BA362" s="5">
        <v>1.0</v>
      </c>
      <c r="BB362" s="5">
        <v>0.389</v>
      </c>
      <c r="BC362" s="5">
        <f t="shared" si="1"/>
        <v>18</v>
      </c>
      <c r="BD362" s="5">
        <f t="shared" si="2"/>
        <v>0</v>
      </c>
    </row>
    <row r="363">
      <c r="A363" s="1">
        <v>362.0</v>
      </c>
      <c r="B363" s="3"/>
      <c r="C363" s="4" t="s">
        <v>1061</v>
      </c>
      <c r="D363" s="4" t="s">
        <v>1126</v>
      </c>
      <c r="E363" s="5">
        <v>2019.0</v>
      </c>
      <c r="F363" s="5">
        <v>2019.0</v>
      </c>
      <c r="G363" s="5">
        <v>10.0</v>
      </c>
      <c r="H363" s="5">
        <v>13.0</v>
      </c>
      <c r="I363" s="3"/>
      <c r="J363" s="3"/>
      <c r="K363" s="3"/>
      <c r="L363" s="5">
        <v>6.97</v>
      </c>
      <c r="M363" s="5">
        <v>3.0</v>
      </c>
      <c r="N363" s="3"/>
      <c r="O363" s="3"/>
      <c r="P363" s="3"/>
      <c r="Q363" s="3"/>
      <c r="R363" s="5">
        <v>10.1</v>
      </c>
      <c r="S363" s="5">
        <v>14.0</v>
      </c>
      <c r="T363" s="5">
        <v>4.0</v>
      </c>
      <c r="U363" s="5">
        <v>8.0</v>
      </c>
      <c r="V363" s="5">
        <v>1.0</v>
      </c>
      <c r="W363" s="5">
        <v>9.0</v>
      </c>
      <c r="X363" s="5">
        <v>1.0</v>
      </c>
      <c r="Y363" s="5">
        <v>1.0</v>
      </c>
      <c r="Z363" s="5">
        <v>1.0</v>
      </c>
      <c r="AA363" s="5">
        <v>0.0</v>
      </c>
      <c r="AB363" s="5">
        <v>0.0</v>
      </c>
      <c r="AC363" s="5">
        <v>52.0</v>
      </c>
      <c r="AD363" s="5">
        <v>2.226</v>
      </c>
      <c r="AE363" s="5">
        <v>11.3</v>
      </c>
      <c r="AF363" s="5">
        <v>1.44</v>
      </c>
      <c r="AG363" s="5">
        <v>52.0</v>
      </c>
      <c r="AH363" s="5">
        <v>42.0</v>
      </c>
      <c r="AI363" s="5">
        <v>4.0</v>
      </c>
      <c r="AJ363" s="5">
        <v>14.0</v>
      </c>
      <c r="AK363" s="5">
        <v>2.0</v>
      </c>
      <c r="AL363" s="5">
        <v>2.0</v>
      </c>
      <c r="AM363" s="5">
        <v>1.0</v>
      </c>
      <c r="AN363" s="5">
        <v>1.0</v>
      </c>
      <c r="AO363" s="5">
        <v>0.0</v>
      </c>
      <c r="AP363" s="5">
        <v>9.0</v>
      </c>
      <c r="AQ363" s="5">
        <v>0.333</v>
      </c>
      <c r="AR363" s="5">
        <v>0.462</v>
      </c>
      <c r="AS363" s="5">
        <v>0.548</v>
      </c>
      <c r="AT363" s="5">
        <v>1.009</v>
      </c>
      <c r="AU363" s="5">
        <v>23.0</v>
      </c>
      <c r="AV363" s="5">
        <v>3.0</v>
      </c>
      <c r="AW363" s="5">
        <v>1.0</v>
      </c>
      <c r="AX363" s="5">
        <v>0.0</v>
      </c>
      <c r="AY363" s="5">
        <v>0.0</v>
      </c>
      <c r="AZ363" s="5">
        <v>1.0</v>
      </c>
      <c r="BA363" s="5">
        <v>1.0</v>
      </c>
      <c r="BB363" s="5">
        <v>0.464</v>
      </c>
      <c r="BC363" s="5">
        <f t="shared" si="1"/>
        <v>9</v>
      </c>
      <c r="BD363" s="5">
        <f t="shared" si="2"/>
        <v>1</v>
      </c>
    </row>
    <row r="364">
      <c r="A364" s="1">
        <v>363.0</v>
      </c>
      <c r="B364" s="3"/>
      <c r="C364" s="4" t="s">
        <v>989</v>
      </c>
      <c r="D364" s="4" t="s">
        <v>1126</v>
      </c>
      <c r="E364" s="5">
        <v>2019.0</v>
      </c>
      <c r="F364" s="5">
        <v>2020.0</v>
      </c>
      <c r="G364" s="5">
        <v>29.0</v>
      </c>
      <c r="H364" s="5">
        <v>13.0</v>
      </c>
      <c r="I364" s="3"/>
      <c r="J364" s="3"/>
      <c r="K364" s="3"/>
      <c r="L364" s="5">
        <v>5.11</v>
      </c>
      <c r="M364" s="5">
        <v>0.0</v>
      </c>
      <c r="N364" s="3"/>
      <c r="O364" s="3"/>
      <c r="P364" s="3"/>
      <c r="Q364" s="3"/>
      <c r="R364" s="5">
        <v>12.1</v>
      </c>
      <c r="S364" s="5">
        <v>7.0</v>
      </c>
      <c r="T364" s="5">
        <v>7.0</v>
      </c>
      <c r="U364" s="5">
        <v>7.0</v>
      </c>
      <c r="V364" s="5">
        <v>1.0</v>
      </c>
      <c r="W364" s="5">
        <v>11.0</v>
      </c>
      <c r="X364" s="5">
        <v>0.0</v>
      </c>
      <c r="Y364" s="5">
        <v>1.0</v>
      </c>
      <c r="Z364" s="5">
        <v>2.0</v>
      </c>
      <c r="AA364" s="5">
        <v>0.0</v>
      </c>
      <c r="AB364" s="5">
        <v>0.0</v>
      </c>
      <c r="AC364" s="5">
        <v>55.0</v>
      </c>
      <c r="AD364" s="5">
        <v>1.459</v>
      </c>
      <c r="AE364" s="5">
        <v>9.5</v>
      </c>
      <c r="AF364" s="5">
        <v>1.18</v>
      </c>
      <c r="AG364" s="5">
        <v>55.0</v>
      </c>
      <c r="AH364" s="5">
        <v>41.0</v>
      </c>
      <c r="AI364" s="5">
        <v>7.0</v>
      </c>
      <c r="AJ364" s="5">
        <v>7.0</v>
      </c>
      <c r="AK364" s="5">
        <v>1.0</v>
      </c>
      <c r="AL364" s="5">
        <v>0.0</v>
      </c>
      <c r="AM364" s="5">
        <v>1.0</v>
      </c>
      <c r="AN364" s="5">
        <v>0.0</v>
      </c>
      <c r="AO364" s="5">
        <v>0.0</v>
      </c>
      <c r="AP364" s="5">
        <v>11.0</v>
      </c>
      <c r="AQ364" s="5">
        <v>0.171</v>
      </c>
      <c r="AR364" s="5">
        <v>0.37</v>
      </c>
      <c r="AS364" s="5">
        <v>0.268</v>
      </c>
      <c r="AT364" s="5">
        <v>0.639</v>
      </c>
      <c r="AU364" s="5">
        <v>11.0</v>
      </c>
      <c r="AV364" s="5">
        <v>2.0</v>
      </c>
      <c r="AW364" s="5">
        <v>2.0</v>
      </c>
      <c r="AX364" s="5">
        <v>1.0</v>
      </c>
      <c r="AY364" s="5">
        <v>0.0</v>
      </c>
      <c r="AZ364" s="5">
        <v>0.0</v>
      </c>
      <c r="BA364" s="5">
        <v>1.0</v>
      </c>
      <c r="BB364" s="5">
        <v>0.222</v>
      </c>
      <c r="BC364" s="5">
        <f t="shared" si="1"/>
        <v>5</v>
      </c>
      <c r="BD364" s="5">
        <f t="shared" si="2"/>
        <v>0</v>
      </c>
    </row>
    <row r="365">
      <c r="A365" s="1">
        <v>364.0</v>
      </c>
      <c r="B365" s="3"/>
      <c r="C365" s="4" t="s">
        <v>896</v>
      </c>
      <c r="D365" s="4" t="s">
        <v>1126</v>
      </c>
      <c r="E365" s="5">
        <v>2019.0</v>
      </c>
      <c r="F365" s="5">
        <v>2020.0</v>
      </c>
      <c r="G365" s="5">
        <v>32.0</v>
      </c>
      <c r="H365" s="5">
        <v>13.0</v>
      </c>
      <c r="I365" s="3"/>
      <c r="J365" s="3"/>
      <c r="K365" s="3"/>
      <c r="L365" s="5">
        <v>6.43</v>
      </c>
      <c r="M365" s="5">
        <v>0.0</v>
      </c>
      <c r="N365" s="3"/>
      <c r="O365" s="3"/>
      <c r="P365" s="3"/>
      <c r="Q365" s="3"/>
      <c r="R365" s="5">
        <v>14.0</v>
      </c>
      <c r="S365" s="5">
        <v>15.0</v>
      </c>
      <c r="T365" s="5">
        <v>13.0</v>
      </c>
      <c r="U365" s="5">
        <v>10.0</v>
      </c>
      <c r="V365" s="5">
        <v>5.0</v>
      </c>
      <c r="W365" s="5">
        <v>11.0</v>
      </c>
      <c r="X365" s="5">
        <v>1.0</v>
      </c>
      <c r="Y365" s="5">
        <v>0.0</v>
      </c>
      <c r="Z365" s="5">
        <v>0.0</v>
      </c>
      <c r="AA365" s="5">
        <v>0.0</v>
      </c>
      <c r="AB365" s="5">
        <v>2.0</v>
      </c>
      <c r="AC365" s="5">
        <v>64.0</v>
      </c>
      <c r="AD365" s="5">
        <v>1.857</v>
      </c>
      <c r="AE365" s="5">
        <v>8.4</v>
      </c>
      <c r="AF365" s="5">
        <v>1.18</v>
      </c>
      <c r="AG365" s="5">
        <v>64.0</v>
      </c>
      <c r="AH365" s="5">
        <v>52.0</v>
      </c>
      <c r="AI365" s="5">
        <v>13.0</v>
      </c>
      <c r="AJ365" s="5">
        <v>15.0</v>
      </c>
      <c r="AK365" s="5">
        <v>3.0</v>
      </c>
      <c r="AL365" s="5">
        <v>0.0</v>
      </c>
      <c r="AM365" s="5">
        <v>5.0</v>
      </c>
      <c r="AN365" s="5">
        <v>0.0</v>
      </c>
      <c r="AO365" s="5">
        <v>0.0</v>
      </c>
      <c r="AP365" s="5">
        <v>11.0</v>
      </c>
      <c r="AQ365" s="5">
        <v>0.288</v>
      </c>
      <c r="AR365" s="5">
        <v>0.406</v>
      </c>
      <c r="AS365" s="5">
        <v>0.635</v>
      </c>
      <c r="AT365" s="5">
        <v>1.041</v>
      </c>
      <c r="AU365" s="5">
        <v>33.0</v>
      </c>
      <c r="AV365" s="5">
        <v>4.0</v>
      </c>
      <c r="AW365" s="5">
        <v>0.0</v>
      </c>
      <c r="AX365" s="5">
        <v>0.0</v>
      </c>
      <c r="AY365" s="5">
        <v>1.0</v>
      </c>
      <c r="AZ365" s="5">
        <v>1.0</v>
      </c>
      <c r="BA365" s="5">
        <v>0.0</v>
      </c>
      <c r="BB365" s="5">
        <v>0.286</v>
      </c>
      <c r="BC365" s="5">
        <f t="shared" si="1"/>
        <v>7</v>
      </c>
      <c r="BD365" s="5">
        <f t="shared" si="2"/>
        <v>0</v>
      </c>
    </row>
    <row r="366">
      <c r="A366" s="1">
        <v>365.0</v>
      </c>
      <c r="B366" s="3"/>
      <c r="C366" s="4" t="s">
        <v>928</v>
      </c>
      <c r="D366" s="4" t="s">
        <v>1126</v>
      </c>
      <c r="E366" s="5">
        <v>2019.0</v>
      </c>
      <c r="F366" s="5">
        <v>2019.0</v>
      </c>
      <c r="G366" s="5">
        <v>34.0</v>
      </c>
      <c r="H366" s="5">
        <v>12.0</v>
      </c>
      <c r="I366" s="3"/>
      <c r="J366" s="3"/>
      <c r="K366" s="3"/>
      <c r="L366" s="5">
        <v>4.85</v>
      </c>
      <c r="M366" s="5">
        <v>0.0</v>
      </c>
      <c r="N366" s="3"/>
      <c r="O366" s="3"/>
      <c r="P366" s="3"/>
      <c r="Q366" s="3"/>
      <c r="R366" s="5">
        <v>13.0</v>
      </c>
      <c r="S366" s="5">
        <v>12.0</v>
      </c>
      <c r="T366" s="5">
        <v>9.0</v>
      </c>
      <c r="U366" s="5">
        <v>7.0</v>
      </c>
      <c r="V366" s="5">
        <v>3.0</v>
      </c>
      <c r="W366" s="5">
        <v>8.0</v>
      </c>
      <c r="X366" s="5">
        <v>1.0</v>
      </c>
      <c r="Y366" s="5">
        <v>0.0</v>
      </c>
      <c r="Z366" s="5">
        <v>0.0</v>
      </c>
      <c r="AA366" s="5">
        <v>1.0</v>
      </c>
      <c r="AB366" s="5">
        <v>0.0</v>
      </c>
      <c r="AC366" s="5">
        <v>59.0</v>
      </c>
      <c r="AD366" s="5">
        <v>1.538</v>
      </c>
      <c r="AE366" s="5">
        <v>8.3</v>
      </c>
      <c r="AF366" s="5">
        <v>1.5</v>
      </c>
      <c r="AG366" s="5">
        <v>59.0</v>
      </c>
      <c r="AH366" s="5">
        <v>51.0</v>
      </c>
      <c r="AI366" s="5">
        <v>9.0</v>
      </c>
      <c r="AJ366" s="5">
        <v>12.0</v>
      </c>
      <c r="AK366" s="5">
        <v>2.0</v>
      </c>
      <c r="AL366" s="5">
        <v>0.0</v>
      </c>
      <c r="AM366" s="5">
        <v>3.0</v>
      </c>
      <c r="AN366" s="5">
        <v>2.0</v>
      </c>
      <c r="AO366" s="5">
        <v>0.0</v>
      </c>
      <c r="AP366" s="5">
        <v>8.0</v>
      </c>
      <c r="AQ366" s="5">
        <v>0.235</v>
      </c>
      <c r="AR366" s="5">
        <v>0.339</v>
      </c>
      <c r="AS366" s="5">
        <v>0.451</v>
      </c>
      <c r="AT366" s="5">
        <v>0.79</v>
      </c>
      <c r="AU366" s="5">
        <v>23.0</v>
      </c>
      <c r="AV366" s="5">
        <v>0.0</v>
      </c>
      <c r="AW366" s="5">
        <v>0.0</v>
      </c>
      <c r="AX366" s="5">
        <v>0.0</v>
      </c>
      <c r="AY366" s="5">
        <v>0.0</v>
      </c>
      <c r="AZ366" s="5">
        <v>1.0</v>
      </c>
      <c r="BA366" s="5">
        <v>0.0</v>
      </c>
      <c r="BB366" s="5">
        <v>0.25</v>
      </c>
      <c r="BC366" s="5">
        <f t="shared" si="1"/>
        <v>7</v>
      </c>
      <c r="BD366" s="5">
        <f t="shared" si="2"/>
        <v>2</v>
      </c>
    </row>
    <row r="367">
      <c r="A367" s="1">
        <v>366.0</v>
      </c>
      <c r="B367" s="3"/>
      <c r="C367" s="4" t="s">
        <v>929</v>
      </c>
      <c r="D367" s="4" t="s">
        <v>1126</v>
      </c>
      <c r="E367" s="5">
        <v>2019.0</v>
      </c>
      <c r="F367" s="5">
        <v>2020.0</v>
      </c>
      <c r="G367" s="5">
        <v>34.0</v>
      </c>
      <c r="H367" s="5">
        <v>12.0</v>
      </c>
      <c r="I367" s="3"/>
      <c r="J367" s="3"/>
      <c r="K367" s="3"/>
      <c r="L367" s="5">
        <v>5.06</v>
      </c>
      <c r="M367" s="5">
        <v>0.0</v>
      </c>
      <c r="N367" s="3"/>
      <c r="O367" s="3"/>
      <c r="P367" s="3"/>
      <c r="Q367" s="3"/>
      <c r="R367" s="5">
        <v>16.0</v>
      </c>
      <c r="S367" s="5">
        <v>23.0</v>
      </c>
      <c r="T367" s="5">
        <v>12.0</v>
      </c>
      <c r="U367" s="5">
        <v>9.0</v>
      </c>
      <c r="V367" s="5">
        <v>4.0</v>
      </c>
      <c r="W367" s="5">
        <v>10.0</v>
      </c>
      <c r="X367" s="5">
        <v>2.0</v>
      </c>
      <c r="Y367" s="5">
        <v>0.0</v>
      </c>
      <c r="Z367" s="5">
        <v>1.0</v>
      </c>
      <c r="AA367" s="5">
        <v>0.0</v>
      </c>
      <c r="AB367" s="5">
        <v>2.0</v>
      </c>
      <c r="AC367" s="5">
        <v>79.0</v>
      </c>
      <c r="AD367" s="5">
        <v>2.063</v>
      </c>
      <c r="AE367" s="5">
        <v>6.8</v>
      </c>
      <c r="AF367" s="5">
        <v>1.2</v>
      </c>
      <c r="AG367" s="5">
        <v>79.0</v>
      </c>
      <c r="AH367" s="5">
        <v>67.0</v>
      </c>
      <c r="AI367" s="5">
        <v>12.0</v>
      </c>
      <c r="AJ367" s="5">
        <v>23.0</v>
      </c>
      <c r="AK367" s="5">
        <v>5.0</v>
      </c>
      <c r="AL367" s="5">
        <v>1.0</v>
      </c>
      <c r="AM367" s="5">
        <v>4.0</v>
      </c>
      <c r="AN367" s="5">
        <v>1.0</v>
      </c>
      <c r="AO367" s="5">
        <v>0.0</v>
      </c>
      <c r="AP367" s="5">
        <v>10.0</v>
      </c>
      <c r="AQ367" s="5">
        <v>0.343</v>
      </c>
      <c r="AR367" s="5">
        <v>0.43</v>
      </c>
      <c r="AS367" s="5">
        <v>0.627</v>
      </c>
      <c r="AT367" s="5">
        <v>1.057</v>
      </c>
      <c r="AU367" s="5">
        <v>42.0</v>
      </c>
      <c r="AV367" s="5">
        <v>2.0</v>
      </c>
      <c r="AW367" s="5">
        <v>1.0</v>
      </c>
      <c r="AX367" s="5">
        <v>0.0</v>
      </c>
      <c r="AY367" s="5">
        <v>1.0</v>
      </c>
      <c r="AZ367" s="5">
        <v>2.0</v>
      </c>
      <c r="BA367" s="5">
        <v>0.0</v>
      </c>
      <c r="BB367" s="5">
        <v>0.365</v>
      </c>
      <c r="BC367" s="5">
        <f t="shared" si="1"/>
        <v>13</v>
      </c>
      <c r="BD367" s="5">
        <f t="shared" si="2"/>
        <v>1</v>
      </c>
    </row>
    <row r="368">
      <c r="A368" s="1">
        <v>367.0</v>
      </c>
      <c r="B368" s="3"/>
      <c r="C368" s="4" t="s">
        <v>987</v>
      </c>
      <c r="D368" s="4" t="s">
        <v>1126</v>
      </c>
      <c r="E368" s="5">
        <v>2019.0</v>
      </c>
      <c r="F368" s="5">
        <v>2020.0</v>
      </c>
      <c r="G368" s="5">
        <v>25.0</v>
      </c>
      <c r="H368" s="5">
        <v>12.0</v>
      </c>
      <c r="I368" s="3"/>
      <c r="J368" s="3"/>
      <c r="K368" s="3"/>
      <c r="L368" s="5">
        <v>4.76</v>
      </c>
      <c r="M368" s="5">
        <v>2.0</v>
      </c>
      <c r="N368" s="3"/>
      <c r="O368" s="3"/>
      <c r="P368" s="3"/>
      <c r="Q368" s="3"/>
      <c r="R368" s="5">
        <v>11.1</v>
      </c>
      <c r="S368" s="5">
        <v>10.0</v>
      </c>
      <c r="T368" s="5">
        <v>11.0</v>
      </c>
      <c r="U368" s="5">
        <v>6.0</v>
      </c>
      <c r="V368" s="5">
        <v>2.0</v>
      </c>
      <c r="W368" s="5">
        <v>7.0</v>
      </c>
      <c r="X368" s="5">
        <v>0.0</v>
      </c>
      <c r="Y368" s="5">
        <v>1.0</v>
      </c>
      <c r="Z368" s="5">
        <v>0.0</v>
      </c>
      <c r="AA368" s="5">
        <v>0.0</v>
      </c>
      <c r="AB368" s="5">
        <v>2.0</v>
      </c>
      <c r="AC368" s="5">
        <v>52.0</v>
      </c>
      <c r="AD368" s="5">
        <v>1.5</v>
      </c>
      <c r="AE368" s="5">
        <v>9.5</v>
      </c>
      <c r="AF368" s="5">
        <v>1.71</v>
      </c>
      <c r="AG368" s="5">
        <v>52.0</v>
      </c>
      <c r="AH368" s="5">
        <v>45.0</v>
      </c>
      <c r="AI368" s="5">
        <v>11.0</v>
      </c>
      <c r="AJ368" s="5">
        <v>10.0</v>
      </c>
      <c r="AK368" s="5">
        <v>2.0</v>
      </c>
      <c r="AL368" s="5">
        <v>0.0</v>
      </c>
      <c r="AM368" s="5">
        <v>2.0</v>
      </c>
      <c r="AN368" s="5">
        <v>0.0</v>
      </c>
      <c r="AO368" s="5">
        <v>0.0</v>
      </c>
      <c r="AP368" s="5">
        <v>7.0</v>
      </c>
      <c r="AQ368" s="5">
        <v>0.222</v>
      </c>
      <c r="AR368" s="5">
        <v>0.327</v>
      </c>
      <c r="AS368" s="5">
        <v>0.4</v>
      </c>
      <c r="AT368" s="5">
        <v>0.727</v>
      </c>
      <c r="AU368" s="5">
        <v>18.0</v>
      </c>
      <c r="AV368" s="5">
        <v>0.0</v>
      </c>
      <c r="AW368" s="5">
        <v>0.0</v>
      </c>
      <c r="AX368" s="5">
        <v>0.0</v>
      </c>
      <c r="AY368" s="5">
        <v>0.0</v>
      </c>
      <c r="AZ368" s="5">
        <v>0.0</v>
      </c>
      <c r="BA368" s="5">
        <v>1.0</v>
      </c>
      <c r="BB368" s="5">
        <v>0.258</v>
      </c>
      <c r="BC368" s="5">
        <f t="shared" si="1"/>
        <v>6</v>
      </c>
      <c r="BD368" s="5">
        <f t="shared" si="2"/>
        <v>0</v>
      </c>
    </row>
    <row r="369">
      <c r="A369" s="1">
        <v>368.0</v>
      </c>
      <c r="B369" s="3"/>
      <c r="C369" s="4" t="s">
        <v>1070</v>
      </c>
      <c r="D369" s="4" t="s">
        <v>1126</v>
      </c>
      <c r="E369" s="5">
        <v>2019.0</v>
      </c>
      <c r="F369" s="5">
        <v>2019.0</v>
      </c>
      <c r="G369" s="5">
        <v>7.0</v>
      </c>
      <c r="H369" s="5">
        <v>12.0</v>
      </c>
      <c r="I369" s="3"/>
      <c r="J369" s="3"/>
      <c r="K369" s="3"/>
      <c r="L369" s="5">
        <v>4.08</v>
      </c>
      <c r="M369" s="5">
        <v>7.0</v>
      </c>
      <c r="N369" s="3"/>
      <c r="O369" s="3"/>
      <c r="P369" s="3"/>
      <c r="Q369" s="3"/>
      <c r="R369" s="5">
        <v>17.2</v>
      </c>
      <c r="S369" s="5">
        <v>18.0</v>
      </c>
      <c r="T369" s="5">
        <v>10.0</v>
      </c>
      <c r="U369" s="5">
        <v>8.0</v>
      </c>
      <c r="V369" s="5">
        <v>4.0</v>
      </c>
      <c r="W369" s="5">
        <v>9.0</v>
      </c>
      <c r="X369" s="5">
        <v>0.0</v>
      </c>
      <c r="Y369" s="5">
        <v>0.0</v>
      </c>
      <c r="Z369" s="5">
        <v>1.0</v>
      </c>
      <c r="AA369" s="5">
        <v>0.0</v>
      </c>
      <c r="AB369" s="5">
        <v>0.0</v>
      </c>
      <c r="AC369" s="5">
        <v>79.0</v>
      </c>
      <c r="AD369" s="5">
        <v>1.528</v>
      </c>
      <c r="AE369" s="5">
        <v>6.1</v>
      </c>
      <c r="AF369" s="5">
        <v>1.33</v>
      </c>
      <c r="AG369" s="5">
        <v>79.0</v>
      </c>
      <c r="AH369" s="5">
        <v>67.0</v>
      </c>
      <c r="AI369" s="5">
        <v>10.0</v>
      </c>
      <c r="AJ369" s="5">
        <v>18.0</v>
      </c>
      <c r="AK369" s="5">
        <v>4.0</v>
      </c>
      <c r="AL369" s="5">
        <v>0.0</v>
      </c>
      <c r="AM369" s="5">
        <v>4.0</v>
      </c>
      <c r="AN369" s="5">
        <v>2.0</v>
      </c>
      <c r="AO369" s="5">
        <v>0.0</v>
      </c>
      <c r="AP369" s="5">
        <v>9.0</v>
      </c>
      <c r="AQ369" s="5">
        <v>0.269</v>
      </c>
      <c r="AR369" s="5">
        <v>0.354</v>
      </c>
      <c r="AS369" s="5">
        <v>0.507</v>
      </c>
      <c r="AT369" s="5">
        <v>0.862</v>
      </c>
      <c r="AU369" s="5">
        <v>34.0</v>
      </c>
      <c r="AV369" s="5">
        <v>0.0</v>
      </c>
      <c r="AW369" s="5">
        <v>1.0</v>
      </c>
      <c r="AX369" s="5">
        <v>0.0</v>
      </c>
      <c r="AY369" s="5">
        <v>2.0</v>
      </c>
      <c r="AZ369" s="5">
        <v>0.0</v>
      </c>
      <c r="BA369" s="5">
        <v>0.0</v>
      </c>
      <c r="BB369" s="5">
        <v>0.264</v>
      </c>
      <c r="BC369" s="5">
        <f t="shared" si="1"/>
        <v>10</v>
      </c>
      <c r="BD369" s="5">
        <f t="shared" si="2"/>
        <v>2</v>
      </c>
    </row>
    <row r="370">
      <c r="A370" s="1">
        <v>369.0</v>
      </c>
      <c r="B370" s="3"/>
      <c r="C370" s="4" t="s">
        <v>1059</v>
      </c>
      <c r="D370" s="4" t="s">
        <v>1126</v>
      </c>
      <c r="E370" s="5">
        <v>2019.0</v>
      </c>
      <c r="F370" s="5">
        <v>2019.0</v>
      </c>
      <c r="G370" s="5">
        <v>22.0</v>
      </c>
      <c r="H370" s="5">
        <v>12.0</v>
      </c>
      <c r="I370" s="3"/>
      <c r="J370" s="3"/>
      <c r="K370" s="3"/>
      <c r="L370" s="5">
        <v>2.84</v>
      </c>
      <c r="M370" s="5">
        <v>0.0</v>
      </c>
      <c r="N370" s="3"/>
      <c r="O370" s="3"/>
      <c r="P370" s="3"/>
      <c r="Q370" s="3"/>
      <c r="R370" s="5">
        <v>12.2</v>
      </c>
      <c r="S370" s="5">
        <v>7.0</v>
      </c>
      <c r="T370" s="5">
        <v>6.0</v>
      </c>
      <c r="U370" s="5">
        <v>4.0</v>
      </c>
      <c r="V370" s="5">
        <v>1.0</v>
      </c>
      <c r="W370" s="5">
        <v>6.0</v>
      </c>
      <c r="X370" s="5">
        <v>0.0</v>
      </c>
      <c r="Y370" s="5">
        <v>0.0</v>
      </c>
      <c r="Z370" s="5">
        <v>0.0</v>
      </c>
      <c r="AA370" s="5">
        <v>0.0</v>
      </c>
      <c r="AB370" s="5">
        <v>3.0</v>
      </c>
      <c r="AC370" s="5">
        <v>49.0</v>
      </c>
      <c r="AD370" s="5">
        <v>1.026</v>
      </c>
      <c r="AE370" s="5">
        <v>8.5</v>
      </c>
      <c r="AF370" s="5">
        <v>2.0</v>
      </c>
      <c r="AG370" s="5">
        <v>49.0</v>
      </c>
      <c r="AH370" s="5">
        <v>43.0</v>
      </c>
      <c r="AI370" s="5">
        <v>6.0</v>
      </c>
      <c r="AJ370" s="5">
        <v>7.0</v>
      </c>
      <c r="AK370" s="5">
        <v>1.0</v>
      </c>
      <c r="AL370" s="5">
        <v>0.0</v>
      </c>
      <c r="AM370" s="5">
        <v>1.0</v>
      </c>
      <c r="AN370" s="5">
        <v>0.0</v>
      </c>
      <c r="AO370" s="5">
        <v>0.0</v>
      </c>
      <c r="AP370" s="5">
        <v>6.0</v>
      </c>
      <c r="AQ370" s="5">
        <v>0.163</v>
      </c>
      <c r="AR370" s="5">
        <v>0.265</v>
      </c>
      <c r="AS370" s="5">
        <v>0.256</v>
      </c>
      <c r="AT370" s="5">
        <v>0.521</v>
      </c>
      <c r="AU370" s="5">
        <v>11.0</v>
      </c>
      <c r="AV370" s="5">
        <v>0.0</v>
      </c>
      <c r="AW370" s="5">
        <v>0.0</v>
      </c>
      <c r="AX370" s="5">
        <v>0.0</v>
      </c>
      <c r="AY370" s="5">
        <v>0.0</v>
      </c>
      <c r="AZ370" s="5">
        <v>0.0</v>
      </c>
      <c r="BA370" s="5">
        <v>0.0</v>
      </c>
      <c r="BB370" s="5">
        <v>0.2</v>
      </c>
      <c r="BC370" s="5">
        <f t="shared" si="1"/>
        <v>5</v>
      </c>
      <c r="BD370" s="5">
        <f t="shared" si="2"/>
        <v>0</v>
      </c>
    </row>
    <row r="371">
      <c r="A371" s="1">
        <v>370.0</v>
      </c>
      <c r="B371" s="3"/>
      <c r="C371" s="4" t="s">
        <v>1050</v>
      </c>
      <c r="D371" s="4" t="s">
        <v>1126</v>
      </c>
      <c r="E371" s="5">
        <v>2019.0</v>
      </c>
      <c r="F371" s="5">
        <v>2020.0</v>
      </c>
      <c r="G371" s="5">
        <v>27.0</v>
      </c>
      <c r="H371" s="5">
        <v>12.0</v>
      </c>
      <c r="I371" s="3"/>
      <c r="J371" s="3"/>
      <c r="K371" s="3"/>
      <c r="L371" s="5">
        <v>6.0</v>
      </c>
      <c r="M371" s="5">
        <v>0.0</v>
      </c>
      <c r="N371" s="3"/>
      <c r="O371" s="3"/>
      <c r="P371" s="3"/>
      <c r="Q371" s="3"/>
      <c r="R371" s="5">
        <v>12.0</v>
      </c>
      <c r="S371" s="5">
        <v>10.0</v>
      </c>
      <c r="T371" s="5">
        <v>11.0</v>
      </c>
      <c r="U371" s="5">
        <v>8.0</v>
      </c>
      <c r="V371" s="5">
        <v>3.0</v>
      </c>
      <c r="W371" s="5">
        <v>9.0</v>
      </c>
      <c r="X371" s="5">
        <v>2.0</v>
      </c>
      <c r="Y371" s="5">
        <v>0.0</v>
      </c>
      <c r="Z371" s="5">
        <v>0.0</v>
      </c>
      <c r="AA371" s="5">
        <v>0.0</v>
      </c>
      <c r="AB371" s="5">
        <v>1.0</v>
      </c>
      <c r="AC371" s="5">
        <v>54.0</v>
      </c>
      <c r="AD371" s="5">
        <v>1.583</v>
      </c>
      <c r="AE371" s="5">
        <v>9.0</v>
      </c>
      <c r="AF371" s="5">
        <v>1.33</v>
      </c>
      <c r="AG371" s="5">
        <v>54.0</v>
      </c>
      <c r="AH371" s="5">
        <v>44.0</v>
      </c>
      <c r="AI371" s="5">
        <v>11.0</v>
      </c>
      <c r="AJ371" s="5">
        <v>10.0</v>
      </c>
      <c r="AK371" s="5">
        <v>2.0</v>
      </c>
      <c r="AL371" s="5">
        <v>0.0</v>
      </c>
      <c r="AM371" s="5">
        <v>3.0</v>
      </c>
      <c r="AN371" s="5">
        <v>4.0</v>
      </c>
      <c r="AO371" s="5">
        <v>0.0</v>
      </c>
      <c r="AP371" s="5">
        <v>9.0</v>
      </c>
      <c r="AQ371" s="5">
        <v>0.227</v>
      </c>
      <c r="AR371" s="5">
        <v>0.352</v>
      </c>
      <c r="AS371" s="5">
        <v>0.477</v>
      </c>
      <c r="AT371" s="5">
        <v>0.829</v>
      </c>
      <c r="AU371" s="5">
        <v>21.0</v>
      </c>
      <c r="AV371" s="5">
        <v>1.0</v>
      </c>
      <c r="AW371" s="5">
        <v>0.0</v>
      </c>
      <c r="AX371" s="5">
        <v>0.0</v>
      </c>
      <c r="AY371" s="5">
        <v>1.0</v>
      </c>
      <c r="AZ371" s="5">
        <v>2.0</v>
      </c>
      <c r="BA371" s="5">
        <v>0.0</v>
      </c>
      <c r="BB371" s="5">
        <v>0.233</v>
      </c>
      <c r="BC371" s="5">
        <f t="shared" si="1"/>
        <v>5</v>
      </c>
      <c r="BD371" s="5">
        <f t="shared" si="2"/>
        <v>4</v>
      </c>
    </row>
    <row r="372">
      <c r="A372" s="1">
        <v>371.0</v>
      </c>
      <c r="B372" s="3"/>
      <c r="C372" s="4" t="s">
        <v>1128</v>
      </c>
      <c r="D372" s="4" t="s">
        <v>1126</v>
      </c>
      <c r="E372" s="5">
        <v>2020.0</v>
      </c>
      <c r="F372" s="5">
        <v>2020.0</v>
      </c>
      <c r="G372" s="5">
        <v>6.0</v>
      </c>
      <c r="H372" s="5">
        <v>12.0</v>
      </c>
      <c r="I372" s="3"/>
      <c r="J372" s="3"/>
      <c r="K372" s="3"/>
      <c r="L372" s="5">
        <v>5.56</v>
      </c>
      <c r="M372" s="5">
        <v>6.0</v>
      </c>
      <c r="N372" s="3"/>
      <c r="O372" s="3"/>
      <c r="P372" s="3"/>
      <c r="Q372" s="3"/>
      <c r="R372" s="5">
        <v>11.1</v>
      </c>
      <c r="S372" s="5">
        <v>11.0</v>
      </c>
      <c r="T372" s="5">
        <v>4.0</v>
      </c>
      <c r="U372" s="5">
        <v>7.0</v>
      </c>
      <c r="V372" s="5">
        <v>1.0</v>
      </c>
      <c r="W372" s="5">
        <v>6.0</v>
      </c>
      <c r="X372" s="5">
        <v>0.0</v>
      </c>
      <c r="Y372" s="5">
        <v>0.0</v>
      </c>
      <c r="Z372" s="5">
        <v>1.0</v>
      </c>
      <c r="AA372" s="5">
        <v>0.0</v>
      </c>
      <c r="AB372" s="5">
        <v>0.0</v>
      </c>
      <c r="AC372" s="5">
        <v>50.0</v>
      </c>
      <c r="AD372" s="5">
        <v>1.5</v>
      </c>
      <c r="AE372" s="5">
        <v>9.5</v>
      </c>
      <c r="AF372" s="5">
        <v>2.0</v>
      </c>
      <c r="AG372" s="5">
        <v>50.0</v>
      </c>
      <c r="AH372" s="5">
        <v>43.0</v>
      </c>
      <c r="AI372" s="5">
        <v>4.0</v>
      </c>
      <c r="AJ372" s="5">
        <v>11.0</v>
      </c>
      <c r="AK372" s="5">
        <v>2.0</v>
      </c>
      <c r="AL372" s="5">
        <v>0.0</v>
      </c>
      <c r="AM372" s="5">
        <v>1.0</v>
      </c>
      <c r="AN372" s="5">
        <v>0.0</v>
      </c>
      <c r="AO372" s="5">
        <v>0.0</v>
      </c>
      <c r="AP372" s="5">
        <v>6.0</v>
      </c>
      <c r="AQ372" s="5">
        <v>0.256</v>
      </c>
      <c r="AR372" s="5">
        <v>0.36</v>
      </c>
      <c r="AS372" s="5">
        <v>0.372</v>
      </c>
      <c r="AT372" s="5">
        <v>0.732</v>
      </c>
      <c r="AU372" s="5">
        <v>16.0</v>
      </c>
      <c r="AV372" s="5">
        <v>1.0</v>
      </c>
      <c r="AW372" s="5">
        <v>1.0</v>
      </c>
      <c r="AX372" s="5">
        <v>0.0</v>
      </c>
      <c r="AY372" s="5">
        <v>0.0</v>
      </c>
      <c r="AZ372" s="5">
        <v>0.0</v>
      </c>
      <c r="BA372" s="5">
        <v>0.0</v>
      </c>
      <c r="BB372" s="5">
        <v>0.333</v>
      </c>
      <c r="BC372" s="5">
        <f t="shared" si="1"/>
        <v>8</v>
      </c>
      <c r="BD372" s="5">
        <f t="shared" si="2"/>
        <v>0</v>
      </c>
    </row>
    <row r="373">
      <c r="A373" s="1">
        <v>372.0</v>
      </c>
      <c r="B373" s="3"/>
      <c r="C373" s="4" t="s">
        <v>1071</v>
      </c>
      <c r="D373" s="4" t="s">
        <v>1126</v>
      </c>
      <c r="E373" s="5">
        <v>2019.0</v>
      </c>
      <c r="F373" s="5">
        <v>2019.0</v>
      </c>
      <c r="G373" s="5">
        <v>37.0</v>
      </c>
      <c r="H373" s="5">
        <v>12.0</v>
      </c>
      <c r="I373" s="3"/>
      <c r="J373" s="3"/>
      <c r="K373" s="3"/>
      <c r="L373" s="5">
        <v>9.53</v>
      </c>
      <c r="M373" s="5">
        <v>0.0</v>
      </c>
      <c r="N373" s="3"/>
      <c r="O373" s="3"/>
      <c r="P373" s="3"/>
      <c r="Q373" s="3"/>
      <c r="R373" s="5">
        <v>17.0</v>
      </c>
      <c r="S373" s="5">
        <v>21.0</v>
      </c>
      <c r="T373" s="5">
        <v>22.0</v>
      </c>
      <c r="U373" s="5">
        <v>18.0</v>
      </c>
      <c r="V373" s="5">
        <v>6.0</v>
      </c>
      <c r="W373" s="5">
        <v>8.0</v>
      </c>
      <c r="X373" s="5">
        <v>1.0</v>
      </c>
      <c r="Y373" s="5">
        <v>0.0</v>
      </c>
      <c r="Z373" s="5">
        <v>2.0</v>
      </c>
      <c r="AA373" s="5">
        <v>0.0</v>
      </c>
      <c r="AB373" s="5">
        <v>0.0</v>
      </c>
      <c r="AC373" s="5">
        <v>81.0</v>
      </c>
      <c r="AD373" s="5">
        <v>1.706</v>
      </c>
      <c r="AE373" s="5">
        <v>6.4</v>
      </c>
      <c r="AF373" s="5">
        <v>1.5</v>
      </c>
      <c r="AG373" s="5">
        <v>81.0</v>
      </c>
      <c r="AH373" s="5">
        <v>69.0</v>
      </c>
      <c r="AI373" s="5">
        <v>22.0</v>
      </c>
      <c r="AJ373" s="5">
        <v>21.0</v>
      </c>
      <c r="AK373" s="5">
        <v>5.0</v>
      </c>
      <c r="AL373" s="5">
        <v>0.0</v>
      </c>
      <c r="AM373" s="5">
        <v>6.0</v>
      </c>
      <c r="AN373" s="5">
        <v>2.0</v>
      </c>
      <c r="AO373" s="5">
        <v>0.0</v>
      </c>
      <c r="AP373" s="5">
        <v>8.0</v>
      </c>
      <c r="AQ373" s="5">
        <v>0.304</v>
      </c>
      <c r="AR373" s="5">
        <v>0.383</v>
      </c>
      <c r="AS373" s="5">
        <v>0.638</v>
      </c>
      <c r="AT373" s="5">
        <v>1.02</v>
      </c>
      <c r="AU373" s="5">
        <v>44.0</v>
      </c>
      <c r="AV373" s="5">
        <v>1.0</v>
      </c>
      <c r="AW373" s="5">
        <v>2.0</v>
      </c>
      <c r="AX373" s="5">
        <v>0.0</v>
      </c>
      <c r="AY373" s="5">
        <v>2.0</v>
      </c>
      <c r="AZ373" s="5">
        <v>1.0</v>
      </c>
      <c r="BA373" s="5">
        <v>0.0</v>
      </c>
      <c r="BB373" s="5">
        <v>0.283</v>
      </c>
      <c r="BC373" s="5">
        <f t="shared" si="1"/>
        <v>10</v>
      </c>
      <c r="BD373" s="5">
        <f t="shared" si="2"/>
        <v>2</v>
      </c>
    </row>
    <row r="374">
      <c r="A374" s="1">
        <v>373.0</v>
      </c>
      <c r="B374" s="3"/>
      <c r="C374" s="4" t="s">
        <v>1052</v>
      </c>
      <c r="D374" s="4" t="s">
        <v>1126</v>
      </c>
      <c r="E374" s="5">
        <v>2019.0</v>
      </c>
      <c r="F374" s="5">
        <v>2020.0</v>
      </c>
      <c r="G374" s="5">
        <v>10.0</v>
      </c>
      <c r="H374" s="5">
        <v>12.0</v>
      </c>
      <c r="I374" s="3"/>
      <c r="J374" s="3"/>
      <c r="K374" s="3"/>
      <c r="L374" s="5">
        <v>5.54</v>
      </c>
      <c r="M374" s="5">
        <v>10.0</v>
      </c>
      <c r="N374" s="3"/>
      <c r="O374" s="3"/>
      <c r="P374" s="3"/>
      <c r="Q374" s="3"/>
      <c r="R374" s="5">
        <v>13.0</v>
      </c>
      <c r="S374" s="5">
        <v>7.0</v>
      </c>
      <c r="T374" s="5">
        <v>9.0</v>
      </c>
      <c r="U374" s="5">
        <v>8.0</v>
      </c>
      <c r="V374" s="5">
        <v>2.0</v>
      </c>
      <c r="W374" s="5">
        <v>17.0</v>
      </c>
      <c r="X374" s="5">
        <v>0.0</v>
      </c>
      <c r="Y374" s="5">
        <v>0.0</v>
      </c>
      <c r="Z374" s="5">
        <v>1.0</v>
      </c>
      <c r="AA374" s="5">
        <v>0.0</v>
      </c>
      <c r="AB374" s="5">
        <v>0.0</v>
      </c>
      <c r="AC374" s="5">
        <v>64.0</v>
      </c>
      <c r="AD374" s="5">
        <v>1.846</v>
      </c>
      <c r="AE374" s="5">
        <v>8.3</v>
      </c>
      <c r="AF374" s="5">
        <v>0.71</v>
      </c>
      <c r="AG374" s="5">
        <v>64.0</v>
      </c>
      <c r="AH374" s="5">
        <v>45.0</v>
      </c>
      <c r="AI374" s="5">
        <v>9.0</v>
      </c>
      <c r="AJ374" s="5">
        <v>7.0</v>
      </c>
      <c r="AK374" s="5">
        <v>0.0</v>
      </c>
      <c r="AL374" s="5">
        <v>1.0</v>
      </c>
      <c r="AM374" s="5">
        <v>2.0</v>
      </c>
      <c r="AN374" s="5">
        <v>4.0</v>
      </c>
      <c r="AO374" s="5">
        <v>0.0</v>
      </c>
      <c r="AP374" s="5">
        <v>17.0</v>
      </c>
      <c r="AQ374" s="5">
        <v>0.156</v>
      </c>
      <c r="AR374" s="5">
        <v>0.391</v>
      </c>
      <c r="AS374" s="5">
        <v>0.333</v>
      </c>
      <c r="AT374" s="5">
        <v>0.724</v>
      </c>
      <c r="AU374" s="5">
        <v>15.0</v>
      </c>
      <c r="AV374" s="5">
        <v>0.0</v>
      </c>
      <c r="AW374" s="5">
        <v>1.0</v>
      </c>
      <c r="AX374" s="5">
        <v>0.0</v>
      </c>
      <c r="AY374" s="5">
        <v>1.0</v>
      </c>
      <c r="AZ374" s="5">
        <v>0.0</v>
      </c>
      <c r="BA374" s="5">
        <v>0.0</v>
      </c>
      <c r="BB374" s="5">
        <v>0.156</v>
      </c>
      <c r="BC374" s="5">
        <f t="shared" si="1"/>
        <v>4</v>
      </c>
      <c r="BD374" s="5">
        <f t="shared" si="2"/>
        <v>4</v>
      </c>
    </row>
    <row r="375">
      <c r="A375" s="1">
        <v>374.0</v>
      </c>
      <c r="B375" s="3"/>
      <c r="C375" s="4" t="s">
        <v>1017</v>
      </c>
      <c r="D375" s="4" t="s">
        <v>1126</v>
      </c>
      <c r="E375" s="5">
        <v>2019.0</v>
      </c>
      <c r="F375" s="5">
        <v>2020.0</v>
      </c>
      <c r="G375" s="5">
        <v>11.0</v>
      </c>
      <c r="H375" s="5">
        <v>12.0</v>
      </c>
      <c r="I375" s="3"/>
      <c r="J375" s="3"/>
      <c r="K375" s="3"/>
      <c r="L375" s="5">
        <v>8.8</v>
      </c>
      <c r="M375" s="5">
        <v>8.0</v>
      </c>
      <c r="N375" s="3"/>
      <c r="O375" s="3"/>
      <c r="P375" s="3"/>
      <c r="Q375" s="3"/>
      <c r="R375" s="5">
        <v>15.1</v>
      </c>
      <c r="S375" s="5">
        <v>24.0</v>
      </c>
      <c r="T375" s="5">
        <v>15.0</v>
      </c>
      <c r="U375" s="5">
        <v>15.0</v>
      </c>
      <c r="V375" s="5">
        <v>2.0</v>
      </c>
      <c r="W375" s="5">
        <v>13.0</v>
      </c>
      <c r="X375" s="5">
        <v>0.0</v>
      </c>
      <c r="Y375" s="5">
        <v>0.0</v>
      </c>
      <c r="Z375" s="5">
        <v>0.0</v>
      </c>
      <c r="AA375" s="5">
        <v>0.0</v>
      </c>
      <c r="AB375" s="5">
        <v>0.0</v>
      </c>
      <c r="AC375" s="5">
        <v>79.0</v>
      </c>
      <c r="AD375" s="5">
        <v>2.413</v>
      </c>
      <c r="AE375" s="5">
        <v>7.0</v>
      </c>
      <c r="AF375" s="5">
        <v>0.92</v>
      </c>
      <c r="AG375" s="5">
        <v>79.0</v>
      </c>
      <c r="AH375" s="5">
        <v>66.0</v>
      </c>
      <c r="AI375" s="5">
        <v>15.0</v>
      </c>
      <c r="AJ375" s="5">
        <v>24.0</v>
      </c>
      <c r="AK375" s="5">
        <v>7.0</v>
      </c>
      <c r="AL375" s="5">
        <v>1.0</v>
      </c>
      <c r="AM375" s="5">
        <v>2.0</v>
      </c>
      <c r="AN375" s="5">
        <v>5.0</v>
      </c>
      <c r="AO375" s="5">
        <v>0.0</v>
      </c>
      <c r="AP375" s="5">
        <v>13.0</v>
      </c>
      <c r="AQ375" s="5">
        <v>0.364</v>
      </c>
      <c r="AR375" s="5">
        <v>0.468</v>
      </c>
      <c r="AS375" s="5">
        <v>0.591</v>
      </c>
      <c r="AT375" s="5">
        <v>1.059</v>
      </c>
      <c r="AU375" s="5">
        <v>39.0</v>
      </c>
      <c r="AV375" s="5">
        <v>3.0</v>
      </c>
      <c r="AW375" s="5">
        <v>0.0</v>
      </c>
      <c r="AX375" s="5">
        <v>0.0</v>
      </c>
      <c r="AY375" s="5">
        <v>0.0</v>
      </c>
      <c r="AZ375" s="5">
        <v>0.0</v>
      </c>
      <c r="BA375" s="5">
        <v>0.0</v>
      </c>
      <c r="BB375" s="5">
        <v>0.423</v>
      </c>
      <c r="BC375" s="5">
        <f t="shared" si="1"/>
        <v>14</v>
      </c>
      <c r="BD375" s="5">
        <f t="shared" si="2"/>
        <v>5</v>
      </c>
    </row>
    <row r="376">
      <c r="A376" s="1">
        <v>375.0</v>
      </c>
      <c r="B376" s="3"/>
      <c r="C376" s="4" t="s">
        <v>1113</v>
      </c>
      <c r="D376" s="4" t="s">
        <v>1126</v>
      </c>
      <c r="E376" s="5">
        <v>2019.0</v>
      </c>
      <c r="F376" s="5">
        <v>2020.0</v>
      </c>
      <c r="G376" s="5">
        <v>7.0</v>
      </c>
      <c r="H376" s="5">
        <v>11.0</v>
      </c>
      <c r="I376" s="3"/>
      <c r="J376" s="3"/>
      <c r="K376" s="3"/>
      <c r="L376" s="5">
        <v>5.73</v>
      </c>
      <c r="M376" s="5">
        <v>3.0</v>
      </c>
      <c r="N376" s="3"/>
      <c r="O376" s="3"/>
      <c r="P376" s="3"/>
      <c r="Q376" s="3"/>
      <c r="R376" s="5">
        <v>11.0</v>
      </c>
      <c r="S376" s="5">
        <v>12.0</v>
      </c>
      <c r="T376" s="5">
        <v>7.0</v>
      </c>
      <c r="U376" s="5">
        <v>7.0</v>
      </c>
      <c r="V376" s="5">
        <v>3.0</v>
      </c>
      <c r="W376" s="5">
        <v>7.0</v>
      </c>
      <c r="X376" s="5">
        <v>0.0</v>
      </c>
      <c r="Y376" s="5">
        <v>0.0</v>
      </c>
      <c r="Z376" s="5">
        <v>0.0</v>
      </c>
      <c r="AA376" s="5">
        <v>0.0</v>
      </c>
      <c r="AB376" s="5">
        <v>0.0</v>
      </c>
      <c r="AC376" s="5">
        <v>52.0</v>
      </c>
      <c r="AD376" s="5">
        <v>1.727</v>
      </c>
      <c r="AE376" s="5">
        <v>9.0</v>
      </c>
      <c r="AF376" s="5">
        <v>1.57</v>
      </c>
      <c r="AG376" s="5">
        <v>52.0</v>
      </c>
      <c r="AH376" s="5">
        <v>45.0</v>
      </c>
      <c r="AI376" s="5">
        <v>7.0</v>
      </c>
      <c r="AJ376" s="5">
        <v>12.0</v>
      </c>
      <c r="AK376" s="5">
        <v>3.0</v>
      </c>
      <c r="AL376" s="5">
        <v>0.0</v>
      </c>
      <c r="AM376" s="5">
        <v>3.0</v>
      </c>
      <c r="AN376" s="5">
        <v>0.0</v>
      </c>
      <c r="AO376" s="5">
        <v>0.0</v>
      </c>
      <c r="AP376" s="5">
        <v>7.0</v>
      </c>
      <c r="AQ376" s="5">
        <v>0.267</v>
      </c>
      <c r="AR376" s="5">
        <v>0.365</v>
      </c>
      <c r="AS376" s="5">
        <v>0.533</v>
      </c>
      <c r="AT376" s="5">
        <v>0.899</v>
      </c>
      <c r="AU376" s="5">
        <v>24.0</v>
      </c>
      <c r="AV376" s="5">
        <v>0.0</v>
      </c>
      <c r="AW376" s="5">
        <v>0.0</v>
      </c>
      <c r="AX376" s="5">
        <v>0.0</v>
      </c>
      <c r="AY376" s="5">
        <v>0.0</v>
      </c>
      <c r="AZ376" s="5">
        <v>0.0</v>
      </c>
      <c r="BA376" s="5">
        <v>0.0</v>
      </c>
      <c r="BB376" s="5">
        <v>0.29</v>
      </c>
      <c r="BC376" s="5">
        <f t="shared" si="1"/>
        <v>6</v>
      </c>
      <c r="BD376" s="5">
        <f t="shared" si="2"/>
        <v>0</v>
      </c>
    </row>
    <row r="377">
      <c r="A377" s="1">
        <v>376.0</v>
      </c>
      <c r="B377" s="3"/>
      <c r="C377" s="4" t="s">
        <v>996</v>
      </c>
      <c r="D377" s="4" t="s">
        <v>1126</v>
      </c>
      <c r="E377" s="5">
        <v>2019.0</v>
      </c>
      <c r="F377" s="5">
        <v>2020.0</v>
      </c>
      <c r="G377" s="5">
        <v>25.0</v>
      </c>
      <c r="H377" s="5">
        <v>11.0</v>
      </c>
      <c r="I377" s="3"/>
      <c r="J377" s="3"/>
      <c r="K377" s="3"/>
      <c r="L377" s="5">
        <v>3.29</v>
      </c>
      <c r="M377" s="5">
        <v>0.0</v>
      </c>
      <c r="N377" s="3"/>
      <c r="O377" s="3"/>
      <c r="P377" s="3"/>
      <c r="Q377" s="3"/>
      <c r="R377" s="5">
        <v>13.2</v>
      </c>
      <c r="S377" s="5">
        <v>7.0</v>
      </c>
      <c r="T377" s="5">
        <v>6.0</v>
      </c>
      <c r="U377" s="5">
        <v>5.0</v>
      </c>
      <c r="V377" s="5">
        <v>0.0</v>
      </c>
      <c r="W377" s="5">
        <v>7.0</v>
      </c>
      <c r="X377" s="5">
        <v>1.0</v>
      </c>
      <c r="Y377" s="5">
        <v>0.0</v>
      </c>
      <c r="Z377" s="5">
        <v>3.0</v>
      </c>
      <c r="AA377" s="5">
        <v>1.0</v>
      </c>
      <c r="AB377" s="5">
        <v>0.0</v>
      </c>
      <c r="AC377" s="5">
        <v>57.0</v>
      </c>
      <c r="AD377" s="5">
        <v>1.024</v>
      </c>
      <c r="AE377" s="5">
        <v>7.2</v>
      </c>
      <c r="AF377" s="5">
        <v>1.57</v>
      </c>
      <c r="AG377" s="5">
        <v>57.0</v>
      </c>
      <c r="AH377" s="5">
        <v>46.0</v>
      </c>
      <c r="AI377" s="5">
        <v>6.0</v>
      </c>
      <c r="AJ377" s="5">
        <v>7.0</v>
      </c>
      <c r="AK377" s="5">
        <v>1.0</v>
      </c>
      <c r="AL377" s="5">
        <v>0.0</v>
      </c>
      <c r="AM377" s="5">
        <v>0.0</v>
      </c>
      <c r="AN377" s="5">
        <v>0.0</v>
      </c>
      <c r="AO377" s="5">
        <v>0.0</v>
      </c>
      <c r="AP377" s="5">
        <v>7.0</v>
      </c>
      <c r="AQ377" s="5">
        <v>0.152</v>
      </c>
      <c r="AR377" s="5">
        <v>0.298</v>
      </c>
      <c r="AS377" s="5">
        <v>0.174</v>
      </c>
      <c r="AT377" s="5">
        <v>0.472</v>
      </c>
      <c r="AU377" s="5">
        <v>8.0</v>
      </c>
      <c r="AV377" s="5">
        <v>1.0</v>
      </c>
      <c r="AW377" s="5">
        <v>3.0</v>
      </c>
      <c r="AX377" s="5">
        <v>0.0</v>
      </c>
      <c r="AY377" s="5">
        <v>1.0</v>
      </c>
      <c r="AZ377" s="5">
        <v>1.0</v>
      </c>
      <c r="BA377" s="5">
        <v>0.0</v>
      </c>
      <c r="BB377" s="5">
        <v>0.194</v>
      </c>
      <c r="BC377" s="5">
        <f t="shared" si="1"/>
        <v>6</v>
      </c>
      <c r="BD377" s="5">
        <f t="shared" si="2"/>
        <v>0</v>
      </c>
    </row>
    <row r="378">
      <c r="A378" s="1">
        <v>377.0</v>
      </c>
      <c r="B378" s="3"/>
      <c r="C378" s="4" t="s">
        <v>1088</v>
      </c>
      <c r="D378" s="4" t="s">
        <v>1126</v>
      </c>
      <c r="E378" s="5">
        <v>2019.0</v>
      </c>
      <c r="F378" s="5">
        <v>2020.0</v>
      </c>
      <c r="G378" s="5">
        <v>7.0</v>
      </c>
      <c r="H378" s="5">
        <v>11.0</v>
      </c>
      <c r="I378" s="3"/>
      <c r="J378" s="3"/>
      <c r="K378" s="3"/>
      <c r="L378" s="5">
        <v>7.5</v>
      </c>
      <c r="M378" s="5">
        <v>5.0</v>
      </c>
      <c r="N378" s="3"/>
      <c r="O378" s="3"/>
      <c r="P378" s="3"/>
      <c r="Q378" s="3"/>
      <c r="R378" s="5">
        <v>12.0</v>
      </c>
      <c r="S378" s="5">
        <v>14.0</v>
      </c>
      <c r="T378" s="5">
        <v>6.0</v>
      </c>
      <c r="U378" s="5">
        <v>10.0</v>
      </c>
      <c r="V378" s="5">
        <v>2.0</v>
      </c>
      <c r="W378" s="5">
        <v>9.0</v>
      </c>
      <c r="X378" s="5">
        <v>0.0</v>
      </c>
      <c r="Y378" s="5">
        <v>1.0</v>
      </c>
      <c r="Z378" s="5">
        <v>1.0</v>
      </c>
      <c r="AA378" s="5">
        <v>0.0</v>
      </c>
      <c r="AB378" s="5">
        <v>1.0</v>
      </c>
      <c r="AC378" s="5">
        <v>58.0</v>
      </c>
      <c r="AD378" s="5">
        <v>1.917</v>
      </c>
      <c r="AE378" s="5">
        <v>8.3</v>
      </c>
      <c r="AF378" s="5">
        <v>1.22</v>
      </c>
      <c r="AG378" s="5">
        <v>58.0</v>
      </c>
      <c r="AH378" s="5">
        <v>47.0</v>
      </c>
      <c r="AI378" s="5">
        <v>6.0</v>
      </c>
      <c r="AJ378" s="5">
        <v>14.0</v>
      </c>
      <c r="AK378" s="5">
        <v>3.0</v>
      </c>
      <c r="AL378" s="5">
        <v>1.0</v>
      </c>
      <c r="AM378" s="5">
        <v>2.0</v>
      </c>
      <c r="AN378" s="5">
        <v>0.0</v>
      </c>
      <c r="AO378" s="5">
        <v>1.0</v>
      </c>
      <c r="AP378" s="5">
        <v>9.0</v>
      </c>
      <c r="AQ378" s="5">
        <v>0.298</v>
      </c>
      <c r="AR378" s="5">
        <v>0.414</v>
      </c>
      <c r="AS378" s="5">
        <v>0.532</v>
      </c>
      <c r="AT378" s="5">
        <v>0.946</v>
      </c>
      <c r="AU378" s="5">
        <v>25.0</v>
      </c>
      <c r="AV378" s="5">
        <v>1.0</v>
      </c>
      <c r="AW378" s="5">
        <v>1.0</v>
      </c>
      <c r="AX378" s="5">
        <v>0.0</v>
      </c>
      <c r="AY378" s="5">
        <v>1.0</v>
      </c>
      <c r="AZ378" s="5">
        <v>0.0</v>
      </c>
      <c r="BA378" s="5">
        <v>1.0</v>
      </c>
      <c r="BB378" s="5">
        <v>0.343</v>
      </c>
      <c r="BC378" s="5">
        <f t="shared" si="1"/>
        <v>8</v>
      </c>
      <c r="BD378" s="5">
        <f t="shared" si="2"/>
        <v>-1</v>
      </c>
    </row>
    <row r="379">
      <c r="A379" s="1">
        <v>378.0</v>
      </c>
      <c r="B379" s="3"/>
      <c r="C379" s="4" t="s">
        <v>1004</v>
      </c>
      <c r="D379" s="4" t="s">
        <v>1126</v>
      </c>
      <c r="E379" s="5">
        <v>2019.0</v>
      </c>
      <c r="F379" s="5">
        <v>2019.0</v>
      </c>
      <c r="G379" s="5">
        <v>9.0</v>
      </c>
      <c r="H379" s="5">
        <v>11.0</v>
      </c>
      <c r="I379" s="3"/>
      <c r="J379" s="3"/>
      <c r="K379" s="3"/>
      <c r="L379" s="5">
        <v>7.94</v>
      </c>
      <c r="M379" s="5">
        <v>8.0</v>
      </c>
      <c r="N379" s="3"/>
      <c r="O379" s="3"/>
      <c r="P379" s="3"/>
      <c r="Q379" s="3"/>
      <c r="R379" s="5">
        <v>17.0</v>
      </c>
      <c r="S379" s="5">
        <v>24.0</v>
      </c>
      <c r="T379" s="5">
        <v>14.0</v>
      </c>
      <c r="U379" s="5">
        <v>15.0</v>
      </c>
      <c r="V379" s="5">
        <v>6.0</v>
      </c>
      <c r="W379" s="5">
        <v>9.0</v>
      </c>
      <c r="X379" s="5">
        <v>1.0</v>
      </c>
      <c r="Y379" s="5">
        <v>2.0</v>
      </c>
      <c r="Z379" s="5">
        <v>0.0</v>
      </c>
      <c r="AA379" s="5">
        <v>0.0</v>
      </c>
      <c r="AB379" s="5">
        <v>0.0</v>
      </c>
      <c r="AC379" s="5">
        <v>83.0</v>
      </c>
      <c r="AD379" s="5">
        <v>1.941</v>
      </c>
      <c r="AE379" s="5">
        <v>5.8</v>
      </c>
      <c r="AF379" s="5">
        <v>1.22</v>
      </c>
      <c r="AG379" s="5">
        <v>83.0</v>
      </c>
      <c r="AH379" s="5">
        <v>73.0</v>
      </c>
      <c r="AI379" s="5">
        <v>14.0</v>
      </c>
      <c r="AJ379" s="5">
        <v>24.0</v>
      </c>
      <c r="AK379" s="5">
        <v>6.0</v>
      </c>
      <c r="AL379" s="5">
        <v>0.0</v>
      </c>
      <c r="AM379" s="5">
        <v>6.0</v>
      </c>
      <c r="AN379" s="5">
        <v>2.0</v>
      </c>
      <c r="AO379" s="5">
        <v>0.0</v>
      </c>
      <c r="AP379" s="5">
        <v>9.0</v>
      </c>
      <c r="AQ379" s="5">
        <v>0.329</v>
      </c>
      <c r="AR379" s="5">
        <v>0.398</v>
      </c>
      <c r="AS379" s="5">
        <v>0.658</v>
      </c>
      <c r="AT379" s="5">
        <v>1.055</v>
      </c>
      <c r="AU379" s="5">
        <v>48.0</v>
      </c>
      <c r="AV379" s="5">
        <v>2.0</v>
      </c>
      <c r="AW379" s="5">
        <v>0.0</v>
      </c>
      <c r="AX379" s="5">
        <v>0.0</v>
      </c>
      <c r="AY379" s="5">
        <v>1.0</v>
      </c>
      <c r="AZ379" s="5">
        <v>1.0</v>
      </c>
      <c r="BA379" s="5">
        <v>2.0</v>
      </c>
      <c r="BB379" s="5">
        <v>0.316</v>
      </c>
      <c r="BC379" s="5">
        <f t="shared" si="1"/>
        <v>12</v>
      </c>
      <c r="BD379" s="5">
        <f t="shared" si="2"/>
        <v>2</v>
      </c>
    </row>
    <row r="380">
      <c r="A380" s="1">
        <v>379.0</v>
      </c>
      <c r="B380" s="3"/>
      <c r="C380" s="4" t="s">
        <v>1129</v>
      </c>
      <c r="D380" s="4" t="s">
        <v>1126</v>
      </c>
      <c r="E380" s="5">
        <v>2019.0</v>
      </c>
      <c r="F380" s="5">
        <v>2019.0</v>
      </c>
      <c r="G380" s="5">
        <v>16.0</v>
      </c>
      <c r="H380" s="5">
        <v>11.0</v>
      </c>
      <c r="I380" s="3"/>
      <c r="J380" s="3"/>
      <c r="K380" s="3"/>
      <c r="L380" s="5">
        <v>5.91</v>
      </c>
      <c r="M380" s="5">
        <v>0.0</v>
      </c>
      <c r="N380" s="3"/>
      <c r="O380" s="3"/>
      <c r="P380" s="3"/>
      <c r="Q380" s="3"/>
      <c r="R380" s="5">
        <v>10.2</v>
      </c>
      <c r="S380" s="5">
        <v>13.0</v>
      </c>
      <c r="T380" s="5">
        <v>5.0</v>
      </c>
      <c r="U380" s="5">
        <v>7.0</v>
      </c>
      <c r="V380" s="5">
        <v>1.0</v>
      </c>
      <c r="W380" s="5">
        <v>8.0</v>
      </c>
      <c r="X380" s="5">
        <v>0.0</v>
      </c>
      <c r="Y380" s="5">
        <v>1.0</v>
      </c>
      <c r="Z380" s="5">
        <v>0.0</v>
      </c>
      <c r="AA380" s="5">
        <v>0.0</v>
      </c>
      <c r="AB380" s="5">
        <v>2.0</v>
      </c>
      <c r="AC380" s="5">
        <v>52.0</v>
      </c>
      <c r="AD380" s="5">
        <v>1.969</v>
      </c>
      <c r="AE380" s="5">
        <v>9.3</v>
      </c>
      <c r="AF380" s="5">
        <v>1.38</v>
      </c>
      <c r="AG380" s="5">
        <v>52.0</v>
      </c>
      <c r="AH380" s="5">
        <v>43.0</v>
      </c>
      <c r="AI380" s="5">
        <v>5.0</v>
      </c>
      <c r="AJ380" s="5">
        <v>13.0</v>
      </c>
      <c r="AK380" s="5">
        <v>4.0</v>
      </c>
      <c r="AL380" s="5">
        <v>0.0</v>
      </c>
      <c r="AM380" s="5">
        <v>1.0</v>
      </c>
      <c r="AN380" s="5">
        <v>1.0</v>
      </c>
      <c r="AO380" s="5">
        <v>0.0</v>
      </c>
      <c r="AP380" s="5">
        <v>8.0</v>
      </c>
      <c r="AQ380" s="5">
        <v>0.302</v>
      </c>
      <c r="AR380" s="5">
        <v>0.404</v>
      </c>
      <c r="AS380" s="5">
        <v>0.465</v>
      </c>
      <c r="AT380" s="5">
        <v>0.869</v>
      </c>
      <c r="AU380" s="5">
        <v>20.0</v>
      </c>
      <c r="AV380" s="5">
        <v>1.0</v>
      </c>
      <c r="AW380" s="5">
        <v>0.0</v>
      </c>
      <c r="AX380" s="5">
        <v>0.0</v>
      </c>
      <c r="AY380" s="5">
        <v>1.0</v>
      </c>
      <c r="AZ380" s="5">
        <v>0.0</v>
      </c>
      <c r="BA380" s="5">
        <v>1.0</v>
      </c>
      <c r="BB380" s="5">
        <v>0.375</v>
      </c>
      <c r="BC380" s="5">
        <f t="shared" si="1"/>
        <v>8</v>
      </c>
      <c r="BD380" s="5">
        <f t="shared" si="2"/>
        <v>1</v>
      </c>
    </row>
    <row r="381">
      <c r="A381" s="1">
        <v>380.0</v>
      </c>
      <c r="B381" s="3"/>
      <c r="C381" s="4" t="s">
        <v>1021</v>
      </c>
      <c r="D381" s="4" t="s">
        <v>1126</v>
      </c>
      <c r="E381" s="5">
        <v>2019.0</v>
      </c>
      <c r="F381" s="5">
        <v>2020.0</v>
      </c>
      <c r="G381" s="5">
        <v>43.0</v>
      </c>
      <c r="H381" s="5">
        <v>11.0</v>
      </c>
      <c r="I381" s="3"/>
      <c r="J381" s="3"/>
      <c r="K381" s="3"/>
      <c r="L381" s="5">
        <v>4.91</v>
      </c>
      <c r="M381" s="5">
        <v>0.0</v>
      </c>
      <c r="N381" s="3"/>
      <c r="O381" s="3"/>
      <c r="P381" s="3"/>
      <c r="Q381" s="3"/>
      <c r="R381" s="5">
        <v>22.0</v>
      </c>
      <c r="S381" s="5">
        <v>19.0</v>
      </c>
      <c r="T381" s="5">
        <v>7.0</v>
      </c>
      <c r="U381" s="5">
        <v>12.0</v>
      </c>
      <c r="V381" s="5">
        <v>0.0</v>
      </c>
      <c r="W381" s="5">
        <v>7.0</v>
      </c>
      <c r="X381" s="5">
        <v>0.0</v>
      </c>
      <c r="Y381" s="5">
        <v>2.0</v>
      </c>
      <c r="Z381" s="5">
        <v>2.0</v>
      </c>
      <c r="AA381" s="5">
        <v>0.0</v>
      </c>
      <c r="AB381" s="5">
        <v>1.0</v>
      </c>
      <c r="AC381" s="5">
        <v>94.0</v>
      </c>
      <c r="AD381" s="5">
        <v>1.182</v>
      </c>
      <c r="AE381" s="5">
        <v>4.5</v>
      </c>
      <c r="AF381" s="5">
        <v>1.57</v>
      </c>
      <c r="AG381" s="5">
        <v>94.0</v>
      </c>
      <c r="AH381" s="5">
        <v>84.0</v>
      </c>
      <c r="AI381" s="5">
        <v>7.0</v>
      </c>
      <c r="AJ381" s="5">
        <v>19.0</v>
      </c>
      <c r="AK381" s="5">
        <v>5.0</v>
      </c>
      <c r="AL381" s="5">
        <v>0.0</v>
      </c>
      <c r="AM381" s="5">
        <v>0.0</v>
      </c>
      <c r="AN381" s="5">
        <v>0.0</v>
      </c>
      <c r="AO381" s="5">
        <v>1.0</v>
      </c>
      <c r="AP381" s="5">
        <v>7.0</v>
      </c>
      <c r="AQ381" s="5">
        <v>0.226</v>
      </c>
      <c r="AR381" s="5">
        <v>0.301</v>
      </c>
      <c r="AS381" s="5">
        <v>0.286</v>
      </c>
      <c r="AT381" s="5">
        <v>0.587</v>
      </c>
      <c r="AU381" s="5">
        <v>24.0</v>
      </c>
      <c r="AV381" s="5">
        <v>0.0</v>
      </c>
      <c r="AW381" s="5">
        <v>2.0</v>
      </c>
      <c r="AX381" s="5">
        <v>1.0</v>
      </c>
      <c r="AY381" s="5">
        <v>0.0</v>
      </c>
      <c r="AZ381" s="5">
        <v>0.0</v>
      </c>
      <c r="BA381" s="5">
        <v>2.0</v>
      </c>
      <c r="BB381" s="5">
        <v>0.26</v>
      </c>
      <c r="BC381" s="5">
        <f t="shared" si="1"/>
        <v>14</v>
      </c>
      <c r="BD381" s="5">
        <f t="shared" si="2"/>
        <v>-1</v>
      </c>
    </row>
    <row r="382">
      <c r="A382" s="1">
        <v>381.0</v>
      </c>
      <c r="B382" s="3"/>
      <c r="C382" s="4" t="s">
        <v>1046</v>
      </c>
      <c r="D382" s="4" t="s">
        <v>1126</v>
      </c>
      <c r="E382" s="5">
        <v>2019.0</v>
      </c>
      <c r="F382" s="5">
        <v>2019.0</v>
      </c>
      <c r="G382" s="5">
        <v>7.0</v>
      </c>
      <c r="H382" s="5">
        <v>11.0</v>
      </c>
      <c r="I382" s="3"/>
      <c r="J382" s="3"/>
      <c r="K382" s="3"/>
      <c r="L382" s="5">
        <v>4.5</v>
      </c>
      <c r="M382" s="5">
        <v>7.0</v>
      </c>
      <c r="N382" s="3"/>
      <c r="O382" s="3"/>
      <c r="P382" s="3"/>
      <c r="Q382" s="3"/>
      <c r="R382" s="5">
        <v>18.0</v>
      </c>
      <c r="S382" s="5">
        <v>18.0</v>
      </c>
      <c r="T382" s="5">
        <v>15.0</v>
      </c>
      <c r="U382" s="5">
        <v>9.0</v>
      </c>
      <c r="V382" s="5">
        <v>3.0</v>
      </c>
      <c r="W382" s="5">
        <v>4.0</v>
      </c>
      <c r="X382" s="5">
        <v>0.0</v>
      </c>
      <c r="Y382" s="5">
        <v>1.0</v>
      </c>
      <c r="Z382" s="5">
        <v>1.0</v>
      </c>
      <c r="AA382" s="5">
        <v>0.0</v>
      </c>
      <c r="AB382" s="5">
        <v>0.0</v>
      </c>
      <c r="AC382" s="5">
        <v>77.0</v>
      </c>
      <c r="AD382" s="5">
        <v>1.222</v>
      </c>
      <c r="AE382" s="5">
        <v>5.5</v>
      </c>
      <c r="AF382" s="5">
        <v>2.75</v>
      </c>
      <c r="AG382" s="5">
        <v>77.0</v>
      </c>
      <c r="AH382" s="5">
        <v>71.0</v>
      </c>
      <c r="AI382" s="5">
        <v>15.0</v>
      </c>
      <c r="AJ382" s="5">
        <v>18.0</v>
      </c>
      <c r="AK382" s="5">
        <v>1.0</v>
      </c>
      <c r="AL382" s="5">
        <v>1.0</v>
      </c>
      <c r="AM382" s="5">
        <v>3.0</v>
      </c>
      <c r="AN382" s="5">
        <v>3.0</v>
      </c>
      <c r="AO382" s="5">
        <v>0.0</v>
      </c>
      <c r="AP382" s="5">
        <v>4.0</v>
      </c>
      <c r="AQ382" s="5">
        <v>0.254</v>
      </c>
      <c r="AR382" s="5">
        <v>0.299</v>
      </c>
      <c r="AS382" s="5">
        <v>0.423</v>
      </c>
      <c r="AT382" s="5">
        <v>0.721</v>
      </c>
      <c r="AU382" s="5">
        <v>30.0</v>
      </c>
      <c r="AV382" s="5">
        <v>1.0</v>
      </c>
      <c r="AW382" s="5">
        <v>1.0</v>
      </c>
      <c r="AX382" s="5">
        <v>0.0</v>
      </c>
      <c r="AY382" s="5">
        <v>1.0</v>
      </c>
      <c r="AZ382" s="5">
        <v>0.0</v>
      </c>
      <c r="BA382" s="5">
        <v>1.0</v>
      </c>
      <c r="BB382" s="5">
        <v>0.259</v>
      </c>
      <c r="BC382" s="5">
        <f t="shared" si="1"/>
        <v>13</v>
      </c>
      <c r="BD382" s="5">
        <f t="shared" si="2"/>
        <v>3</v>
      </c>
    </row>
    <row r="383">
      <c r="A383" s="1">
        <v>382.0</v>
      </c>
      <c r="B383" s="3"/>
      <c r="C383" s="4" t="s">
        <v>1119</v>
      </c>
      <c r="D383" s="4" t="s">
        <v>1126</v>
      </c>
      <c r="E383" s="5">
        <v>2019.0</v>
      </c>
      <c r="F383" s="5">
        <v>2019.0</v>
      </c>
      <c r="G383" s="5">
        <v>5.0</v>
      </c>
      <c r="H383" s="5">
        <v>11.0</v>
      </c>
      <c r="I383" s="3"/>
      <c r="J383" s="3"/>
      <c r="K383" s="3"/>
      <c r="L383" s="5">
        <v>7.59</v>
      </c>
      <c r="M383" s="5">
        <v>5.0</v>
      </c>
      <c r="N383" s="3"/>
      <c r="O383" s="3"/>
      <c r="P383" s="3"/>
      <c r="Q383" s="3"/>
      <c r="R383" s="5">
        <v>10.2</v>
      </c>
      <c r="S383" s="5">
        <v>18.0</v>
      </c>
      <c r="T383" s="5">
        <v>13.0</v>
      </c>
      <c r="U383" s="5">
        <v>9.0</v>
      </c>
      <c r="V383" s="5">
        <v>4.0</v>
      </c>
      <c r="W383" s="5">
        <v>4.0</v>
      </c>
      <c r="X383" s="5">
        <v>1.0</v>
      </c>
      <c r="Y383" s="5">
        <v>1.0</v>
      </c>
      <c r="Z383" s="5">
        <v>0.0</v>
      </c>
      <c r="AA383" s="5">
        <v>0.0</v>
      </c>
      <c r="AB383" s="5">
        <v>3.0</v>
      </c>
      <c r="AC383" s="5">
        <v>55.0</v>
      </c>
      <c r="AD383" s="5">
        <v>2.063</v>
      </c>
      <c r="AE383" s="5">
        <v>9.3</v>
      </c>
      <c r="AF383" s="5">
        <v>2.75</v>
      </c>
      <c r="AG383" s="5">
        <v>55.0</v>
      </c>
      <c r="AH383" s="5">
        <v>50.0</v>
      </c>
      <c r="AI383" s="5">
        <v>13.0</v>
      </c>
      <c r="AJ383" s="5">
        <v>18.0</v>
      </c>
      <c r="AK383" s="5">
        <v>1.0</v>
      </c>
      <c r="AL383" s="5">
        <v>0.0</v>
      </c>
      <c r="AM383" s="5">
        <v>4.0</v>
      </c>
      <c r="AN383" s="5">
        <v>1.0</v>
      </c>
      <c r="AO383" s="5">
        <v>1.0</v>
      </c>
      <c r="AP383" s="5">
        <v>4.0</v>
      </c>
      <c r="AQ383" s="5">
        <v>0.36</v>
      </c>
      <c r="AR383" s="5">
        <v>0.407</v>
      </c>
      <c r="AS383" s="5">
        <v>0.62</v>
      </c>
      <c r="AT383" s="5">
        <v>1.027</v>
      </c>
      <c r="AU383" s="5">
        <v>31.0</v>
      </c>
      <c r="AV383" s="5">
        <v>0.0</v>
      </c>
      <c r="AW383" s="5">
        <v>0.0</v>
      </c>
      <c r="AX383" s="5">
        <v>0.0</v>
      </c>
      <c r="AY383" s="5">
        <v>0.0</v>
      </c>
      <c r="AZ383" s="5">
        <v>1.0</v>
      </c>
      <c r="BA383" s="5">
        <v>1.0</v>
      </c>
      <c r="BB383" s="5">
        <v>0.4</v>
      </c>
      <c r="BC383" s="5">
        <f t="shared" si="1"/>
        <v>13</v>
      </c>
      <c r="BD383" s="5">
        <f t="shared" si="2"/>
        <v>0</v>
      </c>
    </row>
    <row r="384">
      <c r="A384" s="1">
        <v>383.0</v>
      </c>
      <c r="B384" s="3"/>
      <c r="C384" s="4" t="s">
        <v>961</v>
      </c>
      <c r="D384" s="4" t="s">
        <v>1126</v>
      </c>
      <c r="E384" s="5">
        <v>2019.0</v>
      </c>
      <c r="F384" s="5">
        <v>2020.0</v>
      </c>
      <c r="G384" s="5">
        <v>32.0</v>
      </c>
      <c r="H384" s="5">
        <v>11.0</v>
      </c>
      <c r="I384" s="3"/>
      <c r="J384" s="3"/>
      <c r="K384" s="3"/>
      <c r="L384" s="5">
        <v>3.86</v>
      </c>
      <c r="M384" s="5">
        <v>0.0</v>
      </c>
      <c r="N384" s="3"/>
      <c r="O384" s="3"/>
      <c r="P384" s="3"/>
      <c r="Q384" s="3"/>
      <c r="R384" s="5">
        <v>14.0</v>
      </c>
      <c r="S384" s="5">
        <v>10.0</v>
      </c>
      <c r="T384" s="5">
        <v>7.0</v>
      </c>
      <c r="U384" s="5">
        <v>6.0</v>
      </c>
      <c r="V384" s="5">
        <v>1.0</v>
      </c>
      <c r="W384" s="5">
        <v>5.0</v>
      </c>
      <c r="X384" s="5">
        <v>0.0</v>
      </c>
      <c r="Y384" s="5">
        <v>1.0</v>
      </c>
      <c r="Z384" s="5">
        <v>5.0</v>
      </c>
      <c r="AA384" s="5">
        <v>0.0</v>
      </c>
      <c r="AB384" s="5">
        <v>0.0</v>
      </c>
      <c r="AC384" s="5">
        <v>63.0</v>
      </c>
      <c r="AD384" s="5">
        <v>1.071</v>
      </c>
      <c r="AE384" s="5">
        <v>7.1</v>
      </c>
      <c r="AF384" s="5">
        <v>2.2</v>
      </c>
      <c r="AG384" s="5">
        <v>63.0</v>
      </c>
      <c r="AH384" s="5">
        <v>53.0</v>
      </c>
      <c r="AI384" s="5">
        <v>7.0</v>
      </c>
      <c r="AJ384" s="5">
        <v>10.0</v>
      </c>
      <c r="AK384" s="5">
        <v>1.0</v>
      </c>
      <c r="AL384" s="5">
        <v>0.0</v>
      </c>
      <c r="AM384" s="5">
        <v>1.0</v>
      </c>
      <c r="AN384" s="5">
        <v>0.0</v>
      </c>
      <c r="AO384" s="5">
        <v>0.0</v>
      </c>
      <c r="AP384" s="5">
        <v>5.0</v>
      </c>
      <c r="AQ384" s="5">
        <v>0.189</v>
      </c>
      <c r="AR384" s="5">
        <v>0.317</v>
      </c>
      <c r="AS384" s="5">
        <v>0.264</v>
      </c>
      <c r="AT384" s="5">
        <v>0.582</v>
      </c>
      <c r="AU384" s="5">
        <v>14.0</v>
      </c>
      <c r="AV384" s="5">
        <v>0.0</v>
      </c>
      <c r="AW384" s="5">
        <v>5.0</v>
      </c>
      <c r="AX384" s="5">
        <v>0.0</v>
      </c>
      <c r="AY384" s="5">
        <v>0.0</v>
      </c>
      <c r="AZ384" s="5">
        <v>0.0</v>
      </c>
      <c r="BA384" s="5">
        <v>1.0</v>
      </c>
      <c r="BB384" s="5">
        <v>0.22</v>
      </c>
      <c r="BC384" s="5">
        <f t="shared" si="1"/>
        <v>8</v>
      </c>
      <c r="BD384" s="5">
        <f t="shared" si="2"/>
        <v>0</v>
      </c>
    </row>
    <row r="385">
      <c r="A385" s="1">
        <v>384.0</v>
      </c>
      <c r="B385" s="3"/>
      <c r="C385" s="4" t="s">
        <v>1055</v>
      </c>
      <c r="D385" s="4" t="s">
        <v>1126</v>
      </c>
      <c r="E385" s="5">
        <v>2019.0</v>
      </c>
      <c r="F385" s="5">
        <v>2019.0</v>
      </c>
      <c r="G385" s="5">
        <v>24.0</v>
      </c>
      <c r="H385" s="5">
        <v>11.0</v>
      </c>
      <c r="I385" s="3"/>
      <c r="J385" s="3"/>
      <c r="K385" s="3"/>
      <c r="L385" s="5">
        <v>4.05</v>
      </c>
      <c r="M385" s="5">
        <v>0.0</v>
      </c>
      <c r="N385" s="3"/>
      <c r="O385" s="3"/>
      <c r="P385" s="3"/>
      <c r="Q385" s="3"/>
      <c r="R385" s="5">
        <v>13.1</v>
      </c>
      <c r="S385" s="5">
        <v>15.0</v>
      </c>
      <c r="T385" s="5">
        <v>8.0</v>
      </c>
      <c r="U385" s="5">
        <v>6.0</v>
      </c>
      <c r="V385" s="5">
        <v>0.0</v>
      </c>
      <c r="W385" s="5">
        <v>7.0</v>
      </c>
      <c r="X385" s="5">
        <v>2.0</v>
      </c>
      <c r="Y385" s="5">
        <v>0.0</v>
      </c>
      <c r="Z385" s="5">
        <v>0.0</v>
      </c>
      <c r="AA385" s="5">
        <v>0.0</v>
      </c>
      <c r="AB385" s="5">
        <v>0.0</v>
      </c>
      <c r="AC385" s="5">
        <v>61.0</v>
      </c>
      <c r="AD385" s="5">
        <v>1.65</v>
      </c>
      <c r="AE385" s="5">
        <v>7.4</v>
      </c>
      <c r="AF385" s="5">
        <v>1.57</v>
      </c>
      <c r="AG385" s="5">
        <v>61.0</v>
      </c>
      <c r="AH385" s="5">
        <v>53.0</v>
      </c>
      <c r="AI385" s="5">
        <v>8.0</v>
      </c>
      <c r="AJ385" s="5">
        <v>15.0</v>
      </c>
      <c r="AK385" s="5">
        <v>5.0</v>
      </c>
      <c r="AL385" s="5">
        <v>0.0</v>
      </c>
      <c r="AM385" s="5">
        <v>0.0</v>
      </c>
      <c r="AN385" s="5">
        <v>3.0</v>
      </c>
      <c r="AO385" s="5">
        <v>0.0</v>
      </c>
      <c r="AP385" s="5">
        <v>7.0</v>
      </c>
      <c r="AQ385" s="5">
        <v>0.283</v>
      </c>
      <c r="AR385" s="5">
        <v>0.361</v>
      </c>
      <c r="AS385" s="5">
        <v>0.377</v>
      </c>
      <c r="AT385" s="5">
        <v>0.738</v>
      </c>
      <c r="AU385" s="5">
        <v>20.0</v>
      </c>
      <c r="AV385" s="5">
        <v>0.0</v>
      </c>
      <c r="AW385" s="5">
        <v>0.0</v>
      </c>
      <c r="AX385" s="5">
        <v>0.0</v>
      </c>
      <c r="AY385" s="5">
        <v>1.0</v>
      </c>
      <c r="AZ385" s="5">
        <v>2.0</v>
      </c>
      <c r="BA385" s="5">
        <v>0.0</v>
      </c>
      <c r="BB385" s="5">
        <v>0.349</v>
      </c>
      <c r="BC385" s="5">
        <f t="shared" si="1"/>
        <v>10</v>
      </c>
      <c r="BD385" s="5">
        <f t="shared" si="2"/>
        <v>3</v>
      </c>
    </row>
    <row r="386">
      <c r="A386" s="1">
        <v>385.0</v>
      </c>
      <c r="B386" s="3"/>
      <c r="C386" s="4" t="s">
        <v>978</v>
      </c>
      <c r="D386" s="4" t="s">
        <v>1126</v>
      </c>
      <c r="E386" s="5">
        <v>2019.0</v>
      </c>
      <c r="F386" s="5">
        <v>2020.0</v>
      </c>
      <c r="G386" s="5">
        <v>21.0</v>
      </c>
      <c r="H386" s="5">
        <v>11.0</v>
      </c>
      <c r="I386" s="3"/>
      <c r="J386" s="3"/>
      <c r="K386" s="3"/>
      <c r="L386" s="5">
        <v>4.38</v>
      </c>
      <c r="M386" s="5">
        <v>0.0</v>
      </c>
      <c r="N386" s="3"/>
      <c r="O386" s="3"/>
      <c r="P386" s="3"/>
      <c r="Q386" s="3"/>
      <c r="R386" s="5">
        <v>12.1</v>
      </c>
      <c r="S386" s="5">
        <v>15.0</v>
      </c>
      <c r="T386" s="5">
        <v>8.0</v>
      </c>
      <c r="U386" s="5">
        <v>6.0</v>
      </c>
      <c r="V386" s="5">
        <v>2.0</v>
      </c>
      <c r="W386" s="5">
        <v>5.0</v>
      </c>
      <c r="X386" s="5">
        <v>1.0</v>
      </c>
      <c r="Y386" s="5">
        <v>1.0</v>
      </c>
      <c r="Z386" s="5">
        <v>0.0</v>
      </c>
      <c r="AA386" s="5">
        <v>0.0</v>
      </c>
      <c r="AB386" s="5">
        <v>1.0</v>
      </c>
      <c r="AC386" s="5">
        <v>57.0</v>
      </c>
      <c r="AD386" s="5">
        <v>1.622</v>
      </c>
      <c r="AE386" s="5">
        <v>8.0</v>
      </c>
      <c r="AF386" s="5">
        <v>2.2</v>
      </c>
      <c r="AG386" s="5">
        <v>57.0</v>
      </c>
      <c r="AH386" s="5">
        <v>52.0</v>
      </c>
      <c r="AI386" s="5">
        <v>8.0</v>
      </c>
      <c r="AJ386" s="5">
        <v>15.0</v>
      </c>
      <c r="AK386" s="5">
        <v>3.0</v>
      </c>
      <c r="AL386" s="5">
        <v>1.0</v>
      </c>
      <c r="AM386" s="5">
        <v>2.0</v>
      </c>
      <c r="AN386" s="5">
        <v>1.0</v>
      </c>
      <c r="AO386" s="5">
        <v>0.0</v>
      </c>
      <c r="AP386" s="5">
        <v>5.0</v>
      </c>
      <c r="AQ386" s="5">
        <v>0.288</v>
      </c>
      <c r="AR386" s="5">
        <v>0.351</v>
      </c>
      <c r="AS386" s="5">
        <v>0.5</v>
      </c>
      <c r="AT386" s="5">
        <v>0.851</v>
      </c>
      <c r="AU386" s="5">
        <v>26.0</v>
      </c>
      <c r="AV386" s="5">
        <v>1.0</v>
      </c>
      <c r="AW386" s="5">
        <v>0.0</v>
      </c>
      <c r="AX386" s="5">
        <v>0.0</v>
      </c>
      <c r="AY386" s="5">
        <v>0.0</v>
      </c>
      <c r="AZ386" s="5">
        <v>1.0</v>
      </c>
      <c r="BA386" s="5">
        <v>1.0</v>
      </c>
      <c r="BB386" s="5">
        <v>0.333</v>
      </c>
      <c r="BC386" s="5">
        <f t="shared" si="1"/>
        <v>9</v>
      </c>
      <c r="BD386" s="5">
        <f t="shared" si="2"/>
        <v>1</v>
      </c>
    </row>
    <row r="387">
      <c r="A387" s="1">
        <v>386.0</v>
      </c>
      <c r="B387" s="3"/>
      <c r="C387" s="4" t="s">
        <v>984</v>
      </c>
      <c r="D387" s="4" t="s">
        <v>1126</v>
      </c>
      <c r="E387" s="5">
        <v>2019.0</v>
      </c>
      <c r="F387" s="5">
        <v>2020.0</v>
      </c>
      <c r="G387" s="5">
        <v>25.0</v>
      </c>
      <c r="H387" s="5">
        <v>10.0</v>
      </c>
      <c r="I387" s="3"/>
      <c r="J387" s="3"/>
      <c r="K387" s="3"/>
      <c r="L387" s="5">
        <v>2.61</v>
      </c>
      <c r="M387" s="5">
        <v>0.0</v>
      </c>
      <c r="N387" s="3"/>
      <c r="O387" s="3"/>
      <c r="P387" s="3"/>
      <c r="Q387" s="3"/>
      <c r="R387" s="5">
        <v>20.2</v>
      </c>
      <c r="S387" s="5">
        <v>23.0</v>
      </c>
      <c r="T387" s="5">
        <v>9.0</v>
      </c>
      <c r="U387" s="5">
        <v>6.0</v>
      </c>
      <c r="V387" s="5">
        <v>0.0</v>
      </c>
      <c r="W387" s="5">
        <v>6.0</v>
      </c>
      <c r="X387" s="5">
        <v>1.0</v>
      </c>
      <c r="Y387" s="5">
        <v>0.0</v>
      </c>
      <c r="Z387" s="5">
        <v>0.0</v>
      </c>
      <c r="AA387" s="5">
        <v>0.0</v>
      </c>
      <c r="AB387" s="5">
        <v>0.0</v>
      </c>
      <c r="AC387" s="5">
        <v>90.0</v>
      </c>
      <c r="AD387" s="5">
        <v>1.403</v>
      </c>
      <c r="AE387" s="5">
        <v>4.4</v>
      </c>
      <c r="AF387" s="5">
        <v>1.67</v>
      </c>
      <c r="AG387" s="5">
        <v>90.0</v>
      </c>
      <c r="AH387" s="5">
        <v>83.0</v>
      </c>
      <c r="AI387" s="5">
        <v>9.0</v>
      </c>
      <c r="AJ387" s="5">
        <v>23.0</v>
      </c>
      <c r="AK387" s="5">
        <v>8.0</v>
      </c>
      <c r="AL387" s="5">
        <v>1.0</v>
      </c>
      <c r="AM387" s="5">
        <v>0.0</v>
      </c>
      <c r="AN387" s="5">
        <v>1.0</v>
      </c>
      <c r="AO387" s="5">
        <v>0.0</v>
      </c>
      <c r="AP387" s="5">
        <v>6.0</v>
      </c>
      <c r="AQ387" s="5">
        <v>0.277</v>
      </c>
      <c r="AR387" s="5">
        <v>0.322</v>
      </c>
      <c r="AS387" s="5">
        <v>0.398</v>
      </c>
      <c r="AT387" s="5">
        <v>0.72</v>
      </c>
      <c r="AU387" s="5">
        <v>33.0</v>
      </c>
      <c r="AV387" s="5">
        <v>1.0</v>
      </c>
      <c r="AW387" s="5">
        <v>0.0</v>
      </c>
      <c r="AX387" s="5">
        <v>0.0</v>
      </c>
      <c r="AY387" s="5">
        <v>1.0</v>
      </c>
      <c r="AZ387" s="5">
        <v>1.0</v>
      </c>
      <c r="BA387" s="5">
        <v>0.0</v>
      </c>
      <c r="BB387" s="5">
        <v>0.311</v>
      </c>
      <c r="BC387" s="5">
        <f t="shared" si="1"/>
        <v>14</v>
      </c>
      <c r="BD387" s="5">
        <f t="shared" si="2"/>
        <v>1</v>
      </c>
    </row>
    <row r="388">
      <c r="A388" s="1">
        <v>387.0</v>
      </c>
      <c r="B388" s="3"/>
      <c r="C388" s="4" t="s">
        <v>1064</v>
      </c>
      <c r="D388" s="4" t="s">
        <v>1126</v>
      </c>
      <c r="E388" s="5">
        <v>2019.0</v>
      </c>
      <c r="F388" s="5">
        <v>2019.0</v>
      </c>
      <c r="G388" s="5">
        <v>15.0</v>
      </c>
      <c r="H388" s="5">
        <v>10.0</v>
      </c>
      <c r="I388" s="3"/>
      <c r="J388" s="3"/>
      <c r="K388" s="3"/>
      <c r="L388" s="5">
        <v>8.71</v>
      </c>
      <c r="M388" s="5">
        <v>0.0</v>
      </c>
      <c r="N388" s="3"/>
      <c r="O388" s="3"/>
      <c r="P388" s="3"/>
      <c r="Q388" s="3"/>
      <c r="R388" s="5">
        <v>10.1</v>
      </c>
      <c r="S388" s="5">
        <v>14.0</v>
      </c>
      <c r="T388" s="5">
        <v>9.0</v>
      </c>
      <c r="U388" s="5">
        <v>10.0</v>
      </c>
      <c r="V388" s="5">
        <v>3.0</v>
      </c>
      <c r="W388" s="5">
        <v>4.0</v>
      </c>
      <c r="X388" s="5">
        <v>0.0</v>
      </c>
      <c r="Y388" s="5">
        <v>0.0</v>
      </c>
      <c r="Z388" s="5">
        <v>0.0</v>
      </c>
      <c r="AA388" s="5">
        <v>0.0</v>
      </c>
      <c r="AB388" s="5">
        <v>0.0</v>
      </c>
      <c r="AC388" s="5">
        <v>47.0</v>
      </c>
      <c r="AD388" s="5">
        <v>1.742</v>
      </c>
      <c r="AE388" s="5">
        <v>8.7</v>
      </c>
      <c r="AF388" s="5">
        <v>2.5</v>
      </c>
      <c r="AG388" s="5">
        <v>47.0</v>
      </c>
      <c r="AH388" s="5">
        <v>43.0</v>
      </c>
      <c r="AI388" s="5">
        <v>9.0</v>
      </c>
      <c r="AJ388" s="5">
        <v>14.0</v>
      </c>
      <c r="AK388" s="5">
        <v>3.0</v>
      </c>
      <c r="AL388" s="5">
        <v>1.0</v>
      </c>
      <c r="AM388" s="5">
        <v>3.0</v>
      </c>
      <c r="AN388" s="5">
        <v>3.0</v>
      </c>
      <c r="AO388" s="5">
        <v>0.0</v>
      </c>
      <c r="AP388" s="5">
        <v>4.0</v>
      </c>
      <c r="AQ388" s="5">
        <v>0.326</v>
      </c>
      <c r="AR388" s="5">
        <v>0.383</v>
      </c>
      <c r="AS388" s="5">
        <v>0.651</v>
      </c>
      <c r="AT388" s="5">
        <v>1.034</v>
      </c>
      <c r="AU388" s="5">
        <v>28.0</v>
      </c>
      <c r="AV388" s="5">
        <v>1.0</v>
      </c>
      <c r="AW388" s="5">
        <v>0.0</v>
      </c>
      <c r="AX388" s="5">
        <v>0.0</v>
      </c>
      <c r="AY388" s="5">
        <v>0.0</v>
      </c>
      <c r="AZ388" s="5">
        <v>0.0</v>
      </c>
      <c r="BA388" s="5">
        <v>0.0</v>
      </c>
      <c r="BB388" s="5">
        <v>0.367</v>
      </c>
      <c r="BC388" s="5">
        <f t="shared" si="1"/>
        <v>7</v>
      </c>
      <c r="BD388" s="5">
        <f t="shared" si="2"/>
        <v>3</v>
      </c>
    </row>
    <row r="389">
      <c r="A389" s="1">
        <v>388.0</v>
      </c>
      <c r="B389" s="3"/>
      <c r="C389" s="4" t="s">
        <v>1099</v>
      </c>
      <c r="D389" s="4" t="s">
        <v>1126</v>
      </c>
      <c r="E389" s="5">
        <v>2019.0</v>
      </c>
      <c r="F389" s="5">
        <v>2019.0</v>
      </c>
      <c r="G389" s="5">
        <v>5.0</v>
      </c>
      <c r="H389" s="5">
        <v>10.0</v>
      </c>
      <c r="I389" s="3"/>
      <c r="J389" s="3"/>
      <c r="K389" s="3"/>
      <c r="L389" s="5">
        <v>4.5</v>
      </c>
      <c r="M389" s="5">
        <v>3.0</v>
      </c>
      <c r="N389" s="3"/>
      <c r="O389" s="3"/>
      <c r="P389" s="3"/>
      <c r="Q389" s="3"/>
      <c r="R389" s="5">
        <v>10.0</v>
      </c>
      <c r="S389" s="5">
        <v>12.0</v>
      </c>
      <c r="T389" s="5">
        <v>2.0</v>
      </c>
      <c r="U389" s="5">
        <v>5.0</v>
      </c>
      <c r="V389" s="5">
        <v>0.0</v>
      </c>
      <c r="W389" s="5">
        <v>8.0</v>
      </c>
      <c r="X389" s="5">
        <v>0.0</v>
      </c>
      <c r="Y389" s="5">
        <v>0.0</v>
      </c>
      <c r="Z389" s="5">
        <v>0.0</v>
      </c>
      <c r="AA389" s="5">
        <v>0.0</v>
      </c>
      <c r="AB389" s="5">
        <v>0.0</v>
      </c>
      <c r="AC389" s="5">
        <v>50.0</v>
      </c>
      <c r="AD389" s="5">
        <v>2.0</v>
      </c>
      <c r="AE389" s="5">
        <v>9.0</v>
      </c>
      <c r="AF389" s="5">
        <v>1.25</v>
      </c>
      <c r="AG389" s="5">
        <v>50.0</v>
      </c>
      <c r="AH389" s="5">
        <v>42.0</v>
      </c>
      <c r="AI389" s="5">
        <v>2.0</v>
      </c>
      <c r="AJ389" s="5">
        <v>12.0</v>
      </c>
      <c r="AK389" s="5">
        <v>1.0</v>
      </c>
      <c r="AL389" s="5">
        <v>0.0</v>
      </c>
      <c r="AM389" s="5">
        <v>0.0</v>
      </c>
      <c r="AN389" s="5">
        <v>0.0</v>
      </c>
      <c r="AO389" s="5">
        <v>0.0</v>
      </c>
      <c r="AP389" s="5">
        <v>8.0</v>
      </c>
      <c r="AQ389" s="5">
        <v>0.286</v>
      </c>
      <c r="AR389" s="5">
        <v>0.4</v>
      </c>
      <c r="AS389" s="5">
        <v>0.31</v>
      </c>
      <c r="AT389" s="5">
        <v>0.71</v>
      </c>
      <c r="AU389" s="5">
        <v>13.0</v>
      </c>
      <c r="AV389" s="5">
        <v>0.0</v>
      </c>
      <c r="AW389" s="5">
        <v>0.0</v>
      </c>
      <c r="AX389" s="5">
        <v>0.0</v>
      </c>
      <c r="AY389" s="5">
        <v>0.0</v>
      </c>
      <c r="AZ389" s="5">
        <v>0.0</v>
      </c>
      <c r="BA389" s="5">
        <v>0.0</v>
      </c>
      <c r="BB389" s="5">
        <v>0.375</v>
      </c>
      <c r="BC389" s="5">
        <f t="shared" si="1"/>
        <v>11</v>
      </c>
      <c r="BD389" s="5">
        <f t="shared" si="2"/>
        <v>0</v>
      </c>
    </row>
    <row r="390">
      <c r="A390" s="1">
        <v>389.0</v>
      </c>
      <c r="B390" s="3"/>
      <c r="C390" s="4" t="s">
        <v>1054</v>
      </c>
      <c r="D390" s="4" t="s">
        <v>1126</v>
      </c>
      <c r="E390" s="5">
        <v>2019.0</v>
      </c>
      <c r="F390" s="5">
        <v>2020.0</v>
      </c>
      <c r="G390" s="5">
        <v>11.0</v>
      </c>
      <c r="H390" s="5">
        <v>10.0</v>
      </c>
      <c r="I390" s="3"/>
      <c r="J390" s="3"/>
      <c r="K390" s="3"/>
      <c r="L390" s="5">
        <v>7.5</v>
      </c>
      <c r="M390" s="5">
        <v>5.0</v>
      </c>
      <c r="N390" s="3"/>
      <c r="O390" s="3"/>
      <c r="P390" s="3"/>
      <c r="Q390" s="3"/>
      <c r="R390" s="5">
        <v>12.0</v>
      </c>
      <c r="S390" s="5">
        <v>22.0</v>
      </c>
      <c r="T390" s="5">
        <v>7.0</v>
      </c>
      <c r="U390" s="5">
        <v>10.0</v>
      </c>
      <c r="V390" s="5">
        <v>1.0</v>
      </c>
      <c r="W390" s="5">
        <v>5.0</v>
      </c>
      <c r="X390" s="5">
        <v>0.0</v>
      </c>
      <c r="Y390" s="5">
        <v>0.0</v>
      </c>
      <c r="Z390" s="5">
        <v>1.0</v>
      </c>
      <c r="AA390" s="5">
        <v>0.0</v>
      </c>
      <c r="AB390" s="5">
        <v>1.0</v>
      </c>
      <c r="AC390" s="5">
        <v>62.0</v>
      </c>
      <c r="AD390" s="5">
        <v>2.25</v>
      </c>
      <c r="AE390" s="5">
        <v>7.5</v>
      </c>
      <c r="AF390" s="5">
        <v>2.0</v>
      </c>
      <c r="AG390" s="5">
        <v>62.0</v>
      </c>
      <c r="AH390" s="5">
        <v>56.0</v>
      </c>
      <c r="AI390" s="5">
        <v>7.0</v>
      </c>
      <c r="AJ390" s="5">
        <v>22.0</v>
      </c>
      <c r="AK390" s="5">
        <v>3.0</v>
      </c>
      <c r="AL390" s="5">
        <v>0.0</v>
      </c>
      <c r="AM390" s="5">
        <v>1.0</v>
      </c>
      <c r="AN390" s="5">
        <v>0.0</v>
      </c>
      <c r="AO390" s="5">
        <v>0.0</v>
      </c>
      <c r="AP390" s="5">
        <v>5.0</v>
      </c>
      <c r="AQ390" s="5">
        <v>0.393</v>
      </c>
      <c r="AR390" s="5">
        <v>0.452</v>
      </c>
      <c r="AS390" s="5">
        <v>0.5</v>
      </c>
      <c r="AT390" s="5">
        <v>0.952</v>
      </c>
      <c r="AU390" s="5">
        <v>28.0</v>
      </c>
      <c r="AV390" s="5">
        <v>2.0</v>
      </c>
      <c r="AW390" s="5">
        <v>1.0</v>
      </c>
      <c r="AX390" s="5">
        <v>0.0</v>
      </c>
      <c r="AY390" s="5">
        <v>0.0</v>
      </c>
      <c r="AZ390" s="5">
        <v>0.0</v>
      </c>
      <c r="BA390" s="5">
        <v>0.0</v>
      </c>
      <c r="BB390" s="5">
        <v>0.467</v>
      </c>
      <c r="BC390" s="5">
        <f t="shared" si="1"/>
        <v>18</v>
      </c>
      <c r="BD390" s="5">
        <f t="shared" si="2"/>
        <v>0</v>
      </c>
    </row>
    <row r="391">
      <c r="A391" s="1">
        <v>390.0</v>
      </c>
      <c r="B391" s="3"/>
      <c r="C391" s="4" t="s">
        <v>1130</v>
      </c>
      <c r="D391" s="4" t="s">
        <v>1126</v>
      </c>
      <c r="E391" s="5">
        <v>2019.0</v>
      </c>
      <c r="F391" s="5">
        <v>2019.0</v>
      </c>
      <c r="G391" s="5">
        <v>5.0</v>
      </c>
      <c r="H391" s="5">
        <v>10.0</v>
      </c>
      <c r="I391" s="3"/>
      <c r="J391" s="3"/>
      <c r="K391" s="3"/>
      <c r="L391" s="5">
        <v>4.5</v>
      </c>
      <c r="M391" s="5">
        <v>5.0</v>
      </c>
      <c r="N391" s="3"/>
      <c r="O391" s="3"/>
      <c r="P391" s="3"/>
      <c r="Q391" s="3"/>
      <c r="R391" s="5">
        <v>10.0</v>
      </c>
      <c r="S391" s="5">
        <v>11.0</v>
      </c>
      <c r="T391" s="5">
        <v>5.0</v>
      </c>
      <c r="U391" s="5">
        <v>5.0</v>
      </c>
      <c r="V391" s="5">
        <v>2.0</v>
      </c>
      <c r="W391" s="5">
        <v>7.0</v>
      </c>
      <c r="X391" s="5">
        <v>0.0</v>
      </c>
      <c r="Y391" s="5">
        <v>0.0</v>
      </c>
      <c r="Z391" s="5">
        <v>0.0</v>
      </c>
      <c r="AA391" s="5">
        <v>0.0</v>
      </c>
      <c r="AB391" s="5">
        <v>0.0</v>
      </c>
      <c r="AC391" s="5">
        <v>48.0</v>
      </c>
      <c r="AD391" s="5">
        <v>1.8</v>
      </c>
      <c r="AE391" s="5">
        <v>9.0</v>
      </c>
      <c r="AF391" s="5">
        <v>1.43</v>
      </c>
      <c r="AG391" s="5">
        <v>48.0</v>
      </c>
      <c r="AH391" s="5">
        <v>41.0</v>
      </c>
      <c r="AI391" s="5">
        <v>5.0</v>
      </c>
      <c r="AJ391" s="5">
        <v>11.0</v>
      </c>
      <c r="AK391" s="5">
        <v>4.0</v>
      </c>
      <c r="AL391" s="5">
        <v>0.0</v>
      </c>
      <c r="AM391" s="5">
        <v>2.0</v>
      </c>
      <c r="AN391" s="5">
        <v>0.0</v>
      </c>
      <c r="AO391" s="5">
        <v>0.0</v>
      </c>
      <c r="AP391" s="5">
        <v>7.0</v>
      </c>
      <c r="AQ391" s="5">
        <v>0.268</v>
      </c>
      <c r="AR391" s="5">
        <v>0.375</v>
      </c>
      <c r="AS391" s="5">
        <v>0.512</v>
      </c>
      <c r="AT391" s="5">
        <v>0.887</v>
      </c>
      <c r="AU391" s="5">
        <v>21.0</v>
      </c>
      <c r="AV391" s="5">
        <v>0.0</v>
      </c>
      <c r="AW391" s="5">
        <v>0.0</v>
      </c>
      <c r="AX391" s="5">
        <v>0.0</v>
      </c>
      <c r="AY391" s="5">
        <v>0.0</v>
      </c>
      <c r="AZ391" s="5">
        <v>0.0</v>
      </c>
      <c r="BA391" s="5">
        <v>0.0</v>
      </c>
      <c r="BB391" s="5">
        <v>0.31</v>
      </c>
      <c r="BC391" s="5">
        <f t="shared" si="1"/>
        <v>5</v>
      </c>
      <c r="BD391" s="5">
        <f t="shared" si="2"/>
        <v>0</v>
      </c>
    </row>
    <row r="392">
      <c r="A392" s="1">
        <v>391.0</v>
      </c>
      <c r="B392" s="3"/>
      <c r="C392" s="4" t="s">
        <v>997</v>
      </c>
      <c r="D392" s="4" t="s">
        <v>1126</v>
      </c>
      <c r="E392" s="5">
        <v>2019.0</v>
      </c>
      <c r="F392" s="5">
        <v>2020.0</v>
      </c>
      <c r="G392" s="5">
        <v>20.0</v>
      </c>
      <c r="H392" s="5">
        <v>10.0</v>
      </c>
      <c r="I392" s="3"/>
      <c r="J392" s="3"/>
      <c r="K392" s="3"/>
      <c r="L392" s="5">
        <v>6.3</v>
      </c>
      <c r="M392" s="5">
        <v>0.0</v>
      </c>
      <c r="N392" s="3"/>
      <c r="O392" s="3"/>
      <c r="P392" s="3"/>
      <c r="Q392" s="3"/>
      <c r="R392" s="5">
        <v>10.0</v>
      </c>
      <c r="S392" s="5">
        <v>8.0</v>
      </c>
      <c r="T392" s="5">
        <v>4.0</v>
      </c>
      <c r="U392" s="5">
        <v>7.0</v>
      </c>
      <c r="V392" s="5">
        <v>1.0</v>
      </c>
      <c r="W392" s="5">
        <v>6.0</v>
      </c>
      <c r="X392" s="5">
        <v>0.0</v>
      </c>
      <c r="Y392" s="5">
        <v>0.0</v>
      </c>
      <c r="Z392" s="5">
        <v>1.0</v>
      </c>
      <c r="AA392" s="5">
        <v>0.0</v>
      </c>
      <c r="AB392" s="5">
        <v>2.0</v>
      </c>
      <c r="AC392" s="5">
        <v>45.0</v>
      </c>
      <c r="AD392" s="5">
        <v>1.4</v>
      </c>
      <c r="AE392" s="5">
        <v>9.0</v>
      </c>
      <c r="AF392" s="5">
        <v>1.67</v>
      </c>
      <c r="AG392" s="5">
        <v>45.0</v>
      </c>
      <c r="AH392" s="5">
        <v>38.0</v>
      </c>
      <c r="AI392" s="5">
        <v>4.0</v>
      </c>
      <c r="AJ392" s="5">
        <v>8.0</v>
      </c>
      <c r="AK392" s="5">
        <v>3.0</v>
      </c>
      <c r="AL392" s="5">
        <v>0.0</v>
      </c>
      <c r="AM392" s="5">
        <v>1.0</v>
      </c>
      <c r="AN392" s="5">
        <v>0.0</v>
      </c>
      <c r="AO392" s="5">
        <v>0.0</v>
      </c>
      <c r="AP392" s="5">
        <v>6.0</v>
      </c>
      <c r="AQ392" s="5">
        <v>0.211</v>
      </c>
      <c r="AR392" s="5">
        <v>0.333</v>
      </c>
      <c r="AS392" s="5">
        <v>0.368</v>
      </c>
      <c r="AT392" s="5">
        <v>0.702</v>
      </c>
      <c r="AU392" s="5">
        <v>14.0</v>
      </c>
      <c r="AV392" s="5">
        <v>0.0</v>
      </c>
      <c r="AW392" s="5">
        <v>1.0</v>
      </c>
      <c r="AX392" s="5">
        <v>0.0</v>
      </c>
      <c r="AY392" s="5">
        <v>0.0</v>
      </c>
      <c r="AZ392" s="5">
        <v>0.0</v>
      </c>
      <c r="BA392" s="5">
        <v>0.0</v>
      </c>
      <c r="BB392" s="5">
        <v>0.259</v>
      </c>
      <c r="BC392" s="5">
        <f t="shared" si="1"/>
        <v>4</v>
      </c>
      <c r="BD392" s="5">
        <f t="shared" si="2"/>
        <v>0</v>
      </c>
    </row>
    <row r="393">
      <c r="A393" s="1">
        <v>392.0</v>
      </c>
      <c r="B393" s="3"/>
      <c r="C393" s="4" t="s">
        <v>1022</v>
      </c>
      <c r="D393" s="4" t="s">
        <v>1126</v>
      </c>
      <c r="E393" s="5">
        <v>2019.0</v>
      </c>
      <c r="F393" s="5">
        <v>2019.0</v>
      </c>
      <c r="G393" s="5">
        <v>24.0</v>
      </c>
      <c r="H393" s="5">
        <v>10.0</v>
      </c>
      <c r="I393" s="3"/>
      <c r="J393" s="3"/>
      <c r="K393" s="3"/>
      <c r="L393" s="5">
        <v>9.0</v>
      </c>
      <c r="M393" s="5">
        <v>0.0</v>
      </c>
      <c r="N393" s="3"/>
      <c r="O393" s="3"/>
      <c r="P393" s="3"/>
      <c r="Q393" s="3"/>
      <c r="R393" s="5">
        <v>15.0</v>
      </c>
      <c r="S393" s="5">
        <v>15.0</v>
      </c>
      <c r="T393" s="5">
        <v>9.0</v>
      </c>
      <c r="U393" s="5">
        <v>15.0</v>
      </c>
      <c r="V393" s="5">
        <v>3.0</v>
      </c>
      <c r="W393" s="5">
        <v>15.0</v>
      </c>
      <c r="X393" s="5">
        <v>1.0</v>
      </c>
      <c r="Y393" s="5">
        <v>0.0</v>
      </c>
      <c r="Z393" s="5">
        <v>0.0</v>
      </c>
      <c r="AA393" s="5">
        <v>0.0</v>
      </c>
      <c r="AB393" s="5">
        <v>2.0</v>
      </c>
      <c r="AC393" s="5">
        <v>71.0</v>
      </c>
      <c r="AD393" s="5">
        <v>2.0</v>
      </c>
      <c r="AE393" s="5">
        <v>6.0</v>
      </c>
      <c r="AF393" s="5">
        <v>0.67</v>
      </c>
      <c r="AG393" s="5">
        <v>71.0</v>
      </c>
      <c r="AH393" s="5">
        <v>56.0</v>
      </c>
      <c r="AI393" s="5">
        <v>9.0</v>
      </c>
      <c r="AJ393" s="5">
        <v>15.0</v>
      </c>
      <c r="AK393" s="5">
        <v>6.0</v>
      </c>
      <c r="AL393" s="5">
        <v>0.0</v>
      </c>
      <c r="AM393" s="5">
        <v>3.0</v>
      </c>
      <c r="AN393" s="5">
        <v>0.0</v>
      </c>
      <c r="AO393" s="5">
        <v>0.0</v>
      </c>
      <c r="AP393" s="5">
        <v>15.0</v>
      </c>
      <c r="AQ393" s="5">
        <v>0.268</v>
      </c>
      <c r="AR393" s="5">
        <v>0.423</v>
      </c>
      <c r="AS393" s="5">
        <v>0.536</v>
      </c>
      <c r="AT393" s="5">
        <v>0.958</v>
      </c>
      <c r="AU393" s="5">
        <v>30.0</v>
      </c>
      <c r="AV393" s="5">
        <v>3.0</v>
      </c>
      <c r="AW393" s="5">
        <v>0.0</v>
      </c>
      <c r="AX393" s="5">
        <v>0.0</v>
      </c>
      <c r="AY393" s="5">
        <v>0.0</v>
      </c>
      <c r="AZ393" s="5">
        <v>1.0</v>
      </c>
      <c r="BA393" s="5">
        <v>0.0</v>
      </c>
      <c r="BB393" s="5">
        <v>0.279</v>
      </c>
      <c r="BC393" s="5">
        <f t="shared" si="1"/>
        <v>6</v>
      </c>
      <c r="BD393" s="5">
        <f t="shared" si="2"/>
        <v>0</v>
      </c>
    </row>
    <row r="394">
      <c r="A394" s="1">
        <v>393.0</v>
      </c>
      <c r="B394" s="3"/>
      <c r="C394" s="4" t="s">
        <v>1040</v>
      </c>
      <c r="D394" s="4" t="s">
        <v>1126</v>
      </c>
      <c r="E394" s="5">
        <v>2019.0</v>
      </c>
      <c r="F394" s="5">
        <v>2020.0</v>
      </c>
      <c r="G394" s="5">
        <v>7.0</v>
      </c>
      <c r="H394" s="5">
        <v>10.0</v>
      </c>
      <c r="I394" s="3"/>
      <c r="J394" s="3"/>
      <c r="K394" s="3"/>
      <c r="L394" s="5">
        <v>6.75</v>
      </c>
      <c r="M394" s="5">
        <v>4.0</v>
      </c>
      <c r="N394" s="3"/>
      <c r="O394" s="3"/>
      <c r="P394" s="3"/>
      <c r="Q394" s="3"/>
      <c r="R394" s="5">
        <v>10.2</v>
      </c>
      <c r="S394" s="5">
        <v>13.0</v>
      </c>
      <c r="T394" s="5">
        <v>8.0</v>
      </c>
      <c r="U394" s="5">
        <v>8.0</v>
      </c>
      <c r="V394" s="5">
        <v>2.0</v>
      </c>
      <c r="W394" s="5">
        <v>8.0</v>
      </c>
      <c r="X394" s="5">
        <v>0.0</v>
      </c>
      <c r="Y394" s="5">
        <v>0.0</v>
      </c>
      <c r="Z394" s="5">
        <v>0.0</v>
      </c>
      <c r="AA394" s="5">
        <v>0.0</v>
      </c>
      <c r="AB394" s="5">
        <v>0.0</v>
      </c>
      <c r="AC394" s="5">
        <v>52.0</v>
      </c>
      <c r="AD394" s="5">
        <v>1.969</v>
      </c>
      <c r="AE394" s="5">
        <v>8.4</v>
      </c>
      <c r="AF394" s="5">
        <v>1.25</v>
      </c>
      <c r="AG394" s="5">
        <v>52.0</v>
      </c>
      <c r="AH394" s="5">
        <v>44.0</v>
      </c>
      <c r="AI394" s="5">
        <v>8.0</v>
      </c>
      <c r="AJ394" s="5">
        <v>13.0</v>
      </c>
      <c r="AK394" s="5">
        <v>2.0</v>
      </c>
      <c r="AL394" s="5">
        <v>0.0</v>
      </c>
      <c r="AM394" s="5">
        <v>2.0</v>
      </c>
      <c r="AN394" s="5">
        <v>1.0</v>
      </c>
      <c r="AO394" s="5">
        <v>0.0</v>
      </c>
      <c r="AP394" s="5">
        <v>8.0</v>
      </c>
      <c r="AQ394" s="5">
        <v>0.295</v>
      </c>
      <c r="AR394" s="5">
        <v>0.404</v>
      </c>
      <c r="AS394" s="5">
        <v>0.477</v>
      </c>
      <c r="AT394" s="5">
        <v>0.881</v>
      </c>
      <c r="AU394" s="5">
        <v>21.0</v>
      </c>
      <c r="AV394" s="5">
        <v>0.0</v>
      </c>
      <c r="AW394" s="5">
        <v>0.0</v>
      </c>
      <c r="AX394" s="5">
        <v>0.0</v>
      </c>
      <c r="AY394" s="5">
        <v>0.0</v>
      </c>
      <c r="AZ394" s="5">
        <v>0.0</v>
      </c>
      <c r="BA394" s="5">
        <v>0.0</v>
      </c>
      <c r="BB394" s="5">
        <v>0.344</v>
      </c>
      <c r="BC394" s="5">
        <f t="shared" si="1"/>
        <v>9</v>
      </c>
      <c r="BD394" s="5">
        <f t="shared" si="2"/>
        <v>1</v>
      </c>
    </row>
    <row r="395">
      <c r="A395" s="1">
        <v>394.0</v>
      </c>
      <c r="B395" s="3"/>
      <c r="C395" s="4" t="s">
        <v>968</v>
      </c>
      <c r="D395" s="4" t="s">
        <v>1126</v>
      </c>
      <c r="E395" s="5">
        <v>2019.0</v>
      </c>
      <c r="F395" s="5">
        <v>2019.0</v>
      </c>
      <c r="G395" s="5">
        <v>25.0</v>
      </c>
      <c r="H395" s="5">
        <v>10.0</v>
      </c>
      <c r="I395" s="3"/>
      <c r="J395" s="3"/>
      <c r="K395" s="3"/>
      <c r="L395" s="5">
        <v>7.36</v>
      </c>
      <c r="M395" s="5">
        <v>4.0</v>
      </c>
      <c r="N395" s="3"/>
      <c r="O395" s="3"/>
      <c r="P395" s="3"/>
      <c r="Q395" s="3"/>
      <c r="R395" s="5">
        <v>14.2</v>
      </c>
      <c r="S395" s="5">
        <v>16.0</v>
      </c>
      <c r="T395" s="5">
        <v>10.0</v>
      </c>
      <c r="U395" s="5">
        <v>12.0</v>
      </c>
      <c r="V395" s="5">
        <v>4.0</v>
      </c>
      <c r="W395" s="5">
        <v>8.0</v>
      </c>
      <c r="X395" s="5">
        <v>0.0</v>
      </c>
      <c r="Y395" s="5">
        <v>0.0</v>
      </c>
      <c r="Z395" s="5">
        <v>0.0</v>
      </c>
      <c r="AA395" s="5">
        <v>0.0</v>
      </c>
      <c r="AB395" s="5">
        <v>2.0</v>
      </c>
      <c r="AC395" s="5">
        <v>65.0</v>
      </c>
      <c r="AD395" s="5">
        <v>1.636</v>
      </c>
      <c r="AE395" s="5">
        <v>6.1</v>
      </c>
      <c r="AF395" s="5">
        <v>1.25</v>
      </c>
      <c r="AG395" s="5">
        <v>65.0</v>
      </c>
      <c r="AH395" s="5">
        <v>57.0</v>
      </c>
      <c r="AI395" s="5">
        <v>10.0</v>
      </c>
      <c r="AJ395" s="5">
        <v>16.0</v>
      </c>
      <c r="AK395" s="5">
        <v>2.0</v>
      </c>
      <c r="AL395" s="5">
        <v>1.0</v>
      </c>
      <c r="AM395" s="5">
        <v>4.0</v>
      </c>
      <c r="AN395" s="5">
        <v>1.0</v>
      </c>
      <c r="AO395" s="5">
        <v>0.0</v>
      </c>
      <c r="AP395" s="5">
        <v>8.0</v>
      </c>
      <c r="AQ395" s="5">
        <v>0.281</v>
      </c>
      <c r="AR395" s="5">
        <v>0.369</v>
      </c>
      <c r="AS395" s="5">
        <v>0.561</v>
      </c>
      <c r="AT395" s="5">
        <v>0.931</v>
      </c>
      <c r="AU395" s="5">
        <v>32.0</v>
      </c>
      <c r="AV395" s="5">
        <v>1.0</v>
      </c>
      <c r="AW395" s="5">
        <v>0.0</v>
      </c>
      <c r="AX395" s="5">
        <v>0.0</v>
      </c>
      <c r="AY395" s="5">
        <v>0.0</v>
      </c>
      <c r="AZ395" s="5">
        <v>0.0</v>
      </c>
      <c r="BA395" s="5">
        <v>0.0</v>
      </c>
      <c r="BB395" s="5">
        <v>0.279</v>
      </c>
      <c r="BC395" s="5">
        <f t="shared" si="1"/>
        <v>9</v>
      </c>
      <c r="BD395" s="5">
        <f t="shared" si="2"/>
        <v>1</v>
      </c>
    </row>
    <row r="396">
      <c r="A396" s="1">
        <v>395.0</v>
      </c>
      <c r="B396" s="3"/>
      <c r="C396" s="4" t="s">
        <v>992</v>
      </c>
      <c r="D396" s="4" t="s">
        <v>1126</v>
      </c>
      <c r="E396" s="5">
        <v>2019.0</v>
      </c>
      <c r="F396" s="5">
        <v>2019.0</v>
      </c>
      <c r="G396" s="5">
        <v>17.0</v>
      </c>
      <c r="H396" s="5">
        <v>10.0</v>
      </c>
      <c r="I396" s="3"/>
      <c r="J396" s="3"/>
      <c r="K396" s="3"/>
      <c r="L396" s="5">
        <v>6.75</v>
      </c>
      <c r="M396" s="5">
        <v>0.0</v>
      </c>
      <c r="N396" s="3"/>
      <c r="O396" s="3"/>
      <c r="P396" s="3"/>
      <c r="Q396" s="3"/>
      <c r="R396" s="5">
        <v>10.2</v>
      </c>
      <c r="S396" s="5">
        <v>15.0</v>
      </c>
      <c r="T396" s="5">
        <v>4.0</v>
      </c>
      <c r="U396" s="5">
        <v>8.0</v>
      </c>
      <c r="V396" s="5">
        <v>1.0</v>
      </c>
      <c r="W396" s="5">
        <v>8.0</v>
      </c>
      <c r="X396" s="5">
        <v>1.0</v>
      </c>
      <c r="Y396" s="5">
        <v>1.0</v>
      </c>
      <c r="Z396" s="5">
        <v>1.0</v>
      </c>
      <c r="AA396" s="5">
        <v>0.0</v>
      </c>
      <c r="AB396" s="5">
        <v>0.0</v>
      </c>
      <c r="AC396" s="5">
        <v>56.0</v>
      </c>
      <c r="AD396" s="5">
        <v>2.156</v>
      </c>
      <c r="AE396" s="5">
        <v>8.4</v>
      </c>
      <c r="AF396" s="5">
        <v>1.25</v>
      </c>
      <c r="AG396" s="5">
        <v>56.0</v>
      </c>
      <c r="AH396" s="5">
        <v>47.0</v>
      </c>
      <c r="AI396" s="5">
        <v>4.0</v>
      </c>
      <c r="AJ396" s="5">
        <v>15.0</v>
      </c>
      <c r="AK396" s="5">
        <v>3.0</v>
      </c>
      <c r="AL396" s="5">
        <v>0.0</v>
      </c>
      <c r="AM396" s="5">
        <v>1.0</v>
      </c>
      <c r="AN396" s="5">
        <v>0.0</v>
      </c>
      <c r="AO396" s="5">
        <v>2.0</v>
      </c>
      <c r="AP396" s="5">
        <v>8.0</v>
      </c>
      <c r="AQ396" s="5">
        <v>0.319</v>
      </c>
      <c r="AR396" s="5">
        <v>0.429</v>
      </c>
      <c r="AS396" s="5">
        <v>0.447</v>
      </c>
      <c r="AT396" s="5">
        <v>0.875</v>
      </c>
      <c r="AU396" s="5">
        <v>21.0</v>
      </c>
      <c r="AV396" s="5">
        <v>0.0</v>
      </c>
      <c r="AW396" s="5">
        <v>1.0</v>
      </c>
      <c r="AX396" s="5">
        <v>0.0</v>
      </c>
      <c r="AY396" s="5">
        <v>0.0</v>
      </c>
      <c r="AZ396" s="5">
        <v>1.0</v>
      </c>
      <c r="BA396" s="5">
        <v>1.0</v>
      </c>
      <c r="BB396" s="5">
        <v>0.389</v>
      </c>
      <c r="BC396" s="5">
        <f t="shared" si="1"/>
        <v>11</v>
      </c>
      <c r="BD396" s="5">
        <f t="shared" si="2"/>
        <v>-2</v>
      </c>
    </row>
    <row r="397">
      <c r="A397" s="1">
        <v>396.0</v>
      </c>
      <c r="B397" s="3"/>
      <c r="C397" s="4" t="s">
        <v>1084</v>
      </c>
      <c r="D397" s="4" t="s">
        <v>1126</v>
      </c>
      <c r="E397" s="5">
        <v>2019.0</v>
      </c>
      <c r="F397" s="5">
        <v>2019.0</v>
      </c>
      <c r="G397" s="5">
        <v>20.0</v>
      </c>
      <c r="H397" s="5">
        <v>10.0</v>
      </c>
      <c r="I397" s="3"/>
      <c r="J397" s="3"/>
      <c r="K397" s="3"/>
      <c r="L397" s="5">
        <v>1.59</v>
      </c>
      <c r="M397" s="5">
        <v>1.0</v>
      </c>
      <c r="N397" s="3"/>
      <c r="O397" s="3"/>
      <c r="P397" s="3"/>
      <c r="Q397" s="3"/>
      <c r="R397" s="5">
        <v>11.1</v>
      </c>
      <c r="S397" s="5">
        <v>10.0</v>
      </c>
      <c r="T397" s="5">
        <v>5.0</v>
      </c>
      <c r="U397" s="5">
        <v>2.0</v>
      </c>
      <c r="V397" s="5">
        <v>1.0</v>
      </c>
      <c r="W397" s="5">
        <v>2.0</v>
      </c>
      <c r="X397" s="5">
        <v>0.0</v>
      </c>
      <c r="Y397" s="5">
        <v>2.0</v>
      </c>
      <c r="Z397" s="5">
        <v>1.0</v>
      </c>
      <c r="AA397" s="5">
        <v>0.0</v>
      </c>
      <c r="AB397" s="5">
        <v>0.0</v>
      </c>
      <c r="AC397" s="5">
        <v>47.0</v>
      </c>
      <c r="AD397" s="5">
        <v>1.059</v>
      </c>
      <c r="AE397" s="5">
        <v>7.9</v>
      </c>
      <c r="AF397" s="5">
        <v>5.0</v>
      </c>
      <c r="AG397" s="5">
        <v>47.0</v>
      </c>
      <c r="AH397" s="5">
        <v>44.0</v>
      </c>
      <c r="AI397" s="5">
        <v>5.0</v>
      </c>
      <c r="AJ397" s="5">
        <v>10.0</v>
      </c>
      <c r="AK397" s="5">
        <v>3.0</v>
      </c>
      <c r="AL397" s="5">
        <v>1.0</v>
      </c>
      <c r="AM397" s="5">
        <v>1.0</v>
      </c>
      <c r="AN397" s="5">
        <v>0.0</v>
      </c>
      <c r="AO397" s="5">
        <v>0.0</v>
      </c>
      <c r="AP397" s="5">
        <v>2.0</v>
      </c>
      <c r="AQ397" s="5">
        <v>0.227</v>
      </c>
      <c r="AR397" s="5">
        <v>0.277</v>
      </c>
      <c r="AS397" s="5">
        <v>0.409</v>
      </c>
      <c r="AT397" s="5">
        <v>0.686</v>
      </c>
      <c r="AU397" s="5">
        <v>18.0</v>
      </c>
      <c r="AV397" s="5">
        <v>1.0</v>
      </c>
      <c r="AW397" s="5">
        <v>1.0</v>
      </c>
      <c r="AX397" s="5">
        <v>0.0</v>
      </c>
      <c r="AY397" s="5">
        <v>0.0</v>
      </c>
      <c r="AZ397" s="5">
        <v>0.0</v>
      </c>
      <c r="BA397" s="5">
        <v>2.0</v>
      </c>
      <c r="BB397" s="5">
        <v>0.273</v>
      </c>
      <c r="BC397" s="5">
        <f t="shared" si="1"/>
        <v>5</v>
      </c>
      <c r="BD397" s="5">
        <f t="shared" si="2"/>
        <v>0</v>
      </c>
    </row>
    <row r="398">
      <c r="A398" s="1">
        <v>397.0</v>
      </c>
      <c r="B398" s="3"/>
      <c r="C398" s="4" t="s">
        <v>940</v>
      </c>
      <c r="D398" s="4" t="s">
        <v>1126</v>
      </c>
      <c r="E398" s="5">
        <v>2019.0</v>
      </c>
      <c r="F398" s="5">
        <v>2020.0</v>
      </c>
      <c r="G398" s="5">
        <v>30.0</v>
      </c>
      <c r="H398" s="5">
        <v>9.0</v>
      </c>
      <c r="I398" s="3"/>
      <c r="J398" s="3"/>
      <c r="K398" s="3"/>
      <c r="L398" s="5">
        <v>3.86</v>
      </c>
      <c r="M398" s="5">
        <v>0.0</v>
      </c>
      <c r="N398" s="3"/>
      <c r="O398" s="3"/>
      <c r="P398" s="3"/>
      <c r="Q398" s="3"/>
      <c r="R398" s="5">
        <v>11.2</v>
      </c>
      <c r="S398" s="5">
        <v>9.0</v>
      </c>
      <c r="T398" s="5">
        <v>3.0</v>
      </c>
      <c r="U398" s="5">
        <v>5.0</v>
      </c>
      <c r="V398" s="5">
        <v>2.0</v>
      </c>
      <c r="W398" s="5">
        <v>8.0</v>
      </c>
      <c r="X398" s="5">
        <v>0.0</v>
      </c>
      <c r="Y398" s="5">
        <v>0.0</v>
      </c>
      <c r="Z398" s="5">
        <v>0.0</v>
      </c>
      <c r="AA398" s="5">
        <v>0.0</v>
      </c>
      <c r="AB398" s="5">
        <v>0.0</v>
      </c>
      <c r="AC398" s="5">
        <v>51.0</v>
      </c>
      <c r="AD398" s="5">
        <v>1.457</v>
      </c>
      <c r="AE398" s="5">
        <v>6.9</v>
      </c>
      <c r="AF398" s="5">
        <v>1.13</v>
      </c>
      <c r="AG398" s="5">
        <v>51.0</v>
      </c>
      <c r="AH398" s="5">
        <v>43.0</v>
      </c>
      <c r="AI398" s="5">
        <v>3.0</v>
      </c>
      <c r="AJ398" s="5">
        <v>9.0</v>
      </c>
      <c r="AK398" s="5">
        <v>4.0</v>
      </c>
      <c r="AL398" s="5">
        <v>0.0</v>
      </c>
      <c r="AM398" s="5">
        <v>2.0</v>
      </c>
      <c r="AN398" s="5">
        <v>0.0</v>
      </c>
      <c r="AO398" s="5">
        <v>0.0</v>
      </c>
      <c r="AP398" s="5">
        <v>8.0</v>
      </c>
      <c r="AQ398" s="5">
        <v>0.209</v>
      </c>
      <c r="AR398" s="5">
        <v>0.333</v>
      </c>
      <c r="AS398" s="5">
        <v>0.442</v>
      </c>
      <c r="AT398" s="5">
        <v>0.775</v>
      </c>
      <c r="AU398" s="5">
        <v>19.0</v>
      </c>
      <c r="AV398" s="5">
        <v>1.0</v>
      </c>
      <c r="AW398" s="5">
        <v>0.0</v>
      </c>
      <c r="AX398" s="5">
        <v>0.0</v>
      </c>
      <c r="AY398" s="5">
        <v>0.0</v>
      </c>
      <c r="AZ398" s="5">
        <v>0.0</v>
      </c>
      <c r="BA398" s="5">
        <v>0.0</v>
      </c>
      <c r="BB398" s="5">
        <v>0.219</v>
      </c>
      <c r="BC398" s="5">
        <f t="shared" si="1"/>
        <v>3</v>
      </c>
      <c r="BD398" s="5">
        <f t="shared" si="2"/>
        <v>0</v>
      </c>
    </row>
    <row r="399">
      <c r="A399" s="1">
        <v>398.0</v>
      </c>
      <c r="B399" s="3"/>
      <c r="C399" s="4" t="s">
        <v>1006</v>
      </c>
      <c r="D399" s="4" t="s">
        <v>1126</v>
      </c>
      <c r="E399" s="5">
        <v>2019.0</v>
      </c>
      <c r="F399" s="5">
        <v>2020.0</v>
      </c>
      <c r="G399" s="5">
        <v>34.0</v>
      </c>
      <c r="H399" s="5">
        <v>9.0</v>
      </c>
      <c r="I399" s="3"/>
      <c r="J399" s="3"/>
      <c r="K399" s="3"/>
      <c r="L399" s="5">
        <v>6.55</v>
      </c>
      <c r="M399" s="5">
        <v>0.0</v>
      </c>
      <c r="N399" s="3"/>
      <c r="O399" s="3"/>
      <c r="P399" s="3"/>
      <c r="Q399" s="3"/>
      <c r="R399" s="5">
        <v>11.0</v>
      </c>
      <c r="S399" s="5">
        <v>9.0</v>
      </c>
      <c r="T399" s="5">
        <v>8.0</v>
      </c>
      <c r="U399" s="5">
        <v>8.0</v>
      </c>
      <c r="V399" s="5">
        <v>1.0</v>
      </c>
      <c r="W399" s="5">
        <v>11.0</v>
      </c>
      <c r="X399" s="5">
        <v>1.0</v>
      </c>
      <c r="Y399" s="5">
        <v>1.0</v>
      </c>
      <c r="Z399" s="5">
        <v>1.0</v>
      </c>
      <c r="AA399" s="5">
        <v>1.0</v>
      </c>
      <c r="AB399" s="5">
        <v>1.0</v>
      </c>
      <c r="AC399" s="5">
        <v>56.0</v>
      </c>
      <c r="AD399" s="5">
        <v>1.818</v>
      </c>
      <c r="AE399" s="5">
        <v>7.4</v>
      </c>
      <c r="AF399" s="5">
        <v>0.82</v>
      </c>
      <c r="AG399" s="5">
        <v>56.0</v>
      </c>
      <c r="AH399" s="5">
        <v>42.0</v>
      </c>
      <c r="AI399" s="5">
        <v>8.0</v>
      </c>
      <c r="AJ399" s="5">
        <v>9.0</v>
      </c>
      <c r="AK399" s="5">
        <v>4.0</v>
      </c>
      <c r="AL399" s="5">
        <v>0.0</v>
      </c>
      <c r="AM399" s="5">
        <v>1.0</v>
      </c>
      <c r="AN399" s="5">
        <v>2.0</v>
      </c>
      <c r="AO399" s="5">
        <v>0.0</v>
      </c>
      <c r="AP399" s="5">
        <v>11.0</v>
      </c>
      <c r="AQ399" s="5">
        <v>0.214</v>
      </c>
      <c r="AR399" s="5">
        <v>0.382</v>
      </c>
      <c r="AS399" s="5">
        <v>0.381</v>
      </c>
      <c r="AT399" s="5">
        <v>0.763</v>
      </c>
      <c r="AU399" s="5">
        <v>16.0</v>
      </c>
      <c r="AV399" s="5">
        <v>0.0</v>
      </c>
      <c r="AW399" s="5">
        <v>1.0</v>
      </c>
      <c r="AX399" s="5">
        <v>0.0</v>
      </c>
      <c r="AY399" s="5">
        <v>1.0</v>
      </c>
      <c r="AZ399" s="5">
        <v>1.0</v>
      </c>
      <c r="BA399" s="5">
        <v>1.0</v>
      </c>
      <c r="BB399" s="5">
        <v>0.242</v>
      </c>
      <c r="BC399" s="5">
        <f t="shared" si="1"/>
        <v>4</v>
      </c>
      <c r="BD399" s="5">
        <f t="shared" si="2"/>
        <v>2</v>
      </c>
    </row>
    <row r="400">
      <c r="A400" s="1">
        <v>399.0</v>
      </c>
      <c r="B400" s="3"/>
      <c r="C400" s="4" t="s">
        <v>1045</v>
      </c>
      <c r="D400" s="4" t="s">
        <v>1126</v>
      </c>
      <c r="E400" s="5">
        <v>2019.0</v>
      </c>
      <c r="F400" s="5">
        <v>2019.0</v>
      </c>
      <c r="G400" s="5">
        <v>21.0</v>
      </c>
      <c r="H400" s="5">
        <v>9.0</v>
      </c>
      <c r="I400" s="3"/>
      <c r="J400" s="3"/>
      <c r="K400" s="3"/>
      <c r="L400" s="5">
        <v>6.55</v>
      </c>
      <c r="M400" s="5">
        <v>1.0</v>
      </c>
      <c r="N400" s="3"/>
      <c r="O400" s="3"/>
      <c r="P400" s="3"/>
      <c r="Q400" s="3"/>
      <c r="R400" s="5">
        <v>11.0</v>
      </c>
      <c r="S400" s="5">
        <v>13.0</v>
      </c>
      <c r="T400" s="5">
        <v>12.0</v>
      </c>
      <c r="U400" s="5">
        <v>8.0</v>
      </c>
      <c r="V400" s="5">
        <v>4.0</v>
      </c>
      <c r="W400" s="5">
        <v>7.0</v>
      </c>
      <c r="X400" s="5">
        <v>0.0</v>
      </c>
      <c r="Y400" s="5">
        <v>0.0</v>
      </c>
      <c r="Z400" s="5">
        <v>0.0</v>
      </c>
      <c r="AA400" s="5">
        <v>0.0</v>
      </c>
      <c r="AB400" s="5">
        <v>0.0</v>
      </c>
      <c r="AC400" s="5">
        <v>51.0</v>
      </c>
      <c r="AD400" s="5">
        <v>1.818</v>
      </c>
      <c r="AE400" s="5">
        <v>7.4</v>
      </c>
      <c r="AF400" s="5">
        <v>1.29</v>
      </c>
      <c r="AG400" s="5">
        <v>51.0</v>
      </c>
      <c r="AH400" s="5">
        <v>44.0</v>
      </c>
      <c r="AI400" s="5">
        <v>12.0</v>
      </c>
      <c r="AJ400" s="5">
        <v>13.0</v>
      </c>
      <c r="AK400" s="5">
        <v>3.0</v>
      </c>
      <c r="AL400" s="5">
        <v>0.0</v>
      </c>
      <c r="AM400" s="5">
        <v>4.0</v>
      </c>
      <c r="AN400" s="5">
        <v>1.0</v>
      </c>
      <c r="AO400" s="5">
        <v>0.0</v>
      </c>
      <c r="AP400" s="5">
        <v>7.0</v>
      </c>
      <c r="AQ400" s="5">
        <v>0.295</v>
      </c>
      <c r="AR400" s="5">
        <v>0.392</v>
      </c>
      <c r="AS400" s="5">
        <v>0.636</v>
      </c>
      <c r="AT400" s="5">
        <v>1.029</v>
      </c>
      <c r="AU400" s="5">
        <v>28.0</v>
      </c>
      <c r="AV400" s="5">
        <v>0.0</v>
      </c>
      <c r="AW400" s="5">
        <v>0.0</v>
      </c>
      <c r="AX400" s="5">
        <v>0.0</v>
      </c>
      <c r="AY400" s="5">
        <v>0.0</v>
      </c>
      <c r="AZ400" s="5">
        <v>0.0</v>
      </c>
      <c r="BA400" s="5">
        <v>0.0</v>
      </c>
      <c r="BB400" s="5">
        <v>0.29</v>
      </c>
      <c r="BC400" s="5">
        <f t="shared" si="1"/>
        <v>6</v>
      </c>
      <c r="BD400" s="5">
        <f t="shared" si="2"/>
        <v>1</v>
      </c>
    </row>
    <row r="401">
      <c r="A401" s="1">
        <v>400.0</v>
      </c>
      <c r="B401" s="3"/>
      <c r="C401" s="4" t="s">
        <v>1027</v>
      </c>
      <c r="D401" s="4" t="s">
        <v>1126</v>
      </c>
      <c r="E401" s="5">
        <v>2019.0</v>
      </c>
      <c r="F401" s="5">
        <v>2019.0</v>
      </c>
      <c r="G401" s="5">
        <v>24.0</v>
      </c>
      <c r="H401" s="5">
        <v>9.0</v>
      </c>
      <c r="I401" s="3"/>
      <c r="J401" s="3"/>
      <c r="K401" s="3"/>
      <c r="L401" s="5">
        <v>5.54</v>
      </c>
      <c r="M401" s="5">
        <v>0.0</v>
      </c>
      <c r="N401" s="3"/>
      <c r="O401" s="3"/>
      <c r="P401" s="3"/>
      <c r="Q401" s="3"/>
      <c r="R401" s="5">
        <v>13.0</v>
      </c>
      <c r="S401" s="5">
        <v>12.0</v>
      </c>
      <c r="T401" s="5">
        <v>10.0</v>
      </c>
      <c r="U401" s="5">
        <v>8.0</v>
      </c>
      <c r="V401" s="5">
        <v>4.0</v>
      </c>
      <c r="W401" s="5">
        <v>12.0</v>
      </c>
      <c r="X401" s="5">
        <v>2.0</v>
      </c>
      <c r="Y401" s="5">
        <v>0.0</v>
      </c>
      <c r="Z401" s="5">
        <v>0.0</v>
      </c>
      <c r="AA401" s="5">
        <v>0.0</v>
      </c>
      <c r="AB401" s="5">
        <v>1.0</v>
      </c>
      <c r="AC401" s="5">
        <v>60.0</v>
      </c>
      <c r="AD401" s="5">
        <v>1.846</v>
      </c>
      <c r="AE401" s="5">
        <v>6.2</v>
      </c>
      <c r="AF401" s="5">
        <v>0.75</v>
      </c>
      <c r="AG401" s="5">
        <v>60.0</v>
      </c>
      <c r="AH401" s="5">
        <v>47.0</v>
      </c>
      <c r="AI401" s="5">
        <v>10.0</v>
      </c>
      <c r="AJ401" s="5">
        <v>12.0</v>
      </c>
      <c r="AK401" s="5">
        <v>1.0</v>
      </c>
      <c r="AL401" s="5">
        <v>0.0</v>
      </c>
      <c r="AM401" s="5">
        <v>4.0</v>
      </c>
      <c r="AN401" s="5">
        <v>3.0</v>
      </c>
      <c r="AO401" s="5">
        <v>0.0</v>
      </c>
      <c r="AP401" s="5">
        <v>12.0</v>
      </c>
      <c r="AQ401" s="5">
        <v>0.255</v>
      </c>
      <c r="AR401" s="5">
        <v>0.407</v>
      </c>
      <c r="AS401" s="5">
        <v>0.532</v>
      </c>
      <c r="AT401" s="5">
        <v>0.939</v>
      </c>
      <c r="AU401" s="5">
        <v>25.0</v>
      </c>
      <c r="AV401" s="5">
        <v>3.0</v>
      </c>
      <c r="AW401" s="5">
        <v>0.0</v>
      </c>
      <c r="AX401" s="5">
        <v>1.0</v>
      </c>
      <c r="AY401" s="5">
        <v>0.0</v>
      </c>
      <c r="AZ401" s="5">
        <v>2.0</v>
      </c>
      <c r="BA401" s="5">
        <v>0.0</v>
      </c>
      <c r="BB401" s="5">
        <v>0.235</v>
      </c>
      <c r="BC401" s="5">
        <f t="shared" si="1"/>
        <v>7</v>
      </c>
      <c r="BD401" s="5">
        <f t="shared" si="2"/>
        <v>3</v>
      </c>
    </row>
    <row r="402">
      <c r="A402" s="1">
        <v>401.0</v>
      </c>
      <c r="B402" s="3"/>
      <c r="C402" s="4" t="s">
        <v>906</v>
      </c>
      <c r="D402" s="4" t="s">
        <v>1126</v>
      </c>
      <c r="E402" s="5">
        <v>2019.0</v>
      </c>
      <c r="F402" s="5">
        <v>2020.0</v>
      </c>
      <c r="G402" s="5">
        <v>49.0</v>
      </c>
      <c r="H402" s="5">
        <v>9.0</v>
      </c>
      <c r="I402" s="3"/>
      <c r="J402" s="3"/>
      <c r="K402" s="3"/>
      <c r="L402" s="5">
        <v>5.18</v>
      </c>
      <c r="M402" s="5">
        <v>0.0</v>
      </c>
      <c r="N402" s="3"/>
      <c r="O402" s="3"/>
      <c r="P402" s="3"/>
      <c r="Q402" s="3"/>
      <c r="R402" s="5">
        <v>24.1</v>
      </c>
      <c r="S402" s="5">
        <v>31.0</v>
      </c>
      <c r="T402" s="5">
        <v>21.0</v>
      </c>
      <c r="U402" s="5">
        <v>14.0</v>
      </c>
      <c r="V402" s="5">
        <v>3.0</v>
      </c>
      <c r="W402" s="5">
        <v>14.0</v>
      </c>
      <c r="X402" s="5">
        <v>5.0</v>
      </c>
      <c r="Y402" s="5">
        <v>2.0</v>
      </c>
      <c r="Z402" s="5">
        <v>0.0</v>
      </c>
      <c r="AA402" s="5">
        <v>0.0</v>
      </c>
      <c r="AB402" s="5">
        <v>1.0</v>
      </c>
      <c r="AC402" s="5">
        <v>120.0</v>
      </c>
      <c r="AD402" s="5">
        <v>1.849</v>
      </c>
      <c r="AE402" s="5">
        <v>3.3</v>
      </c>
      <c r="AF402" s="5">
        <v>0.64</v>
      </c>
      <c r="AG402" s="5">
        <v>120.0</v>
      </c>
      <c r="AH402" s="5">
        <v>103.0</v>
      </c>
      <c r="AI402" s="5">
        <v>21.0</v>
      </c>
      <c r="AJ402" s="5">
        <v>31.0</v>
      </c>
      <c r="AK402" s="5">
        <v>8.0</v>
      </c>
      <c r="AL402" s="5">
        <v>0.0</v>
      </c>
      <c r="AM402" s="5">
        <v>3.0</v>
      </c>
      <c r="AN402" s="5">
        <v>0.0</v>
      </c>
      <c r="AO402" s="5">
        <v>0.0</v>
      </c>
      <c r="AP402" s="5">
        <v>14.0</v>
      </c>
      <c r="AQ402" s="5">
        <v>0.301</v>
      </c>
      <c r="AR402" s="5">
        <v>0.375</v>
      </c>
      <c r="AS402" s="5">
        <v>0.466</v>
      </c>
      <c r="AT402" s="5">
        <v>0.841</v>
      </c>
      <c r="AU402" s="5">
        <v>48.0</v>
      </c>
      <c r="AV402" s="5">
        <v>0.0</v>
      </c>
      <c r="AW402" s="5">
        <v>0.0</v>
      </c>
      <c r="AX402" s="5">
        <v>0.0</v>
      </c>
      <c r="AY402" s="5">
        <v>3.0</v>
      </c>
      <c r="AZ402" s="5">
        <v>5.0</v>
      </c>
      <c r="BA402" s="5">
        <v>2.0</v>
      </c>
      <c r="BB402" s="5">
        <v>0.298</v>
      </c>
      <c r="BC402" s="5">
        <f t="shared" si="1"/>
        <v>20</v>
      </c>
      <c r="BD402" s="5">
        <f t="shared" si="2"/>
        <v>0</v>
      </c>
    </row>
    <row r="403">
      <c r="A403" s="1">
        <v>402.0</v>
      </c>
      <c r="B403" s="3"/>
      <c r="C403" s="4" t="s">
        <v>1089</v>
      </c>
      <c r="D403" s="4" t="s">
        <v>1126</v>
      </c>
      <c r="E403" s="5">
        <v>2019.0</v>
      </c>
      <c r="F403" s="5">
        <v>2019.0</v>
      </c>
      <c r="G403" s="5">
        <v>12.0</v>
      </c>
      <c r="H403" s="5">
        <v>9.0</v>
      </c>
      <c r="I403" s="3"/>
      <c r="J403" s="3"/>
      <c r="K403" s="3"/>
      <c r="L403" s="5">
        <v>10.13</v>
      </c>
      <c r="M403" s="5">
        <v>0.0</v>
      </c>
      <c r="N403" s="3"/>
      <c r="O403" s="3"/>
      <c r="P403" s="3"/>
      <c r="Q403" s="3"/>
      <c r="R403" s="5">
        <v>13.1</v>
      </c>
      <c r="S403" s="5">
        <v>22.0</v>
      </c>
      <c r="T403" s="5">
        <v>15.0</v>
      </c>
      <c r="U403" s="5">
        <v>15.0</v>
      </c>
      <c r="V403" s="5">
        <v>7.0</v>
      </c>
      <c r="W403" s="5">
        <v>3.0</v>
      </c>
      <c r="X403" s="5">
        <v>0.0</v>
      </c>
      <c r="Y403" s="5">
        <v>3.0</v>
      </c>
      <c r="Z403" s="5">
        <v>1.0</v>
      </c>
      <c r="AA403" s="5">
        <v>0.0</v>
      </c>
      <c r="AB403" s="5">
        <v>0.0</v>
      </c>
      <c r="AC403" s="5">
        <v>67.0</v>
      </c>
      <c r="AD403" s="5">
        <v>1.875</v>
      </c>
      <c r="AE403" s="5">
        <v>6.1</v>
      </c>
      <c r="AF403" s="5">
        <v>3.0</v>
      </c>
      <c r="AG403" s="5">
        <v>67.0</v>
      </c>
      <c r="AH403" s="5">
        <v>61.0</v>
      </c>
      <c r="AI403" s="5">
        <v>15.0</v>
      </c>
      <c r="AJ403" s="5">
        <v>22.0</v>
      </c>
      <c r="AK403" s="5">
        <v>4.0</v>
      </c>
      <c r="AL403" s="5">
        <v>0.0</v>
      </c>
      <c r="AM403" s="5">
        <v>7.0</v>
      </c>
      <c r="AN403" s="5">
        <v>0.0</v>
      </c>
      <c r="AO403" s="5">
        <v>1.0</v>
      </c>
      <c r="AP403" s="5">
        <v>3.0</v>
      </c>
      <c r="AQ403" s="5">
        <v>0.361</v>
      </c>
      <c r="AR403" s="5">
        <v>0.388</v>
      </c>
      <c r="AS403" s="5">
        <v>0.77</v>
      </c>
      <c r="AT403" s="5">
        <v>1.159</v>
      </c>
      <c r="AU403" s="5">
        <v>47.0</v>
      </c>
      <c r="AV403" s="5">
        <v>1.0</v>
      </c>
      <c r="AW403" s="5">
        <v>1.0</v>
      </c>
      <c r="AX403" s="5">
        <v>0.0</v>
      </c>
      <c r="AY403" s="5">
        <v>2.0</v>
      </c>
      <c r="AZ403" s="5">
        <v>0.0</v>
      </c>
      <c r="BA403" s="5">
        <v>3.0</v>
      </c>
      <c r="BB403" s="5">
        <v>0.319</v>
      </c>
      <c r="BC403" s="5">
        <f t="shared" si="1"/>
        <v>11</v>
      </c>
      <c r="BD403" s="5">
        <f t="shared" si="2"/>
        <v>-1</v>
      </c>
    </row>
    <row r="404">
      <c r="A404" s="1">
        <v>403.0</v>
      </c>
      <c r="B404" s="3"/>
      <c r="C404" s="4" t="s">
        <v>979</v>
      </c>
      <c r="D404" s="4" t="s">
        <v>1126</v>
      </c>
      <c r="E404" s="5">
        <v>2019.0</v>
      </c>
      <c r="F404" s="5">
        <v>2020.0</v>
      </c>
      <c r="G404" s="5">
        <v>17.0</v>
      </c>
      <c r="H404" s="5">
        <v>9.0</v>
      </c>
      <c r="I404" s="3"/>
      <c r="J404" s="3"/>
      <c r="K404" s="3"/>
      <c r="L404" s="5">
        <v>5.84</v>
      </c>
      <c r="M404" s="5">
        <v>7.0</v>
      </c>
      <c r="N404" s="3"/>
      <c r="O404" s="3"/>
      <c r="P404" s="3"/>
      <c r="Q404" s="3"/>
      <c r="R404" s="5">
        <v>24.2</v>
      </c>
      <c r="S404" s="5">
        <v>22.0</v>
      </c>
      <c r="T404" s="5">
        <v>17.0</v>
      </c>
      <c r="U404" s="5">
        <v>16.0</v>
      </c>
      <c r="V404" s="5">
        <v>6.0</v>
      </c>
      <c r="W404" s="5">
        <v>9.0</v>
      </c>
      <c r="X404" s="5">
        <v>0.0</v>
      </c>
      <c r="Y404" s="5">
        <v>1.0</v>
      </c>
      <c r="Z404" s="5">
        <v>1.0</v>
      </c>
      <c r="AA404" s="5">
        <v>0.0</v>
      </c>
      <c r="AB404" s="5">
        <v>0.0</v>
      </c>
      <c r="AC404" s="5">
        <v>105.0</v>
      </c>
      <c r="AD404" s="5">
        <v>1.257</v>
      </c>
      <c r="AE404" s="5">
        <v>3.3</v>
      </c>
      <c r="AF404" s="5">
        <v>1.0</v>
      </c>
      <c r="AG404" s="5">
        <v>105.0</v>
      </c>
      <c r="AH404" s="5">
        <v>94.0</v>
      </c>
      <c r="AI404" s="5">
        <v>17.0</v>
      </c>
      <c r="AJ404" s="5">
        <v>22.0</v>
      </c>
      <c r="AK404" s="5">
        <v>4.0</v>
      </c>
      <c r="AL404" s="5">
        <v>0.0</v>
      </c>
      <c r="AM404" s="5">
        <v>6.0</v>
      </c>
      <c r="AN404" s="5">
        <v>0.0</v>
      </c>
      <c r="AO404" s="5">
        <v>1.0</v>
      </c>
      <c r="AP404" s="5">
        <v>9.0</v>
      </c>
      <c r="AQ404" s="5">
        <v>0.234</v>
      </c>
      <c r="AR404" s="5">
        <v>0.305</v>
      </c>
      <c r="AS404" s="5">
        <v>0.468</v>
      </c>
      <c r="AT404" s="5">
        <v>0.773</v>
      </c>
      <c r="AU404" s="5">
        <v>44.0</v>
      </c>
      <c r="AV404" s="5">
        <v>1.0</v>
      </c>
      <c r="AW404" s="5">
        <v>1.0</v>
      </c>
      <c r="AX404" s="5">
        <v>0.0</v>
      </c>
      <c r="AY404" s="5">
        <v>1.0</v>
      </c>
      <c r="AZ404" s="5">
        <v>0.0</v>
      </c>
      <c r="BA404" s="5">
        <v>1.0</v>
      </c>
      <c r="BB404" s="5">
        <v>0.2</v>
      </c>
      <c r="BC404" s="5">
        <f t="shared" si="1"/>
        <v>12</v>
      </c>
      <c r="BD404" s="5">
        <f t="shared" si="2"/>
        <v>-1</v>
      </c>
    </row>
    <row r="405">
      <c r="A405" s="1">
        <v>404.0</v>
      </c>
      <c r="B405" s="3"/>
      <c r="C405" s="4" t="s">
        <v>765</v>
      </c>
      <c r="D405" s="4" t="s">
        <v>1126</v>
      </c>
      <c r="E405" s="5">
        <v>2019.0</v>
      </c>
      <c r="F405" s="5">
        <v>2020.0</v>
      </c>
      <c r="G405" s="5">
        <v>48.0</v>
      </c>
      <c r="H405" s="5">
        <v>9.0</v>
      </c>
      <c r="I405" s="3"/>
      <c r="J405" s="3"/>
      <c r="K405" s="3"/>
      <c r="L405" s="5">
        <v>10.19</v>
      </c>
      <c r="M405" s="5">
        <v>0.0</v>
      </c>
      <c r="N405" s="3"/>
      <c r="O405" s="3"/>
      <c r="P405" s="3"/>
      <c r="Q405" s="3"/>
      <c r="R405" s="5">
        <v>17.2</v>
      </c>
      <c r="S405" s="5">
        <v>32.0</v>
      </c>
      <c r="T405" s="5">
        <v>11.0</v>
      </c>
      <c r="U405" s="5">
        <v>20.0</v>
      </c>
      <c r="V405" s="5">
        <v>2.0</v>
      </c>
      <c r="W405" s="5">
        <v>16.0</v>
      </c>
      <c r="X405" s="5">
        <v>1.0</v>
      </c>
      <c r="Y405" s="5">
        <v>0.0</v>
      </c>
      <c r="Z405" s="5">
        <v>2.0</v>
      </c>
      <c r="AA405" s="5">
        <v>0.0</v>
      </c>
      <c r="AB405" s="5">
        <v>2.0</v>
      </c>
      <c r="AC405" s="5">
        <v>101.0</v>
      </c>
      <c r="AD405" s="5">
        <v>2.717</v>
      </c>
      <c r="AE405" s="5">
        <v>4.6</v>
      </c>
      <c r="AF405" s="5">
        <v>0.56</v>
      </c>
      <c r="AG405" s="5">
        <v>101.0</v>
      </c>
      <c r="AH405" s="5">
        <v>83.0</v>
      </c>
      <c r="AI405" s="5">
        <v>11.0</v>
      </c>
      <c r="AJ405" s="5">
        <v>32.0</v>
      </c>
      <c r="AK405" s="5">
        <v>5.0</v>
      </c>
      <c r="AL405" s="5">
        <v>3.0</v>
      </c>
      <c r="AM405" s="5">
        <v>2.0</v>
      </c>
      <c r="AN405" s="5">
        <v>0.0</v>
      </c>
      <c r="AO405" s="5">
        <v>1.0</v>
      </c>
      <c r="AP405" s="5">
        <v>16.0</v>
      </c>
      <c r="AQ405" s="5">
        <v>0.386</v>
      </c>
      <c r="AR405" s="5">
        <v>0.495</v>
      </c>
      <c r="AS405" s="5">
        <v>0.59</v>
      </c>
      <c r="AT405" s="5">
        <v>1.085</v>
      </c>
      <c r="AU405" s="5">
        <v>49.0</v>
      </c>
      <c r="AV405" s="5">
        <v>1.0</v>
      </c>
      <c r="AW405" s="5">
        <v>2.0</v>
      </c>
      <c r="AX405" s="5">
        <v>0.0</v>
      </c>
      <c r="AY405" s="5">
        <v>0.0</v>
      </c>
      <c r="AZ405" s="5">
        <v>1.0</v>
      </c>
      <c r="BA405" s="5">
        <v>0.0</v>
      </c>
      <c r="BB405" s="5">
        <v>0.417</v>
      </c>
      <c r="BC405" s="5">
        <f t="shared" si="1"/>
        <v>22</v>
      </c>
      <c r="BD405" s="5">
        <f t="shared" si="2"/>
        <v>-1</v>
      </c>
    </row>
    <row r="406">
      <c r="A406" s="1">
        <v>405.0</v>
      </c>
      <c r="B406" s="3"/>
      <c r="C406" s="4" t="s">
        <v>1031</v>
      </c>
      <c r="D406" s="4" t="s">
        <v>1126</v>
      </c>
      <c r="E406" s="5">
        <v>2019.0</v>
      </c>
      <c r="F406" s="5">
        <v>2020.0</v>
      </c>
      <c r="G406" s="5">
        <v>15.0</v>
      </c>
      <c r="H406" s="5">
        <v>9.0</v>
      </c>
      <c r="I406" s="3"/>
      <c r="J406" s="3"/>
      <c r="K406" s="3"/>
      <c r="L406" s="5">
        <v>7.9</v>
      </c>
      <c r="M406" s="5">
        <v>0.0</v>
      </c>
      <c r="N406" s="3"/>
      <c r="O406" s="3"/>
      <c r="P406" s="3"/>
      <c r="Q406" s="3"/>
      <c r="R406" s="5">
        <v>13.2</v>
      </c>
      <c r="S406" s="5">
        <v>19.0</v>
      </c>
      <c r="T406" s="5">
        <v>10.0</v>
      </c>
      <c r="U406" s="5">
        <v>12.0</v>
      </c>
      <c r="V406" s="5">
        <v>3.0</v>
      </c>
      <c r="W406" s="5">
        <v>6.0</v>
      </c>
      <c r="X406" s="5">
        <v>0.0</v>
      </c>
      <c r="Y406" s="5">
        <v>1.0</v>
      </c>
      <c r="Z406" s="5">
        <v>1.0</v>
      </c>
      <c r="AA406" s="5">
        <v>1.0</v>
      </c>
      <c r="AB406" s="5">
        <v>1.0</v>
      </c>
      <c r="AC406" s="5">
        <v>64.0</v>
      </c>
      <c r="AD406" s="5">
        <v>1.829</v>
      </c>
      <c r="AE406" s="5">
        <v>5.9</v>
      </c>
      <c r="AF406" s="5">
        <v>1.5</v>
      </c>
      <c r="AG406" s="5">
        <v>64.0</v>
      </c>
      <c r="AH406" s="5">
        <v>57.0</v>
      </c>
      <c r="AI406" s="5">
        <v>10.0</v>
      </c>
      <c r="AJ406" s="5">
        <v>19.0</v>
      </c>
      <c r="AK406" s="5">
        <v>5.0</v>
      </c>
      <c r="AL406" s="5">
        <v>0.0</v>
      </c>
      <c r="AM406" s="5">
        <v>3.0</v>
      </c>
      <c r="AN406" s="5">
        <v>0.0</v>
      </c>
      <c r="AO406" s="5">
        <v>0.0</v>
      </c>
      <c r="AP406" s="5">
        <v>6.0</v>
      </c>
      <c r="AQ406" s="5">
        <v>0.333</v>
      </c>
      <c r="AR406" s="5">
        <v>0.406</v>
      </c>
      <c r="AS406" s="5">
        <v>0.579</v>
      </c>
      <c r="AT406" s="5">
        <v>0.985</v>
      </c>
      <c r="AU406" s="5">
        <v>33.0</v>
      </c>
      <c r="AV406" s="5">
        <v>1.0</v>
      </c>
      <c r="AW406" s="5">
        <v>1.0</v>
      </c>
      <c r="AX406" s="5">
        <v>0.0</v>
      </c>
      <c r="AY406" s="5">
        <v>0.0</v>
      </c>
      <c r="AZ406" s="5">
        <v>0.0</v>
      </c>
      <c r="BA406" s="5">
        <v>1.0</v>
      </c>
      <c r="BB406" s="5">
        <v>0.356</v>
      </c>
      <c r="BC406" s="5">
        <f t="shared" si="1"/>
        <v>11</v>
      </c>
      <c r="BD406" s="5">
        <f t="shared" si="2"/>
        <v>0</v>
      </c>
    </row>
    <row r="407">
      <c r="A407" s="1">
        <v>406.0</v>
      </c>
      <c r="B407" s="3"/>
      <c r="C407" s="4" t="s">
        <v>1015</v>
      </c>
      <c r="D407" s="4" t="s">
        <v>1126</v>
      </c>
      <c r="E407" s="5">
        <v>2019.0</v>
      </c>
      <c r="F407" s="5">
        <v>2019.0</v>
      </c>
      <c r="G407" s="5">
        <v>20.0</v>
      </c>
      <c r="H407" s="5">
        <v>9.0</v>
      </c>
      <c r="I407" s="3"/>
      <c r="J407" s="3"/>
      <c r="K407" s="3"/>
      <c r="L407" s="5">
        <v>3.48</v>
      </c>
      <c r="M407" s="5">
        <v>0.0</v>
      </c>
      <c r="N407" s="3"/>
      <c r="O407" s="3"/>
      <c r="P407" s="3"/>
      <c r="Q407" s="3"/>
      <c r="R407" s="5">
        <v>10.1</v>
      </c>
      <c r="S407" s="5">
        <v>12.0</v>
      </c>
      <c r="T407" s="5">
        <v>2.0</v>
      </c>
      <c r="U407" s="5">
        <v>4.0</v>
      </c>
      <c r="V407" s="5">
        <v>0.0</v>
      </c>
      <c r="W407" s="5">
        <v>6.0</v>
      </c>
      <c r="X407" s="5">
        <v>0.0</v>
      </c>
      <c r="Y407" s="5">
        <v>1.0</v>
      </c>
      <c r="Z407" s="5">
        <v>0.0</v>
      </c>
      <c r="AA407" s="5">
        <v>0.0</v>
      </c>
      <c r="AB407" s="5">
        <v>0.0</v>
      </c>
      <c r="AC407" s="5">
        <v>49.0</v>
      </c>
      <c r="AD407" s="5">
        <v>1.742</v>
      </c>
      <c r="AE407" s="5">
        <v>7.8</v>
      </c>
      <c r="AF407" s="5">
        <v>1.5</v>
      </c>
      <c r="AG407" s="5">
        <v>49.0</v>
      </c>
      <c r="AH407" s="5">
        <v>43.0</v>
      </c>
      <c r="AI407" s="5">
        <v>2.0</v>
      </c>
      <c r="AJ407" s="5">
        <v>12.0</v>
      </c>
      <c r="AK407" s="5">
        <v>5.0</v>
      </c>
      <c r="AL407" s="5">
        <v>0.0</v>
      </c>
      <c r="AM407" s="5">
        <v>0.0</v>
      </c>
      <c r="AN407" s="5">
        <v>0.0</v>
      </c>
      <c r="AO407" s="5">
        <v>0.0</v>
      </c>
      <c r="AP407" s="5">
        <v>6.0</v>
      </c>
      <c r="AQ407" s="5">
        <v>0.279</v>
      </c>
      <c r="AR407" s="5">
        <v>0.367</v>
      </c>
      <c r="AS407" s="5">
        <v>0.395</v>
      </c>
      <c r="AT407" s="5">
        <v>0.763</v>
      </c>
      <c r="AU407" s="5">
        <v>17.0</v>
      </c>
      <c r="AV407" s="5">
        <v>1.0</v>
      </c>
      <c r="AW407" s="5">
        <v>0.0</v>
      </c>
      <c r="AX407" s="5">
        <v>0.0</v>
      </c>
      <c r="AY407" s="5">
        <v>0.0</v>
      </c>
      <c r="AZ407" s="5">
        <v>0.0</v>
      </c>
      <c r="BA407" s="5">
        <v>1.0</v>
      </c>
      <c r="BB407" s="5">
        <v>0.353</v>
      </c>
      <c r="BC407" s="5">
        <f t="shared" si="1"/>
        <v>7</v>
      </c>
      <c r="BD407" s="5">
        <f t="shared" si="2"/>
        <v>0</v>
      </c>
    </row>
    <row r="408">
      <c r="A408" s="1">
        <v>407.0</v>
      </c>
      <c r="B408" s="3"/>
      <c r="C408" s="4" t="s">
        <v>1131</v>
      </c>
      <c r="D408" s="4" t="s">
        <v>1126</v>
      </c>
      <c r="E408" s="5">
        <v>2019.0</v>
      </c>
      <c r="F408" s="5">
        <v>2019.0</v>
      </c>
      <c r="G408" s="5">
        <v>6.0</v>
      </c>
      <c r="H408" s="5">
        <v>8.0</v>
      </c>
      <c r="I408" s="3"/>
      <c r="J408" s="3"/>
      <c r="K408" s="3"/>
      <c r="L408" s="5">
        <v>4.38</v>
      </c>
      <c r="M408" s="5">
        <v>4.0</v>
      </c>
      <c r="N408" s="3"/>
      <c r="O408" s="3"/>
      <c r="P408" s="3"/>
      <c r="Q408" s="3"/>
      <c r="R408" s="5">
        <v>12.1</v>
      </c>
      <c r="S408" s="5">
        <v>12.0</v>
      </c>
      <c r="T408" s="5">
        <v>10.0</v>
      </c>
      <c r="U408" s="5">
        <v>6.0</v>
      </c>
      <c r="V408" s="5">
        <v>1.0</v>
      </c>
      <c r="W408" s="5">
        <v>6.0</v>
      </c>
      <c r="X408" s="5">
        <v>0.0</v>
      </c>
      <c r="Y408" s="5">
        <v>0.0</v>
      </c>
      <c r="Z408" s="5">
        <v>0.0</v>
      </c>
      <c r="AA408" s="5">
        <v>0.0</v>
      </c>
      <c r="AB408" s="5">
        <v>1.0</v>
      </c>
      <c r="AC408" s="5">
        <v>54.0</v>
      </c>
      <c r="AD408" s="5">
        <v>1.459</v>
      </c>
      <c r="AE408" s="5">
        <v>5.8</v>
      </c>
      <c r="AF408" s="5">
        <v>1.33</v>
      </c>
      <c r="AG408" s="5">
        <v>54.0</v>
      </c>
      <c r="AH408" s="5">
        <v>47.0</v>
      </c>
      <c r="AI408" s="5">
        <v>10.0</v>
      </c>
      <c r="AJ408" s="5">
        <v>12.0</v>
      </c>
      <c r="AK408" s="5">
        <v>6.0</v>
      </c>
      <c r="AL408" s="5">
        <v>0.0</v>
      </c>
      <c r="AM408" s="5">
        <v>1.0</v>
      </c>
      <c r="AN408" s="5">
        <v>0.0</v>
      </c>
      <c r="AO408" s="5">
        <v>0.0</v>
      </c>
      <c r="AP408" s="5">
        <v>6.0</v>
      </c>
      <c r="AQ408" s="5">
        <v>0.255</v>
      </c>
      <c r="AR408" s="5">
        <v>0.34</v>
      </c>
      <c r="AS408" s="5">
        <v>0.447</v>
      </c>
      <c r="AT408" s="5">
        <v>0.786</v>
      </c>
      <c r="AU408" s="5">
        <v>21.0</v>
      </c>
      <c r="AV408" s="5">
        <v>1.0</v>
      </c>
      <c r="AW408" s="5">
        <v>0.0</v>
      </c>
      <c r="AX408" s="5">
        <v>1.0</v>
      </c>
      <c r="AY408" s="5">
        <v>0.0</v>
      </c>
      <c r="AZ408" s="5">
        <v>0.0</v>
      </c>
      <c r="BA408" s="5">
        <v>0.0</v>
      </c>
      <c r="BB408" s="5">
        <v>0.289</v>
      </c>
      <c r="BC408" s="5">
        <f t="shared" si="1"/>
        <v>5</v>
      </c>
      <c r="BD408" s="5">
        <f t="shared" si="2"/>
        <v>0</v>
      </c>
    </row>
    <row r="409">
      <c r="A409" s="1">
        <v>408.0</v>
      </c>
      <c r="B409" s="3"/>
      <c r="C409" s="4" t="s">
        <v>1005</v>
      </c>
      <c r="D409" s="4" t="s">
        <v>1126</v>
      </c>
      <c r="E409" s="5">
        <v>2019.0</v>
      </c>
      <c r="F409" s="5">
        <v>2020.0</v>
      </c>
      <c r="G409" s="5">
        <v>9.0</v>
      </c>
      <c r="H409" s="5">
        <v>8.0</v>
      </c>
      <c r="I409" s="3"/>
      <c r="J409" s="3"/>
      <c r="K409" s="3"/>
      <c r="L409" s="5">
        <v>8.64</v>
      </c>
      <c r="M409" s="5">
        <v>8.0</v>
      </c>
      <c r="N409" s="3"/>
      <c r="O409" s="3"/>
      <c r="P409" s="3"/>
      <c r="Q409" s="3"/>
      <c r="R409" s="5">
        <v>16.2</v>
      </c>
      <c r="S409" s="5">
        <v>24.0</v>
      </c>
      <c r="T409" s="5">
        <v>18.0</v>
      </c>
      <c r="U409" s="5">
        <v>16.0</v>
      </c>
      <c r="V409" s="5">
        <v>4.0</v>
      </c>
      <c r="W409" s="5">
        <v>14.0</v>
      </c>
      <c r="X409" s="5">
        <v>1.0</v>
      </c>
      <c r="Y409" s="5">
        <v>2.0</v>
      </c>
      <c r="Z409" s="5">
        <v>4.0</v>
      </c>
      <c r="AA409" s="5">
        <v>0.0</v>
      </c>
      <c r="AB409" s="5">
        <v>0.0</v>
      </c>
      <c r="AC409" s="5">
        <v>92.0</v>
      </c>
      <c r="AD409" s="5">
        <v>2.28</v>
      </c>
      <c r="AE409" s="5">
        <v>4.3</v>
      </c>
      <c r="AF409" s="5">
        <v>0.57</v>
      </c>
      <c r="AG409" s="5">
        <v>92.0</v>
      </c>
      <c r="AH409" s="5">
        <v>73.0</v>
      </c>
      <c r="AI409" s="5">
        <v>18.0</v>
      </c>
      <c r="AJ409" s="5">
        <v>24.0</v>
      </c>
      <c r="AK409" s="5">
        <v>7.0</v>
      </c>
      <c r="AL409" s="5">
        <v>2.0</v>
      </c>
      <c r="AM409" s="5">
        <v>4.0</v>
      </c>
      <c r="AN409" s="5">
        <v>0.0</v>
      </c>
      <c r="AO409" s="5">
        <v>0.0</v>
      </c>
      <c r="AP409" s="5">
        <v>14.0</v>
      </c>
      <c r="AQ409" s="5">
        <v>0.329</v>
      </c>
      <c r="AR409" s="5">
        <v>0.457</v>
      </c>
      <c r="AS409" s="5">
        <v>0.644</v>
      </c>
      <c r="AT409" s="5">
        <v>1.1</v>
      </c>
      <c r="AU409" s="5">
        <v>47.0</v>
      </c>
      <c r="AV409" s="5">
        <v>1.0</v>
      </c>
      <c r="AW409" s="5">
        <v>4.0</v>
      </c>
      <c r="AX409" s="5">
        <v>0.0</v>
      </c>
      <c r="AY409" s="5">
        <v>1.0</v>
      </c>
      <c r="AZ409" s="5">
        <v>1.0</v>
      </c>
      <c r="BA409" s="5">
        <v>2.0</v>
      </c>
      <c r="BB409" s="5">
        <v>0.323</v>
      </c>
      <c r="BC409" s="5">
        <f t="shared" si="1"/>
        <v>11</v>
      </c>
      <c r="BD409" s="5">
        <f t="shared" si="2"/>
        <v>0</v>
      </c>
    </row>
    <row r="410">
      <c r="A410" s="1">
        <v>409.0</v>
      </c>
      <c r="B410" s="3"/>
      <c r="C410" s="4" t="s">
        <v>964</v>
      </c>
      <c r="D410" s="4" t="s">
        <v>1126</v>
      </c>
      <c r="E410" s="5">
        <v>2019.0</v>
      </c>
      <c r="F410" s="5">
        <v>2020.0</v>
      </c>
      <c r="G410" s="5">
        <v>26.0</v>
      </c>
      <c r="H410" s="5">
        <v>8.0</v>
      </c>
      <c r="I410" s="3"/>
      <c r="J410" s="3"/>
      <c r="K410" s="3"/>
      <c r="L410" s="5">
        <v>6.06</v>
      </c>
      <c r="M410" s="5">
        <v>0.0</v>
      </c>
      <c r="N410" s="3"/>
      <c r="O410" s="3"/>
      <c r="P410" s="3"/>
      <c r="Q410" s="3"/>
      <c r="R410" s="5">
        <v>16.1</v>
      </c>
      <c r="S410" s="5">
        <v>18.0</v>
      </c>
      <c r="T410" s="5">
        <v>14.0</v>
      </c>
      <c r="U410" s="5">
        <v>11.0</v>
      </c>
      <c r="V410" s="5">
        <v>7.0</v>
      </c>
      <c r="W410" s="5">
        <v>15.0</v>
      </c>
      <c r="X410" s="5">
        <v>1.0</v>
      </c>
      <c r="Y410" s="5">
        <v>1.0</v>
      </c>
      <c r="Z410" s="5">
        <v>0.0</v>
      </c>
      <c r="AA410" s="5">
        <v>0.0</v>
      </c>
      <c r="AB410" s="5">
        <v>0.0</v>
      </c>
      <c r="AC410" s="5">
        <v>82.0</v>
      </c>
      <c r="AD410" s="5">
        <v>2.02</v>
      </c>
      <c r="AE410" s="5">
        <v>4.4</v>
      </c>
      <c r="AF410" s="5">
        <v>0.53</v>
      </c>
      <c r="AG410" s="5">
        <v>82.0</v>
      </c>
      <c r="AH410" s="5">
        <v>66.0</v>
      </c>
      <c r="AI410" s="5">
        <v>14.0</v>
      </c>
      <c r="AJ410" s="5">
        <v>18.0</v>
      </c>
      <c r="AK410" s="5">
        <v>3.0</v>
      </c>
      <c r="AL410" s="5">
        <v>0.0</v>
      </c>
      <c r="AM410" s="5">
        <v>7.0</v>
      </c>
      <c r="AN410" s="5">
        <v>1.0</v>
      </c>
      <c r="AO410" s="5">
        <v>0.0</v>
      </c>
      <c r="AP410" s="5">
        <v>15.0</v>
      </c>
      <c r="AQ410" s="5">
        <v>0.273</v>
      </c>
      <c r="AR410" s="5">
        <v>0.402</v>
      </c>
      <c r="AS410" s="5">
        <v>0.636</v>
      </c>
      <c r="AT410" s="5">
        <v>1.039</v>
      </c>
      <c r="AU410" s="5">
        <v>42.0</v>
      </c>
      <c r="AV410" s="5">
        <v>1.0</v>
      </c>
      <c r="AW410" s="5">
        <v>0.0</v>
      </c>
      <c r="AX410" s="5">
        <v>0.0</v>
      </c>
      <c r="AY410" s="5">
        <v>1.0</v>
      </c>
      <c r="AZ410" s="5">
        <v>1.0</v>
      </c>
      <c r="BA410" s="5">
        <v>1.0</v>
      </c>
      <c r="BB410" s="5">
        <v>0.212</v>
      </c>
      <c r="BC410" s="5">
        <f t="shared" si="1"/>
        <v>8</v>
      </c>
      <c r="BD410" s="5">
        <f t="shared" si="2"/>
        <v>1</v>
      </c>
    </row>
    <row r="411">
      <c r="A411" s="1">
        <v>410.0</v>
      </c>
      <c r="B411" s="3"/>
      <c r="C411" s="4" t="s">
        <v>908</v>
      </c>
      <c r="D411" s="4" t="s">
        <v>1126</v>
      </c>
      <c r="E411" s="5">
        <v>2019.0</v>
      </c>
      <c r="F411" s="5">
        <v>2019.0</v>
      </c>
      <c r="G411" s="5">
        <v>33.0</v>
      </c>
      <c r="H411" s="5">
        <v>8.0</v>
      </c>
      <c r="I411" s="3"/>
      <c r="J411" s="3"/>
      <c r="K411" s="3"/>
      <c r="L411" s="5">
        <v>2.95</v>
      </c>
      <c r="M411" s="5">
        <v>2.0</v>
      </c>
      <c r="N411" s="3"/>
      <c r="O411" s="3"/>
      <c r="P411" s="3"/>
      <c r="Q411" s="3"/>
      <c r="R411" s="5">
        <v>18.1</v>
      </c>
      <c r="S411" s="5">
        <v>19.0</v>
      </c>
      <c r="T411" s="5">
        <v>12.0</v>
      </c>
      <c r="U411" s="5">
        <v>6.0</v>
      </c>
      <c r="V411" s="5">
        <v>1.0</v>
      </c>
      <c r="W411" s="5">
        <v>7.0</v>
      </c>
      <c r="X411" s="5">
        <v>1.0</v>
      </c>
      <c r="Y411" s="5">
        <v>2.0</v>
      </c>
      <c r="Z411" s="5">
        <v>1.0</v>
      </c>
      <c r="AA411" s="5">
        <v>0.0</v>
      </c>
      <c r="AB411" s="5">
        <v>1.0</v>
      </c>
      <c r="AC411" s="5">
        <v>84.0</v>
      </c>
      <c r="AD411" s="5">
        <v>1.418</v>
      </c>
      <c r="AE411" s="5">
        <v>3.9</v>
      </c>
      <c r="AF411" s="5">
        <v>1.14</v>
      </c>
      <c r="AG411" s="5">
        <v>84.0</v>
      </c>
      <c r="AH411" s="5">
        <v>74.0</v>
      </c>
      <c r="AI411" s="5">
        <v>12.0</v>
      </c>
      <c r="AJ411" s="5">
        <v>19.0</v>
      </c>
      <c r="AK411" s="5">
        <v>2.0</v>
      </c>
      <c r="AL411" s="5">
        <v>0.0</v>
      </c>
      <c r="AM411" s="5">
        <v>1.0</v>
      </c>
      <c r="AN411" s="5">
        <v>1.0</v>
      </c>
      <c r="AO411" s="5">
        <v>0.0</v>
      </c>
      <c r="AP411" s="5">
        <v>7.0</v>
      </c>
      <c r="AQ411" s="5">
        <v>0.257</v>
      </c>
      <c r="AR411" s="5">
        <v>0.325</v>
      </c>
      <c r="AS411" s="5">
        <v>0.324</v>
      </c>
      <c r="AT411" s="5">
        <v>0.65</v>
      </c>
      <c r="AU411" s="5">
        <v>24.0</v>
      </c>
      <c r="AV411" s="5">
        <v>1.0</v>
      </c>
      <c r="AW411" s="5">
        <v>1.0</v>
      </c>
      <c r="AX411" s="5">
        <v>0.0</v>
      </c>
      <c r="AY411" s="5">
        <v>1.0</v>
      </c>
      <c r="AZ411" s="5">
        <v>1.0</v>
      </c>
      <c r="BA411" s="5">
        <v>2.0</v>
      </c>
      <c r="BB411" s="5">
        <v>0.273</v>
      </c>
      <c r="BC411" s="5">
        <f t="shared" si="1"/>
        <v>16</v>
      </c>
      <c r="BD411" s="5">
        <f t="shared" si="2"/>
        <v>1</v>
      </c>
    </row>
    <row r="412">
      <c r="A412" s="1">
        <v>411.0</v>
      </c>
      <c r="B412" s="3"/>
      <c r="C412" s="4" t="s">
        <v>837</v>
      </c>
      <c r="D412" s="4" t="s">
        <v>1126</v>
      </c>
      <c r="E412" s="5">
        <v>2019.0</v>
      </c>
      <c r="F412" s="5">
        <v>2020.0</v>
      </c>
      <c r="G412" s="5">
        <v>21.0</v>
      </c>
      <c r="H412" s="5">
        <v>8.0</v>
      </c>
      <c r="I412" s="3"/>
      <c r="J412" s="3"/>
      <c r="K412" s="3"/>
      <c r="L412" s="5">
        <v>9.9</v>
      </c>
      <c r="M412" s="5">
        <v>0.0</v>
      </c>
      <c r="N412" s="3"/>
      <c r="O412" s="3"/>
      <c r="P412" s="3"/>
      <c r="Q412" s="3"/>
      <c r="R412" s="5">
        <v>10.0</v>
      </c>
      <c r="S412" s="5">
        <v>17.0</v>
      </c>
      <c r="T412" s="5">
        <v>14.0</v>
      </c>
      <c r="U412" s="5">
        <v>11.0</v>
      </c>
      <c r="V412" s="5">
        <v>3.0</v>
      </c>
      <c r="W412" s="5">
        <v>3.0</v>
      </c>
      <c r="X412" s="5">
        <v>0.0</v>
      </c>
      <c r="Y412" s="5">
        <v>0.0</v>
      </c>
      <c r="Z412" s="5">
        <v>1.0</v>
      </c>
      <c r="AA412" s="5">
        <v>0.0</v>
      </c>
      <c r="AB412" s="5">
        <v>1.0</v>
      </c>
      <c r="AC412" s="5">
        <v>50.0</v>
      </c>
      <c r="AD412" s="5">
        <v>2.0</v>
      </c>
      <c r="AE412" s="5">
        <v>7.2</v>
      </c>
      <c r="AF412" s="5">
        <v>2.67</v>
      </c>
      <c r="AG412" s="5">
        <v>50.0</v>
      </c>
      <c r="AH412" s="5">
        <v>44.0</v>
      </c>
      <c r="AI412" s="5">
        <v>14.0</v>
      </c>
      <c r="AJ412" s="5">
        <v>17.0</v>
      </c>
      <c r="AK412" s="5">
        <v>3.0</v>
      </c>
      <c r="AL412" s="5">
        <v>0.0</v>
      </c>
      <c r="AM412" s="5">
        <v>3.0</v>
      </c>
      <c r="AN412" s="5">
        <v>0.0</v>
      </c>
      <c r="AO412" s="5">
        <v>0.0</v>
      </c>
      <c r="AP412" s="5">
        <v>3.0</v>
      </c>
      <c r="AQ412" s="5">
        <v>0.386</v>
      </c>
      <c r="AR412" s="5">
        <v>0.42</v>
      </c>
      <c r="AS412" s="5">
        <v>0.659</v>
      </c>
      <c r="AT412" s="5">
        <v>1.079</v>
      </c>
      <c r="AU412" s="5">
        <v>29.0</v>
      </c>
      <c r="AV412" s="5">
        <v>0.0</v>
      </c>
      <c r="AW412" s="5">
        <v>1.0</v>
      </c>
      <c r="AX412" s="5">
        <v>0.0</v>
      </c>
      <c r="AY412" s="5">
        <v>2.0</v>
      </c>
      <c r="AZ412" s="5">
        <v>0.0</v>
      </c>
      <c r="BA412" s="5">
        <v>0.0</v>
      </c>
      <c r="BB412" s="5">
        <v>0.4</v>
      </c>
      <c r="BC412" s="5">
        <f t="shared" si="1"/>
        <v>11</v>
      </c>
      <c r="BD412" s="5">
        <f t="shared" si="2"/>
        <v>0</v>
      </c>
    </row>
    <row r="413">
      <c r="A413" s="1">
        <v>412.0</v>
      </c>
      <c r="B413" s="3"/>
      <c r="C413" s="4" t="s">
        <v>1097</v>
      </c>
      <c r="D413" s="4" t="s">
        <v>1126</v>
      </c>
      <c r="E413" s="5">
        <v>2020.0</v>
      </c>
      <c r="F413" s="5">
        <v>2020.0</v>
      </c>
      <c r="G413" s="5">
        <v>5.0</v>
      </c>
      <c r="H413" s="5">
        <v>8.0</v>
      </c>
      <c r="I413" s="3"/>
      <c r="J413" s="3"/>
      <c r="K413" s="3"/>
      <c r="L413" s="5">
        <v>6.75</v>
      </c>
      <c r="M413" s="5">
        <v>5.0</v>
      </c>
      <c r="N413" s="3"/>
      <c r="O413" s="3"/>
      <c r="P413" s="3"/>
      <c r="Q413" s="3"/>
      <c r="R413" s="5">
        <v>10.2</v>
      </c>
      <c r="S413" s="5">
        <v>17.0</v>
      </c>
      <c r="T413" s="5">
        <v>11.0</v>
      </c>
      <c r="U413" s="5">
        <v>8.0</v>
      </c>
      <c r="V413" s="5">
        <v>4.0</v>
      </c>
      <c r="W413" s="5">
        <v>5.0</v>
      </c>
      <c r="X413" s="5">
        <v>0.0</v>
      </c>
      <c r="Y413" s="5">
        <v>0.0</v>
      </c>
      <c r="Z413" s="5">
        <v>0.0</v>
      </c>
      <c r="AA413" s="5">
        <v>0.0</v>
      </c>
      <c r="AB413" s="5">
        <v>0.0</v>
      </c>
      <c r="AC413" s="5">
        <v>54.0</v>
      </c>
      <c r="AD413" s="5">
        <v>2.063</v>
      </c>
      <c r="AE413" s="5">
        <v>6.8</v>
      </c>
      <c r="AF413" s="5">
        <v>1.6</v>
      </c>
      <c r="AG413" s="5">
        <v>54.0</v>
      </c>
      <c r="AH413" s="5">
        <v>48.0</v>
      </c>
      <c r="AI413" s="5">
        <v>11.0</v>
      </c>
      <c r="AJ413" s="5">
        <v>17.0</v>
      </c>
      <c r="AK413" s="5">
        <v>3.0</v>
      </c>
      <c r="AL413" s="5">
        <v>1.0</v>
      </c>
      <c r="AM413" s="5">
        <v>4.0</v>
      </c>
      <c r="AN413" s="5">
        <v>1.0</v>
      </c>
      <c r="AO413" s="5">
        <v>0.0</v>
      </c>
      <c r="AP413" s="5">
        <v>5.0</v>
      </c>
      <c r="AQ413" s="5">
        <v>0.354</v>
      </c>
      <c r="AR413" s="5">
        <v>0.407</v>
      </c>
      <c r="AS413" s="5">
        <v>0.708</v>
      </c>
      <c r="AT413" s="5">
        <v>1.116</v>
      </c>
      <c r="AU413" s="5">
        <v>34.0</v>
      </c>
      <c r="AV413" s="5">
        <v>0.0</v>
      </c>
      <c r="AW413" s="5">
        <v>0.0</v>
      </c>
      <c r="AX413" s="5">
        <v>0.0</v>
      </c>
      <c r="AY413" s="5">
        <v>1.0</v>
      </c>
      <c r="AZ413" s="5">
        <v>0.0</v>
      </c>
      <c r="BA413" s="5">
        <v>0.0</v>
      </c>
      <c r="BB413" s="5">
        <v>0.351</v>
      </c>
      <c r="BC413" s="5">
        <f t="shared" si="1"/>
        <v>9</v>
      </c>
      <c r="BD413" s="5">
        <f t="shared" si="2"/>
        <v>1</v>
      </c>
    </row>
    <row r="414">
      <c r="A414" s="1">
        <v>413.0</v>
      </c>
      <c r="B414" s="3"/>
      <c r="C414" s="4" t="s">
        <v>1095</v>
      </c>
      <c r="D414" s="4" t="s">
        <v>1126</v>
      </c>
      <c r="E414" s="5">
        <v>2019.0</v>
      </c>
      <c r="F414" s="5">
        <v>2020.0</v>
      </c>
      <c r="G414" s="5">
        <v>7.0</v>
      </c>
      <c r="H414" s="5">
        <v>8.0</v>
      </c>
      <c r="I414" s="3"/>
      <c r="J414" s="3"/>
      <c r="K414" s="3"/>
      <c r="L414" s="5">
        <v>9.0</v>
      </c>
      <c r="M414" s="5">
        <v>4.0</v>
      </c>
      <c r="N414" s="3"/>
      <c r="O414" s="3"/>
      <c r="P414" s="3"/>
      <c r="Q414" s="3"/>
      <c r="R414" s="5">
        <v>11.0</v>
      </c>
      <c r="S414" s="5">
        <v>12.0</v>
      </c>
      <c r="T414" s="5">
        <v>11.0</v>
      </c>
      <c r="U414" s="5">
        <v>11.0</v>
      </c>
      <c r="V414" s="5">
        <v>3.0</v>
      </c>
      <c r="W414" s="5">
        <v>9.0</v>
      </c>
      <c r="X414" s="5">
        <v>0.0</v>
      </c>
      <c r="Y414" s="5">
        <v>0.0</v>
      </c>
      <c r="Z414" s="5">
        <v>0.0</v>
      </c>
      <c r="AA414" s="5">
        <v>0.0</v>
      </c>
      <c r="AB414" s="5">
        <v>1.0</v>
      </c>
      <c r="AC414" s="5">
        <v>50.0</v>
      </c>
      <c r="AD414" s="5">
        <v>1.909</v>
      </c>
      <c r="AE414" s="5">
        <v>6.5</v>
      </c>
      <c r="AF414" s="5">
        <v>0.89</v>
      </c>
      <c r="AG414" s="5">
        <v>50.0</v>
      </c>
      <c r="AH414" s="5">
        <v>40.0</v>
      </c>
      <c r="AI414" s="5">
        <v>11.0</v>
      </c>
      <c r="AJ414" s="5">
        <v>12.0</v>
      </c>
      <c r="AK414" s="5">
        <v>4.0</v>
      </c>
      <c r="AL414" s="5">
        <v>1.0</v>
      </c>
      <c r="AM414" s="5">
        <v>3.0</v>
      </c>
      <c r="AN414" s="5">
        <v>0.0</v>
      </c>
      <c r="AO414" s="5">
        <v>1.0</v>
      </c>
      <c r="AP414" s="5">
        <v>9.0</v>
      </c>
      <c r="AQ414" s="5">
        <v>0.3</v>
      </c>
      <c r="AR414" s="5">
        <v>0.429</v>
      </c>
      <c r="AS414" s="5">
        <v>0.675</v>
      </c>
      <c r="AT414" s="5">
        <v>1.104</v>
      </c>
      <c r="AU414" s="5">
        <v>27.0</v>
      </c>
      <c r="AV414" s="5">
        <v>2.0</v>
      </c>
      <c r="AW414" s="5">
        <v>0.0</v>
      </c>
      <c r="AX414" s="5">
        <v>1.0</v>
      </c>
      <c r="AY414" s="5">
        <v>0.0</v>
      </c>
      <c r="AZ414" s="5">
        <v>0.0</v>
      </c>
      <c r="BA414" s="5">
        <v>0.0</v>
      </c>
      <c r="BB414" s="5">
        <v>0.31</v>
      </c>
      <c r="BC414" s="5">
        <f t="shared" si="1"/>
        <v>4</v>
      </c>
      <c r="BD414" s="5">
        <f t="shared" si="2"/>
        <v>-1</v>
      </c>
    </row>
    <row r="415">
      <c r="A415" s="1">
        <v>414.0</v>
      </c>
      <c r="B415" s="3"/>
      <c r="C415" s="4" t="s">
        <v>1082</v>
      </c>
      <c r="D415" s="4" t="s">
        <v>1126</v>
      </c>
      <c r="E415" s="5">
        <v>2020.0</v>
      </c>
      <c r="F415" s="5">
        <v>2020.0</v>
      </c>
      <c r="G415" s="5">
        <v>6.0</v>
      </c>
      <c r="H415" s="5">
        <v>7.0</v>
      </c>
      <c r="I415" s="3"/>
      <c r="J415" s="3"/>
      <c r="K415" s="3"/>
      <c r="L415" s="5">
        <v>3.75</v>
      </c>
      <c r="M415" s="5">
        <v>5.0</v>
      </c>
      <c r="N415" s="3"/>
      <c r="O415" s="3"/>
      <c r="P415" s="3"/>
      <c r="Q415" s="3"/>
      <c r="R415" s="5">
        <v>12.0</v>
      </c>
      <c r="S415" s="5">
        <v>8.0</v>
      </c>
      <c r="T415" s="5">
        <v>5.0</v>
      </c>
      <c r="U415" s="5">
        <v>5.0</v>
      </c>
      <c r="V415" s="5">
        <v>2.0</v>
      </c>
      <c r="W415" s="5">
        <v>5.0</v>
      </c>
      <c r="X415" s="5">
        <v>0.0</v>
      </c>
      <c r="Y415" s="5">
        <v>0.0</v>
      </c>
      <c r="Z415" s="5">
        <v>2.0</v>
      </c>
      <c r="AA415" s="5">
        <v>0.0</v>
      </c>
      <c r="AB415" s="5">
        <v>0.0</v>
      </c>
      <c r="AC415" s="5">
        <v>48.0</v>
      </c>
      <c r="AD415" s="5">
        <v>1.083</v>
      </c>
      <c r="AE415" s="5">
        <v>5.3</v>
      </c>
      <c r="AF415" s="5">
        <v>1.4</v>
      </c>
      <c r="AG415" s="5">
        <v>48.0</v>
      </c>
      <c r="AH415" s="5">
        <v>41.0</v>
      </c>
      <c r="AI415" s="5">
        <v>5.0</v>
      </c>
      <c r="AJ415" s="5">
        <v>8.0</v>
      </c>
      <c r="AK415" s="5">
        <v>0.0</v>
      </c>
      <c r="AL415" s="5">
        <v>2.0</v>
      </c>
      <c r="AM415" s="5">
        <v>2.0</v>
      </c>
      <c r="AN415" s="5">
        <v>0.0</v>
      </c>
      <c r="AO415" s="5">
        <v>0.0</v>
      </c>
      <c r="AP415" s="5">
        <v>5.0</v>
      </c>
      <c r="AQ415" s="5">
        <v>0.195</v>
      </c>
      <c r="AR415" s="5">
        <v>0.313</v>
      </c>
      <c r="AS415" s="5">
        <v>0.439</v>
      </c>
      <c r="AT415" s="5">
        <v>0.752</v>
      </c>
      <c r="AU415" s="5">
        <v>18.0</v>
      </c>
      <c r="AV415" s="5">
        <v>0.0</v>
      </c>
      <c r="AW415" s="5">
        <v>2.0</v>
      </c>
      <c r="AX415" s="5">
        <v>0.0</v>
      </c>
      <c r="AY415" s="5">
        <v>0.0</v>
      </c>
      <c r="AZ415" s="5">
        <v>0.0</v>
      </c>
      <c r="BA415" s="5">
        <v>0.0</v>
      </c>
      <c r="BB415" s="5">
        <v>0.188</v>
      </c>
      <c r="BC415" s="5">
        <f t="shared" si="1"/>
        <v>4</v>
      </c>
      <c r="BD415" s="5">
        <f t="shared" si="2"/>
        <v>0</v>
      </c>
    </row>
    <row r="416">
      <c r="A416" s="1">
        <v>415.0</v>
      </c>
      <c r="B416" s="3"/>
      <c r="C416" s="4" t="s">
        <v>807</v>
      </c>
      <c r="D416" s="4" t="s">
        <v>1126</v>
      </c>
      <c r="E416" s="5">
        <v>2019.0</v>
      </c>
      <c r="F416" s="5">
        <v>2019.0</v>
      </c>
      <c r="G416" s="5">
        <v>46.0</v>
      </c>
      <c r="H416" s="5">
        <v>7.0</v>
      </c>
      <c r="I416" s="3"/>
      <c r="J416" s="3"/>
      <c r="K416" s="3"/>
      <c r="L416" s="5">
        <v>7.31</v>
      </c>
      <c r="M416" s="5">
        <v>0.0</v>
      </c>
      <c r="N416" s="3"/>
      <c r="O416" s="3"/>
      <c r="P416" s="3"/>
      <c r="Q416" s="3"/>
      <c r="R416" s="5">
        <v>16.0</v>
      </c>
      <c r="S416" s="5">
        <v>18.0</v>
      </c>
      <c r="T416" s="5">
        <v>17.0</v>
      </c>
      <c r="U416" s="5">
        <v>13.0</v>
      </c>
      <c r="V416" s="5">
        <v>4.0</v>
      </c>
      <c r="W416" s="5">
        <v>13.0</v>
      </c>
      <c r="X416" s="5">
        <v>3.0</v>
      </c>
      <c r="Y416" s="5">
        <v>0.0</v>
      </c>
      <c r="Z416" s="5">
        <v>3.0</v>
      </c>
      <c r="AA416" s="5">
        <v>0.0</v>
      </c>
      <c r="AB416" s="5">
        <v>0.0</v>
      </c>
      <c r="AC416" s="5">
        <v>80.0</v>
      </c>
      <c r="AD416" s="5">
        <v>1.938</v>
      </c>
      <c r="AE416" s="5">
        <v>3.9</v>
      </c>
      <c r="AF416" s="5">
        <v>0.54</v>
      </c>
      <c r="AG416" s="5">
        <v>80.0</v>
      </c>
      <c r="AH416" s="5">
        <v>63.0</v>
      </c>
      <c r="AI416" s="5">
        <v>17.0</v>
      </c>
      <c r="AJ416" s="5">
        <v>18.0</v>
      </c>
      <c r="AK416" s="5">
        <v>4.0</v>
      </c>
      <c r="AL416" s="5">
        <v>0.0</v>
      </c>
      <c r="AM416" s="5">
        <v>4.0</v>
      </c>
      <c r="AN416" s="5">
        <v>2.0</v>
      </c>
      <c r="AO416" s="5">
        <v>0.0</v>
      </c>
      <c r="AP416" s="5">
        <v>13.0</v>
      </c>
      <c r="AQ416" s="5">
        <v>0.286</v>
      </c>
      <c r="AR416" s="5">
        <v>0.425</v>
      </c>
      <c r="AS416" s="5">
        <v>0.54</v>
      </c>
      <c r="AT416" s="5">
        <v>0.965</v>
      </c>
      <c r="AU416" s="5">
        <v>34.0</v>
      </c>
      <c r="AV416" s="5">
        <v>2.0</v>
      </c>
      <c r="AW416" s="5">
        <v>3.0</v>
      </c>
      <c r="AX416" s="5">
        <v>0.0</v>
      </c>
      <c r="AY416" s="5">
        <v>1.0</v>
      </c>
      <c r="AZ416" s="5">
        <v>3.0</v>
      </c>
      <c r="BA416" s="5">
        <v>0.0</v>
      </c>
      <c r="BB416" s="5">
        <v>0.264</v>
      </c>
      <c r="BC416" s="5">
        <f t="shared" si="1"/>
        <v>10</v>
      </c>
      <c r="BD416" s="5">
        <f t="shared" si="2"/>
        <v>2</v>
      </c>
    </row>
    <row r="417">
      <c r="A417" s="1">
        <v>416.0</v>
      </c>
      <c r="B417" s="3"/>
      <c r="C417" s="4" t="s">
        <v>1028</v>
      </c>
      <c r="D417" s="4" t="s">
        <v>1126</v>
      </c>
      <c r="E417" s="5">
        <v>2019.0</v>
      </c>
      <c r="F417" s="5">
        <v>2020.0</v>
      </c>
      <c r="G417" s="5">
        <v>12.0</v>
      </c>
      <c r="H417" s="5">
        <v>7.0</v>
      </c>
      <c r="I417" s="3"/>
      <c r="J417" s="3"/>
      <c r="K417" s="3"/>
      <c r="L417" s="5">
        <v>7.5</v>
      </c>
      <c r="M417" s="5">
        <v>3.0</v>
      </c>
      <c r="N417" s="3"/>
      <c r="O417" s="3"/>
      <c r="P417" s="3"/>
      <c r="Q417" s="3"/>
      <c r="R417" s="5">
        <v>12.0</v>
      </c>
      <c r="S417" s="5">
        <v>19.0</v>
      </c>
      <c r="T417" s="5">
        <v>11.0</v>
      </c>
      <c r="U417" s="5">
        <v>10.0</v>
      </c>
      <c r="V417" s="5">
        <v>2.0</v>
      </c>
      <c r="W417" s="5">
        <v>6.0</v>
      </c>
      <c r="X417" s="5">
        <v>0.0</v>
      </c>
      <c r="Y417" s="5">
        <v>0.0</v>
      </c>
      <c r="Z417" s="5">
        <v>2.0</v>
      </c>
      <c r="AA417" s="5">
        <v>0.0</v>
      </c>
      <c r="AB417" s="5">
        <v>0.0</v>
      </c>
      <c r="AC417" s="5">
        <v>60.0</v>
      </c>
      <c r="AD417" s="5">
        <v>2.083</v>
      </c>
      <c r="AE417" s="5">
        <v>5.3</v>
      </c>
      <c r="AF417" s="5">
        <v>1.17</v>
      </c>
      <c r="AG417" s="5">
        <v>60.0</v>
      </c>
      <c r="AH417" s="5">
        <v>52.0</v>
      </c>
      <c r="AI417" s="5">
        <v>11.0</v>
      </c>
      <c r="AJ417" s="5">
        <v>19.0</v>
      </c>
      <c r="AK417" s="5">
        <v>5.0</v>
      </c>
      <c r="AL417" s="5">
        <v>0.0</v>
      </c>
      <c r="AM417" s="5">
        <v>2.0</v>
      </c>
      <c r="AN417" s="5">
        <v>0.0</v>
      </c>
      <c r="AO417" s="5">
        <v>1.0</v>
      </c>
      <c r="AP417" s="5">
        <v>6.0</v>
      </c>
      <c r="AQ417" s="5">
        <v>0.365</v>
      </c>
      <c r="AR417" s="5">
        <v>0.45</v>
      </c>
      <c r="AS417" s="5">
        <v>0.577</v>
      </c>
      <c r="AT417" s="5">
        <v>1.027</v>
      </c>
      <c r="AU417" s="5">
        <v>30.0</v>
      </c>
      <c r="AV417" s="5">
        <v>1.0</v>
      </c>
      <c r="AW417" s="5">
        <v>2.0</v>
      </c>
      <c r="AX417" s="5">
        <v>0.0</v>
      </c>
      <c r="AY417" s="5">
        <v>0.0</v>
      </c>
      <c r="AZ417" s="5">
        <v>0.0</v>
      </c>
      <c r="BA417" s="5">
        <v>0.0</v>
      </c>
      <c r="BB417" s="5">
        <v>0.395</v>
      </c>
      <c r="BC417" s="5">
        <f t="shared" si="1"/>
        <v>12</v>
      </c>
      <c r="BD417" s="5">
        <f t="shared" si="2"/>
        <v>-1</v>
      </c>
    </row>
    <row r="418">
      <c r="A418" s="1">
        <v>417.0</v>
      </c>
      <c r="B418" s="3"/>
      <c r="C418" s="4" t="s">
        <v>1057</v>
      </c>
      <c r="D418" s="4" t="s">
        <v>1126</v>
      </c>
      <c r="E418" s="5">
        <v>2019.0</v>
      </c>
      <c r="F418" s="5">
        <v>2020.0</v>
      </c>
      <c r="G418" s="5">
        <v>23.0</v>
      </c>
      <c r="H418" s="5">
        <v>7.0</v>
      </c>
      <c r="I418" s="3"/>
      <c r="J418" s="3"/>
      <c r="K418" s="3"/>
      <c r="L418" s="5">
        <v>0.0</v>
      </c>
      <c r="M418" s="5">
        <v>0.0</v>
      </c>
      <c r="N418" s="3"/>
      <c r="O418" s="3"/>
      <c r="P418" s="3"/>
      <c r="Q418" s="3"/>
      <c r="R418" s="5">
        <v>11.1</v>
      </c>
      <c r="S418" s="5">
        <v>10.0</v>
      </c>
      <c r="T418" s="5">
        <v>5.0</v>
      </c>
      <c r="U418" s="5">
        <v>0.0</v>
      </c>
      <c r="V418" s="5">
        <v>0.0</v>
      </c>
      <c r="W418" s="5">
        <v>3.0</v>
      </c>
      <c r="X418" s="5">
        <v>0.0</v>
      </c>
      <c r="Y418" s="5">
        <v>1.0</v>
      </c>
      <c r="Z418" s="5">
        <v>1.0</v>
      </c>
      <c r="AA418" s="5">
        <v>0.0</v>
      </c>
      <c r="AB418" s="5">
        <v>0.0</v>
      </c>
      <c r="AC418" s="5">
        <v>46.0</v>
      </c>
      <c r="AD418" s="5">
        <v>1.147</v>
      </c>
      <c r="AE418" s="5">
        <v>5.6</v>
      </c>
      <c r="AF418" s="5">
        <v>2.33</v>
      </c>
      <c r="AG418" s="5">
        <v>46.0</v>
      </c>
      <c r="AH418" s="5">
        <v>41.0</v>
      </c>
      <c r="AI418" s="5">
        <v>5.0</v>
      </c>
      <c r="AJ418" s="5">
        <v>10.0</v>
      </c>
      <c r="AK418" s="5">
        <v>2.0</v>
      </c>
      <c r="AL418" s="5">
        <v>0.0</v>
      </c>
      <c r="AM418" s="5">
        <v>0.0</v>
      </c>
      <c r="AN418" s="5">
        <v>0.0</v>
      </c>
      <c r="AO418" s="5">
        <v>0.0</v>
      </c>
      <c r="AP418" s="5">
        <v>3.0</v>
      </c>
      <c r="AQ418" s="5">
        <v>0.244</v>
      </c>
      <c r="AR418" s="5">
        <v>0.304</v>
      </c>
      <c r="AS418" s="5">
        <v>0.293</v>
      </c>
      <c r="AT418" s="5">
        <v>0.597</v>
      </c>
      <c r="AU418" s="5">
        <v>12.0</v>
      </c>
      <c r="AV418" s="5">
        <v>3.0</v>
      </c>
      <c r="AW418" s="5">
        <v>1.0</v>
      </c>
      <c r="AX418" s="5">
        <v>0.0</v>
      </c>
      <c r="AY418" s="5">
        <v>1.0</v>
      </c>
      <c r="AZ418" s="5">
        <v>0.0</v>
      </c>
      <c r="BA418" s="5">
        <v>1.0</v>
      </c>
      <c r="BB418" s="5">
        <v>0.286</v>
      </c>
      <c r="BC418" s="5">
        <f t="shared" si="1"/>
        <v>8</v>
      </c>
      <c r="BD418" s="5">
        <f t="shared" si="2"/>
        <v>0</v>
      </c>
    </row>
    <row r="419">
      <c r="A419" s="1">
        <v>418.0</v>
      </c>
      <c r="B419" s="3"/>
      <c r="C419" s="4" t="s">
        <v>1125</v>
      </c>
      <c r="D419" s="4" t="s">
        <v>1126</v>
      </c>
      <c r="E419" s="5">
        <v>2019.0</v>
      </c>
      <c r="F419" s="5">
        <v>2019.0</v>
      </c>
      <c r="G419" s="5">
        <v>5.0</v>
      </c>
      <c r="H419" s="5">
        <v>7.0</v>
      </c>
      <c r="I419" s="3"/>
      <c r="J419" s="3"/>
      <c r="K419" s="3"/>
      <c r="L419" s="5">
        <v>5.73</v>
      </c>
      <c r="M419" s="5">
        <v>5.0</v>
      </c>
      <c r="N419" s="3"/>
      <c r="O419" s="3"/>
      <c r="P419" s="3"/>
      <c r="Q419" s="3"/>
      <c r="R419" s="5">
        <v>11.0</v>
      </c>
      <c r="S419" s="5">
        <v>6.0</v>
      </c>
      <c r="T419" s="5">
        <v>8.0</v>
      </c>
      <c r="U419" s="5">
        <v>7.0</v>
      </c>
      <c r="V419" s="5">
        <v>3.0</v>
      </c>
      <c r="W419" s="5">
        <v>1.0</v>
      </c>
      <c r="X419" s="5">
        <v>0.0</v>
      </c>
      <c r="Y419" s="5">
        <v>0.0</v>
      </c>
      <c r="Z419" s="5">
        <v>1.0</v>
      </c>
      <c r="AA419" s="5">
        <v>0.0</v>
      </c>
      <c r="AB419" s="5">
        <v>0.0</v>
      </c>
      <c r="AC419" s="5">
        <v>43.0</v>
      </c>
      <c r="AD419" s="5">
        <v>0.636</v>
      </c>
      <c r="AE419" s="5">
        <v>5.7</v>
      </c>
      <c r="AF419" s="5">
        <v>7.0</v>
      </c>
      <c r="AG419" s="5">
        <v>43.0</v>
      </c>
      <c r="AH419" s="5">
        <v>41.0</v>
      </c>
      <c r="AI419" s="5">
        <v>8.0</v>
      </c>
      <c r="AJ419" s="5">
        <v>6.0</v>
      </c>
      <c r="AK419" s="5">
        <v>0.0</v>
      </c>
      <c r="AL419" s="5">
        <v>2.0</v>
      </c>
      <c r="AM419" s="5">
        <v>3.0</v>
      </c>
      <c r="AN419" s="5">
        <v>0.0</v>
      </c>
      <c r="AO419" s="5">
        <v>0.0</v>
      </c>
      <c r="AP419" s="5">
        <v>1.0</v>
      </c>
      <c r="AQ419" s="5">
        <v>0.146</v>
      </c>
      <c r="AR419" s="5">
        <v>0.186</v>
      </c>
      <c r="AS419" s="5">
        <v>0.463</v>
      </c>
      <c r="AT419" s="5">
        <v>0.649</v>
      </c>
      <c r="AU419" s="5">
        <v>19.0</v>
      </c>
      <c r="AV419" s="5">
        <v>0.0</v>
      </c>
      <c r="AW419" s="5">
        <v>1.0</v>
      </c>
      <c r="AX419" s="5">
        <v>0.0</v>
      </c>
      <c r="AY419" s="5">
        <v>0.0</v>
      </c>
      <c r="AZ419" s="5">
        <v>0.0</v>
      </c>
      <c r="BA419" s="5">
        <v>0.0</v>
      </c>
      <c r="BB419" s="5">
        <v>0.097</v>
      </c>
      <c r="BC419" s="5">
        <f t="shared" si="1"/>
        <v>1</v>
      </c>
      <c r="BD419" s="5">
        <f t="shared" si="2"/>
        <v>0</v>
      </c>
    </row>
    <row r="420">
      <c r="A420" s="1">
        <v>419.0</v>
      </c>
      <c r="B420" s="3"/>
      <c r="C420" s="4" t="s">
        <v>1076</v>
      </c>
      <c r="D420" s="4" t="s">
        <v>1126</v>
      </c>
      <c r="E420" s="5">
        <v>2019.0</v>
      </c>
      <c r="F420" s="5">
        <v>2019.0</v>
      </c>
      <c r="G420" s="5">
        <v>11.0</v>
      </c>
      <c r="H420" s="5">
        <v>7.0</v>
      </c>
      <c r="I420" s="3"/>
      <c r="J420" s="3"/>
      <c r="K420" s="3"/>
      <c r="L420" s="5">
        <v>10.8</v>
      </c>
      <c r="M420" s="5">
        <v>2.0</v>
      </c>
      <c r="N420" s="3"/>
      <c r="O420" s="3"/>
      <c r="P420" s="3"/>
      <c r="Q420" s="3"/>
      <c r="R420" s="5">
        <v>11.2</v>
      </c>
      <c r="S420" s="5">
        <v>19.0</v>
      </c>
      <c r="T420" s="5">
        <v>14.0</v>
      </c>
      <c r="U420" s="5">
        <v>14.0</v>
      </c>
      <c r="V420" s="5">
        <v>5.0</v>
      </c>
      <c r="W420" s="5">
        <v>7.0</v>
      </c>
      <c r="X420" s="5">
        <v>1.0</v>
      </c>
      <c r="Y420" s="5">
        <v>0.0</v>
      </c>
      <c r="Z420" s="5">
        <v>1.0</v>
      </c>
      <c r="AA420" s="5">
        <v>0.0</v>
      </c>
      <c r="AB420" s="5">
        <v>1.0</v>
      </c>
      <c r="AC420" s="5">
        <v>61.0</v>
      </c>
      <c r="AD420" s="5">
        <v>2.229</v>
      </c>
      <c r="AE420" s="5">
        <v>5.4</v>
      </c>
      <c r="AF420" s="5">
        <v>1.0</v>
      </c>
      <c r="AG420" s="5">
        <v>61.0</v>
      </c>
      <c r="AH420" s="5">
        <v>53.0</v>
      </c>
      <c r="AI420" s="5">
        <v>14.0</v>
      </c>
      <c r="AJ420" s="5">
        <v>19.0</v>
      </c>
      <c r="AK420" s="5">
        <v>2.0</v>
      </c>
      <c r="AL420" s="5">
        <v>0.0</v>
      </c>
      <c r="AM420" s="5">
        <v>5.0</v>
      </c>
      <c r="AN420" s="5">
        <v>1.0</v>
      </c>
      <c r="AO420" s="5">
        <v>0.0</v>
      </c>
      <c r="AP420" s="5">
        <v>7.0</v>
      </c>
      <c r="AQ420" s="5">
        <v>0.358</v>
      </c>
      <c r="AR420" s="5">
        <v>0.443</v>
      </c>
      <c r="AS420" s="5">
        <v>0.679</v>
      </c>
      <c r="AT420" s="5">
        <v>1.122</v>
      </c>
      <c r="AU420" s="5">
        <v>36.0</v>
      </c>
      <c r="AV420" s="5">
        <v>1.0</v>
      </c>
      <c r="AW420" s="5">
        <v>1.0</v>
      </c>
      <c r="AX420" s="5">
        <v>0.0</v>
      </c>
      <c r="AY420" s="5">
        <v>0.0</v>
      </c>
      <c r="AZ420" s="5">
        <v>1.0</v>
      </c>
      <c r="BA420" s="5">
        <v>0.0</v>
      </c>
      <c r="BB420" s="5">
        <v>0.341</v>
      </c>
      <c r="BC420" s="5">
        <f t="shared" si="1"/>
        <v>12</v>
      </c>
      <c r="BD420" s="5">
        <f t="shared" si="2"/>
        <v>1</v>
      </c>
    </row>
    <row r="421">
      <c r="A421" s="1">
        <v>420.0</v>
      </c>
      <c r="B421" s="3"/>
      <c r="C421" s="4" t="s">
        <v>1094</v>
      </c>
      <c r="D421" s="4" t="s">
        <v>1126</v>
      </c>
      <c r="E421" s="5">
        <v>2019.0</v>
      </c>
      <c r="F421" s="5">
        <v>2019.0</v>
      </c>
      <c r="G421" s="5">
        <v>19.0</v>
      </c>
      <c r="H421" s="5">
        <v>6.0</v>
      </c>
      <c r="I421" s="3"/>
      <c r="J421" s="3"/>
      <c r="K421" s="3"/>
      <c r="L421" s="5">
        <v>5.84</v>
      </c>
      <c r="M421" s="5">
        <v>0.0</v>
      </c>
      <c r="N421" s="3"/>
      <c r="O421" s="3"/>
      <c r="P421" s="3"/>
      <c r="Q421" s="3"/>
      <c r="R421" s="5">
        <v>12.1</v>
      </c>
      <c r="S421" s="5">
        <v>13.0</v>
      </c>
      <c r="T421" s="5">
        <v>7.0</v>
      </c>
      <c r="U421" s="5">
        <v>8.0</v>
      </c>
      <c r="V421" s="5">
        <v>1.0</v>
      </c>
      <c r="W421" s="5">
        <v>2.0</v>
      </c>
      <c r="X421" s="5">
        <v>0.0</v>
      </c>
      <c r="Y421" s="5">
        <v>0.0</v>
      </c>
      <c r="Z421" s="5">
        <v>0.0</v>
      </c>
      <c r="AA421" s="5">
        <v>0.0</v>
      </c>
      <c r="AB421" s="5">
        <v>1.0</v>
      </c>
      <c r="AC421" s="5">
        <v>50.0</v>
      </c>
      <c r="AD421" s="5">
        <v>1.216</v>
      </c>
      <c r="AE421" s="5">
        <v>4.4</v>
      </c>
      <c r="AF421" s="5">
        <v>3.0</v>
      </c>
      <c r="AG421" s="5">
        <v>50.0</v>
      </c>
      <c r="AH421" s="5">
        <v>48.0</v>
      </c>
      <c r="AI421" s="5">
        <v>7.0</v>
      </c>
      <c r="AJ421" s="5">
        <v>13.0</v>
      </c>
      <c r="AK421" s="5">
        <v>3.0</v>
      </c>
      <c r="AL421" s="5">
        <v>0.0</v>
      </c>
      <c r="AM421" s="5">
        <v>1.0</v>
      </c>
      <c r="AN421" s="5">
        <v>1.0</v>
      </c>
      <c r="AO421" s="5">
        <v>1.0</v>
      </c>
      <c r="AP421" s="5">
        <v>2.0</v>
      </c>
      <c r="AQ421" s="5">
        <v>0.271</v>
      </c>
      <c r="AR421" s="5">
        <v>0.3</v>
      </c>
      <c r="AS421" s="5">
        <v>0.396</v>
      </c>
      <c r="AT421" s="5">
        <v>0.696</v>
      </c>
      <c r="AU421" s="5">
        <v>19.0</v>
      </c>
      <c r="AV421" s="5">
        <v>1.0</v>
      </c>
      <c r="AW421" s="5">
        <v>0.0</v>
      </c>
      <c r="AX421" s="5">
        <v>0.0</v>
      </c>
      <c r="AY421" s="5">
        <v>0.0</v>
      </c>
      <c r="AZ421" s="5">
        <v>0.0</v>
      </c>
      <c r="BA421" s="5">
        <v>0.0</v>
      </c>
      <c r="BB421" s="5">
        <v>0.293</v>
      </c>
      <c r="BC421" s="5">
        <f t="shared" si="1"/>
        <v>9</v>
      </c>
      <c r="BD421" s="5">
        <f t="shared" si="2"/>
        <v>0</v>
      </c>
    </row>
    <row r="422">
      <c r="A422" s="1">
        <v>421.0</v>
      </c>
      <c r="B422" s="3"/>
      <c r="C422" s="4" t="s">
        <v>995</v>
      </c>
      <c r="D422" s="4" t="s">
        <v>1126</v>
      </c>
      <c r="E422" s="5">
        <v>2019.0</v>
      </c>
      <c r="F422" s="5">
        <v>2019.0</v>
      </c>
      <c r="G422" s="5">
        <v>39.0</v>
      </c>
      <c r="H422" s="5">
        <v>5.0</v>
      </c>
      <c r="I422" s="3"/>
      <c r="J422" s="3"/>
      <c r="K422" s="3"/>
      <c r="L422" s="5">
        <v>3.38</v>
      </c>
      <c r="M422" s="5">
        <v>0.0</v>
      </c>
      <c r="N422" s="3"/>
      <c r="O422" s="3"/>
      <c r="P422" s="3"/>
      <c r="Q422" s="3"/>
      <c r="R422" s="5">
        <v>16.0</v>
      </c>
      <c r="S422" s="5">
        <v>14.0</v>
      </c>
      <c r="T422" s="5">
        <v>11.0</v>
      </c>
      <c r="U422" s="5">
        <v>6.0</v>
      </c>
      <c r="V422" s="5">
        <v>1.0</v>
      </c>
      <c r="W422" s="5">
        <v>5.0</v>
      </c>
      <c r="X422" s="5">
        <v>0.0</v>
      </c>
      <c r="Y422" s="5">
        <v>0.0</v>
      </c>
      <c r="Z422" s="5">
        <v>1.0</v>
      </c>
      <c r="AA422" s="5">
        <v>0.0</v>
      </c>
      <c r="AB422" s="5">
        <v>2.0</v>
      </c>
      <c r="AC422" s="5">
        <v>65.0</v>
      </c>
      <c r="AD422" s="5">
        <v>1.188</v>
      </c>
      <c r="AE422" s="5">
        <v>2.8</v>
      </c>
      <c r="AF422" s="5">
        <v>1.0</v>
      </c>
      <c r="AG422" s="5">
        <v>65.0</v>
      </c>
      <c r="AH422" s="5">
        <v>58.0</v>
      </c>
      <c r="AI422" s="5">
        <v>11.0</v>
      </c>
      <c r="AJ422" s="5">
        <v>14.0</v>
      </c>
      <c r="AK422" s="5">
        <v>5.0</v>
      </c>
      <c r="AL422" s="5">
        <v>0.0</v>
      </c>
      <c r="AM422" s="5">
        <v>1.0</v>
      </c>
      <c r="AN422" s="5">
        <v>1.0</v>
      </c>
      <c r="AO422" s="5">
        <v>1.0</v>
      </c>
      <c r="AP422" s="5">
        <v>5.0</v>
      </c>
      <c r="AQ422" s="5">
        <v>0.241</v>
      </c>
      <c r="AR422" s="5">
        <v>0.308</v>
      </c>
      <c r="AS422" s="5">
        <v>0.379</v>
      </c>
      <c r="AT422" s="5">
        <v>0.687</v>
      </c>
      <c r="AU422" s="5">
        <v>22.0</v>
      </c>
      <c r="AV422" s="5">
        <v>2.0</v>
      </c>
      <c r="AW422" s="5">
        <v>1.0</v>
      </c>
      <c r="AX422" s="5">
        <v>0.0</v>
      </c>
      <c r="AY422" s="5">
        <v>1.0</v>
      </c>
      <c r="AZ422" s="5">
        <v>0.0</v>
      </c>
      <c r="BA422" s="5">
        <v>0.0</v>
      </c>
      <c r="BB422" s="5">
        <v>0.245</v>
      </c>
      <c r="BC422" s="5">
        <f t="shared" si="1"/>
        <v>8</v>
      </c>
      <c r="BD422" s="5">
        <f t="shared" si="2"/>
        <v>0</v>
      </c>
    </row>
    <row r="423">
      <c r="A423" s="1">
        <v>422.0</v>
      </c>
      <c r="B423" s="3"/>
      <c r="C423" s="4" t="s">
        <v>1109</v>
      </c>
      <c r="D423" s="4" t="s">
        <v>1126</v>
      </c>
      <c r="E423" s="5">
        <v>2019.0</v>
      </c>
      <c r="F423" s="5">
        <v>2020.0</v>
      </c>
      <c r="G423" s="5">
        <v>14.0</v>
      </c>
      <c r="H423" s="5">
        <v>5.0</v>
      </c>
      <c r="I423" s="3"/>
      <c r="J423" s="3"/>
      <c r="K423" s="3"/>
      <c r="L423" s="5">
        <v>5.91</v>
      </c>
      <c r="M423" s="5">
        <v>4.0</v>
      </c>
      <c r="N423" s="3"/>
      <c r="O423" s="3"/>
      <c r="P423" s="3"/>
      <c r="Q423" s="3"/>
      <c r="R423" s="5">
        <v>10.2</v>
      </c>
      <c r="S423" s="5">
        <v>9.0</v>
      </c>
      <c r="T423" s="5">
        <v>5.0</v>
      </c>
      <c r="U423" s="5">
        <v>7.0</v>
      </c>
      <c r="V423" s="5">
        <v>1.0</v>
      </c>
      <c r="W423" s="5">
        <v>4.0</v>
      </c>
      <c r="X423" s="5">
        <v>0.0</v>
      </c>
      <c r="Y423" s="5">
        <v>0.0</v>
      </c>
      <c r="Z423" s="5">
        <v>0.0</v>
      </c>
      <c r="AA423" s="5">
        <v>0.0</v>
      </c>
      <c r="AB423" s="5">
        <v>1.0</v>
      </c>
      <c r="AC423" s="5">
        <v>42.0</v>
      </c>
      <c r="AD423" s="5">
        <v>1.219</v>
      </c>
      <c r="AE423" s="5">
        <v>4.2</v>
      </c>
      <c r="AF423" s="5">
        <v>1.25</v>
      </c>
      <c r="AG423" s="5">
        <v>42.0</v>
      </c>
      <c r="AH423" s="5">
        <v>38.0</v>
      </c>
      <c r="AI423" s="5">
        <v>5.0</v>
      </c>
      <c r="AJ423" s="5">
        <v>9.0</v>
      </c>
      <c r="AK423" s="5">
        <v>2.0</v>
      </c>
      <c r="AL423" s="5">
        <v>0.0</v>
      </c>
      <c r="AM423" s="5">
        <v>1.0</v>
      </c>
      <c r="AN423" s="5">
        <v>1.0</v>
      </c>
      <c r="AO423" s="5">
        <v>0.0</v>
      </c>
      <c r="AP423" s="5">
        <v>4.0</v>
      </c>
      <c r="AQ423" s="5">
        <v>0.237</v>
      </c>
      <c r="AR423" s="5">
        <v>0.31</v>
      </c>
      <c r="AS423" s="5">
        <v>0.368</v>
      </c>
      <c r="AT423" s="5">
        <v>0.678</v>
      </c>
      <c r="AU423" s="5">
        <v>14.0</v>
      </c>
      <c r="AV423" s="5">
        <v>3.0</v>
      </c>
      <c r="AW423" s="5">
        <v>0.0</v>
      </c>
      <c r="AX423" s="5">
        <v>0.0</v>
      </c>
      <c r="AY423" s="5">
        <v>0.0</v>
      </c>
      <c r="AZ423" s="5">
        <v>0.0</v>
      </c>
      <c r="BA423" s="5">
        <v>0.0</v>
      </c>
      <c r="BB423" s="5">
        <v>0.25</v>
      </c>
      <c r="BC423" s="5">
        <f t="shared" si="1"/>
        <v>6</v>
      </c>
      <c r="BD423" s="5">
        <f t="shared" si="2"/>
        <v>1</v>
      </c>
    </row>
    <row r="424">
      <c r="A424" s="1">
        <v>423.0</v>
      </c>
      <c r="B424" s="3"/>
      <c r="C424" s="4" t="s">
        <v>1014</v>
      </c>
      <c r="D424" s="4" t="s">
        <v>1126</v>
      </c>
      <c r="E424" s="5">
        <v>2019.0</v>
      </c>
      <c r="F424" s="5">
        <v>2020.0</v>
      </c>
      <c r="G424" s="5">
        <v>26.0</v>
      </c>
      <c r="H424" s="5">
        <v>4.0</v>
      </c>
      <c r="I424" s="3"/>
      <c r="J424" s="3"/>
      <c r="K424" s="3"/>
      <c r="L424" s="5">
        <v>7.36</v>
      </c>
      <c r="M424" s="5">
        <v>0.0</v>
      </c>
      <c r="N424" s="3"/>
      <c r="O424" s="3"/>
      <c r="P424" s="3"/>
      <c r="Q424" s="3"/>
      <c r="R424" s="5">
        <v>11.0</v>
      </c>
      <c r="S424" s="5">
        <v>14.0</v>
      </c>
      <c r="T424" s="5">
        <v>14.0</v>
      </c>
      <c r="U424" s="5">
        <v>9.0</v>
      </c>
      <c r="V424" s="5">
        <v>5.0</v>
      </c>
      <c r="W424" s="5">
        <v>6.0</v>
      </c>
      <c r="X424" s="5">
        <v>0.0</v>
      </c>
      <c r="Y424" s="5">
        <v>0.0</v>
      </c>
      <c r="Z424" s="5">
        <v>1.0</v>
      </c>
      <c r="AA424" s="5">
        <v>0.0</v>
      </c>
      <c r="AB424" s="5">
        <v>0.0</v>
      </c>
      <c r="AC424" s="5">
        <v>53.0</v>
      </c>
      <c r="AD424" s="5">
        <v>1.818</v>
      </c>
      <c r="AE424" s="5">
        <v>3.3</v>
      </c>
      <c r="AF424" s="5">
        <v>0.67</v>
      </c>
      <c r="AG424" s="5">
        <v>53.0</v>
      </c>
      <c r="AH424" s="5">
        <v>45.0</v>
      </c>
      <c r="AI424" s="5">
        <v>14.0</v>
      </c>
      <c r="AJ424" s="5">
        <v>14.0</v>
      </c>
      <c r="AK424" s="5">
        <v>5.0</v>
      </c>
      <c r="AL424" s="5">
        <v>0.0</v>
      </c>
      <c r="AM424" s="5">
        <v>5.0</v>
      </c>
      <c r="AN424" s="5">
        <v>0.0</v>
      </c>
      <c r="AO424" s="5">
        <v>1.0</v>
      </c>
      <c r="AP424" s="5">
        <v>6.0</v>
      </c>
      <c r="AQ424" s="5">
        <v>0.311</v>
      </c>
      <c r="AR424" s="5">
        <v>0.396</v>
      </c>
      <c r="AS424" s="5">
        <v>0.756</v>
      </c>
      <c r="AT424" s="5">
        <v>1.152</v>
      </c>
      <c r="AU424" s="5">
        <v>34.0</v>
      </c>
      <c r="AV424" s="5">
        <v>0.0</v>
      </c>
      <c r="AW424" s="5">
        <v>1.0</v>
      </c>
      <c r="AX424" s="5">
        <v>0.0</v>
      </c>
      <c r="AY424" s="5">
        <v>1.0</v>
      </c>
      <c r="AZ424" s="5">
        <v>0.0</v>
      </c>
      <c r="BA424" s="5">
        <v>0.0</v>
      </c>
      <c r="BB424" s="5">
        <v>0.243</v>
      </c>
      <c r="BC424" s="5">
        <f t="shared" si="1"/>
        <v>4</v>
      </c>
      <c r="BD424" s="5">
        <f t="shared" si="2"/>
        <v>-1</v>
      </c>
    </row>
    <row r="425">
      <c r="A425" s="1">
        <v>424.0</v>
      </c>
      <c r="B425" s="3"/>
      <c r="C425" s="4" t="s">
        <v>1085</v>
      </c>
      <c r="D425" s="4" t="s">
        <v>1126</v>
      </c>
      <c r="E425" s="5">
        <v>2019.0</v>
      </c>
      <c r="F425" s="5">
        <v>2020.0</v>
      </c>
      <c r="G425" s="5">
        <v>18.0</v>
      </c>
      <c r="H425" s="5">
        <v>2.0</v>
      </c>
      <c r="I425" s="3"/>
      <c r="J425" s="3"/>
      <c r="K425" s="3"/>
      <c r="L425" s="5">
        <v>6.3</v>
      </c>
      <c r="M425" s="5">
        <v>2.0</v>
      </c>
      <c r="N425" s="3"/>
      <c r="O425" s="3"/>
      <c r="P425" s="3"/>
      <c r="Q425" s="3"/>
      <c r="R425" s="5">
        <v>10.0</v>
      </c>
      <c r="S425" s="5">
        <v>12.0</v>
      </c>
      <c r="T425" s="5">
        <v>8.0</v>
      </c>
      <c r="U425" s="5">
        <v>7.0</v>
      </c>
      <c r="V425" s="5">
        <v>0.0</v>
      </c>
      <c r="W425" s="5">
        <v>8.0</v>
      </c>
      <c r="X425" s="5">
        <v>0.0</v>
      </c>
      <c r="Y425" s="5">
        <v>0.0</v>
      </c>
      <c r="Z425" s="5">
        <v>0.0</v>
      </c>
      <c r="AA425" s="5">
        <v>0.0</v>
      </c>
      <c r="AB425" s="5">
        <v>0.0</v>
      </c>
      <c r="AC425" s="5">
        <v>50.0</v>
      </c>
      <c r="AD425" s="5">
        <v>2.0</v>
      </c>
      <c r="AE425" s="5">
        <v>1.8</v>
      </c>
      <c r="AF425" s="5">
        <v>0.25</v>
      </c>
      <c r="AG425" s="5">
        <v>50.0</v>
      </c>
      <c r="AH425" s="5">
        <v>41.0</v>
      </c>
      <c r="AI425" s="5">
        <v>8.0</v>
      </c>
      <c r="AJ425" s="5">
        <v>12.0</v>
      </c>
      <c r="AK425" s="5">
        <v>6.0</v>
      </c>
      <c r="AL425" s="5">
        <v>0.0</v>
      </c>
      <c r="AM425" s="5">
        <v>0.0</v>
      </c>
      <c r="AN425" s="5">
        <v>0.0</v>
      </c>
      <c r="AO425" s="5">
        <v>0.0</v>
      </c>
      <c r="AP425" s="5">
        <v>8.0</v>
      </c>
      <c r="AQ425" s="5">
        <v>0.293</v>
      </c>
      <c r="AR425" s="5">
        <v>0.4</v>
      </c>
      <c r="AS425" s="5">
        <v>0.439</v>
      </c>
      <c r="AT425" s="5">
        <v>0.839</v>
      </c>
      <c r="AU425" s="5">
        <v>18.0</v>
      </c>
      <c r="AV425" s="5">
        <v>0.0</v>
      </c>
      <c r="AW425" s="5">
        <v>0.0</v>
      </c>
      <c r="AX425" s="5">
        <v>0.0</v>
      </c>
      <c r="AY425" s="5">
        <v>1.0</v>
      </c>
      <c r="AZ425" s="5">
        <v>0.0</v>
      </c>
      <c r="BA425" s="5">
        <v>0.0</v>
      </c>
      <c r="BB425" s="5">
        <v>0.3</v>
      </c>
      <c r="BC425" s="5">
        <f t="shared" si="1"/>
        <v>6</v>
      </c>
      <c r="BD425" s="5">
        <f t="shared" si="2"/>
        <v>0</v>
      </c>
    </row>
    <row r="426">
      <c r="BC426" s="5">
        <f t="shared" si="1"/>
        <v>0</v>
      </c>
      <c r="BD426" s="5">
        <f t="shared" si="2"/>
        <v>0</v>
      </c>
    </row>
    <row r="427">
      <c r="BC427" s="5">
        <f t="shared" si="1"/>
        <v>0</v>
      </c>
      <c r="BD427" s="5">
        <f t="shared" si="2"/>
        <v>0</v>
      </c>
    </row>
    <row r="428">
      <c r="BC428" s="5">
        <f t="shared" si="1"/>
        <v>0</v>
      </c>
      <c r="BD428" s="5">
        <f t="shared" si="2"/>
        <v>0</v>
      </c>
    </row>
    <row r="429">
      <c r="BC429" s="5">
        <f t="shared" si="1"/>
        <v>0</v>
      </c>
      <c r="BD429" s="5">
        <f t="shared" si="2"/>
        <v>0</v>
      </c>
    </row>
    <row r="430">
      <c r="BC430" s="5">
        <f t="shared" si="1"/>
        <v>0</v>
      </c>
      <c r="BD430" s="5">
        <f t="shared" si="2"/>
        <v>0</v>
      </c>
    </row>
    <row r="431">
      <c r="BC431" s="5">
        <f t="shared" si="1"/>
        <v>0</v>
      </c>
      <c r="BD431" s="5">
        <f t="shared" si="2"/>
        <v>0</v>
      </c>
    </row>
    <row r="432">
      <c r="BC432" s="5">
        <f t="shared" si="1"/>
        <v>0</v>
      </c>
      <c r="BD432" s="5">
        <f t="shared" si="2"/>
        <v>0</v>
      </c>
    </row>
    <row r="433">
      <c r="BC433" s="5">
        <f t="shared" si="1"/>
        <v>0</v>
      </c>
      <c r="BD433" s="5">
        <f t="shared" si="2"/>
        <v>0</v>
      </c>
    </row>
    <row r="434">
      <c r="BC434" s="5">
        <f t="shared" si="1"/>
        <v>0</v>
      </c>
      <c r="BD434" s="5">
        <f t="shared" si="2"/>
        <v>0</v>
      </c>
    </row>
    <row r="435">
      <c r="BC435" s="5">
        <f t="shared" si="1"/>
        <v>0</v>
      </c>
      <c r="BD435" s="5">
        <f t="shared" si="2"/>
        <v>0</v>
      </c>
    </row>
    <row r="436">
      <c r="BC436" s="5">
        <f t="shared" si="1"/>
        <v>0</v>
      </c>
      <c r="BD436" s="5">
        <f t="shared" si="2"/>
        <v>0</v>
      </c>
    </row>
    <row r="437">
      <c r="BC437" s="5">
        <f t="shared" si="1"/>
        <v>0</v>
      </c>
      <c r="BD437" s="5">
        <f t="shared" si="2"/>
        <v>0</v>
      </c>
    </row>
    <row r="438">
      <c r="BC438" s="5">
        <f t="shared" si="1"/>
        <v>0</v>
      </c>
      <c r="BD438" s="5">
        <f t="shared" si="2"/>
        <v>0</v>
      </c>
    </row>
    <row r="439">
      <c r="BC439" s="5">
        <f t="shared" si="1"/>
        <v>0</v>
      </c>
      <c r="BD439" s="5">
        <f t="shared" si="2"/>
        <v>0</v>
      </c>
    </row>
    <row r="440">
      <c r="BC440" s="5">
        <f t="shared" si="1"/>
        <v>0</v>
      </c>
      <c r="BD440" s="5">
        <f t="shared" si="2"/>
        <v>0</v>
      </c>
    </row>
    <row r="441">
      <c r="BC441" s="5">
        <f t="shared" si="1"/>
        <v>0</v>
      </c>
      <c r="BD441" s="5">
        <f t="shared" si="2"/>
        <v>0</v>
      </c>
    </row>
    <row r="442">
      <c r="BC442" s="5">
        <f t="shared" si="1"/>
        <v>0</v>
      </c>
      <c r="BD442" s="5">
        <f t="shared" si="2"/>
        <v>0</v>
      </c>
    </row>
    <row r="443">
      <c r="BC443" s="5">
        <f t="shared" si="1"/>
        <v>0</v>
      </c>
      <c r="BD443" s="5">
        <f t="shared" si="2"/>
        <v>0</v>
      </c>
    </row>
    <row r="444">
      <c r="BC444" s="5">
        <f t="shared" si="1"/>
        <v>0</v>
      </c>
      <c r="BD444" s="5">
        <f t="shared" si="2"/>
        <v>0</v>
      </c>
    </row>
    <row r="445">
      <c r="BC445" s="5">
        <f t="shared" si="1"/>
        <v>0</v>
      </c>
      <c r="BD445" s="5">
        <f t="shared" si="2"/>
        <v>0</v>
      </c>
    </row>
    <row r="446">
      <c r="BC446" s="5">
        <f t="shared" si="1"/>
        <v>0</v>
      </c>
      <c r="BD446" s="5">
        <f t="shared" si="2"/>
        <v>0</v>
      </c>
    </row>
    <row r="447">
      <c r="BC447" s="5">
        <f t="shared" si="1"/>
        <v>0</v>
      </c>
      <c r="BD447" s="5">
        <f t="shared" si="2"/>
        <v>0</v>
      </c>
    </row>
    <row r="448">
      <c r="BC448" s="5">
        <f t="shared" si="1"/>
        <v>0</v>
      </c>
      <c r="BD448" s="5">
        <f t="shared" si="2"/>
        <v>0</v>
      </c>
    </row>
    <row r="449">
      <c r="BC449" s="5">
        <f t="shared" si="1"/>
        <v>0</v>
      </c>
      <c r="BD449" s="5">
        <f t="shared" si="2"/>
        <v>0</v>
      </c>
    </row>
    <row r="450">
      <c r="BC450" s="5">
        <f t="shared" si="1"/>
        <v>0</v>
      </c>
      <c r="BD450" s="5">
        <f t="shared" si="2"/>
        <v>0</v>
      </c>
    </row>
    <row r="451">
      <c r="BC451" s="5">
        <f t="shared" si="1"/>
        <v>0</v>
      </c>
      <c r="BD451" s="5">
        <f t="shared" si="2"/>
        <v>0</v>
      </c>
    </row>
    <row r="452">
      <c r="BC452" s="5">
        <f t="shared" si="1"/>
        <v>0</v>
      </c>
      <c r="BD452" s="5">
        <f t="shared" si="2"/>
        <v>0</v>
      </c>
    </row>
    <row r="453">
      <c r="BC453" s="5">
        <f t="shared" si="1"/>
        <v>0</v>
      </c>
      <c r="BD453" s="5">
        <f t="shared" si="2"/>
        <v>0</v>
      </c>
    </row>
    <row r="454">
      <c r="BC454" s="5">
        <f t="shared" si="1"/>
        <v>0</v>
      </c>
      <c r="BD454" s="5">
        <f t="shared" si="2"/>
        <v>0</v>
      </c>
    </row>
    <row r="455">
      <c r="BC455" s="5">
        <f t="shared" si="1"/>
        <v>0</v>
      </c>
      <c r="BD455" s="5">
        <f t="shared" si="2"/>
        <v>0</v>
      </c>
    </row>
    <row r="456">
      <c r="BC456" s="5">
        <f t="shared" si="1"/>
        <v>0</v>
      </c>
      <c r="BD456" s="5">
        <f t="shared" si="2"/>
        <v>0</v>
      </c>
    </row>
    <row r="457">
      <c r="BC457" s="5">
        <f t="shared" si="1"/>
        <v>0</v>
      </c>
      <c r="BD457" s="5">
        <f t="shared" si="2"/>
        <v>0</v>
      </c>
    </row>
    <row r="458">
      <c r="BC458" s="5">
        <f t="shared" si="1"/>
        <v>0</v>
      </c>
      <c r="BD458" s="5">
        <f t="shared" si="2"/>
        <v>0</v>
      </c>
    </row>
    <row r="459">
      <c r="BC459" s="5">
        <f t="shared" si="1"/>
        <v>0</v>
      </c>
      <c r="BD459" s="5">
        <f t="shared" si="2"/>
        <v>0</v>
      </c>
    </row>
    <row r="460">
      <c r="BC460" s="5">
        <f t="shared" si="1"/>
        <v>0</v>
      </c>
      <c r="BD460" s="5">
        <f t="shared" si="2"/>
        <v>0</v>
      </c>
    </row>
    <row r="461">
      <c r="BC461" s="5">
        <f t="shared" si="1"/>
        <v>0</v>
      </c>
      <c r="BD461" s="5">
        <f t="shared" si="2"/>
        <v>0</v>
      </c>
    </row>
    <row r="462">
      <c r="BC462" s="5">
        <f t="shared" si="1"/>
        <v>0</v>
      </c>
      <c r="BD462" s="5">
        <f t="shared" si="2"/>
        <v>0</v>
      </c>
    </row>
    <row r="463">
      <c r="BC463" s="5">
        <f t="shared" si="1"/>
        <v>0</v>
      </c>
      <c r="BD463" s="5">
        <f t="shared" si="2"/>
        <v>0</v>
      </c>
    </row>
    <row r="464">
      <c r="BC464" s="5">
        <f t="shared" si="1"/>
        <v>0</v>
      </c>
      <c r="BD464" s="5">
        <f t="shared" si="2"/>
        <v>0</v>
      </c>
    </row>
    <row r="465">
      <c r="BC465" s="5">
        <f t="shared" si="1"/>
        <v>0</v>
      </c>
      <c r="BD465" s="5">
        <f t="shared" si="2"/>
        <v>0</v>
      </c>
    </row>
    <row r="466">
      <c r="BC466" s="5">
        <f t="shared" si="1"/>
        <v>0</v>
      </c>
      <c r="BD466" s="5">
        <f t="shared" si="2"/>
        <v>0</v>
      </c>
    </row>
    <row r="467">
      <c r="BC467" s="5">
        <f t="shared" si="1"/>
        <v>0</v>
      </c>
      <c r="BD467" s="5">
        <f t="shared" si="2"/>
        <v>0</v>
      </c>
    </row>
    <row r="468">
      <c r="BC468" s="5">
        <f t="shared" si="1"/>
        <v>0</v>
      </c>
      <c r="BD468" s="5">
        <f t="shared" si="2"/>
        <v>0</v>
      </c>
    </row>
    <row r="469">
      <c r="BC469" s="5">
        <f t="shared" si="1"/>
        <v>0</v>
      </c>
      <c r="BD469" s="5">
        <f t="shared" si="2"/>
        <v>0</v>
      </c>
    </row>
    <row r="470">
      <c r="BC470" s="5">
        <f t="shared" si="1"/>
        <v>0</v>
      </c>
      <c r="BD470" s="5">
        <f t="shared" si="2"/>
        <v>0</v>
      </c>
    </row>
    <row r="471">
      <c r="BC471" s="5">
        <f t="shared" si="1"/>
        <v>0</v>
      </c>
      <c r="BD471" s="5">
        <f t="shared" si="2"/>
        <v>0</v>
      </c>
    </row>
    <row r="472">
      <c r="BC472" s="5">
        <f t="shared" si="1"/>
        <v>0</v>
      </c>
      <c r="BD472" s="5">
        <f t="shared" si="2"/>
        <v>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29"/>
    <col customWidth="1" min="2" max="2" width="1.71"/>
    <col customWidth="1" min="3" max="3" width="20.0"/>
    <col customWidth="1" min="4" max="4" width="6.71"/>
    <col customWidth="1" min="5" max="5" width="5.71"/>
    <col customWidth="1" min="6" max="6" width="5.43"/>
    <col customWidth="1" min="7" max="7" width="3.29"/>
    <col customWidth="1" min="8" max="8" width="3.57"/>
    <col customWidth="1" min="9" max="9" width="3.0"/>
    <col customWidth="1" min="10" max="10" width="2.0"/>
    <col customWidth="1" min="11" max="11" width="6.0"/>
    <col customWidth="1" min="12" max="12" width="5.86"/>
    <col customWidth="1" min="13" max="14" width="3.43"/>
    <col customWidth="1" min="15" max="15" width="3.57"/>
    <col customWidth="1" min="16" max="16" width="4.86"/>
    <col customWidth="1" min="17" max="17" width="3.29"/>
    <col customWidth="1" min="18" max="18" width="4.86"/>
    <col customWidth="1" min="19" max="21" width="3.29"/>
    <col customWidth="1" min="22" max="22" width="3.71"/>
    <col customWidth="1" min="23" max="23" width="3.43"/>
    <col customWidth="1" min="24" max="24" width="4.0"/>
    <col customWidth="1" min="25" max="26" width="4.71"/>
    <col customWidth="1" min="27" max="27" width="3.43"/>
    <col customWidth="1" min="28" max="28" width="4.14"/>
    <col customWidth="1" min="29" max="29" width="4.29"/>
    <col customWidth="1" min="30" max="30" width="6.0"/>
    <col customWidth="1" min="31" max="31" width="4.86"/>
    <col customWidth="1" min="32" max="32" width="6.29"/>
    <col customWidth="1" min="33" max="34" width="4.29"/>
    <col customWidth="1" min="35" max="36" width="3.29"/>
    <col customWidth="1" min="37" max="38" width="3.43"/>
    <col customWidth="1" min="39" max="39" width="3.71"/>
    <col customWidth="1" min="40" max="41" width="3.29"/>
    <col customWidth="1" min="42" max="42" width="3.43"/>
    <col customWidth="1" min="43" max="46" width="5.86"/>
    <col customWidth="1" min="47" max="47" width="4.29"/>
    <col customWidth="1" min="48" max="48" width="4.86"/>
    <col customWidth="1" min="49" max="49" width="4.71"/>
    <col customWidth="1" min="50" max="50" width="3.43"/>
    <col customWidth="1" min="51" max="51" width="3.14"/>
    <col customWidth="1" min="52" max="52" width="4.0"/>
    <col customWidth="1" min="53" max="53" width="4.71"/>
    <col customWidth="1" min="54" max="54" width="6.29"/>
    <col customWidth="1" min="55" max="55" width="3.14"/>
    <col customWidth="1" min="56" max="56" width="4.4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19</v>
      </c>
      <c r="I1" s="7" t="s">
        <v>675</v>
      </c>
      <c r="J1" s="7" t="s">
        <v>676</v>
      </c>
      <c r="K1" s="7" t="s">
        <v>677</v>
      </c>
      <c r="L1" s="7" t="s">
        <v>678</v>
      </c>
      <c r="M1" s="7" t="s">
        <v>8</v>
      </c>
      <c r="N1" s="7" t="s">
        <v>679</v>
      </c>
      <c r="O1" s="7" t="s">
        <v>680</v>
      </c>
      <c r="P1" s="7" t="s">
        <v>681</v>
      </c>
      <c r="Q1" s="7" t="s">
        <v>682</v>
      </c>
      <c r="R1" s="7" t="s">
        <v>683</v>
      </c>
      <c r="S1" s="7" t="s">
        <v>12</v>
      </c>
      <c r="T1" s="7" t="s">
        <v>11</v>
      </c>
      <c r="U1" s="7" t="s">
        <v>684</v>
      </c>
      <c r="V1" s="7" t="s">
        <v>7</v>
      </c>
      <c r="W1" s="7" t="s">
        <v>18</v>
      </c>
      <c r="X1" s="7" t="s">
        <v>29</v>
      </c>
      <c r="Y1" s="7" t="s">
        <v>30</v>
      </c>
      <c r="Z1" s="7" t="s">
        <v>26</v>
      </c>
      <c r="AA1" s="7" t="s">
        <v>685</v>
      </c>
      <c r="AB1" s="7" t="s">
        <v>686</v>
      </c>
      <c r="AC1" s="7" t="s">
        <v>687</v>
      </c>
      <c r="AD1" s="7" t="s">
        <v>688</v>
      </c>
      <c r="AE1" s="7" t="s">
        <v>689</v>
      </c>
      <c r="AF1" s="7" t="s">
        <v>690</v>
      </c>
      <c r="AG1" s="7" t="s">
        <v>9</v>
      </c>
      <c r="AH1" s="7" t="s">
        <v>10</v>
      </c>
      <c r="AI1" s="7" t="s">
        <v>11</v>
      </c>
      <c r="AJ1" s="7" t="s">
        <v>12</v>
      </c>
      <c r="AK1" s="7" t="s">
        <v>13</v>
      </c>
      <c r="AL1" s="7" t="s">
        <v>14</v>
      </c>
      <c r="AM1" s="7" t="s">
        <v>7</v>
      </c>
      <c r="AN1" s="7" t="s">
        <v>16</v>
      </c>
      <c r="AO1" s="7" t="s">
        <v>17</v>
      </c>
      <c r="AP1" s="7" t="s">
        <v>18</v>
      </c>
      <c r="AQ1" s="7" t="s">
        <v>20</v>
      </c>
      <c r="AR1" s="7" t="s">
        <v>21</v>
      </c>
      <c r="AS1" s="7" t="s">
        <v>22</v>
      </c>
      <c r="AT1" s="7" t="s">
        <v>23</v>
      </c>
      <c r="AU1" s="7" t="s">
        <v>24</v>
      </c>
      <c r="AV1" s="7" t="s">
        <v>25</v>
      </c>
      <c r="AW1" s="7" t="s">
        <v>26</v>
      </c>
      <c r="AX1" s="7" t="s">
        <v>27</v>
      </c>
      <c r="AY1" s="7" t="s">
        <v>28</v>
      </c>
      <c r="AZ1" s="7" t="s">
        <v>29</v>
      </c>
      <c r="BA1" s="7" t="s">
        <v>30</v>
      </c>
      <c r="BB1" s="7" t="s">
        <v>31</v>
      </c>
      <c r="BC1" s="1" t="s">
        <v>32</v>
      </c>
      <c r="BD1" s="1" t="s">
        <v>33</v>
      </c>
    </row>
    <row r="2">
      <c r="A2" s="7">
        <v>1.0</v>
      </c>
      <c r="B2" s="3"/>
      <c r="C2" s="8" t="s">
        <v>673</v>
      </c>
      <c r="D2" s="8" t="s">
        <v>1126</v>
      </c>
      <c r="E2" s="9">
        <v>2019.0</v>
      </c>
      <c r="F2" s="9">
        <v>2020.0</v>
      </c>
      <c r="G2" s="9">
        <v>32.0</v>
      </c>
      <c r="H2" s="9">
        <v>73.0</v>
      </c>
      <c r="I2" s="3"/>
      <c r="J2" s="3"/>
      <c r="K2" s="3"/>
      <c r="L2" s="9">
        <v>2.63</v>
      </c>
      <c r="M2" s="9">
        <v>32.0</v>
      </c>
      <c r="N2" s="3"/>
      <c r="O2" s="3"/>
      <c r="P2" s="3"/>
      <c r="Q2" s="3"/>
      <c r="R2" s="9">
        <v>48.0</v>
      </c>
      <c r="S2" s="9">
        <v>36.0</v>
      </c>
      <c r="T2" s="9">
        <v>10.0</v>
      </c>
      <c r="U2" s="9">
        <v>14.0</v>
      </c>
      <c r="V2" s="9">
        <v>4.0</v>
      </c>
      <c r="W2" s="9">
        <v>15.0</v>
      </c>
      <c r="X2" s="9">
        <v>0.0</v>
      </c>
      <c r="Y2" s="9">
        <v>0.0</v>
      </c>
      <c r="Z2" s="9">
        <v>0.0</v>
      </c>
      <c r="AA2" s="9">
        <v>0.0</v>
      </c>
      <c r="AB2" s="9">
        <v>0.0</v>
      </c>
      <c r="AC2" s="9">
        <v>192.0</v>
      </c>
      <c r="AD2" s="9">
        <v>1.063</v>
      </c>
      <c r="AE2" s="9">
        <v>13.7</v>
      </c>
      <c r="AF2" s="9">
        <v>4.87</v>
      </c>
      <c r="AG2" s="9">
        <v>192.0</v>
      </c>
      <c r="AH2" s="9">
        <v>176.0</v>
      </c>
      <c r="AI2" s="9">
        <v>10.0</v>
      </c>
      <c r="AJ2" s="9">
        <v>36.0</v>
      </c>
      <c r="AK2" s="9">
        <v>3.0</v>
      </c>
      <c r="AL2" s="9">
        <v>1.0</v>
      </c>
      <c r="AM2" s="9">
        <v>4.0</v>
      </c>
      <c r="AN2" s="9">
        <v>6.0</v>
      </c>
      <c r="AO2" s="9">
        <v>2.0</v>
      </c>
      <c r="AP2" s="9">
        <v>15.0</v>
      </c>
      <c r="AQ2" s="9">
        <v>0.205</v>
      </c>
      <c r="AR2" s="9">
        <v>0.267</v>
      </c>
      <c r="AS2" s="9">
        <v>0.301</v>
      </c>
      <c r="AT2" s="9">
        <v>0.568</v>
      </c>
      <c r="AU2" s="9">
        <v>53.0</v>
      </c>
      <c r="AV2" s="9">
        <v>1.0</v>
      </c>
      <c r="AW2" s="9">
        <v>0.0</v>
      </c>
      <c r="AX2" s="9">
        <v>1.0</v>
      </c>
      <c r="AY2" s="9">
        <v>0.0</v>
      </c>
      <c r="AZ2" s="9">
        <v>0.0</v>
      </c>
      <c r="BA2" s="9">
        <v>0.0</v>
      </c>
      <c r="BB2" s="9">
        <v>0.323</v>
      </c>
      <c r="BC2" s="5">
        <f t="shared" ref="BC2:BC472" si="1">AJ2-AK2-AL2-AM2</f>
        <v>28</v>
      </c>
      <c r="BD2" s="5">
        <f t="shared" ref="BD2:BD472" si="2">AN2-AO2</f>
        <v>4</v>
      </c>
    </row>
    <row r="3">
      <c r="A3" s="7">
        <v>2.0</v>
      </c>
      <c r="B3" s="3"/>
      <c r="C3" s="8" t="s">
        <v>661</v>
      </c>
      <c r="D3" s="8" t="s">
        <v>1126</v>
      </c>
      <c r="E3" s="9">
        <v>2019.0</v>
      </c>
      <c r="F3" s="9">
        <v>2020.0</v>
      </c>
      <c r="G3" s="9">
        <v>41.0</v>
      </c>
      <c r="H3" s="9">
        <v>67.0</v>
      </c>
      <c r="I3" s="3"/>
      <c r="J3" s="3"/>
      <c r="K3" s="3"/>
      <c r="L3" s="9">
        <v>3.57</v>
      </c>
      <c r="M3" s="9">
        <v>40.0</v>
      </c>
      <c r="N3" s="3"/>
      <c r="O3" s="3"/>
      <c r="P3" s="3"/>
      <c r="Q3" s="3"/>
      <c r="R3" s="9">
        <v>53.0</v>
      </c>
      <c r="S3" s="9">
        <v>40.0</v>
      </c>
      <c r="T3" s="9">
        <v>17.0</v>
      </c>
      <c r="U3" s="9">
        <v>21.0</v>
      </c>
      <c r="V3" s="9">
        <v>6.0</v>
      </c>
      <c r="W3" s="9">
        <v>15.0</v>
      </c>
      <c r="X3" s="9">
        <v>1.0</v>
      </c>
      <c r="Y3" s="9">
        <v>1.0</v>
      </c>
      <c r="Z3" s="9">
        <v>2.0</v>
      </c>
      <c r="AA3" s="9">
        <v>0.0</v>
      </c>
      <c r="AB3" s="9">
        <v>2.0</v>
      </c>
      <c r="AC3" s="9">
        <v>212.0</v>
      </c>
      <c r="AD3" s="9">
        <v>1.038</v>
      </c>
      <c r="AE3" s="9">
        <v>11.4</v>
      </c>
      <c r="AF3" s="9">
        <v>4.47</v>
      </c>
      <c r="AG3" s="9">
        <v>212.0</v>
      </c>
      <c r="AH3" s="9">
        <v>193.0</v>
      </c>
      <c r="AI3" s="9">
        <v>17.0</v>
      </c>
      <c r="AJ3" s="9">
        <v>40.0</v>
      </c>
      <c r="AK3" s="9">
        <v>9.0</v>
      </c>
      <c r="AL3" s="9">
        <v>2.0</v>
      </c>
      <c r="AM3" s="9">
        <v>6.0</v>
      </c>
      <c r="AN3" s="9">
        <v>4.0</v>
      </c>
      <c r="AO3" s="9">
        <v>0.0</v>
      </c>
      <c r="AP3" s="9">
        <v>15.0</v>
      </c>
      <c r="AQ3" s="9">
        <v>0.207</v>
      </c>
      <c r="AR3" s="9">
        <v>0.271</v>
      </c>
      <c r="AS3" s="9">
        <v>0.368</v>
      </c>
      <c r="AT3" s="9">
        <v>0.639</v>
      </c>
      <c r="AU3" s="9">
        <v>71.0</v>
      </c>
      <c r="AV3" s="9">
        <v>3.0</v>
      </c>
      <c r="AW3" s="9">
        <v>2.0</v>
      </c>
      <c r="AX3" s="9">
        <v>2.0</v>
      </c>
      <c r="AY3" s="9">
        <v>0.0</v>
      </c>
      <c r="AZ3" s="9">
        <v>1.0</v>
      </c>
      <c r="BA3" s="9">
        <v>1.0</v>
      </c>
      <c r="BB3" s="9">
        <v>0.283</v>
      </c>
      <c r="BC3" s="5">
        <f t="shared" si="1"/>
        <v>23</v>
      </c>
      <c r="BD3" s="5">
        <f t="shared" si="2"/>
        <v>4</v>
      </c>
    </row>
    <row r="4">
      <c r="A4" s="7">
        <v>3.0</v>
      </c>
      <c r="B4" s="3"/>
      <c r="C4" s="8" t="s">
        <v>387</v>
      </c>
      <c r="D4" s="8" t="s">
        <v>1126</v>
      </c>
      <c r="E4" s="9">
        <v>2019.0</v>
      </c>
      <c r="F4" s="9">
        <v>2020.0</v>
      </c>
      <c r="G4" s="9">
        <v>38.0</v>
      </c>
      <c r="H4" s="9">
        <v>59.0</v>
      </c>
      <c r="I4" s="3"/>
      <c r="J4" s="3"/>
      <c r="K4" s="3"/>
      <c r="L4" s="9">
        <v>3.21</v>
      </c>
      <c r="M4" s="9">
        <v>38.0</v>
      </c>
      <c r="N4" s="3"/>
      <c r="O4" s="3"/>
      <c r="P4" s="3"/>
      <c r="Q4" s="3"/>
      <c r="R4" s="9">
        <v>53.1</v>
      </c>
      <c r="S4" s="9">
        <v>39.0</v>
      </c>
      <c r="T4" s="9">
        <v>22.0</v>
      </c>
      <c r="U4" s="9">
        <v>19.0</v>
      </c>
      <c r="V4" s="9">
        <v>4.0</v>
      </c>
      <c r="W4" s="9">
        <v>7.0</v>
      </c>
      <c r="X4" s="9">
        <v>0.0</v>
      </c>
      <c r="Y4" s="9">
        <v>3.0</v>
      </c>
      <c r="Z4" s="9">
        <v>3.0</v>
      </c>
      <c r="AA4" s="9">
        <v>0.0</v>
      </c>
      <c r="AB4" s="9">
        <v>0.0</v>
      </c>
      <c r="AC4" s="9">
        <v>207.0</v>
      </c>
      <c r="AD4" s="9">
        <v>0.863</v>
      </c>
      <c r="AE4" s="9">
        <v>10.0</v>
      </c>
      <c r="AF4" s="9">
        <v>8.43</v>
      </c>
      <c r="AG4" s="9">
        <v>207.0</v>
      </c>
      <c r="AH4" s="9">
        <v>195.0</v>
      </c>
      <c r="AI4" s="9">
        <v>22.0</v>
      </c>
      <c r="AJ4" s="9">
        <v>39.0</v>
      </c>
      <c r="AK4" s="9">
        <v>10.0</v>
      </c>
      <c r="AL4" s="9">
        <v>0.0</v>
      </c>
      <c r="AM4" s="9">
        <v>4.0</v>
      </c>
      <c r="AN4" s="9">
        <v>4.0</v>
      </c>
      <c r="AO4" s="9">
        <v>0.0</v>
      </c>
      <c r="AP4" s="9">
        <v>7.0</v>
      </c>
      <c r="AQ4" s="9">
        <v>0.2</v>
      </c>
      <c r="AR4" s="9">
        <v>0.239</v>
      </c>
      <c r="AS4" s="9">
        <v>0.313</v>
      </c>
      <c r="AT4" s="9">
        <v>0.552</v>
      </c>
      <c r="AU4" s="9">
        <v>61.0</v>
      </c>
      <c r="AV4" s="9">
        <v>4.0</v>
      </c>
      <c r="AW4" s="9">
        <v>3.0</v>
      </c>
      <c r="AX4" s="9">
        <v>2.0</v>
      </c>
      <c r="AY4" s="9">
        <v>0.0</v>
      </c>
      <c r="AZ4" s="9">
        <v>0.0</v>
      </c>
      <c r="BA4" s="9">
        <v>3.0</v>
      </c>
      <c r="BB4" s="9">
        <v>0.265</v>
      </c>
      <c r="BC4" s="5">
        <f t="shared" si="1"/>
        <v>25</v>
      </c>
      <c r="BD4" s="5">
        <f t="shared" si="2"/>
        <v>4</v>
      </c>
    </row>
    <row r="5">
      <c r="A5" s="7">
        <v>4.0</v>
      </c>
      <c r="B5" s="3"/>
      <c r="C5" s="8" t="s">
        <v>1132</v>
      </c>
      <c r="D5" s="8" t="s">
        <v>1126</v>
      </c>
      <c r="E5" s="9">
        <v>2019.0</v>
      </c>
      <c r="F5" s="9">
        <v>2020.0</v>
      </c>
      <c r="G5" s="9">
        <v>37.0</v>
      </c>
      <c r="H5" s="9">
        <v>56.0</v>
      </c>
      <c r="I5" s="3"/>
      <c r="J5" s="3"/>
      <c r="K5" s="3"/>
      <c r="L5" s="9">
        <v>3.57</v>
      </c>
      <c r="M5" s="9">
        <v>36.0</v>
      </c>
      <c r="N5" s="3"/>
      <c r="O5" s="3"/>
      <c r="P5" s="3"/>
      <c r="Q5" s="3"/>
      <c r="R5" s="9">
        <v>58.0</v>
      </c>
      <c r="S5" s="9">
        <v>55.0</v>
      </c>
      <c r="T5" s="9">
        <v>25.0</v>
      </c>
      <c r="U5" s="9">
        <v>23.0</v>
      </c>
      <c r="V5" s="9">
        <v>8.0</v>
      </c>
      <c r="W5" s="9">
        <v>15.0</v>
      </c>
      <c r="X5" s="9">
        <v>0.0</v>
      </c>
      <c r="Y5" s="9">
        <v>1.0</v>
      </c>
      <c r="Z5" s="9">
        <v>2.0</v>
      </c>
      <c r="AA5" s="9">
        <v>0.0</v>
      </c>
      <c r="AB5" s="9">
        <v>1.0</v>
      </c>
      <c r="AC5" s="9">
        <v>245.0</v>
      </c>
      <c r="AD5" s="9">
        <v>1.207</v>
      </c>
      <c r="AE5" s="9">
        <v>8.7</v>
      </c>
      <c r="AF5" s="9">
        <v>3.73</v>
      </c>
      <c r="AG5" s="9">
        <v>245.0</v>
      </c>
      <c r="AH5" s="9">
        <v>227.0</v>
      </c>
      <c r="AI5" s="9">
        <v>25.0</v>
      </c>
      <c r="AJ5" s="9">
        <v>55.0</v>
      </c>
      <c r="AK5" s="9">
        <v>8.0</v>
      </c>
      <c r="AL5" s="9">
        <v>0.0</v>
      </c>
      <c r="AM5" s="9">
        <v>8.0</v>
      </c>
      <c r="AN5" s="9">
        <v>7.0</v>
      </c>
      <c r="AO5" s="9">
        <v>2.0</v>
      </c>
      <c r="AP5" s="9">
        <v>15.0</v>
      </c>
      <c r="AQ5" s="9">
        <v>0.242</v>
      </c>
      <c r="AR5" s="9">
        <v>0.294</v>
      </c>
      <c r="AS5" s="9">
        <v>0.383</v>
      </c>
      <c r="AT5" s="9">
        <v>0.677</v>
      </c>
      <c r="AU5" s="9">
        <v>87.0</v>
      </c>
      <c r="AV5" s="9">
        <v>2.0</v>
      </c>
      <c r="AW5" s="9">
        <v>2.0</v>
      </c>
      <c r="AX5" s="9">
        <v>0.0</v>
      </c>
      <c r="AY5" s="9">
        <v>1.0</v>
      </c>
      <c r="AZ5" s="9">
        <v>0.0</v>
      </c>
      <c r="BA5" s="9">
        <v>1.0</v>
      </c>
      <c r="BB5" s="9">
        <v>0.287</v>
      </c>
      <c r="BC5" s="5">
        <f t="shared" si="1"/>
        <v>39</v>
      </c>
      <c r="BD5" s="5">
        <f t="shared" si="2"/>
        <v>5</v>
      </c>
    </row>
    <row r="6">
      <c r="A6" s="7">
        <v>5.0</v>
      </c>
      <c r="B6" s="3"/>
      <c r="C6" s="8" t="s">
        <v>1133</v>
      </c>
      <c r="D6" s="8" t="s">
        <v>1126</v>
      </c>
      <c r="E6" s="9">
        <v>2019.0</v>
      </c>
      <c r="F6" s="9">
        <v>2020.0</v>
      </c>
      <c r="G6" s="9">
        <v>33.0</v>
      </c>
      <c r="H6" s="9">
        <v>54.0</v>
      </c>
      <c r="I6" s="3"/>
      <c r="J6" s="3"/>
      <c r="K6" s="3"/>
      <c r="L6" s="9">
        <v>4.12</v>
      </c>
      <c r="M6" s="9">
        <v>33.0</v>
      </c>
      <c r="N6" s="3"/>
      <c r="O6" s="3"/>
      <c r="P6" s="3"/>
      <c r="Q6" s="3"/>
      <c r="R6" s="9">
        <v>43.2</v>
      </c>
      <c r="S6" s="9">
        <v>36.0</v>
      </c>
      <c r="T6" s="9">
        <v>18.0</v>
      </c>
      <c r="U6" s="9">
        <v>20.0</v>
      </c>
      <c r="V6" s="9">
        <v>8.0</v>
      </c>
      <c r="W6" s="9">
        <v>7.0</v>
      </c>
      <c r="X6" s="9">
        <v>0.0</v>
      </c>
      <c r="Y6" s="9">
        <v>4.0</v>
      </c>
      <c r="Z6" s="9">
        <v>5.0</v>
      </c>
      <c r="AA6" s="9">
        <v>0.0</v>
      </c>
      <c r="AB6" s="9">
        <v>1.0</v>
      </c>
      <c r="AC6" s="9">
        <v>178.0</v>
      </c>
      <c r="AD6" s="9">
        <v>0.985</v>
      </c>
      <c r="AE6" s="9">
        <v>11.1</v>
      </c>
      <c r="AF6" s="9">
        <v>7.71</v>
      </c>
      <c r="AG6" s="9">
        <v>178.0</v>
      </c>
      <c r="AH6" s="9">
        <v>163.0</v>
      </c>
      <c r="AI6" s="9">
        <v>18.0</v>
      </c>
      <c r="AJ6" s="9">
        <v>36.0</v>
      </c>
      <c r="AK6" s="9">
        <v>6.0</v>
      </c>
      <c r="AL6" s="9">
        <v>0.0</v>
      </c>
      <c r="AM6" s="9">
        <v>8.0</v>
      </c>
      <c r="AN6" s="9">
        <v>1.0</v>
      </c>
      <c r="AO6" s="9">
        <v>1.0</v>
      </c>
      <c r="AP6" s="9">
        <v>7.0</v>
      </c>
      <c r="AQ6" s="9">
        <v>0.221</v>
      </c>
      <c r="AR6" s="9">
        <v>0.271</v>
      </c>
      <c r="AS6" s="9">
        <v>0.405</v>
      </c>
      <c r="AT6" s="9">
        <v>0.676</v>
      </c>
      <c r="AU6" s="9">
        <v>66.0</v>
      </c>
      <c r="AV6" s="9">
        <v>3.0</v>
      </c>
      <c r="AW6" s="9">
        <v>5.0</v>
      </c>
      <c r="AX6" s="9">
        <v>1.0</v>
      </c>
      <c r="AY6" s="9">
        <v>2.0</v>
      </c>
      <c r="AZ6" s="9">
        <v>0.0</v>
      </c>
      <c r="BA6" s="9">
        <v>4.0</v>
      </c>
      <c r="BB6" s="9">
        <v>0.272</v>
      </c>
      <c r="BC6" s="5">
        <f t="shared" si="1"/>
        <v>22</v>
      </c>
      <c r="BD6" s="5">
        <f t="shared" si="2"/>
        <v>0</v>
      </c>
    </row>
    <row r="7">
      <c r="A7" s="7">
        <v>6.0</v>
      </c>
      <c r="B7" s="3"/>
      <c r="C7" s="8" t="s">
        <v>1134</v>
      </c>
      <c r="D7" s="8" t="s">
        <v>1126</v>
      </c>
      <c r="E7" s="9">
        <v>2019.0</v>
      </c>
      <c r="F7" s="9">
        <v>2020.0</v>
      </c>
      <c r="G7" s="9">
        <v>33.0</v>
      </c>
      <c r="H7" s="9">
        <v>51.0</v>
      </c>
      <c r="I7" s="3"/>
      <c r="J7" s="3"/>
      <c r="K7" s="3"/>
      <c r="L7" s="9">
        <v>3.24</v>
      </c>
      <c r="M7" s="9">
        <v>33.0</v>
      </c>
      <c r="N7" s="3"/>
      <c r="O7" s="3"/>
      <c r="P7" s="3"/>
      <c r="Q7" s="3"/>
      <c r="R7" s="9">
        <v>41.2</v>
      </c>
      <c r="S7" s="9">
        <v>44.0</v>
      </c>
      <c r="T7" s="9">
        <v>12.0</v>
      </c>
      <c r="U7" s="9">
        <v>15.0</v>
      </c>
      <c r="V7" s="9">
        <v>3.0</v>
      </c>
      <c r="W7" s="9">
        <v>9.0</v>
      </c>
      <c r="X7" s="9">
        <v>0.0</v>
      </c>
      <c r="Y7" s="9">
        <v>1.0</v>
      </c>
      <c r="Z7" s="9">
        <v>2.0</v>
      </c>
      <c r="AA7" s="9">
        <v>0.0</v>
      </c>
      <c r="AB7" s="9">
        <v>3.0</v>
      </c>
      <c r="AC7" s="9">
        <v>176.0</v>
      </c>
      <c r="AD7" s="9">
        <v>1.272</v>
      </c>
      <c r="AE7" s="9">
        <v>11.0</v>
      </c>
      <c r="AF7" s="9">
        <v>5.67</v>
      </c>
      <c r="AG7" s="9">
        <v>176.0</v>
      </c>
      <c r="AH7" s="9">
        <v>164.0</v>
      </c>
      <c r="AI7" s="9">
        <v>12.0</v>
      </c>
      <c r="AJ7" s="9">
        <v>44.0</v>
      </c>
      <c r="AK7" s="9">
        <v>9.0</v>
      </c>
      <c r="AL7" s="9">
        <v>0.0</v>
      </c>
      <c r="AM7" s="9">
        <v>3.0</v>
      </c>
      <c r="AN7" s="9">
        <v>2.0</v>
      </c>
      <c r="AO7" s="9">
        <v>0.0</v>
      </c>
      <c r="AP7" s="9">
        <v>9.0</v>
      </c>
      <c r="AQ7" s="9">
        <v>0.268</v>
      </c>
      <c r="AR7" s="9">
        <v>0.314</v>
      </c>
      <c r="AS7" s="9">
        <v>0.378</v>
      </c>
      <c r="AT7" s="9">
        <v>0.692</v>
      </c>
      <c r="AU7" s="9">
        <v>62.0</v>
      </c>
      <c r="AV7" s="9">
        <v>2.0</v>
      </c>
      <c r="AW7" s="9">
        <v>2.0</v>
      </c>
      <c r="AX7" s="9">
        <v>1.0</v>
      </c>
      <c r="AY7" s="9">
        <v>0.0</v>
      </c>
      <c r="AZ7" s="9">
        <v>0.0</v>
      </c>
      <c r="BA7" s="9">
        <v>1.0</v>
      </c>
      <c r="BB7" s="9">
        <v>0.373</v>
      </c>
      <c r="BC7" s="5">
        <f t="shared" si="1"/>
        <v>32</v>
      </c>
      <c r="BD7" s="5">
        <f t="shared" si="2"/>
        <v>2</v>
      </c>
    </row>
    <row r="8">
      <c r="A8" s="7">
        <v>7.0</v>
      </c>
      <c r="B8" s="3"/>
      <c r="C8" s="8" t="s">
        <v>1135</v>
      </c>
      <c r="D8" s="8" t="s">
        <v>1126</v>
      </c>
      <c r="E8" s="9">
        <v>2019.0</v>
      </c>
      <c r="F8" s="9">
        <v>2020.0</v>
      </c>
      <c r="G8" s="9">
        <v>74.0</v>
      </c>
      <c r="H8" s="9">
        <v>51.0</v>
      </c>
      <c r="I8" s="3"/>
      <c r="J8" s="3"/>
      <c r="K8" s="3"/>
      <c r="L8" s="9">
        <v>2.59</v>
      </c>
      <c r="M8" s="9">
        <v>0.0</v>
      </c>
      <c r="N8" s="3"/>
      <c r="O8" s="3"/>
      <c r="P8" s="3"/>
      <c r="Q8" s="3"/>
      <c r="R8" s="9">
        <v>31.1</v>
      </c>
      <c r="S8" s="9">
        <v>19.0</v>
      </c>
      <c r="T8" s="9">
        <v>11.0</v>
      </c>
      <c r="U8" s="9">
        <v>9.0</v>
      </c>
      <c r="V8" s="9">
        <v>2.0</v>
      </c>
      <c r="W8" s="9">
        <v>19.0</v>
      </c>
      <c r="X8" s="9">
        <v>0.0</v>
      </c>
      <c r="Y8" s="9">
        <v>0.0</v>
      </c>
      <c r="Z8" s="9">
        <v>3.0</v>
      </c>
      <c r="AA8" s="9">
        <v>0.0</v>
      </c>
      <c r="AB8" s="9">
        <v>1.0</v>
      </c>
      <c r="AC8" s="9">
        <v>131.0</v>
      </c>
      <c r="AD8" s="9">
        <v>1.213</v>
      </c>
      <c r="AE8" s="9">
        <v>14.6</v>
      </c>
      <c r="AF8" s="9">
        <v>2.68</v>
      </c>
      <c r="AG8" s="9">
        <v>131.0</v>
      </c>
      <c r="AH8" s="9">
        <v>109.0</v>
      </c>
      <c r="AI8" s="9">
        <v>11.0</v>
      </c>
      <c r="AJ8" s="9">
        <v>19.0</v>
      </c>
      <c r="AK8" s="9">
        <v>3.0</v>
      </c>
      <c r="AL8" s="9">
        <v>0.0</v>
      </c>
      <c r="AM8" s="9">
        <v>2.0</v>
      </c>
      <c r="AN8" s="9">
        <v>4.0</v>
      </c>
      <c r="AO8" s="9">
        <v>1.0</v>
      </c>
      <c r="AP8" s="9">
        <v>19.0</v>
      </c>
      <c r="AQ8" s="9">
        <v>0.174</v>
      </c>
      <c r="AR8" s="9">
        <v>0.313</v>
      </c>
      <c r="AS8" s="9">
        <v>0.257</v>
      </c>
      <c r="AT8" s="9">
        <v>0.57</v>
      </c>
      <c r="AU8" s="9">
        <v>28.0</v>
      </c>
      <c r="AV8" s="9">
        <v>3.0</v>
      </c>
      <c r="AW8" s="9">
        <v>3.0</v>
      </c>
      <c r="AX8" s="9">
        <v>0.0</v>
      </c>
      <c r="AY8" s="9">
        <v>0.0</v>
      </c>
      <c r="AZ8" s="9">
        <v>0.0</v>
      </c>
      <c r="BA8" s="9">
        <v>0.0</v>
      </c>
      <c r="BB8" s="9">
        <v>0.304</v>
      </c>
      <c r="BC8" s="5">
        <f t="shared" si="1"/>
        <v>14</v>
      </c>
      <c r="BD8" s="5">
        <f t="shared" si="2"/>
        <v>3</v>
      </c>
    </row>
    <row r="9">
      <c r="A9" s="7">
        <v>8.0</v>
      </c>
      <c r="B9" s="3"/>
      <c r="C9" s="8" t="s">
        <v>668</v>
      </c>
      <c r="D9" s="8" t="s">
        <v>1126</v>
      </c>
      <c r="E9" s="9">
        <v>2019.0</v>
      </c>
      <c r="F9" s="9">
        <v>2020.0</v>
      </c>
      <c r="G9" s="9">
        <v>34.0</v>
      </c>
      <c r="H9" s="9">
        <v>50.0</v>
      </c>
      <c r="I9" s="3"/>
      <c r="J9" s="3"/>
      <c r="K9" s="3"/>
      <c r="L9" s="9">
        <v>2.19</v>
      </c>
      <c r="M9" s="9">
        <v>33.0</v>
      </c>
      <c r="N9" s="3"/>
      <c r="O9" s="3"/>
      <c r="P9" s="3"/>
      <c r="Q9" s="3"/>
      <c r="R9" s="9">
        <v>49.1</v>
      </c>
      <c r="S9" s="9">
        <v>34.0</v>
      </c>
      <c r="T9" s="9">
        <v>16.0</v>
      </c>
      <c r="U9" s="9">
        <v>12.0</v>
      </c>
      <c r="V9" s="9">
        <v>7.0</v>
      </c>
      <c r="W9" s="9">
        <v>10.0</v>
      </c>
      <c r="X9" s="9">
        <v>0.0</v>
      </c>
      <c r="Y9" s="9">
        <v>1.0</v>
      </c>
      <c r="Z9" s="9">
        <v>1.0</v>
      </c>
      <c r="AA9" s="9">
        <v>0.0</v>
      </c>
      <c r="AB9" s="9">
        <v>3.0</v>
      </c>
      <c r="AC9" s="9">
        <v>191.0</v>
      </c>
      <c r="AD9" s="9">
        <v>0.892</v>
      </c>
      <c r="AE9" s="9">
        <v>9.1</v>
      </c>
      <c r="AF9" s="9">
        <v>5.0</v>
      </c>
      <c r="AG9" s="9">
        <v>191.0</v>
      </c>
      <c r="AH9" s="9">
        <v>177.0</v>
      </c>
      <c r="AI9" s="9">
        <v>16.0</v>
      </c>
      <c r="AJ9" s="9">
        <v>34.0</v>
      </c>
      <c r="AK9" s="9">
        <v>9.0</v>
      </c>
      <c r="AL9" s="9">
        <v>1.0</v>
      </c>
      <c r="AM9" s="9">
        <v>7.0</v>
      </c>
      <c r="AN9" s="9">
        <v>0.0</v>
      </c>
      <c r="AO9" s="9">
        <v>0.0</v>
      </c>
      <c r="AP9" s="9">
        <v>10.0</v>
      </c>
      <c r="AQ9" s="9">
        <v>0.192</v>
      </c>
      <c r="AR9" s="9">
        <v>0.238</v>
      </c>
      <c r="AS9" s="9">
        <v>0.373</v>
      </c>
      <c r="AT9" s="9">
        <v>0.611</v>
      </c>
      <c r="AU9" s="9">
        <v>66.0</v>
      </c>
      <c r="AV9" s="9">
        <v>4.0</v>
      </c>
      <c r="AW9" s="9">
        <v>1.0</v>
      </c>
      <c r="AX9" s="9">
        <v>2.0</v>
      </c>
      <c r="AY9" s="9">
        <v>1.0</v>
      </c>
      <c r="AZ9" s="9">
        <v>0.0</v>
      </c>
      <c r="BA9" s="9">
        <v>1.0</v>
      </c>
      <c r="BB9" s="9">
        <v>0.223</v>
      </c>
      <c r="BC9" s="5">
        <f t="shared" si="1"/>
        <v>17</v>
      </c>
      <c r="BD9" s="5">
        <f t="shared" si="2"/>
        <v>0</v>
      </c>
    </row>
    <row r="10">
      <c r="A10" s="7">
        <v>9.0</v>
      </c>
      <c r="B10" s="3"/>
      <c r="C10" s="8" t="s">
        <v>674</v>
      </c>
      <c r="D10" s="8" t="s">
        <v>1126</v>
      </c>
      <c r="E10" s="9">
        <v>2019.0</v>
      </c>
      <c r="F10" s="9">
        <v>2020.0</v>
      </c>
      <c r="G10" s="9">
        <v>37.0</v>
      </c>
      <c r="H10" s="9">
        <v>49.0</v>
      </c>
      <c r="I10" s="3"/>
      <c r="J10" s="3"/>
      <c r="K10" s="3"/>
      <c r="L10" s="9">
        <v>3.31</v>
      </c>
      <c r="M10" s="9">
        <v>35.0</v>
      </c>
      <c r="N10" s="3"/>
      <c r="O10" s="3"/>
      <c r="P10" s="3"/>
      <c r="Q10" s="3"/>
      <c r="R10" s="9">
        <v>49.0</v>
      </c>
      <c r="S10" s="9">
        <v>41.0</v>
      </c>
      <c r="T10" s="9">
        <v>19.0</v>
      </c>
      <c r="U10" s="9">
        <v>18.0</v>
      </c>
      <c r="V10" s="9">
        <v>4.0</v>
      </c>
      <c r="W10" s="9">
        <v>13.0</v>
      </c>
      <c r="X10" s="9">
        <v>1.0</v>
      </c>
      <c r="Y10" s="9">
        <v>1.0</v>
      </c>
      <c r="Z10" s="9">
        <v>3.0</v>
      </c>
      <c r="AA10" s="9">
        <v>0.0</v>
      </c>
      <c r="AB10" s="9">
        <v>3.0</v>
      </c>
      <c r="AC10" s="9">
        <v>196.0</v>
      </c>
      <c r="AD10" s="9">
        <v>1.102</v>
      </c>
      <c r="AE10" s="9">
        <v>9.0</v>
      </c>
      <c r="AF10" s="9">
        <v>3.77</v>
      </c>
      <c r="AG10" s="9">
        <v>196.0</v>
      </c>
      <c r="AH10" s="9">
        <v>175.0</v>
      </c>
      <c r="AI10" s="9">
        <v>19.0</v>
      </c>
      <c r="AJ10" s="9">
        <v>41.0</v>
      </c>
      <c r="AK10" s="9">
        <v>13.0</v>
      </c>
      <c r="AL10" s="9">
        <v>0.0</v>
      </c>
      <c r="AM10" s="9">
        <v>4.0</v>
      </c>
      <c r="AN10" s="9">
        <v>1.0</v>
      </c>
      <c r="AO10" s="9">
        <v>1.0</v>
      </c>
      <c r="AP10" s="9">
        <v>13.0</v>
      </c>
      <c r="AQ10" s="9">
        <v>0.234</v>
      </c>
      <c r="AR10" s="9">
        <v>0.295</v>
      </c>
      <c r="AS10" s="9">
        <v>0.377</v>
      </c>
      <c r="AT10" s="9">
        <v>0.672</v>
      </c>
      <c r="AU10" s="9">
        <v>66.0</v>
      </c>
      <c r="AV10" s="9">
        <v>6.0</v>
      </c>
      <c r="AW10" s="9">
        <v>3.0</v>
      </c>
      <c r="AX10" s="9">
        <v>3.0</v>
      </c>
      <c r="AY10" s="9">
        <v>2.0</v>
      </c>
      <c r="AZ10" s="9">
        <v>1.0</v>
      </c>
      <c r="BA10" s="9">
        <v>1.0</v>
      </c>
      <c r="BB10" s="9">
        <v>0.298</v>
      </c>
      <c r="BC10" s="5">
        <f t="shared" si="1"/>
        <v>24</v>
      </c>
      <c r="BD10" s="5">
        <f t="shared" si="2"/>
        <v>0</v>
      </c>
    </row>
    <row r="11">
      <c r="A11" s="7">
        <v>10.0</v>
      </c>
      <c r="B11" s="3"/>
      <c r="C11" s="8" t="s">
        <v>1136</v>
      </c>
      <c r="D11" s="8" t="s">
        <v>1126</v>
      </c>
      <c r="E11" s="9">
        <v>2019.0</v>
      </c>
      <c r="F11" s="9">
        <v>2019.0</v>
      </c>
      <c r="G11" s="9">
        <v>29.0</v>
      </c>
      <c r="H11" s="9">
        <v>48.0</v>
      </c>
      <c r="I11" s="3"/>
      <c r="J11" s="3"/>
      <c r="K11" s="3"/>
      <c r="L11" s="9">
        <v>4.29</v>
      </c>
      <c r="M11" s="9">
        <v>29.0</v>
      </c>
      <c r="N11" s="3"/>
      <c r="O11" s="3"/>
      <c r="P11" s="3"/>
      <c r="Q11" s="3"/>
      <c r="R11" s="9">
        <v>42.0</v>
      </c>
      <c r="S11" s="9">
        <v>43.0</v>
      </c>
      <c r="T11" s="9">
        <v>28.0</v>
      </c>
      <c r="U11" s="9">
        <v>20.0</v>
      </c>
      <c r="V11" s="9">
        <v>9.0</v>
      </c>
      <c r="W11" s="9">
        <v>14.0</v>
      </c>
      <c r="X11" s="9">
        <v>0.0</v>
      </c>
      <c r="Y11" s="9">
        <v>1.0</v>
      </c>
      <c r="Z11" s="9">
        <v>4.0</v>
      </c>
      <c r="AA11" s="9">
        <v>0.0</v>
      </c>
      <c r="AB11" s="9">
        <v>2.0</v>
      </c>
      <c r="AC11" s="9">
        <v>183.0</v>
      </c>
      <c r="AD11" s="9">
        <v>1.357</v>
      </c>
      <c r="AE11" s="9">
        <v>10.3</v>
      </c>
      <c r="AF11" s="9">
        <v>3.43</v>
      </c>
      <c r="AG11" s="9">
        <v>183.0</v>
      </c>
      <c r="AH11" s="9">
        <v>163.0</v>
      </c>
      <c r="AI11" s="9">
        <v>28.0</v>
      </c>
      <c r="AJ11" s="9">
        <v>43.0</v>
      </c>
      <c r="AK11" s="9">
        <v>3.0</v>
      </c>
      <c r="AL11" s="9">
        <v>0.0</v>
      </c>
      <c r="AM11" s="9">
        <v>9.0</v>
      </c>
      <c r="AN11" s="9">
        <v>1.0</v>
      </c>
      <c r="AO11" s="9">
        <v>1.0</v>
      </c>
      <c r="AP11" s="9">
        <v>14.0</v>
      </c>
      <c r="AQ11" s="9">
        <v>0.264</v>
      </c>
      <c r="AR11" s="9">
        <v>0.335</v>
      </c>
      <c r="AS11" s="9">
        <v>0.448</v>
      </c>
      <c r="AT11" s="9">
        <v>0.783</v>
      </c>
      <c r="AU11" s="9">
        <v>73.0</v>
      </c>
      <c r="AV11" s="9">
        <v>4.0</v>
      </c>
      <c r="AW11" s="9">
        <v>4.0</v>
      </c>
      <c r="AX11" s="9">
        <v>1.0</v>
      </c>
      <c r="AY11" s="9">
        <v>1.0</v>
      </c>
      <c r="AZ11" s="9">
        <v>0.0</v>
      </c>
      <c r="BA11" s="9">
        <v>1.0</v>
      </c>
      <c r="BB11" s="9">
        <v>0.318</v>
      </c>
      <c r="BC11" s="5">
        <f t="shared" si="1"/>
        <v>31</v>
      </c>
      <c r="BD11" s="5">
        <f t="shared" si="2"/>
        <v>0</v>
      </c>
    </row>
    <row r="12">
      <c r="A12" s="7">
        <v>11.0</v>
      </c>
      <c r="B12" s="3"/>
      <c r="C12" s="8" t="s">
        <v>1137</v>
      </c>
      <c r="D12" s="8" t="s">
        <v>1126</v>
      </c>
      <c r="E12" s="9">
        <v>2019.0</v>
      </c>
      <c r="F12" s="9">
        <v>2020.0</v>
      </c>
      <c r="G12" s="9">
        <v>48.0</v>
      </c>
      <c r="H12" s="9">
        <v>47.0</v>
      </c>
      <c r="I12" s="3"/>
      <c r="J12" s="3"/>
      <c r="K12" s="3"/>
      <c r="L12" s="9">
        <v>3.82</v>
      </c>
      <c r="M12" s="9">
        <v>18.0</v>
      </c>
      <c r="N12" s="3"/>
      <c r="O12" s="3"/>
      <c r="P12" s="3"/>
      <c r="Q12" s="3"/>
      <c r="R12" s="9">
        <v>35.1</v>
      </c>
      <c r="S12" s="9">
        <v>29.0</v>
      </c>
      <c r="T12" s="9">
        <v>19.0</v>
      </c>
      <c r="U12" s="9">
        <v>15.0</v>
      </c>
      <c r="V12" s="9">
        <v>5.0</v>
      </c>
      <c r="W12" s="9">
        <v>8.0</v>
      </c>
      <c r="X12" s="9">
        <v>0.0</v>
      </c>
      <c r="Y12" s="9">
        <v>0.0</v>
      </c>
      <c r="Z12" s="9">
        <v>1.0</v>
      </c>
      <c r="AA12" s="9">
        <v>0.0</v>
      </c>
      <c r="AB12" s="9">
        <v>0.0</v>
      </c>
      <c r="AC12" s="9">
        <v>141.0</v>
      </c>
      <c r="AD12" s="9">
        <v>1.047</v>
      </c>
      <c r="AE12" s="9">
        <v>12.0</v>
      </c>
      <c r="AF12" s="9">
        <v>5.88</v>
      </c>
      <c r="AG12" s="9">
        <v>141.0</v>
      </c>
      <c r="AH12" s="9">
        <v>130.0</v>
      </c>
      <c r="AI12" s="9">
        <v>19.0</v>
      </c>
      <c r="AJ12" s="9">
        <v>29.0</v>
      </c>
      <c r="AK12" s="9">
        <v>5.0</v>
      </c>
      <c r="AL12" s="9">
        <v>0.0</v>
      </c>
      <c r="AM12" s="9">
        <v>5.0</v>
      </c>
      <c r="AN12" s="9">
        <v>1.0</v>
      </c>
      <c r="AO12" s="9">
        <v>2.0</v>
      </c>
      <c r="AP12" s="9">
        <v>8.0</v>
      </c>
      <c r="AQ12" s="9">
        <v>0.223</v>
      </c>
      <c r="AR12" s="9">
        <v>0.27</v>
      </c>
      <c r="AS12" s="9">
        <v>0.377</v>
      </c>
      <c r="AT12" s="9">
        <v>0.646</v>
      </c>
      <c r="AU12" s="9">
        <v>49.0</v>
      </c>
      <c r="AV12" s="9">
        <v>2.0</v>
      </c>
      <c r="AW12" s="9">
        <v>1.0</v>
      </c>
      <c r="AX12" s="9">
        <v>0.0</v>
      </c>
      <c r="AY12" s="9">
        <v>2.0</v>
      </c>
      <c r="AZ12" s="9">
        <v>0.0</v>
      </c>
      <c r="BA12" s="9">
        <v>0.0</v>
      </c>
      <c r="BB12" s="9">
        <v>0.3</v>
      </c>
      <c r="BC12" s="5">
        <f t="shared" si="1"/>
        <v>19</v>
      </c>
      <c r="BD12" s="5">
        <f t="shared" si="2"/>
        <v>-1</v>
      </c>
    </row>
    <row r="13">
      <c r="A13" s="7">
        <v>12.0</v>
      </c>
      <c r="B13" s="3"/>
      <c r="C13" s="8" t="s">
        <v>384</v>
      </c>
      <c r="D13" s="8" t="s">
        <v>1126</v>
      </c>
      <c r="E13" s="9">
        <v>2019.0</v>
      </c>
      <c r="F13" s="9">
        <v>2020.0</v>
      </c>
      <c r="G13" s="9">
        <v>33.0</v>
      </c>
      <c r="H13" s="9">
        <v>47.0</v>
      </c>
      <c r="I13" s="3"/>
      <c r="J13" s="3"/>
      <c r="K13" s="3"/>
      <c r="L13" s="9">
        <v>2.48</v>
      </c>
      <c r="M13" s="9">
        <v>33.0</v>
      </c>
      <c r="N13" s="3"/>
      <c r="O13" s="3"/>
      <c r="P13" s="3"/>
      <c r="Q13" s="3"/>
      <c r="R13" s="9">
        <v>54.1</v>
      </c>
      <c r="S13" s="9">
        <v>37.0</v>
      </c>
      <c r="T13" s="9">
        <v>20.0</v>
      </c>
      <c r="U13" s="9">
        <v>15.0</v>
      </c>
      <c r="V13" s="9">
        <v>7.0</v>
      </c>
      <c r="W13" s="9">
        <v>3.0</v>
      </c>
      <c r="X13" s="9">
        <v>0.0</v>
      </c>
      <c r="Y13" s="9">
        <v>4.0</v>
      </c>
      <c r="Z13" s="9">
        <v>1.0</v>
      </c>
      <c r="AA13" s="9">
        <v>0.0</v>
      </c>
      <c r="AB13" s="9">
        <v>0.0</v>
      </c>
      <c r="AC13" s="9">
        <v>203.0</v>
      </c>
      <c r="AD13" s="9">
        <v>0.736</v>
      </c>
      <c r="AE13" s="9">
        <v>7.8</v>
      </c>
      <c r="AF13" s="9">
        <v>15.67</v>
      </c>
      <c r="AG13" s="9">
        <v>203.0</v>
      </c>
      <c r="AH13" s="9">
        <v>196.0</v>
      </c>
      <c r="AI13" s="9">
        <v>20.0</v>
      </c>
      <c r="AJ13" s="9">
        <v>37.0</v>
      </c>
      <c r="AK13" s="9">
        <v>4.0</v>
      </c>
      <c r="AL13" s="9">
        <v>0.0</v>
      </c>
      <c r="AM13" s="9">
        <v>7.0</v>
      </c>
      <c r="AN13" s="9">
        <v>0.0</v>
      </c>
      <c r="AO13" s="9">
        <v>1.0</v>
      </c>
      <c r="AP13" s="9">
        <v>3.0</v>
      </c>
      <c r="AQ13" s="9">
        <v>0.189</v>
      </c>
      <c r="AR13" s="9">
        <v>0.204</v>
      </c>
      <c r="AS13" s="9">
        <v>0.316</v>
      </c>
      <c r="AT13" s="9">
        <v>0.52</v>
      </c>
      <c r="AU13" s="9">
        <v>62.0</v>
      </c>
      <c r="AV13" s="9">
        <v>2.0</v>
      </c>
      <c r="AW13" s="9">
        <v>1.0</v>
      </c>
      <c r="AX13" s="9">
        <v>2.0</v>
      </c>
      <c r="AY13" s="9">
        <v>1.0</v>
      </c>
      <c r="AZ13" s="9">
        <v>0.0</v>
      </c>
      <c r="BA13" s="9">
        <v>4.0</v>
      </c>
      <c r="BB13" s="9">
        <v>0.21</v>
      </c>
      <c r="BC13" s="5">
        <f t="shared" si="1"/>
        <v>26</v>
      </c>
      <c r="BD13" s="5">
        <f t="shared" si="2"/>
        <v>-1</v>
      </c>
    </row>
    <row r="14">
      <c r="A14" s="7">
        <v>13.0</v>
      </c>
      <c r="B14" s="3"/>
      <c r="C14" s="8" t="s">
        <v>1138</v>
      </c>
      <c r="D14" s="8" t="s">
        <v>1126</v>
      </c>
      <c r="E14" s="9">
        <v>2019.0</v>
      </c>
      <c r="F14" s="9">
        <v>2020.0</v>
      </c>
      <c r="G14" s="9">
        <v>30.0</v>
      </c>
      <c r="H14" s="9">
        <v>46.0</v>
      </c>
      <c r="I14" s="3"/>
      <c r="J14" s="3"/>
      <c r="K14" s="3"/>
      <c r="L14" s="9">
        <v>5.79</v>
      </c>
      <c r="M14" s="9">
        <v>14.0</v>
      </c>
      <c r="N14" s="3"/>
      <c r="O14" s="3"/>
      <c r="P14" s="3"/>
      <c r="Q14" s="3"/>
      <c r="R14" s="9">
        <v>42.0</v>
      </c>
      <c r="S14" s="9">
        <v>39.0</v>
      </c>
      <c r="T14" s="9">
        <v>23.0</v>
      </c>
      <c r="U14" s="9">
        <v>27.0</v>
      </c>
      <c r="V14" s="9">
        <v>11.0</v>
      </c>
      <c r="W14" s="9">
        <v>9.0</v>
      </c>
      <c r="X14" s="9">
        <v>0.0</v>
      </c>
      <c r="Y14" s="9">
        <v>0.0</v>
      </c>
      <c r="Z14" s="9">
        <v>1.0</v>
      </c>
      <c r="AA14" s="9">
        <v>0.0</v>
      </c>
      <c r="AB14" s="9">
        <v>1.0</v>
      </c>
      <c r="AC14" s="9">
        <v>174.0</v>
      </c>
      <c r="AD14" s="9">
        <v>1.143</v>
      </c>
      <c r="AE14" s="9">
        <v>9.9</v>
      </c>
      <c r="AF14" s="9">
        <v>5.11</v>
      </c>
      <c r="AG14" s="9">
        <v>174.0</v>
      </c>
      <c r="AH14" s="9">
        <v>162.0</v>
      </c>
      <c r="AI14" s="9">
        <v>23.0</v>
      </c>
      <c r="AJ14" s="9">
        <v>39.0</v>
      </c>
      <c r="AK14" s="9">
        <v>11.0</v>
      </c>
      <c r="AL14" s="9">
        <v>1.0</v>
      </c>
      <c r="AM14" s="9">
        <v>11.0</v>
      </c>
      <c r="AN14" s="9">
        <v>6.0</v>
      </c>
      <c r="AO14" s="9">
        <v>0.0</v>
      </c>
      <c r="AP14" s="9">
        <v>9.0</v>
      </c>
      <c r="AQ14" s="9">
        <v>0.241</v>
      </c>
      <c r="AR14" s="9">
        <v>0.283</v>
      </c>
      <c r="AS14" s="9">
        <v>0.525</v>
      </c>
      <c r="AT14" s="9">
        <v>0.808</v>
      </c>
      <c r="AU14" s="9">
        <v>85.0</v>
      </c>
      <c r="AV14" s="9">
        <v>1.0</v>
      </c>
      <c r="AW14" s="9">
        <v>1.0</v>
      </c>
      <c r="AX14" s="9">
        <v>1.0</v>
      </c>
      <c r="AY14" s="9">
        <v>1.0</v>
      </c>
      <c r="AZ14" s="9">
        <v>0.0</v>
      </c>
      <c r="BA14" s="9">
        <v>0.0</v>
      </c>
      <c r="BB14" s="9">
        <v>0.264</v>
      </c>
      <c r="BC14" s="5">
        <f t="shared" si="1"/>
        <v>16</v>
      </c>
      <c r="BD14" s="5">
        <f t="shared" si="2"/>
        <v>6</v>
      </c>
    </row>
    <row r="15">
      <c r="A15" s="7">
        <v>14.0</v>
      </c>
      <c r="B15" s="3"/>
      <c r="C15" s="8" t="s">
        <v>177</v>
      </c>
      <c r="D15" s="8" t="s">
        <v>1126</v>
      </c>
      <c r="E15" s="9">
        <v>2019.0</v>
      </c>
      <c r="F15" s="9">
        <v>2020.0</v>
      </c>
      <c r="G15" s="9">
        <v>54.0</v>
      </c>
      <c r="H15" s="9">
        <v>45.0</v>
      </c>
      <c r="I15" s="3"/>
      <c r="J15" s="3"/>
      <c r="K15" s="3"/>
      <c r="L15" s="9">
        <v>2.01</v>
      </c>
      <c r="M15" s="9">
        <v>0.0</v>
      </c>
      <c r="N15" s="3"/>
      <c r="O15" s="3"/>
      <c r="P15" s="3"/>
      <c r="Q15" s="3"/>
      <c r="R15" s="9">
        <v>22.1</v>
      </c>
      <c r="S15" s="9">
        <v>13.0</v>
      </c>
      <c r="T15" s="9">
        <v>7.0</v>
      </c>
      <c r="U15" s="9">
        <v>5.0</v>
      </c>
      <c r="V15" s="9">
        <v>2.0</v>
      </c>
      <c r="W15" s="9">
        <v>2.0</v>
      </c>
      <c r="X15" s="9">
        <v>0.0</v>
      </c>
      <c r="Y15" s="9">
        <v>1.0</v>
      </c>
      <c r="Z15" s="9">
        <v>0.0</v>
      </c>
      <c r="AA15" s="9">
        <v>0.0</v>
      </c>
      <c r="AB15" s="9">
        <v>1.0</v>
      </c>
      <c r="AC15" s="9">
        <v>83.0</v>
      </c>
      <c r="AD15" s="9">
        <v>0.672</v>
      </c>
      <c r="AE15" s="9">
        <v>18.1</v>
      </c>
      <c r="AF15" s="9">
        <v>22.5</v>
      </c>
      <c r="AG15" s="9">
        <v>83.0</v>
      </c>
      <c r="AH15" s="9">
        <v>80.0</v>
      </c>
      <c r="AI15" s="9">
        <v>7.0</v>
      </c>
      <c r="AJ15" s="9">
        <v>13.0</v>
      </c>
      <c r="AK15" s="9">
        <v>0.0</v>
      </c>
      <c r="AL15" s="9">
        <v>1.0</v>
      </c>
      <c r="AM15" s="9">
        <v>2.0</v>
      </c>
      <c r="AN15" s="9">
        <v>1.0</v>
      </c>
      <c r="AO15" s="9">
        <v>0.0</v>
      </c>
      <c r="AP15" s="9">
        <v>2.0</v>
      </c>
      <c r="AQ15" s="9">
        <v>0.163</v>
      </c>
      <c r="AR15" s="9">
        <v>0.181</v>
      </c>
      <c r="AS15" s="9">
        <v>0.263</v>
      </c>
      <c r="AT15" s="9">
        <v>0.443</v>
      </c>
      <c r="AU15" s="9">
        <v>21.0</v>
      </c>
      <c r="AV15" s="9">
        <v>1.0</v>
      </c>
      <c r="AW15" s="9">
        <v>0.0</v>
      </c>
      <c r="AX15" s="9">
        <v>0.0</v>
      </c>
      <c r="AY15" s="9">
        <v>1.0</v>
      </c>
      <c r="AZ15" s="9">
        <v>0.0</v>
      </c>
      <c r="BA15" s="9">
        <v>1.0</v>
      </c>
      <c r="BB15" s="9">
        <v>0.324</v>
      </c>
      <c r="BC15" s="5">
        <f t="shared" si="1"/>
        <v>10</v>
      </c>
      <c r="BD15" s="5">
        <f t="shared" si="2"/>
        <v>1</v>
      </c>
    </row>
    <row r="16">
      <c r="A16" s="7">
        <v>15.0</v>
      </c>
      <c r="B16" s="3"/>
      <c r="C16" s="8" t="s">
        <v>1139</v>
      </c>
      <c r="D16" s="8" t="s">
        <v>1126</v>
      </c>
      <c r="E16" s="9">
        <v>2019.0</v>
      </c>
      <c r="F16" s="9">
        <v>2020.0</v>
      </c>
      <c r="G16" s="9">
        <v>82.0</v>
      </c>
      <c r="H16" s="9">
        <v>44.0</v>
      </c>
      <c r="I16" s="3"/>
      <c r="J16" s="3"/>
      <c r="K16" s="3"/>
      <c r="L16" s="9">
        <v>4.08</v>
      </c>
      <c r="M16" s="9">
        <v>0.0</v>
      </c>
      <c r="N16" s="3"/>
      <c r="O16" s="3"/>
      <c r="P16" s="3"/>
      <c r="Q16" s="3"/>
      <c r="R16" s="9">
        <v>35.1</v>
      </c>
      <c r="S16" s="9">
        <v>37.0</v>
      </c>
      <c r="T16" s="9">
        <v>15.0</v>
      </c>
      <c r="U16" s="9">
        <v>16.0</v>
      </c>
      <c r="V16" s="9">
        <v>4.0</v>
      </c>
      <c r="W16" s="9">
        <v>10.0</v>
      </c>
      <c r="X16" s="9">
        <v>0.0</v>
      </c>
      <c r="Y16" s="9">
        <v>2.0</v>
      </c>
      <c r="Z16" s="9">
        <v>2.0</v>
      </c>
      <c r="AA16" s="9">
        <v>0.0</v>
      </c>
      <c r="AB16" s="9">
        <v>2.0</v>
      </c>
      <c r="AC16" s="9">
        <v>154.0</v>
      </c>
      <c r="AD16" s="9">
        <v>1.33</v>
      </c>
      <c r="AE16" s="9">
        <v>11.2</v>
      </c>
      <c r="AF16" s="9">
        <v>4.4</v>
      </c>
      <c r="AG16" s="9">
        <v>154.0</v>
      </c>
      <c r="AH16" s="9">
        <v>141.0</v>
      </c>
      <c r="AI16" s="9">
        <v>15.0</v>
      </c>
      <c r="AJ16" s="9">
        <v>37.0</v>
      </c>
      <c r="AK16" s="9">
        <v>4.0</v>
      </c>
      <c r="AL16" s="9">
        <v>0.0</v>
      </c>
      <c r="AM16" s="9">
        <v>4.0</v>
      </c>
      <c r="AN16" s="9">
        <v>1.0</v>
      </c>
      <c r="AO16" s="9">
        <v>1.0</v>
      </c>
      <c r="AP16" s="9">
        <v>10.0</v>
      </c>
      <c r="AQ16" s="9">
        <v>0.262</v>
      </c>
      <c r="AR16" s="9">
        <v>0.32</v>
      </c>
      <c r="AS16" s="9">
        <v>0.376</v>
      </c>
      <c r="AT16" s="9">
        <v>0.696</v>
      </c>
      <c r="AU16" s="9">
        <v>53.0</v>
      </c>
      <c r="AV16" s="9">
        <v>2.0</v>
      </c>
      <c r="AW16" s="9">
        <v>2.0</v>
      </c>
      <c r="AX16" s="9">
        <v>1.0</v>
      </c>
      <c r="AY16" s="9">
        <v>0.0</v>
      </c>
      <c r="AZ16" s="9">
        <v>0.0</v>
      </c>
      <c r="BA16" s="9">
        <v>2.0</v>
      </c>
      <c r="BB16" s="9">
        <v>0.355</v>
      </c>
      <c r="BC16" s="5">
        <f t="shared" si="1"/>
        <v>29</v>
      </c>
      <c r="BD16" s="5">
        <f t="shared" si="2"/>
        <v>0</v>
      </c>
    </row>
    <row r="17">
      <c r="A17" s="7">
        <v>16.0</v>
      </c>
      <c r="B17" s="3"/>
      <c r="C17" s="8" t="s">
        <v>1140</v>
      </c>
      <c r="D17" s="8" t="s">
        <v>1126</v>
      </c>
      <c r="E17" s="9">
        <v>2019.0</v>
      </c>
      <c r="F17" s="9">
        <v>2020.0</v>
      </c>
      <c r="G17" s="9">
        <v>36.0</v>
      </c>
      <c r="H17" s="9">
        <v>44.0</v>
      </c>
      <c r="I17" s="3"/>
      <c r="J17" s="3"/>
      <c r="K17" s="3"/>
      <c r="L17" s="9">
        <v>3.66</v>
      </c>
      <c r="M17" s="9">
        <v>35.0</v>
      </c>
      <c r="N17" s="3"/>
      <c r="O17" s="3"/>
      <c r="P17" s="3"/>
      <c r="Q17" s="3"/>
      <c r="R17" s="9">
        <v>51.2</v>
      </c>
      <c r="S17" s="9">
        <v>42.0</v>
      </c>
      <c r="T17" s="9">
        <v>20.0</v>
      </c>
      <c r="U17" s="9">
        <v>21.0</v>
      </c>
      <c r="V17" s="9">
        <v>8.0</v>
      </c>
      <c r="W17" s="9">
        <v>13.0</v>
      </c>
      <c r="X17" s="9">
        <v>0.0</v>
      </c>
      <c r="Y17" s="9">
        <v>1.0</v>
      </c>
      <c r="Z17" s="9">
        <v>2.0</v>
      </c>
      <c r="AA17" s="9">
        <v>0.0</v>
      </c>
      <c r="AB17" s="9">
        <v>2.0</v>
      </c>
      <c r="AC17" s="9">
        <v>204.0</v>
      </c>
      <c r="AD17" s="9">
        <v>1.065</v>
      </c>
      <c r="AE17" s="9">
        <v>7.7</v>
      </c>
      <c r="AF17" s="9">
        <v>3.38</v>
      </c>
      <c r="AG17" s="9">
        <v>204.0</v>
      </c>
      <c r="AH17" s="9">
        <v>187.0</v>
      </c>
      <c r="AI17" s="9">
        <v>20.0</v>
      </c>
      <c r="AJ17" s="9">
        <v>42.0</v>
      </c>
      <c r="AK17" s="9">
        <v>4.0</v>
      </c>
      <c r="AL17" s="9">
        <v>0.0</v>
      </c>
      <c r="AM17" s="9">
        <v>8.0</v>
      </c>
      <c r="AN17" s="9">
        <v>2.0</v>
      </c>
      <c r="AO17" s="9">
        <v>1.0</v>
      </c>
      <c r="AP17" s="9">
        <v>13.0</v>
      </c>
      <c r="AQ17" s="9">
        <v>0.225</v>
      </c>
      <c r="AR17" s="9">
        <v>0.281</v>
      </c>
      <c r="AS17" s="9">
        <v>0.374</v>
      </c>
      <c r="AT17" s="9">
        <v>0.655</v>
      </c>
      <c r="AU17" s="9">
        <v>70.0</v>
      </c>
      <c r="AV17" s="9">
        <v>6.0</v>
      </c>
      <c r="AW17" s="9">
        <v>2.0</v>
      </c>
      <c r="AX17" s="9">
        <v>0.0</v>
      </c>
      <c r="AY17" s="9">
        <v>1.0</v>
      </c>
      <c r="AZ17" s="9">
        <v>0.0</v>
      </c>
      <c r="BA17" s="9">
        <v>1.0</v>
      </c>
      <c r="BB17" s="9">
        <v>0.25</v>
      </c>
      <c r="BC17" s="5">
        <f t="shared" si="1"/>
        <v>30</v>
      </c>
      <c r="BD17" s="5">
        <f t="shared" si="2"/>
        <v>1</v>
      </c>
    </row>
    <row r="18">
      <c r="A18" s="7">
        <v>17.0</v>
      </c>
      <c r="B18" s="3"/>
      <c r="C18" s="8" t="s">
        <v>1141</v>
      </c>
      <c r="D18" s="8" t="s">
        <v>1126</v>
      </c>
      <c r="E18" s="9">
        <v>2019.0</v>
      </c>
      <c r="F18" s="9">
        <v>2020.0</v>
      </c>
      <c r="G18" s="9">
        <v>72.0</v>
      </c>
      <c r="H18" s="9">
        <v>43.0</v>
      </c>
      <c r="I18" s="3"/>
      <c r="J18" s="3"/>
      <c r="K18" s="3"/>
      <c r="L18" s="9">
        <v>3.25</v>
      </c>
      <c r="M18" s="9">
        <v>0.0</v>
      </c>
      <c r="N18" s="3"/>
      <c r="O18" s="3"/>
      <c r="P18" s="3"/>
      <c r="Q18" s="3"/>
      <c r="R18" s="9">
        <v>27.2</v>
      </c>
      <c r="S18" s="9">
        <v>22.0</v>
      </c>
      <c r="T18" s="9">
        <v>13.0</v>
      </c>
      <c r="U18" s="9">
        <v>10.0</v>
      </c>
      <c r="V18" s="9">
        <v>4.0</v>
      </c>
      <c r="W18" s="9">
        <v>15.0</v>
      </c>
      <c r="X18" s="9">
        <v>1.0</v>
      </c>
      <c r="Y18" s="9">
        <v>1.0</v>
      </c>
      <c r="Z18" s="9">
        <v>3.0</v>
      </c>
      <c r="AA18" s="9">
        <v>0.0</v>
      </c>
      <c r="AB18" s="9">
        <v>2.0</v>
      </c>
      <c r="AC18" s="9">
        <v>122.0</v>
      </c>
      <c r="AD18" s="9">
        <v>1.337</v>
      </c>
      <c r="AE18" s="9">
        <v>14.0</v>
      </c>
      <c r="AF18" s="9">
        <v>2.87</v>
      </c>
      <c r="AG18" s="9">
        <v>122.0</v>
      </c>
      <c r="AH18" s="9">
        <v>104.0</v>
      </c>
      <c r="AI18" s="9">
        <v>13.0</v>
      </c>
      <c r="AJ18" s="9">
        <v>22.0</v>
      </c>
      <c r="AK18" s="9">
        <v>0.0</v>
      </c>
      <c r="AL18" s="9">
        <v>0.0</v>
      </c>
      <c r="AM18" s="9">
        <v>4.0</v>
      </c>
      <c r="AN18" s="9">
        <v>1.0</v>
      </c>
      <c r="AO18" s="9">
        <v>0.0</v>
      </c>
      <c r="AP18" s="9">
        <v>15.0</v>
      </c>
      <c r="AQ18" s="9">
        <v>0.212</v>
      </c>
      <c r="AR18" s="9">
        <v>0.328</v>
      </c>
      <c r="AS18" s="9">
        <v>0.327</v>
      </c>
      <c r="AT18" s="9">
        <v>0.655</v>
      </c>
      <c r="AU18" s="9">
        <v>34.0</v>
      </c>
      <c r="AV18" s="9">
        <v>1.0</v>
      </c>
      <c r="AW18" s="9">
        <v>3.0</v>
      </c>
      <c r="AX18" s="9">
        <v>0.0</v>
      </c>
      <c r="AY18" s="9">
        <v>0.0</v>
      </c>
      <c r="AZ18" s="9">
        <v>1.0</v>
      </c>
      <c r="BA18" s="9">
        <v>1.0</v>
      </c>
      <c r="BB18" s="9">
        <v>0.316</v>
      </c>
      <c r="BC18" s="5">
        <f t="shared" si="1"/>
        <v>18</v>
      </c>
      <c r="BD18" s="5">
        <f t="shared" si="2"/>
        <v>1</v>
      </c>
    </row>
    <row r="19">
      <c r="A19" s="7">
        <v>18.0</v>
      </c>
      <c r="B19" s="3"/>
      <c r="C19" s="8" t="s">
        <v>1142</v>
      </c>
      <c r="D19" s="8" t="s">
        <v>1126</v>
      </c>
      <c r="E19" s="9">
        <v>2019.0</v>
      </c>
      <c r="F19" s="9">
        <v>2020.0</v>
      </c>
      <c r="G19" s="9">
        <v>25.0</v>
      </c>
      <c r="H19" s="9">
        <v>42.0</v>
      </c>
      <c r="I19" s="3"/>
      <c r="J19" s="3"/>
      <c r="K19" s="3"/>
      <c r="L19" s="9">
        <v>5.88</v>
      </c>
      <c r="M19" s="9">
        <v>25.0</v>
      </c>
      <c r="N19" s="3"/>
      <c r="O19" s="3"/>
      <c r="P19" s="3"/>
      <c r="Q19" s="3"/>
      <c r="R19" s="9">
        <v>33.2</v>
      </c>
      <c r="S19" s="9">
        <v>41.0</v>
      </c>
      <c r="T19" s="9">
        <v>20.0</v>
      </c>
      <c r="U19" s="9">
        <v>22.0</v>
      </c>
      <c r="V19" s="9">
        <v>6.0</v>
      </c>
      <c r="W19" s="9">
        <v>12.0</v>
      </c>
      <c r="X19" s="9">
        <v>0.0</v>
      </c>
      <c r="Y19" s="9">
        <v>0.0</v>
      </c>
      <c r="Z19" s="9">
        <v>1.0</v>
      </c>
      <c r="AA19" s="9">
        <v>0.0</v>
      </c>
      <c r="AB19" s="9">
        <v>1.0</v>
      </c>
      <c r="AC19" s="9">
        <v>152.0</v>
      </c>
      <c r="AD19" s="9">
        <v>1.574</v>
      </c>
      <c r="AE19" s="9">
        <v>11.2</v>
      </c>
      <c r="AF19" s="9">
        <v>3.5</v>
      </c>
      <c r="AG19" s="9">
        <v>152.0</v>
      </c>
      <c r="AH19" s="9">
        <v>139.0</v>
      </c>
      <c r="AI19" s="9">
        <v>20.0</v>
      </c>
      <c r="AJ19" s="9">
        <v>41.0</v>
      </c>
      <c r="AK19" s="9">
        <v>4.0</v>
      </c>
      <c r="AL19" s="9">
        <v>0.0</v>
      </c>
      <c r="AM19" s="9">
        <v>6.0</v>
      </c>
      <c r="AN19" s="9">
        <v>2.0</v>
      </c>
      <c r="AO19" s="9">
        <v>1.0</v>
      </c>
      <c r="AP19" s="9">
        <v>12.0</v>
      </c>
      <c r="AQ19" s="9">
        <v>0.295</v>
      </c>
      <c r="AR19" s="9">
        <v>0.355</v>
      </c>
      <c r="AS19" s="9">
        <v>0.453</v>
      </c>
      <c r="AT19" s="9">
        <v>0.809</v>
      </c>
      <c r="AU19" s="9">
        <v>63.0</v>
      </c>
      <c r="AV19" s="9">
        <v>2.0</v>
      </c>
      <c r="AW19" s="9">
        <v>1.0</v>
      </c>
      <c r="AX19" s="9">
        <v>0.0</v>
      </c>
      <c r="AY19" s="9">
        <v>0.0</v>
      </c>
      <c r="AZ19" s="9">
        <v>0.0</v>
      </c>
      <c r="BA19" s="9">
        <v>0.0</v>
      </c>
      <c r="BB19" s="9">
        <v>0.385</v>
      </c>
      <c r="BC19" s="5">
        <f t="shared" si="1"/>
        <v>31</v>
      </c>
      <c r="BD19" s="5">
        <f t="shared" si="2"/>
        <v>1</v>
      </c>
    </row>
    <row r="20">
      <c r="A20" s="7">
        <v>19.0</v>
      </c>
      <c r="B20" s="3"/>
      <c r="C20" s="8" t="s">
        <v>1143</v>
      </c>
      <c r="D20" s="8" t="s">
        <v>1126</v>
      </c>
      <c r="E20" s="9">
        <v>2019.0</v>
      </c>
      <c r="F20" s="9">
        <v>2020.0</v>
      </c>
      <c r="G20" s="9">
        <v>32.0</v>
      </c>
      <c r="H20" s="9">
        <v>40.0</v>
      </c>
      <c r="I20" s="3"/>
      <c r="J20" s="3"/>
      <c r="K20" s="3"/>
      <c r="L20" s="9">
        <v>2.42</v>
      </c>
      <c r="M20" s="9">
        <v>28.0</v>
      </c>
      <c r="N20" s="3"/>
      <c r="O20" s="3"/>
      <c r="P20" s="3"/>
      <c r="Q20" s="3"/>
      <c r="R20" s="9">
        <v>44.2</v>
      </c>
      <c r="S20" s="9">
        <v>32.0</v>
      </c>
      <c r="T20" s="9">
        <v>12.0</v>
      </c>
      <c r="U20" s="9">
        <v>12.0</v>
      </c>
      <c r="V20" s="9">
        <v>4.0</v>
      </c>
      <c r="W20" s="9">
        <v>8.0</v>
      </c>
      <c r="X20" s="9">
        <v>0.0</v>
      </c>
      <c r="Y20" s="9">
        <v>1.0</v>
      </c>
      <c r="Z20" s="9">
        <v>0.0</v>
      </c>
      <c r="AA20" s="9">
        <v>0.0</v>
      </c>
      <c r="AB20" s="9">
        <v>0.0</v>
      </c>
      <c r="AC20" s="9">
        <v>172.0</v>
      </c>
      <c r="AD20" s="9">
        <v>0.896</v>
      </c>
      <c r="AE20" s="9">
        <v>8.1</v>
      </c>
      <c r="AF20" s="9">
        <v>5.0</v>
      </c>
      <c r="AG20" s="9">
        <v>172.0</v>
      </c>
      <c r="AH20" s="9">
        <v>163.0</v>
      </c>
      <c r="AI20" s="9">
        <v>12.0</v>
      </c>
      <c r="AJ20" s="9">
        <v>32.0</v>
      </c>
      <c r="AK20" s="9">
        <v>10.0</v>
      </c>
      <c r="AL20" s="9">
        <v>2.0</v>
      </c>
      <c r="AM20" s="9">
        <v>4.0</v>
      </c>
      <c r="AN20" s="9">
        <v>1.0</v>
      </c>
      <c r="AO20" s="9">
        <v>0.0</v>
      </c>
      <c r="AP20" s="9">
        <v>8.0</v>
      </c>
      <c r="AQ20" s="9">
        <v>0.196</v>
      </c>
      <c r="AR20" s="9">
        <v>0.234</v>
      </c>
      <c r="AS20" s="9">
        <v>0.356</v>
      </c>
      <c r="AT20" s="9">
        <v>0.59</v>
      </c>
      <c r="AU20" s="9">
        <v>58.0</v>
      </c>
      <c r="AV20" s="9">
        <v>4.0</v>
      </c>
      <c r="AW20" s="9">
        <v>0.0</v>
      </c>
      <c r="AX20" s="9">
        <v>0.0</v>
      </c>
      <c r="AY20" s="9">
        <v>0.0</v>
      </c>
      <c r="AZ20" s="9">
        <v>0.0</v>
      </c>
      <c r="BA20" s="9">
        <v>1.0</v>
      </c>
      <c r="BB20" s="9">
        <v>0.235</v>
      </c>
      <c r="BC20" s="5">
        <f t="shared" si="1"/>
        <v>16</v>
      </c>
      <c r="BD20" s="5">
        <f t="shared" si="2"/>
        <v>1</v>
      </c>
    </row>
    <row r="21">
      <c r="A21" s="7">
        <v>20.0</v>
      </c>
      <c r="B21" s="3"/>
      <c r="C21" s="8" t="s">
        <v>1144</v>
      </c>
      <c r="D21" s="8" t="s">
        <v>1126</v>
      </c>
      <c r="E21" s="9">
        <v>2019.0</v>
      </c>
      <c r="F21" s="9">
        <v>2020.0</v>
      </c>
      <c r="G21" s="9">
        <v>43.0</v>
      </c>
      <c r="H21" s="9">
        <v>40.0</v>
      </c>
      <c r="I21" s="3"/>
      <c r="J21" s="3"/>
      <c r="K21" s="3"/>
      <c r="L21" s="9">
        <v>3.41</v>
      </c>
      <c r="M21" s="9">
        <v>15.0</v>
      </c>
      <c r="N21" s="3"/>
      <c r="O21" s="3"/>
      <c r="P21" s="3"/>
      <c r="Q21" s="3"/>
      <c r="R21" s="9">
        <v>34.1</v>
      </c>
      <c r="S21" s="9">
        <v>25.0</v>
      </c>
      <c r="T21" s="9">
        <v>15.0</v>
      </c>
      <c r="U21" s="9">
        <v>13.0</v>
      </c>
      <c r="V21" s="9">
        <v>5.0</v>
      </c>
      <c r="W21" s="9">
        <v>16.0</v>
      </c>
      <c r="X21" s="9">
        <v>0.0</v>
      </c>
      <c r="Y21" s="9">
        <v>2.0</v>
      </c>
      <c r="Z21" s="9">
        <v>3.0</v>
      </c>
      <c r="AA21" s="9">
        <v>0.0</v>
      </c>
      <c r="AB21" s="9">
        <v>1.0</v>
      </c>
      <c r="AC21" s="9">
        <v>146.0</v>
      </c>
      <c r="AD21" s="9">
        <v>1.194</v>
      </c>
      <c r="AE21" s="9">
        <v>10.5</v>
      </c>
      <c r="AF21" s="9">
        <v>2.5</v>
      </c>
      <c r="AG21" s="9">
        <v>146.0</v>
      </c>
      <c r="AH21" s="9">
        <v>126.0</v>
      </c>
      <c r="AI21" s="9">
        <v>15.0</v>
      </c>
      <c r="AJ21" s="9">
        <v>25.0</v>
      </c>
      <c r="AK21" s="9">
        <v>7.0</v>
      </c>
      <c r="AL21" s="9">
        <v>2.0</v>
      </c>
      <c r="AM21" s="9">
        <v>5.0</v>
      </c>
      <c r="AN21" s="9">
        <v>2.0</v>
      </c>
      <c r="AO21" s="9">
        <v>1.0</v>
      </c>
      <c r="AP21" s="9">
        <v>16.0</v>
      </c>
      <c r="AQ21" s="9">
        <v>0.198</v>
      </c>
      <c r="AR21" s="9">
        <v>0.301</v>
      </c>
      <c r="AS21" s="9">
        <v>0.405</v>
      </c>
      <c r="AT21" s="9">
        <v>0.706</v>
      </c>
      <c r="AU21" s="9">
        <v>51.0</v>
      </c>
      <c r="AV21" s="9">
        <v>1.0</v>
      </c>
      <c r="AW21" s="9">
        <v>3.0</v>
      </c>
      <c r="AX21" s="9">
        <v>0.0</v>
      </c>
      <c r="AY21" s="9">
        <v>1.0</v>
      </c>
      <c r="AZ21" s="9">
        <v>0.0</v>
      </c>
      <c r="BA21" s="9">
        <v>2.0</v>
      </c>
      <c r="BB21" s="9">
        <v>0.244</v>
      </c>
      <c r="BC21" s="5">
        <f t="shared" si="1"/>
        <v>11</v>
      </c>
      <c r="BD21" s="5">
        <f t="shared" si="2"/>
        <v>1</v>
      </c>
    </row>
    <row r="22">
      <c r="A22" s="7">
        <v>21.0</v>
      </c>
      <c r="B22" s="3"/>
      <c r="C22" s="8" t="s">
        <v>672</v>
      </c>
      <c r="D22" s="8" t="s">
        <v>1126</v>
      </c>
      <c r="E22" s="9">
        <v>2019.0</v>
      </c>
      <c r="F22" s="9">
        <v>2020.0</v>
      </c>
      <c r="G22" s="9">
        <v>29.0</v>
      </c>
      <c r="H22" s="9">
        <v>40.0</v>
      </c>
      <c r="I22" s="3"/>
      <c r="J22" s="3"/>
      <c r="K22" s="3"/>
      <c r="L22" s="9">
        <v>4.62</v>
      </c>
      <c r="M22" s="9">
        <v>29.0</v>
      </c>
      <c r="N22" s="3"/>
      <c r="O22" s="3"/>
      <c r="P22" s="3"/>
      <c r="Q22" s="3"/>
      <c r="R22" s="9">
        <v>39.0</v>
      </c>
      <c r="S22" s="9">
        <v>34.0</v>
      </c>
      <c r="T22" s="9">
        <v>14.0</v>
      </c>
      <c r="U22" s="9">
        <v>20.0</v>
      </c>
      <c r="V22" s="9">
        <v>4.0</v>
      </c>
      <c r="W22" s="9">
        <v>16.0</v>
      </c>
      <c r="X22" s="9">
        <v>0.0</v>
      </c>
      <c r="Y22" s="9">
        <v>1.0</v>
      </c>
      <c r="Z22" s="9">
        <v>1.0</v>
      </c>
      <c r="AA22" s="9">
        <v>0.0</v>
      </c>
      <c r="AB22" s="9">
        <v>0.0</v>
      </c>
      <c r="AC22" s="9">
        <v>167.0</v>
      </c>
      <c r="AD22" s="9">
        <v>1.282</v>
      </c>
      <c r="AE22" s="9">
        <v>9.2</v>
      </c>
      <c r="AF22" s="9">
        <v>2.5</v>
      </c>
      <c r="AG22" s="9">
        <v>167.0</v>
      </c>
      <c r="AH22" s="9">
        <v>148.0</v>
      </c>
      <c r="AI22" s="9">
        <v>14.0</v>
      </c>
      <c r="AJ22" s="9">
        <v>34.0</v>
      </c>
      <c r="AK22" s="9">
        <v>6.0</v>
      </c>
      <c r="AL22" s="9">
        <v>0.0</v>
      </c>
      <c r="AM22" s="9">
        <v>4.0</v>
      </c>
      <c r="AN22" s="9">
        <v>1.0</v>
      </c>
      <c r="AO22" s="9">
        <v>0.0</v>
      </c>
      <c r="AP22" s="9">
        <v>16.0</v>
      </c>
      <c r="AQ22" s="9">
        <v>0.23</v>
      </c>
      <c r="AR22" s="9">
        <v>0.309</v>
      </c>
      <c r="AS22" s="9">
        <v>0.351</v>
      </c>
      <c r="AT22" s="9">
        <v>0.66</v>
      </c>
      <c r="AU22" s="9">
        <v>52.0</v>
      </c>
      <c r="AV22" s="9">
        <v>2.0</v>
      </c>
      <c r="AW22" s="9">
        <v>1.0</v>
      </c>
      <c r="AX22" s="9">
        <v>2.0</v>
      </c>
      <c r="AY22" s="9">
        <v>0.0</v>
      </c>
      <c r="AZ22" s="9">
        <v>0.0</v>
      </c>
      <c r="BA22" s="9">
        <v>1.0</v>
      </c>
      <c r="BB22" s="9">
        <v>0.288</v>
      </c>
      <c r="BC22" s="5">
        <f t="shared" si="1"/>
        <v>24</v>
      </c>
      <c r="BD22" s="5">
        <f t="shared" si="2"/>
        <v>1</v>
      </c>
    </row>
    <row r="23">
      <c r="A23" s="7">
        <v>22.0</v>
      </c>
      <c r="B23" s="3"/>
      <c r="C23" s="8" t="s">
        <v>1145</v>
      </c>
      <c r="D23" s="8" t="s">
        <v>1126</v>
      </c>
      <c r="E23" s="9">
        <v>2019.0</v>
      </c>
      <c r="F23" s="9">
        <v>2020.0</v>
      </c>
      <c r="G23" s="9">
        <v>58.0</v>
      </c>
      <c r="H23" s="9">
        <v>39.0</v>
      </c>
      <c r="I23" s="3"/>
      <c r="J23" s="3"/>
      <c r="K23" s="3"/>
      <c r="L23" s="9">
        <v>4.81</v>
      </c>
      <c r="M23" s="9">
        <v>15.0</v>
      </c>
      <c r="N23" s="3"/>
      <c r="O23" s="3"/>
      <c r="P23" s="3"/>
      <c r="Q23" s="3"/>
      <c r="R23" s="9">
        <v>43.0</v>
      </c>
      <c r="S23" s="9">
        <v>39.0</v>
      </c>
      <c r="T23" s="9">
        <v>15.0</v>
      </c>
      <c r="U23" s="9">
        <v>23.0</v>
      </c>
      <c r="V23" s="9">
        <v>7.0</v>
      </c>
      <c r="W23" s="9">
        <v>10.0</v>
      </c>
      <c r="X23" s="9">
        <v>2.0</v>
      </c>
      <c r="Y23" s="9">
        <v>0.0</v>
      </c>
      <c r="Z23" s="9">
        <v>3.0</v>
      </c>
      <c r="AA23" s="9">
        <v>0.0</v>
      </c>
      <c r="AB23" s="9">
        <v>1.0</v>
      </c>
      <c r="AC23" s="9">
        <v>175.0</v>
      </c>
      <c r="AD23" s="9">
        <v>1.14</v>
      </c>
      <c r="AE23" s="9">
        <v>8.2</v>
      </c>
      <c r="AF23" s="9">
        <v>3.9</v>
      </c>
      <c r="AG23" s="9">
        <v>175.0</v>
      </c>
      <c r="AH23" s="9">
        <v>162.0</v>
      </c>
      <c r="AI23" s="9">
        <v>15.0</v>
      </c>
      <c r="AJ23" s="9">
        <v>39.0</v>
      </c>
      <c r="AK23" s="9">
        <v>8.0</v>
      </c>
      <c r="AL23" s="9">
        <v>0.0</v>
      </c>
      <c r="AM23" s="9">
        <v>7.0</v>
      </c>
      <c r="AN23" s="9">
        <v>4.0</v>
      </c>
      <c r="AO23" s="9">
        <v>1.0</v>
      </c>
      <c r="AP23" s="9">
        <v>10.0</v>
      </c>
      <c r="AQ23" s="9">
        <v>0.241</v>
      </c>
      <c r="AR23" s="9">
        <v>0.297</v>
      </c>
      <c r="AS23" s="9">
        <v>0.42</v>
      </c>
      <c r="AT23" s="9">
        <v>0.717</v>
      </c>
      <c r="AU23" s="9">
        <v>68.0</v>
      </c>
      <c r="AV23" s="9">
        <v>5.0</v>
      </c>
      <c r="AW23" s="9">
        <v>3.0</v>
      </c>
      <c r="AX23" s="9">
        <v>0.0</v>
      </c>
      <c r="AY23" s="9">
        <v>0.0</v>
      </c>
      <c r="AZ23" s="9">
        <v>2.0</v>
      </c>
      <c r="BA23" s="9">
        <v>0.0</v>
      </c>
      <c r="BB23" s="9">
        <v>0.276</v>
      </c>
      <c r="BC23" s="5">
        <f t="shared" si="1"/>
        <v>24</v>
      </c>
      <c r="BD23" s="5">
        <f t="shared" si="2"/>
        <v>3</v>
      </c>
    </row>
    <row r="24">
      <c r="A24" s="7">
        <v>23.0</v>
      </c>
      <c r="B24" s="3"/>
      <c r="C24" s="8" t="s">
        <v>1146</v>
      </c>
      <c r="D24" s="8" t="s">
        <v>1126</v>
      </c>
      <c r="E24" s="9">
        <v>2019.0</v>
      </c>
      <c r="F24" s="9">
        <v>2020.0</v>
      </c>
      <c r="G24" s="9">
        <v>30.0</v>
      </c>
      <c r="H24" s="9">
        <v>39.0</v>
      </c>
      <c r="I24" s="3"/>
      <c r="J24" s="3"/>
      <c r="K24" s="3"/>
      <c r="L24" s="9">
        <v>3.69</v>
      </c>
      <c r="M24" s="9">
        <v>13.0</v>
      </c>
      <c r="N24" s="3"/>
      <c r="O24" s="3"/>
      <c r="P24" s="3"/>
      <c r="Q24" s="3"/>
      <c r="R24" s="9">
        <v>31.2</v>
      </c>
      <c r="S24" s="9">
        <v>24.0</v>
      </c>
      <c r="T24" s="9">
        <v>18.0</v>
      </c>
      <c r="U24" s="9">
        <v>13.0</v>
      </c>
      <c r="V24" s="9">
        <v>1.0</v>
      </c>
      <c r="W24" s="9">
        <v>23.0</v>
      </c>
      <c r="X24" s="9">
        <v>0.0</v>
      </c>
      <c r="Y24" s="9">
        <v>1.0</v>
      </c>
      <c r="Z24" s="9">
        <v>3.0</v>
      </c>
      <c r="AA24" s="9">
        <v>0.0</v>
      </c>
      <c r="AB24" s="9">
        <v>2.0</v>
      </c>
      <c r="AC24" s="9">
        <v>145.0</v>
      </c>
      <c r="AD24" s="9">
        <v>1.484</v>
      </c>
      <c r="AE24" s="9">
        <v>11.1</v>
      </c>
      <c r="AF24" s="9">
        <v>1.7</v>
      </c>
      <c r="AG24" s="9">
        <v>145.0</v>
      </c>
      <c r="AH24" s="9">
        <v>115.0</v>
      </c>
      <c r="AI24" s="9">
        <v>18.0</v>
      </c>
      <c r="AJ24" s="9">
        <v>24.0</v>
      </c>
      <c r="AK24" s="9">
        <v>4.0</v>
      </c>
      <c r="AL24" s="9">
        <v>1.0</v>
      </c>
      <c r="AM24" s="9">
        <v>1.0</v>
      </c>
      <c r="AN24" s="9">
        <v>6.0</v>
      </c>
      <c r="AO24" s="9">
        <v>0.0</v>
      </c>
      <c r="AP24" s="9">
        <v>23.0</v>
      </c>
      <c r="AQ24" s="9">
        <v>0.209</v>
      </c>
      <c r="AR24" s="9">
        <v>0.347</v>
      </c>
      <c r="AS24" s="9">
        <v>0.287</v>
      </c>
      <c r="AT24" s="9">
        <v>0.634</v>
      </c>
      <c r="AU24" s="9">
        <v>33.0</v>
      </c>
      <c r="AV24" s="9">
        <v>2.0</v>
      </c>
      <c r="AW24" s="9">
        <v>3.0</v>
      </c>
      <c r="AX24" s="9">
        <v>1.0</v>
      </c>
      <c r="AY24" s="9">
        <v>3.0</v>
      </c>
      <c r="AZ24" s="9">
        <v>0.0</v>
      </c>
      <c r="BA24" s="9">
        <v>1.0</v>
      </c>
      <c r="BB24" s="9">
        <v>0.295</v>
      </c>
      <c r="BC24" s="5">
        <f t="shared" si="1"/>
        <v>18</v>
      </c>
      <c r="BD24" s="5">
        <f t="shared" si="2"/>
        <v>6</v>
      </c>
    </row>
    <row r="25">
      <c r="A25" s="7">
        <v>24.0</v>
      </c>
      <c r="B25" s="3"/>
      <c r="C25" s="8" t="s">
        <v>1147</v>
      </c>
      <c r="D25" s="8" t="s">
        <v>1126</v>
      </c>
      <c r="E25" s="9">
        <v>2019.0</v>
      </c>
      <c r="F25" s="9">
        <v>2020.0</v>
      </c>
      <c r="G25" s="9">
        <v>68.0</v>
      </c>
      <c r="H25" s="9">
        <v>39.0</v>
      </c>
      <c r="I25" s="3"/>
      <c r="J25" s="3"/>
      <c r="K25" s="3"/>
      <c r="L25" s="9">
        <v>3.0</v>
      </c>
      <c r="M25" s="9">
        <v>1.0</v>
      </c>
      <c r="N25" s="3"/>
      <c r="O25" s="3"/>
      <c r="P25" s="3"/>
      <c r="Q25" s="3"/>
      <c r="R25" s="9">
        <v>39.0</v>
      </c>
      <c r="S25" s="9">
        <v>25.0</v>
      </c>
      <c r="T25" s="9">
        <v>21.0</v>
      </c>
      <c r="U25" s="9">
        <v>13.0</v>
      </c>
      <c r="V25" s="9">
        <v>7.0</v>
      </c>
      <c r="W25" s="9">
        <v>5.0</v>
      </c>
      <c r="X25" s="9">
        <v>0.0</v>
      </c>
      <c r="Y25" s="9">
        <v>2.0</v>
      </c>
      <c r="Z25" s="9">
        <v>1.0</v>
      </c>
      <c r="AA25" s="9">
        <v>0.0</v>
      </c>
      <c r="AB25" s="9">
        <v>1.0</v>
      </c>
      <c r="AC25" s="9">
        <v>145.0</v>
      </c>
      <c r="AD25" s="9">
        <v>0.769</v>
      </c>
      <c r="AE25" s="9">
        <v>9.0</v>
      </c>
      <c r="AF25" s="9">
        <v>7.8</v>
      </c>
      <c r="AG25" s="9">
        <v>145.0</v>
      </c>
      <c r="AH25" s="9">
        <v>139.0</v>
      </c>
      <c r="AI25" s="9">
        <v>21.0</v>
      </c>
      <c r="AJ25" s="9">
        <v>25.0</v>
      </c>
      <c r="AK25" s="9">
        <v>5.0</v>
      </c>
      <c r="AL25" s="9">
        <v>0.0</v>
      </c>
      <c r="AM25" s="9">
        <v>7.0</v>
      </c>
      <c r="AN25" s="9">
        <v>3.0</v>
      </c>
      <c r="AO25" s="9">
        <v>0.0</v>
      </c>
      <c r="AP25" s="9">
        <v>5.0</v>
      </c>
      <c r="AQ25" s="9">
        <v>0.18</v>
      </c>
      <c r="AR25" s="9">
        <v>0.214</v>
      </c>
      <c r="AS25" s="9">
        <v>0.367</v>
      </c>
      <c r="AT25" s="9">
        <v>0.581</v>
      </c>
      <c r="AU25" s="9">
        <v>51.0</v>
      </c>
      <c r="AV25" s="9">
        <v>3.0</v>
      </c>
      <c r="AW25" s="9">
        <v>1.0</v>
      </c>
      <c r="AX25" s="9">
        <v>0.0</v>
      </c>
      <c r="AY25" s="9">
        <v>0.0</v>
      </c>
      <c r="AZ25" s="9">
        <v>0.0</v>
      </c>
      <c r="BA25" s="9">
        <v>2.0</v>
      </c>
      <c r="BB25" s="9">
        <v>0.194</v>
      </c>
      <c r="BC25" s="5">
        <f t="shared" si="1"/>
        <v>13</v>
      </c>
      <c r="BD25" s="5">
        <f t="shared" si="2"/>
        <v>3</v>
      </c>
    </row>
    <row r="26">
      <c r="A26" s="7">
        <v>25.0</v>
      </c>
      <c r="B26" s="3"/>
      <c r="C26" s="8" t="s">
        <v>1148</v>
      </c>
      <c r="D26" s="8" t="s">
        <v>1126</v>
      </c>
      <c r="E26" s="9">
        <v>2019.0</v>
      </c>
      <c r="F26" s="9">
        <v>2020.0</v>
      </c>
      <c r="G26" s="9">
        <v>27.0</v>
      </c>
      <c r="H26" s="9">
        <v>39.0</v>
      </c>
      <c r="I26" s="3"/>
      <c r="J26" s="3"/>
      <c r="K26" s="3"/>
      <c r="L26" s="9">
        <v>4.85</v>
      </c>
      <c r="M26" s="9">
        <v>27.0</v>
      </c>
      <c r="N26" s="3"/>
      <c r="O26" s="3"/>
      <c r="P26" s="3"/>
      <c r="Q26" s="3"/>
      <c r="R26" s="9">
        <v>26.0</v>
      </c>
      <c r="S26" s="9">
        <v>26.0</v>
      </c>
      <c r="T26" s="9">
        <v>13.0</v>
      </c>
      <c r="U26" s="9">
        <v>14.0</v>
      </c>
      <c r="V26" s="9">
        <v>5.0</v>
      </c>
      <c r="W26" s="9">
        <v>5.0</v>
      </c>
      <c r="X26" s="9">
        <v>0.0</v>
      </c>
      <c r="Y26" s="9">
        <v>0.0</v>
      </c>
      <c r="Z26" s="9">
        <v>0.0</v>
      </c>
      <c r="AA26" s="9">
        <v>0.0</v>
      </c>
      <c r="AB26" s="9">
        <v>2.0</v>
      </c>
      <c r="AC26" s="9">
        <v>102.0</v>
      </c>
      <c r="AD26" s="9">
        <v>1.192</v>
      </c>
      <c r="AE26" s="9">
        <v>13.5</v>
      </c>
      <c r="AF26" s="9">
        <v>7.8</v>
      </c>
      <c r="AG26" s="9">
        <v>102.0</v>
      </c>
      <c r="AH26" s="9">
        <v>97.0</v>
      </c>
      <c r="AI26" s="9">
        <v>13.0</v>
      </c>
      <c r="AJ26" s="9">
        <v>26.0</v>
      </c>
      <c r="AK26" s="9">
        <v>5.0</v>
      </c>
      <c r="AL26" s="9">
        <v>0.0</v>
      </c>
      <c r="AM26" s="9">
        <v>5.0</v>
      </c>
      <c r="AN26" s="9">
        <v>3.0</v>
      </c>
      <c r="AO26" s="9">
        <v>5.0</v>
      </c>
      <c r="AP26" s="9">
        <v>5.0</v>
      </c>
      <c r="AQ26" s="9">
        <v>0.268</v>
      </c>
      <c r="AR26" s="9">
        <v>0.304</v>
      </c>
      <c r="AS26" s="9">
        <v>0.474</v>
      </c>
      <c r="AT26" s="9">
        <v>0.778</v>
      </c>
      <c r="AU26" s="9">
        <v>46.0</v>
      </c>
      <c r="AV26" s="9">
        <v>1.0</v>
      </c>
      <c r="AW26" s="9">
        <v>0.0</v>
      </c>
      <c r="AX26" s="9">
        <v>0.0</v>
      </c>
      <c r="AY26" s="9">
        <v>0.0</v>
      </c>
      <c r="AZ26" s="9">
        <v>0.0</v>
      </c>
      <c r="BA26" s="9">
        <v>0.0</v>
      </c>
      <c r="BB26" s="9">
        <v>0.396</v>
      </c>
      <c r="BC26" s="5">
        <f t="shared" si="1"/>
        <v>16</v>
      </c>
      <c r="BD26" s="5">
        <f t="shared" si="2"/>
        <v>-2</v>
      </c>
    </row>
    <row r="27">
      <c r="A27" s="7">
        <v>26.0</v>
      </c>
      <c r="B27" s="3"/>
      <c r="C27" s="8" t="s">
        <v>452</v>
      </c>
      <c r="D27" s="8" t="s">
        <v>1126</v>
      </c>
      <c r="E27" s="9">
        <v>2019.0</v>
      </c>
      <c r="F27" s="9">
        <v>2020.0</v>
      </c>
      <c r="G27" s="9">
        <v>33.0</v>
      </c>
      <c r="H27" s="9">
        <v>39.0</v>
      </c>
      <c r="I27" s="3"/>
      <c r="J27" s="3"/>
      <c r="K27" s="3"/>
      <c r="L27" s="9">
        <v>3.5</v>
      </c>
      <c r="M27" s="9">
        <v>31.0</v>
      </c>
      <c r="N27" s="3"/>
      <c r="O27" s="3"/>
      <c r="P27" s="3"/>
      <c r="Q27" s="3"/>
      <c r="R27" s="9">
        <v>43.2</v>
      </c>
      <c r="S27" s="9">
        <v>40.0</v>
      </c>
      <c r="T27" s="9">
        <v>21.0</v>
      </c>
      <c r="U27" s="9">
        <v>17.0</v>
      </c>
      <c r="V27" s="9">
        <v>2.0</v>
      </c>
      <c r="W27" s="9">
        <v>5.0</v>
      </c>
      <c r="X27" s="9">
        <v>0.0</v>
      </c>
      <c r="Y27" s="9">
        <v>0.0</v>
      </c>
      <c r="Z27" s="9">
        <v>1.0</v>
      </c>
      <c r="AA27" s="9">
        <v>0.0</v>
      </c>
      <c r="AB27" s="9">
        <v>1.0</v>
      </c>
      <c r="AC27" s="9">
        <v>171.0</v>
      </c>
      <c r="AD27" s="9">
        <v>1.031</v>
      </c>
      <c r="AE27" s="9">
        <v>8.0</v>
      </c>
      <c r="AF27" s="9">
        <v>7.8</v>
      </c>
      <c r="AG27" s="9">
        <v>171.0</v>
      </c>
      <c r="AH27" s="9">
        <v>159.0</v>
      </c>
      <c r="AI27" s="9">
        <v>21.0</v>
      </c>
      <c r="AJ27" s="9">
        <v>40.0</v>
      </c>
      <c r="AK27" s="9">
        <v>12.0</v>
      </c>
      <c r="AL27" s="9">
        <v>0.0</v>
      </c>
      <c r="AM27" s="9">
        <v>2.0</v>
      </c>
      <c r="AN27" s="9">
        <v>1.0</v>
      </c>
      <c r="AO27" s="9">
        <v>1.0</v>
      </c>
      <c r="AP27" s="9">
        <v>5.0</v>
      </c>
      <c r="AQ27" s="9">
        <v>0.252</v>
      </c>
      <c r="AR27" s="9">
        <v>0.274</v>
      </c>
      <c r="AS27" s="9">
        <v>0.365</v>
      </c>
      <c r="AT27" s="9">
        <v>0.639</v>
      </c>
      <c r="AU27" s="9">
        <v>58.0</v>
      </c>
      <c r="AV27" s="9">
        <v>5.0</v>
      </c>
      <c r="AW27" s="9">
        <v>1.0</v>
      </c>
      <c r="AX27" s="9">
        <v>3.0</v>
      </c>
      <c r="AY27" s="9">
        <v>3.0</v>
      </c>
      <c r="AZ27" s="9">
        <v>0.0</v>
      </c>
      <c r="BA27" s="9">
        <v>0.0</v>
      </c>
      <c r="BB27" s="9">
        <v>0.314</v>
      </c>
      <c r="BC27" s="5">
        <f t="shared" si="1"/>
        <v>26</v>
      </c>
      <c r="BD27" s="5">
        <f t="shared" si="2"/>
        <v>0</v>
      </c>
    </row>
    <row r="28">
      <c r="A28" s="7">
        <v>27.0</v>
      </c>
      <c r="B28" s="3"/>
      <c r="C28" s="8" t="s">
        <v>649</v>
      </c>
      <c r="D28" s="8" t="s">
        <v>1126</v>
      </c>
      <c r="E28" s="9">
        <v>2019.0</v>
      </c>
      <c r="F28" s="9">
        <v>2020.0</v>
      </c>
      <c r="G28" s="9">
        <v>35.0</v>
      </c>
      <c r="H28" s="9">
        <v>38.0</v>
      </c>
      <c r="I28" s="3"/>
      <c r="J28" s="3"/>
      <c r="K28" s="3"/>
      <c r="L28" s="9">
        <v>4.25</v>
      </c>
      <c r="M28" s="9">
        <v>35.0</v>
      </c>
      <c r="N28" s="3"/>
      <c r="O28" s="3"/>
      <c r="P28" s="3"/>
      <c r="Q28" s="3"/>
      <c r="R28" s="9">
        <v>42.1</v>
      </c>
      <c r="S28" s="9">
        <v>57.0</v>
      </c>
      <c r="T28" s="9">
        <v>27.0</v>
      </c>
      <c r="U28" s="9">
        <v>20.0</v>
      </c>
      <c r="V28" s="9">
        <v>4.0</v>
      </c>
      <c r="W28" s="9">
        <v>11.0</v>
      </c>
      <c r="X28" s="9">
        <v>0.0</v>
      </c>
      <c r="Y28" s="9">
        <v>7.0</v>
      </c>
      <c r="Z28" s="9">
        <v>2.0</v>
      </c>
      <c r="AA28" s="9">
        <v>0.0</v>
      </c>
      <c r="AB28" s="9">
        <v>1.0</v>
      </c>
      <c r="AC28" s="9">
        <v>195.0</v>
      </c>
      <c r="AD28" s="9">
        <v>1.606</v>
      </c>
      <c r="AE28" s="9">
        <v>8.1</v>
      </c>
      <c r="AF28" s="9">
        <v>3.45</v>
      </c>
      <c r="AG28" s="9">
        <v>195.0</v>
      </c>
      <c r="AH28" s="9">
        <v>181.0</v>
      </c>
      <c r="AI28" s="9">
        <v>27.0</v>
      </c>
      <c r="AJ28" s="9">
        <v>57.0</v>
      </c>
      <c r="AK28" s="9">
        <v>11.0</v>
      </c>
      <c r="AL28" s="9">
        <v>2.0</v>
      </c>
      <c r="AM28" s="9">
        <v>4.0</v>
      </c>
      <c r="AN28" s="9">
        <v>3.0</v>
      </c>
      <c r="AO28" s="9">
        <v>2.0</v>
      </c>
      <c r="AP28" s="9">
        <v>11.0</v>
      </c>
      <c r="AQ28" s="9">
        <v>0.315</v>
      </c>
      <c r="AR28" s="9">
        <v>0.361</v>
      </c>
      <c r="AS28" s="9">
        <v>0.464</v>
      </c>
      <c r="AT28" s="9">
        <v>0.825</v>
      </c>
      <c r="AU28" s="9">
        <v>84.0</v>
      </c>
      <c r="AV28" s="9">
        <v>6.0</v>
      </c>
      <c r="AW28" s="9">
        <v>2.0</v>
      </c>
      <c r="AX28" s="9">
        <v>1.0</v>
      </c>
      <c r="AY28" s="9">
        <v>0.0</v>
      </c>
      <c r="AZ28" s="9">
        <v>0.0</v>
      </c>
      <c r="BA28" s="9">
        <v>7.0</v>
      </c>
      <c r="BB28" s="9">
        <v>0.381</v>
      </c>
      <c r="BC28" s="5">
        <f t="shared" si="1"/>
        <v>40</v>
      </c>
      <c r="BD28" s="5">
        <f t="shared" si="2"/>
        <v>1</v>
      </c>
    </row>
    <row r="29">
      <c r="A29" s="7">
        <v>28.0</v>
      </c>
      <c r="B29" s="3"/>
      <c r="C29" s="8" t="s">
        <v>1149</v>
      </c>
      <c r="D29" s="8" t="s">
        <v>1126</v>
      </c>
      <c r="E29" s="9">
        <v>2019.0</v>
      </c>
      <c r="F29" s="9">
        <v>2020.0</v>
      </c>
      <c r="G29" s="9">
        <v>48.0</v>
      </c>
      <c r="H29" s="9">
        <v>38.0</v>
      </c>
      <c r="I29" s="3"/>
      <c r="J29" s="3"/>
      <c r="K29" s="3"/>
      <c r="L29" s="9">
        <v>2.66</v>
      </c>
      <c r="M29" s="9">
        <v>0.0</v>
      </c>
      <c r="N29" s="3"/>
      <c r="O29" s="3"/>
      <c r="P29" s="3"/>
      <c r="Q29" s="3"/>
      <c r="R29" s="9">
        <v>20.1</v>
      </c>
      <c r="S29" s="9">
        <v>9.0</v>
      </c>
      <c r="T29" s="9">
        <v>7.0</v>
      </c>
      <c r="U29" s="9">
        <v>6.0</v>
      </c>
      <c r="V29" s="9">
        <v>5.0</v>
      </c>
      <c r="W29" s="9">
        <v>5.0</v>
      </c>
      <c r="X29" s="9">
        <v>0.0</v>
      </c>
      <c r="Y29" s="9">
        <v>0.0</v>
      </c>
      <c r="Z29" s="9">
        <v>1.0</v>
      </c>
      <c r="AA29" s="9">
        <v>0.0</v>
      </c>
      <c r="AB29" s="9">
        <v>0.0</v>
      </c>
      <c r="AC29" s="9">
        <v>76.0</v>
      </c>
      <c r="AD29" s="9">
        <v>0.689</v>
      </c>
      <c r="AE29" s="9">
        <v>16.8</v>
      </c>
      <c r="AF29" s="9">
        <v>7.6</v>
      </c>
      <c r="AG29" s="9">
        <v>76.0</v>
      </c>
      <c r="AH29" s="9">
        <v>70.0</v>
      </c>
      <c r="AI29" s="9">
        <v>7.0</v>
      </c>
      <c r="AJ29" s="9">
        <v>9.0</v>
      </c>
      <c r="AK29" s="9">
        <v>2.0</v>
      </c>
      <c r="AL29" s="9">
        <v>1.0</v>
      </c>
      <c r="AM29" s="9">
        <v>5.0</v>
      </c>
      <c r="AN29" s="9">
        <v>0.0</v>
      </c>
      <c r="AO29" s="9">
        <v>0.0</v>
      </c>
      <c r="AP29" s="9">
        <v>5.0</v>
      </c>
      <c r="AQ29" s="9">
        <v>0.129</v>
      </c>
      <c r="AR29" s="9">
        <v>0.197</v>
      </c>
      <c r="AS29" s="9">
        <v>0.4</v>
      </c>
      <c r="AT29" s="9">
        <v>0.597</v>
      </c>
      <c r="AU29" s="9">
        <v>28.0</v>
      </c>
      <c r="AV29" s="9">
        <v>0.0</v>
      </c>
      <c r="AW29" s="9">
        <v>1.0</v>
      </c>
      <c r="AX29" s="9">
        <v>0.0</v>
      </c>
      <c r="AY29" s="9">
        <v>0.0</v>
      </c>
      <c r="AZ29" s="9">
        <v>0.0</v>
      </c>
      <c r="BA29" s="9">
        <v>0.0</v>
      </c>
      <c r="BB29" s="9">
        <v>0.148</v>
      </c>
      <c r="BC29" s="5">
        <f t="shared" si="1"/>
        <v>1</v>
      </c>
      <c r="BD29" s="5">
        <f t="shared" si="2"/>
        <v>0</v>
      </c>
    </row>
    <row r="30">
      <c r="A30" s="7">
        <v>29.0</v>
      </c>
      <c r="B30" s="3"/>
      <c r="C30" s="8" t="s">
        <v>1150</v>
      </c>
      <c r="D30" s="8" t="s">
        <v>1126</v>
      </c>
      <c r="E30" s="9">
        <v>2019.0</v>
      </c>
      <c r="F30" s="9">
        <v>2020.0</v>
      </c>
      <c r="G30" s="9">
        <v>26.0</v>
      </c>
      <c r="H30" s="9">
        <v>38.0</v>
      </c>
      <c r="I30" s="3"/>
      <c r="J30" s="3"/>
      <c r="K30" s="3"/>
      <c r="L30" s="9">
        <v>3.62</v>
      </c>
      <c r="M30" s="9">
        <v>26.0</v>
      </c>
      <c r="N30" s="3"/>
      <c r="O30" s="3"/>
      <c r="P30" s="3"/>
      <c r="Q30" s="3"/>
      <c r="R30" s="9">
        <v>37.1</v>
      </c>
      <c r="S30" s="9">
        <v>32.0</v>
      </c>
      <c r="T30" s="9">
        <v>18.0</v>
      </c>
      <c r="U30" s="9">
        <v>15.0</v>
      </c>
      <c r="V30" s="9">
        <v>4.0</v>
      </c>
      <c r="W30" s="9">
        <v>16.0</v>
      </c>
      <c r="X30" s="9">
        <v>0.0</v>
      </c>
      <c r="Y30" s="9">
        <v>1.0</v>
      </c>
      <c r="Z30" s="9">
        <v>3.0</v>
      </c>
      <c r="AA30" s="9">
        <v>0.0</v>
      </c>
      <c r="AB30" s="9">
        <v>1.0</v>
      </c>
      <c r="AC30" s="9">
        <v>158.0</v>
      </c>
      <c r="AD30" s="9">
        <v>1.286</v>
      </c>
      <c r="AE30" s="9">
        <v>9.2</v>
      </c>
      <c r="AF30" s="9">
        <v>2.38</v>
      </c>
      <c r="AG30" s="9">
        <v>158.0</v>
      </c>
      <c r="AH30" s="9">
        <v>139.0</v>
      </c>
      <c r="AI30" s="9">
        <v>18.0</v>
      </c>
      <c r="AJ30" s="9">
        <v>32.0</v>
      </c>
      <c r="AK30" s="9">
        <v>8.0</v>
      </c>
      <c r="AL30" s="9">
        <v>0.0</v>
      </c>
      <c r="AM30" s="9">
        <v>4.0</v>
      </c>
      <c r="AN30" s="9">
        <v>0.0</v>
      </c>
      <c r="AO30" s="9">
        <v>1.0</v>
      </c>
      <c r="AP30" s="9">
        <v>16.0</v>
      </c>
      <c r="AQ30" s="9">
        <v>0.23</v>
      </c>
      <c r="AR30" s="9">
        <v>0.323</v>
      </c>
      <c r="AS30" s="9">
        <v>0.374</v>
      </c>
      <c r="AT30" s="9">
        <v>0.697</v>
      </c>
      <c r="AU30" s="9">
        <v>52.0</v>
      </c>
      <c r="AV30" s="9">
        <v>5.0</v>
      </c>
      <c r="AW30" s="9">
        <v>3.0</v>
      </c>
      <c r="AX30" s="9">
        <v>0.0</v>
      </c>
      <c r="AY30" s="9">
        <v>0.0</v>
      </c>
      <c r="AZ30" s="9">
        <v>0.0</v>
      </c>
      <c r="BA30" s="9">
        <v>1.0</v>
      </c>
      <c r="BB30" s="9">
        <v>0.289</v>
      </c>
      <c r="BC30" s="5">
        <f t="shared" si="1"/>
        <v>20</v>
      </c>
      <c r="BD30" s="5">
        <f t="shared" si="2"/>
        <v>-1</v>
      </c>
    </row>
    <row r="31">
      <c r="A31" s="7">
        <v>30.0</v>
      </c>
      <c r="B31" s="3"/>
      <c r="C31" s="8" t="s">
        <v>1151</v>
      </c>
      <c r="D31" s="8" t="s">
        <v>1126</v>
      </c>
      <c r="E31" s="9">
        <v>2019.0</v>
      </c>
      <c r="F31" s="9">
        <v>2020.0</v>
      </c>
      <c r="G31" s="9">
        <v>36.0</v>
      </c>
      <c r="H31" s="9">
        <v>37.0</v>
      </c>
      <c r="I31" s="3"/>
      <c r="J31" s="3"/>
      <c r="K31" s="3"/>
      <c r="L31" s="9">
        <v>5.45</v>
      </c>
      <c r="M31" s="9">
        <v>36.0</v>
      </c>
      <c r="N31" s="3"/>
      <c r="O31" s="3"/>
      <c r="P31" s="3"/>
      <c r="Q31" s="3"/>
      <c r="R31" s="9">
        <v>39.2</v>
      </c>
      <c r="S31" s="9">
        <v>44.0</v>
      </c>
      <c r="T31" s="9">
        <v>27.0</v>
      </c>
      <c r="U31" s="9">
        <v>24.0</v>
      </c>
      <c r="V31" s="9">
        <v>8.0</v>
      </c>
      <c r="W31" s="9">
        <v>9.0</v>
      </c>
      <c r="X31" s="9">
        <v>0.0</v>
      </c>
      <c r="Y31" s="9">
        <v>4.0</v>
      </c>
      <c r="Z31" s="9">
        <v>1.0</v>
      </c>
      <c r="AA31" s="9">
        <v>0.0</v>
      </c>
      <c r="AB31" s="9">
        <v>0.0</v>
      </c>
      <c r="AC31" s="9">
        <v>175.0</v>
      </c>
      <c r="AD31" s="9">
        <v>1.336</v>
      </c>
      <c r="AE31" s="9">
        <v>8.4</v>
      </c>
      <c r="AF31" s="9">
        <v>4.11</v>
      </c>
      <c r="AG31" s="9">
        <v>175.0</v>
      </c>
      <c r="AH31" s="9">
        <v>165.0</v>
      </c>
      <c r="AI31" s="9">
        <v>27.0</v>
      </c>
      <c r="AJ31" s="9">
        <v>44.0</v>
      </c>
      <c r="AK31" s="9">
        <v>9.0</v>
      </c>
      <c r="AL31" s="9">
        <v>1.0</v>
      </c>
      <c r="AM31" s="9">
        <v>8.0</v>
      </c>
      <c r="AN31" s="9">
        <v>3.0</v>
      </c>
      <c r="AO31" s="9">
        <v>1.0</v>
      </c>
      <c r="AP31" s="9">
        <v>9.0</v>
      </c>
      <c r="AQ31" s="9">
        <v>0.267</v>
      </c>
      <c r="AR31" s="9">
        <v>0.309</v>
      </c>
      <c r="AS31" s="9">
        <v>0.479</v>
      </c>
      <c r="AT31" s="9">
        <v>0.787</v>
      </c>
      <c r="AU31" s="9">
        <v>79.0</v>
      </c>
      <c r="AV31" s="9">
        <v>1.0</v>
      </c>
      <c r="AW31" s="9">
        <v>1.0</v>
      </c>
      <c r="AX31" s="9">
        <v>0.0</v>
      </c>
      <c r="AY31" s="9">
        <v>0.0</v>
      </c>
      <c r="AZ31" s="9">
        <v>0.0</v>
      </c>
      <c r="BA31" s="9">
        <v>4.0</v>
      </c>
      <c r="BB31" s="9">
        <v>0.3</v>
      </c>
      <c r="BC31" s="5">
        <f t="shared" si="1"/>
        <v>26</v>
      </c>
      <c r="BD31" s="5">
        <f t="shared" si="2"/>
        <v>2</v>
      </c>
    </row>
    <row r="32">
      <c r="A32" s="7">
        <v>31.0</v>
      </c>
      <c r="B32" s="3"/>
      <c r="C32" s="8" t="s">
        <v>1152</v>
      </c>
      <c r="D32" s="8" t="s">
        <v>1126</v>
      </c>
      <c r="E32" s="9">
        <v>2019.0</v>
      </c>
      <c r="F32" s="9">
        <v>2020.0</v>
      </c>
      <c r="G32" s="9">
        <v>40.0</v>
      </c>
      <c r="H32" s="9">
        <v>37.0</v>
      </c>
      <c r="I32" s="3"/>
      <c r="J32" s="3"/>
      <c r="K32" s="3"/>
      <c r="L32" s="9">
        <v>3.41</v>
      </c>
      <c r="M32" s="9">
        <v>40.0</v>
      </c>
      <c r="N32" s="3"/>
      <c r="O32" s="3"/>
      <c r="P32" s="3"/>
      <c r="Q32" s="3"/>
      <c r="R32" s="9">
        <v>63.1</v>
      </c>
      <c r="S32" s="9">
        <v>71.0</v>
      </c>
      <c r="T32" s="9">
        <v>41.0</v>
      </c>
      <c r="U32" s="9">
        <v>24.0</v>
      </c>
      <c r="V32" s="9">
        <v>9.0</v>
      </c>
      <c r="W32" s="9">
        <v>12.0</v>
      </c>
      <c r="X32" s="9">
        <v>0.0</v>
      </c>
      <c r="Y32" s="9">
        <v>2.0</v>
      </c>
      <c r="Z32" s="9">
        <v>5.0</v>
      </c>
      <c r="AA32" s="9">
        <v>0.0</v>
      </c>
      <c r="AB32" s="9">
        <v>0.0</v>
      </c>
      <c r="AC32" s="9">
        <v>268.0</v>
      </c>
      <c r="AD32" s="9">
        <v>1.311</v>
      </c>
      <c r="AE32" s="9">
        <v>5.3</v>
      </c>
      <c r="AF32" s="9">
        <v>3.08</v>
      </c>
      <c r="AG32" s="9">
        <v>268.0</v>
      </c>
      <c r="AH32" s="9">
        <v>247.0</v>
      </c>
      <c r="AI32" s="9">
        <v>41.0</v>
      </c>
      <c r="AJ32" s="9">
        <v>71.0</v>
      </c>
      <c r="AK32" s="9">
        <v>14.0</v>
      </c>
      <c r="AL32" s="9">
        <v>0.0</v>
      </c>
      <c r="AM32" s="9">
        <v>9.0</v>
      </c>
      <c r="AN32" s="9">
        <v>2.0</v>
      </c>
      <c r="AO32" s="9">
        <v>2.0</v>
      </c>
      <c r="AP32" s="9">
        <v>12.0</v>
      </c>
      <c r="AQ32" s="9">
        <v>0.287</v>
      </c>
      <c r="AR32" s="9">
        <v>0.328</v>
      </c>
      <c r="AS32" s="9">
        <v>0.453</v>
      </c>
      <c r="AT32" s="9">
        <v>0.782</v>
      </c>
      <c r="AU32" s="9">
        <v>112.0</v>
      </c>
      <c r="AV32" s="9">
        <v>9.0</v>
      </c>
      <c r="AW32" s="9">
        <v>5.0</v>
      </c>
      <c r="AX32" s="9">
        <v>0.0</v>
      </c>
      <c r="AY32" s="9">
        <v>4.0</v>
      </c>
      <c r="AZ32" s="9">
        <v>0.0</v>
      </c>
      <c r="BA32" s="9">
        <v>2.0</v>
      </c>
      <c r="BB32" s="9">
        <v>0.302</v>
      </c>
      <c r="BC32" s="5">
        <f t="shared" si="1"/>
        <v>48</v>
      </c>
      <c r="BD32" s="5">
        <f t="shared" si="2"/>
        <v>0</v>
      </c>
    </row>
    <row r="33">
      <c r="A33" s="7">
        <v>32.0</v>
      </c>
      <c r="B33" s="3"/>
      <c r="C33" s="8" t="s">
        <v>1153</v>
      </c>
      <c r="D33" s="8" t="s">
        <v>1126</v>
      </c>
      <c r="E33" s="9">
        <v>2019.0</v>
      </c>
      <c r="F33" s="9">
        <v>2020.0</v>
      </c>
      <c r="G33" s="9">
        <v>32.0</v>
      </c>
      <c r="H33" s="9">
        <v>36.0</v>
      </c>
      <c r="I33" s="3"/>
      <c r="J33" s="3"/>
      <c r="K33" s="3"/>
      <c r="L33" s="9">
        <v>3.48</v>
      </c>
      <c r="M33" s="9">
        <v>32.0</v>
      </c>
      <c r="N33" s="3"/>
      <c r="O33" s="3"/>
      <c r="P33" s="3"/>
      <c r="Q33" s="3"/>
      <c r="R33" s="9">
        <v>44.0</v>
      </c>
      <c r="S33" s="9">
        <v>31.0</v>
      </c>
      <c r="T33" s="9">
        <v>19.0</v>
      </c>
      <c r="U33" s="9">
        <v>17.0</v>
      </c>
      <c r="V33" s="9">
        <v>7.0</v>
      </c>
      <c r="W33" s="9">
        <v>15.0</v>
      </c>
      <c r="X33" s="9">
        <v>0.0</v>
      </c>
      <c r="Y33" s="9">
        <v>1.0</v>
      </c>
      <c r="Z33" s="9">
        <v>3.0</v>
      </c>
      <c r="AA33" s="9">
        <v>0.0</v>
      </c>
      <c r="AB33" s="9">
        <v>0.0</v>
      </c>
      <c r="AC33" s="9">
        <v>177.0</v>
      </c>
      <c r="AD33" s="9">
        <v>1.045</v>
      </c>
      <c r="AE33" s="9">
        <v>7.4</v>
      </c>
      <c r="AF33" s="9">
        <v>2.4</v>
      </c>
      <c r="AG33" s="9">
        <v>177.0</v>
      </c>
      <c r="AH33" s="9">
        <v>157.0</v>
      </c>
      <c r="AI33" s="9">
        <v>19.0</v>
      </c>
      <c r="AJ33" s="9">
        <v>31.0</v>
      </c>
      <c r="AK33" s="9">
        <v>3.0</v>
      </c>
      <c r="AL33" s="9">
        <v>0.0</v>
      </c>
      <c r="AM33" s="9">
        <v>7.0</v>
      </c>
      <c r="AN33" s="9">
        <v>0.0</v>
      </c>
      <c r="AO33" s="9">
        <v>0.0</v>
      </c>
      <c r="AP33" s="9">
        <v>15.0</v>
      </c>
      <c r="AQ33" s="9">
        <v>0.197</v>
      </c>
      <c r="AR33" s="9">
        <v>0.278</v>
      </c>
      <c r="AS33" s="9">
        <v>0.35</v>
      </c>
      <c r="AT33" s="9">
        <v>0.629</v>
      </c>
      <c r="AU33" s="9">
        <v>55.0</v>
      </c>
      <c r="AV33" s="9">
        <v>4.0</v>
      </c>
      <c r="AW33" s="9">
        <v>3.0</v>
      </c>
      <c r="AX33" s="9">
        <v>0.0</v>
      </c>
      <c r="AY33" s="9">
        <v>1.0</v>
      </c>
      <c r="AZ33" s="9">
        <v>0.0</v>
      </c>
      <c r="BA33" s="9">
        <v>1.0</v>
      </c>
      <c r="BB33" s="9">
        <v>0.209</v>
      </c>
      <c r="BC33" s="5">
        <f t="shared" si="1"/>
        <v>21</v>
      </c>
      <c r="BD33" s="5">
        <f t="shared" si="2"/>
        <v>0</v>
      </c>
    </row>
    <row r="34">
      <c r="A34" s="7">
        <v>33.0</v>
      </c>
      <c r="B34" s="3"/>
      <c r="C34" s="8" t="s">
        <v>1154</v>
      </c>
      <c r="D34" s="8" t="s">
        <v>1126</v>
      </c>
      <c r="E34" s="9">
        <v>2019.0</v>
      </c>
      <c r="F34" s="9">
        <v>2020.0</v>
      </c>
      <c r="G34" s="9">
        <v>27.0</v>
      </c>
      <c r="H34" s="9">
        <v>35.0</v>
      </c>
      <c r="I34" s="3"/>
      <c r="J34" s="3"/>
      <c r="K34" s="3"/>
      <c r="L34" s="9">
        <v>3.32</v>
      </c>
      <c r="M34" s="9">
        <v>27.0</v>
      </c>
      <c r="N34" s="3"/>
      <c r="O34" s="3"/>
      <c r="P34" s="3"/>
      <c r="Q34" s="3"/>
      <c r="R34" s="9">
        <v>38.0</v>
      </c>
      <c r="S34" s="9">
        <v>29.0</v>
      </c>
      <c r="T34" s="9">
        <v>17.0</v>
      </c>
      <c r="U34" s="9">
        <v>14.0</v>
      </c>
      <c r="V34" s="9">
        <v>5.0</v>
      </c>
      <c r="W34" s="9">
        <v>13.0</v>
      </c>
      <c r="X34" s="9">
        <v>0.0</v>
      </c>
      <c r="Y34" s="9">
        <v>1.0</v>
      </c>
      <c r="Z34" s="9">
        <v>1.0</v>
      </c>
      <c r="AA34" s="9">
        <v>0.0</v>
      </c>
      <c r="AB34" s="9">
        <v>3.0</v>
      </c>
      <c r="AC34" s="9">
        <v>151.0</v>
      </c>
      <c r="AD34" s="9">
        <v>1.105</v>
      </c>
      <c r="AE34" s="9">
        <v>8.3</v>
      </c>
      <c r="AF34" s="9">
        <v>2.69</v>
      </c>
      <c r="AG34" s="9">
        <v>151.0</v>
      </c>
      <c r="AH34" s="9">
        <v>136.0</v>
      </c>
      <c r="AI34" s="9">
        <v>17.0</v>
      </c>
      <c r="AJ34" s="9">
        <v>29.0</v>
      </c>
      <c r="AK34" s="9">
        <v>6.0</v>
      </c>
      <c r="AL34" s="9">
        <v>0.0</v>
      </c>
      <c r="AM34" s="9">
        <v>5.0</v>
      </c>
      <c r="AN34" s="9">
        <v>2.0</v>
      </c>
      <c r="AO34" s="9">
        <v>1.0</v>
      </c>
      <c r="AP34" s="9">
        <v>13.0</v>
      </c>
      <c r="AQ34" s="9">
        <v>0.213</v>
      </c>
      <c r="AR34" s="9">
        <v>0.285</v>
      </c>
      <c r="AS34" s="9">
        <v>0.368</v>
      </c>
      <c r="AT34" s="9">
        <v>0.652</v>
      </c>
      <c r="AU34" s="9">
        <v>50.0</v>
      </c>
      <c r="AV34" s="9">
        <v>4.0</v>
      </c>
      <c r="AW34" s="9">
        <v>1.0</v>
      </c>
      <c r="AX34" s="9">
        <v>0.0</v>
      </c>
      <c r="AY34" s="9">
        <v>1.0</v>
      </c>
      <c r="AZ34" s="9">
        <v>0.0</v>
      </c>
      <c r="BA34" s="9">
        <v>1.0</v>
      </c>
      <c r="BB34" s="9">
        <v>0.247</v>
      </c>
      <c r="BC34" s="5">
        <f t="shared" si="1"/>
        <v>18</v>
      </c>
      <c r="BD34" s="5">
        <f t="shared" si="2"/>
        <v>1</v>
      </c>
    </row>
    <row r="35">
      <c r="A35" s="7">
        <v>34.0</v>
      </c>
      <c r="B35" s="3"/>
      <c r="C35" s="8" t="s">
        <v>1155</v>
      </c>
      <c r="D35" s="8" t="s">
        <v>1126</v>
      </c>
      <c r="E35" s="9">
        <v>2019.0</v>
      </c>
      <c r="F35" s="9">
        <v>2020.0</v>
      </c>
      <c r="G35" s="9">
        <v>72.0</v>
      </c>
      <c r="H35" s="9">
        <v>35.0</v>
      </c>
      <c r="I35" s="3"/>
      <c r="J35" s="3"/>
      <c r="K35" s="3"/>
      <c r="L35" s="9">
        <v>4.71</v>
      </c>
      <c r="M35" s="9">
        <v>0.0</v>
      </c>
      <c r="N35" s="3"/>
      <c r="O35" s="3"/>
      <c r="P35" s="3"/>
      <c r="Q35" s="3"/>
      <c r="R35" s="9">
        <v>28.2</v>
      </c>
      <c r="S35" s="9">
        <v>21.0</v>
      </c>
      <c r="T35" s="9">
        <v>14.0</v>
      </c>
      <c r="U35" s="9">
        <v>15.0</v>
      </c>
      <c r="V35" s="9">
        <v>0.0</v>
      </c>
      <c r="W35" s="9">
        <v>20.0</v>
      </c>
      <c r="X35" s="9">
        <v>1.0</v>
      </c>
      <c r="Y35" s="9">
        <v>2.0</v>
      </c>
      <c r="Z35" s="9">
        <v>2.0</v>
      </c>
      <c r="AA35" s="9">
        <v>0.0</v>
      </c>
      <c r="AB35" s="9">
        <v>2.0</v>
      </c>
      <c r="AC35" s="9">
        <v>125.0</v>
      </c>
      <c r="AD35" s="9">
        <v>1.43</v>
      </c>
      <c r="AE35" s="9">
        <v>11.0</v>
      </c>
      <c r="AF35" s="9">
        <v>1.75</v>
      </c>
      <c r="AG35" s="9">
        <v>125.0</v>
      </c>
      <c r="AH35" s="9">
        <v>101.0</v>
      </c>
      <c r="AI35" s="9">
        <v>14.0</v>
      </c>
      <c r="AJ35" s="9">
        <v>21.0</v>
      </c>
      <c r="AK35" s="9">
        <v>8.0</v>
      </c>
      <c r="AL35" s="9">
        <v>0.0</v>
      </c>
      <c r="AM35" s="9">
        <v>0.0</v>
      </c>
      <c r="AN35" s="9">
        <v>2.0</v>
      </c>
      <c r="AO35" s="9">
        <v>2.0</v>
      </c>
      <c r="AP35" s="9">
        <v>20.0</v>
      </c>
      <c r="AQ35" s="9">
        <v>0.208</v>
      </c>
      <c r="AR35" s="9">
        <v>0.347</v>
      </c>
      <c r="AS35" s="9">
        <v>0.287</v>
      </c>
      <c r="AT35" s="9">
        <v>0.634</v>
      </c>
      <c r="AU35" s="9">
        <v>29.0</v>
      </c>
      <c r="AV35" s="9">
        <v>3.0</v>
      </c>
      <c r="AW35" s="9">
        <v>2.0</v>
      </c>
      <c r="AX35" s="9">
        <v>1.0</v>
      </c>
      <c r="AY35" s="9">
        <v>1.0</v>
      </c>
      <c r="AZ35" s="9">
        <v>1.0</v>
      </c>
      <c r="BA35" s="9">
        <v>2.0</v>
      </c>
      <c r="BB35" s="9">
        <v>0.313</v>
      </c>
      <c r="BC35" s="5">
        <f t="shared" si="1"/>
        <v>13</v>
      </c>
      <c r="BD35" s="5">
        <f t="shared" si="2"/>
        <v>0</v>
      </c>
    </row>
    <row r="36">
      <c r="A36" s="7">
        <v>35.0</v>
      </c>
      <c r="B36" s="3"/>
      <c r="C36" s="8" t="s">
        <v>657</v>
      </c>
      <c r="D36" s="8" t="s">
        <v>1126</v>
      </c>
      <c r="E36" s="9">
        <v>2019.0</v>
      </c>
      <c r="F36" s="9">
        <v>2020.0</v>
      </c>
      <c r="G36" s="9">
        <v>28.0</v>
      </c>
      <c r="H36" s="9">
        <v>34.0</v>
      </c>
      <c r="I36" s="3"/>
      <c r="J36" s="3"/>
      <c r="K36" s="3"/>
      <c r="L36" s="9">
        <v>5.59</v>
      </c>
      <c r="M36" s="9">
        <v>21.0</v>
      </c>
      <c r="N36" s="3"/>
      <c r="O36" s="3"/>
      <c r="P36" s="3"/>
      <c r="Q36" s="3"/>
      <c r="R36" s="9">
        <v>29.0</v>
      </c>
      <c r="S36" s="9">
        <v>29.0</v>
      </c>
      <c r="T36" s="9">
        <v>16.0</v>
      </c>
      <c r="U36" s="9">
        <v>18.0</v>
      </c>
      <c r="V36" s="9">
        <v>3.0</v>
      </c>
      <c r="W36" s="9">
        <v>11.0</v>
      </c>
      <c r="X36" s="9">
        <v>0.0</v>
      </c>
      <c r="Y36" s="9">
        <v>1.0</v>
      </c>
      <c r="Z36" s="9">
        <v>1.0</v>
      </c>
      <c r="AA36" s="9">
        <v>0.0</v>
      </c>
      <c r="AB36" s="9">
        <v>0.0</v>
      </c>
      <c r="AC36" s="9">
        <v>127.0</v>
      </c>
      <c r="AD36" s="9">
        <v>1.379</v>
      </c>
      <c r="AE36" s="9">
        <v>10.6</v>
      </c>
      <c r="AF36" s="9">
        <v>3.09</v>
      </c>
      <c r="AG36" s="9">
        <v>127.0</v>
      </c>
      <c r="AH36" s="9">
        <v>114.0</v>
      </c>
      <c r="AI36" s="9">
        <v>16.0</v>
      </c>
      <c r="AJ36" s="9">
        <v>29.0</v>
      </c>
      <c r="AK36" s="9">
        <v>6.0</v>
      </c>
      <c r="AL36" s="9">
        <v>0.0</v>
      </c>
      <c r="AM36" s="9">
        <v>3.0</v>
      </c>
      <c r="AN36" s="9">
        <v>2.0</v>
      </c>
      <c r="AO36" s="9">
        <v>0.0</v>
      </c>
      <c r="AP36" s="9">
        <v>11.0</v>
      </c>
      <c r="AQ36" s="9">
        <v>0.254</v>
      </c>
      <c r="AR36" s="9">
        <v>0.325</v>
      </c>
      <c r="AS36" s="9">
        <v>0.386</v>
      </c>
      <c r="AT36" s="9">
        <v>0.711</v>
      </c>
      <c r="AU36" s="9">
        <v>44.0</v>
      </c>
      <c r="AV36" s="9">
        <v>2.0</v>
      </c>
      <c r="AW36" s="9">
        <v>1.0</v>
      </c>
      <c r="AX36" s="9">
        <v>1.0</v>
      </c>
      <c r="AY36" s="9">
        <v>0.0</v>
      </c>
      <c r="AZ36" s="9">
        <v>0.0</v>
      </c>
      <c r="BA36" s="9">
        <v>1.0</v>
      </c>
      <c r="BB36" s="9">
        <v>0.338</v>
      </c>
      <c r="BC36" s="5">
        <f t="shared" si="1"/>
        <v>20</v>
      </c>
      <c r="BD36" s="5">
        <f t="shared" si="2"/>
        <v>2</v>
      </c>
    </row>
    <row r="37">
      <c r="A37" s="7">
        <v>36.0</v>
      </c>
      <c r="B37" s="3"/>
      <c r="C37" s="8" t="s">
        <v>1156</v>
      </c>
      <c r="D37" s="8" t="s">
        <v>1126</v>
      </c>
      <c r="E37" s="9">
        <v>2019.0</v>
      </c>
      <c r="F37" s="9">
        <v>2020.0</v>
      </c>
      <c r="G37" s="9">
        <v>34.0</v>
      </c>
      <c r="H37" s="9">
        <v>34.0</v>
      </c>
      <c r="I37" s="3"/>
      <c r="J37" s="3"/>
      <c r="K37" s="3"/>
      <c r="L37" s="9">
        <v>5.1</v>
      </c>
      <c r="M37" s="9">
        <v>20.0</v>
      </c>
      <c r="N37" s="3"/>
      <c r="O37" s="3"/>
      <c r="P37" s="3"/>
      <c r="Q37" s="3"/>
      <c r="R37" s="9">
        <v>42.1</v>
      </c>
      <c r="S37" s="9">
        <v>38.0</v>
      </c>
      <c r="T37" s="9">
        <v>18.0</v>
      </c>
      <c r="U37" s="9">
        <v>24.0</v>
      </c>
      <c r="V37" s="9">
        <v>5.0</v>
      </c>
      <c r="W37" s="9">
        <v>12.0</v>
      </c>
      <c r="X37" s="9">
        <v>0.0</v>
      </c>
      <c r="Y37" s="9">
        <v>1.0</v>
      </c>
      <c r="Z37" s="9">
        <v>5.0</v>
      </c>
      <c r="AA37" s="9">
        <v>0.0</v>
      </c>
      <c r="AB37" s="9">
        <v>2.0</v>
      </c>
      <c r="AC37" s="9">
        <v>180.0</v>
      </c>
      <c r="AD37" s="9">
        <v>1.181</v>
      </c>
      <c r="AE37" s="9">
        <v>7.2</v>
      </c>
      <c r="AF37" s="9">
        <v>2.83</v>
      </c>
      <c r="AG37" s="9">
        <v>180.0</v>
      </c>
      <c r="AH37" s="9">
        <v>161.0</v>
      </c>
      <c r="AI37" s="9">
        <v>18.0</v>
      </c>
      <c r="AJ37" s="9">
        <v>38.0</v>
      </c>
      <c r="AK37" s="9">
        <v>10.0</v>
      </c>
      <c r="AL37" s="9">
        <v>1.0</v>
      </c>
      <c r="AM37" s="9">
        <v>5.0</v>
      </c>
      <c r="AN37" s="9">
        <v>1.0</v>
      </c>
      <c r="AO37" s="9">
        <v>1.0</v>
      </c>
      <c r="AP37" s="9">
        <v>12.0</v>
      </c>
      <c r="AQ37" s="9">
        <v>0.236</v>
      </c>
      <c r="AR37" s="9">
        <v>0.306</v>
      </c>
      <c r="AS37" s="9">
        <v>0.404</v>
      </c>
      <c r="AT37" s="9">
        <v>0.709</v>
      </c>
      <c r="AU37" s="9">
        <v>65.0</v>
      </c>
      <c r="AV37" s="9">
        <v>2.0</v>
      </c>
      <c r="AW37" s="9">
        <v>5.0</v>
      </c>
      <c r="AX37" s="9">
        <v>0.0</v>
      </c>
      <c r="AY37" s="9">
        <v>2.0</v>
      </c>
      <c r="AZ37" s="9">
        <v>0.0</v>
      </c>
      <c r="BA37" s="9">
        <v>1.0</v>
      </c>
      <c r="BB37" s="9">
        <v>0.266</v>
      </c>
      <c r="BC37" s="5">
        <f t="shared" si="1"/>
        <v>22</v>
      </c>
      <c r="BD37" s="5">
        <f t="shared" si="2"/>
        <v>0</v>
      </c>
    </row>
    <row r="38">
      <c r="A38" s="7">
        <v>37.0</v>
      </c>
      <c r="B38" s="3"/>
      <c r="C38" s="8" t="s">
        <v>1157</v>
      </c>
      <c r="D38" s="8" t="s">
        <v>1126</v>
      </c>
      <c r="E38" s="9">
        <v>2019.0</v>
      </c>
      <c r="F38" s="9">
        <v>2020.0</v>
      </c>
      <c r="G38" s="9">
        <v>69.0</v>
      </c>
      <c r="H38" s="9">
        <v>34.0</v>
      </c>
      <c r="I38" s="3"/>
      <c r="J38" s="3"/>
      <c r="K38" s="3"/>
      <c r="L38" s="9">
        <v>2.59</v>
      </c>
      <c r="M38" s="9">
        <v>0.0</v>
      </c>
      <c r="N38" s="3"/>
      <c r="O38" s="3"/>
      <c r="P38" s="3"/>
      <c r="Q38" s="3"/>
      <c r="R38" s="9">
        <v>31.1</v>
      </c>
      <c r="S38" s="9">
        <v>28.0</v>
      </c>
      <c r="T38" s="9">
        <v>25.0</v>
      </c>
      <c r="U38" s="9">
        <v>9.0</v>
      </c>
      <c r="V38" s="9">
        <v>7.0</v>
      </c>
      <c r="W38" s="9">
        <v>12.0</v>
      </c>
      <c r="X38" s="9">
        <v>0.0</v>
      </c>
      <c r="Y38" s="9">
        <v>0.0</v>
      </c>
      <c r="Z38" s="9">
        <v>1.0</v>
      </c>
      <c r="AA38" s="9">
        <v>0.0</v>
      </c>
      <c r="AB38" s="9">
        <v>0.0</v>
      </c>
      <c r="AC38" s="9">
        <v>131.0</v>
      </c>
      <c r="AD38" s="9">
        <v>1.277</v>
      </c>
      <c r="AE38" s="9">
        <v>9.8</v>
      </c>
      <c r="AF38" s="9">
        <v>2.83</v>
      </c>
      <c r="AG38" s="9">
        <v>131.0</v>
      </c>
      <c r="AH38" s="9">
        <v>116.0</v>
      </c>
      <c r="AI38" s="9">
        <v>25.0</v>
      </c>
      <c r="AJ38" s="9">
        <v>28.0</v>
      </c>
      <c r="AK38" s="9">
        <v>4.0</v>
      </c>
      <c r="AL38" s="9">
        <v>1.0</v>
      </c>
      <c r="AM38" s="9">
        <v>7.0</v>
      </c>
      <c r="AN38" s="9">
        <v>4.0</v>
      </c>
      <c r="AO38" s="9">
        <v>3.0</v>
      </c>
      <c r="AP38" s="9">
        <v>12.0</v>
      </c>
      <c r="AQ38" s="9">
        <v>0.241</v>
      </c>
      <c r="AR38" s="9">
        <v>0.315</v>
      </c>
      <c r="AS38" s="9">
        <v>0.474</v>
      </c>
      <c r="AT38" s="9">
        <v>0.79</v>
      </c>
      <c r="AU38" s="9">
        <v>55.0</v>
      </c>
      <c r="AV38" s="9">
        <v>1.0</v>
      </c>
      <c r="AW38" s="9">
        <v>1.0</v>
      </c>
      <c r="AX38" s="9">
        <v>1.0</v>
      </c>
      <c r="AY38" s="9">
        <v>1.0</v>
      </c>
      <c r="AZ38" s="9">
        <v>0.0</v>
      </c>
      <c r="BA38" s="9">
        <v>0.0</v>
      </c>
      <c r="BB38" s="9">
        <v>0.276</v>
      </c>
      <c r="BC38" s="5">
        <f t="shared" si="1"/>
        <v>16</v>
      </c>
      <c r="BD38" s="5">
        <f t="shared" si="2"/>
        <v>1</v>
      </c>
    </row>
    <row r="39">
      <c r="A39" s="7">
        <v>38.0</v>
      </c>
      <c r="B39" s="3"/>
      <c r="C39" s="8" t="s">
        <v>441</v>
      </c>
      <c r="D39" s="8" t="s">
        <v>1126</v>
      </c>
      <c r="E39" s="9">
        <v>2019.0</v>
      </c>
      <c r="F39" s="9">
        <v>2020.0</v>
      </c>
      <c r="G39" s="9">
        <v>35.0</v>
      </c>
      <c r="H39" s="9">
        <v>33.0</v>
      </c>
      <c r="I39" s="3"/>
      <c r="J39" s="3"/>
      <c r="K39" s="3"/>
      <c r="L39" s="9">
        <v>4.5</v>
      </c>
      <c r="M39" s="9">
        <v>32.0</v>
      </c>
      <c r="N39" s="3"/>
      <c r="O39" s="3"/>
      <c r="P39" s="3"/>
      <c r="Q39" s="3"/>
      <c r="R39" s="9">
        <v>36.0</v>
      </c>
      <c r="S39" s="9">
        <v>40.0</v>
      </c>
      <c r="T39" s="9">
        <v>22.0</v>
      </c>
      <c r="U39" s="9">
        <v>18.0</v>
      </c>
      <c r="V39" s="9">
        <v>6.0</v>
      </c>
      <c r="W39" s="9">
        <v>13.0</v>
      </c>
      <c r="X39" s="9">
        <v>1.0</v>
      </c>
      <c r="Y39" s="9">
        <v>1.0</v>
      </c>
      <c r="Z39" s="9">
        <v>4.0</v>
      </c>
      <c r="AA39" s="9">
        <v>0.0</v>
      </c>
      <c r="AB39" s="9">
        <v>0.0</v>
      </c>
      <c r="AC39" s="9">
        <v>161.0</v>
      </c>
      <c r="AD39" s="9">
        <v>1.472</v>
      </c>
      <c r="AE39" s="9">
        <v>8.3</v>
      </c>
      <c r="AF39" s="9">
        <v>2.54</v>
      </c>
      <c r="AG39" s="9">
        <v>161.0</v>
      </c>
      <c r="AH39" s="9">
        <v>141.0</v>
      </c>
      <c r="AI39" s="9">
        <v>22.0</v>
      </c>
      <c r="AJ39" s="9">
        <v>40.0</v>
      </c>
      <c r="AK39" s="9">
        <v>9.0</v>
      </c>
      <c r="AL39" s="9">
        <v>1.0</v>
      </c>
      <c r="AM39" s="9">
        <v>6.0</v>
      </c>
      <c r="AN39" s="9">
        <v>1.0</v>
      </c>
      <c r="AO39" s="9">
        <v>1.0</v>
      </c>
      <c r="AP39" s="9">
        <v>13.0</v>
      </c>
      <c r="AQ39" s="9">
        <v>0.284</v>
      </c>
      <c r="AR39" s="9">
        <v>0.358</v>
      </c>
      <c r="AS39" s="9">
        <v>0.489</v>
      </c>
      <c r="AT39" s="9">
        <v>0.848</v>
      </c>
      <c r="AU39" s="9">
        <v>69.0</v>
      </c>
      <c r="AV39" s="9">
        <v>3.0</v>
      </c>
      <c r="AW39" s="9">
        <v>4.0</v>
      </c>
      <c r="AX39" s="9">
        <v>2.0</v>
      </c>
      <c r="AY39" s="9">
        <v>1.0</v>
      </c>
      <c r="AZ39" s="9">
        <v>1.0</v>
      </c>
      <c r="BA39" s="9">
        <v>1.0</v>
      </c>
      <c r="BB39" s="9">
        <v>0.33</v>
      </c>
      <c r="BC39" s="5">
        <f t="shared" si="1"/>
        <v>24</v>
      </c>
      <c r="BD39" s="5">
        <f t="shared" si="2"/>
        <v>0</v>
      </c>
    </row>
    <row r="40">
      <c r="A40" s="7">
        <v>39.0</v>
      </c>
      <c r="B40" s="3"/>
      <c r="C40" s="8" t="s">
        <v>1158</v>
      </c>
      <c r="D40" s="8" t="s">
        <v>1126</v>
      </c>
      <c r="E40" s="9">
        <v>2019.0</v>
      </c>
      <c r="F40" s="9">
        <v>2020.0</v>
      </c>
      <c r="G40" s="9">
        <v>27.0</v>
      </c>
      <c r="H40" s="9">
        <v>33.0</v>
      </c>
      <c r="I40" s="3"/>
      <c r="J40" s="3"/>
      <c r="K40" s="3"/>
      <c r="L40" s="9">
        <v>0.63</v>
      </c>
      <c r="M40" s="9">
        <v>1.0</v>
      </c>
      <c r="N40" s="3"/>
      <c r="O40" s="3"/>
      <c r="P40" s="3"/>
      <c r="Q40" s="3"/>
      <c r="R40" s="9">
        <v>14.1</v>
      </c>
      <c r="S40" s="9">
        <v>4.0</v>
      </c>
      <c r="T40" s="9">
        <v>4.0</v>
      </c>
      <c r="U40" s="9">
        <v>1.0</v>
      </c>
      <c r="V40" s="9">
        <v>0.0</v>
      </c>
      <c r="W40" s="9">
        <v>11.0</v>
      </c>
      <c r="X40" s="9">
        <v>0.0</v>
      </c>
      <c r="Y40" s="9">
        <v>1.0</v>
      </c>
      <c r="Z40" s="9">
        <v>1.0</v>
      </c>
      <c r="AA40" s="9">
        <v>0.0</v>
      </c>
      <c r="AB40" s="9">
        <v>2.0</v>
      </c>
      <c r="AC40" s="9">
        <v>60.0</v>
      </c>
      <c r="AD40" s="9">
        <v>1.047</v>
      </c>
      <c r="AE40" s="9">
        <v>20.7</v>
      </c>
      <c r="AF40" s="9">
        <v>3.0</v>
      </c>
      <c r="AG40" s="9">
        <v>60.0</v>
      </c>
      <c r="AH40" s="9">
        <v>48.0</v>
      </c>
      <c r="AI40" s="9">
        <v>4.0</v>
      </c>
      <c r="AJ40" s="9">
        <v>4.0</v>
      </c>
      <c r="AK40" s="9">
        <v>2.0</v>
      </c>
      <c r="AL40" s="9">
        <v>0.0</v>
      </c>
      <c r="AM40" s="9">
        <v>0.0</v>
      </c>
      <c r="AN40" s="9">
        <v>0.0</v>
      </c>
      <c r="AO40" s="9">
        <v>0.0</v>
      </c>
      <c r="AP40" s="9">
        <v>11.0</v>
      </c>
      <c r="AQ40" s="9">
        <v>0.083</v>
      </c>
      <c r="AR40" s="9">
        <v>0.267</v>
      </c>
      <c r="AS40" s="9">
        <v>0.125</v>
      </c>
      <c r="AT40" s="9">
        <v>0.392</v>
      </c>
      <c r="AU40" s="9">
        <v>6.0</v>
      </c>
      <c r="AV40" s="9">
        <v>0.0</v>
      </c>
      <c r="AW40" s="9">
        <v>1.0</v>
      </c>
      <c r="AX40" s="9">
        <v>0.0</v>
      </c>
      <c r="AY40" s="9">
        <v>0.0</v>
      </c>
      <c r="AZ40" s="9">
        <v>0.0</v>
      </c>
      <c r="BA40" s="9">
        <v>1.0</v>
      </c>
      <c r="BB40" s="9">
        <v>0.267</v>
      </c>
      <c r="BC40" s="5">
        <f t="shared" si="1"/>
        <v>2</v>
      </c>
      <c r="BD40" s="5">
        <f t="shared" si="2"/>
        <v>0</v>
      </c>
    </row>
    <row r="41">
      <c r="A41" s="7">
        <v>40.0</v>
      </c>
      <c r="B41" s="3"/>
      <c r="C41" s="8" t="s">
        <v>1159</v>
      </c>
      <c r="D41" s="8" t="s">
        <v>1126</v>
      </c>
      <c r="E41" s="9">
        <v>2019.0</v>
      </c>
      <c r="F41" s="9">
        <v>2020.0</v>
      </c>
      <c r="G41" s="9">
        <v>77.0</v>
      </c>
      <c r="H41" s="9">
        <v>32.0</v>
      </c>
      <c r="I41" s="3"/>
      <c r="J41" s="3"/>
      <c r="K41" s="3"/>
      <c r="L41" s="9">
        <v>5.45</v>
      </c>
      <c r="M41" s="9">
        <v>0.0</v>
      </c>
      <c r="N41" s="3"/>
      <c r="O41" s="3"/>
      <c r="P41" s="3"/>
      <c r="Q41" s="3"/>
      <c r="R41" s="9">
        <v>34.2</v>
      </c>
      <c r="S41" s="9">
        <v>33.0</v>
      </c>
      <c r="T41" s="9">
        <v>23.0</v>
      </c>
      <c r="U41" s="9">
        <v>21.0</v>
      </c>
      <c r="V41" s="9">
        <v>7.0</v>
      </c>
      <c r="W41" s="9">
        <v>14.0</v>
      </c>
      <c r="X41" s="9">
        <v>0.0</v>
      </c>
      <c r="Y41" s="9">
        <v>1.0</v>
      </c>
      <c r="Z41" s="9">
        <v>4.0</v>
      </c>
      <c r="AA41" s="9">
        <v>0.0</v>
      </c>
      <c r="AB41" s="9">
        <v>3.0</v>
      </c>
      <c r="AC41" s="9">
        <v>151.0</v>
      </c>
      <c r="AD41" s="9">
        <v>1.356</v>
      </c>
      <c r="AE41" s="9">
        <v>8.3</v>
      </c>
      <c r="AF41" s="9">
        <v>2.29</v>
      </c>
      <c r="AG41" s="9">
        <v>151.0</v>
      </c>
      <c r="AH41" s="9">
        <v>132.0</v>
      </c>
      <c r="AI41" s="9">
        <v>23.0</v>
      </c>
      <c r="AJ41" s="9">
        <v>33.0</v>
      </c>
      <c r="AK41" s="9">
        <v>8.0</v>
      </c>
      <c r="AL41" s="9">
        <v>0.0</v>
      </c>
      <c r="AM41" s="9">
        <v>7.0</v>
      </c>
      <c r="AN41" s="9">
        <v>2.0</v>
      </c>
      <c r="AO41" s="9">
        <v>1.0</v>
      </c>
      <c r="AP41" s="9">
        <v>14.0</v>
      </c>
      <c r="AQ41" s="9">
        <v>0.25</v>
      </c>
      <c r="AR41" s="9">
        <v>0.34</v>
      </c>
      <c r="AS41" s="9">
        <v>0.47</v>
      </c>
      <c r="AT41" s="9">
        <v>0.81</v>
      </c>
      <c r="AU41" s="9">
        <v>62.0</v>
      </c>
      <c r="AV41" s="9">
        <v>4.0</v>
      </c>
      <c r="AW41" s="9">
        <v>4.0</v>
      </c>
      <c r="AX41" s="9">
        <v>1.0</v>
      </c>
      <c r="AY41" s="9">
        <v>0.0</v>
      </c>
      <c r="AZ41" s="9">
        <v>0.0</v>
      </c>
      <c r="BA41" s="9">
        <v>1.0</v>
      </c>
      <c r="BB41" s="9">
        <v>0.28</v>
      </c>
      <c r="BC41" s="5">
        <f t="shared" si="1"/>
        <v>18</v>
      </c>
      <c r="BD41" s="5">
        <f t="shared" si="2"/>
        <v>1</v>
      </c>
    </row>
    <row r="42">
      <c r="A42" s="7">
        <v>41.0</v>
      </c>
      <c r="B42" s="3"/>
      <c r="C42" s="8" t="s">
        <v>662</v>
      </c>
      <c r="D42" s="8" t="s">
        <v>1126</v>
      </c>
      <c r="E42" s="9">
        <v>2019.0</v>
      </c>
      <c r="F42" s="9">
        <v>2020.0</v>
      </c>
      <c r="G42" s="9">
        <v>25.0</v>
      </c>
      <c r="H42" s="9">
        <v>32.0</v>
      </c>
      <c r="I42" s="3"/>
      <c r="J42" s="3"/>
      <c r="K42" s="3"/>
      <c r="L42" s="9">
        <v>2.27</v>
      </c>
      <c r="M42" s="9">
        <v>25.0</v>
      </c>
      <c r="N42" s="3"/>
      <c r="O42" s="3"/>
      <c r="P42" s="3"/>
      <c r="Q42" s="3"/>
      <c r="R42" s="9">
        <v>31.2</v>
      </c>
      <c r="S42" s="9">
        <v>20.0</v>
      </c>
      <c r="T42" s="9">
        <v>10.0</v>
      </c>
      <c r="U42" s="9">
        <v>8.0</v>
      </c>
      <c r="V42" s="9">
        <v>2.0</v>
      </c>
      <c r="W42" s="9">
        <v>9.0</v>
      </c>
      <c r="X42" s="9">
        <v>0.0</v>
      </c>
      <c r="Y42" s="9">
        <v>0.0</v>
      </c>
      <c r="Z42" s="9">
        <v>2.0</v>
      </c>
      <c r="AA42" s="9">
        <v>0.0</v>
      </c>
      <c r="AB42" s="9">
        <v>0.0</v>
      </c>
      <c r="AC42" s="9">
        <v>124.0</v>
      </c>
      <c r="AD42" s="9">
        <v>0.916</v>
      </c>
      <c r="AE42" s="9">
        <v>9.1</v>
      </c>
      <c r="AF42" s="9">
        <v>3.56</v>
      </c>
      <c r="AG42" s="9">
        <v>124.0</v>
      </c>
      <c r="AH42" s="9">
        <v>111.0</v>
      </c>
      <c r="AI42" s="9">
        <v>10.0</v>
      </c>
      <c r="AJ42" s="9">
        <v>20.0</v>
      </c>
      <c r="AK42" s="9">
        <v>4.0</v>
      </c>
      <c r="AL42" s="9">
        <v>1.0</v>
      </c>
      <c r="AM42" s="9">
        <v>2.0</v>
      </c>
      <c r="AN42" s="9">
        <v>0.0</v>
      </c>
      <c r="AO42" s="9">
        <v>0.0</v>
      </c>
      <c r="AP42" s="9">
        <v>9.0</v>
      </c>
      <c r="AQ42" s="9">
        <v>0.18</v>
      </c>
      <c r="AR42" s="9">
        <v>0.254</v>
      </c>
      <c r="AS42" s="9">
        <v>0.288</v>
      </c>
      <c r="AT42" s="9">
        <v>0.542</v>
      </c>
      <c r="AU42" s="9">
        <v>32.0</v>
      </c>
      <c r="AV42" s="9">
        <v>2.0</v>
      </c>
      <c r="AW42" s="9">
        <v>2.0</v>
      </c>
      <c r="AX42" s="9">
        <v>2.0</v>
      </c>
      <c r="AY42" s="9">
        <v>0.0</v>
      </c>
      <c r="AZ42" s="9">
        <v>0.0</v>
      </c>
      <c r="BA42" s="9">
        <v>0.0</v>
      </c>
      <c r="BB42" s="9">
        <v>0.234</v>
      </c>
      <c r="BC42" s="5">
        <f t="shared" si="1"/>
        <v>13</v>
      </c>
      <c r="BD42" s="5">
        <f t="shared" si="2"/>
        <v>0</v>
      </c>
    </row>
    <row r="43">
      <c r="A43" s="7">
        <v>42.0</v>
      </c>
      <c r="B43" s="3"/>
      <c r="C43" s="8" t="s">
        <v>1160</v>
      </c>
      <c r="D43" s="8" t="s">
        <v>1126</v>
      </c>
      <c r="E43" s="9">
        <v>2019.0</v>
      </c>
      <c r="F43" s="9">
        <v>2020.0</v>
      </c>
      <c r="G43" s="9">
        <v>35.0</v>
      </c>
      <c r="H43" s="9">
        <v>32.0</v>
      </c>
      <c r="I43" s="3"/>
      <c r="J43" s="3"/>
      <c r="K43" s="3"/>
      <c r="L43" s="9">
        <v>4.74</v>
      </c>
      <c r="M43" s="9">
        <v>32.0</v>
      </c>
      <c r="N43" s="3"/>
      <c r="O43" s="3"/>
      <c r="P43" s="3"/>
      <c r="Q43" s="3"/>
      <c r="R43" s="9">
        <v>43.2</v>
      </c>
      <c r="S43" s="9">
        <v>36.0</v>
      </c>
      <c r="T43" s="9">
        <v>20.0</v>
      </c>
      <c r="U43" s="9">
        <v>23.0</v>
      </c>
      <c r="V43" s="9">
        <v>2.0</v>
      </c>
      <c r="W43" s="9">
        <v>13.0</v>
      </c>
      <c r="X43" s="9">
        <v>0.0</v>
      </c>
      <c r="Y43" s="9">
        <v>0.0</v>
      </c>
      <c r="Z43" s="9">
        <v>5.0</v>
      </c>
      <c r="AA43" s="9">
        <v>0.0</v>
      </c>
      <c r="AB43" s="9">
        <v>0.0</v>
      </c>
      <c r="AC43" s="9">
        <v>179.0</v>
      </c>
      <c r="AD43" s="9">
        <v>1.122</v>
      </c>
      <c r="AE43" s="9">
        <v>6.6</v>
      </c>
      <c r="AF43" s="9">
        <v>2.46</v>
      </c>
      <c r="AG43" s="9">
        <v>179.0</v>
      </c>
      <c r="AH43" s="9">
        <v>161.0</v>
      </c>
      <c r="AI43" s="9">
        <v>20.0</v>
      </c>
      <c r="AJ43" s="9">
        <v>36.0</v>
      </c>
      <c r="AK43" s="9">
        <v>6.0</v>
      </c>
      <c r="AL43" s="9">
        <v>0.0</v>
      </c>
      <c r="AM43" s="9">
        <v>2.0</v>
      </c>
      <c r="AN43" s="9">
        <v>3.0</v>
      </c>
      <c r="AO43" s="9">
        <v>2.0</v>
      </c>
      <c r="AP43" s="9">
        <v>13.0</v>
      </c>
      <c r="AQ43" s="9">
        <v>0.224</v>
      </c>
      <c r="AR43" s="9">
        <v>0.302</v>
      </c>
      <c r="AS43" s="9">
        <v>0.298</v>
      </c>
      <c r="AT43" s="9">
        <v>0.6</v>
      </c>
      <c r="AU43" s="9">
        <v>48.0</v>
      </c>
      <c r="AV43" s="9">
        <v>3.0</v>
      </c>
      <c r="AW43" s="9">
        <v>5.0</v>
      </c>
      <c r="AX43" s="9">
        <v>0.0</v>
      </c>
      <c r="AY43" s="9">
        <v>0.0</v>
      </c>
      <c r="AZ43" s="9">
        <v>0.0</v>
      </c>
      <c r="BA43" s="9">
        <v>0.0</v>
      </c>
      <c r="BB43" s="9">
        <v>0.268</v>
      </c>
      <c r="BC43" s="5">
        <f t="shared" si="1"/>
        <v>28</v>
      </c>
      <c r="BD43" s="5">
        <f t="shared" si="2"/>
        <v>1</v>
      </c>
    </row>
    <row r="44">
      <c r="A44" s="7">
        <v>43.0</v>
      </c>
      <c r="B44" s="3"/>
      <c r="C44" s="8" t="s">
        <v>1161</v>
      </c>
      <c r="D44" s="8" t="s">
        <v>1126</v>
      </c>
      <c r="E44" s="9">
        <v>2019.0</v>
      </c>
      <c r="F44" s="9">
        <v>2020.0</v>
      </c>
      <c r="G44" s="9">
        <v>32.0</v>
      </c>
      <c r="H44" s="9">
        <v>31.0</v>
      </c>
      <c r="I44" s="3"/>
      <c r="J44" s="3"/>
      <c r="K44" s="3"/>
      <c r="L44" s="9">
        <v>7.56</v>
      </c>
      <c r="M44" s="9">
        <v>14.0</v>
      </c>
      <c r="N44" s="3"/>
      <c r="O44" s="3"/>
      <c r="P44" s="3"/>
      <c r="Q44" s="3"/>
      <c r="R44" s="9">
        <v>33.1</v>
      </c>
      <c r="S44" s="9">
        <v>35.0</v>
      </c>
      <c r="T44" s="9">
        <v>25.0</v>
      </c>
      <c r="U44" s="9">
        <v>28.0</v>
      </c>
      <c r="V44" s="9">
        <v>9.0</v>
      </c>
      <c r="W44" s="9">
        <v>11.0</v>
      </c>
      <c r="X44" s="9">
        <v>0.0</v>
      </c>
      <c r="Y44" s="9">
        <v>0.0</v>
      </c>
      <c r="Z44" s="9">
        <v>1.0</v>
      </c>
      <c r="AA44" s="9">
        <v>0.0</v>
      </c>
      <c r="AB44" s="9">
        <v>0.0</v>
      </c>
      <c r="AC44" s="9">
        <v>146.0</v>
      </c>
      <c r="AD44" s="9">
        <v>1.38</v>
      </c>
      <c r="AE44" s="9">
        <v>8.4</v>
      </c>
      <c r="AF44" s="9">
        <v>2.82</v>
      </c>
      <c r="AG44" s="9">
        <v>146.0</v>
      </c>
      <c r="AH44" s="9">
        <v>132.0</v>
      </c>
      <c r="AI44" s="9">
        <v>25.0</v>
      </c>
      <c r="AJ44" s="9">
        <v>35.0</v>
      </c>
      <c r="AK44" s="9">
        <v>11.0</v>
      </c>
      <c r="AL44" s="9">
        <v>0.0</v>
      </c>
      <c r="AM44" s="9">
        <v>9.0</v>
      </c>
      <c r="AN44" s="9">
        <v>0.0</v>
      </c>
      <c r="AO44" s="9">
        <v>0.0</v>
      </c>
      <c r="AP44" s="9">
        <v>11.0</v>
      </c>
      <c r="AQ44" s="9">
        <v>0.265</v>
      </c>
      <c r="AR44" s="9">
        <v>0.322</v>
      </c>
      <c r="AS44" s="9">
        <v>0.553</v>
      </c>
      <c r="AT44" s="9">
        <v>0.875</v>
      </c>
      <c r="AU44" s="9">
        <v>73.0</v>
      </c>
      <c r="AV44" s="9">
        <v>1.0</v>
      </c>
      <c r="AW44" s="9">
        <v>1.0</v>
      </c>
      <c r="AX44" s="9">
        <v>0.0</v>
      </c>
      <c r="AY44" s="9">
        <v>2.0</v>
      </c>
      <c r="AZ44" s="9">
        <v>0.0</v>
      </c>
      <c r="BA44" s="9">
        <v>0.0</v>
      </c>
      <c r="BB44" s="9">
        <v>0.277</v>
      </c>
      <c r="BC44" s="5">
        <f t="shared" si="1"/>
        <v>15</v>
      </c>
      <c r="BD44" s="5">
        <f t="shared" si="2"/>
        <v>0</v>
      </c>
    </row>
    <row r="45">
      <c r="A45" s="7">
        <v>44.0</v>
      </c>
      <c r="B45" s="3"/>
      <c r="C45" s="8" t="s">
        <v>1162</v>
      </c>
      <c r="D45" s="8" t="s">
        <v>1126</v>
      </c>
      <c r="E45" s="9">
        <v>2019.0</v>
      </c>
      <c r="F45" s="9">
        <v>2020.0</v>
      </c>
      <c r="G45" s="9">
        <v>37.0</v>
      </c>
      <c r="H45" s="9">
        <v>31.0</v>
      </c>
      <c r="I45" s="3"/>
      <c r="J45" s="3"/>
      <c r="K45" s="3"/>
      <c r="L45" s="9">
        <v>5.58</v>
      </c>
      <c r="M45" s="9">
        <v>28.0</v>
      </c>
      <c r="N45" s="3"/>
      <c r="O45" s="3"/>
      <c r="P45" s="3"/>
      <c r="Q45" s="3"/>
      <c r="R45" s="9">
        <v>30.2</v>
      </c>
      <c r="S45" s="9">
        <v>29.0</v>
      </c>
      <c r="T45" s="9">
        <v>14.0</v>
      </c>
      <c r="U45" s="9">
        <v>19.0</v>
      </c>
      <c r="V45" s="9">
        <v>6.0</v>
      </c>
      <c r="W45" s="9">
        <v>7.0</v>
      </c>
      <c r="X45" s="9">
        <v>0.0</v>
      </c>
      <c r="Y45" s="9">
        <v>1.0</v>
      </c>
      <c r="Z45" s="9">
        <v>3.0</v>
      </c>
      <c r="AA45" s="9">
        <v>0.0</v>
      </c>
      <c r="AB45" s="9">
        <v>1.0</v>
      </c>
      <c r="AC45" s="9">
        <v>128.0</v>
      </c>
      <c r="AD45" s="9">
        <v>1.174</v>
      </c>
      <c r="AE45" s="9">
        <v>9.1</v>
      </c>
      <c r="AF45" s="9">
        <v>4.43</v>
      </c>
      <c r="AG45" s="9">
        <v>128.0</v>
      </c>
      <c r="AH45" s="9">
        <v>118.0</v>
      </c>
      <c r="AI45" s="9">
        <v>14.0</v>
      </c>
      <c r="AJ45" s="9">
        <v>29.0</v>
      </c>
      <c r="AK45" s="9">
        <v>4.0</v>
      </c>
      <c r="AL45" s="9">
        <v>2.0</v>
      </c>
      <c r="AM45" s="9">
        <v>6.0</v>
      </c>
      <c r="AN45" s="9">
        <v>0.0</v>
      </c>
      <c r="AO45" s="9">
        <v>1.0</v>
      </c>
      <c r="AP45" s="9">
        <v>7.0</v>
      </c>
      <c r="AQ45" s="9">
        <v>0.246</v>
      </c>
      <c r="AR45" s="9">
        <v>0.305</v>
      </c>
      <c r="AS45" s="9">
        <v>0.466</v>
      </c>
      <c r="AT45" s="9">
        <v>0.771</v>
      </c>
      <c r="AU45" s="9">
        <v>55.0</v>
      </c>
      <c r="AV45" s="9">
        <v>2.0</v>
      </c>
      <c r="AW45" s="9">
        <v>3.0</v>
      </c>
      <c r="AX45" s="9">
        <v>0.0</v>
      </c>
      <c r="AY45" s="9">
        <v>0.0</v>
      </c>
      <c r="AZ45" s="9">
        <v>0.0</v>
      </c>
      <c r="BA45" s="9">
        <v>1.0</v>
      </c>
      <c r="BB45" s="9">
        <v>0.284</v>
      </c>
      <c r="BC45" s="5">
        <f t="shared" si="1"/>
        <v>17</v>
      </c>
      <c r="BD45" s="5">
        <f t="shared" si="2"/>
        <v>-1</v>
      </c>
    </row>
    <row r="46">
      <c r="A46" s="7">
        <v>45.0</v>
      </c>
      <c r="B46" s="3"/>
      <c r="C46" s="8" t="s">
        <v>1163</v>
      </c>
      <c r="D46" s="8" t="s">
        <v>1126</v>
      </c>
      <c r="E46" s="9">
        <v>2019.0</v>
      </c>
      <c r="F46" s="9">
        <v>2020.0</v>
      </c>
      <c r="G46" s="9">
        <v>42.0</v>
      </c>
      <c r="H46" s="9">
        <v>30.0</v>
      </c>
      <c r="I46" s="3"/>
      <c r="J46" s="3"/>
      <c r="K46" s="3"/>
      <c r="L46" s="9">
        <v>5.67</v>
      </c>
      <c r="M46" s="9">
        <v>3.0</v>
      </c>
      <c r="N46" s="3"/>
      <c r="O46" s="3"/>
      <c r="P46" s="3"/>
      <c r="Q46" s="3"/>
      <c r="R46" s="9">
        <v>33.1</v>
      </c>
      <c r="S46" s="9">
        <v>41.0</v>
      </c>
      <c r="T46" s="9">
        <v>19.0</v>
      </c>
      <c r="U46" s="9">
        <v>21.0</v>
      </c>
      <c r="V46" s="9">
        <v>4.0</v>
      </c>
      <c r="W46" s="9">
        <v>14.0</v>
      </c>
      <c r="X46" s="9">
        <v>0.0</v>
      </c>
      <c r="Y46" s="9">
        <v>0.0</v>
      </c>
      <c r="Z46" s="9">
        <v>3.0</v>
      </c>
      <c r="AA46" s="9">
        <v>0.0</v>
      </c>
      <c r="AB46" s="9">
        <v>1.0</v>
      </c>
      <c r="AC46" s="9">
        <v>154.0</v>
      </c>
      <c r="AD46" s="9">
        <v>1.65</v>
      </c>
      <c r="AE46" s="9">
        <v>8.1</v>
      </c>
      <c r="AF46" s="9">
        <v>2.14</v>
      </c>
      <c r="AG46" s="9">
        <v>154.0</v>
      </c>
      <c r="AH46" s="9">
        <v>135.0</v>
      </c>
      <c r="AI46" s="9">
        <v>19.0</v>
      </c>
      <c r="AJ46" s="9">
        <v>41.0</v>
      </c>
      <c r="AK46" s="9">
        <v>8.0</v>
      </c>
      <c r="AL46" s="9">
        <v>0.0</v>
      </c>
      <c r="AM46" s="9">
        <v>4.0</v>
      </c>
      <c r="AN46" s="9">
        <v>1.0</v>
      </c>
      <c r="AO46" s="9">
        <v>1.0</v>
      </c>
      <c r="AP46" s="9">
        <v>14.0</v>
      </c>
      <c r="AQ46" s="9">
        <v>0.304</v>
      </c>
      <c r="AR46" s="9">
        <v>0.379</v>
      </c>
      <c r="AS46" s="9">
        <v>0.452</v>
      </c>
      <c r="AT46" s="9">
        <v>0.831</v>
      </c>
      <c r="AU46" s="9">
        <v>61.0</v>
      </c>
      <c r="AV46" s="9">
        <v>3.0</v>
      </c>
      <c r="AW46" s="9">
        <v>3.0</v>
      </c>
      <c r="AX46" s="9">
        <v>1.0</v>
      </c>
      <c r="AY46" s="9">
        <v>1.0</v>
      </c>
      <c r="AZ46" s="9">
        <v>0.0</v>
      </c>
      <c r="BA46" s="9">
        <v>0.0</v>
      </c>
      <c r="BB46" s="9">
        <v>0.363</v>
      </c>
      <c r="BC46" s="5">
        <f t="shared" si="1"/>
        <v>29</v>
      </c>
      <c r="BD46" s="5">
        <f t="shared" si="2"/>
        <v>0</v>
      </c>
    </row>
    <row r="47">
      <c r="A47" s="7">
        <v>46.0</v>
      </c>
      <c r="B47" s="3"/>
      <c r="C47" s="8" t="s">
        <v>1164</v>
      </c>
      <c r="D47" s="8" t="s">
        <v>1126</v>
      </c>
      <c r="E47" s="9">
        <v>2019.0</v>
      </c>
      <c r="F47" s="9">
        <v>2020.0</v>
      </c>
      <c r="G47" s="9">
        <v>81.0</v>
      </c>
      <c r="H47" s="9">
        <v>30.0</v>
      </c>
      <c r="I47" s="3"/>
      <c r="J47" s="3"/>
      <c r="K47" s="3"/>
      <c r="L47" s="9">
        <v>1.25</v>
      </c>
      <c r="M47" s="9">
        <v>0.0</v>
      </c>
      <c r="N47" s="3"/>
      <c r="O47" s="3"/>
      <c r="P47" s="3"/>
      <c r="Q47" s="3"/>
      <c r="R47" s="9">
        <v>36.0</v>
      </c>
      <c r="S47" s="9">
        <v>20.0</v>
      </c>
      <c r="T47" s="9">
        <v>12.0</v>
      </c>
      <c r="U47" s="9">
        <v>5.0</v>
      </c>
      <c r="V47" s="9">
        <v>2.0</v>
      </c>
      <c r="W47" s="9">
        <v>3.0</v>
      </c>
      <c r="X47" s="9">
        <v>0.0</v>
      </c>
      <c r="Y47" s="9">
        <v>2.0</v>
      </c>
      <c r="Z47" s="9">
        <v>3.0</v>
      </c>
      <c r="AA47" s="9">
        <v>0.0</v>
      </c>
      <c r="AB47" s="9">
        <v>1.0</v>
      </c>
      <c r="AC47" s="9">
        <v>134.0</v>
      </c>
      <c r="AD47" s="9">
        <v>0.639</v>
      </c>
      <c r="AE47" s="9">
        <v>7.5</v>
      </c>
      <c r="AF47" s="9">
        <v>10.0</v>
      </c>
      <c r="AG47" s="9">
        <v>134.0</v>
      </c>
      <c r="AH47" s="9">
        <v>128.0</v>
      </c>
      <c r="AI47" s="9">
        <v>12.0</v>
      </c>
      <c r="AJ47" s="9">
        <v>20.0</v>
      </c>
      <c r="AK47" s="9">
        <v>3.0</v>
      </c>
      <c r="AL47" s="9">
        <v>0.0</v>
      </c>
      <c r="AM47" s="9">
        <v>2.0</v>
      </c>
      <c r="AN47" s="9">
        <v>0.0</v>
      </c>
      <c r="AO47" s="9">
        <v>0.0</v>
      </c>
      <c r="AP47" s="9">
        <v>3.0</v>
      </c>
      <c r="AQ47" s="9">
        <v>0.156</v>
      </c>
      <c r="AR47" s="9">
        <v>0.194</v>
      </c>
      <c r="AS47" s="9">
        <v>0.227</v>
      </c>
      <c r="AT47" s="9">
        <v>0.421</v>
      </c>
      <c r="AU47" s="9">
        <v>29.0</v>
      </c>
      <c r="AV47" s="9">
        <v>2.0</v>
      </c>
      <c r="AW47" s="9">
        <v>3.0</v>
      </c>
      <c r="AX47" s="9">
        <v>0.0</v>
      </c>
      <c r="AY47" s="9">
        <v>0.0</v>
      </c>
      <c r="AZ47" s="9">
        <v>0.0</v>
      </c>
      <c r="BA47" s="9">
        <v>2.0</v>
      </c>
      <c r="BB47" s="9">
        <v>0.188</v>
      </c>
      <c r="BC47" s="5">
        <f t="shared" si="1"/>
        <v>15</v>
      </c>
      <c r="BD47" s="5">
        <f t="shared" si="2"/>
        <v>0</v>
      </c>
    </row>
    <row r="48">
      <c r="A48" s="7">
        <v>47.0</v>
      </c>
      <c r="B48" s="3"/>
      <c r="C48" s="8" t="s">
        <v>1165</v>
      </c>
      <c r="D48" s="8" t="s">
        <v>1126</v>
      </c>
      <c r="E48" s="9">
        <v>2019.0</v>
      </c>
      <c r="F48" s="9">
        <v>2020.0</v>
      </c>
      <c r="G48" s="9">
        <v>45.0</v>
      </c>
      <c r="H48" s="9">
        <v>29.0</v>
      </c>
      <c r="I48" s="3"/>
      <c r="J48" s="3"/>
      <c r="K48" s="3"/>
      <c r="L48" s="9">
        <v>4.03</v>
      </c>
      <c r="M48" s="9">
        <v>0.0</v>
      </c>
      <c r="N48" s="3"/>
      <c r="O48" s="3"/>
      <c r="P48" s="3"/>
      <c r="Q48" s="3"/>
      <c r="R48" s="9">
        <v>22.1</v>
      </c>
      <c r="S48" s="9">
        <v>14.0</v>
      </c>
      <c r="T48" s="9">
        <v>9.0</v>
      </c>
      <c r="U48" s="9">
        <v>10.0</v>
      </c>
      <c r="V48" s="9">
        <v>3.0</v>
      </c>
      <c r="W48" s="9">
        <v>15.0</v>
      </c>
      <c r="X48" s="9">
        <v>0.0</v>
      </c>
      <c r="Y48" s="9">
        <v>1.0</v>
      </c>
      <c r="Z48" s="9">
        <v>3.0</v>
      </c>
      <c r="AA48" s="9">
        <v>0.0</v>
      </c>
      <c r="AB48" s="9">
        <v>4.0</v>
      </c>
      <c r="AC48" s="9">
        <v>97.0</v>
      </c>
      <c r="AD48" s="9">
        <v>1.299</v>
      </c>
      <c r="AE48" s="9">
        <v>11.7</v>
      </c>
      <c r="AF48" s="9">
        <v>1.93</v>
      </c>
      <c r="AG48" s="9">
        <v>97.0</v>
      </c>
      <c r="AH48" s="9">
        <v>79.0</v>
      </c>
      <c r="AI48" s="9">
        <v>9.0</v>
      </c>
      <c r="AJ48" s="9">
        <v>14.0</v>
      </c>
      <c r="AK48" s="9">
        <v>2.0</v>
      </c>
      <c r="AL48" s="9">
        <v>0.0</v>
      </c>
      <c r="AM48" s="9">
        <v>3.0</v>
      </c>
      <c r="AN48" s="9">
        <v>3.0</v>
      </c>
      <c r="AO48" s="9">
        <v>1.0</v>
      </c>
      <c r="AP48" s="9">
        <v>15.0</v>
      </c>
      <c r="AQ48" s="9">
        <v>0.177</v>
      </c>
      <c r="AR48" s="9">
        <v>0.33</v>
      </c>
      <c r="AS48" s="9">
        <v>0.316</v>
      </c>
      <c r="AT48" s="9">
        <v>0.646</v>
      </c>
      <c r="AU48" s="9">
        <v>25.0</v>
      </c>
      <c r="AV48" s="9">
        <v>0.0</v>
      </c>
      <c r="AW48" s="9">
        <v>3.0</v>
      </c>
      <c r="AX48" s="9">
        <v>0.0</v>
      </c>
      <c r="AY48" s="9">
        <v>0.0</v>
      </c>
      <c r="AZ48" s="9">
        <v>0.0</v>
      </c>
      <c r="BA48" s="9">
        <v>1.0</v>
      </c>
      <c r="BB48" s="9">
        <v>0.234</v>
      </c>
      <c r="BC48" s="5">
        <f t="shared" si="1"/>
        <v>9</v>
      </c>
      <c r="BD48" s="5">
        <f t="shared" si="2"/>
        <v>2</v>
      </c>
    </row>
    <row r="49">
      <c r="A49" s="7">
        <v>48.0</v>
      </c>
      <c r="B49" s="3"/>
      <c r="C49" s="8" t="s">
        <v>1166</v>
      </c>
      <c r="D49" s="8" t="s">
        <v>1126</v>
      </c>
      <c r="E49" s="9">
        <v>2019.0</v>
      </c>
      <c r="F49" s="9">
        <v>2020.0</v>
      </c>
      <c r="G49" s="9">
        <v>19.0</v>
      </c>
      <c r="H49" s="9">
        <v>29.0</v>
      </c>
      <c r="I49" s="3"/>
      <c r="J49" s="3"/>
      <c r="K49" s="3"/>
      <c r="L49" s="9">
        <v>4.01</v>
      </c>
      <c r="M49" s="9">
        <v>15.0</v>
      </c>
      <c r="N49" s="3"/>
      <c r="O49" s="3"/>
      <c r="P49" s="3"/>
      <c r="Q49" s="3"/>
      <c r="R49" s="9">
        <v>24.2</v>
      </c>
      <c r="S49" s="9">
        <v>20.0</v>
      </c>
      <c r="T49" s="9">
        <v>14.0</v>
      </c>
      <c r="U49" s="9">
        <v>11.0</v>
      </c>
      <c r="V49" s="9">
        <v>3.0</v>
      </c>
      <c r="W49" s="9">
        <v>8.0</v>
      </c>
      <c r="X49" s="9">
        <v>0.0</v>
      </c>
      <c r="Y49" s="9">
        <v>0.0</v>
      </c>
      <c r="Z49" s="9">
        <v>4.0</v>
      </c>
      <c r="AA49" s="9">
        <v>0.0</v>
      </c>
      <c r="AB49" s="9">
        <v>2.0</v>
      </c>
      <c r="AC49" s="9">
        <v>102.0</v>
      </c>
      <c r="AD49" s="9">
        <v>1.135</v>
      </c>
      <c r="AE49" s="9">
        <v>10.6</v>
      </c>
      <c r="AF49" s="9">
        <v>3.63</v>
      </c>
      <c r="AG49" s="9">
        <v>102.0</v>
      </c>
      <c r="AH49" s="9">
        <v>88.0</v>
      </c>
      <c r="AI49" s="9">
        <v>14.0</v>
      </c>
      <c r="AJ49" s="9">
        <v>20.0</v>
      </c>
      <c r="AK49" s="9">
        <v>7.0</v>
      </c>
      <c r="AL49" s="9">
        <v>0.0</v>
      </c>
      <c r="AM49" s="9">
        <v>3.0</v>
      </c>
      <c r="AN49" s="9">
        <v>5.0</v>
      </c>
      <c r="AO49" s="9">
        <v>2.0</v>
      </c>
      <c r="AP49" s="9">
        <v>8.0</v>
      </c>
      <c r="AQ49" s="9">
        <v>0.227</v>
      </c>
      <c r="AR49" s="9">
        <v>0.314</v>
      </c>
      <c r="AS49" s="9">
        <v>0.409</v>
      </c>
      <c r="AT49" s="9">
        <v>0.723</v>
      </c>
      <c r="AU49" s="9">
        <v>36.0</v>
      </c>
      <c r="AV49" s="9">
        <v>2.0</v>
      </c>
      <c r="AW49" s="9">
        <v>4.0</v>
      </c>
      <c r="AX49" s="9">
        <v>0.0</v>
      </c>
      <c r="AY49" s="9">
        <v>2.0</v>
      </c>
      <c r="AZ49" s="9">
        <v>0.0</v>
      </c>
      <c r="BA49" s="9">
        <v>0.0</v>
      </c>
      <c r="BB49" s="9">
        <v>0.293</v>
      </c>
      <c r="BC49" s="5">
        <f t="shared" si="1"/>
        <v>10</v>
      </c>
      <c r="BD49" s="5">
        <f t="shared" si="2"/>
        <v>3</v>
      </c>
    </row>
    <row r="50">
      <c r="A50" s="7">
        <v>49.0</v>
      </c>
      <c r="B50" s="3"/>
      <c r="C50" s="8" t="s">
        <v>1167</v>
      </c>
      <c r="D50" s="8" t="s">
        <v>1126</v>
      </c>
      <c r="E50" s="9">
        <v>2019.0</v>
      </c>
      <c r="F50" s="9">
        <v>2020.0</v>
      </c>
      <c r="G50" s="9">
        <v>57.0</v>
      </c>
      <c r="H50" s="9">
        <v>29.0</v>
      </c>
      <c r="I50" s="3"/>
      <c r="J50" s="3"/>
      <c r="K50" s="3"/>
      <c r="L50" s="9">
        <v>3.8</v>
      </c>
      <c r="M50" s="9">
        <v>3.0</v>
      </c>
      <c r="N50" s="3"/>
      <c r="O50" s="3"/>
      <c r="P50" s="3"/>
      <c r="Q50" s="3"/>
      <c r="R50" s="9">
        <v>23.2</v>
      </c>
      <c r="S50" s="9">
        <v>20.0</v>
      </c>
      <c r="T50" s="9">
        <v>9.0</v>
      </c>
      <c r="U50" s="9">
        <v>10.0</v>
      </c>
      <c r="V50" s="9">
        <v>4.0</v>
      </c>
      <c r="W50" s="9">
        <v>11.0</v>
      </c>
      <c r="X50" s="9">
        <v>1.0</v>
      </c>
      <c r="Y50" s="9">
        <v>3.0</v>
      </c>
      <c r="Z50" s="9">
        <v>2.0</v>
      </c>
      <c r="AA50" s="9">
        <v>0.0</v>
      </c>
      <c r="AB50" s="9">
        <v>0.0</v>
      </c>
      <c r="AC50" s="9">
        <v>107.0</v>
      </c>
      <c r="AD50" s="9">
        <v>1.31</v>
      </c>
      <c r="AE50" s="9">
        <v>11.0</v>
      </c>
      <c r="AF50" s="9">
        <v>2.64</v>
      </c>
      <c r="AG50" s="9">
        <v>107.0</v>
      </c>
      <c r="AH50" s="9">
        <v>93.0</v>
      </c>
      <c r="AI50" s="9">
        <v>9.0</v>
      </c>
      <c r="AJ50" s="9">
        <v>20.0</v>
      </c>
      <c r="AK50" s="9">
        <v>5.0</v>
      </c>
      <c r="AL50" s="9">
        <v>0.0</v>
      </c>
      <c r="AM50" s="9">
        <v>4.0</v>
      </c>
      <c r="AN50" s="9">
        <v>1.0</v>
      </c>
      <c r="AO50" s="9">
        <v>0.0</v>
      </c>
      <c r="AP50" s="9">
        <v>11.0</v>
      </c>
      <c r="AQ50" s="9">
        <v>0.215</v>
      </c>
      <c r="AR50" s="9">
        <v>0.308</v>
      </c>
      <c r="AS50" s="9">
        <v>0.398</v>
      </c>
      <c r="AT50" s="9">
        <v>0.706</v>
      </c>
      <c r="AU50" s="9">
        <v>37.0</v>
      </c>
      <c r="AV50" s="9">
        <v>0.0</v>
      </c>
      <c r="AW50" s="9">
        <v>2.0</v>
      </c>
      <c r="AX50" s="9">
        <v>0.0</v>
      </c>
      <c r="AY50" s="9">
        <v>1.0</v>
      </c>
      <c r="AZ50" s="9">
        <v>1.0</v>
      </c>
      <c r="BA50" s="9">
        <v>3.0</v>
      </c>
      <c r="BB50" s="9">
        <v>0.262</v>
      </c>
      <c r="BC50" s="5">
        <f t="shared" si="1"/>
        <v>11</v>
      </c>
      <c r="BD50" s="5">
        <f t="shared" si="2"/>
        <v>1</v>
      </c>
    </row>
    <row r="51">
      <c r="A51" s="7">
        <v>50.0</v>
      </c>
      <c r="B51" s="3"/>
      <c r="C51" s="8" t="s">
        <v>1168</v>
      </c>
      <c r="D51" s="8" t="s">
        <v>1126</v>
      </c>
      <c r="E51" s="9">
        <v>2019.0</v>
      </c>
      <c r="F51" s="9">
        <v>2020.0</v>
      </c>
      <c r="G51" s="9">
        <v>57.0</v>
      </c>
      <c r="H51" s="9">
        <v>29.0</v>
      </c>
      <c r="I51" s="3"/>
      <c r="J51" s="3"/>
      <c r="K51" s="3"/>
      <c r="L51" s="9">
        <v>4.28</v>
      </c>
      <c r="M51" s="9">
        <v>2.0</v>
      </c>
      <c r="N51" s="3"/>
      <c r="O51" s="3"/>
      <c r="P51" s="3"/>
      <c r="Q51" s="3"/>
      <c r="R51" s="9">
        <v>27.1</v>
      </c>
      <c r="S51" s="9">
        <v>28.0</v>
      </c>
      <c r="T51" s="9">
        <v>17.0</v>
      </c>
      <c r="U51" s="9">
        <v>13.0</v>
      </c>
      <c r="V51" s="9">
        <v>3.0</v>
      </c>
      <c r="W51" s="9">
        <v>12.0</v>
      </c>
      <c r="X51" s="9">
        <v>0.0</v>
      </c>
      <c r="Y51" s="9">
        <v>2.0</v>
      </c>
      <c r="Z51" s="9">
        <v>1.0</v>
      </c>
      <c r="AA51" s="9">
        <v>0.0</v>
      </c>
      <c r="AB51" s="9">
        <v>1.0</v>
      </c>
      <c r="AC51" s="9">
        <v>125.0</v>
      </c>
      <c r="AD51" s="9">
        <v>1.463</v>
      </c>
      <c r="AE51" s="9">
        <v>9.5</v>
      </c>
      <c r="AF51" s="9">
        <v>2.42</v>
      </c>
      <c r="AG51" s="9">
        <v>125.0</v>
      </c>
      <c r="AH51" s="9">
        <v>111.0</v>
      </c>
      <c r="AI51" s="9">
        <v>17.0</v>
      </c>
      <c r="AJ51" s="9">
        <v>28.0</v>
      </c>
      <c r="AK51" s="9">
        <v>2.0</v>
      </c>
      <c r="AL51" s="9">
        <v>0.0</v>
      </c>
      <c r="AM51" s="9">
        <v>3.0</v>
      </c>
      <c r="AN51" s="9">
        <v>0.0</v>
      </c>
      <c r="AO51" s="9">
        <v>0.0</v>
      </c>
      <c r="AP51" s="9">
        <v>12.0</v>
      </c>
      <c r="AQ51" s="9">
        <v>0.252</v>
      </c>
      <c r="AR51" s="9">
        <v>0.328</v>
      </c>
      <c r="AS51" s="9">
        <v>0.351</v>
      </c>
      <c r="AT51" s="9">
        <v>0.679</v>
      </c>
      <c r="AU51" s="9">
        <v>39.0</v>
      </c>
      <c r="AV51" s="9">
        <v>0.0</v>
      </c>
      <c r="AW51" s="9">
        <v>1.0</v>
      </c>
      <c r="AX51" s="9">
        <v>0.0</v>
      </c>
      <c r="AY51" s="9">
        <v>1.0</v>
      </c>
      <c r="AZ51" s="9">
        <v>0.0</v>
      </c>
      <c r="BA51" s="9">
        <v>2.0</v>
      </c>
      <c r="BB51" s="9">
        <v>0.313</v>
      </c>
      <c r="BC51" s="5">
        <f t="shared" si="1"/>
        <v>23</v>
      </c>
      <c r="BD51" s="5">
        <f t="shared" si="2"/>
        <v>0</v>
      </c>
    </row>
    <row r="52">
      <c r="A52" s="7">
        <v>51.0</v>
      </c>
      <c r="B52" s="3"/>
      <c r="C52" s="8" t="s">
        <v>1169</v>
      </c>
      <c r="D52" s="8" t="s">
        <v>1126</v>
      </c>
      <c r="E52" s="9">
        <v>2019.0</v>
      </c>
      <c r="F52" s="9">
        <v>2020.0</v>
      </c>
      <c r="G52" s="9">
        <v>44.0</v>
      </c>
      <c r="H52" s="9">
        <v>29.0</v>
      </c>
      <c r="I52" s="3"/>
      <c r="J52" s="3"/>
      <c r="K52" s="3"/>
      <c r="L52" s="9">
        <v>8.1</v>
      </c>
      <c r="M52" s="9">
        <v>5.0</v>
      </c>
      <c r="N52" s="3"/>
      <c r="O52" s="3"/>
      <c r="P52" s="3"/>
      <c r="Q52" s="3"/>
      <c r="R52" s="9">
        <v>26.2</v>
      </c>
      <c r="S52" s="9">
        <v>42.0</v>
      </c>
      <c r="T52" s="9">
        <v>20.0</v>
      </c>
      <c r="U52" s="9">
        <v>24.0</v>
      </c>
      <c r="V52" s="9">
        <v>5.0</v>
      </c>
      <c r="W52" s="9">
        <v>9.0</v>
      </c>
      <c r="X52" s="9">
        <v>0.0</v>
      </c>
      <c r="Y52" s="9">
        <v>1.0</v>
      </c>
      <c r="Z52" s="9">
        <v>1.0</v>
      </c>
      <c r="AA52" s="9">
        <v>0.0</v>
      </c>
      <c r="AB52" s="9">
        <v>0.0</v>
      </c>
      <c r="AC52" s="9">
        <v>133.0</v>
      </c>
      <c r="AD52" s="9">
        <v>1.913</v>
      </c>
      <c r="AE52" s="9">
        <v>9.8</v>
      </c>
      <c r="AF52" s="9">
        <v>3.22</v>
      </c>
      <c r="AG52" s="9">
        <v>133.0</v>
      </c>
      <c r="AH52" s="9">
        <v>122.0</v>
      </c>
      <c r="AI52" s="9">
        <v>20.0</v>
      </c>
      <c r="AJ52" s="9">
        <v>42.0</v>
      </c>
      <c r="AK52" s="9">
        <v>5.0</v>
      </c>
      <c r="AL52" s="9">
        <v>0.0</v>
      </c>
      <c r="AM52" s="9">
        <v>5.0</v>
      </c>
      <c r="AN52" s="9">
        <v>0.0</v>
      </c>
      <c r="AO52" s="9">
        <v>0.0</v>
      </c>
      <c r="AP52" s="9">
        <v>9.0</v>
      </c>
      <c r="AQ52" s="9">
        <v>0.344</v>
      </c>
      <c r="AR52" s="9">
        <v>0.394</v>
      </c>
      <c r="AS52" s="9">
        <v>0.508</v>
      </c>
      <c r="AT52" s="9">
        <v>0.902</v>
      </c>
      <c r="AU52" s="9">
        <v>62.0</v>
      </c>
      <c r="AV52" s="9">
        <v>0.0</v>
      </c>
      <c r="AW52" s="9">
        <v>1.0</v>
      </c>
      <c r="AX52" s="9">
        <v>1.0</v>
      </c>
      <c r="AY52" s="9">
        <v>0.0</v>
      </c>
      <c r="AZ52" s="9">
        <v>0.0</v>
      </c>
      <c r="BA52" s="9">
        <v>1.0</v>
      </c>
      <c r="BB52" s="9">
        <v>0.42</v>
      </c>
      <c r="BC52" s="5">
        <f t="shared" si="1"/>
        <v>32</v>
      </c>
      <c r="BD52" s="5">
        <f t="shared" si="2"/>
        <v>0</v>
      </c>
    </row>
    <row r="53">
      <c r="A53" s="7">
        <v>52.0</v>
      </c>
      <c r="B53" s="3"/>
      <c r="C53" s="8" t="s">
        <v>1170</v>
      </c>
      <c r="D53" s="8" t="s">
        <v>1126</v>
      </c>
      <c r="E53" s="9">
        <v>2019.0</v>
      </c>
      <c r="F53" s="9">
        <v>2020.0</v>
      </c>
      <c r="G53" s="9">
        <v>27.0</v>
      </c>
      <c r="H53" s="9">
        <v>29.0</v>
      </c>
      <c r="I53" s="3"/>
      <c r="J53" s="3"/>
      <c r="K53" s="3"/>
      <c r="L53" s="9">
        <v>3.38</v>
      </c>
      <c r="M53" s="9">
        <v>18.0</v>
      </c>
      <c r="N53" s="3"/>
      <c r="O53" s="3"/>
      <c r="P53" s="3"/>
      <c r="Q53" s="3"/>
      <c r="R53" s="9">
        <v>34.2</v>
      </c>
      <c r="S53" s="9">
        <v>24.0</v>
      </c>
      <c r="T53" s="9">
        <v>12.0</v>
      </c>
      <c r="U53" s="9">
        <v>13.0</v>
      </c>
      <c r="V53" s="9">
        <v>5.0</v>
      </c>
      <c r="W53" s="9">
        <v>15.0</v>
      </c>
      <c r="X53" s="9">
        <v>0.0</v>
      </c>
      <c r="Y53" s="9">
        <v>1.0</v>
      </c>
      <c r="Z53" s="9">
        <v>1.0</v>
      </c>
      <c r="AA53" s="9">
        <v>0.0</v>
      </c>
      <c r="AB53" s="9">
        <v>1.0</v>
      </c>
      <c r="AC53" s="9">
        <v>144.0</v>
      </c>
      <c r="AD53" s="9">
        <v>1.125</v>
      </c>
      <c r="AE53" s="9">
        <v>7.5</v>
      </c>
      <c r="AF53" s="9">
        <v>1.93</v>
      </c>
      <c r="AG53" s="9">
        <v>144.0</v>
      </c>
      <c r="AH53" s="9">
        <v>127.0</v>
      </c>
      <c r="AI53" s="9">
        <v>12.0</v>
      </c>
      <c r="AJ53" s="9">
        <v>24.0</v>
      </c>
      <c r="AK53" s="9">
        <v>5.0</v>
      </c>
      <c r="AL53" s="9">
        <v>0.0</v>
      </c>
      <c r="AM53" s="9">
        <v>5.0</v>
      </c>
      <c r="AN53" s="9">
        <v>2.0</v>
      </c>
      <c r="AO53" s="9">
        <v>1.0</v>
      </c>
      <c r="AP53" s="9">
        <v>15.0</v>
      </c>
      <c r="AQ53" s="9">
        <v>0.189</v>
      </c>
      <c r="AR53" s="9">
        <v>0.278</v>
      </c>
      <c r="AS53" s="9">
        <v>0.346</v>
      </c>
      <c r="AT53" s="9">
        <v>0.624</v>
      </c>
      <c r="AU53" s="9">
        <v>44.0</v>
      </c>
      <c r="AV53" s="9">
        <v>0.0</v>
      </c>
      <c r="AW53" s="9">
        <v>1.0</v>
      </c>
      <c r="AX53" s="9">
        <v>0.0</v>
      </c>
      <c r="AY53" s="9">
        <v>1.0</v>
      </c>
      <c r="AZ53" s="9">
        <v>0.0</v>
      </c>
      <c r="BA53" s="9">
        <v>1.0</v>
      </c>
      <c r="BB53" s="9">
        <v>0.202</v>
      </c>
      <c r="BC53" s="5">
        <f t="shared" si="1"/>
        <v>14</v>
      </c>
      <c r="BD53" s="5">
        <f t="shared" si="2"/>
        <v>1</v>
      </c>
    </row>
    <row r="54">
      <c r="A54" s="7">
        <v>53.0</v>
      </c>
      <c r="B54" s="3"/>
      <c r="C54" s="8" t="s">
        <v>1171</v>
      </c>
      <c r="D54" s="8" t="s">
        <v>1126</v>
      </c>
      <c r="E54" s="9">
        <v>2019.0</v>
      </c>
      <c r="F54" s="9">
        <v>2020.0</v>
      </c>
      <c r="G54" s="9">
        <v>75.0</v>
      </c>
      <c r="H54" s="9">
        <v>29.0</v>
      </c>
      <c r="I54" s="3"/>
      <c r="J54" s="3"/>
      <c r="K54" s="3"/>
      <c r="L54" s="9">
        <v>4.03</v>
      </c>
      <c r="M54" s="9">
        <v>0.0</v>
      </c>
      <c r="N54" s="3"/>
      <c r="O54" s="3"/>
      <c r="P54" s="3"/>
      <c r="Q54" s="3"/>
      <c r="R54" s="9">
        <v>29.0</v>
      </c>
      <c r="S54" s="9">
        <v>20.0</v>
      </c>
      <c r="T54" s="9">
        <v>15.0</v>
      </c>
      <c r="U54" s="9">
        <v>13.0</v>
      </c>
      <c r="V54" s="9">
        <v>3.0</v>
      </c>
      <c r="W54" s="9">
        <v>8.0</v>
      </c>
      <c r="X54" s="9">
        <v>0.0</v>
      </c>
      <c r="Y54" s="9">
        <v>3.0</v>
      </c>
      <c r="Z54" s="9">
        <v>2.0</v>
      </c>
      <c r="AA54" s="9">
        <v>0.0</v>
      </c>
      <c r="AB54" s="9">
        <v>1.0</v>
      </c>
      <c r="AC54" s="9">
        <v>117.0</v>
      </c>
      <c r="AD54" s="9">
        <v>0.966</v>
      </c>
      <c r="AE54" s="9">
        <v>9.0</v>
      </c>
      <c r="AF54" s="9">
        <v>3.63</v>
      </c>
      <c r="AG54" s="9">
        <v>117.0</v>
      </c>
      <c r="AH54" s="9">
        <v>106.0</v>
      </c>
      <c r="AI54" s="9">
        <v>15.0</v>
      </c>
      <c r="AJ54" s="9">
        <v>20.0</v>
      </c>
      <c r="AK54" s="9">
        <v>2.0</v>
      </c>
      <c r="AL54" s="9">
        <v>0.0</v>
      </c>
      <c r="AM54" s="9">
        <v>3.0</v>
      </c>
      <c r="AN54" s="9">
        <v>0.0</v>
      </c>
      <c r="AO54" s="9">
        <v>0.0</v>
      </c>
      <c r="AP54" s="9">
        <v>8.0</v>
      </c>
      <c r="AQ54" s="9">
        <v>0.189</v>
      </c>
      <c r="AR54" s="9">
        <v>0.256</v>
      </c>
      <c r="AS54" s="9">
        <v>0.292</v>
      </c>
      <c r="AT54" s="9">
        <v>0.549</v>
      </c>
      <c r="AU54" s="9">
        <v>31.0</v>
      </c>
      <c r="AV54" s="9">
        <v>1.0</v>
      </c>
      <c r="AW54" s="9">
        <v>2.0</v>
      </c>
      <c r="AX54" s="9">
        <v>0.0</v>
      </c>
      <c r="AY54" s="9">
        <v>1.0</v>
      </c>
      <c r="AZ54" s="9">
        <v>0.0</v>
      </c>
      <c r="BA54" s="9">
        <v>3.0</v>
      </c>
      <c r="BB54" s="9">
        <v>0.227</v>
      </c>
      <c r="BC54" s="5">
        <f t="shared" si="1"/>
        <v>15</v>
      </c>
      <c r="BD54" s="5">
        <f t="shared" si="2"/>
        <v>0</v>
      </c>
    </row>
    <row r="55">
      <c r="A55" s="7">
        <v>54.0</v>
      </c>
      <c r="B55" s="3"/>
      <c r="C55" s="8" t="s">
        <v>1172</v>
      </c>
      <c r="D55" s="8" t="s">
        <v>1126</v>
      </c>
      <c r="E55" s="9">
        <v>2019.0</v>
      </c>
      <c r="F55" s="9">
        <v>2020.0</v>
      </c>
      <c r="G55" s="9">
        <v>53.0</v>
      </c>
      <c r="H55" s="9">
        <v>28.0</v>
      </c>
      <c r="I55" s="3"/>
      <c r="J55" s="3"/>
      <c r="K55" s="3"/>
      <c r="L55" s="9">
        <v>3.5</v>
      </c>
      <c r="M55" s="9">
        <v>0.0</v>
      </c>
      <c r="N55" s="3"/>
      <c r="O55" s="3"/>
      <c r="P55" s="3"/>
      <c r="Q55" s="3"/>
      <c r="R55" s="9">
        <v>18.0</v>
      </c>
      <c r="S55" s="9">
        <v>21.0</v>
      </c>
      <c r="T55" s="9">
        <v>5.0</v>
      </c>
      <c r="U55" s="9">
        <v>7.0</v>
      </c>
      <c r="V55" s="9">
        <v>1.0</v>
      </c>
      <c r="W55" s="9">
        <v>5.0</v>
      </c>
      <c r="X55" s="9">
        <v>0.0</v>
      </c>
      <c r="Y55" s="9">
        <v>1.0</v>
      </c>
      <c r="Z55" s="9">
        <v>2.0</v>
      </c>
      <c r="AA55" s="9">
        <v>0.0</v>
      </c>
      <c r="AB55" s="9">
        <v>2.0</v>
      </c>
      <c r="AC55" s="9">
        <v>82.0</v>
      </c>
      <c r="AD55" s="9">
        <v>1.444</v>
      </c>
      <c r="AE55" s="9">
        <v>14.0</v>
      </c>
      <c r="AF55" s="9">
        <v>5.6</v>
      </c>
      <c r="AG55" s="9">
        <v>82.0</v>
      </c>
      <c r="AH55" s="9">
        <v>75.0</v>
      </c>
      <c r="AI55" s="9">
        <v>5.0</v>
      </c>
      <c r="AJ55" s="9">
        <v>21.0</v>
      </c>
      <c r="AK55" s="9">
        <v>2.0</v>
      </c>
      <c r="AL55" s="9">
        <v>0.0</v>
      </c>
      <c r="AM55" s="9">
        <v>1.0</v>
      </c>
      <c r="AN55" s="9">
        <v>0.0</v>
      </c>
      <c r="AO55" s="9">
        <v>0.0</v>
      </c>
      <c r="AP55" s="9">
        <v>5.0</v>
      </c>
      <c r="AQ55" s="9">
        <v>0.28</v>
      </c>
      <c r="AR55" s="9">
        <v>0.341</v>
      </c>
      <c r="AS55" s="9">
        <v>0.347</v>
      </c>
      <c r="AT55" s="9">
        <v>0.688</v>
      </c>
      <c r="AU55" s="9">
        <v>26.0</v>
      </c>
      <c r="AV55" s="9">
        <v>0.0</v>
      </c>
      <c r="AW55" s="9">
        <v>2.0</v>
      </c>
      <c r="AX55" s="9">
        <v>0.0</v>
      </c>
      <c r="AY55" s="9">
        <v>0.0</v>
      </c>
      <c r="AZ55" s="9">
        <v>0.0</v>
      </c>
      <c r="BA55" s="9">
        <v>1.0</v>
      </c>
      <c r="BB55" s="9">
        <v>0.435</v>
      </c>
      <c r="BC55" s="5">
        <f t="shared" si="1"/>
        <v>18</v>
      </c>
      <c r="BD55" s="5">
        <f t="shared" si="2"/>
        <v>0</v>
      </c>
    </row>
    <row r="56">
      <c r="A56" s="7">
        <v>55.0</v>
      </c>
      <c r="B56" s="3"/>
      <c r="C56" s="8" t="s">
        <v>666</v>
      </c>
      <c r="D56" s="8" t="s">
        <v>1126</v>
      </c>
      <c r="E56" s="9">
        <v>2019.0</v>
      </c>
      <c r="F56" s="9">
        <v>2019.0</v>
      </c>
      <c r="G56" s="9">
        <v>30.0</v>
      </c>
      <c r="H56" s="9">
        <v>28.0</v>
      </c>
      <c r="I56" s="3"/>
      <c r="J56" s="3"/>
      <c r="K56" s="3"/>
      <c r="L56" s="9">
        <v>4.01</v>
      </c>
      <c r="M56" s="9">
        <v>29.0</v>
      </c>
      <c r="N56" s="3"/>
      <c r="O56" s="3"/>
      <c r="P56" s="3"/>
      <c r="Q56" s="3"/>
      <c r="R56" s="9">
        <v>33.2</v>
      </c>
      <c r="S56" s="9">
        <v>32.0</v>
      </c>
      <c r="T56" s="9">
        <v>14.0</v>
      </c>
      <c r="U56" s="9">
        <v>15.0</v>
      </c>
      <c r="V56" s="9">
        <v>3.0</v>
      </c>
      <c r="W56" s="9">
        <v>12.0</v>
      </c>
      <c r="X56" s="9">
        <v>0.0</v>
      </c>
      <c r="Y56" s="9">
        <v>1.0</v>
      </c>
      <c r="Z56" s="9">
        <v>2.0</v>
      </c>
      <c r="AA56" s="9">
        <v>0.0</v>
      </c>
      <c r="AB56" s="9">
        <v>0.0</v>
      </c>
      <c r="AC56" s="9">
        <v>141.0</v>
      </c>
      <c r="AD56" s="9">
        <v>1.307</v>
      </c>
      <c r="AE56" s="9">
        <v>7.5</v>
      </c>
      <c r="AF56" s="9">
        <v>2.33</v>
      </c>
      <c r="AG56" s="9">
        <v>141.0</v>
      </c>
      <c r="AH56" s="9">
        <v>126.0</v>
      </c>
      <c r="AI56" s="9">
        <v>14.0</v>
      </c>
      <c r="AJ56" s="9">
        <v>32.0</v>
      </c>
      <c r="AK56" s="9">
        <v>14.0</v>
      </c>
      <c r="AL56" s="9">
        <v>0.0</v>
      </c>
      <c r="AM56" s="9">
        <v>3.0</v>
      </c>
      <c r="AN56" s="9">
        <v>2.0</v>
      </c>
      <c r="AO56" s="9">
        <v>2.0</v>
      </c>
      <c r="AP56" s="9">
        <v>12.0</v>
      </c>
      <c r="AQ56" s="9">
        <v>0.254</v>
      </c>
      <c r="AR56" s="9">
        <v>0.329</v>
      </c>
      <c r="AS56" s="9">
        <v>0.437</v>
      </c>
      <c r="AT56" s="9">
        <v>0.765</v>
      </c>
      <c r="AU56" s="9">
        <v>55.0</v>
      </c>
      <c r="AV56" s="9">
        <v>4.0</v>
      </c>
      <c r="AW56" s="9">
        <v>2.0</v>
      </c>
      <c r="AX56" s="9">
        <v>1.0</v>
      </c>
      <c r="AY56" s="9">
        <v>0.0</v>
      </c>
      <c r="AZ56" s="9">
        <v>0.0</v>
      </c>
      <c r="BA56" s="9">
        <v>1.0</v>
      </c>
      <c r="BB56" s="9">
        <v>0.305</v>
      </c>
      <c r="BC56" s="5">
        <f t="shared" si="1"/>
        <v>15</v>
      </c>
      <c r="BD56" s="5">
        <f t="shared" si="2"/>
        <v>0</v>
      </c>
    </row>
    <row r="57">
      <c r="A57" s="7">
        <v>56.0</v>
      </c>
      <c r="B57" s="3"/>
      <c r="C57" s="8" t="s">
        <v>1173</v>
      </c>
      <c r="D57" s="8" t="s">
        <v>1126</v>
      </c>
      <c r="E57" s="9">
        <v>2019.0</v>
      </c>
      <c r="F57" s="9">
        <v>2020.0</v>
      </c>
      <c r="G57" s="9">
        <v>50.0</v>
      </c>
      <c r="H57" s="9">
        <v>28.0</v>
      </c>
      <c r="I57" s="3"/>
      <c r="J57" s="3"/>
      <c r="K57" s="3"/>
      <c r="L57" s="9">
        <v>3.71</v>
      </c>
      <c r="M57" s="9">
        <v>12.0</v>
      </c>
      <c r="N57" s="3"/>
      <c r="O57" s="3"/>
      <c r="P57" s="3"/>
      <c r="Q57" s="3"/>
      <c r="R57" s="9">
        <v>34.0</v>
      </c>
      <c r="S57" s="9">
        <v>22.0</v>
      </c>
      <c r="T57" s="9">
        <v>13.0</v>
      </c>
      <c r="U57" s="9">
        <v>14.0</v>
      </c>
      <c r="V57" s="9">
        <v>1.0</v>
      </c>
      <c r="W57" s="9">
        <v>13.0</v>
      </c>
      <c r="X57" s="9">
        <v>0.0</v>
      </c>
      <c r="Y57" s="9">
        <v>2.0</v>
      </c>
      <c r="Z57" s="9">
        <v>1.0</v>
      </c>
      <c r="AA57" s="9">
        <v>0.0</v>
      </c>
      <c r="AB57" s="9">
        <v>0.0</v>
      </c>
      <c r="AC57" s="9">
        <v>138.0</v>
      </c>
      <c r="AD57" s="9">
        <v>1.029</v>
      </c>
      <c r="AE57" s="9">
        <v>7.4</v>
      </c>
      <c r="AF57" s="9">
        <v>2.15</v>
      </c>
      <c r="AG57" s="9">
        <v>138.0</v>
      </c>
      <c r="AH57" s="9">
        <v>122.0</v>
      </c>
      <c r="AI57" s="9">
        <v>13.0</v>
      </c>
      <c r="AJ57" s="9">
        <v>22.0</v>
      </c>
      <c r="AK57" s="9">
        <v>3.0</v>
      </c>
      <c r="AL57" s="9">
        <v>0.0</v>
      </c>
      <c r="AM57" s="9">
        <v>1.0</v>
      </c>
      <c r="AN57" s="9">
        <v>1.0</v>
      </c>
      <c r="AO57" s="9">
        <v>0.0</v>
      </c>
      <c r="AP57" s="9">
        <v>13.0</v>
      </c>
      <c r="AQ57" s="9">
        <v>0.18</v>
      </c>
      <c r="AR57" s="9">
        <v>0.265</v>
      </c>
      <c r="AS57" s="9">
        <v>0.23</v>
      </c>
      <c r="AT57" s="9">
        <v>0.494</v>
      </c>
      <c r="AU57" s="9">
        <v>28.0</v>
      </c>
      <c r="AV57" s="9">
        <v>2.0</v>
      </c>
      <c r="AW57" s="9">
        <v>1.0</v>
      </c>
      <c r="AX57" s="9">
        <v>2.0</v>
      </c>
      <c r="AY57" s="9">
        <v>0.0</v>
      </c>
      <c r="AZ57" s="9">
        <v>0.0</v>
      </c>
      <c r="BA57" s="9">
        <v>2.0</v>
      </c>
      <c r="BB57" s="9">
        <v>0.226</v>
      </c>
      <c r="BC57" s="5">
        <f t="shared" si="1"/>
        <v>18</v>
      </c>
      <c r="BD57" s="5">
        <f t="shared" si="2"/>
        <v>1</v>
      </c>
    </row>
    <row r="58">
      <c r="A58" s="7">
        <v>57.0</v>
      </c>
      <c r="B58" s="3"/>
      <c r="C58" s="8" t="s">
        <v>1174</v>
      </c>
      <c r="D58" s="8" t="s">
        <v>1126</v>
      </c>
      <c r="E58" s="9">
        <v>2019.0</v>
      </c>
      <c r="F58" s="9">
        <v>2019.0</v>
      </c>
      <c r="G58" s="9">
        <v>21.0</v>
      </c>
      <c r="H58" s="9">
        <v>28.0</v>
      </c>
      <c r="I58" s="3"/>
      <c r="J58" s="3"/>
      <c r="K58" s="3"/>
      <c r="L58" s="9">
        <v>4.03</v>
      </c>
      <c r="M58" s="9">
        <v>21.0</v>
      </c>
      <c r="N58" s="3"/>
      <c r="O58" s="3"/>
      <c r="P58" s="3"/>
      <c r="Q58" s="3"/>
      <c r="R58" s="9">
        <v>22.1</v>
      </c>
      <c r="S58" s="9">
        <v>22.0</v>
      </c>
      <c r="T58" s="9">
        <v>9.0</v>
      </c>
      <c r="U58" s="9">
        <v>10.0</v>
      </c>
      <c r="V58" s="9">
        <v>1.0</v>
      </c>
      <c r="W58" s="9">
        <v>4.0</v>
      </c>
      <c r="X58" s="9">
        <v>0.0</v>
      </c>
      <c r="Y58" s="9">
        <v>1.0</v>
      </c>
      <c r="Z58" s="9">
        <v>2.0</v>
      </c>
      <c r="AA58" s="9">
        <v>0.0</v>
      </c>
      <c r="AB58" s="9">
        <v>0.0</v>
      </c>
      <c r="AC58" s="9">
        <v>95.0</v>
      </c>
      <c r="AD58" s="9">
        <v>1.164</v>
      </c>
      <c r="AE58" s="9">
        <v>11.3</v>
      </c>
      <c r="AF58" s="9">
        <v>7.0</v>
      </c>
      <c r="AG58" s="9">
        <v>95.0</v>
      </c>
      <c r="AH58" s="9">
        <v>89.0</v>
      </c>
      <c r="AI58" s="9">
        <v>9.0</v>
      </c>
      <c r="AJ58" s="9">
        <v>22.0</v>
      </c>
      <c r="AK58" s="9">
        <v>6.0</v>
      </c>
      <c r="AL58" s="9">
        <v>1.0</v>
      </c>
      <c r="AM58" s="9">
        <v>1.0</v>
      </c>
      <c r="AN58" s="9">
        <v>1.0</v>
      </c>
      <c r="AO58" s="9">
        <v>0.0</v>
      </c>
      <c r="AP58" s="9">
        <v>4.0</v>
      </c>
      <c r="AQ58" s="9">
        <v>0.247</v>
      </c>
      <c r="AR58" s="9">
        <v>0.295</v>
      </c>
      <c r="AS58" s="9">
        <v>0.371</v>
      </c>
      <c r="AT58" s="9">
        <v>0.666</v>
      </c>
      <c r="AU58" s="9">
        <v>33.0</v>
      </c>
      <c r="AV58" s="9">
        <v>1.0</v>
      </c>
      <c r="AW58" s="9">
        <v>2.0</v>
      </c>
      <c r="AX58" s="9">
        <v>0.0</v>
      </c>
      <c r="AY58" s="9">
        <v>0.0</v>
      </c>
      <c r="AZ58" s="9">
        <v>0.0</v>
      </c>
      <c r="BA58" s="9">
        <v>1.0</v>
      </c>
      <c r="BB58" s="9">
        <v>0.35</v>
      </c>
      <c r="BC58" s="5">
        <f t="shared" si="1"/>
        <v>14</v>
      </c>
      <c r="BD58" s="5">
        <f t="shared" si="2"/>
        <v>1</v>
      </c>
    </row>
    <row r="59">
      <c r="A59" s="7">
        <v>58.0</v>
      </c>
      <c r="B59" s="3"/>
      <c r="C59" s="8" t="s">
        <v>1175</v>
      </c>
      <c r="D59" s="8" t="s">
        <v>1126</v>
      </c>
      <c r="E59" s="9">
        <v>2019.0</v>
      </c>
      <c r="F59" s="9">
        <v>2020.0</v>
      </c>
      <c r="G59" s="9">
        <v>26.0</v>
      </c>
      <c r="H59" s="9">
        <v>28.0</v>
      </c>
      <c r="I59" s="3"/>
      <c r="J59" s="3"/>
      <c r="K59" s="3"/>
      <c r="L59" s="9">
        <v>5.65</v>
      </c>
      <c r="M59" s="9">
        <v>26.0</v>
      </c>
      <c r="N59" s="3"/>
      <c r="O59" s="3"/>
      <c r="P59" s="3"/>
      <c r="Q59" s="3"/>
      <c r="R59" s="9">
        <v>28.2</v>
      </c>
      <c r="S59" s="9">
        <v>35.0</v>
      </c>
      <c r="T59" s="9">
        <v>17.0</v>
      </c>
      <c r="U59" s="9">
        <v>18.0</v>
      </c>
      <c r="V59" s="9">
        <v>5.0</v>
      </c>
      <c r="W59" s="9">
        <v>7.0</v>
      </c>
      <c r="X59" s="9">
        <v>0.0</v>
      </c>
      <c r="Y59" s="9">
        <v>2.0</v>
      </c>
      <c r="Z59" s="9">
        <v>0.0</v>
      </c>
      <c r="AA59" s="9">
        <v>0.0</v>
      </c>
      <c r="AB59" s="9">
        <v>0.0</v>
      </c>
      <c r="AC59" s="9">
        <v>126.0</v>
      </c>
      <c r="AD59" s="9">
        <v>1.465</v>
      </c>
      <c r="AE59" s="9">
        <v>8.8</v>
      </c>
      <c r="AF59" s="9">
        <v>4.0</v>
      </c>
      <c r="AG59" s="9">
        <v>126.0</v>
      </c>
      <c r="AH59" s="9">
        <v>118.0</v>
      </c>
      <c r="AI59" s="9">
        <v>17.0</v>
      </c>
      <c r="AJ59" s="9">
        <v>35.0</v>
      </c>
      <c r="AK59" s="9">
        <v>5.0</v>
      </c>
      <c r="AL59" s="9">
        <v>0.0</v>
      </c>
      <c r="AM59" s="9">
        <v>5.0</v>
      </c>
      <c r="AN59" s="9">
        <v>0.0</v>
      </c>
      <c r="AO59" s="9">
        <v>0.0</v>
      </c>
      <c r="AP59" s="9">
        <v>7.0</v>
      </c>
      <c r="AQ59" s="9">
        <v>0.297</v>
      </c>
      <c r="AR59" s="9">
        <v>0.336</v>
      </c>
      <c r="AS59" s="9">
        <v>0.466</v>
      </c>
      <c r="AT59" s="9">
        <v>0.802</v>
      </c>
      <c r="AU59" s="9">
        <v>55.0</v>
      </c>
      <c r="AV59" s="9">
        <v>3.0</v>
      </c>
      <c r="AW59" s="9">
        <v>0.0</v>
      </c>
      <c r="AX59" s="9">
        <v>1.0</v>
      </c>
      <c r="AY59" s="9">
        <v>0.0</v>
      </c>
      <c r="AZ59" s="9">
        <v>0.0</v>
      </c>
      <c r="BA59" s="9">
        <v>2.0</v>
      </c>
      <c r="BB59" s="9">
        <v>0.353</v>
      </c>
      <c r="BC59" s="5">
        <f t="shared" si="1"/>
        <v>25</v>
      </c>
      <c r="BD59" s="5">
        <f t="shared" si="2"/>
        <v>0</v>
      </c>
    </row>
    <row r="60">
      <c r="A60" s="7">
        <v>59.0</v>
      </c>
      <c r="B60" s="3"/>
      <c r="C60" s="8" t="s">
        <v>1176</v>
      </c>
      <c r="D60" s="8" t="s">
        <v>1126</v>
      </c>
      <c r="E60" s="9">
        <v>2019.0</v>
      </c>
      <c r="F60" s="9">
        <v>2020.0</v>
      </c>
      <c r="G60" s="9">
        <v>71.0</v>
      </c>
      <c r="H60" s="9">
        <v>28.0</v>
      </c>
      <c r="I60" s="3"/>
      <c r="J60" s="3"/>
      <c r="K60" s="3"/>
      <c r="L60" s="9">
        <v>4.13</v>
      </c>
      <c r="M60" s="9">
        <v>0.0</v>
      </c>
      <c r="N60" s="3"/>
      <c r="O60" s="3"/>
      <c r="P60" s="3"/>
      <c r="Q60" s="3"/>
      <c r="R60" s="9">
        <v>32.2</v>
      </c>
      <c r="S60" s="9">
        <v>18.0</v>
      </c>
      <c r="T60" s="9">
        <v>11.0</v>
      </c>
      <c r="U60" s="9">
        <v>15.0</v>
      </c>
      <c r="V60" s="9">
        <v>2.0</v>
      </c>
      <c r="W60" s="9">
        <v>15.0</v>
      </c>
      <c r="X60" s="9">
        <v>0.0</v>
      </c>
      <c r="Y60" s="9">
        <v>3.0</v>
      </c>
      <c r="Z60" s="9">
        <v>2.0</v>
      </c>
      <c r="AA60" s="9">
        <v>0.0</v>
      </c>
      <c r="AB60" s="9">
        <v>1.0</v>
      </c>
      <c r="AC60" s="9">
        <v>133.0</v>
      </c>
      <c r="AD60" s="9">
        <v>1.01</v>
      </c>
      <c r="AE60" s="9">
        <v>7.7</v>
      </c>
      <c r="AF60" s="9">
        <v>1.87</v>
      </c>
      <c r="AG60" s="9">
        <v>133.0</v>
      </c>
      <c r="AH60" s="9">
        <v>116.0</v>
      </c>
      <c r="AI60" s="9">
        <v>11.0</v>
      </c>
      <c r="AJ60" s="9">
        <v>18.0</v>
      </c>
      <c r="AK60" s="9">
        <v>3.0</v>
      </c>
      <c r="AL60" s="9">
        <v>1.0</v>
      </c>
      <c r="AM60" s="9">
        <v>2.0</v>
      </c>
      <c r="AN60" s="9">
        <v>1.0</v>
      </c>
      <c r="AO60" s="9">
        <v>0.0</v>
      </c>
      <c r="AP60" s="9">
        <v>15.0</v>
      </c>
      <c r="AQ60" s="9">
        <v>0.155</v>
      </c>
      <c r="AR60" s="9">
        <v>0.263</v>
      </c>
      <c r="AS60" s="9">
        <v>0.25</v>
      </c>
      <c r="AT60" s="9">
        <v>0.513</v>
      </c>
      <c r="AU60" s="9">
        <v>29.0</v>
      </c>
      <c r="AV60" s="9">
        <v>2.0</v>
      </c>
      <c r="AW60" s="9">
        <v>2.0</v>
      </c>
      <c r="AX60" s="9">
        <v>0.0</v>
      </c>
      <c r="AY60" s="9">
        <v>0.0</v>
      </c>
      <c r="AZ60" s="9">
        <v>0.0</v>
      </c>
      <c r="BA60" s="9">
        <v>3.0</v>
      </c>
      <c r="BB60" s="9">
        <v>0.186</v>
      </c>
      <c r="BC60" s="5">
        <f t="shared" si="1"/>
        <v>12</v>
      </c>
      <c r="BD60" s="5">
        <f t="shared" si="2"/>
        <v>1</v>
      </c>
    </row>
    <row r="61">
      <c r="A61" s="7">
        <v>60.0</v>
      </c>
      <c r="B61" s="3"/>
      <c r="C61" s="8" t="s">
        <v>1177</v>
      </c>
      <c r="D61" s="8" t="s">
        <v>1126</v>
      </c>
      <c r="E61" s="9">
        <v>2019.0</v>
      </c>
      <c r="F61" s="9">
        <v>2020.0</v>
      </c>
      <c r="G61" s="9">
        <v>89.0</v>
      </c>
      <c r="H61" s="9">
        <v>28.0</v>
      </c>
      <c r="I61" s="3"/>
      <c r="J61" s="3"/>
      <c r="K61" s="3"/>
      <c r="L61" s="9">
        <v>4.12</v>
      </c>
      <c r="M61" s="9">
        <v>0.0</v>
      </c>
      <c r="N61" s="3"/>
      <c r="O61" s="3"/>
      <c r="P61" s="3"/>
      <c r="Q61" s="3"/>
      <c r="R61" s="9">
        <v>39.1</v>
      </c>
      <c r="S61" s="9">
        <v>31.0</v>
      </c>
      <c r="T61" s="9">
        <v>21.0</v>
      </c>
      <c r="U61" s="9">
        <v>18.0</v>
      </c>
      <c r="V61" s="9">
        <v>5.0</v>
      </c>
      <c r="W61" s="9">
        <v>9.0</v>
      </c>
      <c r="X61" s="9">
        <v>0.0</v>
      </c>
      <c r="Y61" s="9">
        <v>1.0</v>
      </c>
      <c r="Z61" s="9">
        <v>7.0</v>
      </c>
      <c r="AA61" s="9">
        <v>0.0</v>
      </c>
      <c r="AB61" s="9">
        <v>2.0</v>
      </c>
      <c r="AC61" s="9">
        <v>160.0</v>
      </c>
      <c r="AD61" s="9">
        <v>1.017</v>
      </c>
      <c r="AE61" s="9">
        <v>6.4</v>
      </c>
      <c r="AF61" s="9">
        <v>3.11</v>
      </c>
      <c r="AG61" s="9">
        <v>160.0</v>
      </c>
      <c r="AH61" s="9">
        <v>141.0</v>
      </c>
      <c r="AI61" s="9">
        <v>21.0</v>
      </c>
      <c r="AJ61" s="9">
        <v>31.0</v>
      </c>
      <c r="AK61" s="9">
        <v>8.0</v>
      </c>
      <c r="AL61" s="9">
        <v>0.0</v>
      </c>
      <c r="AM61" s="9">
        <v>5.0</v>
      </c>
      <c r="AN61" s="9">
        <v>2.0</v>
      </c>
      <c r="AO61" s="9">
        <v>2.0</v>
      </c>
      <c r="AP61" s="9">
        <v>9.0</v>
      </c>
      <c r="AQ61" s="9">
        <v>0.22</v>
      </c>
      <c r="AR61" s="9">
        <v>0.296</v>
      </c>
      <c r="AS61" s="9">
        <v>0.383</v>
      </c>
      <c r="AT61" s="9">
        <v>0.679</v>
      </c>
      <c r="AU61" s="9">
        <v>54.0</v>
      </c>
      <c r="AV61" s="9">
        <v>4.0</v>
      </c>
      <c r="AW61" s="9">
        <v>7.0</v>
      </c>
      <c r="AX61" s="9">
        <v>0.0</v>
      </c>
      <c r="AY61" s="9">
        <v>2.0</v>
      </c>
      <c r="AZ61" s="9">
        <v>0.0</v>
      </c>
      <c r="BA61" s="9">
        <v>1.0</v>
      </c>
      <c r="BB61" s="9">
        <v>0.236</v>
      </c>
      <c r="BC61" s="5">
        <f t="shared" si="1"/>
        <v>18</v>
      </c>
      <c r="BD61" s="5">
        <f t="shared" si="2"/>
        <v>0</v>
      </c>
    </row>
    <row r="62">
      <c r="A62" s="7">
        <v>61.0</v>
      </c>
      <c r="B62" s="3"/>
      <c r="C62" s="8" t="s">
        <v>1178</v>
      </c>
      <c r="D62" s="8" t="s">
        <v>1126</v>
      </c>
      <c r="E62" s="9">
        <v>2019.0</v>
      </c>
      <c r="F62" s="9">
        <v>2020.0</v>
      </c>
      <c r="G62" s="9">
        <v>80.0</v>
      </c>
      <c r="H62" s="9">
        <v>28.0</v>
      </c>
      <c r="I62" s="3"/>
      <c r="J62" s="3"/>
      <c r="K62" s="3"/>
      <c r="L62" s="9">
        <v>3.25</v>
      </c>
      <c r="M62" s="9">
        <v>0.0</v>
      </c>
      <c r="N62" s="3"/>
      <c r="O62" s="3"/>
      <c r="P62" s="3"/>
      <c r="Q62" s="3"/>
      <c r="R62" s="9">
        <v>27.2</v>
      </c>
      <c r="S62" s="9">
        <v>22.0</v>
      </c>
      <c r="T62" s="9">
        <v>14.0</v>
      </c>
      <c r="U62" s="9">
        <v>10.0</v>
      </c>
      <c r="V62" s="9">
        <v>0.0</v>
      </c>
      <c r="W62" s="9">
        <v>21.0</v>
      </c>
      <c r="X62" s="9">
        <v>0.0</v>
      </c>
      <c r="Y62" s="9">
        <v>2.0</v>
      </c>
      <c r="Z62" s="9">
        <v>3.0</v>
      </c>
      <c r="AA62" s="9">
        <v>0.0</v>
      </c>
      <c r="AB62" s="9">
        <v>2.0</v>
      </c>
      <c r="AC62" s="9">
        <v>127.0</v>
      </c>
      <c r="AD62" s="9">
        <v>1.554</v>
      </c>
      <c r="AE62" s="9">
        <v>9.1</v>
      </c>
      <c r="AF62" s="9">
        <v>1.33</v>
      </c>
      <c r="AG62" s="9">
        <v>127.0</v>
      </c>
      <c r="AH62" s="9">
        <v>102.0</v>
      </c>
      <c r="AI62" s="9">
        <v>14.0</v>
      </c>
      <c r="AJ62" s="9">
        <v>22.0</v>
      </c>
      <c r="AK62" s="9">
        <v>6.0</v>
      </c>
      <c r="AL62" s="9">
        <v>0.0</v>
      </c>
      <c r="AM62" s="9">
        <v>0.0</v>
      </c>
      <c r="AN62" s="9">
        <v>0.0</v>
      </c>
      <c r="AO62" s="9">
        <v>1.0</v>
      </c>
      <c r="AP62" s="9">
        <v>21.0</v>
      </c>
      <c r="AQ62" s="9">
        <v>0.216</v>
      </c>
      <c r="AR62" s="9">
        <v>0.362</v>
      </c>
      <c r="AS62" s="9">
        <v>0.275</v>
      </c>
      <c r="AT62" s="9">
        <v>0.637</v>
      </c>
      <c r="AU62" s="9">
        <v>28.0</v>
      </c>
      <c r="AV62" s="9">
        <v>3.0</v>
      </c>
      <c r="AW62" s="9">
        <v>3.0</v>
      </c>
      <c r="AX62" s="9">
        <v>0.0</v>
      </c>
      <c r="AY62" s="9">
        <v>1.0</v>
      </c>
      <c r="AZ62" s="9">
        <v>0.0</v>
      </c>
      <c r="BA62" s="9">
        <v>2.0</v>
      </c>
      <c r="BB62" s="9">
        <v>0.293</v>
      </c>
      <c r="BC62" s="5">
        <f t="shared" si="1"/>
        <v>16</v>
      </c>
      <c r="BD62" s="5">
        <f t="shared" si="2"/>
        <v>-1</v>
      </c>
    </row>
    <row r="63">
      <c r="A63" s="7">
        <v>62.0</v>
      </c>
      <c r="B63" s="3"/>
      <c r="C63" s="8" t="s">
        <v>1179</v>
      </c>
      <c r="D63" s="8" t="s">
        <v>1126</v>
      </c>
      <c r="E63" s="9">
        <v>2019.0</v>
      </c>
      <c r="F63" s="9">
        <v>2020.0</v>
      </c>
      <c r="G63" s="9">
        <v>59.0</v>
      </c>
      <c r="H63" s="9">
        <v>28.0</v>
      </c>
      <c r="I63" s="3"/>
      <c r="J63" s="3"/>
      <c r="K63" s="3"/>
      <c r="L63" s="9">
        <v>1.86</v>
      </c>
      <c r="M63" s="9">
        <v>0.0</v>
      </c>
      <c r="N63" s="3"/>
      <c r="O63" s="3"/>
      <c r="P63" s="3"/>
      <c r="Q63" s="3"/>
      <c r="R63" s="9">
        <v>19.1</v>
      </c>
      <c r="S63" s="9">
        <v>10.0</v>
      </c>
      <c r="T63" s="9">
        <v>6.0</v>
      </c>
      <c r="U63" s="9">
        <v>4.0</v>
      </c>
      <c r="V63" s="9">
        <v>0.0</v>
      </c>
      <c r="W63" s="9">
        <v>12.0</v>
      </c>
      <c r="X63" s="9">
        <v>0.0</v>
      </c>
      <c r="Y63" s="9">
        <v>1.0</v>
      </c>
      <c r="Z63" s="9">
        <v>0.0</v>
      </c>
      <c r="AA63" s="9">
        <v>0.0</v>
      </c>
      <c r="AB63" s="9">
        <v>2.0</v>
      </c>
      <c r="AC63" s="9">
        <v>79.0</v>
      </c>
      <c r="AD63" s="9">
        <v>1.138</v>
      </c>
      <c r="AE63" s="9">
        <v>13.0</v>
      </c>
      <c r="AF63" s="9">
        <v>2.33</v>
      </c>
      <c r="AG63" s="9">
        <v>79.0</v>
      </c>
      <c r="AH63" s="9">
        <v>66.0</v>
      </c>
      <c r="AI63" s="9">
        <v>6.0</v>
      </c>
      <c r="AJ63" s="9">
        <v>10.0</v>
      </c>
      <c r="AK63" s="9">
        <v>2.0</v>
      </c>
      <c r="AL63" s="9">
        <v>0.0</v>
      </c>
      <c r="AM63" s="9">
        <v>0.0</v>
      </c>
      <c r="AN63" s="9">
        <v>0.0</v>
      </c>
      <c r="AO63" s="9">
        <v>0.0</v>
      </c>
      <c r="AP63" s="9">
        <v>12.0</v>
      </c>
      <c r="AQ63" s="9">
        <v>0.152</v>
      </c>
      <c r="AR63" s="9">
        <v>0.278</v>
      </c>
      <c r="AS63" s="9">
        <v>0.182</v>
      </c>
      <c r="AT63" s="9">
        <v>0.46</v>
      </c>
      <c r="AU63" s="9">
        <v>12.0</v>
      </c>
      <c r="AV63" s="9">
        <v>2.0</v>
      </c>
      <c r="AW63" s="9">
        <v>0.0</v>
      </c>
      <c r="AX63" s="9">
        <v>0.0</v>
      </c>
      <c r="AY63" s="9">
        <v>1.0</v>
      </c>
      <c r="AZ63" s="9">
        <v>0.0</v>
      </c>
      <c r="BA63" s="9">
        <v>1.0</v>
      </c>
      <c r="BB63" s="9">
        <v>0.256</v>
      </c>
      <c r="BC63" s="5">
        <f t="shared" si="1"/>
        <v>8</v>
      </c>
      <c r="BD63" s="5">
        <f t="shared" si="2"/>
        <v>0</v>
      </c>
    </row>
    <row r="64">
      <c r="A64" s="7">
        <v>63.0</v>
      </c>
      <c r="B64" s="3"/>
      <c r="C64" s="8" t="s">
        <v>431</v>
      </c>
      <c r="D64" s="8" t="s">
        <v>1126</v>
      </c>
      <c r="E64" s="9">
        <v>2019.0</v>
      </c>
      <c r="F64" s="9">
        <v>2020.0</v>
      </c>
      <c r="G64" s="9">
        <v>29.0</v>
      </c>
      <c r="H64" s="9">
        <v>27.0</v>
      </c>
      <c r="I64" s="3"/>
      <c r="J64" s="3"/>
      <c r="K64" s="3"/>
      <c r="L64" s="9">
        <v>6.81</v>
      </c>
      <c r="M64" s="9">
        <v>28.0</v>
      </c>
      <c r="N64" s="3"/>
      <c r="O64" s="3"/>
      <c r="P64" s="3"/>
      <c r="Q64" s="3"/>
      <c r="R64" s="9">
        <v>37.0</v>
      </c>
      <c r="S64" s="9">
        <v>54.0</v>
      </c>
      <c r="T64" s="9">
        <v>26.0</v>
      </c>
      <c r="U64" s="9">
        <v>28.0</v>
      </c>
      <c r="V64" s="9">
        <v>6.0</v>
      </c>
      <c r="W64" s="9">
        <v>13.0</v>
      </c>
      <c r="X64" s="9">
        <v>0.0</v>
      </c>
      <c r="Y64" s="9">
        <v>1.0</v>
      </c>
      <c r="Z64" s="9">
        <v>2.0</v>
      </c>
      <c r="AA64" s="9">
        <v>0.0</v>
      </c>
      <c r="AB64" s="9">
        <v>3.0</v>
      </c>
      <c r="AC64" s="9">
        <v>178.0</v>
      </c>
      <c r="AD64" s="9">
        <v>1.811</v>
      </c>
      <c r="AE64" s="9">
        <v>6.6</v>
      </c>
      <c r="AF64" s="9">
        <v>2.08</v>
      </c>
      <c r="AG64" s="9">
        <v>178.0</v>
      </c>
      <c r="AH64" s="9">
        <v>162.0</v>
      </c>
      <c r="AI64" s="9">
        <v>26.0</v>
      </c>
      <c r="AJ64" s="9">
        <v>54.0</v>
      </c>
      <c r="AK64" s="9">
        <v>13.0</v>
      </c>
      <c r="AL64" s="9">
        <v>0.0</v>
      </c>
      <c r="AM64" s="9">
        <v>6.0</v>
      </c>
      <c r="AN64" s="9">
        <v>0.0</v>
      </c>
      <c r="AO64" s="9">
        <v>0.0</v>
      </c>
      <c r="AP64" s="9">
        <v>13.0</v>
      </c>
      <c r="AQ64" s="9">
        <v>0.333</v>
      </c>
      <c r="AR64" s="9">
        <v>0.39</v>
      </c>
      <c r="AS64" s="9">
        <v>0.525</v>
      </c>
      <c r="AT64" s="9">
        <v>0.915</v>
      </c>
      <c r="AU64" s="9">
        <v>85.0</v>
      </c>
      <c r="AV64" s="9">
        <v>3.0</v>
      </c>
      <c r="AW64" s="9">
        <v>2.0</v>
      </c>
      <c r="AX64" s="9">
        <v>1.0</v>
      </c>
      <c r="AY64" s="9">
        <v>0.0</v>
      </c>
      <c r="AZ64" s="9">
        <v>0.0</v>
      </c>
      <c r="BA64" s="9">
        <v>1.0</v>
      </c>
      <c r="BB64" s="9">
        <v>0.372</v>
      </c>
      <c r="BC64" s="5">
        <f t="shared" si="1"/>
        <v>35</v>
      </c>
      <c r="BD64" s="5">
        <f t="shared" si="2"/>
        <v>0</v>
      </c>
    </row>
    <row r="65">
      <c r="A65" s="7">
        <v>64.0</v>
      </c>
      <c r="B65" s="3"/>
      <c r="C65" s="8" t="s">
        <v>1180</v>
      </c>
      <c r="D65" s="8" t="s">
        <v>1126</v>
      </c>
      <c r="E65" s="9">
        <v>2019.0</v>
      </c>
      <c r="F65" s="9">
        <v>2020.0</v>
      </c>
      <c r="G65" s="9">
        <v>59.0</v>
      </c>
      <c r="H65" s="9">
        <v>27.0</v>
      </c>
      <c r="I65" s="3"/>
      <c r="J65" s="3"/>
      <c r="K65" s="3"/>
      <c r="L65" s="9">
        <v>3.68</v>
      </c>
      <c r="M65" s="9">
        <v>0.0</v>
      </c>
      <c r="N65" s="3"/>
      <c r="O65" s="3"/>
      <c r="P65" s="3"/>
      <c r="Q65" s="3"/>
      <c r="R65" s="9">
        <v>36.2</v>
      </c>
      <c r="S65" s="9">
        <v>40.0</v>
      </c>
      <c r="T65" s="9">
        <v>23.0</v>
      </c>
      <c r="U65" s="9">
        <v>15.0</v>
      </c>
      <c r="V65" s="9">
        <v>4.0</v>
      </c>
      <c r="W65" s="9">
        <v>10.0</v>
      </c>
      <c r="X65" s="9">
        <v>0.0</v>
      </c>
      <c r="Y65" s="9">
        <v>1.0</v>
      </c>
      <c r="Z65" s="9">
        <v>0.0</v>
      </c>
      <c r="AA65" s="9">
        <v>0.0</v>
      </c>
      <c r="AB65" s="9">
        <v>1.0</v>
      </c>
      <c r="AC65" s="9">
        <v>155.0</v>
      </c>
      <c r="AD65" s="9">
        <v>1.364</v>
      </c>
      <c r="AE65" s="9">
        <v>6.6</v>
      </c>
      <c r="AF65" s="9">
        <v>2.7</v>
      </c>
      <c r="AG65" s="9">
        <v>155.0</v>
      </c>
      <c r="AH65" s="9">
        <v>143.0</v>
      </c>
      <c r="AI65" s="9">
        <v>23.0</v>
      </c>
      <c r="AJ65" s="9">
        <v>40.0</v>
      </c>
      <c r="AK65" s="9">
        <v>8.0</v>
      </c>
      <c r="AL65" s="9">
        <v>1.0</v>
      </c>
      <c r="AM65" s="9">
        <v>4.0</v>
      </c>
      <c r="AN65" s="9">
        <v>2.0</v>
      </c>
      <c r="AO65" s="9">
        <v>3.0</v>
      </c>
      <c r="AP65" s="9">
        <v>10.0</v>
      </c>
      <c r="AQ65" s="9">
        <v>0.28</v>
      </c>
      <c r="AR65" s="9">
        <v>0.323</v>
      </c>
      <c r="AS65" s="9">
        <v>0.434</v>
      </c>
      <c r="AT65" s="9">
        <v>0.756</v>
      </c>
      <c r="AU65" s="9">
        <v>62.0</v>
      </c>
      <c r="AV65" s="9">
        <v>3.0</v>
      </c>
      <c r="AW65" s="9">
        <v>0.0</v>
      </c>
      <c r="AX65" s="9">
        <v>0.0</v>
      </c>
      <c r="AY65" s="9">
        <v>2.0</v>
      </c>
      <c r="AZ65" s="9">
        <v>0.0</v>
      </c>
      <c r="BA65" s="9">
        <v>1.0</v>
      </c>
      <c r="BB65" s="9">
        <v>0.316</v>
      </c>
      <c r="BC65" s="5">
        <f t="shared" si="1"/>
        <v>27</v>
      </c>
      <c r="BD65" s="5">
        <f t="shared" si="2"/>
        <v>-1</v>
      </c>
    </row>
    <row r="66">
      <c r="A66" s="7">
        <v>65.0</v>
      </c>
      <c r="B66" s="3"/>
      <c r="C66" s="8" t="s">
        <v>1181</v>
      </c>
      <c r="D66" s="8" t="s">
        <v>1126</v>
      </c>
      <c r="E66" s="9">
        <v>2019.0</v>
      </c>
      <c r="F66" s="9">
        <v>2020.0</v>
      </c>
      <c r="G66" s="9">
        <v>54.0</v>
      </c>
      <c r="H66" s="9">
        <v>26.0</v>
      </c>
      <c r="I66" s="3"/>
      <c r="J66" s="3"/>
      <c r="K66" s="3"/>
      <c r="L66" s="9">
        <v>4.88</v>
      </c>
      <c r="M66" s="9">
        <v>0.0</v>
      </c>
      <c r="N66" s="3"/>
      <c r="O66" s="3"/>
      <c r="P66" s="3"/>
      <c r="Q66" s="3"/>
      <c r="R66" s="9">
        <v>27.2</v>
      </c>
      <c r="S66" s="9">
        <v>25.0</v>
      </c>
      <c r="T66" s="9">
        <v>26.0</v>
      </c>
      <c r="U66" s="9">
        <v>15.0</v>
      </c>
      <c r="V66" s="9">
        <v>6.0</v>
      </c>
      <c r="W66" s="9">
        <v>10.0</v>
      </c>
      <c r="X66" s="9">
        <v>0.0</v>
      </c>
      <c r="Y66" s="9">
        <v>1.0</v>
      </c>
      <c r="Z66" s="9">
        <v>3.0</v>
      </c>
      <c r="AA66" s="9">
        <v>1.0</v>
      </c>
      <c r="AB66" s="9">
        <v>0.0</v>
      </c>
      <c r="AC66" s="9">
        <v>121.0</v>
      </c>
      <c r="AD66" s="9">
        <v>1.265</v>
      </c>
      <c r="AE66" s="9">
        <v>8.5</v>
      </c>
      <c r="AF66" s="9">
        <v>2.6</v>
      </c>
      <c r="AG66" s="9">
        <v>121.0</v>
      </c>
      <c r="AH66" s="9">
        <v>104.0</v>
      </c>
      <c r="AI66" s="9">
        <v>26.0</v>
      </c>
      <c r="AJ66" s="9">
        <v>25.0</v>
      </c>
      <c r="AK66" s="9">
        <v>4.0</v>
      </c>
      <c r="AL66" s="9">
        <v>1.0</v>
      </c>
      <c r="AM66" s="9">
        <v>6.0</v>
      </c>
      <c r="AN66" s="9">
        <v>0.0</v>
      </c>
      <c r="AO66" s="9">
        <v>1.0</v>
      </c>
      <c r="AP66" s="9">
        <v>10.0</v>
      </c>
      <c r="AQ66" s="9">
        <v>0.24</v>
      </c>
      <c r="AR66" s="9">
        <v>0.314</v>
      </c>
      <c r="AS66" s="9">
        <v>0.471</v>
      </c>
      <c r="AT66" s="9">
        <v>0.785</v>
      </c>
      <c r="AU66" s="9">
        <v>49.0</v>
      </c>
      <c r="AV66" s="9">
        <v>0.0</v>
      </c>
      <c r="AW66" s="9">
        <v>3.0</v>
      </c>
      <c r="AX66" s="9">
        <v>0.0</v>
      </c>
      <c r="AY66" s="9">
        <v>4.0</v>
      </c>
      <c r="AZ66" s="9">
        <v>0.0</v>
      </c>
      <c r="BA66" s="9">
        <v>1.0</v>
      </c>
      <c r="BB66" s="9">
        <v>0.25</v>
      </c>
      <c r="BC66" s="5">
        <f t="shared" si="1"/>
        <v>14</v>
      </c>
      <c r="BD66" s="5">
        <f t="shared" si="2"/>
        <v>-1</v>
      </c>
    </row>
    <row r="67">
      <c r="A67" s="7">
        <v>66.0</v>
      </c>
      <c r="B67" s="3"/>
      <c r="C67" s="8" t="s">
        <v>658</v>
      </c>
      <c r="D67" s="8" t="s">
        <v>1126</v>
      </c>
      <c r="E67" s="9">
        <v>2019.0</v>
      </c>
      <c r="F67" s="9">
        <v>2019.0</v>
      </c>
      <c r="G67" s="9">
        <v>24.0</v>
      </c>
      <c r="H67" s="9">
        <v>26.0</v>
      </c>
      <c r="I67" s="3"/>
      <c r="J67" s="3"/>
      <c r="K67" s="3"/>
      <c r="L67" s="9">
        <v>3.52</v>
      </c>
      <c r="M67" s="9">
        <v>24.0</v>
      </c>
      <c r="N67" s="3"/>
      <c r="O67" s="3"/>
      <c r="P67" s="3"/>
      <c r="Q67" s="3"/>
      <c r="R67" s="9">
        <v>30.2</v>
      </c>
      <c r="S67" s="9">
        <v>31.0</v>
      </c>
      <c r="T67" s="9">
        <v>15.0</v>
      </c>
      <c r="U67" s="9">
        <v>12.0</v>
      </c>
      <c r="V67" s="9">
        <v>3.0</v>
      </c>
      <c r="W67" s="9">
        <v>10.0</v>
      </c>
      <c r="X67" s="9">
        <v>0.0</v>
      </c>
      <c r="Y67" s="9">
        <v>0.0</v>
      </c>
      <c r="Z67" s="9">
        <v>2.0</v>
      </c>
      <c r="AA67" s="9">
        <v>0.0</v>
      </c>
      <c r="AB67" s="9">
        <v>1.0</v>
      </c>
      <c r="AC67" s="9">
        <v>131.0</v>
      </c>
      <c r="AD67" s="9">
        <v>1.337</v>
      </c>
      <c r="AE67" s="9">
        <v>7.6</v>
      </c>
      <c r="AF67" s="9">
        <v>2.6</v>
      </c>
      <c r="AG67" s="9">
        <v>131.0</v>
      </c>
      <c r="AH67" s="9">
        <v>117.0</v>
      </c>
      <c r="AI67" s="9">
        <v>15.0</v>
      </c>
      <c r="AJ67" s="9">
        <v>31.0</v>
      </c>
      <c r="AK67" s="9">
        <v>3.0</v>
      </c>
      <c r="AL67" s="9">
        <v>0.0</v>
      </c>
      <c r="AM67" s="9">
        <v>3.0</v>
      </c>
      <c r="AN67" s="9">
        <v>4.0</v>
      </c>
      <c r="AO67" s="9">
        <v>1.0</v>
      </c>
      <c r="AP67" s="9">
        <v>10.0</v>
      </c>
      <c r="AQ67" s="9">
        <v>0.265</v>
      </c>
      <c r="AR67" s="9">
        <v>0.331</v>
      </c>
      <c r="AS67" s="9">
        <v>0.368</v>
      </c>
      <c r="AT67" s="9">
        <v>0.698</v>
      </c>
      <c r="AU67" s="9">
        <v>43.0</v>
      </c>
      <c r="AV67" s="9">
        <v>3.0</v>
      </c>
      <c r="AW67" s="9">
        <v>2.0</v>
      </c>
      <c r="AX67" s="9">
        <v>1.0</v>
      </c>
      <c r="AY67" s="9">
        <v>1.0</v>
      </c>
      <c r="AZ67" s="9">
        <v>0.0</v>
      </c>
      <c r="BA67" s="9">
        <v>0.0</v>
      </c>
      <c r="BB67" s="9">
        <v>0.315</v>
      </c>
      <c r="BC67" s="5">
        <f t="shared" si="1"/>
        <v>25</v>
      </c>
      <c r="BD67" s="5">
        <f t="shared" si="2"/>
        <v>3</v>
      </c>
    </row>
    <row r="68">
      <c r="A68" s="7">
        <v>67.0</v>
      </c>
      <c r="B68" s="3"/>
      <c r="C68" s="8" t="s">
        <v>1182</v>
      </c>
      <c r="D68" s="8" t="s">
        <v>1126</v>
      </c>
      <c r="E68" s="9">
        <v>2019.0</v>
      </c>
      <c r="F68" s="9">
        <v>2019.0</v>
      </c>
      <c r="G68" s="9">
        <v>41.0</v>
      </c>
      <c r="H68" s="9">
        <v>26.0</v>
      </c>
      <c r="I68" s="3"/>
      <c r="J68" s="3"/>
      <c r="K68" s="3"/>
      <c r="L68" s="9">
        <v>4.12</v>
      </c>
      <c r="M68" s="9">
        <v>0.0</v>
      </c>
      <c r="N68" s="3"/>
      <c r="O68" s="3"/>
      <c r="P68" s="3"/>
      <c r="Q68" s="3"/>
      <c r="R68" s="9">
        <v>19.2</v>
      </c>
      <c r="S68" s="9">
        <v>11.0</v>
      </c>
      <c r="T68" s="9">
        <v>11.0</v>
      </c>
      <c r="U68" s="9">
        <v>9.0</v>
      </c>
      <c r="V68" s="9">
        <v>3.0</v>
      </c>
      <c r="W68" s="9">
        <v>7.0</v>
      </c>
      <c r="X68" s="9">
        <v>0.0</v>
      </c>
      <c r="Y68" s="9">
        <v>0.0</v>
      </c>
      <c r="Z68" s="9">
        <v>3.0</v>
      </c>
      <c r="AA68" s="9">
        <v>0.0</v>
      </c>
      <c r="AB68" s="9">
        <v>0.0</v>
      </c>
      <c r="AC68" s="9">
        <v>77.0</v>
      </c>
      <c r="AD68" s="9">
        <v>0.915</v>
      </c>
      <c r="AE68" s="9">
        <v>11.9</v>
      </c>
      <c r="AF68" s="9">
        <v>3.71</v>
      </c>
      <c r="AG68" s="9">
        <v>77.0</v>
      </c>
      <c r="AH68" s="9">
        <v>66.0</v>
      </c>
      <c r="AI68" s="9">
        <v>11.0</v>
      </c>
      <c r="AJ68" s="9">
        <v>11.0</v>
      </c>
      <c r="AK68" s="9">
        <v>3.0</v>
      </c>
      <c r="AL68" s="9">
        <v>0.0</v>
      </c>
      <c r="AM68" s="9">
        <v>3.0</v>
      </c>
      <c r="AN68" s="9">
        <v>3.0</v>
      </c>
      <c r="AO68" s="9">
        <v>1.0</v>
      </c>
      <c r="AP68" s="9">
        <v>7.0</v>
      </c>
      <c r="AQ68" s="9">
        <v>0.167</v>
      </c>
      <c r="AR68" s="9">
        <v>0.276</v>
      </c>
      <c r="AS68" s="9">
        <v>0.348</v>
      </c>
      <c r="AT68" s="9">
        <v>0.625</v>
      </c>
      <c r="AU68" s="9">
        <v>23.0</v>
      </c>
      <c r="AV68" s="9">
        <v>2.0</v>
      </c>
      <c r="AW68" s="9">
        <v>3.0</v>
      </c>
      <c r="AX68" s="9">
        <v>1.0</v>
      </c>
      <c r="AY68" s="9">
        <v>0.0</v>
      </c>
      <c r="AZ68" s="9">
        <v>0.0</v>
      </c>
      <c r="BA68" s="9">
        <v>0.0</v>
      </c>
      <c r="BB68" s="9">
        <v>0.216</v>
      </c>
      <c r="BC68" s="5">
        <f t="shared" si="1"/>
        <v>5</v>
      </c>
      <c r="BD68" s="5">
        <f t="shared" si="2"/>
        <v>2</v>
      </c>
    </row>
    <row r="69">
      <c r="A69" s="7">
        <v>68.0</v>
      </c>
      <c r="B69" s="3"/>
      <c r="C69" s="8" t="s">
        <v>1183</v>
      </c>
      <c r="D69" s="8" t="s">
        <v>1126</v>
      </c>
      <c r="E69" s="9">
        <v>2019.0</v>
      </c>
      <c r="F69" s="9">
        <v>2019.0</v>
      </c>
      <c r="G69" s="9">
        <v>22.0</v>
      </c>
      <c r="H69" s="9">
        <v>26.0</v>
      </c>
      <c r="I69" s="3"/>
      <c r="J69" s="3"/>
      <c r="K69" s="3"/>
      <c r="L69" s="9">
        <v>4.21</v>
      </c>
      <c r="M69" s="9">
        <v>21.0</v>
      </c>
      <c r="N69" s="3"/>
      <c r="O69" s="3"/>
      <c r="P69" s="3"/>
      <c r="Q69" s="3"/>
      <c r="R69" s="9">
        <v>25.2</v>
      </c>
      <c r="S69" s="9">
        <v>18.0</v>
      </c>
      <c r="T69" s="9">
        <v>14.0</v>
      </c>
      <c r="U69" s="9">
        <v>12.0</v>
      </c>
      <c r="V69" s="9">
        <v>7.0</v>
      </c>
      <c r="W69" s="9">
        <v>7.0</v>
      </c>
      <c r="X69" s="9">
        <v>0.0</v>
      </c>
      <c r="Y69" s="9">
        <v>1.0</v>
      </c>
      <c r="Z69" s="9">
        <v>2.0</v>
      </c>
      <c r="AA69" s="9">
        <v>0.0</v>
      </c>
      <c r="AB69" s="9">
        <v>0.0</v>
      </c>
      <c r="AC69" s="9">
        <v>102.0</v>
      </c>
      <c r="AD69" s="9">
        <v>0.974</v>
      </c>
      <c r="AE69" s="9">
        <v>9.1</v>
      </c>
      <c r="AF69" s="9">
        <v>3.71</v>
      </c>
      <c r="AG69" s="9">
        <v>102.0</v>
      </c>
      <c r="AH69" s="9">
        <v>91.0</v>
      </c>
      <c r="AI69" s="9">
        <v>14.0</v>
      </c>
      <c r="AJ69" s="9">
        <v>18.0</v>
      </c>
      <c r="AK69" s="9">
        <v>2.0</v>
      </c>
      <c r="AL69" s="9">
        <v>0.0</v>
      </c>
      <c r="AM69" s="9">
        <v>7.0</v>
      </c>
      <c r="AN69" s="9">
        <v>1.0</v>
      </c>
      <c r="AO69" s="9">
        <v>1.0</v>
      </c>
      <c r="AP69" s="9">
        <v>7.0</v>
      </c>
      <c r="AQ69" s="9">
        <v>0.198</v>
      </c>
      <c r="AR69" s="9">
        <v>0.27</v>
      </c>
      <c r="AS69" s="9">
        <v>0.451</v>
      </c>
      <c r="AT69" s="9">
        <v>0.721</v>
      </c>
      <c r="AU69" s="9">
        <v>41.0</v>
      </c>
      <c r="AV69" s="9">
        <v>1.0</v>
      </c>
      <c r="AW69" s="9">
        <v>2.0</v>
      </c>
      <c r="AX69" s="9">
        <v>2.0</v>
      </c>
      <c r="AY69" s="9">
        <v>0.0</v>
      </c>
      <c r="AZ69" s="9">
        <v>0.0</v>
      </c>
      <c r="BA69" s="9">
        <v>1.0</v>
      </c>
      <c r="BB69" s="9">
        <v>0.19</v>
      </c>
      <c r="BC69" s="5">
        <f t="shared" si="1"/>
        <v>9</v>
      </c>
      <c r="BD69" s="5">
        <f t="shared" si="2"/>
        <v>0</v>
      </c>
    </row>
    <row r="70">
      <c r="A70" s="7">
        <v>69.0</v>
      </c>
      <c r="B70" s="3"/>
      <c r="C70" s="8" t="s">
        <v>1184</v>
      </c>
      <c r="D70" s="8" t="s">
        <v>1126</v>
      </c>
      <c r="E70" s="9">
        <v>2019.0</v>
      </c>
      <c r="F70" s="9">
        <v>2020.0</v>
      </c>
      <c r="G70" s="9">
        <v>53.0</v>
      </c>
      <c r="H70" s="9">
        <v>26.0</v>
      </c>
      <c r="I70" s="3"/>
      <c r="J70" s="3"/>
      <c r="K70" s="3"/>
      <c r="L70" s="9">
        <v>3.22</v>
      </c>
      <c r="M70" s="9">
        <v>1.0</v>
      </c>
      <c r="N70" s="3"/>
      <c r="O70" s="3"/>
      <c r="P70" s="3"/>
      <c r="Q70" s="3"/>
      <c r="R70" s="9">
        <v>22.1</v>
      </c>
      <c r="S70" s="9">
        <v>16.0</v>
      </c>
      <c r="T70" s="9">
        <v>8.0</v>
      </c>
      <c r="U70" s="9">
        <v>8.0</v>
      </c>
      <c r="V70" s="9">
        <v>2.0</v>
      </c>
      <c r="W70" s="9">
        <v>7.0</v>
      </c>
      <c r="X70" s="9">
        <v>0.0</v>
      </c>
      <c r="Y70" s="9">
        <v>0.0</v>
      </c>
      <c r="Z70" s="9">
        <v>1.0</v>
      </c>
      <c r="AA70" s="9">
        <v>0.0</v>
      </c>
      <c r="AB70" s="9">
        <v>2.0</v>
      </c>
      <c r="AC70" s="9">
        <v>87.0</v>
      </c>
      <c r="AD70" s="9">
        <v>1.03</v>
      </c>
      <c r="AE70" s="9">
        <v>10.5</v>
      </c>
      <c r="AF70" s="9">
        <v>3.71</v>
      </c>
      <c r="AG70" s="9">
        <v>87.0</v>
      </c>
      <c r="AH70" s="9">
        <v>79.0</v>
      </c>
      <c r="AI70" s="9">
        <v>8.0</v>
      </c>
      <c r="AJ70" s="9">
        <v>16.0</v>
      </c>
      <c r="AK70" s="9">
        <v>2.0</v>
      </c>
      <c r="AL70" s="9">
        <v>0.0</v>
      </c>
      <c r="AM70" s="9">
        <v>2.0</v>
      </c>
      <c r="AN70" s="9">
        <v>0.0</v>
      </c>
      <c r="AO70" s="9">
        <v>3.0</v>
      </c>
      <c r="AP70" s="9">
        <v>7.0</v>
      </c>
      <c r="AQ70" s="9">
        <v>0.203</v>
      </c>
      <c r="AR70" s="9">
        <v>0.276</v>
      </c>
      <c r="AS70" s="9">
        <v>0.304</v>
      </c>
      <c r="AT70" s="9">
        <v>0.58</v>
      </c>
      <c r="AU70" s="9">
        <v>24.0</v>
      </c>
      <c r="AV70" s="9">
        <v>1.0</v>
      </c>
      <c r="AW70" s="9">
        <v>1.0</v>
      </c>
      <c r="AX70" s="9">
        <v>0.0</v>
      </c>
      <c r="AY70" s="9">
        <v>0.0</v>
      </c>
      <c r="AZ70" s="9">
        <v>0.0</v>
      </c>
      <c r="BA70" s="9">
        <v>0.0</v>
      </c>
      <c r="BB70" s="9">
        <v>0.275</v>
      </c>
      <c r="BC70" s="5">
        <f t="shared" si="1"/>
        <v>12</v>
      </c>
      <c r="BD70" s="5">
        <f t="shared" si="2"/>
        <v>-3</v>
      </c>
    </row>
    <row r="71">
      <c r="A71" s="7">
        <v>70.0</v>
      </c>
      <c r="B71" s="3"/>
      <c r="C71" s="8" t="s">
        <v>1185</v>
      </c>
      <c r="D71" s="8" t="s">
        <v>1126</v>
      </c>
      <c r="E71" s="9">
        <v>2019.0</v>
      </c>
      <c r="F71" s="9">
        <v>2020.0</v>
      </c>
      <c r="G71" s="9">
        <v>74.0</v>
      </c>
      <c r="H71" s="9">
        <v>26.0</v>
      </c>
      <c r="I71" s="3"/>
      <c r="J71" s="3"/>
      <c r="K71" s="3"/>
      <c r="L71" s="9">
        <v>3.03</v>
      </c>
      <c r="M71" s="9">
        <v>0.0</v>
      </c>
      <c r="N71" s="3"/>
      <c r="O71" s="3"/>
      <c r="P71" s="3"/>
      <c r="Q71" s="3"/>
      <c r="R71" s="9">
        <v>29.2</v>
      </c>
      <c r="S71" s="9">
        <v>25.0</v>
      </c>
      <c r="T71" s="9">
        <v>13.0</v>
      </c>
      <c r="U71" s="9">
        <v>10.0</v>
      </c>
      <c r="V71" s="9">
        <v>3.0</v>
      </c>
      <c r="W71" s="9">
        <v>12.0</v>
      </c>
      <c r="X71" s="9">
        <v>0.0</v>
      </c>
      <c r="Y71" s="9">
        <v>0.0</v>
      </c>
      <c r="Z71" s="9">
        <v>0.0</v>
      </c>
      <c r="AA71" s="9">
        <v>0.0</v>
      </c>
      <c r="AB71" s="9">
        <v>0.0</v>
      </c>
      <c r="AC71" s="9">
        <v>122.0</v>
      </c>
      <c r="AD71" s="9">
        <v>1.247</v>
      </c>
      <c r="AE71" s="9">
        <v>7.9</v>
      </c>
      <c r="AF71" s="9">
        <v>2.17</v>
      </c>
      <c r="AG71" s="9">
        <v>122.0</v>
      </c>
      <c r="AH71" s="9">
        <v>109.0</v>
      </c>
      <c r="AI71" s="9">
        <v>13.0</v>
      </c>
      <c r="AJ71" s="9">
        <v>25.0</v>
      </c>
      <c r="AK71" s="9">
        <v>4.0</v>
      </c>
      <c r="AL71" s="9">
        <v>1.0</v>
      </c>
      <c r="AM71" s="9">
        <v>3.0</v>
      </c>
      <c r="AN71" s="9">
        <v>4.0</v>
      </c>
      <c r="AO71" s="9">
        <v>1.0</v>
      </c>
      <c r="AP71" s="9">
        <v>12.0</v>
      </c>
      <c r="AQ71" s="9">
        <v>0.229</v>
      </c>
      <c r="AR71" s="9">
        <v>0.303</v>
      </c>
      <c r="AS71" s="9">
        <v>0.367</v>
      </c>
      <c r="AT71" s="9">
        <v>0.67</v>
      </c>
      <c r="AU71" s="9">
        <v>40.0</v>
      </c>
      <c r="AV71" s="9">
        <v>3.0</v>
      </c>
      <c r="AW71" s="9">
        <v>0.0</v>
      </c>
      <c r="AX71" s="9">
        <v>0.0</v>
      </c>
      <c r="AY71" s="9">
        <v>1.0</v>
      </c>
      <c r="AZ71" s="9">
        <v>0.0</v>
      </c>
      <c r="BA71" s="9">
        <v>0.0</v>
      </c>
      <c r="BB71" s="9">
        <v>0.272</v>
      </c>
      <c r="BC71" s="5">
        <f t="shared" si="1"/>
        <v>17</v>
      </c>
      <c r="BD71" s="5">
        <f t="shared" si="2"/>
        <v>3</v>
      </c>
    </row>
    <row r="72">
      <c r="A72" s="7">
        <v>71.0</v>
      </c>
      <c r="B72" s="3"/>
      <c r="C72" s="8" t="s">
        <v>1186</v>
      </c>
      <c r="D72" s="8" t="s">
        <v>1126</v>
      </c>
      <c r="E72" s="9">
        <v>2019.0</v>
      </c>
      <c r="F72" s="9">
        <v>2020.0</v>
      </c>
      <c r="G72" s="9">
        <v>59.0</v>
      </c>
      <c r="H72" s="9">
        <v>26.0</v>
      </c>
      <c r="I72" s="3"/>
      <c r="J72" s="3"/>
      <c r="K72" s="3"/>
      <c r="L72" s="9">
        <v>2.7</v>
      </c>
      <c r="M72" s="9">
        <v>0.0</v>
      </c>
      <c r="N72" s="3"/>
      <c r="O72" s="3"/>
      <c r="P72" s="3"/>
      <c r="Q72" s="3"/>
      <c r="R72" s="9">
        <v>23.1</v>
      </c>
      <c r="S72" s="9">
        <v>20.0</v>
      </c>
      <c r="T72" s="9">
        <v>12.0</v>
      </c>
      <c r="U72" s="9">
        <v>7.0</v>
      </c>
      <c r="V72" s="9">
        <v>3.0</v>
      </c>
      <c r="W72" s="9">
        <v>3.0</v>
      </c>
      <c r="X72" s="9">
        <v>0.0</v>
      </c>
      <c r="Y72" s="9">
        <v>0.0</v>
      </c>
      <c r="Z72" s="9">
        <v>0.0</v>
      </c>
      <c r="AA72" s="9">
        <v>0.0</v>
      </c>
      <c r="AB72" s="9">
        <v>0.0</v>
      </c>
      <c r="AC72" s="9">
        <v>93.0</v>
      </c>
      <c r="AD72" s="9">
        <v>0.986</v>
      </c>
      <c r="AE72" s="9">
        <v>10.0</v>
      </c>
      <c r="AF72" s="9">
        <v>8.67</v>
      </c>
      <c r="AG72" s="9">
        <v>93.0</v>
      </c>
      <c r="AH72" s="9">
        <v>88.0</v>
      </c>
      <c r="AI72" s="9">
        <v>12.0</v>
      </c>
      <c r="AJ72" s="9">
        <v>20.0</v>
      </c>
      <c r="AK72" s="9">
        <v>4.0</v>
      </c>
      <c r="AL72" s="9">
        <v>3.0</v>
      </c>
      <c r="AM72" s="9">
        <v>3.0</v>
      </c>
      <c r="AN72" s="9">
        <v>0.0</v>
      </c>
      <c r="AO72" s="9">
        <v>0.0</v>
      </c>
      <c r="AP72" s="9">
        <v>3.0</v>
      </c>
      <c r="AQ72" s="9">
        <v>0.227</v>
      </c>
      <c r="AR72" s="9">
        <v>0.253</v>
      </c>
      <c r="AS72" s="9">
        <v>0.443</v>
      </c>
      <c r="AT72" s="9">
        <v>0.696</v>
      </c>
      <c r="AU72" s="9">
        <v>39.0</v>
      </c>
      <c r="AV72" s="9">
        <v>0.0</v>
      </c>
      <c r="AW72" s="9">
        <v>0.0</v>
      </c>
      <c r="AX72" s="9">
        <v>2.0</v>
      </c>
      <c r="AY72" s="9">
        <v>0.0</v>
      </c>
      <c r="AZ72" s="9">
        <v>0.0</v>
      </c>
      <c r="BA72" s="9">
        <v>0.0</v>
      </c>
      <c r="BB72" s="9">
        <v>0.288</v>
      </c>
      <c r="BC72" s="5">
        <f t="shared" si="1"/>
        <v>10</v>
      </c>
      <c r="BD72" s="5">
        <f t="shared" si="2"/>
        <v>0</v>
      </c>
    </row>
    <row r="73">
      <c r="A73" s="7">
        <v>72.0</v>
      </c>
      <c r="B73" s="3"/>
      <c r="C73" s="8" t="s">
        <v>1187</v>
      </c>
      <c r="D73" s="8" t="s">
        <v>1126</v>
      </c>
      <c r="E73" s="9">
        <v>2019.0</v>
      </c>
      <c r="F73" s="9">
        <v>2020.0</v>
      </c>
      <c r="G73" s="9">
        <v>49.0</v>
      </c>
      <c r="H73" s="9">
        <v>26.0</v>
      </c>
      <c r="I73" s="3"/>
      <c r="J73" s="3"/>
      <c r="K73" s="3"/>
      <c r="L73" s="9">
        <v>3.75</v>
      </c>
      <c r="M73" s="9">
        <v>7.0</v>
      </c>
      <c r="N73" s="3"/>
      <c r="O73" s="3"/>
      <c r="P73" s="3"/>
      <c r="Q73" s="3"/>
      <c r="R73" s="9">
        <v>24.0</v>
      </c>
      <c r="S73" s="9">
        <v>27.0</v>
      </c>
      <c r="T73" s="9">
        <v>15.0</v>
      </c>
      <c r="U73" s="9">
        <v>10.0</v>
      </c>
      <c r="V73" s="9">
        <v>4.0</v>
      </c>
      <c r="W73" s="9">
        <v>9.0</v>
      </c>
      <c r="X73" s="9">
        <v>0.0</v>
      </c>
      <c r="Y73" s="9">
        <v>0.0</v>
      </c>
      <c r="Z73" s="9">
        <v>4.0</v>
      </c>
      <c r="AA73" s="9">
        <v>0.0</v>
      </c>
      <c r="AB73" s="9">
        <v>2.0</v>
      </c>
      <c r="AC73" s="9">
        <v>110.0</v>
      </c>
      <c r="AD73" s="9">
        <v>1.5</v>
      </c>
      <c r="AE73" s="9">
        <v>9.8</v>
      </c>
      <c r="AF73" s="9">
        <v>2.89</v>
      </c>
      <c r="AG73" s="9">
        <v>110.0</v>
      </c>
      <c r="AH73" s="9">
        <v>97.0</v>
      </c>
      <c r="AI73" s="9">
        <v>15.0</v>
      </c>
      <c r="AJ73" s="9">
        <v>27.0</v>
      </c>
      <c r="AK73" s="9">
        <v>1.0</v>
      </c>
      <c r="AL73" s="9">
        <v>0.0</v>
      </c>
      <c r="AM73" s="9">
        <v>4.0</v>
      </c>
      <c r="AN73" s="9">
        <v>4.0</v>
      </c>
      <c r="AO73" s="9">
        <v>0.0</v>
      </c>
      <c r="AP73" s="9">
        <v>9.0</v>
      </c>
      <c r="AQ73" s="9">
        <v>0.278</v>
      </c>
      <c r="AR73" s="9">
        <v>0.364</v>
      </c>
      <c r="AS73" s="9">
        <v>0.412</v>
      </c>
      <c r="AT73" s="9">
        <v>0.776</v>
      </c>
      <c r="AU73" s="9">
        <v>40.0</v>
      </c>
      <c r="AV73" s="9">
        <v>3.0</v>
      </c>
      <c r="AW73" s="9">
        <v>4.0</v>
      </c>
      <c r="AX73" s="9">
        <v>0.0</v>
      </c>
      <c r="AY73" s="9">
        <v>0.0</v>
      </c>
      <c r="AZ73" s="9">
        <v>0.0</v>
      </c>
      <c r="BA73" s="9">
        <v>0.0</v>
      </c>
      <c r="BB73" s="9">
        <v>0.343</v>
      </c>
      <c r="BC73" s="5">
        <f t="shared" si="1"/>
        <v>22</v>
      </c>
      <c r="BD73" s="5">
        <f t="shared" si="2"/>
        <v>4</v>
      </c>
    </row>
    <row r="74">
      <c r="A74" s="7">
        <v>73.0</v>
      </c>
      <c r="B74" s="3"/>
      <c r="C74" s="8" t="s">
        <v>1188</v>
      </c>
      <c r="D74" s="8" t="s">
        <v>1126</v>
      </c>
      <c r="E74" s="9">
        <v>2019.0</v>
      </c>
      <c r="F74" s="9">
        <v>2020.0</v>
      </c>
      <c r="G74" s="9">
        <v>42.0</v>
      </c>
      <c r="H74" s="9">
        <v>25.0</v>
      </c>
      <c r="I74" s="3"/>
      <c r="J74" s="3"/>
      <c r="K74" s="3"/>
      <c r="L74" s="9">
        <v>2.2</v>
      </c>
      <c r="M74" s="9">
        <v>0.0</v>
      </c>
      <c r="N74" s="3"/>
      <c r="O74" s="3"/>
      <c r="P74" s="3"/>
      <c r="Q74" s="3"/>
      <c r="R74" s="9">
        <v>16.1</v>
      </c>
      <c r="S74" s="9">
        <v>9.0</v>
      </c>
      <c r="T74" s="9">
        <v>6.0</v>
      </c>
      <c r="U74" s="9">
        <v>4.0</v>
      </c>
      <c r="V74" s="9">
        <v>0.0</v>
      </c>
      <c r="W74" s="9">
        <v>7.0</v>
      </c>
      <c r="X74" s="9">
        <v>0.0</v>
      </c>
      <c r="Y74" s="9">
        <v>0.0</v>
      </c>
      <c r="Z74" s="9">
        <v>0.0</v>
      </c>
      <c r="AA74" s="9">
        <v>0.0</v>
      </c>
      <c r="AB74" s="9">
        <v>2.0</v>
      </c>
      <c r="AC74" s="9">
        <v>66.0</v>
      </c>
      <c r="AD74" s="9">
        <v>0.98</v>
      </c>
      <c r="AE74" s="9">
        <v>13.8</v>
      </c>
      <c r="AF74" s="9">
        <v>3.57</v>
      </c>
      <c r="AG74" s="9">
        <v>66.0</v>
      </c>
      <c r="AH74" s="9">
        <v>57.0</v>
      </c>
      <c r="AI74" s="9">
        <v>6.0</v>
      </c>
      <c r="AJ74" s="9">
        <v>9.0</v>
      </c>
      <c r="AK74" s="9">
        <v>3.0</v>
      </c>
      <c r="AL74" s="9">
        <v>0.0</v>
      </c>
      <c r="AM74" s="9">
        <v>0.0</v>
      </c>
      <c r="AN74" s="9">
        <v>0.0</v>
      </c>
      <c r="AO74" s="9">
        <v>0.0</v>
      </c>
      <c r="AP74" s="9">
        <v>7.0</v>
      </c>
      <c r="AQ74" s="9">
        <v>0.158</v>
      </c>
      <c r="AR74" s="9">
        <v>0.246</v>
      </c>
      <c r="AS74" s="9">
        <v>0.211</v>
      </c>
      <c r="AT74" s="9">
        <v>0.457</v>
      </c>
      <c r="AU74" s="9">
        <v>12.0</v>
      </c>
      <c r="AV74" s="9">
        <v>0.0</v>
      </c>
      <c r="AW74" s="9">
        <v>0.0</v>
      </c>
      <c r="AX74" s="9">
        <v>0.0</v>
      </c>
      <c r="AY74" s="9">
        <v>1.0</v>
      </c>
      <c r="AZ74" s="9">
        <v>0.0</v>
      </c>
      <c r="BA74" s="9">
        <v>0.0</v>
      </c>
      <c r="BB74" s="9">
        <v>0.273</v>
      </c>
      <c r="BC74" s="5">
        <f t="shared" si="1"/>
        <v>6</v>
      </c>
      <c r="BD74" s="5">
        <f t="shared" si="2"/>
        <v>0</v>
      </c>
    </row>
    <row r="75">
      <c r="A75" s="7">
        <v>74.0</v>
      </c>
      <c r="B75" s="3"/>
      <c r="C75" s="8" t="s">
        <v>1189</v>
      </c>
      <c r="D75" s="8" t="s">
        <v>1126</v>
      </c>
      <c r="E75" s="9">
        <v>2019.0</v>
      </c>
      <c r="F75" s="9">
        <v>2020.0</v>
      </c>
      <c r="G75" s="9">
        <v>46.0</v>
      </c>
      <c r="H75" s="9">
        <v>25.0</v>
      </c>
      <c r="I75" s="3"/>
      <c r="J75" s="3"/>
      <c r="K75" s="3"/>
      <c r="L75" s="9">
        <v>2.79</v>
      </c>
      <c r="M75" s="9">
        <v>0.0</v>
      </c>
      <c r="N75" s="3"/>
      <c r="O75" s="3"/>
      <c r="P75" s="3"/>
      <c r="Q75" s="3"/>
      <c r="R75" s="9">
        <v>19.1</v>
      </c>
      <c r="S75" s="9">
        <v>12.0</v>
      </c>
      <c r="T75" s="9">
        <v>4.0</v>
      </c>
      <c r="U75" s="9">
        <v>6.0</v>
      </c>
      <c r="V75" s="9">
        <v>2.0</v>
      </c>
      <c r="W75" s="9">
        <v>6.0</v>
      </c>
      <c r="X75" s="9">
        <v>1.0</v>
      </c>
      <c r="Y75" s="9">
        <v>0.0</v>
      </c>
      <c r="Z75" s="9">
        <v>3.0</v>
      </c>
      <c r="AA75" s="9">
        <v>0.0</v>
      </c>
      <c r="AB75" s="9">
        <v>0.0</v>
      </c>
      <c r="AC75" s="9">
        <v>78.0</v>
      </c>
      <c r="AD75" s="9">
        <v>0.931</v>
      </c>
      <c r="AE75" s="9">
        <v>11.6</v>
      </c>
      <c r="AF75" s="9">
        <v>4.17</v>
      </c>
      <c r="AG75" s="9">
        <v>78.0</v>
      </c>
      <c r="AH75" s="9">
        <v>69.0</v>
      </c>
      <c r="AI75" s="9">
        <v>4.0</v>
      </c>
      <c r="AJ75" s="9">
        <v>12.0</v>
      </c>
      <c r="AK75" s="9">
        <v>1.0</v>
      </c>
      <c r="AL75" s="9">
        <v>1.0</v>
      </c>
      <c r="AM75" s="9">
        <v>2.0</v>
      </c>
      <c r="AN75" s="9">
        <v>0.0</v>
      </c>
      <c r="AO75" s="9">
        <v>1.0</v>
      </c>
      <c r="AP75" s="9">
        <v>6.0</v>
      </c>
      <c r="AQ75" s="9">
        <v>0.174</v>
      </c>
      <c r="AR75" s="9">
        <v>0.269</v>
      </c>
      <c r="AS75" s="9">
        <v>0.304</v>
      </c>
      <c r="AT75" s="9">
        <v>0.574</v>
      </c>
      <c r="AU75" s="9">
        <v>21.0</v>
      </c>
      <c r="AV75" s="9">
        <v>0.0</v>
      </c>
      <c r="AW75" s="9">
        <v>3.0</v>
      </c>
      <c r="AX75" s="9">
        <v>0.0</v>
      </c>
      <c r="AY75" s="9">
        <v>0.0</v>
      </c>
      <c r="AZ75" s="9">
        <v>1.0</v>
      </c>
      <c r="BA75" s="9">
        <v>0.0</v>
      </c>
      <c r="BB75" s="9">
        <v>0.238</v>
      </c>
      <c r="BC75" s="5">
        <f t="shared" si="1"/>
        <v>8</v>
      </c>
      <c r="BD75" s="5">
        <f t="shared" si="2"/>
        <v>-1</v>
      </c>
    </row>
    <row r="76">
      <c r="A76" s="7">
        <v>75.0</v>
      </c>
      <c r="B76" s="3"/>
      <c r="C76" s="8" t="s">
        <v>1190</v>
      </c>
      <c r="D76" s="8" t="s">
        <v>1126</v>
      </c>
      <c r="E76" s="9">
        <v>2019.0</v>
      </c>
      <c r="F76" s="9">
        <v>2020.0</v>
      </c>
      <c r="G76" s="9">
        <v>36.0</v>
      </c>
      <c r="H76" s="9">
        <v>25.0</v>
      </c>
      <c r="I76" s="3"/>
      <c r="J76" s="3"/>
      <c r="K76" s="3"/>
      <c r="L76" s="9">
        <v>10.23</v>
      </c>
      <c r="M76" s="9">
        <v>2.0</v>
      </c>
      <c r="N76" s="3"/>
      <c r="O76" s="3"/>
      <c r="P76" s="3"/>
      <c r="Q76" s="3"/>
      <c r="R76" s="9">
        <v>22.0</v>
      </c>
      <c r="S76" s="9">
        <v>35.0</v>
      </c>
      <c r="T76" s="9">
        <v>22.0</v>
      </c>
      <c r="U76" s="9">
        <v>25.0</v>
      </c>
      <c r="V76" s="9">
        <v>7.0</v>
      </c>
      <c r="W76" s="9">
        <v>10.0</v>
      </c>
      <c r="X76" s="9">
        <v>0.0</v>
      </c>
      <c r="Y76" s="9">
        <v>0.0</v>
      </c>
      <c r="Z76" s="9">
        <v>2.0</v>
      </c>
      <c r="AA76" s="9">
        <v>0.0</v>
      </c>
      <c r="AB76" s="9">
        <v>0.0</v>
      </c>
      <c r="AC76" s="9">
        <v>112.0</v>
      </c>
      <c r="AD76" s="9">
        <v>2.045</v>
      </c>
      <c r="AE76" s="9">
        <v>10.2</v>
      </c>
      <c r="AF76" s="9">
        <v>2.5</v>
      </c>
      <c r="AG76" s="9">
        <v>112.0</v>
      </c>
      <c r="AH76" s="9">
        <v>99.0</v>
      </c>
      <c r="AI76" s="9">
        <v>22.0</v>
      </c>
      <c r="AJ76" s="9">
        <v>35.0</v>
      </c>
      <c r="AK76" s="9">
        <v>6.0</v>
      </c>
      <c r="AL76" s="9">
        <v>0.0</v>
      </c>
      <c r="AM76" s="9">
        <v>7.0</v>
      </c>
      <c r="AN76" s="9">
        <v>0.0</v>
      </c>
      <c r="AO76" s="9">
        <v>0.0</v>
      </c>
      <c r="AP76" s="9">
        <v>10.0</v>
      </c>
      <c r="AQ76" s="9">
        <v>0.354</v>
      </c>
      <c r="AR76" s="9">
        <v>0.42</v>
      </c>
      <c r="AS76" s="9">
        <v>0.626</v>
      </c>
      <c r="AT76" s="9">
        <v>1.046</v>
      </c>
      <c r="AU76" s="9">
        <v>62.0</v>
      </c>
      <c r="AV76" s="9">
        <v>0.0</v>
      </c>
      <c r="AW76" s="9">
        <v>2.0</v>
      </c>
      <c r="AX76" s="9">
        <v>0.0</v>
      </c>
      <c r="AY76" s="9">
        <v>1.0</v>
      </c>
      <c r="AZ76" s="9">
        <v>0.0</v>
      </c>
      <c r="BA76" s="9">
        <v>0.0</v>
      </c>
      <c r="BB76" s="9">
        <v>0.412</v>
      </c>
      <c r="BC76" s="5">
        <f t="shared" si="1"/>
        <v>22</v>
      </c>
      <c r="BD76" s="5">
        <f t="shared" si="2"/>
        <v>0</v>
      </c>
    </row>
    <row r="77">
      <c r="A77" s="7">
        <v>76.0</v>
      </c>
      <c r="B77" s="3"/>
      <c r="C77" s="8" t="s">
        <v>1191</v>
      </c>
      <c r="D77" s="8" t="s">
        <v>1126</v>
      </c>
      <c r="E77" s="9">
        <v>2019.0</v>
      </c>
      <c r="F77" s="9">
        <v>2019.0</v>
      </c>
      <c r="G77" s="9">
        <v>36.0</v>
      </c>
      <c r="H77" s="9">
        <v>25.0</v>
      </c>
      <c r="I77" s="3"/>
      <c r="J77" s="3"/>
      <c r="K77" s="3"/>
      <c r="L77" s="9">
        <v>3.29</v>
      </c>
      <c r="M77" s="9">
        <v>0.0</v>
      </c>
      <c r="N77" s="3"/>
      <c r="O77" s="3"/>
      <c r="P77" s="3"/>
      <c r="Q77" s="3"/>
      <c r="R77" s="9">
        <v>13.2</v>
      </c>
      <c r="S77" s="9">
        <v>9.0</v>
      </c>
      <c r="T77" s="9">
        <v>4.0</v>
      </c>
      <c r="U77" s="9">
        <v>5.0</v>
      </c>
      <c r="V77" s="9">
        <v>1.0</v>
      </c>
      <c r="W77" s="9">
        <v>3.0</v>
      </c>
      <c r="X77" s="9">
        <v>0.0</v>
      </c>
      <c r="Y77" s="9">
        <v>0.0</v>
      </c>
      <c r="Z77" s="9">
        <v>3.0</v>
      </c>
      <c r="AA77" s="9">
        <v>0.0</v>
      </c>
      <c r="AB77" s="9">
        <v>1.0</v>
      </c>
      <c r="AC77" s="9">
        <v>53.0</v>
      </c>
      <c r="AD77" s="9">
        <v>0.878</v>
      </c>
      <c r="AE77" s="9">
        <v>16.5</v>
      </c>
      <c r="AF77" s="9">
        <v>8.33</v>
      </c>
      <c r="AG77" s="9">
        <v>53.0</v>
      </c>
      <c r="AH77" s="9">
        <v>47.0</v>
      </c>
      <c r="AI77" s="9">
        <v>4.0</v>
      </c>
      <c r="AJ77" s="9">
        <v>9.0</v>
      </c>
      <c r="AK77" s="9">
        <v>3.0</v>
      </c>
      <c r="AL77" s="9">
        <v>1.0</v>
      </c>
      <c r="AM77" s="9">
        <v>1.0</v>
      </c>
      <c r="AN77" s="9">
        <v>1.0</v>
      </c>
      <c r="AO77" s="9">
        <v>0.0</v>
      </c>
      <c r="AP77" s="9">
        <v>3.0</v>
      </c>
      <c r="AQ77" s="9">
        <v>0.191</v>
      </c>
      <c r="AR77" s="9">
        <v>0.283</v>
      </c>
      <c r="AS77" s="9">
        <v>0.362</v>
      </c>
      <c r="AT77" s="9">
        <v>0.645</v>
      </c>
      <c r="AU77" s="9">
        <v>17.0</v>
      </c>
      <c r="AV77" s="9">
        <v>3.0</v>
      </c>
      <c r="AW77" s="9">
        <v>3.0</v>
      </c>
      <c r="AX77" s="9">
        <v>0.0</v>
      </c>
      <c r="AY77" s="9">
        <v>0.0</v>
      </c>
      <c r="AZ77" s="9">
        <v>0.0</v>
      </c>
      <c r="BA77" s="9">
        <v>0.0</v>
      </c>
      <c r="BB77" s="9">
        <v>0.381</v>
      </c>
      <c r="BC77" s="5">
        <f t="shared" si="1"/>
        <v>4</v>
      </c>
      <c r="BD77" s="5">
        <f t="shared" si="2"/>
        <v>1</v>
      </c>
    </row>
    <row r="78">
      <c r="A78" s="7">
        <v>77.0</v>
      </c>
      <c r="B78" s="3"/>
      <c r="C78" s="8" t="s">
        <v>1192</v>
      </c>
      <c r="D78" s="8" t="s">
        <v>1126</v>
      </c>
      <c r="E78" s="9">
        <v>2019.0</v>
      </c>
      <c r="F78" s="9">
        <v>2020.0</v>
      </c>
      <c r="G78" s="9">
        <v>60.0</v>
      </c>
      <c r="H78" s="9">
        <v>25.0</v>
      </c>
      <c r="I78" s="3"/>
      <c r="J78" s="3"/>
      <c r="K78" s="3"/>
      <c r="L78" s="9">
        <v>3.19</v>
      </c>
      <c r="M78" s="9">
        <v>1.0</v>
      </c>
      <c r="N78" s="3"/>
      <c r="O78" s="3"/>
      <c r="P78" s="3"/>
      <c r="Q78" s="3"/>
      <c r="R78" s="9">
        <v>36.2</v>
      </c>
      <c r="S78" s="9">
        <v>26.0</v>
      </c>
      <c r="T78" s="9">
        <v>16.0</v>
      </c>
      <c r="U78" s="9">
        <v>13.0</v>
      </c>
      <c r="V78" s="9">
        <v>1.0</v>
      </c>
      <c r="W78" s="9">
        <v>2.0</v>
      </c>
      <c r="X78" s="9">
        <v>0.0</v>
      </c>
      <c r="Y78" s="9">
        <v>1.0</v>
      </c>
      <c r="Z78" s="9">
        <v>2.0</v>
      </c>
      <c r="AA78" s="9">
        <v>0.0</v>
      </c>
      <c r="AB78" s="9">
        <v>2.0</v>
      </c>
      <c r="AC78" s="9">
        <v>133.0</v>
      </c>
      <c r="AD78" s="9">
        <v>0.764</v>
      </c>
      <c r="AE78" s="9">
        <v>6.1</v>
      </c>
      <c r="AF78" s="9">
        <v>12.5</v>
      </c>
      <c r="AG78" s="9">
        <v>133.0</v>
      </c>
      <c r="AH78" s="9">
        <v>128.0</v>
      </c>
      <c r="AI78" s="9">
        <v>16.0</v>
      </c>
      <c r="AJ78" s="9">
        <v>26.0</v>
      </c>
      <c r="AK78" s="9">
        <v>6.0</v>
      </c>
      <c r="AL78" s="9">
        <v>0.0</v>
      </c>
      <c r="AM78" s="9">
        <v>1.0</v>
      </c>
      <c r="AN78" s="9">
        <v>3.0</v>
      </c>
      <c r="AO78" s="9">
        <v>1.0</v>
      </c>
      <c r="AP78" s="9">
        <v>2.0</v>
      </c>
      <c r="AQ78" s="9">
        <v>0.203</v>
      </c>
      <c r="AR78" s="9">
        <v>0.226</v>
      </c>
      <c r="AS78" s="9">
        <v>0.273</v>
      </c>
      <c r="AT78" s="9">
        <v>0.499</v>
      </c>
      <c r="AU78" s="9">
        <v>35.0</v>
      </c>
      <c r="AV78" s="9">
        <v>8.0</v>
      </c>
      <c r="AW78" s="9">
        <v>2.0</v>
      </c>
      <c r="AX78" s="9">
        <v>0.0</v>
      </c>
      <c r="AY78" s="9">
        <v>1.0</v>
      </c>
      <c r="AZ78" s="9">
        <v>0.0</v>
      </c>
      <c r="BA78" s="9">
        <v>1.0</v>
      </c>
      <c r="BB78" s="9">
        <v>0.243</v>
      </c>
      <c r="BC78" s="5">
        <f t="shared" si="1"/>
        <v>19</v>
      </c>
      <c r="BD78" s="5">
        <f t="shared" si="2"/>
        <v>2</v>
      </c>
    </row>
    <row r="79">
      <c r="A79" s="7">
        <v>78.0</v>
      </c>
      <c r="B79" s="3"/>
      <c r="C79" s="8" t="s">
        <v>1193</v>
      </c>
      <c r="D79" s="8" t="s">
        <v>1126</v>
      </c>
      <c r="E79" s="9">
        <v>2019.0</v>
      </c>
      <c r="F79" s="9">
        <v>2020.0</v>
      </c>
      <c r="G79" s="9">
        <v>68.0</v>
      </c>
      <c r="H79" s="9">
        <v>25.0</v>
      </c>
      <c r="I79" s="3"/>
      <c r="J79" s="3"/>
      <c r="K79" s="3"/>
      <c r="L79" s="9">
        <v>2.27</v>
      </c>
      <c r="M79" s="9">
        <v>1.0</v>
      </c>
      <c r="N79" s="3"/>
      <c r="O79" s="3"/>
      <c r="P79" s="3"/>
      <c r="Q79" s="3"/>
      <c r="R79" s="9">
        <v>31.2</v>
      </c>
      <c r="S79" s="9">
        <v>30.0</v>
      </c>
      <c r="T79" s="9">
        <v>17.0</v>
      </c>
      <c r="U79" s="9">
        <v>8.0</v>
      </c>
      <c r="V79" s="9">
        <v>4.0</v>
      </c>
      <c r="W79" s="9">
        <v>7.0</v>
      </c>
      <c r="X79" s="9">
        <v>0.0</v>
      </c>
      <c r="Y79" s="9">
        <v>2.0</v>
      </c>
      <c r="Z79" s="9">
        <v>1.0</v>
      </c>
      <c r="AA79" s="9">
        <v>0.0</v>
      </c>
      <c r="AB79" s="9">
        <v>2.0</v>
      </c>
      <c r="AC79" s="9">
        <v>130.0</v>
      </c>
      <c r="AD79" s="9">
        <v>1.168</v>
      </c>
      <c r="AE79" s="9">
        <v>7.1</v>
      </c>
      <c r="AF79" s="9">
        <v>3.57</v>
      </c>
      <c r="AG79" s="9">
        <v>130.0</v>
      </c>
      <c r="AH79" s="9">
        <v>119.0</v>
      </c>
      <c r="AI79" s="9">
        <v>17.0</v>
      </c>
      <c r="AJ79" s="9">
        <v>30.0</v>
      </c>
      <c r="AK79" s="9">
        <v>5.0</v>
      </c>
      <c r="AL79" s="9">
        <v>0.0</v>
      </c>
      <c r="AM79" s="9">
        <v>4.0</v>
      </c>
      <c r="AN79" s="9">
        <v>0.0</v>
      </c>
      <c r="AO79" s="9">
        <v>2.0</v>
      </c>
      <c r="AP79" s="9">
        <v>7.0</v>
      </c>
      <c r="AQ79" s="9">
        <v>0.252</v>
      </c>
      <c r="AR79" s="9">
        <v>0.295</v>
      </c>
      <c r="AS79" s="9">
        <v>0.395</v>
      </c>
      <c r="AT79" s="9">
        <v>0.69</v>
      </c>
      <c r="AU79" s="9">
        <v>47.0</v>
      </c>
      <c r="AV79" s="9">
        <v>2.0</v>
      </c>
      <c r="AW79" s="9">
        <v>1.0</v>
      </c>
      <c r="AX79" s="9">
        <v>1.0</v>
      </c>
      <c r="AY79" s="9">
        <v>2.0</v>
      </c>
      <c r="AZ79" s="9">
        <v>0.0</v>
      </c>
      <c r="BA79" s="9">
        <v>2.0</v>
      </c>
      <c r="BB79" s="9">
        <v>0.283</v>
      </c>
      <c r="BC79" s="5">
        <f t="shared" si="1"/>
        <v>21</v>
      </c>
      <c r="BD79" s="5">
        <f t="shared" si="2"/>
        <v>-2</v>
      </c>
    </row>
    <row r="80">
      <c r="A80" s="7">
        <v>79.0</v>
      </c>
      <c r="B80" s="3"/>
      <c r="C80" s="8" t="s">
        <v>1194</v>
      </c>
      <c r="D80" s="8" t="s">
        <v>1126</v>
      </c>
      <c r="E80" s="9">
        <v>2019.0</v>
      </c>
      <c r="F80" s="9">
        <v>2020.0</v>
      </c>
      <c r="G80" s="9">
        <v>56.0</v>
      </c>
      <c r="H80" s="9">
        <v>25.0</v>
      </c>
      <c r="I80" s="3"/>
      <c r="J80" s="3"/>
      <c r="K80" s="3"/>
      <c r="L80" s="9">
        <v>1.93</v>
      </c>
      <c r="M80" s="9">
        <v>0.0</v>
      </c>
      <c r="N80" s="3"/>
      <c r="O80" s="3"/>
      <c r="P80" s="3"/>
      <c r="Q80" s="3"/>
      <c r="R80" s="9">
        <v>28.0</v>
      </c>
      <c r="S80" s="9">
        <v>19.0</v>
      </c>
      <c r="T80" s="9">
        <v>10.0</v>
      </c>
      <c r="U80" s="9">
        <v>6.0</v>
      </c>
      <c r="V80" s="9">
        <v>1.0</v>
      </c>
      <c r="W80" s="9">
        <v>4.0</v>
      </c>
      <c r="X80" s="9">
        <v>0.0</v>
      </c>
      <c r="Y80" s="9">
        <v>2.0</v>
      </c>
      <c r="Z80" s="9">
        <v>0.0</v>
      </c>
      <c r="AA80" s="9">
        <v>0.0</v>
      </c>
      <c r="AB80" s="9">
        <v>0.0</v>
      </c>
      <c r="AC80" s="9">
        <v>105.0</v>
      </c>
      <c r="AD80" s="9">
        <v>0.821</v>
      </c>
      <c r="AE80" s="9">
        <v>8.0</v>
      </c>
      <c r="AF80" s="9">
        <v>6.25</v>
      </c>
      <c r="AG80" s="9">
        <v>105.0</v>
      </c>
      <c r="AH80" s="9">
        <v>101.0</v>
      </c>
      <c r="AI80" s="9">
        <v>10.0</v>
      </c>
      <c r="AJ80" s="9">
        <v>19.0</v>
      </c>
      <c r="AK80" s="9">
        <v>2.0</v>
      </c>
      <c r="AL80" s="9">
        <v>0.0</v>
      </c>
      <c r="AM80" s="9">
        <v>1.0</v>
      </c>
      <c r="AN80" s="9">
        <v>1.0</v>
      </c>
      <c r="AO80" s="9">
        <v>0.0</v>
      </c>
      <c r="AP80" s="9">
        <v>4.0</v>
      </c>
      <c r="AQ80" s="9">
        <v>0.188</v>
      </c>
      <c r="AR80" s="9">
        <v>0.219</v>
      </c>
      <c r="AS80" s="9">
        <v>0.238</v>
      </c>
      <c r="AT80" s="9">
        <v>0.457</v>
      </c>
      <c r="AU80" s="9">
        <v>24.0</v>
      </c>
      <c r="AV80" s="9">
        <v>4.0</v>
      </c>
      <c r="AW80" s="9">
        <v>0.0</v>
      </c>
      <c r="AX80" s="9">
        <v>0.0</v>
      </c>
      <c r="AY80" s="9">
        <v>0.0</v>
      </c>
      <c r="AZ80" s="9">
        <v>0.0</v>
      </c>
      <c r="BA80" s="9">
        <v>2.0</v>
      </c>
      <c r="BB80" s="9">
        <v>0.24</v>
      </c>
      <c r="BC80" s="5">
        <f t="shared" si="1"/>
        <v>16</v>
      </c>
      <c r="BD80" s="5">
        <f t="shared" si="2"/>
        <v>1</v>
      </c>
    </row>
    <row r="81">
      <c r="A81" s="7">
        <v>80.0</v>
      </c>
      <c r="B81" s="3"/>
      <c r="C81" s="8" t="s">
        <v>1195</v>
      </c>
      <c r="D81" s="8" t="s">
        <v>1126</v>
      </c>
      <c r="E81" s="9">
        <v>2019.0</v>
      </c>
      <c r="F81" s="9">
        <v>2020.0</v>
      </c>
      <c r="G81" s="9">
        <v>48.0</v>
      </c>
      <c r="H81" s="9">
        <v>25.0</v>
      </c>
      <c r="I81" s="3"/>
      <c r="J81" s="3"/>
      <c r="K81" s="3"/>
      <c r="L81" s="9">
        <v>5.91</v>
      </c>
      <c r="M81" s="9">
        <v>1.0</v>
      </c>
      <c r="N81" s="3"/>
      <c r="O81" s="3"/>
      <c r="P81" s="3"/>
      <c r="Q81" s="3"/>
      <c r="R81" s="9">
        <v>21.1</v>
      </c>
      <c r="S81" s="9">
        <v>29.0</v>
      </c>
      <c r="T81" s="9">
        <v>18.0</v>
      </c>
      <c r="U81" s="9">
        <v>14.0</v>
      </c>
      <c r="V81" s="9">
        <v>4.0</v>
      </c>
      <c r="W81" s="9">
        <v>3.0</v>
      </c>
      <c r="X81" s="9">
        <v>0.0</v>
      </c>
      <c r="Y81" s="9">
        <v>2.0</v>
      </c>
      <c r="Z81" s="9">
        <v>2.0</v>
      </c>
      <c r="AA81" s="9">
        <v>0.0</v>
      </c>
      <c r="AB81" s="9">
        <v>0.0</v>
      </c>
      <c r="AC81" s="9">
        <v>95.0</v>
      </c>
      <c r="AD81" s="9">
        <v>1.5</v>
      </c>
      <c r="AE81" s="9">
        <v>10.5</v>
      </c>
      <c r="AF81" s="9">
        <v>8.33</v>
      </c>
      <c r="AG81" s="9">
        <v>95.0</v>
      </c>
      <c r="AH81" s="9">
        <v>89.0</v>
      </c>
      <c r="AI81" s="9">
        <v>18.0</v>
      </c>
      <c r="AJ81" s="9">
        <v>29.0</v>
      </c>
      <c r="AK81" s="9">
        <v>4.0</v>
      </c>
      <c r="AL81" s="9">
        <v>0.0</v>
      </c>
      <c r="AM81" s="9">
        <v>4.0</v>
      </c>
      <c r="AN81" s="9">
        <v>1.0</v>
      </c>
      <c r="AO81" s="9">
        <v>0.0</v>
      </c>
      <c r="AP81" s="9">
        <v>3.0</v>
      </c>
      <c r="AQ81" s="9">
        <v>0.326</v>
      </c>
      <c r="AR81" s="9">
        <v>0.362</v>
      </c>
      <c r="AS81" s="9">
        <v>0.506</v>
      </c>
      <c r="AT81" s="9">
        <v>0.867</v>
      </c>
      <c r="AU81" s="9">
        <v>45.0</v>
      </c>
      <c r="AV81" s="9">
        <v>3.0</v>
      </c>
      <c r="AW81" s="9">
        <v>2.0</v>
      </c>
      <c r="AX81" s="9">
        <v>1.0</v>
      </c>
      <c r="AY81" s="9">
        <v>0.0</v>
      </c>
      <c r="AZ81" s="9">
        <v>0.0</v>
      </c>
      <c r="BA81" s="9">
        <v>2.0</v>
      </c>
      <c r="BB81" s="9">
        <v>0.417</v>
      </c>
      <c r="BC81" s="5">
        <f t="shared" si="1"/>
        <v>21</v>
      </c>
      <c r="BD81" s="5">
        <f t="shared" si="2"/>
        <v>1</v>
      </c>
    </row>
    <row r="82">
      <c r="A82" s="7">
        <v>81.0</v>
      </c>
      <c r="B82" s="3"/>
      <c r="C82" s="8" t="s">
        <v>1196</v>
      </c>
      <c r="D82" s="8" t="s">
        <v>1126</v>
      </c>
      <c r="E82" s="9">
        <v>2019.0</v>
      </c>
      <c r="F82" s="9">
        <v>2020.0</v>
      </c>
      <c r="G82" s="9">
        <v>48.0</v>
      </c>
      <c r="H82" s="9">
        <v>24.0</v>
      </c>
      <c r="I82" s="3"/>
      <c r="J82" s="3"/>
      <c r="K82" s="3"/>
      <c r="L82" s="9">
        <v>3.63</v>
      </c>
      <c r="M82" s="9">
        <v>0.0</v>
      </c>
      <c r="N82" s="3"/>
      <c r="O82" s="3"/>
      <c r="P82" s="3"/>
      <c r="Q82" s="3"/>
      <c r="R82" s="9">
        <v>17.1</v>
      </c>
      <c r="S82" s="9">
        <v>12.0</v>
      </c>
      <c r="T82" s="9">
        <v>4.0</v>
      </c>
      <c r="U82" s="9">
        <v>7.0</v>
      </c>
      <c r="V82" s="9">
        <v>0.0</v>
      </c>
      <c r="W82" s="9">
        <v>6.0</v>
      </c>
      <c r="X82" s="9">
        <v>1.0</v>
      </c>
      <c r="Y82" s="9">
        <v>0.0</v>
      </c>
      <c r="Z82" s="9">
        <v>2.0</v>
      </c>
      <c r="AA82" s="9">
        <v>0.0</v>
      </c>
      <c r="AB82" s="9">
        <v>0.0</v>
      </c>
      <c r="AC82" s="9">
        <v>71.0</v>
      </c>
      <c r="AD82" s="9">
        <v>1.038</v>
      </c>
      <c r="AE82" s="9">
        <v>12.5</v>
      </c>
      <c r="AF82" s="9">
        <v>4.0</v>
      </c>
      <c r="AG82" s="9">
        <v>71.0</v>
      </c>
      <c r="AH82" s="9">
        <v>62.0</v>
      </c>
      <c r="AI82" s="9">
        <v>4.0</v>
      </c>
      <c r="AJ82" s="9">
        <v>12.0</v>
      </c>
      <c r="AK82" s="9">
        <v>1.0</v>
      </c>
      <c r="AL82" s="9">
        <v>0.0</v>
      </c>
      <c r="AM82" s="9">
        <v>0.0</v>
      </c>
      <c r="AN82" s="9">
        <v>1.0</v>
      </c>
      <c r="AO82" s="9">
        <v>0.0</v>
      </c>
      <c r="AP82" s="9">
        <v>6.0</v>
      </c>
      <c r="AQ82" s="9">
        <v>0.194</v>
      </c>
      <c r="AR82" s="9">
        <v>0.286</v>
      </c>
      <c r="AS82" s="9">
        <v>0.21</v>
      </c>
      <c r="AT82" s="9">
        <v>0.495</v>
      </c>
      <c r="AU82" s="9">
        <v>13.0</v>
      </c>
      <c r="AV82" s="9">
        <v>0.0</v>
      </c>
      <c r="AW82" s="9">
        <v>2.0</v>
      </c>
      <c r="AX82" s="9">
        <v>1.0</v>
      </c>
      <c r="AY82" s="9">
        <v>0.0</v>
      </c>
      <c r="AZ82" s="9">
        <v>1.0</v>
      </c>
      <c r="BA82" s="9">
        <v>0.0</v>
      </c>
      <c r="BB82" s="9">
        <v>0.316</v>
      </c>
      <c r="BC82" s="5">
        <f t="shared" si="1"/>
        <v>11</v>
      </c>
      <c r="BD82" s="5">
        <f t="shared" si="2"/>
        <v>1</v>
      </c>
    </row>
    <row r="83">
      <c r="A83" s="7">
        <v>82.0</v>
      </c>
      <c r="B83" s="3"/>
      <c r="C83" s="8" t="s">
        <v>1197</v>
      </c>
      <c r="D83" s="8" t="s">
        <v>1126</v>
      </c>
      <c r="E83" s="9">
        <v>2019.0</v>
      </c>
      <c r="F83" s="9">
        <v>2020.0</v>
      </c>
      <c r="G83" s="9">
        <v>47.0</v>
      </c>
      <c r="H83" s="9">
        <v>24.0</v>
      </c>
      <c r="I83" s="3"/>
      <c r="J83" s="3"/>
      <c r="K83" s="3"/>
      <c r="L83" s="9">
        <v>2.61</v>
      </c>
      <c r="M83" s="9">
        <v>0.0</v>
      </c>
      <c r="N83" s="3"/>
      <c r="O83" s="3"/>
      <c r="P83" s="3"/>
      <c r="Q83" s="3"/>
      <c r="R83" s="9">
        <v>20.2</v>
      </c>
      <c r="S83" s="9">
        <v>8.0</v>
      </c>
      <c r="T83" s="9">
        <v>7.0</v>
      </c>
      <c r="U83" s="9">
        <v>6.0</v>
      </c>
      <c r="V83" s="9">
        <v>1.0</v>
      </c>
      <c r="W83" s="9">
        <v>6.0</v>
      </c>
      <c r="X83" s="9">
        <v>0.0</v>
      </c>
      <c r="Y83" s="9">
        <v>0.0</v>
      </c>
      <c r="Z83" s="9">
        <v>0.0</v>
      </c>
      <c r="AA83" s="9">
        <v>0.0</v>
      </c>
      <c r="AB83" s="9">
        <v>2.0</v>
      </c>
      <c r="AC83" s="9">
        <v>72.0</v>
      </c>
      <c r="AD83" s="9">
        <v>0.677</v>
      </c>
      <c r="AE83" s="9">
        <v>10.5</v>
      </c>
      <c r="AF83" s="9">
        <v>4.0</v>
      </c>
      <c r="AG83" s="9">
        <v>72.0</v>
      </c>
      <c r="AH83" s="9">
        <v>66.0</v>
      </c>
      <c r="AI83" s="9">
        <v>7.0</v>
      </c>
      <c r="AJ83" s="9">
        <v>8.0</v>
      </c>
      <c r="AK83" s="9">
        <v>1.0</v>
      </c>
      <c r="AL83" s="9">
        <v>0.0</v>
      </c>
      <c r="AM83" s="9">
        <v>1.0</v>
      </c>
      <c r="AN83" s="9">
        <v>4.0</v>
      </c>
      <c r="AO83" s="9">
        <v>0.0</v>
      </c>
      <c r="AP83" s="9">
        <v>6.0</v>
      </c>
      <c r="AQ83" s="9">
        <v>0.121</v>
      </c>
      <c r="AR83" s="9">
        <v>0.194</v>
      </c>
      <c r="AS83" s="9">
        <v>0.182</v>
      </c>
      <c r="AT83" s="9">
        <v>0.376</v>
      </c>
      <c r="AU83" s="9">
        <v>12.0</v>
      </c>
      <c r="AV83" s="9">
        <v>3.0</v>
      </c>
      <c r="AW83" s="9">
        <v>0.0</v>
      </c>
      <c r="AX83" s="9">
        <v>0.0</v>
      </c>
      <c r="AY83" s="9">
        <v>0.0</v>
      </c>
      <c r="AZ83" s="9">
        <v>0.0</v>
      </c>
      <c r="BA83" s="9">
        <v>0.0</v>
      </c>
      <c r="BB83" s="9">
        <v>0.171</v>
      </c>
      <c r="BC83" s="5">
        <f t="shared" si="1"/>
        <v>6</v>
      </c>
      <c r="BD83" s="5">
        <f t="shared" si="2"/>
        <v>4</v>
      </c>
    </row>
    <row r="84">
      <c r="A84" s="7">
        <v>83.0</v>
      </c>
      <c r="B84" s="3"/>
      <c r="C84" s="8" t="s">
        <v>1198</v>
      </c>
      <c r="D84" s="8" t="s">
        <v>1126</v>
      </c>
      <c r="E84" s="9">
        <v>2019.0</v>
      </c>
      <c r="F84" s="9">
        <v>2020.0</v>
      </c>
      <c r="G84" s="9">
        <v>27.0</v>
      </c>
      <c r="H84" s="9">
        <v>24.0</v>
      </c>
      <c r="I84" s="3"/>
      <c r="J84" s="3"/>
      <c r="K84" s="3"/>
      <c r="L84" s="9">
        <v>5.06</v>
      </c>
      <c r="M84" s="9">
        <v>1.0</v>
      </c>
      <c r="N84" s="3"/>
      <c r="O84" s="3"/>
      <c r="P84" s="3"/>
      <c r="Q84" s="3"/>
      <c r="R84" s="9">
        <v>16.0</v>
      </c>
      <c r="S84" s="9">
        <v>14.0</v>
      </c>
      <c r="T84" s="9">
        <v>8.0</v>
      </c>
      <c r="U84" s="9">
        <v>9.0</v>
      </c>
      <c r="V84" s="9">
        <v>1.0</v>
      </c>
      <c r="W84" s="9">
        <v>7.0</v>
      </c>
      <c r="X84" s="9">
        <v>0.0</v>
      </c>
      <c r="Y84" s="9">
        <v>0.0</v>
      </c>
      <c r="Z84" s="9">
        <v>2.0</v>
      </c>
      <c r="AA84" s="9">
        <v>0.0</v>
      </c>
      <c r="AB84" s="9">
        <v>1.0</v>
      </c>
      <c r="AC84" s="9">
        <v>67.0</v>
      </c>
      <c r="AD84" s="9">
        <v>1.313</v>
      </c>
      <c r="AE84" s="9">
        <v>13.5</v>
      </c>
      <c r="AF84" s="9">
        <v>3.43</v>
      </c>
      <c r="AG84" s="9">
        <v>67.0</v>
      </c>
      <c r="AH84" s="9">
        <v>57.0</v>
      </c>
      <c r="AI84" s="9">
        <v>8.0</v>
      </c>
      <c r="AJ84" s="9">
        <v>14.0</v>
      </c>
      <c r="AK84" s="9">
        <v>3.0</v>
      </c>
      <c r="AL84" s="9">
        <v>0.0</v>
      </c>
      <c r="AM84" s="9">
        <v>1.0</v>
      </c>
      <c r="AN84" s="9">
        <v>0.0</v>
      </c>
      <c r="AO84" s="9">
        <v>1.0</v>
      </c>
      <c r="AP84" s="9">
        <v>7.0</v>
      </c>
      <c r="AQ84" s="9">
        <v>0.246</v>
      </c>
      <c r="AR84" s="9">
        <v>0.343</v>
      </c>
      <c r="AS84" s="9">
        <v>0.351</v>
      </c>
      <c r="AT84" s="9">
        <v>0.694</v>
      </c>
      <c r="AU84" s="9">
        <v>20.0</v>
      </c>
      <c r="AV84" s="9">
        <v>2.0</v>
      </c>
      <c r="AW84" s="9">
        <v>2.0</v>
      </c>
      <c r="AX84" s="9">
        <v>0.0</v>
      </c>
      <c r="AY84" s="9">
        <v>1.0</v>
      </c>
      <c r="AZ84" s="9">
        <v>0.0</v>
      </c>
      <c r="BA84" s="9">
        <v>0.0</v>
      </c>
      <c r="BB84" s="9">
        <v>0.394</v>
      </c>
      <c r="BC84" s="5">
        <f t="shared" si="1"/>
        <v>10</v>
      </c>
      <c r="BD84" s="5">
        <f t="shared" si="2"/>
        <v>-1</v>
      </c>
    </row>
    <row r="85">
      <c r="A85" s="7">
        <v>84.0</v>
      </c>
      <c r="B85" s="3"/>
      <c r="C85" s="8" t="s">
        <v>1199</v>
      </c>
      <c r="D85" s="8" t="s">
        <v>1126</v>
      </c>
      <c r="E85" s="9">
        <v>2019.0</v>
      </c>
      <c r="F85" s="9">
        <v>2020.0</v>
      </c>
      <c r="G85" s="9">
        <v>36.0</v>
      </c>
      <c r="H85" s="9">
        <v>23.0</v>
      </c>
      <c r="I85" s="3"/>
      <c r="J85" s="3"/>
      <c r="K85" s="3"/>
      <c r="L85" s="9">
        <v>3.04</v>
      </c>
      <c r="M85" s="9">
        <v>36.0</v>
      </c>
      <c r="N85" s="3"/>
      <c r="O85" s="3"/>
      <c r="P85" s="3"/>
      <c r="Q85" s="3"/>
      <c r="R85" s="9">
        <v>53.1</v>
      </c>
      <c r="S85" s="9">
        <v>44.0</v>
      </c>
      <c r="T85" s="9">
        <v>17.0</v>
      </c>
      <c r="U85" s="9">
        <v>18.0</v>
      </c>
      <c r="V85" s="9">
        <v>4.0</v>
      </c>
      <c r="W85" s="9">
        <v>14.0</v>
      </c>
      <c r="X85" s="9">
        <v>0.0</v>
      </c>
      <c r="Y85" s="9">
        <v>2.0</v>
      </c>
      <c r="Z85" s="9">
        <v>4.0</v>
      </c>
      <c r="AA85" s="9">
        <v>0.0</v>
      </c>
      <c r="AB85" s="9">
        <v>1.0</v>
      </c>
      <c r="AC85" s="9">
        <v>215.0</v>
      </c>
      <c r="AD85" s="9">
        <v>1.088</v>
      </c>
      <c r="AE85" s="9">
        <v>3.9</v>
      </c>
      <c r="AF85" s="9">
        <v>1.64</v>
      </c>
      <c r="AG85" s="9">
        <v>215.0</v>
      </c>
      <c r="AH85" s="9">
        <v>192.0</v>
      </c>
      <c r="AI85" s="9">
        <v>17.0</v>
      </c>
      <c r="AJ85" s="9">
        <v>44.0</v>
      </c>
      <c r="AK85" s="9">
        <v>7.0</v>
      </c>
      <c r="AL85" s="9">
        <v>0.0</v>
      </c>
      <c r="AM85" s="9">
        <v>4.0</v>
      </c>
      <c r="AN85" s="9">
        <v>3.0</v>
      </c>
      <c r="AO85" s="9">
        <v>5.0</v>
      </c>
      <c r="AP85" s="9">
        <v>14.0</v>
      </c>
      <c r="AQ85" s="9">
        <v>0.229</v>
      </c>
      <c r="AR85" s="9">
        <v>0.292</v>
      </c>
      <c r="AS85" s="9">
        <v>0.328</v>
      </c>
      <c r="AT85" s="9">
        <v>0.621</v>
      </c>
      <c r="AU85" s="9">
        <v>63.0</v>
      </c>
      <c r="AV85" s="9">
        <v>5.0</v>
      </c>
      <c r="AW85" s="9">
        <v>4.0</v>
      </c>
      <c r="AX85" s="9">
        <v>3.0</v>
      </c>
      <c r="AY85" s="9">
        <v>2.0</v>
      </c>
      <c r="AZ85" s="9">
        <v>0.0</v>
      </c>
      <c r="BA85" s="9">
        <v>2.0</v>
      </c>
      <c r="BB85" s="9">
        <v>0.24</v>
      </c>
      <c r="BC85" s="5">
        <f t="shared" si="1"/>
        <v>33</v>
      </c>
      <c r="BD85" s="5">
        <f t="shared" si="2"/>
        <v>-2</v>
      </c>
    </row>
    <row r="86">
      <c r="A86" s="7">
        <v>85.0</v>
      </c>
      <c r="B86" s="3"/>
      <c r="C86" s="8" t="s">
        <v>1200</v>
      </c>
      <c r="D86" s="8" t="s">
        <v>1126</v>
      </c>
      <c r="E86" s="9">
        <v>2019.0</v>
      </c>
      <c r="F86" s="9">
        <v>2020.0</v>
      </c>
      <c r="G86" s="9">
        <v>50.0</v>
      </c>
      <c r="H86" s="9">
        <v>23.0</v>
      </c>
      <c r="I86" s="3"/>
      <c r="J86" s="3"/>
      <c r="K86" s="3"/>
      <c r="L86" s="9">
        <v>1.0</v>
      </c>
      <c r="M86" s="9">
        <v>0.0</v>
      </c>
      <c r="N86" s="3"/>
      <c r="O86" s="3"/>
      <c r="P86" s="3"/>
      <c r="Q86" s="3"/>
      <c r="R86" s="9">
        <v>18.0</v>
      </c>
      <c r="S86" s="9">
        <v>13.0</v>
      </c>
      <c r="T86" s="9">
        <v>5.0</v>
      </c>
      <c r="U86" s="9">
        <v>2.0</v>
      </c>
      <c r="V86" s="9">
        <v>1.0</v>
      </c>
      <c r="W86" s="9">
        <v>12.0</v>
      </c>
      <c r="X86" s="9">
        <v>1.0</v>
      </c>
      <c r="Y86" s="9">
        <v>0.0</v>
      </c>
      <c r="Z86" s="9">
        <v>0.0</v>
      </c>
      <c r="AA86" s="9">
        <v>1.0</v>
      </c>
      <c r="AB86" s="9">
        <v>3.0</v>
      </c>
      <c r="AC86" s="9">
        <v>77.0</v>
      </c>
      <c r="AD86" s="9">
        <v>1.389</v>
      </c>
      <c r="AE86" s="9">
        <v>11.5</v>
      </c>
      <c r="AF86" s="9">
        <v>1.92</v>
      </c>
      <c r="AG86" s="9">
        <v>77.0</v>
      </c>
      <c r="AH86" s="9">
        <v>64.0</v>
      </c>
      <c r="AI86" s="9">
        <v>5.0</v>
      </c>
      <c r="AJ86" s="9">
        <v>13.0</v>
      </c>
      <c r="AK86" s="9">
        <v>2.0</v>
      </c>
      <c r="AL86" s="9">
        <v>0.0</v>
      </c>
      <c r="AM86" s="9">
        <v>1.0</v>
      </c>
      <c r="AN86" s="9">
        <v>3.0</v>
      </c>
      <c r="AO86" s="9">
        <v>0.0</v>
      </c>
      <c r="AP86" s="9">
        <v>12.0</v>
      </c>
      <c r="AQ86" s="9">
        <v>0.203</v>
      </c>
      <c r="AR86" s="9">
        <v>0.329</v>
      </c>
      <c r="AS86" s="9">
        <v>0.281</v>
      </c>
      <c r="AT86" s="9">
        <v>0.61</v>
      </c>
      <c r="AU86" s="9">
        <v>18.0</v>
      </c>
      <c r="AV86" s="9">
        <v>2.0</v>
      </c>
      <c r="AW86" s="9">
        <v>0.0</v>
      </c>
      <c r="AX86" s="9">
        <v>1.0</v>
      </c>
      <c r="AY86" s="9">
        <v>0.0</v>
      </c>
      <c r="AZ86" s="9">
        <v>1.0</v>
      </c>
      <c r="BA86" s="9">
        <v>0.0</v>
      </c>
      <c r="BB86" s="9">
        <v>0.3</v>
      </c>
      <c r="BC86" s="5">
        <f t="shared" si="1"/>
        <v>10</v>
      </c>
      <c r="BD86" s="5">
        <f t="shared" si="2"/>
        <v>3</v>
      </c>
    </row>
    <row r="87">
      <c r="A87" s="7">
        <v>86.0</v>
      </c>
      <c r="B87" s="3"/>
      <c r="C87" s="8" t="s">
        <v>1201</v>
      </c>
      <c r="D87" s="8" t="s">
        <v>1126</v>
      </c>
      <c r="E87" s="9">
        <v>2019.0</v>
      </c>
      <c r="F87" s="9">
        <v>2019.0</v>
      </c>
      <c r="G87" s="9">
        <v>60.0</v>
      </c>
      <c r="H87" s="9">
        <v>23.0</v>
      </c>
      <c r="I87" s="3"/>
      <c r="J87" s="3"/>
      <c r="K87" s="3"/>
      <c r="L87" s="9">
        <v>5.68</v>
      </c>
      <c r="M87" s="9">
        <v>0.0</v>
      </c>
      <c r="N87" s="3"/>
      <c r="O87" s="3"/>
      <c r="P87" s="3"/>
      <c r="Q87" s="3"/>
      <c r="R87" s="9">
        <v>25.1</v>
      </c>
      <c r="S87" s="9">
        <v>20.0</v>
      </c>
      <c r="T87" s="9">
        <v>13.0</v>
      </c>
      <c r="U87" s="9">
        <v>16.0</v>
      </c>
      <c r="V87" s="9">
        <v>4.0</v>
      </c>
      <c r="W87" s="9">
        <v>13.0</v>
      </c>
      <c r="X87" s="9">
        <v>0.0</v>
      </c>
      <c r="Y87" s="9">
        <v>1.0</v>
      </c>
      <c r="Z87" s="9">
        <v>1.0</v>
      </c>
      <c r="AA87" s="9">
        <v>0.0</v>
      </c>
      <c r="AB87" s="9">
        <v>1.0</v>
      </c>
      <c r="AC87" s="9">
        <v>109.0</v>
      </c>
      <c r="AD87" s="9">
        <v>1.303</v>
      </c>
      <c r="AE87" s="9">
        <v>8.2</v>
      </c>
      <c r="AF87" s="9">
        <v>1.77</v>
      </c>
      <c r="AG87" s="9">
        <v>109.0</v>
      </c>
      <c r="AH87" s="9">
        <v>95.0</v>
      </c>
      <c r="AI87" s="9">
        <v>13.0</v>
      </c>
      <c r="AJ87" s="9">
        <v>20.0</v>
      </c>
      <c r="AK87" s="9">
        <v>7.0</v>
      </c>
      <c r="AL87" s="9">
        <v>0.0</v>
      </c>
      <c r="AM87" s="9">
        <v>4.0</v>
      </c>
      <c r="AN87" s="9">
        <v>1.0</v>
      </c>
      <c r="AO87" s="9">
        <v>0.0</v>
      </c>
      <c r="AP87" s="9">
        <v>13.0</v>
      </c>
      <c r="AQ87" s="9">
        <v>0.211</v>
      </c>
      <c r="AR87" s="9">
        <v>0.312</v>
      </c>
      <c r="AS87" s="9">
        <v>0.411</v>
      </c>
      <c r="AT87" s="9">
        <v>0.722</v>
      </c>
      <c r="AU87" s="9">
        <v>39.0</v>
      </c>
      <c r="AV87" s="9">
        <v>2.0</v>
      </c>
      <c r="AW87" s="9">
        <v>1.0</v>
      </c>
      <c r="AX87" s="9">
        <v>0.0</v>
      </c>
      <c r="AY87" s="9">
        <v>0.0</v>
      </c>
      <c r="AZ87" s="9">
        <v>0.0</v>
      </c>
      <c r="BA87" s="9">
        <v>1.0</v>
      </c>
      <c r="BB87" s="9">
        <v>0.235</v>
      </c>
      <c r="BC87" s="5">
        <f t="shared" si="1"/>
        <v>9</v>
      </c>
      <c r="BD87" s="5">
        <f t="shared" si="2"/>
        <v>1</v>
      </c>
    </row>
    <row r="88">
      <c r="A88" s="7">
        <v>87.0</v>
      </c>
      <c r="B88" s="3"/>
      <c r="C88" s="8" t="s">
        <v>1202</v>
      </c>
      <c r="D88" s="8" t="s">
        <v>1126</v>
      </c>
      <c r="E88" s="9">
        <v>2019.0</v>
      </c>
      <c r="F88" s="9">
        <v>2020.0</v>
      </c>
      <c r="G88" s="9">
        <v>19.0</v>
      </c>
      <c r="H88" s="9">
        <v>23.0</v>
      </c>
      <c r="I88" s="3"/>
      <c r="J88" s="3"/>
      <c r="K88" s="3"/>
      <c r="L88" s="9">
        <v>3.26</v>
      </c>
      <c r="M88" s="9">
        <v>7.0</v>
      </c>
      <c r="N88" s="3"/>
      <c r="O88" s="3"/>
      <c r="P88" s="3"/>
      <c r="Q88" s="3"/>
      <c r="R88" s="9">
        <v>19.1</v>
      </c>
      <c r="S88" s="9">
        <v>17.0</v>
      </c>
      <c r="T88" s="9">
        <v>6.0</v>
      </c>
      <c r="U88" s="9">
        <v>7.0</v>
      </c>
      <c r="V88" s="9">
        <v>2.0</v>
      </c>
      <c r="W88" s="9">
        <v>1.0</v>
      </c>
      <c r="X88" s="9">
        <v>0.0</v>
      </c>
      <c r="Y88" s="9">
        <v>2.0</v>
      </c>
      <c r="Z88" s="9">
        <v>3.0</v>
      </c>
      <c r="AA88" s="9">
        <v>0.0</v>
      </c>
      <c r="AB88" s="9">
        <v>0.0</v>
      </c>
      <c r="AC88" s="9">
        <v>79.0</v>
      </c>
      <c r="AD88" s="9">
        <v>0.931</v>
      </c>
      <c r="AE88" s="9">
        <v>10.7</v>
      </c>
      <c r="AF88" s="9">
        <v>23.0</v>
      </c>
      <c r="AG88" s="9">
        <v>79.0</v>
      </c>
      <c r="AH88" s="9">
        <v>75.0</v>
      </c>
      <c r="AI88" s="9">
        <v>6.0</v>
      </c>
      <c r="AJ88" s="9">
        <v>17.0</v>
      </c>
      <c r="AK88" s="9">
        <v>2.0</v>
      </c>
      <c r="AL88" s="9">
        <v>0.0</v>
      </c>
      <c r="AM88" s="9">
        <v>2.0</v>
      </c>
      <c r="AN88" s="9">
        <v>0.0</v>
      </c>
      <c r="AO88" s="9">
        <v>1.0</v>
      </c>
      <c r="AP88" s="9">
        <v>1.0</v>
      </c>
      <c r="AQ88" s="9">
        <v>0.227</v>
      </c>
      <c r="AR88" s="9">
        <v>0.266</v>
      </c>
      <c r="AS88" s="9">
        <v>0.333</v>
      </c>
      <c r="AT88" s="9">
        <v>0.599</v>
      </c>
      <c r="AU88" s="9">
        <v>25.0</v>
      </c>
      <c r="AV88" s="9">
        <v>1.0</v>
      </c>
      <c r="AW88" s="9">
        <v>3.0</v>
      </c>
      <c r="AX88" s="9">
        <v>0.0</v>
      </c>
      <c r="AY88" s="9">
        <v>0.0</v>
      </c>
      <c r="AZ88" s="9">
        <v>0.0</v>
      </c>
      <c r="BA88" s="9">
        <v>2.0</v>
      </c>
      <c r="BB88" s="9">
        <v>0.3</v>
      </c>
      <c r="BC88" s="5">
        <f t="shared" si="1"/>
        <v>13</v>
      </c>
      <c r="BD88" s="5">
        <f t="shared" si="2"/>
        <v>-1</v>
      </c>
    </row>
    <row r="89">
      <c r="A89" s="7">
        <v>88.0</v>
      </c>
      <c r="B89" s="3"/>
      <c r="C89" s="8" t="s">
        <v>1203</v>
      </c>
      <c r="D89" s="8" t="s">
        <v>1126</v>
      </c>
      <c r="E89" s="9">
        <v>2019.0</v>
      </c>
      <c r="F89" s="9">
        <v>2020.0</v>
      </c>
      <c r="G89" s="9">
        <v>24.0</v>
      </c>
      <c r="H89" s="9">
        <v>23.0</v>
      </c>
      <c r="I89" s="3"/>
      <c r="J89" s="3"/>
      <c r="K89" s="3"/>
      <c r="L89" s="9">
        <v>6.28</v>
      </c>
      <c r="M89" s="9">
        <v>19.0</v>
      </c>
      <c r="N89" s="3"/>
      <c r="O89" s="3"/>
      <c r="P89" s="3"/>
      <c r="Q89" s="3"/>
      <c r="R89" s="9">
        <v>28.2</v>
      </c>
      <c r="S89" s="9">
        <v>30.0</v>
      </c>
      <c r="T89" s="9">
        <v>27.0</v>
      </c>
      <c r="U89" s="9">
        <v>20.0</v>
      </c>
      <c r="V89" s="9">
        <v>12.0</v>
      </c>
      <c r="W89" s="9">
        <v>13.0</v>
      </c>
      <c r="X89" s="9">
        <v>0.0</v>
      </c>
      <c r="Y89" s="9">
        <v>1.0</v>
      </c>
      <c r="Z89" s="9">
        <v>0.0</v>
      </c>
      <c r="AA89" s="9">
        <v>0.0</v>
      </c>
      <c r="AB89" s="9">
        <v>4.0</v>
      </c>
      <c r="AC89" s="9">
        <v>126.0</v>
      </c>
      <c r="AD89" s="9">
        <v>1.5</v>
      </c>
      <c r="AE89" s="9">
        <v>7.2</v>
      </c>
      <c r="AF89" s="9">
        <v>1.77</v>
      </c>
      <c r="AG89" s="9">
        <v>126.0</v>
      </c>
      <c r="AH89" s="9">
        <v>112.0</v>
      </c>
      <c r="AI89" s="9">
        <v>27.0</v>
      </c>
      <c r="AJ89" s="9">
        <v>30.0</v>
      </c>
      <c r="AK89" s="9">
        <v>6.0</v>
      </c>
      <c r="AL89" s="9">
        <v>1.0</v>
      </c>
      <c r="AM89" s="9">
        <v>12.0</v>
      </c>
      <c r="AN89" s="9">
        <v>4.0</v>
      </c>
      <c r="AO89" s="9">
        <v>2.0</v>
      </c>
      <c r="AP89" s="9">
        <v>13.0</v>
      </c>
      <c r="AQ89" s="9">
        <v>0.268</v>
      </c>
      <c r="AR89" s="9">
        <v>0.344</v>
      </c>
      <c r="AS89" s="9">
        <v>0.661</v>
      </c>
      <c r="AT89" s="9">
        <v>1.005</v>
      </c>
      <c r="AU89" s="9">
        <v>74.0</v>
      </c>
      <c r="AV89" s="9">
        <v>1.0</v>
      </c>
      <c r="AW89" s="9">
        <v>0.0</v>
      </c>
      <c r="AX89" s="9">
        <v>1.0</v>
      </c>
      <c r="AY89" s="9">
        <v>0.0</v>
      </c>
      <c r="AZ89" s="9">
        <v>0.0</v>
      </c>
      <c r="BA89" s="9">
        <v>1.0</v>
      </c>
      <c r="BB89" s="9">
        <v>0.234</v>
      </c>
      <c r="BC89" s="5">
        <f t="shared" si="1"/>
        <v>11</v>
      </c>
      <c r="BD89" s="5">
        <f t="shared" si="2"/>
        <v>2</v>
      </c>
    </row>
    <row r="90">
      <c r="A90" s="7">
        <v>89.0</v>
      </c>
      <c r="B90" s="3"/>
      <c r="C90" s="8" t="s">
        <v>1204</v>
      </c>
      <c r="D90" s="8" t="s">
        <v>1126</v>
      </c>
      <c r="E90" s="9">
        <v>2019.0</v>
      </c>
      <c r="F90" s="9">
        <v>2019.0</v>
      </c>
      <c r="G90" s="9">
        <v>58.0</v>
      </c>
      <c r="H90" s="9">
        <v>22.0</v>
      </c>
      <c r="I90" s="3"/>
      <c r="J90" s="3"/>
      <c r="K90" s="3"/>
      <c r="L90" s="9">
        <v>2.29</v>
      </c>
      <c r="M90" s="9">
        <v>0.0</v>
      </c>
      <c r="N90" s="3"/>
      <c r="O90" s="3"/>
      <c r="P90" s="3"/>
      <c r="Q90" s="3"/>
      <c r="R90" s="9">
        <v>19.2</v>
      </c>
      <c r="S90" s="9">
        <v>14.0</v>
      </c>
      <c r="T90" s="9">
        <v>9.0</v>
      </c>
      <c r="U90" s="9">
        <v>5.0</v>
      </c>
      <c r="V90" s="9">
        <v>2.0</v>
      </c>
      <c r="W90" s="9">
        <v>13.0</v>
      </c>
      <c r="X90" s="9">
        <v>0.0</v>
      </c>
      <c r="Y90" s="9">
        <v>3.0</v>
      </c>
      <c r="Z90" s="9">
        <v>1.0</v>
      </c>
      <c r="AA90" s="9">
        <v>0.0</v>
      </c>
      <c r="AB90" s="9">
        <v>0.0</v>
      </c>
      <c r="AC90" s="9">
        <v>87.0</v>
      </c>
      <c r="AD90" s="9">
        <v>1.373</v>
      </c>
      <c r="AE90" s="9">
        <v>10.1</v>
      </c>
      <c r="AF90" s="9">
        <v>1.69</v>
      </c>
      <c r="AG90" s="9">
        <v>87.0</v>
      </c>
      <c r="AH90" s="9">
        <v>72.0</v>
      </c>
      <c r="AI90" s="9">
        <v>9.0</v>
      </c>
      <c r="AJ90" s="9">
        <v>14.0</v>
      </c>
      <c r="AK90" s="9">
        <v>4.0</v>
      </c>
      <c r="AL90" s="9">
        <v>0.0</v>
      </c>
      <c r="AM90" s="9">
        <v>2.0</v>
      </c>
      <c r="AN90" s="9">
        <v>0.0</v>
      </c>
      <c r="AO90" s="9">
        <v>0.0</v>
      </c>
      <c r="AP90" s="9">
        <v>13.0</v>
      </c>
      <c r="AQ90" s="9">
        <v>0.194</v>
      </c>
      <c r="AR90" s="9">
        <v>0.326</v>
      </c>
      <c r="AS90" s="9">
        <v>0.333</v>
      </c>
      <c r="AT90" s="9">
        <v>0.659</v>
      </c>
      <c r="AU90" s="9">
        <v>24.0</v>
      </c>
      <c r="AV90" s="9">
        <v>2.0</v>
      </c>
      <c r="AW90" s="9">
        <v>1.0</v>
      </c>
      <c r="AX90" s="9">
        <v>1.0</v>
      </c>
      <c r="AY90" s="9">
        <v>0.0</v>
      </c>
      <c r="AZ90" s="9">
        <v>0.0</v>
      </c>
      <c r="BA90" s="9">
        <v>3.0</v>
      </c>
      <c r="BB90" s="9">
        <v>0.25</v>
      </c>
      <c r="BC90" s="5">
        <f t="shared" si="1"/>
        <v>8</v>
      </c>
      <c r="BD90" s="5">
        <f t="shared" si="2"/>
        <v>0</v>
      </c>
    </row>
    <row r="91">
      <c r="A91" s="7">
        <v>90.0</v>
      </c>
      <c r="B91" s="3"/>
      <c r="C91" s="8" t="s">
        <v>1205</v>
      </c>
      <c r="D91" s="8" t="s">
        <v>1126</v>
      </c>
      <c r="E91" s="9">
        <v>2019.0</v>
      </c>
      <c r="F91" s="9">
        <v>2020.0</v>
      </c>
      <c r="G91" s="9">
        <v>21.0</v>
      </c>
      <c r="H91" s="9">
        <v>22.0</v>
      </c>
      <c r="I91" s="3"/>
      <c r="J91" s="3"/>
      <c r="K91" s="3"/>
      <c r="L91" s="9">
        <v>3.33</v>
      </c>
      <c r="M91" s="9">
        <v>17.0</v>
      </c>
      <c r="N91" s="3"/>
      <c r="O91" s="3"/>
      <c r="P91" s="3"/>
      <c r="Q91" s="3"/>
      <c r="R91" s="9">
        <v>27.0</v>
      </c>
      <c r="S91" s="9">
        <v>17.0</v>
      </c>
      <c r="T91" s="9">
        <v>5.0</v>
      </c>
      <c r="U91" s="9">
        <v>10.0</v>
      </c>
      <c r="V91" s="9">
        <v>2.0</v>
      </c>
      <c r="W91" s="9">
        <v>11.0</v>
      </c>
      <c r="X91" s="9">
        <v>0.0</v>
      </c>
      <c r="Y91" s="9">
        <v>0.0</v>
      </c>
      <c r="Z91" s="9">
        <v>2.0</v>
      </c>
      <c r="AA91" s="9">
        <v>0.0</v>
      </c>
      <c r="AB91" s="9">
        <v>0.0</v>
      </c>
      <c r="AC91" s="9">
        <v>106.0</v>
      </c>
      <c r="AD91" s="9">
        <v>1.037</v>
      </c>
      <c r="AE91" s="9">
        <v>7.3</v>
      </c>
      <c r="AF91" s="9">
        <v>2.0</v>
      </c>
      <c r="AG91" s="9">
        <v>106.0</v>
      </c>
      <c r="AH91" s="9">
        <v>93.0</v>
      </c>
      <c r="AI91" s="9">
        <v>5.0</v>
      </c>
      <c r="AJ91" s="9">
        <v>17.0</v>
      </c>
      <c r="AK91" s="9">
        <v>3.0</v>
      </c>
      <c r="AL91" s="9">
        <v>1.0</v>
      </c>
      <c r="AM91" s="9">
        <v>2.0</v>
      </c>
      <c r="AN91" s="9">
        <v>0.0</v>
      </c>
      <c r="AO91" s="9">
        <v>1.0</v>
      </c>
      <c r="AP91" s="9">
        <v>11.0</v>
      </c>
      <c r="AQ91" s="9">
        <v>0.183</v>
      </c>
      <c r="AR91" s="9">
        <v>0.283</v>
      </c>
      <c r="AS91" s="9">
        <v>0.301</v>
      </c>
      <c r="AT91" s="9">
        <v>0.584</v>
      </c>
      <c r="AU91" s="9">
        <v>28.0</v>
      </c>
      <c r="AV91" s="9">
        <v>2.0</v>
      </c>
      <c r="AW91" s="9">
        <v>2.0</v>
      </c>
      <c r="AX91" s="9">
        <v>0.0</v>
      </c>
      <c r="AY91" s="9">
        <v>0.0</v>
      </c>
      <c r="AZ91" s="9">
        <v>0.0</v>
      </c>
      <c r="BA91" s="9">
        <v>0.0</v>
      </c>
      <c r="BB91" s="9">
        <v>0.217</v>
      </c>
      <c r="BC91" s="5">
        <f t="shared" si="1"/>
        <v>11</v>
      </c>
      <c r="BD91" s="5">
        <f t="shared" si="2"/>
        <v>-1</v>
      </c>
    </row>
    <row r="92">
      <c r="A92" s="7">
        <v>91.0</v>
      </c>
      <c r="B92" s="3"/>
      <c r="C92" s="8" t="s">
        <v>1206</v>
      </c>
      <c r="D92" s="8" t="s">
        <v>1126</v>
      </c>
      <c r="E92" s="9">
        <v>2019.0</v>
      </c>
      <c r="F92" s="9">
        <v>2020.0</v>
      </c>
      <c r="G92" s="9">
        <v>43.0</v>
      </c>
      <c r="H92" s="9">
        <v>22.0</v>
      </c>
      <c r="I92" s="3"/>
      <c r="J92" s="3"/>
      <c r="K92" s="3"/>
      <c r="L92" s="9">
        <v>2.25</v>
      </c>
      <c r="M92" s="9">
        <v>7.0</v>
      </c>
      <c r="N92" s="3"/>
      <c r="O92" s="3"/>
      <c r="P92" s="3"/>
      <c r="Q92" s="3"/>
      <c r="R92" s="9">
        <v>20.0</v>
      </c>
      <c r="S92" s="9">
        <v>21.0</v>
      </c>
      <c r="T92" s="9">
        <v>9.0</v>
      </c>
      <c r="U92" s="9">
        <v>5.0</v>
      </c>
      <c r="V92" s="9">
        <v>0.0</v>
      </c>
      <c r="W92" s="9">
        <v>9.0</v>
      </c>
      <c r="X92" s="9">
        <v>0.0</v>
      </c>
      <c r="Y92" s="9">
        <v>5.0</v>
      </c>
      <c r="Z92" s="9">
        <v>2.0</v>
      </c>
      <c r="AA92" s="9">
        <v>0.0</v>
      </c>
      <c r="AB92" s="9">
        <v>2.0</v>
      </c>
      <c r="AC92" s="9">
        <v>95.0</v>
      </c>
      <c r="AD92" s="9">
        <v>1.5</v>
      </c>
      <c r="AE92" s="9">
        <v>9.9</v>
      </c>
      <c r="AF92" s="9">
        <v>2.44</v>
      </c>
      <c r="AG92" s="9">
        <v>95.0</v>
      </c>
      <c r="AH92" s="9">
        <v>83.0</v>
      </c>
      <c r="AI92" s="9">
        <v>9.0</v>
      </c>
      <c r="AJ92" s="9">
        <v>21.0</v>
      </c>
      <c r="AK92" s="9">
        <v>2.0</v>
      </c>
      <c r="AL92" s="9">
        <v>0.0</v>
      </c>
      <c r="AM92" s="9">
        <v>0.0</v>
      </c>
      <c r="AN92" s="9">
        <v>2.0</v>
      </c>
      <c r="AO92" s="9">
        <v>0.0</v>
      </c>
      <c r="AP92" s="9">
        <v>9.0</v>
      </c>
      <c r="AQ92" s="9">
        <v>0.253</v>
      </c>
      <c r="AR92" s="9">
        <v>0.337</v>
      </c>
      <c r="AS92" s="9">
        <v>0.277</v>
      </c>
      <c r="AT92" s="9">
        <v>0.614</v>
      </c>
      <c r="AU92" s="9">
        <v>23.0</v>
      </c>
      <c r="AV92" s="9">
        <v>1.0</v>
      </c>
      <c r="AW92" s="9">
        <v>2.0</v>
      </c>
      <c r="AX92" s="9">
        <v>0.0</v>
      </c>
      <c r="AY92" s="9">
        <v>1.0</v>
      </c>
      <c r="AZ92" s="9">
        <v>0.0</v>
      </c>
      <c r="BA92" s="9">
        <v>5.0</v>
      </c>
      <c r="BB92" s="9">
        <v>0.339</v>
      </c>
      <c r="BC92" s="5">
        <f t="shared" si="1"/>
        <v>19</v>
      </c>
      <c r="BD92" s="5">
        <f t="shared" si="2"/>
        <v>2</v>
      </c>
    </row>
    <row r="93">
      <c r="A93" s="7">
        <v>92.0</v>
      </c>
      <c r="B93" s="3"/>
      <c r="C93" s="8" t="s">
        <v>1207</v>
      </c>
      <c r="D93" s="8" t="s">
        <v>1126</v>
      </c>
      <c r="E93" s="9">
        <v>2019.0</v>
      </c>
      <c r="F93" s="9">
        <v>2019.0</v>
      </c>
      <c r="G93" s="9">
        <v>42.0</v>
      </c>
      <c r="H93" s="9">
        <v>22.0</v>
      </c>
      <c r="I93" s="3"/>
      <c r="J93" s="3"/>
      <c r="K93" s="3"/>
      <c r="L93" s="9">
        <v>4.23</v>
      </c>
      <c r="M93" s="9">
        <v>0.0</v>
      </c>
      <c r="N93" s="3"/>
      <c r="O93" s="3"/>
      <c r="P93" s="3"/>
      <c r="Q93" s="3"/>
      <c r="R93" s="9">
        <v>27.2</v>
      </c>
      <c r="S93" s="9">
        <v>24.0</v>
      </c>
      <c r="T93" s="9">
        <v>18.0</v>
      </c>
      <c r="U93" s="9">
        <v>13.0</v>
      </c>
      <c r="V93" s="9">
        <v>2.0</v>
      </c>
      <c r="W93" s="9">
        <v>12.0</v>
      </c>
      <c r="X93" s="9">
        <v>0.0</v>
      </c>
      <c r="Y93" s="9">
        <v>1.0</v>
      </c>
      <c r="Z93" s="9">
        <v>0.0</v>
      </c>
      <c r="AA93" s="9">
        <v>0.0</v>
      </c>
      <c r="AB93" s="9">
        <v>2.0</v>
      </c>
      <c r="AC93" s="9">
        <v>117.0</v>
      </c>
      <c r="AD93" s="9">
        <v>1.301</v>
      </c>
      <c r="AE93" s="9">
        <v>7.2</v>
      </c>
      <c r="AF93" s="9">
        <v>1.83</v>
      </c>
      <c r="AG93" s="9">
        <v>117.0</v>
      </c>
      <c r="AH93" s="9">
        <v>104.0</v>
      </c>
      <c r="AI93" s="9">
        <v>18.0</v>
      </c>
      <c r="AJ93" s="9">
        <v>24.0</v>
      </c>
      <c r="AK93" s="9">
        <v>3.0</v>
      </c>
      <c r="AL93" s="9">
        <v>1.0</v>
      </c>
      <c r="AM93" s="9">
        <v>2.0</v>
      </c>
      <c r="AN93" s="9">
        <v>1.0</v>
      </c>
      <c r="AO93" s="9">
        <v>0.0</v>
      </c>
      <c r="AP93" s="9">
        <v>12.0</v>
      </c>
      <c r="AQ93" s="9">
        <v>0.231</v>
      </c>
      <c r="AR93" s="9">
        <v>0.308</v>
      </c>
      <c r="AS93" s="9">
        <v>0.337</v>
      </c>
      <c r="AT93" s="9">
        <v>0.644</v>
      </c>
      <c r="AU93" s="9">
        <v>35.0</v>
      </c>
      <c r="AV93" s="9">
        <v>2.0</v>
      </c>
      <c r="AW93" s="9">
        <v>0.0</v>
      </c>
      <c r="AX93" s="9">
        <v>0.0</v>
      </c>
      <c r="AY93" s="9">
        <v>1.0</v>
      </c>
      <c r="AZ93" s="9">
        <v>0.0</v>
      </c>
      <c r="BA93" s="9">
        <v>1.0</v>
      </c>
      <c r="BB93" s="9">
        <v>0.272</v>
      </c>
      <c r="BC93" s="5">
        <f t="shared" si="1"/>
        <v>18</v>
      </c>
      <c r="BD93" s="5">
        <f t="shared" si="2"/>
        <v>1</v>
      </c>
    </row>
    <row r="94">
      <c r="A94" s="7">
        <v>93.0</v>
      </c>
      <c r="B94" s="3"/>
      <c r="C94" s="8" t="s">
        <v>1208</v>
      </c>
      <c r="D94" s="8" t="s">
        <v>1126</v>
      </c>
      <c r="E94" s="9">
        <v>2019.0</v>
      </c>
      <c r="F94" s="9">
        <v>2019.0</v>
      </c>
      <c r="G94" s="9">
        <v>42.0</v>
      </c>
      <c r="H94" s="9">
        <v>22.0</v>
      </c>
      <c r="I94" s="3"/>
      <c r="J94" s="3"/>
      <c r="K94" s="3"/>
      <c r="L94" s="9">
        <v>5.88</v>
      </c>
      <c r="M94" s="9">
        <v>0.0</v>
      </c>
      <c r="N94" s="3"/>
      <c r="O94" s="3"/>
      <c r="P94" s="3"/>
      <c r="Q94" s="3"/>
      <c r="R94" s="9">
        <v>26.0</v>
      </c>
      <c r="S94" s="9">
        <v>31.0</v>
      </c>
      <c r="T94" s="9">
        <v>26.0</v>
      </c>
      <c r="U94" s="9">
        <v>17.0</v>
      </c>
      <c r="V94" s="9">
        <v>7.0</v>
      </c>
      <c r="W94" s="9">
        <v>5.0</v>
      </c>
      <c r="X94" s="9">
        <v>0.0</v>
      </c>
      <c r="Y94" s="9">
        <v>0.0</v>
      </c>
      <c r="Z94" s="9">
        <v>3.0</v>
      </c>
      <c r="AA94" s="9">
        <v>0.0</v>
      </c>
      <c r="AB94" s="9">
        <v>0.0</v>
      </c>
      <c r="AC94" s="9">
        <v>112.0</v>
      </c>
      <c r="AD94" s="9">
        <v>1.385</v>
      </c>
      <c r="AE94" s="9">
        <v>7.6</v>
      </c>
      <c r="AF94" s="9">
        <v>4.4</v>
      </c>
      <c r="AG94" s="9">
        <v>112.0</v>
      </c>
      <c r="AH94" s="9">
        <v>103.0</v>
      </c>
      <c r="AI94" s="9">
        <v>26.0</v>
      </c>
      <c r="AJ94" s="9">
        <v>31.0</v>
      </c>
      <c r="AK94" s="9">
        <v>6.0</v>
      </c>
      <c r="AL94" s="9">
        <v>0.0</v>
      </c>
      <c r="AM94" s="9">
        <v>7.0</v>
      </c>
      <c r="AN94" s="9">
        <v>0.0</v>
      </c>
      <c r="AO94" s="9">
        <v>0.0</v>
      </c>
      <c r="AP94" s="9">
        <v>5.0</v>
      </c>
      <c r="AQ94" s="9">
        <v>0.301</v>
      </c>
      <c r="AR94" s="9">
        <v>0.348</v>
      </c>
      <c r="AS94" s="9">
        <v>0.563</v>
      </c>
      <c r="AT94" s="9">
        <v>0.911</v>
      </c>
      <c r="AU94" s="9">
        <v>58.0</v>
      </c>
      <c r="AV94" s="9">
        <v>4.0</v>
      </c>
      <c r="AW94" s="9">
        <v>3.0</v>
      </c>
      <c r="AX94" s="9">
        <v>0.0</v>
      </c>
      <c r="AY94" s="9">
        <v>1.0</v>
      </c>
      <c r="AZ94" s="9">
        <v>0.0</v>
      </c>
      <c r="BA94" s="9">
        <v>0.0</v>
      </c>
      <c r="BB94" s="9">
        <v>0.32</v>
      </c>
      <c r="BC94" s="5">
        <f t="shared" si="1"/>
        <v>18</v>
      </c>
      <c r="BD94" s="5">
        <f t="shared" si="2"/>
        <v>0</v>
      </c>
    </row>
    <row r="95">
      <c r="A95" s="7">
        <v>94.0</v>
      </c>
      <c r="B95" s="3"/>
      <c r="C95" s="8" t="s">
        <v>1209</v>
      </c>
      <c r="D95" s="8" t="s">
        <v>1126</v>
      </c>
      <c r="E95" s="9">
        <v>2019.0</v>
      </c>
      <c r="F95" s="9">
        <v>2020.0</v>
      </c>
      <c r="G95" s="9">
        <v>42.0</v>
      </c>
      <c r="H95" s="9">
        <v>21.0</v>
      </c>
      <c r="I95" s="3"/>
      <c r="J95" s="3"/>
      <c r="K95" s="3"/>
      <c r="L95" s="9">
        <v>4.24</v>
      </c>
      <c r="M95" s="9">
        <v>0.0</v>
      </c>
      <c r="N95" s="3"/>
      <c r="O95" s="3"/>
      <c r="P95" s="3"/>
      <c r="Q95" s="3"/>
      <c r="R95" s="9">
        <v>17.0</v>
      </c>
      <c r="S95" s="9">
        <v>18.0</v>
      </c>
      <c r="T95" s="9">
        <v>10.0</v>
      </c>
      <c r="U95" s="9">
        <v>8.0</v>
      </c>
      <c r="V95" s="9">
        <v>1.0</v>
      </c>
      <c r="W95" s="9">
        <v>7.0</v>
      </c>
      <c r="X95" s="9">
        <v>1.0</v>
      </c>
      <c r="Y95" s="9">
        <v>0.0</v>
      </c>
      <c r="Z95" s="9">
        <v>0.0</v>
      </c>
      <c r="AA95" s="9">
        <v>0.0</v>
      </c>
      <c r="AB95" s="9">
        <v>2.0</v>
      </c>
      <c r="AC95" s="9">
        <v>76.0</v>
      </c>
      <c r="AD95" s="9">
        <v>1.471</v>
      </c>
      <c r="AE95" s="9">
        <v>11.1</v>
      </c>
      <c r="AF95" s="9">
        <v>3.0</v>
      </c>
      <c r="AG95" s="9">
        <v>76.0</v>
      </c>
      <c r="AH95" s="9">
        <v>68.0</v>
      </c>
      <c r="AI95" s="9">
        <v>10.0</v>
      </c>
      <c r="AJ95" s="9">
        <v>18.0</v>
      </c>
      <c r="AK95" s="9">
        <v>5.0</v>
      </c>
      <c r="AL95" s="9">
        <v>0.0</v>
      </c>
      <c r="AM95" s="9">
        <v>1.0</v>
      </c>
      <c r="AN95" s="9">
        <v>6.0</v>
      </c>
      <c r="AO95" s="9">
        <v>0.0</v>
      </c>
      <c r="AP95" s="9">
        <v>7.0</v>
      </c>
      <c r="AQ95" s="9">
        <v>0.265</v>
      </c>
      <c r="AR95" s="9">
        <v>0.333</v>
      </c>
      <c r="AS95" s="9">
        <v>0.382</v>
      </c>
      <c r="AT95" s="9">
        <v>0.716</v>
      </c>
      <c r="AU95" s="9">
        <v>26.0</v>
      </c>
      <c r="AV95" s="9">
        <v>0.0</v>
      </c>
      <c r="AW95" s="9">
        <v>0.0</v>
      </c>
      <c r="AX95" s="9">
        <v>1.0</v>
      </c>
      <c r="AY95" s="9">
        <v>0.0</v>
      </c>
      <c r="AZ95" s="9">
        <v>1.0</v>
      </c>
      <c r="BA95" s="9">
        <v>0.0</v>
      </c>
      <c r="BB95" s="9">
        <v>0.37</v>
      </c>
      <c r="BC95" s="5">
        <f t="shared" si="1"/>
        <v>12</v>
      </c>
      <c r="BD95" s="5">
        <f t="shared" si="2"/>
        <v>6</v>
      </c>
    </row>
    <row r="96">
      <c r="A96" s="7">
        <v>95.0</v>
      </c>
      <c r="B96" s="3"/>
      <c r="C96" s="8" t="s">
        <v>1210</v>
      </c>
      <c r="D96" s="8" t="s">
        <v>1126</v>
      </c>
      <c r="E96" s="9">
        <v>2019.0</v>
      </c>
      <c r="F96" s="9">
        <v>2020.0</v>
      </c>
      <c r="G96" s="9">
        <v>35.0</v>
      </c>
      <c r="H96" s="9">
        <v>20.0</v>
      </c>
      <c r="I96" s="3"/>
      <c r="J96" s="3"/>
      <c r="K96" s="3"/>
      <c r="L96" s="9">
        <v>5.65</v>
      </c>
      <c r="M96" s="9">
        <v>0.0</v>
      </c>
      <c r="N96" s="3"/>
      <c r="O96" s="3"/>
      <c r="P96" s="3"/>
      <c r="Q96" s="3"/>
      <c r="R96" s="9">
        <v>14.1</v>
      </c>
      <c r="S96" s="9">
        <v>14.0</v>
      </c>
      <c r="T96" s="9">
        <v>13.0</v>
      </c>
      <c r="U96" s="9">
        <v>9.0</v>
      </c>
      <c r="V96" s="9">
        <v>7.0</v>
      </c>
      <c r="W96" s="9">
        <v>9.0</v>
      </c>
      <c r="X96" s="9">
        <v>0.0</v>
      </c>
      <c r="Y96" s="9">
        <v>0.0</v>
      </c>
      <c r="Z96" s="9">
        <v>5.0</v>
      </c>
      <c r="AA96" s="9">
        <v>0.0</v>
      </c>
      <c r="AB96" s="9">
        <v>1.0</v>
      </c>
      <c r="AC96" s="9">
        <v>69.0</v>
      </c>
      <c r="AD96" s="9">
        <v>1.605</v>
      </c>
      <c r="AE96" s="9">
        <v>12.6</v>
      </c>
      <c r="AF96" s="9">
        <v>2.22</v>
      </c>
      <c r="AG96" s="9">
        <v>69.0</v>
      </c>
      <c r="AH96" s="9">
        <v>55.0</v>
      </c>
      <c r="AI96" s="9">
        <v>13.0</v>
      </c>
      <c r="AJ96" s="9">
        <v>14.0</v>
      </c>
      <c r="AK96" s="9">
        <v>1.0</v>
      </c>
      <c r="AL96" s="9">
        <v>1.0</v>
      </c>
      <c r="AM96" s="9">
        <v>7.0</v>
      </c>
      <c r="AN96" s="9">
        <v>0.0</v>
      </c>
      <c r="AO96" s="9">
        <v>0.0</v>
      </c>
      <c r="AP96" s="9">
        <v>9.0</v>
      </c>
      <c r="AQ96" s="9">
        <v>0.255</v>
      </c>
      <c r="AR96" s="9">
        <v>0.406</v>
      </c>
      <c r="AS96" s="9">
        <v>0.691</v>
      </c>
      <c r="AT96" s="9">
        <v>1.097</v>
      </c>
      <c r="AU96" s="9">
        <v>38.0</v>
      </c>
      <c r="AV96" s="9">
        <v>1.0</v>
      </c>
      <c r="AW96" s="9">
        <v>5.0</v>
      </c>
      <c r="AX96" s="9">
        <v>0.0</v>
      </c>
      <c r="AY96" s="9">
        <v>0.0</v>
      </c>
      <c r="AZ96" s="9">
        <v>0.0</v>
      </c>
      <c r="BA96" s="9">
        <v>0.0</v>
      </c>
      <c r="BB96" s="9">
        <v>0.25</v>
      </c>
      <c r="BC96" s="5">
        <f t="shared" si="1"/>
        <v>5</v>
      </c>
      <c r="BD96" s="5">
        <f t="shared" si="2"/>
        <v>0</v>
      </c>
    </row>
    <row r="97">
      <c r="A97" s="7">
        <v>96.0</v>
      </c>
      <c r="B97" s="3"/>
      <c r="C97" s="8" t="s">
        <v>1211</v>
      </c>
      <c r="D97" s="8" t="s">
        <v>1126</v>
      </c>
      <c r="E97" s="9">
        <v>2019.0</v>
      </c>
      <c r="F97" s="9">
        <v>2020.0</v>
      </c>
      <c r="G97" s="9">
        <v>28.0</v>
      </c>
      <c r="H97" s="9">
        <v>20.0</v>
      </c>
      <c r="I97" s="3"/>
      <c r="J97" s="3"/>
      <c r="K97" s="3"/>
      <c r="L97" s="9">
        <v>3.95</v>
      </c>
      <c r="M97" s="9">
        <v>0.0</v>
      </c>
      <c r="N97" s="3"/>
      <c r="O97" s="3"/>
      <c r="P97" s="3"/>
      <c r="Q97" s="3"/>
      <c r="R97" s="9">
        <v>13.2</v>
      </c>
      <c r="S97" s="9">
        <v>14.0</v>
      </c>
      <c r="T97" s="9">
        <v>7.0</v>
      </c>
      <c r="U97" s="9">
        <v>6.0</v>
      </c>
      <c r="V97" s="9">
        <v>2.0</v>
      </c>
      <c r="W97" s="9">
        <v>9.0</v>
      </c>
      <c r="X97" s="9">
        <v>0.0</v>
      </c>
      <c r="Y97" s="9">
        <v>1.0</v>
      </c>
      <c r="Z97" s="9">
        <v>1.0</v>
      </c>
      <c r="AA97" s="9">
        <v>0.0</v>
      </c>
      <c r="AB97" s="9">
        <v>0.0</v>
      </c>
      <c r="AC97" s="9">
        <v>65.0</v>
      </c>
      <c r="AD97" s="9">
        <v>1.683</v>
      </c>
      <c r="AE97" s="9">
        <v>13.2</v>
      </c>
      <c r="AF97" s="9">
        <v>2.22</v>
      </c>
      <c r="AG97" s="9">
        <v>65.0</v>
      </c>
      <c r="AH97" s="9">
        <v>54.0</v>
      </c>
      <c r="AI97" s="9">
        <v>7.0</v>
      </c>
      <c r="AJ97" s="9">
        <v>14.0</v>
      </c>
      <c r="AK97" s="9">
        <v>2.0</v>
      </c>
      <c r="AL97" s="9">
        <v>0.0</v>
      </c>
      <c r="AM97" s="9">
        <v>2.0</v>
      </c>
      <c r="AN97" s="9">
        <v>0.0</v>
      </c>
      <c r="AO97" s="9">
        <v>0.0</v>
      </c>
      <c r="AP97" s="9">
        <v>9.0</v>
      </c>
      <c r="AQ97" s="9">
        <v>0.259</v>
      </c>
      <c r="AR97" s="9">
        <v>0.375</v>
      </c>
      <c r="AS97" s="9">
        <v>0.407</v>
      </c>
      <c r="AT97" s="9">
        <v>0.782</v>
      </c>
      <c r="AU97" s="9">
        <v>22.0</v>
      </c>
      <c r="AV97" s="9">
        <v>0.0</v>
      </c>
      <c r="AW97" s="9">
        <v>1.0</v>
      </c>
      <c r="AX97" s="9">
        <v>1.0</v>
      </c>
      <c r="AY97" s="9">
        <v>0.0</v>
      </c>
      <c r="AZ97" s="9">
        <v>0.0</v>
      </c>
      <c r="BA97" s="9">
        <v>1.0</v>
      </c>
      <c r="BB97" s="9">
        <v>0.375</v>
      </c>
      <c r="BC97" s="5">
        <f t="shared" si="1"/>
        <v>10</v>
      </c>
      <c r="BD97" s="5">
        <f t="shared" si="2"/>
        <v>0</v>
      </c>
    </row>
    <row r="98">
      <c r="A98" s="7">
        <v>97.0</v>
      </c>
      <c r="B98" s="3"/>
      <c r="C98" s="8" t="s">
        <v>1212</v>
      </c>
      <c r="D98" s="8" t="s">
        <v>1126</v>
      </c>
      <c r="E98" s="9">
        <v>2019.0</v>
      </c>
      <c r="F98" s="9">
        <v>2019.0</v>
      </c>
      <c r="G98" s="9">
        <v>30.0</v>
      </c>
      <c r="H98" s="9">
        <v>20.0</v>
      </c>
      <c r="I98" s="3"/>
      <c r="J98" s="3"/>
      <c r="K98" s="3"/>
      <c r="L98" s="9">
        <v>3.8</v>
      </c>
      <c r="M98" s="9">
        <v>7.0</v>
      </c>
      <c r="N98" s="3"/>
      <c r="O98" s="3"/>
      <c r="P98" s="3"/>
      <c r="Q98" s="3"/>
      <c r="R98" s="9">
        <v>23.2</v>
      </c>
      <c r="S98" s="9">
        <v>19.0</v>
      </c>
      <c r="T98" s="9">
        <v>10.0</v>
      </c>
      <c r="U98" s="9">
        <v>10.0</v>
      </c>
      <c r="V98" s="9">
        <v>4.0</v>
      </c>
      <c r="W98" s="9">
        <v>7.0</v>
      </c>
      <c r="X98" s="9">
        <v>0.0</v>
      </c>
      <c r="Y98" s="9">
        <v>0.0</v>
      </c>
      <c r="Z98" s="9">
        <v>2.0</v>
      </c>
      <c r="AA98" s="9">
        <v>0.0</v>
      </c>
      <c r="AB98" s="9">
        <v>1.0</v>
      </c>
      <c r="AC98" s="9">
        <v>95.0</v>
      </c>
      <c r="AD98" s="9">
        <v>1.099</v>
      </c>
      <c r="AE98" s="9">
        <v>7.6</v>
      </c>
      <c r="AF98" s="9">
        <v>2.86</v>
      </c>
      <c r="AG98" s="9">
        <v>95.0</v>
      </c>
      <c r="AH98" s="9">
        <v>85.0</v>
      </c>
      <c r="AI98" s="9">
        <v>10.0</v>
      </c>
      <c r="AJ98" s="9">
        <v>19.0</v>
      </c>
      <c r="AK98" s="9">
        <v>2.0</v>
      </c>
      <c r="AL98" s="9">
        <v>0.0</v>
      </c>
      <c r="AM98" s="9">
        <v>4.0</v>
      </c>
      <c r="AN98" s="9">
        <v>2.0</v>
      </c>
      <c r="AO98" s="9">
        <v>0.0</v>
      </c>
      <c r="AP98" s="9">
        <v>7.0</v>
      </c>
      <c r="AQ98" s="9">
        <v>0.224</v>
      </c>
      <c r="AR98" s="9">
        <v>0.295</v>
      </c>
      <c r="AS98" s="9">
        <v>0.388</v>
      </c>
      <c r="AT98" s="9">
        <v>0.683</v>
      </c>
      <c r="AU98" s="9">
        <v>33.0</v>
      </c>
      <c r="AV98" s="9">
        <v>2.0</v>
      </c>
      <c r="AW98" s="9">
        <v>2.0</v>
      </c>
      <c r="AX98" s="9">
        <v>0.0</v>
      </c>
      <c r="AY98" s="9">
        <v>1.0</v>
      </c>
      <c r="AZ98" s="9">
        <v>0.0</v>
      </c>
      <c r="BA98" s="9">
        <v>0.0</v>
      </c>
      <c r="BB98" s="9">
        <v>0.242</v>
      </c>
      <c r="BC98" s="5">
        <f t="shared" si="1"/>
        <v>13</v>
      </c>
      <c r="BD98" s="5">
        <f t="shared" si="2"/>
        <v>2</v>
      </c>
    </row>
    <row r="99">
      <c r="A99" s="7">
        <v>98.0</v>
      </c>
      <c r="B99" s="3"/>
      <c r="C99" s="8" t="s">
        <v>1213</v>
      </c>
      <c r="D99" s="8" t="s">
        <v>1126</v>
      </c>
      <c r="E99" s="9">
        <v>2019.0</v>
      </c>
      <c r="F99" s="9">
        <v>2019.0</v>
      </c>
      <c r="G99" s="9">
        <v>41.0</v>
      </c>
      <c r="H99" s="9">
        <v>20.0</v>
      </c>
      <c r="I99" s="3"/>
      <c r="J99" s="3"/>
      <c r="K99" s="3"/>
      <c r="L99" s="9">
        <v>3.71</v>
      </c>
      <c r="M99" s="9">
        <v>0.0</v>
      </c>
      <c r="N99" s="3"/>
      <c r="O99" s="3"/>
      <c r="P99" s="3"/>
      <c r="Q99" s="3"/>
      <c r="R99" s="9">
        <v>17.0</v>
      </c>
      <c r="S99" s="9">
        <v>11.0</v>
      </c>
      <c r="T99" s="9">
        <v>6.0</v>
      </c>
      <c r="U99" s="9">
        <v>7.0</v>
      </c>
      <c r="V99" s="9">
        <v>1.0</v>
      </c>
      <c r="W99" s="9">
        <v>7.0</v>
      </c>
      <c r="X99" s="9">
        <v>0.0</v>
      </c>
      <c r="Y99" s="9">
        <v>0.0</v>
      </c>
      <c r="Z99" s="9">
        <v>0.0</v>
      </c>
      <c r="AA99" s="9">
        <v>0.0</v>
      </c>
      <c r="AB99" s="9">
        <v>0.0</v>
      </c>
      <c r="AC99" s="9">
        <v>69.0</v>
      </c>
      <c r="AD99" s="9">
        <v>1.059</v>
      </c>
      <c r="AE99" s="9">
        <v>10.6</v>
      </c>
      <c r="AF99" s="9">
        <v>2.86</v>
      </c>
      <c r="AG99" s="9">
        <v>69.0</v>
      </c>
      <c r="AH99" s="9">
        <v>61.0</v>
      </c>
      <c r="AI99" s="9">
        <v>6.0</v>
      </c>
      <c r="AJ99" s="9">
        <v>11.0</v>
      </c>
      <c r="AK99" s="9">
        <v>3.0</v>
      </c>
      <c r="AL99" s="9">
        <v>0.0</v>
      </c>
      <c r="AM99" s="9">
        <v>1.0</v>
      </c>
      <c r="AN99" s="9">
        <v>2.0</v>
      </c>
      <c r="AO99" s="9">
        <v>0.0</v>
      </c>
      <c r="AP99" s="9">
        <v>7.0</v>
      </c>
      <c r="AQ99" s="9">
        <v>0.18</v>
      </c>
      <c r="AR99" s="9">
        <v>0.261</v>
      </c>
      <c r="AS99" s="9">
        <v>0.279</v>
      </c>
      <c r="AT99" s="9">
        <v>0.54</v>
      </c>
      <c r="AU99" s="9">
        <v>17.0</v>
      </c>
      <c r="AV99" s="9">
        <v>0.0</v>
      </c>
      <c r="AW99" s="9">
        <v>0.0</v>
      </c>
      <c r="AX99" s="9">
        <v>0.0</v>
      </c>
      <c r="AY99" s="9">
        <v>1.0</v>
      </c>
      <c r="AZ99" s="9">
        <v>0.0</v>
      </c>
      <c r="BA99" s="9">
        <v>0.0</v>
      </c>
      <c r="BB99" s="9">
        <v>0.244</v>
      </c>
      <c r="BC99" s="5">
        <f t="shared" si="1"/>
        <v>7</v>
      </c>
      <c r="BD99" s="5">
        <f t="shared" si="2"/>
        <v>2</v>
      </c>
    </row>
    <row r="100">
      <c r="A100" s="7">
        <v>99.0</v>
      </c>
      <c r="B100" s="3"/>
      <c r="C100" s="8" t="s">
        <v>1214</v>
      </c>
      <c r="D100" s="8" t="s">
        <v>1126</v>
      </c>
      <c r="E100" s="9">
        <v>2019.0</v>
      </c>
      <c r="F100" s="9">
        <v>2020.0</v>
      </c>
      <c r="G100" s="9">
        <v>35.0</v>
      </c>
      <c r="H100" s="9">
        <v>19.0</v>
      </c>
      <c r="I100" s="3"/>
      <c r="J100" s="3"/>
      <c r="K100" s="3"/>
      <c r="L100" s="9">
        <v>3.14</v>
      </c>
      <c r="M100" s="9">
        <v>1.0</v>
      </c>
      <c r="N100" s="3"/>
      <c r="O100" s="3"/>
      <c r="P100" s="3"/>
      <c r="Q100" s="3"/>
      <c r="R100" s="9">
        <v>14.1</v>
      </c>
      <c r="S100" s="9">
        <v>7.0</v>
      </c>
      <c r="T100" s="9">
        <v>3.0</v>
      </c>
      <c r="U100" s="9">
        <v>5.0</v>
      </c>
      <c r="V100" s="9">
        <v>0.0</v>
      </c>
      <c r="W100" s="9">
        <v>9.0</v>
      </c>
      <c r="X100" s="9">
        <v>1.0</v>
      </c>
      <c r="Y100" s="9">
        <v>0.0</v>
      </c>
      <c r="Z100" s="9">
        <v>2.0</v>
      </c>
      <c r="AA100" s="9">
        <v>0.0</v>
      </c>
      <c r="AB100" s="9">
        <v>4.0</v>
      </c>
      <c r="AC100" s="9">
        <v>60.0</v>
      </c>
      <c r="AD100" s="9">
        <v>1.116</v>
      </c>
      <c r="AE100" s="9">
        <v>11.9</v>
      </c>
      <c r="AF100" s="9">
        <v>2.11</v>
      </c>
      <c r="AG100" s="9">
        <v>60.0</v>
      </c>
      <c r="AH100" s="9">
        <v>45.0</v>
      </c>
      <c r="AI100" s="9">
        <v>3.0</v>
      </c>
      <c r="AJ100" s="9">
        <v>7.0</v>
      </c>
      <c r="AK100" s="9">
        <v>1.0</v>
      </c>
      <c r="AL100" s="9">
        <v>0.0</v>
      </c>
      <c r="AM100" s="9">
        <v>0.0</v>
      </c>
      <c r="AN100" s="9">
        <v>1.0</v>
      </c>
      <c r="AO100" s="9">
        <v>0.0</v>
      </c>
      <c r="AP100" s="9">
        <v>9.0</v>
      </c>
      <c r="AQ100" s="9">
        <v>0.156</v>
      </c>
      <c r="AR100" s="9">
        <v>0.316</v>
      </c>
      <c r="AS100" s="9">
        <v>0.178</v>
      </c>
      <c r="AT100" s="9">
        <v>0.494</v>
      </c>
      <c r="AU100" s="9">
        <v>8.0</v>
      </c>
      <c r="AV100" s="9">
        <v>1.0</v>
      </c>
      <c r="AW100" s="9">
        <v>2.0</v>
      </c>
      <c r="AX100" s="9">
        <v>3.0</v>
      </c>
      <c r="AY100" s="9">
        <v>1.0</v>
      </c>
      <c r="AZ100" s="9">
        <v>1.0</v>
      </c>
      <c r="BA100" s="9">
        <v>0.0</v>
      </c>
      <c r="BB100" s="9">
        <v>0.259</v>
      </c>
      <c r="BC100" s="5">
        <f t="shared" si="1"/>
        <v>6</v>
      </c>
      <c r="BD100" s="5">
        <f t="shared" si="2"/>
        <v>1</v>
      </c>
    </row>
    <row r="101">
      <c r="A101" s="7">
        <v>100.0</v>
      </c>
      <c r="B101" s="3"/>
      <c r="C101" s="8" t="s">
        <v>1215</v>
      </c>
      <c r="D101" s="8" t="s">
        <v>1126</v>
      </c>
      <c r="E101" s="9">
        <v>2019.0</v>
      </c>
      <c r="F101" s="9">
        <v>2019.0</v>
      </c>
      <c r="G101" s="9">
        <v>55.0</v>
      </c>
      <c r="H101" s="9">
        <v>19.0</v>
      </c>
      <c r="I101" s="3"/>
      <c r="J101" s="3"/>
      <c r="K101" s="3"/>
      <c r="L101" s="9">
        <v>5.76</v>
      </c>
      <c r="M101" s="9">
        <v>0.0</v>
      </c>
      <c r="N101" s="3"/>
      <c r="O101" s="3"/>
      <c r="P101" s="3"/>
      <c r="Q101" s="3"/>
      <c r="R101" s="9">
        <v>25.0</v>
      </c>
      <c r="S101" s="9">
        <v>36.0</v>
      </c>
      <c r="T101" s="9">
        <v>13.0</v>
      </c>
      <c r="U101" s="9">
        <v>16.0</v>
      </c>
      <c r="V101" s="9">
        <v>1.0</v>
      </c>
      <c r="W101" s="9">
        <v>9.0</v>
      </c>
      <c r="X101" s="9">
        <v>1.0</v>
      </c>
      <c r="Y101" s="9">
        <v>2.0</v>
      </c>
      <c r="Z101" s="9">
        <v>2.0</v>
      </c>
      <c r="AA101" s="9">
        <v>0.0</v>
      </c>
      <c r="AB101" s="9">
        <v>0.0</v>
      </c>
      <c r="AC101" s="9">
        <v>119.0</v>
      </c>
      <c r="AD101" s="9">
        <v>1.8</v>
      </c>
      <c r="AE101" s="9">
        <v>6.8</v>
      </c>
      <c r="AF101" s="9">
        <v>2.11</v>
      </c>
      <c r="AG101" s="9">
        <v>119.0</v>
      </c>
      <c r="AH101" s="9">
        <v>107.0</v>
      </c>
      <c r="AI101" s="9">
        <v>13.0</v>
      </c>
      <c r="AJ101" s="9">
        <v>36.0</v>
      </c>
      <c r="AK101" s="9">
        <v>10.0</v>
      </c>
      <c r="AL101" s="9">
        <v>2.0</v>
      </c>
      <c r="AM101" s="9">
        <v>1.0</v>
      </c>
      <c r="AN101" s="9">
        <v>0.0</v>
      </c>
      <c r="AO101" s="9">
        <v>1.0</v>
      </c>
      <c r="AP101" s="9">
        <v>9.0</v>
      </c>
      <c r="AQ101" s="9">
        <v>0.336</v>
      </c>
      <c r="AR101" s="9">
        <v>0.398</v>
      </c>
      <c r="AS101" s="9">
        <v>0.495</v>
      </c>
      <c r="AT101" s="9">
        <v>0.894</v>
      </c>
      <c r="AU101" s="9">
        <v>53.0</v>
      </c>
      <c r="AV101" s="9">
        <v>1.0</v>
      </c>
      <c r="AW101" s="9">
        <v>2.0</v>
      </c>
      <c r="AX101" s="9">
        <v>1.0</v>
      </c>
      <c r="AY101" s="9">
        <v>0.0</v>
      </c>
      <c r="AZ101" s="9">
        <v>1.0</v>
      </c>
      <c r="BA101" s="9">
        <v>2.0</v>
      </c>
      <c r="BB101" s="9">
        <v>0.402</v>
      </c>
      <c r="BC101" s="5">
        <f t="shared" si="1"/>
        <v>23</v>
      </c>
      <c r="BD101" s="5">
        <f t="shared" si="2"/>
        <v>-1</v>
      </c>
    </row>
    <row r="102">
      <c r="A102" s="7">
        <v>101.0</v>
      </c>
      <c r="B102" s="3"/>
      <c r="C102" s="8" t="s">
        <v>1216</v>
      </c>
      <c r="D102" s="8" t="s">
        <v>1126</v>
      </c>
      <c r="E102" s="9">
        <v>2019.0</v>
      </c>
      <c r="F102" s="9">
        <v>2020.0</v>
      </c>
      <c r="G102" s="9">
        <v>53.0</v>
      </c>
      <c r="H102" s="9">
        <v>19.0</v>
      </c>
      <c r="I102" s="3"/>
      <c r="J102" s="3"/>
      <c r="K102" s="3"/>
      <c r="L102" s="9">
        <v>3.91</v>
      </c>
      <c r="M102" s="9">
        <v>0.0</v>
      </c>
      <c r="N102" s="3"/>
      <c r="O102" s="3"/>
      <c r="P102" s="3"/>
      <c r="Q102" s="3"/>
      <c r="R102" s="9">
        <v>23.0</v>
      </c>
      <c r="S102" s="9">
        <v>22.0</v>
      </c>
      <c r="T102" s="9">
        <v>20.0</v>
      </c>
      <c r="U102" s="9">
        <v>10.0</v>
      </c>
      <c r="V102" s="9">
        <v>4.0</v>
      </c>
      <c r="W102" s="9">
        <v>5.0</v>
      </c>
      <c r="X102" s="9">
        <v>0.0</v>
      </c>
      <c r="Y102" s="9">
        <v>1.0</v>
      </c>
      <c r="Z102" s="9">
        <v>0.0</v>
      </c>
      <c r="AA102" s="9">
        <v>0.0</v>
      </c>
      <c r="AB102" s="9">
        <v>0.0</v>
      </c>
      <c r="AC102" s="9">
        <v>94.0</v>
      </c>
      <c r="AD102" s="9">
        <v>1.174</v>
      </c>
      <c r="AE102" s="9">
        <v>7.4</v>
      </c>
      <c r="AF102" s="9">
        <v>3.8</v>
      </c>
      <c r="AG102" s="9">
        <v>94.0</v>
      </c>
      <c r="AH102" s="9">
        <v>86.0</v>
      </c>
      <c r="AI102" s="9">
        <v>20.0</v>
      </c>
      <c r="AJ102" s="9">
        <v>22.0</v>
      </c>
      <c r="AK102" s="9">
        <v>3.0</v>
      </c>
      <c r="AL102" s="9">
        <v>1.0</v>
      </c>
      <c r="AM102" s="9">
        <v>4.0</v>
      </c>
      <c r="AN102" s="9">
        <v>0.0</v>
      </c>
      <c r="AO102" s="9">
        <v>1.0</v>
      </c>
      <c r="AP102" s="9">
        <v>5.0</v>
      </c>
      <c r="AQ102" s="9">
        <v>0.256</v>
      </c>
      <c r="AR102" s="9">
        <v>0.287</v>
      </c>
      <c r="AS102" s="9">
        <v>0.453</v>
      </c>
      <c r="AT102" s="9">
        <v>0.741</v>
      </c>
      <c r="AU102" s="9">
        <v>39.0</v>
      </c>
      <c r="AV102" s="9">
        <v>1.0</v>
      </c>
      <c r="AW102" s="9">
        <v>0.0</v>
      </c>
      <c r="AX102" s="9">
        <v>0.0</v>
      </c>
      <c r="AY102" s="9">
        <v>3.0</v>
      </c>
      <c r="AZ102" s="9">
        <v>0.0</v>
      </c>
      <c r="BA102" s="9">
        <v>1.0</v>
      </c>
      <c r="BB102" s="9">
        <v>0.273</v>
      </c>
      <c r="BC102" s="5">
        <f t="shared" si="1"/>
        <v>14</v>
      </c>
      <c r="BD102" s="5">
        <f t="shared" si="2"/>
        <v>-1</v>
      </c>
    </row>
    <row r="103">
      <c r="A103" s="7">
        <v>102.0</v>
      </c>
      <c r="B103" s="3"/>
      <c r="C103" s="8" t="s">
        <v>1217</v>
      </c>
      <c r="D103" s="8" t="s">
        <v>1126</v>
      </c>
      <c r="E103" s="9">
        <v>2019.0</v>
      </c>
      <c r="F103" s="9">
        <v>2020.0</v>
      </c>
      <c r="G103" s="9">
        <v>15.0</v>
      </c>
      <c r="H103" s="9">
        <v>18.0</v>
      </c>
      <c r="I103" s="3"/>
      <c r="J103" s="3"/>
      <c r="K103" s="3"/>
      <c r="L103" s="9">
        <v>7.16</v>
      </c>
      <c r="M103" s="9">
        <v>14.0</v>
      </c>
      <c r="N103" s="3"/>
      <c r="O103" s="3"/>
      <c r="P103" s="3"/>
      <c r="Q103" s="3"/>
      <c r="R103" s="9">
        <v>16.1</v>
      </c>
      <c r="S103" s="9">
        <v>19.0</v>
      </c>
      <c r="T103" s="9">
        <v>14.0</v>
      </c>
      <c r="U103" s="9">
        <v>13.0</v>
      </c>
      <c r="V103" s="9">
        <v>6.0</v>
      </c>
      <c r="W103" s="9">
        <v>8.0</v>
      </c>
      <c r="X103" s="9">
        <v>0.0</v>
      </c>
      <c r="Y103" s="9">
        <v>3.0</v>
      </c>
      <c r="Z103" s="9">
        <v>0.0</v>
      </c>
      <c r="AA103" s="9">
        <v>0.0</v>
      </c>
      <c r="AB103" s="9">
        <v>1.0</v>
      </c>
      <c r="AC103" s="9">
        <v>77.0</v>
      </c>
      <c r="AD103" s="9">
        <v>1.653</v>
      </c>
      <c r="AE103" s="9">
        <v>9.9</v>
      </c>
      <c r="AF103" s="9">
        <v>2.25</v>
      </c>
      <c r="AG103" s="9">
        <v>77.0</v>
      </c>
      <c r="AH103" s="9">
        <v>68.0</v>
      </c>
      <c r="AI103" s="9">
        <v>14.0</v>
      </c>
      <c r="AJ103" s="9">
        <v>19.0</v>
      </c>
      <c r="AK103" s="9">
        <v>6.0</v>
      </c>
      <c r="AL103" s="9">
        <v>0.0</v>
      </c>
      <c r="AM103" s="9">
        <v>6.0</v>
      </c>
      <c r="AN103" s="9">
        <v>1.0</v>
      </c>
      <c r="AO103" s="9">
        <v>0.0</v>
      </c>
      <c r="AP103" s="9">
        <v>8.0</v>
      </c>
      <c r="AQ103" s="9">
        <v>0.279</v>
      </c>
      <c r="AR103" s="9">
        <v>0.355</v>
      </c>
      <c r="AS103" s="9">
        <v>0.632</v>
      </c>
      <c r="AT103" s="9">
        <v>0.988</v>
      </c>
      <c r="AU103" s="9">
        <v>43.0</v>
      </c>
      <c r="AV103" s="9">
        <v>2.0</v>
      </c>
      <c r="AW103" s="9">
        <v>0.0</v>
      </c>
      <c r="AX103" s="9">
        <v>1.0</v>
      </c>
      <c r="AY103" s="9">
        <v>0.0</v>
      </c>
      <c r="AZ103" s="9">
        <v>0.0</v>
      </c>
      <c r="BA103" s="9">
        <v>3.0</v>
      </c>
      <c r="BB103" s="9">
        <v>0.295</v>
      </c>
      <c r="BC103" s="5">
        <f t="shared" si="1"/>
        <v>7</v>
      </c>
      <c r="BD103" s="5">
        <f t="shared" si="2"/>
        <v>1</v>
      </c>
    </row>
    <row r="104">
      <c r="A104" s="7">
        <v>103.0</v>
      </c>
      <c r="B104" s="3"/>
      <c r="C104" s="8" t="s">
        <v>1218</v>
      </c>
      <c r="D104" s="8" t="s">
        <v>1126</v>
      </c>
      <c r="E104" s="9">
        <v>2019.0</v>
      </c>
      <c r="F104" s="9">
        <v>2020.0</v>
      </c>
      <c r="G104" s="9">
        <v>50.0</v>
      </c>
      <c r="H104" s="9">
        <v>18.0</v>
      </c>
      <c r="I104" s="3"/>
      <c r="J104" s="3"/>
      <c r="K104" s="3"/>
      <c r="L104" s="9">
        <v>3.42</v>
      </c>
      <c r="M104" s="9">
        <v>0.0</v>
      </c>
      <c r="N104" s="3"/>
      <c r="O104" s="3"/>
      <c r="P104" s="3"/>
      <c r="Q104" s="3"/>
      <c r="R104" s="9">
        <v>23.2</v>
      </c>
      <c r="S104" s="9">
        <v>18.0</v>
      </c>
      <c r="T104" s="9">
        <v>12.0</v>
      </c>
      <c r="U104" s="9">
        <v>9.0</v>
      </c>
      <c r="V104" s="9">
        <v>1.0</v>
      </c>
      <c r="W104" s="9">
        <v>7.0</v>
      </c>
      <c r="X104" s="9">
        <v>0.0</v>
      </c>
      <c r="Y104" s="9">
        <v>1.0</v>
      </c>
      <c r="Z104" s="9">
        <v>3.0</v>
      </c>
      <c r="AA104" s="9">
        <v>1.0</v>
      </c>
      <c r="AB104" s="9">
        <v>1.0</v>
      </c>
      <c r="AC104" s="9">
        <v>96.0</v>
      </c>
      <c r="AD104" s="9">
        <v>1.056</v>
      </c>
      <c r="AE104" s="9">
        <v>6.8</v>
      </c>
      <c r="AF104" s="9">
        <v>2.57</v>
      </c>
      <c r="AG104" s="9">
        <v>96.0</v>
      </c>
      <c r="AH104" s="9">
        <v>86.0</v>
      </c>
      <c r="AI104" s="9">
        <v>12.0</v>
      </c>
      <c r="AJ104" s="9">
        <v>18.0</v>
      </c>
      <c r="AK104" s="9">
        <v>3.0</v>
      </c>
      <c r="AL104" s="9">
        <v>0.0</v>
      </c>
      <c r="AM104" s="9">
        <v>1.0</v>
      </c>
      <c r="AN104" s="9">
        <v>0.0</v>
      </c>
      <c r="AO104" s="9">
        <v>1.0</v>
      </c>
      <c r="AP104" s="9">
        <v>7.0</v>
      </c>
      <c r="AQ104" s="9">
        <v>0.209</v>
      </c>
      <c r="AR104" s="9">
        <v>0.292</v>
      </c>
      <c r="AS104" s="9">
        <v>0.279</v>
      </c>
      <c r="AT104" s="9">
        <v>0.571</v>
      </c>
      <c r="AU104" s="9">
        <v>24.0</v>
      </c>
      <c r="AV104" s="9">
        <v>3.0</v>
      </c>
      <c r="AW104" s="9">
        <v>3.0</v>
      </c>
      <c r="AX104" s="9">
        <v>0.0</v>
      </c>
      <c r="AY104" s="9">
        <v>0.0</v>
      </c>
      <c r="AZ104" s="9">
        <v>0.0</v>
      </c>
      <c r="BA104" s="9">
        <v>1.0</v>
      </c>
      <c r="BB104" s="9">
        <v>0.254</v>
      </c>
      <c r="BC104" s="5">
        <f t="shared" si="1"/>
        <v>14</v>
      </c>
      <c r="BD104" s="5">
        <f t="shared" si="2"/>
        <v>-1</v>
      </c>
    </row>
    <row r="105">
      <c r="A105" s="7">
        <v>104.0</v>
      </c>
      <c r="B105" s="3"/>
      <c r="C105" s="8" t="s">
        <v>1219</v>
      </c>
      <c r="D105" s="8" t="s">
        <v>1126</v>
      </c>
      <c r="E105" s="9">
        <v>2019.0</v>
      </c>
      <c r="F105" s="9">
        <v>2019.0</v>
      </c>
      <c r="G105" s="9">
        <v>12.0</v>
      </c>
      <c r="H105" s="9">
        <v>18.0</v>
      </c>
      <c r="I105" s="3"/>
      <c r="J105" s="3"/>
      <c r="K105" s="3"/>
      <c r="L105" s="9">
        <v>2.61</v>
      </c>
      <c r="M105" s="9">
        <v>12.0</v>
      </c>
      <c r="N105" s="3"/>
      <c r="O105" s="3"/>
      <c r="P105" s="3"/>
      <c r="Q105" s="3"/>
      <c r="R105" s="9">
        <v>20.2</v>
      </c>
      <c r="S105" s="9">
        <v>16.0</v>
      </c>
      <c r="T105" s="9">
        <v>3.0</v>
      </c>
      <c r="U105" s="9">
        <v>6.0</v>
      </c>
      <c r="V105" s="9">
        <v>2.0</v>
      </c>
      <c r="W105" s="9">
        <v>5.0</v>
      </c>
      <c r="X105" s="9">
        <v>0.0</v>
      </c>
      <c r="Y105" s="9">
        <v>0.0</v>
      </c>
      <c r="Z105" s="9">
        <v>1.0</v>
      </c>
      <c r="AA105" s="9">
        <v>0.0</v>
      </c>
      <c r="AB105" s="9">
        <v>1.0</v>
      </c>
      <c r="AC105" s="9">
        <v>81.0</v>
      </c>
      <c r="AD105" s="9">
        <v>1.016</v>
      </c>
      <c r="AE105" s="9">
        <v>7.8</v>
      </c>
      <c r="AF105" s="9">
        <v>3.6</v>
      </c>
      <c r="AG105" s="9">
        <v>81.0</v>
      </c>
      <c r="AH105" s="9">
        <v>75.0</v>
      </c>
      <c r="AI105" s="9">
        <v>3.0</v>
      </c>
      <c r="AJ105" s="9">
        <v>16.0</v>
      </c>
      <c r="AK105" s="9">
        <v>3.0</v>
      </c>
      <c r="AL105" s="9">
        <v>0.0</v>
      </c>
      <c r="AM105" s="9">
        <v>2.0</v>
      </c>
      <c r="AN105" s="9">
        <v>1.0</v>
      </c>
      <c r="AO105" s="9">
        <v>1.0</v>
      </c>
      <c r="AP105" s="9">
        <v>5.0</v>
      </c>
      <c r="AQ105" s="9">
        <v>0.213</v>
      </c>
      <c r="AR105" s="9">
        <v>0.272</v>
      </c>
      <c r="AS105" s="9">
        <v>0.333</v>
      </c>
      <c r="AT105" s="9">
        <v>0.605</v>
      </c>
      <c r="AU105" s="9">
        <v>25.0</v>
      </c>
      <c r="AV105" s="9">
        <v>1.0</v>
      </c>
      <c r="AW105" s="9">
        <v>1.0</v>
      </c>
      <c r="AX105" s="9">
        <v>0.0</v>
      </c>
      <c r="AY105" s="9">
        <v>0.0</v>
      </c>
      <c r="AZ105" s="9">
        <v>0.0</v>
      </c>
      <c r="BA105" s="9">
        <v>0.0</v>
      </c>
      <c r="BB105" s="9">
        <v>0.255</v>
      </c>
      <c r="BC105" s="5">
        <f t="shared" si="1"/>
        <v>11</v>
      </c>
      <c r="BD105" s="5">
        <f t="shared" si="2"/>
        <v>0</v>
      </c>
    </row>
    <row r="106">
      <c r="A106" s="7">
        <v>105.0</v>
      </c>
      <c r="B106" s="3"/>
      <c r="C106" s="8" t="s">
        <v>1220</v>
      </c>
      <c r="D106" s="8" t="s">
        <v>1126</v>
      </c>
      <c r="E106" s="9">
        <v>2019.0</v>
      </c>
      <c r="F106" s="9">
        <v>2020.0</v>
      </c>
      <c r="G106" s="9">
        <v>14.0</v>
      </c>
      <c r="H106" s="9">
        <v>18.0</v>
      </c>
      <c r="I106" s="3"/>
      <c r="J106" s="3"/>
      <c r="K106" s="3"/>
      <c r="L106" s="9">
        <v>5.85</v>
      </c>
      <c r="M106" s="9">
        <v>14.0</v>
      </c>
      <c r="N106" s="3"/>
      <c r="O106" s="3"/>
      <c r="P106" s="3"/>
      <c r="Q106" s="3"/>
      <c r="R106" s="9">
        <v>20.0</v>
      </c>
      <c r="S106" s="9">
        <v>22.0</v>
      </c>
      <c r="T106" s="9">
        <v>14.0</v>
      </c>
      <c r="U106" s="9">
        <v>13.0</v>
      </c>
      <c r="V106" s="9">
        <v>2.0</v>
      </c>
      <c r="W106" s="9">
        <v>7.0</v>
      </c>
      <c r="X106" s="9">
        <v>0.0</v>
      </c>
      <c r="Y106" s="9">
        <v>2.0</v>
      </c>
      <c r="Z106" s="9">
        <v>2.0</v>
      </c>
      <c r="AA106" s="9">
        <v>0.0</v>
      </c>
      <c r="AB106" s="9">
        <v>1.0</v>
      </c>
      <c r="AC106" s="9">
        <v>91.0</v>
      </c>
      <c r="AD106" s="9">
        <v>1.45</v>
      </c>
      <c r="AE106" s="9">
        <v>8.1</v>
      </c>
      <c r="AF106" s="9">
        <v>2.57</v>
      </c>
      <c r="AG106" s="9">
        <v>91.0</v>
      </c>
      <c r="AH106" s="9">
        <v>81.0</v>
      </c>
      <c r="AI106" s="9">
        <v>14.0</v>
      </c>
      <c r="AJ106" s="9">
        <v>22.0</v>
      </c>
      <c r="AK106" s="9">
        <v>2.0</v>
      </c>
      <c r="AL106" s="9">
        <v>2.0</v>
      </c>
      <c r="AM106" s="9">
        <v>2.0</v>
      </c>
      <c r="AN106" s="9">
        <v>0.0</v>
      </c>
      <c r="AO106" s="9">
        <v>1.0</v>
      </c>
      <c r="AP106" s="9">
        <v>7.0</v>
      </c>
      <c r="AQ106" s="9">
        <v>0.272</v>
      </c>
      <c r="AR106" s="9">
        <v>0.344</v>
      </c>
      <c r="AS106" s="9">
        <v>0.42</v>
      </c>
      <c r="AT106" s="9">
        <v>0.764</v>
      </c>
      <c r="AU106" s="9">
        <v>34.0</v>
      </c>
      <c r="AV106" s="9">
        <v>1.0</v>
      </c>
      <c r="AW106" s="9">
        <v>2.0</v>
      </c>
      <c r="AX106" s="9">
        <v>0.0</v>
      </c>
      <c r="AY106" s="9">
        <v>0.0</v>
      </c>
      <c r="AZ106" s="9">
        <v>0.0</v>
      </c>
      <c r="BA106" s="9">
        <v>2.0</v>
      </c>
      <c r="BB106" s="9">
        <v>0.328</v>
      </c>
      <c r="BC106" s="5">
        <f t="shared" si="1"/>
        <v>16</v>
      </c>
      <c r="BD106" s="5">
        <f t="shared" si="2"/>
        <v>-1</v>
      </c>
    </row>
    <row r="107">
      <c r="A107" s="7">
        <v>106.0</v>
      </c>
      <c r="B107" s="3"/>
      <c r="C107" s="8" t="s">
        <v>1221</v>
      </c>
      <c r="D107" s="8" t="s">
        <v>1126</v>
      </c>
      <c r="E107" s="9">
        <v>2019.0</v>
      </c>
      <c r="F107" s="9">
        <v>2020.0</v>
      </c>
      <c r="G107" s="9">
        <v>14.0</v>
      </c>
      <c r="H107" s="9">
        <v>18.0</v>
      </c>
      <c r="I107" s="3"/>
      <c r="J107" s="3"/>
      <c r="K107" s="3"/>
      <c r="L107" s="9">
        <v>4.15</v>
      </c>
      <c r="M107" s="9">
        <v>13.0</v>
      </c>
      <c r="N107" s="3"/>
      <c r="O107" s="3"/>
      <c r="P107" s="3"/>
      <c r="Q107" s="3"/>
      <c r="R107" s="9">
        <v>17.1</v>
      </c>
      <c r="S107" s="9">
        <v>12.0</v>
      </c>
      <c r="T107" s="9">
        <v>3.0</v>
      </c>
      <c r="U107" s="9">
        <v>8.0</v>
      </c>
      <c r="V107" s="9">
        <v>2.0</v>
      </c>
      <c r="W107" s="9">
        <v>8.0</v>
      </c>
      <c r="X107" s="9">
        <v>0.0</v>
      </c>
      <c r="Y107" s="9">
        <v>0.0</v>
      </c>
      <c r="Z107" s="9">
        <v>2.0</v>
      </c>
      <c r="AA107" s="9">
        <v>0.0</v>
      </c>
      <c r="AB107" s="9">
        <v>1.0</v>
      </c>
      <c r="AC107" s="9">
        <v>72.0</v>
      </c>
      <c r="AD107" s="9">
        <v>1.154</v>
      </c>
      <c r="AE107" s="9">
        <v>9.3</v>
      </c>
      <c r="AF107" s="9">
        <v>2.25</v>
      </c>
      <c r="AG107" s="9">
        <v>72.0</v>
      </c>
      <c r="AH107" s="9">
        <v>62.0</v>
      </c>
      <c r="AI107" s="9">
        <v>3.0</v>
      </c>
      <c r="AJ107" s="9">
        <v>12.0</v>
      </c>
      <c r="AK107" s="9">
        <v>2.0</v>
      </c>
      <c r="AL107" s="9">
        <v>0.0</v>
      </c>
      <c r="AM107" s="9">
        <v>2.0</v>
      </c>
      <c r="AN107" s="9">
        <v>0.0</v>
      </c>
      <c r="AO107" s="9">
        <v>1.0</v>
      </c>
      <c r="AP107" s="9">
        <v>8.0</v>
      </c>
      <c r="AQ107" s="9">
        <v>0.194</v>
      </c>
      <c r="AR107" s="9">
        <v>0.306</v>
      </c>
      <c r="AS107" s="9">
        <v>0.323</v>
      </c>
      <c r="AT107" s="9">
        <v>0.628</v>
      </c>
      <c r="AU107" s="9">
        <v>20.0</v>
      </c>
      <c r="AV107" s="9">
        <v>1.0</v>
      </c>
      <c r="AW107" s="9">
        <v>2.0</v>
      </c>
      <c r="AX107" s="9">
        <v>0.0</v>
      </c>
      <c r="AY107" s="9">
        <v>0.0</v>
      </c>
      <c r="AZ107" s="9">
        <v>0.0</v>
      </c>
      <c r="BA107" s="9">
        <v>0.0</v>
      </c>
      <c r="BB107" s="9">
        <v>0.238</v>
      </c>
      <c r="BC107" s="5">
        <f t="shared" si="1"/>
        <v>8</v>
      </c>
      <c r="BD107" s="5">
        <f t="shared" si="2"/>
        <v>-1</v>
      </c>
    </row>
    <row r="108">
      <c r="A108" s="7">
        <v>107.0</v>
      </c>
      <c r="B108" s="3"/>
      <c r="C108" s="8" t="s">
        <v>1222</v>
      </c>
      <c r="D108" s="8" t="s">
        <v>1126</v>
      </c>
      <c r="E108" s="9">
        <v>2019.0</v>
      </c>
      <c r="F108" s="9">
        <v>2020.0</v>
      </c>
      <c r="G108" s="9">
        <v>20.0</v>
      </c>
      <c r="H108" s="9">
        <v>17.0</v>
      </c>
      <c r="I108" s="3"/>
      <c r="J108" s="3"/>
      <c r="K108" s="3"/>
      <c r="L108" s="9">
        <v>1.54</v>
      </c>
      <c r="M108" s="9">
        <v>0.0</v>
      </c>
      <c r="N108" s="3"/>
      <c r="O108" s="3"/>
      <c r="P108" s="3"/>
      <c r="Q108" s="3"/>
      <c r="R108" s="9">
        <v>11.2</v>
      </c>
      <c r="S108" s="9">
        <v>4.0</v>
      </c>
      <c r="T108" s="9">
        <v>3.0</v>
      </c>
      <c r="U108" s="9">
        <v>2.0</v>
      </c>
      <c r="V108" s="9">
        <v>1.0</v>
      </c>
      <c r="W108" s="9">
        <v>5.0</v>
      </c>
      <c r="X108" s="9">
        <v>0.0</v>
      </c>
      <c r="Y108" s="9">
        <v>0.0</v>
      </c>
      <c r="Z108" s="9">
        <v>0.0</v>
      </c>
      <c r="AA108" s="9">
        <v>0.0</v>
      </c>
      <c r="AB108" s="9">
        <v>0.0</v>
      </c>
      <c r="AC108" s="9">
        <v>44.0</v>
      </c>
      <c r="AD108" s="9">
        <v>0.771</v>
      </c>
      <c r="AE108" s="9">
        <v>13.1</v>
      </c>
      <c r="AF108" s="9">
        <v>3.4</v>
      </c>
      <c r="AG108" s="9">
        <v>44.0</v>
      </c>
      <c r="AH108" s="9">
        <v>39.0</v>
      </c>
      <c r="AI108" s="9">
        <v>3.0</v>
      </c>
      <c r="AJ108" s="9">
        <v>4.0</v>
      </c>
      <c r="AK108" s="9">
        <v>0.0</v>
      </c>
      <c r="AL108" s="9">
        <v>0.0</v>
      </c>
      <c r="AM108" s="9">
        <v>1.0</v>
      </c>
      <c r="AN108" s="9">
        <v>2.0</v>
      </c>
      <c r="AO108" s="9">
        <v>0.0</v>
      </c>
      <c r="AP108" s="9">
        <v>5.0</v>
      </c>
      <c r="AQ108" s="9">
        <v>0.103</v>
      </c>
      <c r="AR108" s="9">
        <v>0.205</v>
      </c>
      <c r="AS108" s="9">
        <v>0.179</v>
      </c>
      <c r="AT108" s="9">
        <v>0.384</v>
      </c>
      <c r="AU108" s="9">
        <v>7.0</v>
      </c>
      <c r="AV108" s="9">
        <v>0.0</v>
      </c>
      <c r="AW108" s="9">
        <v>0.0</v>
      </c>
      <c r="AX108" s="9">
        <v>0.0</v>
      </c>
      <c r="AY108" s="9">
        <v>0.0</v>
      </c>
      <c r="AZ108" s="9">
        <v>0.0</v>
      </c>
      <c r="BA108" s="9">
        <v>0.0</v>
      </c>
      <c r="BB108" s="9">
        <v>0.143</v>
      </c>
      <c r="BC108" s="5">
        <f t="shared" si="1"/>
        <v>3</v>
      </c>
      <c r="BD108" s="5">
        <f t="shared" si="2"/>
        <v>2</v>
      </c>
    </row>
    <row r="109">
      <c r="A109" s="7">
        <v>108.0</v>
      </c>
      <c r="B109" s="3"/>
      <c r="C109" s="8" t="s">
        <v>1223</v>
      </c>
      <c r="D109" s="8" t="s">
        <v>1126</v>
      </c>
      <c r="E109" s="9">
        <v>2019.0</v>
      </c>
      <c r="F109" s="9">
        <v>2019.0</v>
      </c>
      <c r="G109" s="9">
        <v>21.0</v>
      </c>
      <c r="H109" s="9">
        <v>17.0</v>
      </c>
      <c r="I109" s="3"/>
      <c r="J109" s="3"/>
      <c r="K109" s="3"/>
      <c r="L109" s="9">
        <v>4.91</v>
      </c>
      <c r="M109" s="9">
        <v>21.0</v>
      </c>
      <c r="N109" s="3"/>
      <c r="O109" s="3"/>
      <c r="P109" s="3"/>
      <c r="Q109" s="3"/>
      <c r="R109" s="9">
        <v>18.1</v>
      </c>
      <c r="S109" s="9">
        <v>20.0</v>
      </c>
      <c r="T109" s="9">
        <v>6.0</v>
      </c>
      <c r="U109" s="9">
        <v>10.0</v>
      </c>
      <c r="V109" s="9">
        <v>0.0</v>
      </c>
      <c r="W109" s="9">
        <v>3.0</v>
      </c>
      <c r="X109" s="9">
        <v>0.0</v>
      </c>
      <c r="Y109" s="9">
        <v>1.0</v>
      </c>
      <c r="Z109" s="9">
        <v>3.0</v>
      </c>
      <c r="AA109" s="9">
        <v>0.0</v>
      </c>
      <c r="AB109" s="9">
        <v>2.0</v>
      </c>
      <c r="AC109" s="9">
        <v>82.0</v>
      </c>
      <c r="AD109" s="9">
        <v>1.255</v>
      </c>
      <c r="AE109" s="9">
        <v>8.3</v>
      </c>
      <c r="AF109" s="9">
        <v>5.67</v>
      </c>
      <c r="AG109" s="9">
        <v>82.0</v>
      </c>
      <c r="AH109" s="9">
        <v>76.0</v>
      </c>
      <c r="AI109" s="9">
        <v>6.0</v>
      </c>
      <c r="AJ109" s="9">
        <v>20.0</v>
      </c>
      <c r="AK109" s="9">
        <v>5.0</v>
      </c>
      <c r="AL109" s="9">
        <v>1.0</v>
      </c>
      <c r="AM109" s="9">
        <v>0.0</v>
      </c>
      <c r="AN109" s="9">
        <v>2.0</v>
      </c>
      <c r="AO109" s="9">
        <v>0.0</v>
      </c>
      <c r="AP109" s="9">
        <v>3.0</v>
      </c>
      <c r="AQ109" s="9">
        <v>0.263</v>
      </c>
      <c r="AR109" s="9">
        <v>0.317</v>
      </c>
      <c r="AS109" s="9">
        <v>0.355</v>
      </c>
      <c r="AT109" s="9">
        <v>0.672</v>
      </c>
      <c r="AU109" s="9">
        <v>27.0</v>
      </c>
      <c r="AV109" s="9">
        <v>1.0</v>
      </c>
      <c r="AW109" s="9">
        <v>3.0</v>
      </c>
      <c r="AX109" s="9">
        <v>0.0</v>
      </c>
      <c r="AY109" s="9">
        <v>0.0</v>
      </c>
      <c r="AZ109" s="9">
        <v>0.0</v>
      </c>
      <c r="BA109" s="9">
        <v>1.0</v>
      </c>
      <c r="BB109" s="9">
        <v>0.339</v>
      </c>
      <c r="BC109" s="5">
        <f t="shared" si="1"/>
        <v>14</v>
      </c>
      <c r="BD109" s="5">
        <f t="shared" si="2"/>
        <v>2</v>
      </c>
    </row>
    <row r="110">
      <c r="A110" s="7">
        <v>109.0</v>
      </c>
      <c r="B110" s="3"/>
      <c r="C110" s="8" t="s">
        <v>1224</v>
      </c>
      <c r="D110" s="8" t="s">
        <v>1126</v>
      </c>
      <c r="E110" s="9">
        <v>2019.0</v>
      </c>
      <c r="F110" s="9">
        <v>2020.0</v>
      </c>
      <c r="G110" s="9">
        <v>22.0</v>
      </c>
      <c r="H110" s="9">
        <v>17.0</v>
      </c>
      <c r="I110" s="3"/>
      <c r="J110" s="3"/>
      <c r="K110" s="3"/>
      <c r="L110" s="9">
        <v>8.88</v>
      </c>
      <c r="M110" s="9">
        <v>15.0</v>
      </c>
      <c r="N110" s="3"/>
      <c r="O110" s="3"/>
      <c r="P110" s="3"/>
      <c r="Q110" s="3"/>
      <c r="R110" s="9">
        <v>25.1</v>
      </c>
      <c r="S110" s="9">
        <v>39.0</v>
      </c>
      <c r="T110" s="9">
        <v>21.0</v>
      </c>
      <c r="U110" s="9">
        <v>25.0</v>
      </c>
      <c r="V110" s="9">
        <v>6.0</v>
      </c>
      <c r="W110" s="9">
        <v>3.0</v>
      </c>
      <c r="X110" s="9">
        <v>0.0</v>
      </c>
      <c r="Y110" s="9">
        <v>0.0</v>
      </c>
      <c r="Z110" s="9">
        <v>2.0</v>
      </c>
      <c r="AA110" s="9">
        <v>0.0</v>
      </c>
      <c r="AB110" s="9">
        <v>1.0</v>
      </c>
      <c r="AC110" s="9">
        <v>116.0</v>
      </c>
      <c r="AD110" s="9">
        <v>1.658</v>
      </c>
      <c r="AE110" s="9">
        <v>6.0</v>
      </c>
      <c r="AF110" s="9">
        <v>5.67</v>
      </c>
      <c r="AG110" s="9">
        <v>116.0</v>
      </c>
      <c r="AH110" s="9">
        <v>111.0</v>
      </c>
      <c r="AI110" s="9">
        <v>21.0</v>
      </c>
      <c r="AJ110" s="9">
        <v>39.0</v>
      </c>
      <c r="AK110" s="9">
        <v>13.0</v>
      </c>
      <c r="AL110" s="9">
        <v>1.0</v>
      </c>
      <c r="AM110" s="9">
        <v>6.0</v>
      </c>
      <c r="AN110" s="9">
        <v>2.0</v>
      </c>
      <c r="AO110" s="9">
        <v>0.0</v>
      </c>
      <c r="AP110" s="9">
        <v>3.0</v>
      </c>
      <c r="AQ110" s="9">
        <v>0.351</v>
      </c>
      <c r="AR110" s="9">
        <v>0.379</v>
      </c>
      <c r="AS110" s="9">
        <v>0.649</v>
      </c>
      <c r="AT110" s="9">
        <v>1.028</v>
      </c>
      <c r="AU110" s="9">
        <v>72.0</v>
      </c>
      <c r="AV110" s="9">
        <v>3.0</v>
      </c>
      <c r="AW110" s="9">
        <v>2.0</v>
      </c>
      <c r="AX110" s="9">
        <v>0.0</v>
      </c>
      <c r="AY110" s="9">
        <v>0.0</v>
      </c>
      <c r="AZ110" s="9">
        <v>0.0</v>
      </c>
      <c r="BA110" s="9">
        <v>0.0</v>
      </c>
      <c r="BB110" s="9">
        <v>0.375</v>
      </c>
      <c r="BC110" s="5">
        <f t="shared" si="1"/>
        <v>19</v>
      </c>
      <c r="BD110" s="5">
        <f t="shared" si="2"/>
        <v>2</v>
      </c>
    </row>
    <row r="111">
      <c r="A111" s="7">
        <v>110.0</v>
      </c>
      <c r="B111" s="3"/>
      <c r="C111" s="8" t="s">
        <v>1225</v>
      </c>
      <c r="D111" s="8" t="s">
        <v>1126</v>
      </c>
      <c r="E111" s="9">
        <v>2019.0</v>
      </c>
      <c r="F111" s="9">
        <v>2019.0</v>
      </c>
      <c r="G111" s="9">
        <v>44.0</v>
      </c>
      <c r="H111" s="9">
        <v>17.0</v>
      </c>
      <c r="I111" s="3"/>
      <c r="J111" s="3"/>
      <c r="K111" s="3"/>
      <c r="L111" s="9">
        <v>3.0</v>
      </c>
      <c r="M111" s="9">
        <v>0.0</v>
      </c>
      <c r="N111" s="3"/>
      <c r="O111" s="3"/>
      <c r="P111" s="3"/>
      <c r="Q111" s="3"/>
      <c r="R111" s="9">
        <v>15.0</v>
      </c>
      <c r="S111" s="9">
        <v>14.0</v>
      </c>
      <c r="T111" s="9">
        <v>9.0</v>
      </c>
      <c r="U111" s="9">
        <v>5.0</v>
      </c>
      <c r="V111" s="9">
        <v>2.0</v>
      </c>
      <c r="W111" s="9">
        <v>5.0</v>
      </c>
      <c r="X111" s="9">
        <v>0.0</v>
      </c>
      <c r="Y111" s="9">
        <v>1.0</v>
      </c>
      <c r="Z111" s="9">
        <v>0.0</v>
      </c>
      <c r="AA111" s="9">
        <v>0.0</v>
      </c>
      <c r="AB111" s="9">
        <v>0.0</v>
      </c>
      <c r="AC111" s="9">
        <v>63.0</v>
      </c>
      <c r="AD111" s="9">
        <v>1.267</v>
      </c>
      <c r="AE111" s="9">
        <v>10.2</v>
      </c>
      <c r="AF111" s="9">
        <v>3.4</v>
      </c>
      <c r="AG111" s="9">
        <v>63.0</v>
      </c>
      <c r="AH111" s="9">
        <v>55.0</v>
      </c>
      <c r="AI111" s="9">
        <v>9.0</v>
      </c>
      <c r="AJ111" s="9">
        <v>14.0</v>
      </c>
      <c r="AK111" s="9">
        <v>2.0</v>
      </c>
      <c r="AL111" s="9">
        <v>0.0</v>
      </c>
      <c r="AM111" s="9">
        <v>2.0</v>
      </c>
      <c r="AN111" s="9">
        <v>2.0</v>
      </c>
      <c r="AO111" s="9">
        <v>1.0</v>
      </c>
      <c r="AP111" s="9">
        <v>5.0</v>
      </c>
      <c r="AQ111" s="9">
        <v>0.255</v>
      </c>
      <c r="AR111" s="9">
        <v>0.306</v>
      </c>
      <c r="AS111" s="9">
        <v>0.4</v>
      </c>
      <c r="AT111" s="9">
        <v>0.706</v>
      </c>
      <c r="AU111" s="9">
        <v>22.0</v>
      </c>
      <c r="AV111" s="9">
        <v>1.0</v>
      </c>
      <c r="AW111" s="9">
        <v>0.0</v>
      </c>
      <c r="AX111" s="9">
        <v>1.0</v>
      </c>
      <c r="AY111" s="9">
        <v>2.0</v>
      </c>
      <c r="AZ111" s="9">
        <v>0.0</v>
      </c>
      <c r="BA111" s="9">
        <v>1.0</v>
      </c>
      <c r="BB111" s="9">
        <v>0.316</v>
      </c>
      <c r="BC111" s="5">
        <f t="shared" si="1"/>
        <v>10</v>
      </c>
      <c r="BD111" s="5">
        <f t="shared" si="2"/>
        <v>1</v>
      </c>
    </row>
    <row r="112">
      <c r="A112" s="7">
        <v>111.0</v>
      </c>
      <c r="B112" s="3"/>
      <c r="C112" s="8" t="s">
        <v>1226</v>
      </c>
      <c r="D112" s="8" t="s">
        <v>1126</v>
      </c>
      <c r="E112" s="9">
        <v>2019.0</v>
      </c>
      <c r="F112" s="9">
        <v>2020.0</v>
      </c>
      <c r="G112" s="9">
        <v>13.0</v>
      </c>
      <c r="H112" s="9">
        <v>17.0</v>
      </c>
      <c r="I112" s="3"/>
      <c r="J112" s="3"/>
      <c r="K112" s="3"/>
      <c r="L112" s="9">
        <v>1.93</v>
      </c>
      <c r="M112" s="9">
        <v>13.0</v>
      </c>
      <c r="N112" s="3"/>
      <c r="O112" s="3"/>
      <c r="P112" s="3"/>
      <c r="Q112" s="3"/>
      <c r="R112" s="9">
        <v>18.2</v>
      </c>
      <c r="S112" s="9">
        <v>15.0</v>
      </c>
      <c r="T112" s="9">
        <v>8.0</v>
      </c>
      <c r="U112" s="9">
        <v>4.0</v>
      </c>
      <c r="V112" s="9">
        <v>2.0</v>
      </c>
      <c r="W112" s="9">
        <v>2.0</v>
      </c>
      <c r="X112" s="9">
        <v>0.0</v>
      </c>
      <c r="Y112" s="9">
        <v>0.0</v>
      </c>
      <c r="Z112" s="9">
        <v>1.0</v>
      </c>
      <c r="AA112" s="9">
        <v>0.0</v>
      </c>
      <c r="AB112" s="9">
        <v>0.0</v>
      </c>
      <c r="AC112" s="9">
        <v>71.0</v>
      </c>
      <c r="AD112" s="9">
        <v>0.911</v>
      </c>
      <c r="AE112" s="9">
        <v>8.2</v>
      </c>
      <c r="AF112" s="9">
        <v>8.5</v>
      </c>
      <c r="AG112" s="9">
        <v>71.0</v>
      </c>
      <c r="AH112" s="9">
        <v>68.0</v>
      </c>
      <c r="AI112" s="9">
        <v>8.0</v>
      </c>
      <c r="AJ112" s="9">
        <v>15.0</v>
      </c>
      <c r="AK112" s="9">
        <v>2.0</v>
      </c>
      <c r="AL112" s="9">
        <v>1.0</v>
      </c>
      <c r="AM112" s="9">
        <v>2.0</v>
      </c>
      <c r="AN112" s="9">
        <v>1.0</v>
      </c>
      <c r="AO112" s="9">
        <v>1.0</v>
      </c>
      <c r="AP112" s="9">
        <v>2.0</v>
      </c>
      <c r="AQ112" s="9">
        <v>0.221</v>
      </c>
      <c r="AR112" s="9">
        <v>0.254</v>
      </c>
      <c r="AS112" s="9">
        <v>0.368</v>
      </c>
      <c r="AT112" s="9">
        <v>0.621</v>
      </c>
      <c r="AU112" s="9">
        <v>25.0</v>
      </c>
      <c r="AV112" s="9">
        <v>1.0</v>
      </c>
      <c r="AW112" s="9">
        <v>1.0</v>
      </c>
      <c r="AX112" s="9">
        <v>0.0</v>
      </c>
      <c r="AY112" s="9">
        <v>0.0</v>
      </c>
      <c r="AZ112" s="9">
        <v>0.0</v>
      </c>
      <c r="BA112" s="9">
        <v>0.0</v>
      </c>
      <c r="BB112" s="9">
        <v>0.265</v>
      </c>
      <c r="BC112" s="5">
        <f t="shared" si="1"/>
        <v>10</v>
      </c>
      <c r="BD112" s="5">
        <f t="shared" si="2"/>
        <v>0</v>
      </c>
    </row>
    <row r="113">
      <c r="A113" s="7">
        <v>112.0</v>
      </c>
      <c r="B113" s="3"/>
      <c r="C113" s="8" t="s">
        <v>1227</v>
      </c>
      <c r="D113" s="8" t="s">
        <v>1126</v>
      </c>
      <c r="E113" s="9">
        <v>2019.0</v>
      </c>
      <c r="F113" s="9">
        <v>2020.0</v>
      </c>
      <c r="G113" s="9">
        <v>55.0</v>
      </c>
      <c r="H113" s="9">
        <v>16.0</v>
      </c>
      <c r="I113" s="3"/>
      <c r="J113" s="3"/>
      <c r="K113" s="3"/>
      <c r="L113" s="9">
        <v>2.49</v>
      </c>
      <c r="M113" s="9">
        <v>0.0</v>
      </c>
      <c r="N113" s="3"/>
      <c r="O113" s="3"/>
      <c r="P113" s="3"/>
      <c r="Q113" s="3"/>
      <c r="R113" s="9">
        <v>25.1</v>
      </c>
      <c r="S113" s="9">
        <v>22.0</v>
      </c>
      <c r="T113" s="9">
        <v>7.0</v>
      </c>
      <c r="U113" s="9">
        <v>7.0</v>
      </c>
      <c r="V113" s="9">
        <v>0.0</v>
      </c>
      <c r="W113" s="9">
        <v>7.0</v>
      </c>
      <c r="X113" s="9">
        <v>0.0</v>
      </c>
      <c r="Y113" s="9">
        <v>0.0</v>
      </c>
      <c r="Z113" s="9">
        <v>0.0</v>
      </c>
      <c r="AA113" s="9">
        <v>1.0</v>
      </c>
      <c r="AB113" s="9">
        <v>1.0</v>
      </c>
      <c r="AC113" s="9">
        <v>103.0</v>
      </c>
      <c r="AD113" s="9">
        <v>1.145</v>
      </c>
      <c r="AE113" s="9">
        <v>5.7</v>
      </c>
      <c r="AF113" s="9">
        <v>2.29</v>
      </c>
      <c r="AG113" s="9">
        <v>103.0</v>
      </c>
      <c r="AH113" s="9">
        <v>94.0</v>
      </c>
      <c r="AI113" s="9">
        <v>7.0</v>
      </c>
      <c r="AJ113" s="9">
        <v>22.0</v>
      </c>
      <c r="AK113" s="9">
        <v>3.0</v>
      </c>
      <c r="AL113" s="9">
        <v>1.0</v>
      </c>
      <c r="AM113" s="9">
        <v>0.0</v>
      </c>
      <c r="AN113" s="9">
        <v>0.0</v>
      </c>
      <c r="AO113" s="9">
        <v>0.0</v>
      </c>
      <c r="AP113" s="9">
        <v>7.0</v>
      </c>
      <c r="AQ113" s="9">
        <v>0.234</v>
      </c>
      <c r="AR113" s="9">
        <v>0.284</v>
      </c>
      <c r="AS113" s="9">
        <v>0.287</v>
      </c>
      <c r="AT113" s="9">
        <v>0.572</v>
      </c>
      <c r="AU113" s="9">
        <v>27.0</v>
      </c>
      <c r="AV113" s="9">
        <v>1.0</v>
      </c>
      <c r="AW113" s="9">
        <v>0.0</v>
      </c>
      <c r="AX113" s="9">
        <v>1.0</v>
      </c>
      <c r="AY113" s="9">
        <v>1.0</v>
      </c>
      <c r="AZ113" s="9">
        <v>0.0</v>
      </c>
      <c r="BA113" s="9">
        <v>0.0</v>
      </c>
      <c r="BB113" s="9">
        <v>0.278</v>
      </c>
      <c r="BC113" s="5">
        <f t="shared" si="1"/>
        <v>18</v>
      </c>
      <c r="BD113" s="5">
        <f t="shared" si="2"/>
        <v>0</v>
      </c>
    </row>
    <row r="114">
      <c r="A114" s="7">
        <v>113.0</v>
      </c>
      <c r="B114" s="3"/>
      <c r="C114" s="8" t="s">
        <v>1228</v>
      </c>
      <c r="D114" s="8" t="s">
        <v>1126</v>
      </c>
      <c r="E114" s="9">
        <v>2019.0</v>
      </c>
      <c r="F114" s="9">
        <v>2020.0</v>
      </c>
      <c r="G114" s="9">
        <v>29.0</v>
      </c>
      <c r="H114" s="9">
        <v>16.0</v>
      </c>
      <c r="I114" s="3"/>
      <c r="J114" s="3"/>
      <c r="K114" s="3"/>
      <c r="L114" s="9">
        <v>7.31</v>
      </c>
      <c r="M114" s="9">
        <v>0.0</v>
      </c>
      <c r="N114" s="3"/>
      <c r="O114" s="3"/>
      <c r="P114" s="3"/>
      <c r="Q114" s="3"/>
      <c r="R114" s="9">
        <v>16.0</v>
      </c>
      <c r="S114" s="9">
        <v>25.0</v>
      </c>
      <c r="T114" s="9">
        <v>14.0</v>
      </c>
      <c r="U114" s="9">
        <v>13.0</v>
      </c>
      <c r="V114" s="9">
        <v>1.0</v>
      </c>
      <c r="W114" s="9">
        <v>9.0</v>
      </c>
      <c r="X114" s="9">
        <v>0.0</v>
      </c>
      <c r="Y114" s="9">
        <v>1.0</v>
      </c>
      <c r="Z114" s="9">
        <v>0.0</v>
      </c>
      <c r="AA114" s="9">
        <v>0.0</v>
      </c>
      <c r="AB114" s="9">
        <v>0.0</v>
      </c>
      <c r="AC114" s="9">
        <v>82.0</v>
      </c>
      <c r="AD114" s="9">
        <v>2.125</v>
      </c>
      <c r="AE114" s="9">
        <v>9.0</v>
      </c>
      <c r="AF114" s="9">
        <v>1.78</v>
      </c>
      <c r="AG114" s="9">
        <v>82.0</v>
      </c>
      <c r="AH114" s="9">
        <v>71.0</v>
      </c>
      <c r="AI114" s="9">
        <v>14.0</v>
      </c>
      <c r="AJ114" s="9">
        <v>25.0</v>
      </c>
      <c r="AK114" s="9">
        <v>7.0</v>
      </c>
      <c r="AL114" s="9">
        <v>0.0</v>
      </c>
      <c r="AM114" s="9">
        <v>1.0</v>
      </c>
      <c r="AN114" s="9">
        <v>1.0</v>
      </c>
      <c r="AO114" s="9">
        <v>0.0</v>
      </c>
      <c r="AP114" s="9">
        <v>9.0</v>
      </c>
      <c r="AQ114" s="9">
        <v>0.352</v>
      </c>
      <c r="AR114" s="9">
        <v>0.415</v>
      </c>
      <c r="AS114" s="9">
        <v>0.493</v>
      </c>
      <c r="AT114" s="9">
        <v>0.908</v>
      </c>
      <c r="AU114" s="9">
        <v>35.0</v>
      </c>
      <c r="AV114" s="9">
        <v>0.0</v>
      </c>
      <c r="AW114" s="9">
        <v>0.0</v>
      </c>
      <c r="AX114" s="9">
        <v>0.0</v>
      </c>
      <c r="AY114" s="9">
        <v>2.0</v>
      </c>
      <c r="AZ114" s="9">
        <v>0.0</v>
      </c>
      <c r="BA114" s="9">
        <v>1.0</v>
      </c>
      <c r="BB114" s="9">
        <v>0.429</v>
      </c>
      <c r="BC114" s="5">
        <f t="shared" si="1"/>
        <v>17</v>
      </c>
      <c r="BD114" s="5">
        <f t="shared" si="2"/>
        <v>1</v>
      </c>
    </row>
    <row r="115">
      <c r="A115" s="7">
        <v>114.0</v>
      </c>
      <c r="B115" s="3"/>
      <c r="C115" s="8" t="s">
        <v>1229</v>
      </c>
      <c r="D115" s="8" t="s">
        <v>1126</v>
      </c>
      <c r="E115" s="9">
        <v>2019.0</v>
      </c>
      <c r="F115" s="9">
        <v>2020.0</v>
      </c>
      <c r="G115" s="9">
        <v>29.0</v>
      </c>
      <c r="H115" s="9">
        <v>15.0</v>
      </c>
      <c r="I115" s="3"/>
      <c r="J115" s="3"/>
      <c r="K115" s="3"/>
      <c r="L115" s="9">
        <v>3.04</v>
      </c>
      <c r="M115" s="9">
        <v>12.0</v>
      </c>
      <c r="N115" s="3"/>
      <c r="O115" s="3"/>
      <c r="P115" s="3"/>
      <c r="Q115" s="3"/>
      <c r="R115" s="9">
        <v>26.2</v>
      </c>
      <c r="S115" s="9">
        <v>21.0</v>
      </c>
      <c r="T115" s="9">
        <v>15.0</v>
      </c>
      <c r="U115" s="9">
        <v>9.0</v>
      </c>
      <c r="V115" s="9">
        <v>4.0</v>
      </c>
      <c r="W115" s="9">
        <v>2.0</v>
      </c>
      <c r="X115" s="9">
        <v>0.0</v>
      </c>
      <c r="Y115" s="9">
        <v>1.0</v>
      </c>
      <c r="Z115" s="9">
        <v>1.0</v>
      </c>
      <c r="AA115" s="9">
        <v>0.0</v>
      </c>
      <c r="AB115" s="9">
        <v>1.0</v>
      </c>
      <c r="AC115" s="9">
        <v>96.0</v>
      </c>
      <c r="AD115" s="9">
        <v>0.863</v>
      </c>
      <c r="AE115" s="9">
        <v>5.1</v>
      </c>
      <c r="AF115" s="9">
        <v>7.5</v>
      </c>
      <c r="AG115" s="9">
        <v>96.0</v>
      </c>
      <c r="AH115" s="9">
        <v>91.0</v>
      </c>
      <c r="AI115" s="9">
        <v>15.0</v>
      </c>
      <c r="AJ115" s="9">
        <v>21.0</v>
      </c>
      <c r="AK115" s="9">
        <v>4.0</v>
      </c>
      <c r="AL115" s="9">
        <v>0.0</v>
      </c>
      <c r="AM115" s="9">
        <v>4.0</v>
      </c>
      <c r="AN115" s="9">
        <v>0.0</v>
      </c>
      <c r="AO115" s="9">
        <v>2.0</v>
      </c>
      <c r="AP115" s="9">
        <v>2.0</v>
      </c>
      <c r="AQ115" s="9">
        <v>0.231</v>
      </c>
      <c r="AR115" s="9">
        <v>0.253</v>
      </c>
      <c r="AS115" s="9">
        <v>0.407</v>
      </c>
      <c r="AT115" s="9">
        <v>0.659</v>
      </c>
      <c r="AU115" s="9">
        <v>37.0</v>
      </c>
      <c r="AV115" s="9">
        <v>5.0</v>
      </c>
      <c r="AW115" s="9">
        <v>1.0</v>
      </c>
      <c r="AX115" s="9">
        <v>1.0</v>
      </c>
      <c r="AY115" s="9">
        <v>1.0</v>
      </c>
      <c r="AZ115" s="9">
        <v>0.0</v>
      </c>
      <c r="BA115" s="9">
        <v>1.0</v>
      </c>
      <c r="BB115" s="9">
        <v>0.233</v>
      </c>
      <c r="BC115" s="5">
        <f t="shared" si="1"/>
        <v>13</v>
      </c>
      <c r="BD115" s="5">
        <f t="shared" si="2"/>
        <v>-2</v>
      </c>
    </row>
    <row r="116">
      <c r="A116" s="7">
        <v>115.0</v>
      </c>
      <c r="B116" s="3"/>
      <c r="C116" s="8" t="s">
        <v>1230</v>
      </c>
      <c r="D116" s="8" t="s">
        <v>1126</v>
      </c>
      <c r="E116" s="9">
        <v>2019.0</v>
      </c>
      <c r="F116" s="9">
        <v>2020.0</v>
      </c>
      <c r="G116" s="9">
        <v>14.0</v>
      </c>
      <c r="H116" s="9">
        <v>15.0</v>
      </c>
      <c r="I116" s="3"/>
      <c r="J116" s="3"/>
      <c r="K116" s="3"/>
      <c r="L116" s="9">
        <v>1.76</v>
      </c>
      <c r="M116" s="9">
        <v>14.0</v>
      </c>
      <c r="N116" s="3"/>
      <c r="O116" s="3"/>
      <c r="P116" s="3"/>
      <c r="Q116" s="3"/>
      <c r="R116" s="9">
        <v>15.1</v>
      </c>
      <c r="S116" s="9">
        <v>11.0</v>
      </c>
      <c r="T116" s="9">
        <v>4.0</v>
      </c>
      <c r="U116" s="9">
        <v>3.0</v>
      </c>
      <c r="V116" s="9">
        <v>1.0</v>
      </c>
      <c r="W116" s="9">
        <v>6.0</v>
      </c>
      <c r="X116" s="9">
        <v>0.0</v>
      </c>
      <c r="Y116" s="9">
        <v>0.0</v>
      </c>
      <c r="Z116" s="9">
        <v>0.0</v>
      </c>
      <c r="AA116" s="9">
        <v>0.0</v>
      </c>
      <c r="AB116" s="9">
        <v>0.0</v>
      </c>
      <c r="AC116" s="9">
        <v>62.0</v>
      </c>
      <c r="AD116" s="9">
        <v>1.109</v>
      </c>
      <c r="AE116" s="9">
        <v>8.8</v>
      </c>
      <c r="AF116" s="9">
        <v>2.5</v>
      </c>
      <c r="AG116" s="9">
        <v>62.0</v>
      </c>
      <c r="AH116" s="9">
        <v>55.0</v>
      </c>
      <c r="AI116" s="9">
        <v>4.0</v>
      </c>
      <c r="AJ116" s="9">
        <v>11.0</v>
      </c>
      <c r="AK116" s="9">
        <v>1.0</v>
      </c>
      <c r="AL116" s="9">
        <v>0.0</v>
      </c>
      <c r="AM116" s="9">
        <v>1.0</v>
      </c>
      <c r="AN116" s="9">
        <v>0.0</v>
      </c>
      <c r="AO116" s="9">
        <v>0.0</v>
      </c>
      <c r="AP116" s="9">
        <v>6.0</v>
      </c>
      <c r="AQ116" s="9">
        <v>0.2</v>
      </c>
      <c r="AR116" s="9">
        <v>0.279</v>
      </c>
      <c r="AS116" s="9">
        <v>0.273</v>
      </c>
      <c r="AT116" s="9">
        <v>0.551</v>
      </c>
      <c r="AU116" s="9">
        <v>15.0</v>
      </c>
      <c r="AV116" s="9">
        <v>2.0</v>
      </c>
      <c r="AW116" s="9">
        <v>0.0</v>
      </c>
      <c r="AX116" s="9">
        <v>1.0</v>
      </c>
      <c r="AY116" s="9">
        <v>0.0</v>
      </c>
      <c r="AZ116" s="9">
        <v>0.0</v>
      </c>
      <c r="BA116" s="9">
        <v>0.0</v>
      </c>
      <c r="BB116" s="9">
        <v>0.256</v>
      </c>
      <c r="BC116" s="5">
        <f t="shared" si="1"/>
        <v>9</v>
      </c>
      <c r="BD116" s="5">
        <f t="shared" si="2"/>
        <v>0</v>
      </c>
    </row>
    <row r="117">
      <c r="A117" s="7">
        <v>116.0</v>
      </c>
      <c r="B117" s="3"/>
      <c r="C117" s="8" t="s">
        <v>1231</v>
      </c>
      <c r="D117" s="8" t="s">
        <v>1126</v>
      </c>
      <c r="E117" s="9">
        <v>2019.0</v>
      </c>
      <c r="F117" s="9">
        <v>2020.0</v>
      </c>
      <c r="G117" s="9">
        <v>33.0</v>
      </c>
      <c r="H117" s="9">
        <v>14.0</v>
      </c>
      <c r="I117" s="3"/>
      <c r="J117" s="3"/>
      <c r="K117" s="3"/>
      <c r="L117" s="9">
        <v>2.89</v>
      </c>
      <c r="M117" s="9">
        <v>0.0</v>
      </c>
      <c r="N117" s="3"/>
      <c r="O117" s="3"/>
      <c r="P117" s="3"/>
      <c r="Q117" s="3"/>
      <c r="R117" s="9">
        <v>18.2</v>
      </c>
      <c r="S117" s="9">
        <v>14.0</v>
      </c>
      <c r="T117" s="9">
        <v>8.0</v>
      </c>
      <c r="U117" s="9">
        <v>6.0</v>
      </c>
      <c r="V117" s="9">
        <v>1.0</v>
      </c>
      <c r="W117" s="9">
        <v>5.0</v>
      </c>
      <c r="X117" s="9">
        <v>0.0</v>
      </c>
      <c r="Y117" s="9">
        <v>0.0</v>
      </c>
      <c r="Z117" s="9">
        <v>1.0</v>
      </c>
      <c r="AA117" s="9">
        <v>0.0</v>
      </c>
      <c r="AB117" s="9">
        <v>0.0</v>
      </c>
      <c r="AC117" s="9">
        <v>75.0</v>
      </c>
      <c r="AD117" s="9">
        <v>1.018</v>
      </c>
      <c r="AE117" s="9">
        <v>6.8</v>
      </c>
      <c r="AF117" s="9">
        <v>2.8</v>
      </c>
      <c r="AG117" s="9">
        <v>75.0</v>
      </c>
      <c r="AH117" s="9">
        <v>66.0</v>
      </c>
      <c r="AI117" s="9">
        <v>8.0</v>
      </c>
      <c r="AJ117" s="9">
        <v>14.0</v>
      </c>
      <c r="AK117" s="9">
        <v>3.0</v>
      </c>
      <c r="AL117" s="9">
        <v>0.0</v>
      </c>
      <c r="AM117" s="9">
        <v>1.0</v>
      </c>
      <c r="AN117" s="9">
        <v>0.0</v>
      </c>
      <c r="AO117" s="9">
        <v>0.0</v>
      </c>
      <c r="AP117" s="9">
        <v>5.0</v>
      </c>
      <c r="AQ117" s="9">
        <v>0.212</v>
      </c>
      <c r="AR117" s="9">
        <v>0.274</v>
      </c>
      <c r="AS117" s="9">
        <v>0.303</v>
      </c>
      <c r="AT117" s="9">
        <v>0.577</v>
      </c>
      <c r="AU117" s="9">
        <v>20.0</v>
      </c>
      <c r="AV117" s="9">
        <v>1.0</v>
      </c>
      <c r="AW117" s="9">
        <v>1.0</v>
      </c>
      <c r="AX117" s="9">
        <v>2.0</v>
      </c>
      <c r="AY117" s="9">
        <v>1.0</v>
      </c>
      <c r="AZ117" s="9">
        <v>0.0</v>
      </c>
      <c r="BA117" s="9">
        <v>0.0</v>
      </c>
      <c r="BB117" s="9">
        <v>0.25</v>
      </c>
      <c r="BC117" s="5">
        <f t="shared" si="1"/>
        <v>10</v>
      </c>
      <c r="BD117" s="5">
        <f t="shared" si="2"/>
        <v>0</v>
      </c>
    </row>
    <row r="118">
      <c r="A118" s="7">
        <v>117.0</v>
      </c>
      <c r="B118" s="3"/>
      <c r="C118" s="8" t="s">
        <v>1232</v>
      </c>
      <c r="D118" s="8" t="s">
        <v>1126</v>
      </c>
      <c r="E118" s="9">
        <v>2019.0</v>
      </c>
      <c r="F118" s="9">
        <v>2019.0</v>
      </c>
      <c r="G118" s="9">
        <v>16.0</v>
      </c>
      <c r="H118" s="9">
        <v>14.0</v>
      </c>
      <c r="I118" s="3"/>
      <c r="J118" s="3"/>
      <c r="K118" s="3"/>
      <c r="L118" s="9">
        <v>7.71</v>
      </c>
      <c r="M118" s="9">
        <v>8.0</v>
      </c>
      <c r="N118" s="3"/>
      <c r="O118" s="3"/>
      <c r="P118" s="3"/>
      <c r="Q118" s="3"/>
      <c r="R118" s="9">
        <v>14.0</v>
      </c>
      <c r="S118" s="9">
        <v>18.0</v>
      </c>
      <c r="T118" s="9">
        <v>5.0</v>
      </c>
      <c r="U118" s="9">
        <v>12.0</v>
      </c>
      <c r="V118" s="9">
        <v>2.0</v>
      </c>
      <c r="W118" s="9">
        <v>10.0</v>
      </c>
      <c r="X118" s="9">
        <v>0.0</v>
      </c>
      <c r="Y118" s="9">
        <v>1.0</v>
      </c>
      <c r="Z118" s="9">
        <v>0.0</v>
      </c>
      <c r="AA118" s="9">
        <v>0.0</v>
      </c>
      <c r="AB118" s="9">
        <v>1.0</v>
      </c>
      <c r="AC118" s="9">
        <v>67.0</v>
      </c>
      <c r="AD118" s="9">
        <v>2.0</v>
      </c>
      <c r="AE118" s="9">
        <v>9.0</v>
      </c>
      <c r="AF118" s="9">
        <v>1.4</v>
      </c>
      <c r="AG118" s="9">
        <v>67.0</v>
      </c>
      <c r="AH118" s="9">
        <v>56.0</v>
      </c>
      <c r="AI118" s="9">
        <v>5.0</v>
      </c>
      <c r="AJ118" s="9">
        <v>18.0</v>
      </c>
      <c r="AK118" s="9">
        <v>5.0</v>
      </c>
      <c r="AL118" s="9">
        <v>0.0</v>
      </c>
      <c r="AM118" s="9">
        <v>2.0</v>
      </c>
      <c r="AN118" s="9">
        <v>0.0</v>
      </c>
      <c r="AO118" s="9">
        <v>1.0</v>
      </c>
      <c r="AP118" s="9">
        <v>10.0</v>
      </c>
      <c r="AQ118" s="9">
        <v>0.321</v>
      </c>
      <c r="AR118" s="9">
        <v>0.424</v>
      </c>
      <c r="AS118" s="9">
        <v>0.518</v>
      </c>
      <c r="AT118" s="9">
        <v>0.942</v>
      </c>
      <c r="AU118" s="9">
        <v>29.0</v>
      </c>
      <c r="AV118" s="9">
        <v>1.0</v>
      </c>
      <c r="AW118" s="9">
        <v>0.0</v>
      </c>
      <c r="AX118" s="9">
        <v>1.0</v>
      </c>
      <c r="AY118" s="9">
        <v>0.0</v>
      </c>
      <c r="AZ118" s="9">
        <v>0.0</v>
      </c>
      <c r="BA118" s="9">
        <v>1.0</v>
      </c>
      <c r="BB118" s="9">
        <v>0.4</v>
      </c>
      <c r="BC118" s="5">
        <f t="shared" si="1"/>
        <v>11</v>
      </c>
      <c r="BD118" s="5">
        <f t="shared" si="2"/>
        <v>-1</v>
      </c>
    </row>
    <row r="119">
      <c r="A119" s="7">
        <v>118.0</v>
      </c>
      <c r="B119" s="3"/>
      <c r="C119" s="8" t="s">
        <v>1233</v>
      </c>
      <c r="D119" s="8" t="s">
        <v>1126</v>
      </c>
      <c r="E119" s="9">
        <v>2019.0</v>
      </c>
      <c r="F119" s="9">
        <v>2020.0</v>
      </c>
      <c r="G119" s="9">
        <v>14.0</v>
      </c>
      <c r="H119" s="9">
        <v>14.0</v>
      </c>
      <c r="I119" s="3"/>
      <c r="J119" s="3"/>
      <c r="K119" s="3"/>
      <c r="L119" s="9">
        <v>8.8</v>
      </c>
      <c r="M119" s="9">
        <v>12.0</v>
      </c>
      <c r="N119" s="3"/>
      <c r="O119" s="3"/>
      <c r="P119" s="3"/>
      <c r="Q119" s="3"/>
      <c r="R119" s="9">
        <v>15.1</v>
      </c>
      <c r="S119" s="9">
        <v>24.0</v>
      </c>
      <c r="T119" s="9">
        <v>20.0</v>
      </c>
      <c r="U119" s="9">
        <v>15.0</v>
      </c>
      <c r="V119" s="9">
        <v>5.0</v>
      </c>
      <c r="W119" s="9">
        <v>7.0</v>
      </c>
      <c r="X119" s="9">
        <v>0.0</v>
      </c>
      <c r="Y119" s="9">
        <v>1.0</v>
      </c>
      <c r="Z119" s="9">
        <v>1.0</v>
      </c>
      <c r="AA119" s="9">
        <v>0.0</v>
      </c>
      <c r="AB119" s="9">
        <v>0.0</v>
      </c>
      <c r="AC119" s="9">
        <v>77.0</v>
      </c>
      <c r="AD119" s="9">
        <v>2.022</v>
      </c>
      <c r="AE119" s="9">
        <v>8.2</v>
      </c>
      <c r="AF119" s="9">
        <v>2.0</v>
      </c>
      <c r="AG119" s="9">
        <v>77.0</v>
      </c>
      <c r="AH119" s="9">
        <v>66.0</v>
      </c>
      <c r="AI119" s="9">
        <v>20.0</v>
      </c>
      <c r="AJ119" s="9">
        <v>24.0</v>
      </c>
      <c r="AK119" s="9">
        <v>3.0</v>
      </c>
      <c r="AL119" s="9">
        <v>1.0</v>
      </c>
      <c r="AM119" s="9">
        <v>5.0</v>
      </c>
      <c r="AN119" s="9">
        <v>1.0</v>
      </c>
      <c r="AO119" s="9">
        <v>0.0</v>
      </c>
      <c r="AP119" s="9">
        <v>7.0</v>
      </c>
      <c r="AQ119" s="9">
        <v>0.364</v>
      </c>
      <c r="AR119" s="9">
        <v>0.416</v>
      </c>
      <c r="AS119" s="9">
        <v>0.667</v>
      </c>
      <c r="AT119" s="9">
        <v>1.082</v>
      </c>
      <c r="AU119" s="9">
        <v>44.0</v>
      </c>
      <c r="AV119" s="9">
        <v>0.0</v>
      </c>
      <c r="AW119" s="9">
        <v>1.0</v>
      </c>
      <c r="AX119" s="9">
        <v>0.0</v>
      </c>
      <c r="AY119" s="9">
        <v>3.0</v>
      </c>
      <c r="AZ119" s="9">
        <v>0.0</v>
      </c>
      <c r="BA119" s="9">
        <v>1.0</v>
      </c>
      <c r="BB119" s="9">
        <v>0.38</v>
      </c>
      <c r="BC119" s="5">
        <f t="shared" si="1"/>
        <v>15</v>
      </c>
      <c r="BD119" s="5">
        <f t="shared" si="2"/>
        <v>1</v>
      </c>
    </row>
    <row r="120">
      <c r="A120" s="7">
        <v>119.0</v>
      </c>
      <c r="B120" s="3"/>
      <c r="C120" s="8" t="s">
        <v>1234</v>
      </c>
      <c r="D120" s="8" t="s">
        <v>1126</v>
      </c>
      <c r="E120" s="9">
        <v>2019.0</v>
      </c>
      <c r="F120" s="9">
        <v>2019.0</v>
      </c>
      <c r="G120" s="9">
        <v>30.0</v>
      </c>
      <c r="H120" s="9">
        <v>14.0</v>
      </c>
      <c r="I120" s="3"/>
      <c r="J120" s="3"/>
      <c r="K120" s="3"/>
      <c r="L120" s="9">
        <v>3.86</v>
      </c>
      <c r="M120" s="9">
        <v>0.0</v>
      </c>
      <c r="N120" s="3"/>
      <c r="O120" s="3"/>
      <c r="P120" s="3"/>
      <c r="Q120" s="3"/>
      <c r="R120" s="9">
        <v>14.0</v>
      </c>
      <c r="S120" s="9">
        <v>13.0</v>
      </c>
      <c r="T120" s="9">
        <v>10.0</v>
      </c>
      <c r="U120" s="9">
        <v>6.0</v>
      </c>
      <c r="V120" s="9">
        <v>3.0</v>
      </c>
      <c r="W120" s="9">
        <v>11.0</v>
      </c>
      <c r="X120" s="9">
        <v>0.0</v>
      </c>
      <c r="Y120" s="9">
        <v>0.0</v>
      </c>
      <c r="Z120" s="9">
        <v>1.0</v>
      </c>
      <c r="AA120" s="9">
        <v>0.0</v>
      </c>
      <c r="AB120" s="9">
        <v>0.0</v>
      </c>
      <c r="AC120" s="9">
        <v>65.0</v>
      </c>
      <c r="AD120" s="9">
        <v>1.714</v>
      </c>
      <c r="AE120" s="9">
        <v>9.0</v>
      </c>
      <c r="AF120" s="9">
        <v>1.27</v>
      </c>
      <c r="AG120" s="9">
        <v>65.0</v>
      </c>
      <c r="AH120" s="9">
        <v>52.0</v>
      </c>
      <c r="AI120" s="9">
        <v>10.0</v>
      </c>
      <c r="AJ120" s="9">
        <v>13.0</v>
      </c>
      <c r="AK120" s="9">
        <v>4.0</v>
      </c>
      <c r="AL120" s="9">
        <v>0.0</v>
      </c>
      <c r="AM120" s="9">
        <v>3.0</v>
      </c>
      <c r="AN120" s="9">
        <v>4.0</v>
      </c>
      <c r="AO120" s="9">
        <v>0.0</v>
      </c>
      <c r="AP120" s="9">
        <v>11.0</v>
      </c>
      <c r="AQ120" s="9">
        <v>0.25</v>
      </c>
      <c r="AR120" s="9">
        <v>0.385</v>
      </c>
      <c r="AS120" s="9">
        <v>0.5</v>
      </c>
      <c r="AT120" s="9">
        <v>0.885</v>
      </c>
      <c r="AU120" s="9">
        <v>26.0</v>
      </c>
      <c r="AV120" s="9">
        <v>2.0</v>
      </c>
      <c r="AW120" s="9">
        <v>1.0</v>
      </c>
      <c r="AX120" s="9">
        <v>0.0</v>
      </c>
      <c r="AY120" s="9">
        <v>1.0</v>
      </c>
      <c r="AZ120" s="9">
        <v>0.0</v>
      </c>
      <c r="BA120" s="9">
        <v>0.0</v>
      </c>
      <c r="BB120" s="9">
        <v>0.278</v>
      </c>
      <c r="BC120" s="5">
        <f t="shared" si="1"/>
        <v>6</v>
      </c>
      <c r="BD120" s="5">
        <f t="shared" si="2"/>
        <v>4</v>
      </c>
    </row>
    <row r="121">
      <c r="A121" s="7">
        <v>120.0</v>
      </c>
      <c r="B121" s="3"/>
      <c r="C121" s="8" t="s">
        <v>1235</v>
      </c>
      <c r="D121" s="8" t="s">
        <v>1126</v>
      </c>
      <c r="E121" s="9">
        <v>2019.0</v>
      </c>
      <c r="F121" s="9">
        <v>2020.0</v>
      </c>
      <c r="G121" s="9">
        <v>14.0</v>
      </c>
      <c r="H121" s="9">
        <v>14.0</v>
      </c>
      <c r="I121" s="3"/>
      <c r="J121" s="3"/>
      <c r="K121" s="3"/>
      <c r="L121" s="9">
        <v>1.38</v>
      </c>
      <c r="M121" s="9">
        <v>6.0</v>
      </c>
      <c r="N121" s="3"/>
      <c r="O121" s="3"/>
      <c r="P121" s="3"/>
      <c r="Q121" s="3"/>
      <c r="R121" s="9">
        <v>13.0</v>
      </c>
      <c r="S121" s="9">
        <v>11.0</v>
      </c>
      <c r="T121" s="9">
        <v>5.0</v>
      </c>
      <c r="U121" s="9">
        <v>2.0</v>
      </c>
      <c r="V121" s="9">
        <v>0.0</v>
      </c>
      <c r="W121" s="9">
        <v>2.0</v>
      </c>
      <c r="X121" s="9">
        <v>0.0</v>
      </c>
      <c r="Y121" s="9">
        <v>1.0</v>
      </c>
      <c r="Z121" s="9">
        <v>0.0</v>
      </c>
      <c r="AA121" s="9">
        <v>0.0</v>
      </c>
      <c r="AB121" s="9">
        <v>0.0</v>
      </c>
      <c r="AC121" s="9">
        <v>51.0</v>
      </c>
      <c r="AD121" s="9">
        <v>1.0</v>
      </c>
      <c r="AE121" s="9">
        <v>9.7</v>
      </c>
      <c r="AF121" s="9">
        <v>7.0</v>
      </c>
      <c r="AG121" s="9">
        <v>51.0</v>
      </c>
      <c r="AH121" s="9">
        <v>48.0</v>
      </c>
      <c r="AI121" s="9">
        <v>5.0</v>
      </c>
      <c r="AJ121" s="9">
        <v>11.0</v>
      </c>
      <c r="AK121" s="9">
        <v>4.0</v>
      </c>
      <c r="AL121" s="9">
        <v>0.0</v>
      </c>
      <c r="AM121" s="9">
        <v>0.0</v>
      </c>
      <c r="AN121" s="9">
        <v>1.0</v>
      </c>
      <c r="AO121" s="9">
        <v>0.0</v>
      </c>
      <c r="AP121" s="9">
        <v>2.0</v>
      </c>
      <c r="AQ121" s="9">
        <v>0.229</v>
      </c>
      <c r="AR121" s="9">
        <v>0.26</v>
      </c>
      <c r="AS121" s="9">
        <v>0.313</v>
      </c>
      <c r="AT121" s="9">
        <v>0.573</v>
      </c>
      <c r="AU121" s="9">
        <v>15.0</v>
      </c>
      <c r="AV121" s="9">
        <v>1.0</v>
      </c>
      <c r="AW121" s="9">
        <v>0.0</v>
      </c>
      <c r="AX121" s="9">
        <v>1.0</v>
      </c>
      <c r="AY121" s="9">
        <v>0.0</v>
      </c>
      <c r="AZ121" s="9">
        <v>0.0</v>
      </c>
      <c r="BA121" s="9">
        <v>1.0</v>
      </c>
      <c r="BB121" s="9">
        <v>0.324</v>
      </c>
      <c r="BC121" s="5">
        <f t="shared" si="1"/>
        <v>7</v>
      </c>
      <c r="BD121" s="5">
        <f t="shared" si="2"/>
        <v>1</v>
      </c>
    </row>
    <row r="122">
      <c r="A122" s="7">
        <v>121.0</v>
      </c>
      <c r="B122" s="3"/>
      <c r="C122" s="8" t="s">
        <v>1236</v>
      </c>
      <c r="D122" s="8" t="s">
        <v>1126</v>
      </c>
      <c r="E122" s="9">
        <v>2019.0</v>
      </c>
      <c r="F122" s="9">
        <v>2019.0</v>
      </c>
      <c r="G122" s="9">
        <v>34.0</v>
      </c>
      <c r="H122" s="9">
        <v>14.0</v>
      </c>
      <c r="I122" s="3"/>
      <c r="J122" s="3"/>
      <c r="K122" s="3"/>
      <c r="L122" s="9">
        <v>4.05</v>
      </c>
      <c r="M122" s="9">
        <v>0.0</v>
      </c>
      <c r="N122" s="3"/>
      <c r="O122" s="3"/>
      <c r="P122" s="3"/>
      <c r="Q122" s="3"/>
      <c r="R122" s="9">
        <v>13.1</v>
      </c>
      <c r="S122" s="9">
        <v>12.0</v>
      </c>
      <c r="T122" s="9">
        <v>9.0</v>
      </c>
      <c r="U122" s="9">
        <v>6.0</v>
      </c>
      <c r="V122" s="9">
        <v>0.0</v>
      </c>
      <c r="W122" s="9">
        <v>7.0</v>
      </c>
      <c r="X122" s="9">
        <v>0.0</v>
      </c>
      <c r="Y122" s="9">
        <v>0.0</v>
      </c>
      <c r="Z122" s="9">
        <v>0.0</v>
      </c>
      <c r="AA122" s="9">
        <v>0.0</v>
      </c>
      <c r="AB122" s="9">
        <v>0.0</v>
      </c>
      <c r="AC122" s="9">
        <v>57.0</v>
      </c>
      <c r="AD122" s="9">
        <v>1.425</v>
      </c>
      <c r="AE122" s="9">
        <v>9.5</v>
      </c>
      <c r="AF122" s="9">
        <v>2.0</v>
      </c>
      <c r="AG122" s="9">
        <v>57.0</v>
      </c>
      <c r="AH122" s="9">
        <v>49.0</v>
      </c>
      <c r="AI122" s="9">
        <v>9.0</v>
      </c>
      <c r="AJ122" s="9">
        <v>12.0</v>
      </c>
      <c r="AK122" s="9">
        <v>6.0</v>
      </c>
      <c r="AL122" s="9">
        <v>0.0</v>
      </c>
      <c r="AM122" s="9">
        <v>0.0</v>
      </c>
      <c r="AN122" s="9">
        <v>1.0</v>
      </c>
      <c r="AO122" s="9">
        <v>0.0</v>
      </c>
      <c r="AP122" s="9">
        <v>7.0</v>
      </c>
      <c r="AQ122" s="9">
        <v>0.245</v>
      </c>
      <c r="AR122" s="9">
        <v>0.333</v>
      </c>
      <c r="AS122" s="9">
        <v>0.367</v>
      </c>
      <c r="AT122" s="9">
        <v>0.701</v>
      </c>
      <c r="AU122" s="9">
        <v>18.0</v>
      </c>
      <c r="AV122" s="9">
        <v>0.0</v>
      </c>
      <c r="AW122" s="9">
        <v>0.0</v>
      </c>
      <c r="AX122" s="9">
        <v>0.0</v>
      </c>
      <c r="AY122" s="9">
        <v>1.0</v>
      </c>
      <c r="AZ122" s="9">
        <v>0.0</v>
      </c>
      <c r="BA122" s="9">
        <v>0.0</v>
      </c>
      <c r="BB122" s="9">
        <v>0.333</v>
      </c>
      <c r="BC122" s="5">
        <f t="shared" si="1"/>
        <v>6</v>
      </c>
      <c r="BD122" s="5">
        <f t="shared" si="2"/>
        <v>1</v>
      </c>
    </row>
    <row r="123">
      <c r="A123" s="7">
        <v>122.0</v>
      </c>
      <c r="B123" s="3"/>
      <c r="C123" s="8" t="s">
        <v>1237</v>
      </c>
      <c r="D123" s="8" t="s">
        <v>1126</v>
      </c>
      <c r="E123" s="9">
        <v>2019.0</v>
      </c>
      <c r="F123" s="9">
        <v>2020.0</v>
      </c>
      <c r="G123" s="9">
        <v>24.0</v>
      </c>
      <c r="H123" s="9">
        <v>13.0</v>
      </c>
      <c r="I123" s="3"/>
      <c r="J123" s="3"/>
      <c r="K123" s="3"/>
      <c r="L123" s="9">
        <v>5.06</v>
      </c>
      <c r="M123" s="9">
        <v>2.0</v>
      </c>
      <c r="N123" s="3"/>
      <c r="O123" s="3"/>
      <c r="P123" s="3"/>
      <c r="Q123" s="3"/>
      <c r="R123" s="9">
        <v>16.0</v>
      </c>
      <c r="S123" s="9">
        <v>17.0</v>
      </c>
      <c r="T123" s="9">
        <v>5.0</v>
      </c>
      <c r="U123" s="9">
        <v>9.0</v>
      </c>
      <c r="V123" s="9">
        <v>0.0</v>
      </c>
      <c r="W123" s="9">
        <v>10.0</v>
      </c>
      <c r="X123" s="9">
        <v>0.0</v>
      </c>
      <c r="Y123" s="9">
        <v>1.0</v>
      </c>
      <c r="Z123" s="9">
        <v>0.0</v>
      </c>
      <c r="AA123" s="9">
        <v>0.0</v>
      </c>
      <c r="AB123" s="9">
        <v>0.0</v>
      </c>
      <c r="AC123" s="9">
        <v>75.0</v>
      </c>
      <c r="AD123" s="9">
        <v>1.688</v>
      </c>
      <c r="AE123" s="9">
        <v>7.3</v>
      </c>
      <c r="AF123" s="9">
        <v>1.3</v>
      </c>
      <c r="AG123" s="9">
        <v>75.0</v>
      </c>
      <c r="AH123" s="9">
        <v>64.0</v>
      </c>
      <c r="AI123" s="9">
        <v>5.0</v>
      </c>
      <c r="AJ123" s="9">
        <v>17.0</v>
      </c>
      <c r="AK123" s="9">
        <v>6.0</v>
      </c>
      <c r="AL123" s="9">
        <v>0.0</v>
      </c>
      <c r="AM123" s="9">
        <v>0.0</v>
      </c>
      <c r="AN123" s="9">
        <v>1.0</v>
      </c>
      <c r="AO123" s="9">
        <v>0.0</v>
      </c>
      <c r="AP123" s="9">
        <v>10.0</v>
      </c>
      <c r="AQ123" s="9">
        <v>0.266</v>
      </c>
      <c r="AR123" s="9">
        <v>0.36</v>
      </c>
      <c r="AS123" s="9">
        <v>0.359</v>
      </c>
      <c r="AT123" s="9">
        <v>0.719</v>
      </c>
      <c r="AU123" s="9">
        <v>23.0</v>
      </c>
      <c r="AV123" s="9">
        <v>1.0</v>
      </c>
      <c r="AW123" s="9">
        <v>0.0</v>
      </c>
      <c r="AX123" s="9">
        <v>0.0</v>
      </c>
      <c r="AY123" s="9">
        <v>1.0</v>
      </c>
      <c r="AZ123" s="9">
        <v>0.0</v>
      </c>
      <c r="BA123" s="9">
        <v>1.0</v>
      </c>
      <c r="BB123" s="9">
        <v>0.327</v>
      </c>
      <c r="BC123" s="5">
        <f t="shared" si="1"/>
        <v>11</v>
      </c>
      <c r="BD123" s="5">
        <f t="shared" si="2"/>
        <v>1</v>
      </c>
    </row>
    <row r="124">
      <c r="A124" s="7">
        <v>123.0</v>
      </c>
      <c r="B124" s="3"/>
      <c r="C124" s="8" t="s">
        <v>1238</v>
      </c>
      <c r="D124" s="8" t="s">
        <v>1126</v>
      </c>
      <c r="E124" s="9">
        <v>2019.0</v>
      </c>
      <c r="F124" s="9">
        <v>2019.0</v>
      </c>
      <c r="G124" s="9">
        <v>30.0</v>
      </c>
      <c r="H124" s="9">
        <v>13.0</v>
      </c>
      <c r="I124" s="3"/>
      <c r="J124" s="3"/>
      <c r="K124" s="3"/>
      <c r="L124" s="9">
        <v>6.0</v>
      </c>
      <c r="M124" s="9">
        <v>12.0</v>
      </c>
      <c r="N124" s="3"/>
      <c r="O124" s="3"/>
      <c r="P124" s="3"/>
      <c r="Q124" s="3"/>
      <c r="R124" s="9">
        <v>18.0</v>
      </c>
      <c r="S124" s="9">
        <v>38.0</v>
      </c>
      <c r="T124" s="9">
        <v>21.0</v>
      </c>
      <c r="U124" s="9">
        <v>12.0</v>
      </c>
      <c r="V124" s="9">
        <v>4.0</v>
      </c>
      <c r="W124" s="9">
        <v>4.0</v>
      </c>
      <c r="X124" s="9">
        <v>0.0</v>
      </c>
      <c r="Y124" s="9">
        <v>0.0</v>
      </c>
      <c r="Z124" s="9">
        <v>2.0</v>
      </c>
      <c r="AA124" s="9">
        <v>0.0</v>
      </c>
      <c r="AB124" s="9">
        <v>0.0</v>
      </c>
      <c r="AC124" s="9">
        <v>91.0</v>
      </c>
      <c r="AD124" s="9">
        <v>2.333</v>
      </c>
      <c r="AE124" s="9">
        <v>6.5</v>
      </c>
      <c r="AF124" s="9">
        <v>3.25</v>
      </c>
      <c r="AG124" s="9">
        <v>91.0</v>
      </c>
      <c r="AH124" s="9">
        <v>84.0</v>
      </c>
      <c r="AI124" s="9">
        <v>21.0</v>
      </c>
      <c r="AJ124" s="9">
        <v>38.0</v>
      </c>
      <c r="AK124" s="9">
        <v>7.0</v>
      </c>
      <c r="AL124" s="9">
        <v>1.0</v>
      </c>
      <c r="AM124" s="9">
        <v>4.0</v>
      </c>
      <c r="AN124" s="9">
        <v>2.0</v>
      </c>
      <c r="AO124" s="9">
        <v>1.0</v>
      </c>
      <c r="AP124" s="9">
        <v>4.0</v>
      </c>
      <c r="AQ124" s="9">
        <v>0.452</v>
      </c>
      <c r="AR124" s="9">
        <v>0.484</v>
      </c>
      <c r="AS124" s="9">
        <v>0.702</v>
      </c>
      <c r="AT124" s="9">
        <v>1.186</v>
      </c>
      <c r="AU124" s="9">
        <v>59.0</v>
      </c>
      <c r="AV124" s="9">
        <v>3.0</v>
      </c>
      <c r="AW124" s="9">
        <v>2.0</v>
      </c>
      <c r="AX124" s="9">
        <v>0.0</v>
      </c>
      <c r="AY124" s="9">
        <v>1.0</v>
      </c>
      <c r="AZ124" s="9">
        <v>0.0</v>
      </c>
      <c r="BA124" s="9">
        <v>0.0</v>
      </c>
      <c r="BB124" s="9">
        <v>0.5</v>
      </c>
      <c r="BC124" s="5">
        <f t="shared" si="1"/>
        <v>26</v>
      </c>
      <c r="BD124" s="5">
        <f t="shared" si="2"/>
        <v>1</v>
      </c>
    </row>
    <row r="125">
      <c r="A125" s="7">
        <v>124.0</v>
      </c>
      <c r="B125" s="3"/>
      <c r="C125" s="8" t="s">
        <v>1239</v>
      </c>
      <c r="D125" s="8" t="s">
        <v>1126</v>
      </c>
      <c r="E125" s="9">
        <v>2019.0</v>
      </c>
      <c r="F125" s="9">
        <v>2020.0</v>
      </c>
      <c r="G125" s="9">
        <v>19.0</v>
      </c>
      <c r="H125" s="9">
        <v>12.0</v>
      </c>
      <c r="I125" s="3"/>
      <c r="J125" s="3"/>
      <c r="K125" s="3"/>
      <c r="L125" s="9">
        <v>9.69</v>
      </c>
      <c r="M125" s="9">
        <v>3.0</v>
      </c>
      <c r="N125" s="3"/>
      <c r="O125" s="3"/>
      <c r="P125" s="3"/>
      <c r="Q125" s="3"/>
      <c r="R125" s="9">
        <v>13.0</v>
      </c>
      <c r="S125" s="9">
        <v>23.0</v>
      </c>
      <c r="T125" s="9">
        <v>9.0</v>
      </c>
      <c r="U125" s="9">
        <v>14.0</v>
      </c>
      <c r="V125" s="9">
        <v>2.0</v>
      </c>
      <c r="W125" s="9">
        <v>4.0</v>
      </c>
      <c r="X125" s="9">
        <v>0.0</v>
      </c>
      <c r="Y125" s="9">
        <v>1.0</v>
      </c>
      <c r="Z125" s="9">
        <v>1.0</v>
      </c>
      <c r="AA125" s="9">
        <v>0.0</v>
      </c>
      <c r="AB125" s="9">
        <v>1.0</v>
      </c>
      <c r="AC125" s="9">
        <v>64.0</v>
      </c>
      <c r="AD125" s="9">
        <v>2.077</v>
      </c>
      <c r="AE125" s="9">
        <v>8.3</v>
      </c>
      <c r="AF125" s="9">
        <v>3.0</v>
      </c>
      <c r="AG125" s="9">
        <v>64.0</v>
      </c>
      <c r="AH125" s="9">
        <v>57.0</v>
      </c>
      <c r="AI125" s="9">
        <v>9.0</v>
      </c>
      <c r="AJ125" s="9">
        <v>23.0</v>
      </c>
      <c r="AK125" s="9">
        <v>4.0</v>
      </c>
      <c r="AL125" s="9">
        <v>0.0</v>
      </c>
      <c r="AM125" s="9">
        <v>2.0</v>
      </c>
      <c r="AN125" s="9">
        <v>0.0</v>
      </c>
      <c r="AO125" s="9">
        <v>0.0</v>
      </c>
      <c r="AP125" s="9">
        <v>4.0</v>
      </c>
      <c r="AQ125" s="9">
        <v>0.404</v>
      </c>
      <c r="AR125" s="9">
        <v>0.438</v>
      </c>
      <c r="AS125" s="9">
        <v>0.579</v>
      </c>
      <c r="AT125" s="9">
        <v>1.016</v>
      </c>
      <c r="AU125" s="9">
        <v>33.0</v>
      </c>
      <c r="AV125" s="9">
        <v>3.0</v>
      </c>
      <c r="AW125" s="9">
        <v>1.0</v>
      </c>
      <c r="AX125" s="9">
        <v>0.0</v>
      </c>
      <c r="AY125" s="9">
        <v>2.0</v>
      </c>
      <c r="AZ125" s="9">
        <v>0.0</v>
      </c>
      <c r="BA125" s="9">
        <v>1.0</v>
      </c>
      <c r="BB125" s="9">
        <v>0.467</v>
      </c>
      <c r="BC125" s="5">
        <f t="shared" si="1"/>
        <v>17</v>
      </c>
      <c r="BD125" s="5">
        <f t="shared" si="2"/>
        <v>0</v>
      </c>
    </row>
    <row r="126">
      <c r="A126" s="7">
        <v>125.0</v>
      </c>
      <c r="B126" s="3"/>
      <c r="C126" s="8" t="s">
        <v>1240</v>
      </c>
      <c r="D126" s="8" t="s">
        <v>1126</v>
      </c>
      <c r="E126" s="9">
        <v>2019.0</v>
      </c>
      <c r="F126" s="9">
        <v>2020.0</v>
      </c>
      <c r="G126" s="9">
        <v>15.0</v>
      </c>
      <c r="H126" s="9">
        <v>12.0</v>
      </c>
      <c r="I126" s="3"/>
      <c r="J126" s="3"/>
      <c r="K126" s="3"/>
      <c r="L126" s="9">
        <v>1.74</v>
      </c>
      <c r="M126" s="9">
        <v>3.0</v>
      </c>
      <c r="N126" s="3"/>
      <c r="O126" s="3"/>
      <c r="P126" s="3"/>
      <c r="Q126" s="3"/>
      <c r="R126" s="9">
        <v>10.1</v>
      </c>
      <c r="S126" s="9">
        <v>7.0</v>
      </c>
      <c r="T126" s="9">
        <v>4.0</v>
      </c>
      <c r="U126" s="9">
        <v>2.0</v>
      </c>
      <c r="V126" s="9">
        <v>1.0</v>
      </c>
      <c r="W126" s="9">
        <v>5.0</v>
      </c>
      <c r="X126" s="9">
        <v>0.0</v>
      </c>
      <c r="Y126" s="9">
        <v>0.0</v>
      </c>
      <c r="Z126" s="9">
        <v>0.0</v>
      </c>
      <c r="AA126" s="9">
        <v>0.0</v>
      </c>
      <c r="AB126" s="9">
        <v>1.0</v>
      </c>
      <c r="AC126" s="9">
        <v>43.0</v>
      </c>
      <c r="AD126" s="9">
        <v>1.161</v>
      </c>
      <c r="AE126" s="9">
        <v>10.5</v>
      </c>
      <c r="AF126" s="9">
        <v>2.4</v>
      </c>
      <c r="AG126" s="9">
        <v>43.0</v>
      </c>
      <c r="AH126" s="9">
        <v>38.0</v>
      </c>
      <c r="AI126" s="9">
        <v>4.0</v>
      </c>
      <c r="AJ126" s="9">
        <v>7.0</v>
      </c>
      <c r="AK126" s="9">
        <v>1.0</v>
      </c>
      <c r="AL126" s="9">
        <v>0.0</v>
      </c>
      <c r="AM126" s="9">
        <v>1.0</v>
      </c>
      <c r="AN126" s="9">
        <v>1.0</v>
      </c>
      <c r="AO126" s="9">
        <v>0.0</v>
      </c>
      <c r="AP126" s="9">
        <v>5.0</v>
      </c>
      <c r="AQ126" s="9">
        <v>0.184</v>
      </c>
      <c r="AR126" s="9">
        <v>0.279</v>
      </c>
      <c r="AS126" s="9">
        <v>0.289</v>
      </c>
      <c r="AT126" s="9">
        <v>0.569</v>
      </c>
      <c r="AU126" s="9">
        <v>11.0</v>
      </c>
      <c r="AV126" s="9">
        <v>0.0</v>
      </c>
      <c r="AW126" s="9">
        <v>0.0</v>
      </c>
      <c r="AX126" s="9">
        <v>0.0</v>
      </c>
      <c r="AY126" s="9">
        <v>0.0</v>
      </c>
      <c r="AZ126" s="9">
        <v>0.0</v>
      </c>
      <c r="BA126" s="9">
        <v>0.0</v>
      </c>
      <c r="BB126" s="9">
        <v>0.24</v>
      </c>
      <c r="BC126" s="5">
        <f t="shared" si="1"/>
        <v>5</v>
      </c>
      <c r="BD126" s="5">
        <f t="shared" si="2"/>
        <v>1</v>
      </c>
    </row>
    <row r="127">
      <c r="A127" s="7">
        <v>126.0</v>
      </c>
      <c r="B127" s="3"/>
      <c r="C127" s="8" t="s">
        <v>1241</v>
      </c>
      <c r="D127" s="8" t="s">
        <v>1126</v>
      </c>
      <c r="E127" s="9">
        <v>2019.0</v>
      </c>
      <c r="F127" s="9">
        <v>2020.0</v>
      </c>
      <c r="G127" s="9">
        <v>23.0</v>
      </c>
      <c r="H127" s="9">
        <v>12.0</v>
      </c>
      <c r="I127" s="3"/>
      <c r="J127" s="3"/>
      <c r="K127" s="3"/>
      <c r="L127" s="9">
        <v>2.13</v>
      </c>
      <c r="M127" s="9">
        <v>0.0</v>
      </c>
      <c r="N127" s="3"/>
      <c r="O127" s="3"/>
      <c r="P127" s="3"/>
      <c r="Q127" s="3"/>
      <c r="R127" s="9">
        <v>12.2</v>
      </c>
      <c r="S127" s="9">
        <v>8.0</v>
      </c>
      <c r="T127" s="9">
        <v>6.0</v>
      </c>
      <c r="U127" s="9">
        <v>3.0</v>
      </c>
      <c r="V127" s="9">
        <v>2.0</v>
      </c>
      <c r="W127" s="9">
        <v>3.0</v>
      </c>
      <c r="X127" s="9">
        <v>0.0</v>
      </c>
      <c r="Y127" s="9">
        <v>0.0</v>
      </c>
      <c r="Z127" s="9">
        <v>0.0</v>
      </c>
      <c r="AA127" s="9">
        <v>0.0</v>
      </c>
      <c r="AB127" s="9">
        <v>0.0</v>
      </c>
      <c r="AC127" s="9">
        <v>48.0</v>
      </c>
      <c r="AD127" s="9">
        <v>0.868</v>
      </c>
      <c r="AE127" s="9">
        <v>8.5</v>
      </c>
      <c r="AF127" s="9">
        <v>4.0</v>
      </c>
      <c r="AG127" s="9">
        <v>48.0</v>
      </c>
      <c r="AH127" s="9">
        <v>44.0</v>
      </c>
      <c r="AI127" s="9">
        <v>6.0</v>
      </c>
      <c r="AJ127" s="9">
        <v>8.0</v>
      </c>
      <c r="AK127" s="9">
        <v>2.0</v>
      </c>
      <c r="AL127" s="9">
        <v>0.0</v>
      </c>
      <c r="AM127" s="9">
        <v>2.0</v>
      </c>
      <c r="AN127" s="9">
        <v>2.0</v>
      </c>
      <c r="AO127" s="9">
        <v>0.0</v>
      </c>
      <c r="AP127" s="9">
        <v>3.0</v>
      </c>
      <c r="AQ127" s="9">
        <v>0.182</v>
      </c>
      <c r="AR127" s="9">
        <v>0.234</v>
      </c>
      <c r="AS127" s="9">
        <v>0.364</v>
      </c>
      <c r="AT127" s="9">
        <v>0.598</v>
      </c>
      <c r="AU127" s="9">
        <v>16.0</v>
      </c>
      <c r="AV127" s="9">
        <v>1.0</v>
      </c>
      <c r="AW127" s="9">
        <v>0.0</v>
      </c>
      <c r="AX127" s="9">
        <v>1.0</v>
      </c>
      <c r="AY127" s="9">
        <v>0.0</v>
      </c>
      <c r="AZ127" s="9">
        <v>0.0</v>
      </c>
      <c r="BA127" s="9">
        <v>0.0</v>
      </c>
      <c r="BB127" s="9">
        <v>0.2</v>
      </c>
      <c r="BC127" s="5">
        <f t="shared" si="1"/>
        <v>4</v>
      </c>
      <c r="BD127" s="5">
        <f t="shared" si="2"/>
        <v>2</v>
      </c>
    </row>
    <row r="128">
      <c r="A128" s="7">
        <v>127.0</v>
      </c>
      <c r="B128" s="3"/>
      <c r="C128" s="8" t="s">
        <v>1242</v>
      </c>
      <c r="D128" s="8" t="s">
        <v>1126</v>
      </c>
      <c r="E128" s="9">
        <v>2019.0</v>
      </c>
      <c r="F128" s="9">
        <v>2019.0</v>
      </c>
      <c r="G128" s="9">
        <v>30.0</v>
      </c>
      <c r="H128" s="9">
        <v>12.0</v>
      </c>
      <c r="I128" s="3"/>
      <c r="J128" s="3"/>
      <c r="K128" s="3"/>
      <c r="L128" s="9">
        <v>5.4</v>
      </c>
      <c r="M128" s="9">
        <v>0.0</v>
      </c>
      <c r="N128" s="3"/>
      <c r="O128" s="3"/>
      <c r="P128" s="3"/>
      <c r="Q128" s="3"/>
      <c r="R128" s="9">
        <v>11.2</v>
      </c>
      <c r="S128" s="9">
        <v>12.0</v>
      </c>
      <c r="T128" s="9">
        <v>14.0</v>
      </c>
      <c r="U128" s="9">
        <v>7.0</v>
      </c>
      <c r="V128" s="9">
        <v>1.0</v>
      </c>
      <c r="W128" s="9">
        <v>8.0</v>
      </c>
      <c r="X128" s="9">
        <v>0.0</v>
      </c>
      <c r="Y128" s="9">
        <v>1.0</v>
      </c>
      <c r="Z128" s="9">
        <v>0.0</v>
      </c>
      <c r="AA128" s="9">
        <v>0.0</v>
      </c>
      <c r="AB128" s="9">
        <v>0.0</v>
      </c>
      <c r="AC128" s="9">
        <v>55.0</v>
      </c>
      <c r="AD128" s="9">
        <v>1.714</v>
      </c>
      <c r="AE128" s="9">
        <v>9.3</v>
      </c>
      <c r="AF128" s="9">
        <v>1.5</v>
      </c>
      <c r="AG128" s="9">
        <v>55.0</v>
      </c>
      <c r="AH128" s="9">
        <v>46.0</v>
      </c>
      <c r="AI128" s="9">
        <v>14.0</v>
      </c>
      <c r="AJ128" s="9">
        <v>12.0</v>
      </c>
      <c r="AK128" s="9">
        <v>4.0</v>
      </c>
      <c r="AL128" s="9">
        <v>0.0</v>
      </c>
      <c r="AM128" s="9">
        <v>1.0</v>
      </c>
      <c r="AN128" s="9">
        <v>0.0</v>
      </c>
      <c r="AO128" s="9">
        <v>0.0</v>
      </c>
      <c r="AP128" s="9">
        <v>8.0</v>
      </c>
      <c r="AQ128" s="9">
        <v>0.261</v>
      </c>
      <c r="AR128" s="9">
        <v>0.364</v>
      </c>
      <c r="AS128" s="9">
        <v>0.413</v>
      </c>
      <c r="AT128" s="9">
        <v>0.777</v>
      </c>
      <c r="AU128" s="9">
        <v>19.0</v>
      </c>
      <c r="AV128" s="9">
        <v>0.0</v>
      </c>
      <c r="AW128" s="9">
        <v>0.0</v>
      </c>
      <c r="AX128" s="9">
        <v>0.0</v>
      </c>
      <c r="AY128" s="9">
        <v>1.0</v>
      </c>
      <c r="AZ128" s="9">
        <v>0.0</v>
      </c>
      <c r="BA128" s="9">
        <v>1.0</v>
      </c>
      <c r="BB128" s="9">
        <v>0.324</v>
      </c>
      <c r="BC128" s="5">
        <f t="shared" si="1"/>
        <v>7</v>
      </c>
      <c r="BD128" s="5">
        <f t="shared" si="2"/>
        <v>0</v>
      </c>
    </row>
    <row r="129">
      <c r="A129" s="7">
        <v>128.0</v>
      </c>
      <c r="B129" s="3"/>
      <c r="C129" s="8" t="s">
        <v>1243</v>
      </c>
      <c r="D129" s="8" t="s">
        <v>1126</v>
      </c>
      <c r="E129" s="9">
        <v>2019.0</v>
      </c>
      <c r="F129" s="9">
        <v>2020.0</v>
      </c>
      <c r="G129" s="9">
        <v>17.0</v>
      </c>
      <c r="H129" s="9">
        <v>12.0</v>
      </c>
      <c r="I129" s="3"/>
      <c r="J129" s="3"/>
      <c r="K129" s="3"/>
      <c r="L129" s="9">
        <v>3.22</v>
      </c>
      <c r="M129" s="9">
        <v>12.0</v>
      </c>
      <c r="N129" s="3"/>
      <c r="O129" s="3"/>
      <c r="P129" s="3"/>
      <c r="Q129" s="3"/>
      <c r="R129" s="9">
        <v>22.1</v>
      </c>
      <c r="S129" s="9">
        <v>20.0</v>
      </c>
      <c r="T129" s="9">
        <v>11.0</v>
      </c>
      <c r="U129" s="9">
        <v>8.0</v>
      </c>
      <c r="V129" s="9">
        <v>4.0</v>
      </c>
      <c r="W129" s="9">
        <v>9.0</v>
      </c>
      <c r="X129" s="9">
        <v>0.0</v>
      </c>
      <c r="Y129" s="9">
        <v>3.0</v>
      </c>
      <c r="Z129" s="9">
        <v>1.0</v>
      </c>
      <c r="AA129" s="9">
        <v>0.0</v>
      </c>
      <c r="AB129" s="9">
        <v>0.0</v>
      </c>
      <c r="AC129" s="9">
        <v>96.0</v>
      </c>
      <c r="AD129" s="9">
        <v>1.299</v>
      </c>
      <c r="AE129" s="9">
        <v>4.8</v>
      </c>
      <c r="AF129" s="9">
        <v>1.33</v>
      </c>
      <c r="AG129" s="9">
        <v>96.0</v>
      </c>
      <c r="AH129" s="9">
        <v>86.0</v>
      </c>
      <c r="AI129" s="9">
        <v>11.0</v>
      </c>
      <c r="AJ129" s="9">
        <v>20.0</v>
      </c>
      <c r="AK129" s="9">
        <v>5.0</v>
      </c>
      <c r="AL129" s="9">
        <v>0.0</v>
      </c>
      <c r="AM129" s="9">
        <v>4.0</v>
      </c>
      <c r="AN129" s="9">
        <v>1.0</v>
      </c>
      <c r="AO129" s="9">
        <v>1.0</v>
      </c>
      <c r="AP129" s="9">
        <v>9.0</v>
      </c>
      <c r="AQ129" s="9">
        <v>0.233</v>
      </c>
      <c r="AR129" s="9">
        <v>0.313</v>
      </c>
      <c r="AS129" s="9">
        <v>0.43</v>
      </c>
      <c r="AT129" s="9">
        <v>0.743</v>
      </c>
      <c r="AU129" s="9">
        <v>37.0</v>
      </c>
      <c r="AV129" s="9">
        <v>3.0</v>
      </c>
      <c r="AW129" s="9">
        <v>1.0</v>
      </c>
      <c r="AX129" s="9">
        <v>0.0</v>
      </c>
      <c r="AY129" s="9">
        <v>0.0</v>
      </c>
      <c r="AZ129" s="9">
        <v>0.0</v>
      </c>
      <c r="BA129" s="9">
        <v>3.0</v>
      </c>
      <c r="BB129" s="9">
        <v>0.229</v>
      </c>
      <c r="BC129" s="5">
        <f t="shared" si="1"/>
        <v>11</v>
      </c>
      <c r="BD129" s="5">
        <f t="shared" si="2"/>
        <v>0</v>
      </c>
    </row>
    <row r="130">
      <c r="A130" s="7">
        <v>129.0</v>
      </c>
      <c r="B130" s="3"/>
      <c r="C130" s="8" t="s">
        <v>1244</v>
      </c>
      <c r="D130" s="8" t="s">
        <v>1126</v>
      </c>
      <c r="E130" s="9">
        <v>2019.0</v>
      </c>
      <c r="F130" s="9">
        <v>2020.0</v>
      </c>
      <c r="G130" s="9">
        <v>30.0</v>
      </c>
      <c r="H130" s="9">
        <v>12.0</v>
      </c>
      <c r="I130" s="3"/>
      <c r="J130" s="3"/>
      <c r="K130" s="3"/>
      <c r="L130" s="9">
        <v>8.31</v>
      </c>
      <c r="M130" s="9">
        <v>0.0</v>
      </c>
      <c r="N130" s="3"/>
      <c r="O130" s="3"/>
      <c r="P130" s="3"/>
      <c r="Q130" s="3"/>
      <c r="R130" s="9">
        <v>13.0</v>
      </c>
      <c r="S130" s="9">
        <v>14.0</v>
      </c>
      <c r="T130" s="9">
        <v>21.0</v>
      </c>
      <c r="U130" s="9">
        <v>12.0</v>
      </c>
      <c r="V130" s="9">
        <v>5.0</v>
      </c>
      <c r="W130" s="9">
        <v>2.0</v>
      </c>
      <c r="X130" s="9">
        <v>0.0</v>
      </c>
      <c r="Y130" s="9">
        <v>0.0</v>
      </c>
      <c r="Z130" s="9">
        <v>1.0</v>
      </c>
      <c r="AA130" s="9">
        <v>0.0</v>
      </c>
      <c r="AB130" s="9">
        <v>0.0</v>
      </c>
      <c r="AC130" s="9">
        <v>55.0</v>
      </c>
      <c r="AD130" s="9">
        <v>1.231</v>
      </c>
      <c r="AE130" s="9">
        <v>8.3</v>
      </c>
      <c r="AF130" s="9">
        <v>6.0</v>
      </c>
      <c r="AG130" s="9">
        <v>55.0</v>
      </c>
      <c r="AH130" s="9">
        <v>51.0</v>
      </c>
      <c r="AI130" s="9">
        <v>21.0</v>
      </c>
      <c r="AJ130" s="9">
        <v>14.0</v>
      </c>
      <c r="AK130" s="9">
        <v>4.0</v>
      </c>
      <c r="AL130" s="9">
        <v>0.0</v>
      </c>
      <c r="AM130" s="9">
        <v>5.0</v>
      </c>
      <c r="AN130" s="9">
        <v>1.0</v>
      </c>
      <c r="AO130" s="9">
        <v>0.0</v>
      </c>
      <c r="AP130" s="9">
        <v>2.0</v>
      </c>
      <c r="AQ130" s="9">
        <v>0.275</v>
      </c>
      <c r="AR130" s="9">
        <v>0.309</v>
      </c>
      <c r="AS130" s="9">
        <v>0.647</v>
      </c>
      <c r="AT130" s="9">
        <v>0.956</v>
      </c>
      <c r="AU130" s="9">
        <v>33.0</v>
      </c>
      <c r="AV130" s="9">
        <v>1.0</v>
      </c>
      <c r="AW130" s="9">
        <v>1.0</v>
      </c>
      <c r="AX130" s="9">
        <v>0.0</v>
      </c>
      <c r="AY130" s="9">
        <v>1.0</v>
      </c>
      <c r="AZ130" s="9">
        <v>0.0</v>
      </c>
      <c r="BA130" s="9">
        <v>0.0</v>
      </c>
      <c r="BB130" s="9">
        <v>0.257</v>
      </c>
      <c r="BC130" s="5">
        <f t="shared" si="1"/>
        <v>5</v>
      </c>
      <c r="BD130" s="5">
        <f t="shared" si="2"/>
        <v>1</v>
      </c>
    </row>
    <row r="131">
      <c r="A131" s="7">
        <v>130.0</v>
      </c>
      <c r="B131" s="3"/>
      <c r="C131" s="8" t="s">
        <v>1245</v>
      </c>
      <c r="D131" s="8" t="s">
        <v>1126</v>
      </c>
      <c r="E131" s="9">
        <v>2019.0</v>
      </c>
      <c r="F131" s="9">
        <v>2020.0</v>
      </c>
      <c r="G131" s="9">
        <v>57.0</v>
      </c>
      <c r="H131" s="9">
        <v>12.0</v>
      </c>
      <c r="I131" s="3"/>
      <c r="J131" s="3"/>
      <c r="K131" s="3"/>
      <c r="L131" s="9">
        <v>4.58</v>
      </c>
      <c r="M131" s="9">
        <v>0.0</v>
      </c>
      <c r="N131" s="3"/>
      <c r="O131" s="3"/>
      <c r="P131" s="3"/>
      <c r="Q131" s="3"/>
      <c r="R131" s="9">
        <v>17.2</v>
      </c>
      <c r="S131" s="9">
        <v>25.0</v>
      </c>
      <c r="T131" s="9">
        <v>17.0</v>
      </c>
      <c r="U131" s="9">
        <v>9.0</v>
      </c>
      <c r="V131" s="9">
        <v>2.0</v>
      </c>
      <c r="W131" s="9">
        <v>6.0</v>
      </c>
      <c r="X131" s="9">
        <v>0.0</v>
      </c>
      <c r="Y131" s="9">
        <v>0.0</v>
      </c>
      <c r="Z131" s="9">
        <v>2.0</v>
      </c>
      <c r="AA131" s="9">
        <v>0.0</v>
      </c>
      <c r="AB131" s="9">
        <v>1.0</v>
      </c>
      <c r="AC131" s="9">
        <v>86.0</v>
      </c>
      <c r="AD131" s="9">
        <v>1.755</v>
      </c>
      <c r="AE131" s="9">
        <v>6.1</v>
      </c>
      <c r="AF131" s="9">
        <v>2.0</v>
      </c>
      <c r="AG131" s="9">
        <v>86.0</v>
      </c>
      <c r="AH131" s="9">
        <v>77.0</v>
      </c>
      <c r="AI131" s="9">
        <v>17.0</v>
      </c>
      <c r="AJ131" s="9">
        <v>25.0</v>
      </c>
      <c r="AK131" s="9">
        <v>3.0</v>
      </c>
      <c r="AL131" s="9">
        <v>0.0</v>
      </c>
      <c r="AM131" s="9">
        <v>2.0</v>
      </c>
      <c r="AN131" s="9">
        <v>1.0</v>
      </c>
      <c r="AO131" s="9">
        <v>0.0</v>
      </c>
      <c r="AP131" s="9">
        <v>6.0</v>
      </c>
      <c r="AQ131" s="9">
        <v>0.325</v>
      </c>
      <c r="AR131" s="9">
        <v>0.388</v>
      </c>
      <c r="AS131" s="9">
        <v>0.442</v>
      </c>
      <c r="AT131" s="9">
        <v>0.83</v>
      </c>
      <c r="AU131" s="9">
        <v>34.0</v>
      </c>
      <c r="AV131" s="9">
        <v>0.0</v>
      </c>
      <c r="AW131" s="9">
        <v>2.0</v>
      </c>
      <c r="AX131" s="9">
        <v>1.0</v>
      </c>
      <c r="AY131" s="9">
        <v>0.0</v>
      </c>
      <c r="AZ131" s="9">
        <v>0.0</v>
      </c>
      <c r="BA131" s="9">
        <v>0.0</v>
      </c>
      <c r="BB131" s="9">
        <v>0.365</v>
      </c>
      <c r="BC131" s="5">
        <f t="shared" si="1"/>
        <v>20</v>
      </c>
      <c r="BD131" s="5">
        <f t="shared" si="2"/>
        <v>1</v>
      </c>
    </row>
    <row r="132">
      <c r="A132" s="7">
        <v>131.0</v>
      </c>
      <c r="B132" s="3"/>
      <c r="C132" s="8" t="s">
        <v>1246</v>
      </c>
      <c r="D132" s="8" t="s">
        <v>1126</v>
      </c>
      <c r="E132" s="9">
        <v>2019.0</v>
      </c>
      <c r="F132" s="9">
        <v>2020.0</v>
      </c>
      <c r="G132" s="9">
        <v>19.0</v>
      </c>
      <c r="H132" s="9">
        <v>12.0</v>
      </c>
      <c r="I132" s="3"/>
      <c r="J132" s="3"/>
      <c r="K132" s="3"/>
      <c r="L132" s="9">
        <v>3.0</v>
      </c>
      <c r="M132" s="9">
        <v>1.0</v>
      </c>
      <c r="N132" s="3"/>
      <c r="O132" s="3"/>
      <c r="P132" s="3"/>
      <c r="Q132" s="3"/>
      <c r="R132" s="9">
        <v>12.0</v>
      </c>
      <c r="S132" s="9">
        <v>12.0</v>
      </c>
      <c r="T132" s="9">
        <v>6.0</v>
      </c>
      <c r="U132" s="9">
        <v>4.0</v>
      </c>
      <c r="V132" s="9">
        <v>3.0</v>
      </c>
      <c r="W132" s="9">
        <v>0.0</v>
      </c>
      <c r="X132" s="9">
        <v>0.0</v>
      </c>
      <c r="Y132" s="9">
        <v>0.0</v>
      </c>
      <c r="Z132" s="9">
        <v>1.0</v>
      </c>
      <c r="AA132" s="9">
        <v>0.0</v>
      </c>
      <c r="AB132" s="9">
        <v>0.0</v>
      </c>
      <c r="AC132" s="9">
        <v>49.0</v>
      </c>
      <c r="AD132" s="9">
        <v>1.0</v>
      </c>
      <c r="AE132" s="9">
        <v>9.0</v>
      </c>
      <c r="AF132" s="10"/>
      <c r="AG132" s="9">
        <v>49.0</v>
      </c>
      <c r="AH132" s="9">
        <v>48.0</v>
      </c>
      <c r="AI132" s="9">
        <v>6.0</v>
      </c>
      <c r="AJ132" s="9">
        <v>12.0</v>
      </c>
      <c r="AK132" s="9">
        <v>2.0</v>
      </c>
      <c r="AL132" s="9">
        <v>0.0</v>
      </c>
      <c r="AM132" s="9">
        <v>3.0</v>
      </c>
      <c r="AN132" s="9">
        <v>0.0</v>
      </c>
      <c r="AO132" s="9">
        <v>0.0</v>
      </c>
      <c r="AP132" s="9">
        <v>0.0</v>
      </c>
      <c r="AQ132" s="9">
        <v>0.25</v>
      </c>
      <c r="AR132" s="9">
        <v>0.265</v>
      </c>
      <c r="AS132" s="9">
        <v>0.479</v>
      </c>
      <c r="AT132" s="9">
        <v>0.744</v>
      </c>
      <c r="AU132" s="9">
        <v>23.0</v>
      </c>
      <c r="AV132" s="9">
        <v>1.0</v>
      </c>
      <c r="AW132" s="9">
        <v>1.0</v>
      </c>
      <c r="AX132" s="9">
        <v>0.0</v>
      </c>
      <c r="AY132" s="9">
        <v>0.0</v>
      </c>
      <c r="AZ132" s="9">
        <v>0.0</v>
      </c>
      <c r="BA132" s="9">
        <v>0.0</v>
      </c>
      <c r="BB132" s="9">
        <v>0.273</v>
      </c>
      <c r="BC132" s="5">
        <f t="shared" si="1"/>
        <v>7</v>
      </c>
      <c r="BD132" s="5">
        <f t="shared" si="2"/>
        <v>0</v>
      </c>
    </row>
    <row r="133">
      <c r="A133" s="7">
        <v>132.0</v>
      </c>
      <c r="B133" s="3"/>
      <c r="C133" s="8" t="s">
        <v>1247</v>
      </c>
      <c r="D133" s="8" t="s">
        <v>1126</v>
      </c>
      <c r="E133" s="9">
        <v>2019.0</v>
      </c>
      <c r="F133" s="9">
        <v>2019.0</v>
      </c>
      <c r="G133" s="9">
        <v>33.0</v>
      </c>
      <c r="H133" s="9">
        <v>11.0</v>
      </c>
      <c r="I133" s="3"/>
      <c r="J133" s="3"/>
      <c r="K133" s="3"/>
      <c r="L133" s="9">
        <v>6.43</v>
      </c>
      <c r="M133" s="9">
        <v>0.0</v>
      </c>
      <c r="N133" s="3"/>
      <c r="O133" s="3"/>
      <c r="P133" s="3"/>
      <c r="Q133" s="3"/>
      <c r="R133" s="9">
        <v>14.0</v>
      </c>
      <c r="S133" s="9">
        <v>12.0</v>
      </c>
      <c r="T133" s="9">
        <v>11.0</v>
      </c>
      <c r="U133" s="9">
        <v>10.0</v>
      </c>
      <c r="V133" s="9">
        <v>7.0</v>
      </c>
      <c r="W133" s="9">
        <v>6.0</v>
      </c>
      <c r="X133" s="9">
        <v>0.0</v>
      </c>
      <c r="Y133" s="9">
        <v>0.0</v>
      </c>
      <c r="Z133" s="9">
        <v>0.0</v>
      </c>
      <c r="AA133" s="9">
        <v>0.0</v>
      </c>
      <c r="AB133" s="9">
        <v>1.0</v>
      </c>
      <c r="AC133" s="9">
        <v>59.0</v>
      </c>
      <c r="AD133" s="9">
        <v>1.286</v>
      </c>
      <c r="AE133" s="9">
        <v>7.1</v>
      </c>
      <c r="AF133" s="9">
        <v>1.83</v>
      </c>
      <c r="AG133" s="9">
        <v>59.0</v>
      </c>
      <c r="AH133" s="9">
        <v>51.0</v>
      </c>
      <c r="AI133" s="9">
        <v>11.0</v>
      </c>
      <c r="AJ133" s="9">
        <v>12.0</v>
      </c>
      <c r="AK133" s="9">
        <v>2.0</v>
      </c>
      <c r="AL133" s="9">
        <v>1.0</v>
      </c>
      <c r="AM133" s="9">
        <v>7.0</v>
      </c>
      <c r="AN133" s="9">
        <v>0.0</v>
      </c>
      <c r="AO133" s="9">
        <v>2.0</v>
      </c>
      <c r="AP133" s="9">
        <v>6.0</v>
      </c>
      <c r="AQ133" s="9">
        <v>0.235</v>
      </c>
      <c r="AR133" s="9">
        <v>0.305</v>
      </c>
      <c r="AS133" s="9">
        <v>0.725</v>
      </c>
      <c r="AT133" s="9">
        <v>1.031</v>
      </c>
      <c r="AU133" s="9">
        <v>37.0</v>
      </c>
      <c r="AV133" s="9">
        <v>0.0</v>
      </c>
      <c r="AW133" s="9">
        <v>0.0</v>
      </c>
      <c r="AX133" s="9">
        <v>0.0</v>
      </c>
      <c r="AY133" s="9">
        <v>2.0</v>
      </c>
      <c r="AZ133" s="9">
        <v>0.0</v>
      </c>
      <c r="BA133" s="9">
        <v>0.0</v>
      </c>
      <c r="BB133" s="9">
        <v>0.143</v>
      </c>
      <c r="BC133" s="5">
        <f t="shared" si="1"/>
        <v>2</v>
      </c>
      <c r="BD133" s="5">
        <f t="shared" si="2"/>
        <v>-2</v>
      </c>
    </row>
    <row r="134">
      <c r="A134" s="7">
        <v>133.0</v>
      </c>
      <c r="B134" s="3"/>
      <c r="C134" s="8" t="s">
        <v>1248</v>
      </c>
      <c r="D134" s="8" t="s">
        <v>1126</v>
      </c>
      <c r="E134" s="9">
        <v>2019.0</v>
      </c>
      <c r="F134" s="9">
        <v>2020.0</v>
      </c>
      <c r="G134" s="9">
        <v>15.0</v>
      </c>
      <c r="H134" s="9">
        <v>11.0</v>
      </c>
      <c r="I134" s="3"/>
      <c r="J134" s="3"/>
      <c r="K134" s="3"/>
      <c r="L134" s="9">
        <v>3.65</v>
      </c>
      <c r="M134" s="9">
        <v>6.0</v>
      </c>
      <c r="N134" s="3"/>
      <c r="O134" s="3"/>
      <c r="P134" s="3"/>
      <c r="Q134" s="3"/>
      <c r="R134" s="9">
        <v>12.1</v>
      </c>
      <c r="S134" s="9">
        <v>17.0</v>
      </c>
      <c r="T134" s="9">
        <v>3.0</v>
      </c>
      <c r="U134" s="9">
        <v>5.0</v>
      </c>
      <c r="V134" s="9">
        <v>1.0</v>
      </c>
      <c r="W134" s="9">
        <v>5.0</v>
      </c>
      <c r="X134" s="9">
        <v>0.0</v>
      </c>
      <c r="Y134" s="9">
        <v>0.0</v>
      </c>
      <c r="Z134" s="9">
        <v>2.0</v>
      </c>
      <c r="AA134" s="9">
        <v>0.0</v>
      </c>
      <c r="AB134" s="9">
        <v>0.0</v>
      </c>
      <c r="AC134" s="9">
        <v>59.0</v>
      </c>
      <c r="AD134" s="9">
        <v>1.784</v>
      </c>
      <c r="AE134" s="9">
        <v>8.0</v>
      </c>
      <c r="AF134" s="9">
        <v>2.2</v>
      </c>
      <c r="AG134" s="9">
        <v>59.0</v>
      </c>
      <c r="AH134" s="9">
        <v>51.0</v>
      </c>
      <c r="AI134" s="9">
        <v>3.0</v>
      </c>
      <c r="AJ134" s="9">
        <v>17.0</v>
      </c>
      <c r="AK134" s="9">
        <v>3.0</v>
      </c>
      <c r="AL134" s="9">
        <v>0.0</v>
      </c>
      <c r="AM134" s="9">
        <v>1.0</v>
      </c>
      <c r="AN134" s="9">
        <v>0.0</v>
      </c>
      <c r="AO134" s="9">
        <v>0.0</v>
      </c>
      <c r="AP134" s="9">
        <v>5.0</v>
      </c>
      <c r="AQ134" s="9">
        <v>0.333</v>
      </c>
      <c r="AR134" s="9">
        <v>0.414</v>
      </c>
      <c r="AS134" s="9">
        <v>0.451</v>
      </c>
      <c r="AT134" s="9">
        <v>0.865</v>
      </c>
      <c r="AU134" s="9">
        <v>23.0</v>
      </c>
      <c r="AV134" s="9">
        <v>0.0</v>
      </c>
      <c r="AW134" s="9">
        <v>2.0</v>
      </c>
      <c r="AX134" s="9">
        <v>1.0</v>
      </c>
      <c r="AY134" s="9">
        <v>0.0</v>
      </c>
      <c r="AZ134" s="9">
        <v>0.0</v>
      </c>
      <c r="BA134" s="9">
        <v>0.0</v>
      </c>
      <c r="BB134" s="9">
        <v>0.41</v>
      </c>
      <c r="BC134" s="5">
        <f t="shared" si="1"/>
        <v>13</v>
      </c>
      <c r="BD134" s="5">
        <f t="shared" si="2"/>
        <v>0</v>
      </c>
    </row>
    <row r="135">
      <c r="A135" s="7">
        <v>134.0</v>
      </c>
      <c r="B135" s="3"/>
      <c r="C135" s="8" t="s">
        <v>1249</v>
      </c>
      <c r="D135" s="8" t="s">
        <v>1126</v>
      </c>
      <c r="E135" s="9">
        <v>2019.0</v>
      </c>
      <c r="F135" s="9">
        <v>2019.0</v>
      </c>
      <c r="G135" s="9">
        <v>37.0</v>
      </c>
      <c r="H135" s="9">
        <v>11.0</v>
      </c>
      <c r="I135" s="3"/>
      <c r="J135" s="3"/>
      <c r="K135" s="3"/>
      <c r="L135" s="9">
        <v>9.26</v>
      </c>
      <c r="M135" s="9">
        <v>0.0</v>
      </c>
      <c r="N135" s="3"/>
      <c r="O135" s="3"/>
      <c r="P135" s="3"/>
      <c r="Q135" s="3"/>
      <c r="R135" s="9">
        <v>11.2</v>
      </c>
      <c r="S135" s="9">
        <v>21.0</v>
      </c>
      <c r="T135" s="9">
        <v>18.0</v>
      </c>
      <c r="U135" s="9">
        <v>12.0</v>
      </c>
      <c r="V135" s="9">
        <v>5.0</v>
      </c>
      <c r="W135" s="9">
        <v>9.0</v>
      </c>
      <c r="X135" s="9">
        <v>0.0</v>
      </c>
      <c r="Y135" s="9">
        <v>2.0</v>
      </c>
      <c r="Z135" s="9">
        <v>0.0</v>
      </c>
      <c r="AA135" s="9">
        <v>0.0</v>
      </c>
      <c r="AB135" s="9">
        <v>0.0</v>
      </c>
      <c r="AC135" s="9">
        <v>67.0</v>
      </c>
      <c r="AD135" s="9">
        <v>2.571</v>
      </c>
      <c r="AE135" s="9">
        <v>8.5</v>
      </c>
      <c r="AF135" s="9">
        <v>1.22</v>
      </c>
      <c r="AG135" s="9">
        <v>67.0</v>
      </c>
      <c r="AH135" s="9">
        <v>57.0</v>
      </c>
      <c r="AI135" s="9">
        <v>18.0</v>
      </c>
      <c r="AJ135" s="9">
        <v>21.0</v>
      </c>
      <c r="AK135" s="9">
        <v>1.0</v>
      </c>
      <c r="AL135" s="9">
        <v>0.0</v>
      </c>
      <c r="AM135" s="9">
        <v>5.0</v>
      </c>
      <c r="AN135" s="9">
        <v>2.0</v>
      </c>
      <c r="AO135" s="9">
        <v>0.0</v>
      </c>
      <c r="AP135" s="9">
        <v>9.0</v>
      </c>
      <c r="AQ135" s="9">
        <v>0.368</v>
      </c>
      <c r="AR135" s="9">
        <v>0.455</v>
      </c>
      <c r="AS135" s="9">
        <v>0.649</v>
      </c>
      <c r="AT135" s="9">
        <v>1.104</v>
      </c>
      <c r="AU135" s="9">
        <v>37.0</v>
      </c>
      <c r="AV135" s="9">
        <v>0.0</v>
      </c>
      <c r="AW135" s="9">
        <v>0.0</v>
      </c>
      <c r="AX135" s="9">
        <v>1.0</v>
      </c>
      <c r="AY135" s="9">
        <v>0.0</v>
      </c>
      <c r="AZ135" s="9">
        <v>0.0</v>
      </c>
      <c r="BA135" s="9">
        <v>2.0</v>
      </c>
      <c r="BB135" s="9">
        <v>0.39</v>
      </c>
      <c r="BC135" s="5">
        <f t="shared" si="1"/>
        <v>15</v>
      </c>
      <c r="BD135" s="5">
        <f t="shared" si="2"/>
        <v>2</v>
      </c>
    </row>
    <row r="136">
      <c r="A136" s="7">
        <v>135.0</v>
      </c>
      <c r="B136" s="3"/>
      <c r="C136" s="8" t="s">
        <v>1250</v>
      </c>
      <c r="D136" s="8" t="s">
        <v>1126</v>
      </c>
      <c r="E136" s="9">
        <v>2019.0</v>
      </c>
      <c r="F136" s="9">
        <v>2019.0</v>
      </c>
      <c r="G136" s="9">
        <v>21.0</v>
      </c>
      <c r="H136" s="9">
        <v>11.0</v>
      </c>
      <c r="I136" s="3"/>
      <c r="J136" s="3"/>
      <c r="K136" s="3"/>
      <c r="L136" s="9">
        <v>3.6</v>
      </c>
      <c r="M136" s="9">
        <v>7.0</v>
      </c>
      <c r="N136" s="3"/>
      <c r="O136" s="3"/>
      <c r="P136" s="3"/>
      <c r="Q136" s="3"/>
      <c r="R136" s="9">
        <v>15.0</v>
      </c>
      <c r="S136" s="9">
        <v>13.0</v>
      </c>
      <c r="T136" s="9">
        <v>4.0</v>
      </c>
      <c r="U136" s="9">
        <v>6.0</v>
      </c>
      <c r="V136" s="9">
        <v>1.0</v>
      </c>
      <c r="W136" s="9">
        <v>5.0</v>
      </c>
      <c r="X136" s="9">
        <v>0.0</v>
      </c>
      <c r="Y136" s="9">
        <v>0.0</v>
      </c>
      <c r="Z136" s="9">
        <v>0.0</v>
      </c>
      <c r="AA136" s="9">
        <v>0.0</v>
      </c>
      <c r="AB136" s="9">
        <v>0.0</v>
      </c>
      <c r="AC136" s="9">
        <v>62.0</v>
      </c>
      <c r="AD136" s="9">
        <v>1.2</v>
      </c>
      <c r="AE136" s="9">
        <v>6.6</v>
      </c>
      <c r="AF136" s="9">
        <v>2.2</v>
      </c>
      <c r="AG136" s="9">
        <v>62.0</v>
      </c>
      <c r="AH136" s="9">
        <v>56.0</v>
      </c>
      <c r="AI136" s="9">
        <v>4.0</v>
      </c>
      <c r="AJ136" s="9">
        <v>13.0</v>
      </c>
      <c r="AK136" s="9">
        <v>4.0</v>
      </c>
      <c r="AL136" s="9">
        <v>1.0</v>
      </c>
      <c r="AM136" s="9">
        <v>1.0</v>
      </c>
      <c r="AN136" s="9">
        <v>1.0</v>
      </c>
      <c r="AO136" s="9">
        <v>0.0</v>
      </c>
      <c r="AP136" s="9">
        <v>5.0</v>
      </c>
      <c r="AQ136" s="9">
        <v>0.232</v>
      </c>
      <c r="AR136" s="9">
        <v>0.295</v>
      </c>
      <c r="AS136" s="9">
        <v>0.393</v>
      </c>
      <c r="AT136" s="9">
        <v>0.688</v>
      </c>
      <c r="AU136" s="9">
        <v>22.0</v>
      </c>
      <c r="AV136" s="9">
        <v>0.0</v>
      </c>
      <c r="AW136" s="9">
        <v>0.0</v>
      </c>
      <c r="AX136" s="9">
        <v>1.0</v>
      </c>
      <c r="AY136" s="9">
        <v>0.0</v>
      </c>
      <c r="AZ136" s="9">
        <v>0.0</v>
      </c>
      <c r="BA136" s="9">
        <v>0.0</v>
      </c>
      <c r="BB136" s="9">
        <v>0.273</v>
      </c>
      <c r="BC136" s="5">
        <f t="shared" si="1"/>
        <v>7</v>
      </c>
      <c r="BD136" s="5">
        <f t="shared" si="2"/>
        <v>1</v>
      </c>
    </row>
    <row r="137">
      <c r="A137" s="7">
        <v>136.0</v>
      </c>
      <c r="B137" s="3"/>
      <c r="C137" s="8" t="s">
        <v>1251</v>
      </c>
      <c r="D137" s="8" t="s">
        <v>1126</v>
      </c>
      <c r="E137" s="9">
        <v>2019.0</v>
      </c>
      <c r="F137" s="9">
        <v>2019.0</v>
      </c>
      <c r="G137" s="9">
        <v>27.0</v>
      </c>
      <c r="H137" s="9">
        <v>10.0</v>
      </c>
      <c r="I137" s="3"/>
      <c r="J137" s="3"/>
      <c r="K137" s="3"/>
      <c r="L137" s="9">
        <v>5.23</v>
      </c>
      <c r="M137" s="9">
        <v>0.0</v>
      </c>
      <c r="N137" s="3"/>
      <c r="O137" s="3"/>
      <c r="P137" s="3"/>
      <c r="Q137" s="3"/>
      <c r="R137" s="9">
        <v>10.1</v>
      </c>
      <c r="S137" s="9">
        <v>7.0</v>
      </c>
      <c r="T137" s="9">
        <v>14.0</v>
      </c>
      <c r="U137" s="9">
        <v>6.0</v>
      </c>
      <c r="V137" s="9">
        <v>2.0</v>
      </c>
      <c r="W137" s="9">
        <v>2.0</v>
      </c>
      <c r="X137" s="9">
        <v>0.0</v>
      </c>
      <c r="Y137" s="9">
        <v>0.0</v>
      </c>
      <c r="Z137" s="9">
        <v>0.0</v>
      </c>
      <c r="AA137" s="9">
        <v>0.0</v>
      </c>
      <c r="AB137" s="9">
        <v>1.0</v>
      </c>
      <c r="AC137" s="9">
        <v>39.0</v>
      </c>
      <c r="AD137" s="9">
        <v>0.871</v>
      </c>
      <c r="AE137" s="9">
        <v>8.7</v>
      </c>
      <c r="AF137" s="9">
        <v>5.0</v>
      </c>
      <c r="AG137" s="9">
        <v>39.0</v>
      </c>
      <c r="AH137" s="9">
        <v>33.0</v>
      </c>
      <c r="AI137" s="9">
        <v>14.0</v>
      </c>
      <c r="AJ137" s="9">
        <v>7.0</v>
      </c>
      <c r="AK137" s="9">
        <v>1.0</v>
      </c>
      <c r="AL137" s="9">
        <v>1.0</v>
      </c>
      <c r="AM137" s="9">
        <v>2.0</v>
      </c>
      <c r="AN137" s="9">
        <v>0.0</v>
      </c>
      <c r="AO137" s="9">
        <v>1.0</v>
      </c>
      <c r="AP137" s="9">
        <v>2.0</v>
      </c>
      <c r="AQ137" s="9">
        <v>0.212</v>
      </c>
      <c r="AR137" s="9">
        <v>0.231</v>
      </c>
      <c r="AS137" s="9">
        <v>0.485</v>
      </c>
      <c r="AT137" s="9">
        <v>0.716</v>
      </c>
      <c r="AU137" s="9">
        <v>16.0</v>
      </c>
      <c r="AV137" s="9">
        <v>0.0</v>
      </c>
      <c r="AW137" s="9">
        <v>0.0</v>
      </c>
      <c r="AX137" s="9">
        <v>0.0</v>
      </c>
      <c r="AY137" s="9">
        <v>4.0</v>
      </c>
      <c r="AZ137" s="9">
        <v>0.0</v>
      </c>
      <c r="BA137" s="9">
        <v>0.0</v>
      </c>
      <c r="BB137" s="9">
        <v>0.2</v>
      </c>
      <c r="BC137" s="5">
        <f t="shared" si="1"/>
        <v>3</v>
      </c>
      <c r="BD137" s="5">
        <f t="shared" si="2"/>
        <v>-1</v>
      </c>
    </row>
    <row r="138">
      <c r="A138" s="7">
        <v>137.0</v>
      </c>
      <c r="B138" s="3"/>
      <c r="C138" s="8" t="s">
        <v>1252</v>
      </c>
      <c r="D138" s="8" t="s">
        <v>1126</v>
      </c>
      <c r="E138" s="9">
        <v>2019.0</v>
      </c>
      <c r="F138" s="9">
        <v>2019.0</v>
      </c>
      <c r="G138" s="9">
        <v>10.0</v>
      </c>
      <c r="H138" s="9">
        <v>10.0</v>
      </c>
      <c r="I138" s="3"/>
      <c r="J138" s="3"/>
      <c r="K138" s="3"/>
      <c r="L138" s="9">
        <v>2.84</v>
      </c>
      <c r="M138" s="9">
        <v>1.0</v>
      </c>
      <c r="N138" s="3"/>
      <c r="O138" s="3"/>
      <c r="P138" s="3"/>
      <c r="Q138" s="3"/>
      <c r="R138" s="9">
        <v>12.2</v>
      </c>
      <c r="S138" s="9">
        <v>14.0</v>
      </c>
      <c r="T138" s="9">
        <v>5.0</v>
      </c>
      <c r="U138" s="9">
        <v>4.0</v>
      </c>
      <c r="V138" s="9">
        <v>0.0</v>
      </c>
      <c r="W138" s="9">
        <v>6.0</v>
      </c>
      <c r="X138" s="9">
        <v>1.0</v>
      </c>
      <c r="Y138" s="9">
        <v>0.0</v>
      </c>
      <c r="Z138" s="9">
        <v>1.0</v>
      </c>
      <c r="AA138" s="9">
        <v>0.0</v>
      </c>
      <c r="AB138" s="9">
        <v>1.0</v>
      </c>
      <c r="AC138" s="9">
        <v>55.0</v>
      </c>
      <c r="AD138" s="9">
        <v>1.579</v>
      </c>
      <c r="AE138" s="9">
        <v>7.1</v>
      </c>
      <c r="AF138" s="9">
        <v>1.67</v>
      </c>
      <c r="AG138" s="9">
        <v>55.0</v>
      </c>
      <c r="AH138" s="9">
        <v>47.0</v>
      </c>
      <c r="AI138" s="9">
        <v>5.0</v>
      </c>
      <c r="AJ138" s="9">
        <v>14.0</v>
      </c>
      <c r="AK138" s="9">
        <v>3.0</v>
      </c>
      <c r="AL138" s="9">
        <v>0.0</v>
      </c>
      <c r="AM138" s="9">
        <v>0.0</v>
      </c>
      <c r="AN138" s="9">
        <v>1.0</v>
      </c>
      <c r="AO138" s="9">
        <v>1.0</v>
      </c>
      <c r="AP138" s="9">
        <v>6.0</v>
      </c>
      <c r="AQ138" s="9">
        <v>0.298</v>
      </c>
      <c r="AR138" s="9">
        <v>0.389</v>
      </c>
      <c r="AS138" s="9">
        <v>0.362</v>
      </c>
      <c r="AT138" s="9">
        <v>0.751</v>
      </c>
      <c r="AU138" s="9">
        <v>17.0</v>
      </c>
      <c r="AV138" s="9">
        <v>4.0</v>
      </c>
      <c r="AW138" s="9">
        <v>1.0</v>
      </c>
      <c r="AX138" s="9">
        <v>1.0</v>
      </c>
      <c r="AY138" s="9">
        <v>0.0</v>
      </c>
      <c r="AZ138" s="9">
        <v>1.0</v>
      </c>
      <c r="BA138" s="9">
        <v>0.0</v>
      </c>
      <c r="BB138" s="9">
        <v>0.378</v>
      </c>
      <c r="BC138" s="5">
        <f t="shared" si="1"/>
        <v>11</v>
      </c>
      <c r="BD138" s="5">
        <f t="shared" si="2"/>
        <v>0</v>
      </c>
    </row>
    <row r="139">
      <c r="A139" s="7">
        <v>138.0</v>
      </c>
      <c r="B139" s="3"/>
      <c r="C139" s="8" t="s">
        <v>1253</v>
      </c>
      <c r="D139" s="8" t="s">
        <v>1126</v>
      </c>
      <c r="E139" s="9">
        <v>2019.0</v>
      </c>
      <c r="F139" s="9">
        <v>2019.0</v>
      </c>
      <c r="G139" s="9">
        <v>24.0</v>
      </c>
      <c r="H139" s="9">
        <v>9.0</v>
      </c>
      <c r="I139" s="3"/>
      <c r="J139" s="3"/>
      <c r="K139" s="3"/>
      <c r="L139" s="9">
        <v>2.57</v>
      </c>
      <c r="M139" s="9">
        <v>0.0</v>
      </c>
      <c r="N139" s="3"/>
      <c r="O139" s="3"/>
      <c r="P139" s="3"/>
      <c r="Q139" s="3"/>
      <c r="R139" s="9">
        <v>14.0</v>
      </c>
      <c r="S139" s="9">
        <v>11.0</v>
      </c>
      <c r="T139" s="9">
        <v>9.0</v>
      </c>
      <c r="U139" s="9">
        <v>4.0</v>
      </c>
      <c r="V139" s="9">
        <v>1.0</v>
      </c>
      <c r="W139" s="9">
        <v>6.0</v>
      </c>
      <c r="X139" s="9">
        <v>0.0</v>
      </c>
      <c r="Y139" s="9">
        <v>0.0</v>
      </c>
      <c r="Z139" s="9">
        <v>0.0</v>
      </c>
      <c r="AA139" s="9">
        <v>0.0</v>
      </c>
      <c r="AB139" s="9">
        <v>0.0</v>
      </c>
      <c r="AC139" s="9">
        <v>57.0</v>
      </c>
      <c r="AD139" s="9">
        <v>1.214</v>
      </c>
      <c r="AE139" s="9">
        <v>5.8</v>
      </c>
      <c r="AF139" s="9">
        <v>1.5</v>
      </c>
      <c r="AG139" s="9">
        <v>57.0</v>
      </c>
      <c r="AH139" s="9">
        <v>50.0</v>
      </c>
      <c r="AI139" s="9">
        <v>9.0</v>
      </c>
      <c r="AJ139" s="9">
        <v>11.0</v>
      </c>
      <c r="AK139" s="9">
        <v>0.0</v>
      </c>
      <c r="AL139" s="9">
        <v>0.0</v>
      </c>
      <c r="AM139" s="9">
        <v>1.0</v>
      </c>
      <c r="AN139" s="9">
        <v>1.0</v>
      </c>
      <c r="AO139" s="9">
        <v>1.0</v>
      </c>
      <c r="AP139" s="9">
        <v>6.0</v>
      </c>
      <c r="AQ139" s="9">
        <v>0.22</v>
      </c>
      <c r="AR139" s="9">
        <v>0.298</v>
      </c>
      <c r="AS139" s="9">
        <v>0.28</v>
      </c>
      <c r="AT139" s="9">
        <v>0.578</v>
      </c>
      <c r="AU139" s="9">
        <v>14.0</v>
      </c>
      <c r="AV139" s="9">
        <v>1.0</v>
      </c>
      <c r="AW139" s="9">
        <v>0.0</v>
      </c>
      <c r="AX139" s="9">
        <v>0.0</v>
      </c>
      <c r="AY139" s="9">
        <v>1.0</v>
      </c>
      <c r="AZ139" s="9">
        <v>0.0</v>
      </c>
      <c r="BA139" s="9">
        <v>0.0</v>
      </c>
      <c r="BB139" s="9">
        <v>0.244</v>
      </c>
      <c r="BC139" s="5">
        <f t="shared" si="1"/>
        <v>10</v>
      </c>
      <c r="BD139" s="5">
        <f t="shared" si="2"/>
        <v>0</v>
      </c>
    </row>
    <row r="140">
      <c r="A140" s="7">
        <v>139.0</v>
      </c>
      <c r="B140" s="3"/>
      <c r="C140" s="8" t="s">
        <v>1254</v>
      </c>
      <c r="D140" s="8" t="s">
        <v>1126</v>
      </c>
      <c r="E140" s="9">
        <v>2019.0</v>
      </c>
      <c r="F140" s="9">
        <v>2020.0</v>
      </c>
      <c r="G140" s="9">
        <v>37.0</v>
      </c>
      <c r="H140" s="9">
        <v>9.0</v>
      </c>
      <c r="I140" s="3"/>
      <c r="J140" s="3"/>
      <c r="K140" s="3"/>
      <c r="L140" s="9">
        <v>4.61</v>
      </c>
      <c r="M140" s="9">
        <v>0.0</v>
      </c>
      <c r="N140" s="3"/>
      <c r="O140" s="3"/>
      <c r="P140" s="3"/>
      <c r="Q140" s="3"/>
      <c r="R140" s="9">
        <v>13.2</v>
      </c>
      <c r="S140" s="9">
        <v>13.0</v>
      </c>
      <c r="T140" s="9">
        <v>14.0</v>
      </c>
      <c r="U140" s="9">
        <v>7.0</v>
      </c>
      <c r="V140" s="9">
        <v>3.0</v>
      </c>
      <c r="W140" s="9">
        <v>6.0</v>
      </c>
      <c r="X140" s="9">
        <v>0.0</v>
      </c>
      <c r="Y140" s="9">
        <v>0.0</v>
      </c>
      <c r="Z140" s="9">
        <v>0.0</v>
      </c>
      <c r="AA140" s="9">
        <v>0.0</v>
      </c>
      <c r="AB140" s="9">
        <v>0.0</v>
      </c>
      <c r="AC140" s="9">
        <v>57.0</v>
      </c>
      <c r="AD140" s="9">
        <v>1.39</v>
      </c>
      <c r="AE140" s="9">
        <v>5.9</v>
      </c>
      <c r="AF140" s="9">
        <v>1.5</v>
      </c>
      <c r="AG140" s="9">
        <v>57.0</v>
      </c>
      <c r="AH140" s="9">
        <v>51.0</v>
      </c>
      <c r="AI140" s="9">
        <v>14.0</v>
      </c>
      <c r="AJ140" s="9">
        <v>13.0</v>
      </c>
      <c r="AK140" s="9">
        <v>1.0</v>
      </c>
      <c r="AL140" s="9">
        <v>0.0</v>
      </c>
      <c r="AM140" s="9">
        <v>3.0</v>
      </c>
      <c r="AN140" s="9">
        <v>0.0</v>
      </c>
      <c r="AO140" s="9">
        <v>0.0</v>
      </c>
      <c r="AP140" s="9">
        <v>6.0</v>
      </c>
      <c r="AQ140" s="9">
        <v>0.255</v>
      </c>
      <c r="AR140" s="9">
        <v>0.333</v>
      </c>
      <c r="AS140" s="9">
        <v>0.451</v>
      </c>
      <c r="AT140" s="9">
        <v>0.784</v>
      </c>
      <c r="AU140" s="9">
        <v>23.0</v>
      </c>
      <c r="AV140" s="9">
        <v>3.0</v>
      </c>
      <c r="AW140" s="9">
        <v>0.0</v>
      </c>
      <c r="AX140" s="9">
        <v>0.0</v>
      </c>
      <c r="AY140" s="9">
        <v>0.0</v>
      </c>
      <c r="AZ140" s="9">
        <v>0.0</v>
      </c>
      <c r="BA140" s="9">
        <v>0.0</v>
      </c>
      <c r="BB140" s="9">
        <v>0.256</v>
      </c>
      <c r="BC140" s="5">
        <f t="shared" si="1"/>
        <v>9</v>
      </c>
      <c r="BD140" s="5">
        <f t="shared" si="2"/>
        <v>0</v>
      </c>
    </row>
    <row r="141">
      <c r="A141" s="7">
        <v>140.0</v>
      </c>
      <c r="B141" s="3"/>
      <c r="C141" s="8" t="s">
        <v>1255</v>
      </c>
      <c r="D141" s="8" t="s">
        <v>1126</v>
      </c>
      <c r="E141" s="9">
        <v>2019.0</v>
      </c>
      <c r="F141" s="9">
        <v>2020.0</v>
      </c>
      <c r="G141" s="9">
        <v>13.0</v>
      </c>
      <c r="H141" s="9">
        <v>9.0</v>
      </c>
      <c r="I141" s="3"/>
      <c r="J141" s="3"/>
      <c r="K141" s="3"/>
      <c r="L141" s="9">
        <v>2.45</v>
      </c>
      <c r="M141" s="9">
        <v>2.0</v>
      </c>
      <c r="N141" s="3"/>
      <c r="O141" s="3"/>
      <c r="P141" s="3"/>
      <c r="Q141" s="3"/>
      <c r="R141" s="9">
        <v>11.0</v>
      </c>
      <c r="S141" s="9">
        <v>12.0</v>
      </c>
      <c r="T141" s="9">
        <v>3.0</v>
      </c>
      <c r="U141" s="9">
        <v>3.0</v>
      </c>
      <c r="V141" s="9">
        <v>0.0</v>
      </c>
      <c r="W141" s="9">
        <v>5.0</v>
      </c>
      <c r="X141" s="9">
        <v>0.0</v>
      </c>
      <c r="Y141" s="9">
        <v>1.0</v>
      </c>
      <c r="Z141" s="9">
        <v>0.0</v>
      </c>
      <c r="AA141" s="9">
        <v>0.0</v>
      </c>
      <c r="AB141" s="9">
        <v>0.0</v>
      </c>
      <c r="AC141" s="9">
        <v>49.0</v>
      </c>
      <c r="AD141" s="9">
        <v>1.545</v>
      </c>
      <c r="AE141" s="9">
        <v>7.4</v>
      </c>
      <c r="AF141" s="9">
        <v>1.8</v>
      </c>
      <c r="AG141" s="9">
        <v>49.0</v>
      </c>
      <c r="AH141" s="9">
        <v>43.0</v>
      </c>
      <c r="AI141" s="9">
        <v>3.0</v>
      </c>
      <c r="AJ141" s="9">
        <v>12.0</v>
      </c>
      <c r="AK141" s="9">
        <v>4.0</v>
      </c>
      <c r="AL141" s="9">
        <v>1.0</v>
      </c>
      <c r="AM141" s="9">
        <v>0.0</v>
      </c>
      <c r="AN141" s="9">
        <v>0.0</v>
      </c>
      <c r="AO141" s="9">
        <v>0.0</v>
      </c>
      <c r="AP141" s="9">
        <v>5.0</v>
      </c>
      <c r="AQ141" s="9">
        <v>0.279</v>
      </c>
      <c r="AR141" s="9">
        <v>0.347</v>
      </c>
      <c r="AS141" s="9">
        <v>0.419</v>
      </c>
      <c r="AT141" s="9">
        <v>0.766</v>
      </c>
      <c r="AU141" s="9">
        <v>18.0</v>
      </c>
      <c r="AV141" s="9">
        <v>1.0</v>
      </c>
      <c r="AW141" s="9">
        <v>0.0</v>
      </c>
      <c r="AX141" s="9">
        <v>0.0</v>
      </c>
      <c r="AY141" s="9">
        <v>1.0</v>
      </c>
      <c r="AZ141" s="9">
        <v>0.0</v>
      </c>
      <c r="BA141" s="9">
        <v>1.0</v>
      </c>
      <c r="BB141" s="9">
        <v>0.343</v>
      </c>
      <c r="BC141" s="5">
        <f t="shared" si="1"/>
        <v>7</v>
      </c>
      <c r="BD141" s="5">
        <f t="shared" si="2"/>
        <v>0</v>
      </c>
    </row>
    <row r="142">
      <c r="A142" s="7">
        <v>141.0</v>
      </c>
      <c r="B142" s="3"/>
      <c r="C142" s="8" t="s">
        <v>1256</v>
      </c>
      <c r="D142" s="8" t="s">
        <v>1126</v>
      </c>
      <c r="E142" s="9">
        <v>2019.0</v>
      </c>
      <c r="F142" s="9">
        <v>2019.0</v>
      </c>
      <c r="G142" s="9">
        <v>12.0</v>
      </c>
      <c r="H142" s="9">
        <v>8.0</v>
      </c>
      <c r="I142" s="3"/>
      <c r="J142" s="3"/>
      <c r="K142" s="3"/>
      <c r="L142" s="9">
        <v>4.15</v>
      </c>
      <c r="M142" s="9">
        <v>10.0</v>
      </c>
      <c r="N142" s="3"/>
      <c r="O142" s="3"/>
      <c r="P142" s="3"/>
      <c r="Q142" s="3"/>
      <c r="R142" s="9">
        <v>13.0</v>
      </c>
      <c r="S142" s="9">
        <v>11.0</v>
      </c>
      <c r="T142" s="9">
        <v>7.0</v>
      </c>
      <c r="U142" s="9">
        <v>6.0</v>
      </c>
      <c r="V142" s="9">
        <v>0.0</v>
      </c>
      <c r="W142" s="9">
        <v>2.0</v>
      </c>
      <c r="X142" s="9">
        <v>0.0</v>
      </c>
      <c r="Y142" s="9">
        <v>1.0</v>
      </c>
      <c r="Z142" s="9">
        <v>0.0</v>
      </c>
      <c r="AA142" s="9">
        <v>0.0</v>
      </c>
      <c r="AB142" s="9">
        <v>0.0</v>
      </c>
      <c r="AC142" s="9">
        <v>52.0</v>
      </c>
      <c r="AD142" s="9">
        <v>1.0</v>
      </c>
      <c r="AE142" s="9">
        <v>5.5</v>
      </c>
      <c r="AF142" s="9">
        <v>4.0</v>
      </c>
      <c r="AG142" s="9">
        <v>52.0</v>
      </c>
      <c r="AH142" s="9">
        <v>50.0</v>
      </c>
      <c r="AI142" s="9">
        <v>7.0</v>
      </c>
      <c r="AJ142" s="9">
        <v>11.0</v>
      </c>
      <c r="AK142" s="9">
        <v>5.0</v>
      </c>
      <c r="AL142" s="9">
        <v>0.0</v>
      </c>
      <c r="AM142" s="9">
        <v>0.0</v>
      </c>
      <c r="AN142" s="9">
        <v>0.0</v>
      </c>
      <c r="AO142" s="9">
        <v>0.0</v>
      </c>
      <c r="AP142" s="9">
        <v>2.0</v>
      </c>
      <c r="AQ142" s="9">
        <v>0.22</v>
      </c>
      <c r="AR142" s="9">
        <v>0.25</v>
      </c>
      <c r="AS142" s="9">
        <v>0.32</v>
      </c>
      <c r="AT142" s="9">
        <v>0.57</v>
      </c>
      <c r="AU142" s="9">
        <v>16.0</v>
      </c>
      <c r="AV142" s="9">
        <v>1.0</v>
      </c>
      <c r="AW142" s="9">
        <v>0.0</v>
      </c>
      <c r="AX142" s="9">
        <v>0.0</v>
      </c>
      <c r="AY142" s="9">
        <v>0.0</v>
      </c>
      <c r="AZ142" s="9">
        <v>0.0</v>
      </c>
      <c r="BA142" s="9">
        <v>1.0</v>
      </c>
      <c r="BB142" s="9">
        <v>0.262</v>
      </c>
      <c r="BC142" s="5">
        <f t="shared" si="1"/>
        <v>6</v>
      </c>
      <c r="BD142" s="5">
        <f t="shared" si="2"/>
        <v>0</v>
      </c>
    </row>
    <row r="143">
      <c r="A143" s="7">
        <v>142.0</v>
      </c>
      <c r="B143" s="3"/>
      <c r="C143" s="8" t="s">
        <v>1257</v>
      </c>
      <c r="D143" s="8" t="s">
        <v>1126</v>
      </c>
      <c r="E143" s="9">
        <v>2019.0</v>
      </c>
      <c r="F143" s="9">
        <v>2019.0</v>
      </c>
      <c r="G143" s="9">
        <v>34.0</v>
      </c>
      <c r="H143" s="9">
        <v>8.0</v>
      </c>
      <c r="I143" s="3"/>
      <c r="J143" s="3"/>
      <c r="K143" s="3"/>
      <c r="L143" s="9">
        <v>6.39</v>
      </c>
      <c r="M143" s="9">
        <v>0.0</v>
      </c>
      <c r="N143" s="3"/>
      <c r="O143" s="3"/>
      <c r="P143" s="3"/>
      <c r="Q143" s="3"/>
      <c r="R143" s="9">
        <v>12.2</v>
      </c>
      <c r="S143" s="9">
        <v>12.0</v>
      </c>
      <c r="T143" s="9">
        <v>7.0</v>
      </c>
      <c r="U143" s="9">
        <v>9.0</v>
      </c>
      <c r="V143" s="9">
        <v>1.0</v>
      </c>
      <c r="W143" s="9">
        <v>2.0</v>
      </c>
      <c r="X143" s="9">
        <v>0.0</v>
      </c>
      <c r="Y143" s="9">
        <v>0.0</v>
      </c>
      <c r="Z143" s="9">
        <v>1.0</v>
      </c>
      <c r="AA143" s="9">
        <v>0.0</v>
      </c>
      <c r="AB143" s="9">
        <v>0.0</v>
      </c>
      <c r="AC143" s="9">
        <v>53.0</v>
      </c>
      <c r="AD143" s="9">
        <v>1.105</v>
      </c>
      <c r="AE143" s="9">
        <v>5.7</v>
      </c>
      <c r="AF143" s="9">
        <v>4.0</v>
      </c>
      <c r="AG143" s="9">
        <v>53.0</v>
      </c>
      <c r="AH143" s="9">
        <v>47.0</v>
      </c>
      <c r="AI143" s="9">
        <v>7.0</v>
      </c>
      <c r="AJ143" s="9">
        <v>12.0</v>
      </c>
      <c r="AK143" s="9">
        <v>3.0</v>
      </c>
      <c r="AL143" s="9">
        <v>0.0</v>
      </c>
      <c r="AM143" s="9">
        <v>1.0</v>
      </c>
      <c r="AN143" s="9">
        <v>0.0</v>
      </c>
      <c r="AO143" s="9">
        <v>0.0</v>
      </c>
      <c r="AP143" s="9">
        <v>2.0</v>
      </c>
      <c r="AQ143" s="9">
        <v>0.255</v>
      </c>
      <c r="AR143" s="9">
        <v>0.283</v>
      </c>
      <c r="AS143" s="9">
        <v>0.383</v>
      </c>
      <c r="AT143" s="9">
        <v>0.666</v>
      </c>
      <c r="AU143" s="9">
        <v>18.0</v>
      </c>
      <c r="AV143" s="9">
        <v>0.0</v>
      </c>
      <c r="AW143" s="9">
        <v>1.0</v>
      </c>
      <c r="AX143" s="9">
        <v>0.0</v>
      </c>
      <c r="AY143" s="9">
        <v>3.0</v>
      </c>
      <c r="AZ143" s="9">
        <v>0.0</v>
      </c>
      <c r="BA143" s="9">
        <v>0.0</v>
      </c>
      <c r="BB143" s="9">
        <v>0.268</v>
      </c>
      <c r="BC143" s="5">
        <f t="shared" si="1"/>
        <v>8</v>
      </c>
      <c r="BD143" s="5">
        <f t="shared" si="2"/>
        <v>0</v>
      </c>
    </row>
    <row r="144">
      <c r="BC144" s="5">
        <f t="shared" si="1"/>
        <v>0</v>
      </c>
      <c r="BD144" s="5">
        <f t="shared" si="2"/>
        <v>0</v>
      </c>
    </row>
    <row r="145">
      <c r="BC145" s="5">
        <f t="shared" si="1"/>
        <v>0</v>
      </c>
      <c r="BD145" s="5">
        <f t="shared" si="2"/>
        <v>0</v>
      </c>
    </row>
    <row r="146">
      <c r="BC146" s="5">
        <f t="shared" si="1"/>
        <v>0</v>
      </c>
      <c r="BD146" s="5">
        <f t="shared" si="2"/>
        <v>0</v>
      </c>
    </row>
    <row r="147">
      <c r="BC147" s="5">
        <f t="shared" si="1"/>
        <v>0</v>
      </c>
      <c r="BD147" s="5">
        <f t="shared" si="2"/>
        <v>0</v>
      </c>
    </row>
    <row r="148">
      <c r="BC148" s="5">
        <f t="shared" si="1"/>
        <v>0</v>
      </c>
      <c r="BD148" s="5">
        <f t="shared" si="2"/>
        <v>0</v>
      </c>
    </row>
    <row r="149">
      <c r="BC149" s="5">
        <f t="shared" si="1"/>
        <v>0</v>
      </c>
      <c r="BD149" s="5">
        <f t="shared" si="2"/>
        <v>0</v>
      </c>
    </row>
    <row r="150">
      <c r="BC150" s="5">
        <f t="shared" si="1"/>
        <v>0</v>
      </c>
      <c r="BD150" s="5">
        <f t="shared" si="2"/>
        <v>0</v>
      </c>
    </row>
    <row r="151">
      <c r="BC151" s="5">
        <f t="shared" si="1"/>
        <v>0</v>
      </c>
      <c r="BD151" s="5">
        <f t="shared" si="2"/>
        <v>0</v>
      </c>
    </row>
    <row r="152">
      <c r="BC152" s="5">
        <f t="shared" si="1"/>
        <v>0</v>
      </c>
      <c r="BD152" s="5">
        <f t="shared" si="2"/>
        <v>0</v>
      </c>
    </row>
    <row r="153">
      <c r="BC153" s="5">
        <f t="shared" si="1"/>
        <v>0</v>
      </c>
      <c r="BD153" s="5">
        <f t="shared" si="2"/>
        <v>0</v>
      </c>
    </row>
    <row r="154">
      <c r="BC154" s="5">
        <f t="shared" si="1"/>
        <v>0</v>
      </c>
      <c r="BD154" s="5">
        <f t="shared" si="2"/>
        <v>0</v>
      </c>
    </row>
    <row r="155">
      <c r="BC155" s="5">
        <f t="shared" si="1"/>
        <v>0</v>
      </c>
      <c r="BD155" s="5">
        <f t="shared" si="2"/>
        <v>0</v>
      </c>
    </row>
    <row r="156">
      <c r="BC156" s="5">
        <f t="shared" si="1"/>
        <v>0</v>
      </c>
      <c r="BD156" s="5">
        <f t="shared" si="2"/>
        <v>0</v>
      </c>
    </row>
    <row r="157">
      <c r="BC157" s="5">
        <f t="shared" si="1"/>
        <v>0</v>
      </c>
      <c r="BD157" s="5">
        <f t="shared" si="2"/>
        <v>0</v>
      </c>
    </row>
    <row r="158">
      <c r="BC158" s="5">
        <f t="shared" si="1"/>
        <v>0</v>
      </c>
      <c r="BD158" s="5">
        <f t="shared" si="2"/>
        <v>0</v>
      </c>
    </row>
    <row r="159">
      <c r="BC159" s="5">
        <f t="shared" si="1"/>
        <v>0</v>
      </c>
      <c r="BD159" s="5">
        <f t="shared" si="2"/>
        <v>0</v>
      </c>
    </row>
    <row r="160">
      <c r="BC160" s="5">
        <f t="shared" si="1"/>
        <v>0</v>
      </c>
      <c r="BD160" s="5">
        <f t="shared" si="2"/>
        <v>0</v>
      </c>
    </row>
    <row r="161">
      <c r="BC161" s="5">
        <f t="shared" si="1"/>
        <v>0</v>
      </c>
      <c r="BD161" s="5">
        <f t="shared" si="2"/>
        <v>0</v>
      </c>
    </row>
    <row r="162">
      <c r="BC162" s="5">
        <f t="shared" si="1"/>
        <v>0</v>
      </c>
      <c r="BD162" s="5">
        <f t="shared" si="2"/>
        <v>0</v>
      </c>
    </row>
    <row r="163">
      <c r="BC163" s="5">
        <f t="shared" si="1"/>
        <v>0</v>
      </c>
      <c r="BD163" s="5">
        <f t="shared" si="2"/>
        <v>0</v>
      </c>
    </row>
    <row r="164">
      <c r="BC164" s="5">
        <f t="shared" si="1"/>
        <v>0</v>
      </c>
      <c r="BD164" s="5">
        <f t="shared" si="2"/>
        <v>0</v>
      </c>
    </row>
    <row r="165">
      <c r="BC165" s="5">
        <f t="shared" si="1"/>
        <v>0</v>
      </c>
      <c r="BD165" s="5">
        <f t="shared" si="2"/>
        <v>0</v>
      </c>
    </row>
    <row r="166">
      <c r="BC166" s="5">
        <f t="shared" si="1"/>
        <v>0</v>
      </c>
      <c r="BD166" s="5">
        <f t="shared" si="2"/>
        <v>0</v>
      </c>
    </row>
    <row r="167">
      <c r="BC167" s="5">
        <f t="shared" si="1"/>
        <v>0</v>
      </c>
      <c r="BD167" s="5">
        <f t="shared" si="2"/>
        <v>0</v>
      </c>
    </row>
    <row r="168">
      <c r="BC168" s="5">
        <f t="shared" si="1"/>
        <v>0</v>
      </c>
      <c r="BD168" s="5">
        <f t="shared" si="2"/>
        <v>0</v>
      </c>
    </row>
    <row r="169">
      <c r="BC169" s="5">
        <f t="shared" si="1"/>
        <v>0</v>
      </c>
      <c r="BD169" s="5">
        <f t="shared" si="2"/>
        <v>0</v>
      </c>
    </row>
    <row r="170">
      <c r="BC170" s="5">
        <f t="shared" si="1"/>
        <v>0</v>
      </c>
      <c r="BD170" s="5">
        <f t="shared" si="2"/>
        <v>0</v>
      </c>
    </row>
    <row r="171">
      <c r="BC171" s="5">
        <f t="shared" si="1"/>
        <v>0</v>
      </c>
      <c r="BD171" s="5">
        <f t="shared" si="2"/>
        <v>0</v>
      </c>
    </row>
    <row r="172">
      <c r="BC172" s="5">
        <f t="shared" si="1"/>
        <v>0</v>
      </c>
      <c r="BD172" s="5">
        <f t="shared" si="2"/>
        <v>0</v>
      </c>
    </row>
    <row r="173">
      <c r="BC173" s="5">
        <f t="shared" si="1"/>
        <v>0</v>
      </c>
      <c r="BD173" s="5">
        <f t="shared" si="2"/>
        <v>0</v>
      </c>
    </row>
    <row r="174">
      <c r="BC174" s="5">
        <f t="shared" si="1"/>
        <v>0</v>
      </c>
      <c r="BD174" s="5">
        <f t="shared" si="2"/>
        <v>0</v>
      </c>
    </row>
    <row r="175">
      <c r="BC175" s="5">
        <f t="shared" si="1"/>
        <v>0</v>
      </c>
      <c r="BD175" s="5">
        <f t="shared" si="2"/>
        <v>0</v>
      </c>
    </row>
    <row r="176">
      <c r="BC176" s="5">
        <f t="shared" si="1"/>
        <v>0</v>
      </c>
      <c r="BD176" s="5">
        <f t="shared" si="2"/>
        <v>0</v>
      </c>
    </row>
    <row r="177">
      <c r="BC177" s="5">
        <f t="shared" si="1"/>
        <v>0</v>
      </c>
      <c r="BD177" s="5">
        <f t="shared" si="2"/>
        <v>0</v>
      </c>
    </row>
    <row r="178">
      <c r="BC178" s="5">
        <f t="shared" si="1"/>
        <v>0</v>
      </c>
      <c r="BD178" s="5">
        <f t="shared" si="2"/>
        <v>0</v>
      </c>
    </row>
    <row r="179">
      <c r="BC179" s="5">
        <f t="shared" si="1"/>
        <v>0</v>
      </c>
      <c r="BD179" s="5">
        <f t="shared" si="2"/>
        <v>0</v>
      </c>
    </row>
    <row r="180">
      <c r="BC180" s="5">
        <f t="shared" si="1"/>
        <v>0</v>
      </c>
      <c r="BD180" s="5">
        <f t="shared" si="2"/>
        <v>0</v>
      </c>
    </row>
    <row r="181">
      <c r="BC181" s="5">
        <f t="shared" si="1"/>
        <v>0</v>
      </c>
      <c r="BD181" s="5">
        <f t="shared" si="2"/>
        <v>0</v>
      </c>
    </row>
    <row r="182">
      <c r="BC182" s="5">
        <f t="shared" si="1"/>
        <v>0</v>
      </c>
      <c r="BD182" s="5">
        <f t="shared" si="2"/>
        <v>0</v>
      </c>
    </row>
    <row r="183">
      <c r="BC183" s="5">
        <f t="shared" si="1"/>
        <v>0</v>
      </c>
      <c r="BD183" s="5">
        <f t="shared" si="2"/>
        <v>0</v>
      </c>
    </row>
    <row r="184">
      <c r="BC184" s="5">
        <f t="shared" si="1"/>
        <v>0</v>
      </c>
      <c r="BD184" s="5">
        <f t="shared" si="2"/>
        <v>0</v>
      </c>
    </row>
    <row r="185">
      <c r="BC185" s="5">
        <f t="shared" si="1"/>
        <v>0</v>
      </c>
      <c r="BD185" s="5">
        <f t="shared" si="2"/>
        <v>0</v>
      </c>
    </row>
    <row r="186">
      <c r="BC186" s="5">
        <f t="shared" si="1"/>
        <v>0</v>
      </c>
      <c r="BD186" s="5">
        <f t="shared" si="2"/>
        <v>0</v>
      </c>
    </row>
    <row r="187">
      <c r="BC187" s="5">
        <f t="shared" si="1"/>
        <v>0</v>
      </c>
      <c r="BD187" s="5">
        <f t="shared" si="2"/>
        <v>0</v>
      </c>
    </row>
    <row r="188">
      <c r="BC188" s="5">
        <f t="shared" si="1"/>
        <v>0</v>
      </c>
      <c r="BD188" s="5">
        <f t="shared" si="2"/>
        <v>0</v>
      </c>
    </row>
    <row r="189">
      <c r="BC189" s="5">
        <f t="shared" si="1"/>
        <v>0</v>
      </c>
      <c r="BD189" s="5">
        <f t="shared" si="2"/>
        <v>0</v>
      </c>
    </row>
    <row r="190">
      <c r="BC190" s="5">
        <f t="shared" si="1"/>
        <v>0</v>
      </c>
      <c r="BD190" s="5">
        <f t="shared" si="2"/>
        <v>0</v>
      </c>
    </row>
    <row r="191">
      <c r="BC191" s="5">
        <f t="shared" si="1"/>
        <v>0</v>
      </c>
      <c r="BD191" s="5">
        <f t="shared" si="2"/>
        <v>0</v>
      </c>
    </row>
    <row r="192">
      <c r="BC192" s="5">
        <f t="shared" si="1"/>
        <v>0</v>
      </c>
      <c r="BD192" s="5">
        <f t="shared" si="2"/>
        <v>0</v>
      </c>
    </row>
    <row r="193">
      <c r="BC193" s="5">
        <f t="shared" si="1"/>
        <v>0</v>
      </c>
      <c r="BD193" s="5">
        <f t="shared" si="2"/>
        <v>0</v>
      </c>
    </row>
    <row r="194">
      <c r="BC194" s="5">
        <f t="shared" si="1"/>
        <v>0</v>
      </c>
      <c r="BD194" s="5">
        <f t="shared" si="2"/>
        <v>0</v>
      </c>
    </row>
    <row r="195">
      <c r="BC195" s="5">
        <f t="shared" si="1"/>
        <v>0</v>
      </c>
      <c r="BD195" s="5">
        <f t="shared" si="2"/>
        <v>0</v>
      </c>
    </row>
    <row r="196">
      <c r="BC196" s="5">
        <f t="shared" si="1"/>
        <v>0</v>
      </c>
      <c r="BD196" s="5">
        <f t="shared" si="2"/>
        <v>0</v>
      </c>
    </row>
    <row r="197">
      <c r="BC197" s="5">
        <f t="shared" si="1"/>
        <v>0</v>
      </c>
      <c r="BD197" s="5">
        <f t="shared" si="2"/>
        <v>0</v>
      </c>
    </row>
    <row r="198">
      <c r="BC198" s="5">
        <f t="shared" si="1"/>
        <v>0</v>
      </c>
      <c r="BD198" s="5">
        <f t="shared" si="2"/>
        <v>0</v>
      </c>
    </row>
    <row r="199">
      <c r="BC199" s="5">
        <f t="shared" si="1"/>
        <v>0</v>
      </c>
      <c r="BD199" s="5">
        <f t="shared" si="2"/>
        <v>0</v>
      </c>
    </row>
    <row r="200">
      <c r="BC200" s="5">
        <f t="shared" si="1"/>
        <v>0</v>
      </c>
      <c r="BD200" s="5">
        <f t="shared" si="2"/>
        <v>0</v>
      </c>
    </row>
    <row r="201">
      <c r="BC201" s="5">
        <f t="shared" si="1"/>
        <v>0</v>
      </c>
      <c r="BD201" s="5">
        <f t="shared" si="2"/>
        <v>0</v>
      </c>
    </row>
    <row r="202">
      <c r="BC202" s="5">
        <f t="shared" si="1"/>
        <v>0</v>
      </c>
      <c r="BD202" s="5">
        <f t="shared" si="2"/>
        <v>0</v>
      </c>
    </row>
    <row r="203">
      <c r="BC203" s="5">
        <f t="shared" si="1"/>
        <v>0</v>
      </c>
      <c r="BD203" s="5">
        <f t="shared" si="2"/>
        <v>0</v>
      </c>
    </row>
    <row r="204">
      <c r="BC204" s="5">
        <f t="shared" si="1"/>
        <v>0</v>
      </c>
      <c r="BD204" s="5">
        <f t="shared" si="2"/>
        <v>0</v>
      </c>
    </row>
    <row r="205">
      <c r="BC205" s="5">
        <f t="shared" si="1"/>
        <v>0</v>
      </c>
      <c r="BD205" s="5">
        <f t="shared" si="2"/>
        <v>0</v>
      </c>
    </row>
    <row r="206">
      <c r="BC206" s="5">
        <f t="shared" si="1"/>
        <v>0</v>
      </c>
      <c r="BD206" s="5">
        <f t="shared" si="2"/>
        <v>0</v>
      </c>
    </row>
    <row r="207">
      <c r="BC207" s="5">
        <f t="shared" si="1"/>
        <v>0</v>
      </c>
      <c r="BD207" s="5">
        <f t="shared" si="2"/>
        <v>0</v>
      </c>
    </row>
    <row r="208">
      <c r="BC208" s="5">
        <f t="shared" si="1"/>
        <v>0</v>
      </c>
      <c r="BD208" s="5">
        <f t="shared" si="2"/>
        <v>0</v>
      </c>
    </row>
    <row r="209">
      <c r="BC209" s="5">
        <f t="shared" si="1"/>
        <v>0</v>
      </c>
      <c r="BD209" s="5">
        <f t="shared" si="2"/>
        <v>0</v>
      </c>
    </row>
    <row r="210">
      <c r="BC210" s="5">
        <f t="shared" si="1"/>
        <v>0</v>
      </c>
      <c r="BD210" s="5">
        <f t="shared" si="2"/>
        <v>0</v>
      </c>
    </row>
    <row r="211">
      <c r="BC211" s="5">
        <f t="shared" si="1"/>
        <v>0</v>
      </c>
      <c r="BD211" s="5">
        <f t="shared" si="2"/>
        <v>0</v>
      </c>
    </row>
    <row r="212">
      <c r="BC212" s="5">
        <f t="shared" si="1"/>
        <v>0</v>
      </c>
      <c r="BD212" s="5">
        <f t="shared" si="2"/>
        <v>0</v>
      </c>
    </row>
    <row r="213">
      <c r="BC213" s="5">
        <f t="shared" si="1"/>
        <v>0</v>
      </c>
      <c r="BD213" s="5">
        <f t="shared" si="2"/>
        <v>0</v>
      </c>
    </row>
    <row r="214">
      <c r="BC214" s="5">
        <f t="shared" si="1"/>
        <v>0</v>
      </c>
      <c r="BD214" s="5">
        <f t="shared" si="2"/>
        <v>0</v>
      </c>
    </row>
    <row r="215">
      <c r="BC215" s="5">
        <f t="shared" si="1"/>
        <v>0</v>
      </c>
      <c r="BD215" s="5">
        <f t="shared" si="2"/>
        <v>0</v>
      </c>
    </row>
    <row r="216">
      <c r="BC216" s="5">
        <f t="shared" si="1"/>
        <v>0</v>
      </c>
      <c r="BD216" s="5">
        <f t="shared" si="2"/>
        <v>0</v>
      </c>
    </row>
    <row r="217">
      <c r="BC217" s="5">
        <f t="shared" si="1"/>
        <v>0</v>
      </c>
      <c r="BD217" s="5">
        <f t="shared" si="2"/>
        <v>0</v>
      </c>
    </row>
    <row r="218">
      <c r="BC218" s="5">
        <f t="shared" si="1"/>
        <v>0</v>
      </c>
      <c r="BD218" s="5">
        <f t="shared" si="2"/>
        <v>0</v>
      </c>
    </row>
    <row r="219">
      <c r="BC219" s="5">
        <f t="shared" si="1"/>
        <v>0</v>
      </c>
      <c r="BD219" s="5">
        <f t="shared" si="2"/>
        <v>0</v>
      </c>
    </row>
    <row r="220">
      <c r="BC220" s="5">
        <f t="shared" si="1"/>
        <v>0</v>
      </c>
      <c r="BD220" s="5">
        <f t="shared" si="2"/>
        <v>0</v>
      </c>
    </row>
    <row r="221">
      <c r="BC221" s="5">
        <f t="shared" si="1"/>
        <v>0</v>
      </c>
      <c r="BD221" s="5">
        <f t="shared" si="2"/>
        <v>0</v>
      </c>
    </row>
    <row r="222">
      <c r="BC222" s="5">
        <f t="shared" si="1"/>
        <v>0</v>
      </c>
      <c r="BD222" s="5">
        <f t="shared" si="2"/>
        <v>0</v>
      </c>
    </row>
    <row r="223">
      <c r="BC223" s="5">
        <f t="shared" si="1"/>
        <v>0</v>
      </c>
      <c r="BD223" s="5">
        <f t="shared" si="2"/>
        <v>0</v>
      </c>
    </row>
    <row r="224">
      <c r="BC224" s="5">
        <f t="shared" si="1"/>
        <v>0</v>
      </c>
      <c r="BD224" s="5">
        <f t="shared" si="2"/>
        <v>0</v>
      </c>
    </row>
    <row r="225">
      <c r="BC225" s="5">
        <f t="shared" si="1"/>
        <v>0</v>
      </c>
      <c r="BD225" s="5">
        <f t="shared" si="2"/>
        <v>0</v>
      </c>
    </row>
    <row r="226">
      <c r="BC226" s="5">
        <f t="shared" si="1"/>
        <v>0</v>
      </c>
      <c r="BD226" s="5">
        <f t="shared" si="2"/>
        <v>0</v>
      </c>
    </row>
    <row r="227">
      <c r="BC227" s="5">
        <f t="shared" si="1"/>
        <v>0</v>
      </c>
      <c r="BD227" s="5">
        <f t="shared" si="2"/>
        <v>0</v>
      </c>
    </row>
    <row r="228">
      <c r="BC228" s="5">
        <f t="shared" si="1"/>
        <v>0</v>
      </c>
      <c r="BD228" s="5">
        <f t="shared" si="2"/>
        <v>0</v>
      </c>
    </row>
    <row r="229">
      <c r="BC229" s="5">
        <f t="shared" si="1"/>
        <v>0</v>
      </c>
      <c r="BD229" s="5">
        <f t="shared" si="2"/>
        <v>0</v>
      </c>
    </row>
    <row r="230">
      <c r="BC230" s="5">
        <f t="shared" si="1"/>
        <v>0</v>
      </c>
      <c r="BD230" s="5">
        <f t="shared" si="2"/>
        <v>0</v>
      </c>
    </row>
    <row r="231">
      <c r="BC231" s="5">
        <f t="shared" si="1"/>
        <v>0</v>
      </c>
      <c r="BD231" s="5">
        <f t="shared" si="2"/>
        <v>0</v>
      </c>
    </row>
    <row r="232">
      <c r="BC232" s="5">
        <f t="shared" si="1"/>
        <v>0</v>
      </c>
      <c r="BD232" s="5">
        <f t="shared" si="2"/>
        <v>0</v>
      </c>
    </row>
    <row r="233">
      <c r="BC233" s="5">
        <f t="shared" si="1"/>
        <v>0</v>
      </c>
      <c r="BD233" s="5">
        <f t="shared" si="2"/>
        <v>0</v>
      </c>
    </row>
    <row r="234">
      <c r="BC234" s="5">
        <f t="shared" si="1"/>
        <v>0</v>
      </c>
      <c r="BD234" s="5">
        <f t="shared" si="2"/>
        <v>0</v>
      </c>
    </row>
    <row r="235">
      <c r="BC235" s="5">
        <f t="shared" si="1"/>
        <v>0</v>
      </c>
      <c r="BD235" s="5">
        <f t="shared" si="2"/>
        <v>0</v>
      </c>
    </row>
    <row r="236">
      <c r="BC236" s="5">
        <f t="shared" si="1"/>
        <v>0</v>
      </c>
      <c r="BD236" s="5">
        <f t="shared" si="2"/>
        <v>0</v>
      </c>
    </row>
    <row r="237">
      <c r="BC237" s="5">
        <f t="shared" si="1"/>
        <v>0</v>
      </c>
      <c r="BD237" s="5">
        <f t="shared" si="2"/>
        <v>0</v>
      </c>
    </row>
    <row r="238">
      <c r="BC238" s="5">
        <f t="shared" si="1"/>
        <v>0</v>
      </c>
      <c r="BD238" s="5">
        <f t="shared" si="2"/>
        <v>0</v>
      </c>
    </row>
    <row r="239">
      <c r="BC239" s="5">
        <f t="shared" si="1"/>
        <v>0</v>
      </c>
      <c r="BD239" s="5">
        <f t="shared" si="2"/>
        <v>0</v>
      </c>
    </row>
    <row r="240">
      <c r="BC240" s="5">
        <f t="shared" si="1"/>
        <v>0</v>
      </c>
      <c r="BD240" s="5">
        <f t="shared" si="2"/>
        <v>0</v>
      </c>
    </row>
    <row r="241">
      <c r="BC241" s="5">
        <f t="shared" si="1"/>
        <v>0</v>
      </c>
      <c r="BD241" s="5">
        <f t="shared" si="2"/>
        <v>0</v>
      </c>
    </row>
    <row r="242">
      <c r="BC242" s="5">
        <f t="shared" si="1"/>
        <v>0</v>
      </c>
      <c r="BD242" s="5">
        <f t="shared" si="2"/>
        <v>0</v>
      </c>
    </row>
    <row r="243">
      <c r="BC243" s="5">
        <f t="shared" si="1"/>
        <v>0</v>
      </c>
      <c r="BD243" s="5">
        <f t="shared" si="2"/>
        <v>0</v>
      </c>
    </row>
    <row r="244">
      <c r="BC244" s="5">
        <f t="shared" si="1"/>
        <v>0</v>
      </c>
      <c r="BD244" s="5">
        <f t="shared" si="2"/>
        <v>0</v>
      </c>
    </row>
    <row r="245">
      <c r="BC245" s="5">
        <f t="shared" si="1"/>
        <v>0</v>
      </c>
      <c r="BD245" s="5">
        <f t="shared" si="2"/>
        <v>0</v>
      </c>
    </row>
    <row r="246">
      <c r="BC246" s="5">
        <f t="shared" si="1"/>
        <v>0</v>
      </c>
      <c r="BD246" s="5">
        <f t="shared" si="2"/>
        <v>0</v>
      </c>
    </row>
    <row r="247">
      <c r="BC247" s="5">
        <f t="shared" si="1"/>
        <v>0</v>
      </c>
      <c r="BD247" s="5">
        <f t="shared" si="2"/>
        <v>0</v>
      </c>
    </row>
    <row r="248">
      <c r="BC248" s="5">
        <f t="shared" si="1"/>
        <v>0</v>
      </c>
      <c r="BD248" s="5">
        <f t="shared" si="2"/>
        <v>0</v>
      </c>
    </row>
    <row r="249">
      <c r="BC249" s="5">
        <f t="shared" si="1"/>
        <v>0</v>
      </c>
      <c r="BD249" s="5">
        <f t="shared" si="2"/>
        <v>0</v>
      </c>
    </row>
    <row r="250">
      <c r="BC250" s="5">
        <f t="shared" si="1"/>
        <v>0</v>
      </c>
      <c r="BD250" s="5">
        <f t="shared" si="2"/>
        <v>0</v>
      </c>
    </row>
    <row r="251">
      <c r="BC251" s="5">
        <f t="shared" si="1"/>
        <v>0</v>
      </c>
      <c r="BD251" s="5">
        <f t="shared" si="2"/>
        <v>0</v>
      </c>
    </row>
    <row r="252">
      <c r="BC252" s="5">
        <f t="shared" si="1"/>
        <v>0</v>
      </c>
      <c r="BD252" s="5">
        <f t="shared" si="2"/>
        <v>0</v>
      </c>
    </row>
    <row r="253">
      <c r="BC253" s="5">
        <f t="shared" si="1"/>
        <v>0</v>
      </c>
      <c r="BD253" s="5">
        <f t="shared" si="2"/>
        <v>0</v>
      </c>
    </row>
    <row r="254">
      <c r="BC254" s="5">
        <f t="shared" si="1"/>
        <v>0</v>
      </c>
      <c r="BD254" s="5">
        <f t="shared" si="2"/>
        <v>0</v>
      </c>
    </row>
    <row r="255">
      <c r="BC255" s="5">
        <f t="shared" si="1"/>
        <v>0</v>
      </c>
      <c r="BD255" s="5">
        <f t="shared" si="2"/>
        <v>0</v>
      </c>
    </row>
    <row r="256">
      <c r="BC256" s="5">
        <f t="shared" si="1"/>
        <v>0</v>
      </c>
      <c r="BD256" s="5">
        <f t="shared" si="2"/>
        <v>0</v>
      </c>
    </row>
    <row r="257">
      <c r="BC257" s="5">
        <f t="shared" si="1"/>
        <v>0</v>
      </c>
      <c r="BD257" s="5">
        <f t="shared" si="2"/>
        <v>0</v>
      </c>
    </row>
    <row r="258">
      <c r="BC258" s="5">
        <f t="shared" si="1"/>
        <v>0</v>
      </c>
      <c r="BD258" s="5">
        <f t="shared" si="2"/>
        <v>0</v>
      </c>
    </row>
    <row r="259">
      <c r="BC259" s="5">
        <f t="shared" si="1"/>
        <v>0</v>
      </c>
      <c r="BD259" s="5">
        <f t="shared" si="2"/>
        <v>0</v>
      </c>
    </row>
    <row r="260">
      <c r="BC260" s="5">
        <f t="shared" si="1"/>
        <v>0</v>
      </c>
      <c r="BD260" s="5">
        <f t="shared" si="2"/>
        <v>0</v>
      </c>
    </row>
    <row r="261">
      <c r="BC261" s="5">
        <f t="shared" si="1"/>
        <v>0</v>
      </c>
      <c r="BD261" s="5">
        <f t="shared" si="2"/>
        <v>0</v>
      </c>
    </row>
    <row r="262">
      <c r="BC262" s="5">
        <f t="shared" si="1"/>
        <v>0</v>
      </c>
      <c r="BD262" s="5">
        <f t="shared" si="2"/>
        <v>0</v>
      </c>
    </row>
    <row r="263">
      <c r="BC263" s="5">
        <f t="shared" si="1"/>
        <v>0</v>
      </c>
      <c r="BD263" s="5">
        <f t="shared" si="2"/>
        <v>0</v>
      </c>
    </row>
    <row r="264">
      <c r="BC264" s="5">
        <f t="shared" si="1"/>
        <v>0</v>
      </c>
      <c r="BD264" s="5">
        <f t="shared" si="2"/>
        <v>0</v>
      </c>
    </row>
    <row r="265">
      <c r="BC265" s="5">
        <f t="shared" si="1"/>
        <v>0</v>
      </c>
      <c r="BD265" s="5">
        <f t="shared" si="2"/>
        <v>0</v>
      </c>
    </row>
    <row r="266">
      <c r="BC266" s="5">
        <f t="shared" si="1"/>
        <v>0</v>
      </c>
      <c r="BD266" s="5">
        <f t="shared" si="2"/>
        <v>0</v>
      </c>
    </row>
    <row r="267">
      <c r="BC267" s="5">
        <f t="shared" si="1"/>
        <v>0</v>
      </c>
      <c r="BD267" s="5">
        <f t="shared" si="2"/>
        <v>0</v>
      </c>
    </row>
    <row r="268">
      <c r="BC268" s="5">
        <f t="shared" si="1"/>
        <v>0</v>
      </c>
      <c r="BD268" s="5">
        <f t="shared" si="2"/>
        <v>0</v>
      </c>
    </row>
    <row r="269">
      <c r="BC269" s="5">
        <f t="shared" si="1"/>
        <v>0</v>
      </c>
      <c r="BD269" s="5">
        <f t="shared" si="2"/>
        <v>0</v>
      </c>
    </row>
    <row r="270">
      <c r="BC270" s="5">
        <f t="shared" si="1"/>
        <v>0</v>
      </c>
      <c r="BD270" s="5">
        <f t="shared" si="2"/>
        <v>0</v>
      </c>
    </row>
    <row r="271">
      <c r="BC271" s="5">
        <f t="shared" si="1"/>
        <v>0</v>
      </c>
      <c r="BD271" s="5">
        <f t="shared" si="2"/>
        <v>0</v>
      </c>
    </row>
    <row r="272">
      <c r="BC272" s="5">
        <f t="shared" si="1"/>
        <v>0</v>
      </c>
      <c r="BD272" s="5">
        <f t="shared" si="2"/>
        <v>0</v>
      </c>
    </row>
    <row r="273">
      <c r="BC273" s="5">
        <f t="shared" si="1"/>
        <v>0</v>
      </c>
      <c r="BD273" s="5">
        <f t="shared" si="2"/>
        <v>0</v>
      </c>
    </row>
    <row r="274">
      <c r="BC274" s="5">
        <f t="shared" si="1"/>
        <v>0</v>
      </c>
      <c r="BD274" s="5">
        <f t="shared" si="2"/>
        <v>0</v>
      </c>
    </row>
    <row r="275">
      <c r="BC275" s="5">
        <f t="shared" si="1"/>
        <v>0</v>
      </c>
      <c r="BD275" s="5">
        <f t="shared" si="2"/>
        <v>0</v>
      </c>
    </row>
    <row r="276">
      <c r="BC276" s="5">
        <f t="shared" si="1"/>
        <v>0</v>
      </c>
      <c r="BD276" s="5">
        <f t="shared" si="2"/>
        <v>0</v>
      </c>
    </row>
    <row r="277">
      <c r="BC277" s="5">
        <f t="shared" si="1"/>
        <v>0</v>
      </c>
      <c r="BD277" s="5">
        <f t="shared" si="2"/>
        <v>0</v>
      </c>
    </row>
    <row r="278">
      <c r="BC278" s="5">
        <f t="shared" si="1"/>
        <v>0</v>
      </c>
      <c r="BD278" s="5">
        <f t="shared" si="2"/>
        <v>0</v>
      </c>
    </row>
    <row r="279">
      <c r="BC279" s="5">
        <f t="shared" si="1"/>
        <v>0</v>
      </c>
      <c r="BD279" s="5">
        <f t="shared" si="2"/>
        <v>0</v>
      </c>
    </row>
    <row r="280">
      <c r="BC280" s="5">
        <f t="shared" si="1"/>
        <v>0</v>
      </c>
      <c r="BD280" s="5">
        <f t="shared" si="2"/>
        <v>0</v>
      </c>
    </row>
    <row r="281">
      <c r="BC281" s="5">
        <f t="shared" si="1"/>
        <v>0</v>
      </c>
      <c r="BD281" s="5">
        <f t="shared" si="2"/>
        <v>0</v>
      </c>
    </row>
    <row r="282">
      <c r="BC282" s="5">
        <f t="shared" si="1"/>
        <v>0</v>
      </c>
      <c r="BD282" s="5">
        <f t="shared" si="2"/>
        <v>0</v>
      </c>
    </row>
    <row r="283">
      <c r="BC283" s="5">
        <f t="shared" si="1"/>
        <v>0</v>
      </c>
      <c r="BD283" s="5">
        <f t="shared" si="2"/>
        <v>0</v>
      </c>
    </row>
    <row r="284">
      <c r="BC284" s="5">
        <f t="shared" si="1"/>
        <v>0</v>
      </c>
      <c r="BD284" s="5">
        <f t="shared" si="2"/>
        <v>0</v>
      </c>
    </row>
    <row r="285">
      <c r="BC285" s="5">
        <f t="shared" si="1"/>
        <v>0</v>
      </c>
      <c r="BD285" s="5">
        <f t="shared" si="2"/>
        <v>0</v>
      </c>
    </row>
    <row r="286">
      <c r="BC286" s="5">
        <f t="shared" si="1"/>
        <v>0</v>
      </c>
      <c r="BD286" s="5">
        <f t="shared" si="2"/>
        <v>0</v>
      </c>
    </row>
    <row r="287">
      <c r="BC287" s="5">
        <f t="shared" si="1"/>
        <v>0</v>
      </c>
      <c r="BD287" s="5">
        <f t="shared" si="2"/>
        <v>0</v>
      </c>
    </row>
    <row r="288">
      <c r="BC288" s="5">
        <f t="shared" si="1"/>
        <v>0</v>
      </c>
      <c r="BD288" s="5">
        <f t="shared" si="2"/>
        <v>0</v>
      </c>
    </row>
    <row r="289">
      <c r="BC289" s="5">
        <f t="shared" si="1"/>
        <v>0</v>
      </c>
      <c r="BD289" s="5">
        <f t="shared" si="2"/>
        <v>0</v>
      </c>
    </row>
    <row r="290">
      <c r="BC290" s="5">
        <f t="shared" si="1"/>
        <v>0</v>
      </c>
      <c r="BD290" s="5">
        <f t="shared" si="2"/>
        <v>0</v>
      </c>
    </row>
    <row r="291">
      <c r="BC291" s="5">
        <f t="shared" si="1"/>
        <v>0</v>
      </c>
      <c r="BD291" s="5">
        <f t="shared" si="2"/>
        <v>0</v>
      </c>
    </row>
    <row r="292">
      <c r="BC292" s="5">
        <f t="shared" si="1"/>
        <v>0</v>
      </c>
      <c r="BD292" s="5">
        <f t="shared" si="2"/>
        <v>0</v>
      </c>
    </row>
    <row r="293">
      <c r="BC293" s="5">
        <f t="shared" si="1"/>
        <v>0</v>
      </c>
      <c r="BD293" s="5">
        <f t="shared" si="2"/>
        <v>0</v>
      </c>
    </row>
    <row r="294">
      <c r="BC294" s="5">
        <f t="shared" si="1"/>
        <v>0</v>
      </c>
      <c r="BD294" s="5">
        <f t="shared" si="2"/>
        <v>0</v>
      </c>
    </row>
    <row r="295">
      <c r="BC295" s="5">
        <f t="shared" si="1"/>
        <v>0</v>
      </c>
      <c r="BD295" s="5">
        <f t="shared" si="2"/>
        <v>0</v>
      </c>
    </row>
    <row r="296">
      <c r="BC296" s="5">
        <f t="shared" si="1"/>
        <v>0</v>
      </c>
      <c r="BD296" s="5">
        <f t="shared" si="2"/>
        <v>0</v>
      </c>
    </row>
    <row r="297">
      <c r="BC297" s="5">
        <f t="shared" si="1"/>
        <v>0</v>
      </c>
      <c r="BD297" s="5">
        <f t="shared" si="2"/>
        <v>0</v>
      </c>
    </row>
    <row r="298">
      <c r="BC298" s="5">
        <f t="shared" si="1"/>
        <v>0</v>
      </c>
      <c r="BD298" s="5">
        <f t="shared" si="2"/>
        <v>0</v>
      </c>
    </row>
    <row r="299">
      <c r="BC299" s="5">
        <f t="shared" si="1"/>
        <v>0</v>
      </c>
      <c r="BD299" s="5">
        <f t="shared" si="2"/>
        <v>0</v>
      </c>
    </row>
    <row r="300">
      <c r="BC300" s="5">
        <f t="shared" si="1"/>
        <v>0</v>
      </c>
      <c r="BD300" s="5">
        <f t="shared" si="2"/>
        <v>0</v>
      </c>
    </row>
    <row r="301">
      <c r="BC301" s="5">
        <f t="shared" si="1"/>
        <v>0</v>
      </c>
      <c r="BD301" s="5">
        <f t="shared" si="2"/>
        <v>0</v>
      </c>
    </row>
    <row r="302">
      <c r="BC302" s="5">
        <f t="shared" si="1"/>
        <v>0</v>
      </c>
      <c r="BD302" s="5">
        <f t="shared" si="2"/>
        <v>0</v>
      </c>
    </row>
    <row r="303">
      <c r="BC303" s="5">
        <f t="shared" si="1"/>
        <v>0</v>
      </c>
      <c r="BD303" s="5">
        <f t="shared" si="2"/>
        <v>0</v>
      </c>
    </row>
    <row r="304">
      <c r="BC304" s="5">
        <f t="shared" si="1"/>
        <v>0</v>
      </c>
      <c r="BD304" s="5">
        <f t="shared" si="2"/>
        <v>0</v>
      </c>
    </row>
    <row r="305">
      <c r="BC305" s="5">
        <f t="shared" si="1"/>
        <v>0</v>
      </c>
      <c r="BD305" s="5">
        <f t="shared" si="2"/>
        <v>0</v>
      </c>
    </row>
    <row r="306">
      <c r="BC306" s="5">
        <f t="shared" si="1"/>
        <v>0</v>
      </c>
      <c r="BD306" s="5">
        <f t="shared" si="2"/>
        <v>0</v>
      </c>
    </row>
    <row r="307">
      <c r="BC307" s="5">
        <f t="shared" si="1"/>
        <v>0</v>
      </c>
      <c r="BD307" s="5">
        <f t="shared" si="2"/>
        <v>0</v>
      </c>
    </row>
    <row r="308">
      <c r="BC308" s="5">
        <f t="shared" si="1"/>
        <v>0</v>
      </c>
      <c r="BD308" s="5">
        <f t="shared" si="2"/>
        <v>0</v>
      </c>
    </row>
    <row r="309">
      <c r="BC309" s="5">
        <f t="shared" si="1"/>
        <v>0</v>
      </c>
      <c r="BD309" s="5">
        <f t="shared" si="2"/>
        <v>0</v>
      </c>
    </row>
    <row r="310">
      <c r="BC310" s="5">
        <f t="shared" si="1"/>
        <v>0</v>
      </c>
      <c r="BD310" s="5">
        <f t="shared" si="2"/>
        <v>0</v>
      </c>
    </row>
    <row r="311">
      <c r="BC311" s="5">
        <f t="shared" si="1"/>
        <v>0</v>
      </c>
      <c r="BD311" s="5">
        <f t="shared" si="2"/>
        <v>0</v>
      </c>
    </row>
    <row r="312">
      <c r="BC312" s="5">
        <f t="shared" si="1"/>
        <v>0</v>
      </c>
      <c r="BD312" s="5">
        <f t="shared" si="2"/>
        <v>0</v>
      </c>
    </row>
    <row r="313">
      <c r="BC313" s="5">
        <f t="shared" si="1"/>
        <v>0</v>
      </c>
      <c r="BD313" s="5">
        <f t="shared" si="2"/>
        <v>0</v>
      </c>
    </row>
    <row r="314">
      <c r="BC314" s="5">
        <f t="shared" si="1"/>
        <v>0</v>
      </c>
      <c r="BD314" s="5">
        <f t="shared" si="2"/>
        <v>0</v>
      </c>
    </row>
    <row r="315">
      <c r="BC315" s="5">
        <f t="shared" si="1"/>
        <v>0</v>
      </c>
      <c r="BD315" s="5">
        <f t="shared" si="2"/>
        <v>0</v>
      </c>
    </row>
    <row r="316">
      <c r="BC316" s="5">
        <f t="shared" si="1"/>
        <v>0</v>
      </c>
      <c r="BD316" s="5">
        <f t="shared" si="2"/>
        <v>0</v>
      </c>
    </row>
    <row r="317">
      <c r="BC317" s="5">
        <f t="shared" si="1"/>
        <v>0</v>
      </c>
      <c r="BD317" s="5">
        <f t="shared" si="2"/>
        <v>0</v>
      </c>
    </row>
    <row r="318">
      <c r="BC318" s="5">
        <f t="shared" si="1"/>
        <v>0</v>
      </c>
      <c r="BD318" s="5">
        <f t="shared" si="2"/>
        <v>0</v>
      </c>
    </row>
    <row r="319">
      <c r="BC319" s="5">
        <f t="shared" si="1"/>
        <v>0</v>
      </c>
      <c r="BD319" s="5">
        <f t="shared" si="2"/>
        <v>0</v>
      </c>
    </row>
    <row r="320">
      <c r="BC320" s="5">
        <f t="shared" si="1"/>
        <v>0</v>
      </c>
      <c r="BD320" s="5">
        <f t="shared" si="2"/>
        <v>0</v>
      </c>
    </row>
    <row r="321">
      <c r="BC321" s="5">
        <f t="shared" si="1"/>
        <v>0</v>
      </c>
      <c r="BD321" s="5">
        <f t="shared" si="2"/>
        <v>0</v>
      </c>
    </row>
    <row r="322">
      <c r="BC322" s="5">
        <f t="shared" si="1"/>
        <v>0</v>
      </c>
      <c r="BD322" s="5">
        <f t="shared" si="2"/>
        <v>0</v>
      </c>
    </row>
    <row r="323">
      <c r="BC323" s="5">
        <f t="shared" si="1"/>
        <v>0</v>
      </c>
      <c r="BD323" s="5">
        <f t="shared" si="2"/>
        <v>0</v>
      </c>
    </row>
    <row r="324">
      <c r="BC324" s="5">
        <f t="shared" si="1"/>
        <v>0</v>
      </c>
      <c r="BD324" s="5">
        <f t="shared" si="2"/>
        <v>0</v>
      </c>
    </row>
    <row r="325">
      <c r="BC325" s="5">
        <f t="shared" si="1"/>
        <v>0</v>
      </c>
      <c r="BD325" s="5">
        <f t="shared" si="2"/>
        <v>0</v>
      </c>
    </row>
    <row r="326">
      <c r="BC326" s="5">
        <f t="shared" si="1"/>
        <v>0</v>
      </c>
      <c r="BD326" s="5">
        <f t="shared" si="2"/>
        <v>0</v>
      </c>
    </row>
    <row r="327">
      <c r="BC327" s="5">
        <f t="shared" si="1"/>
        <v>0</v>
      </c>
      <c r="BD327" s="5">
        <f t="shared" si="2"/>
        <v>0</v>
      </c>
    </row>
    <row r="328">
      <c r="BC328" s="5">
        <f t="shared" si="1"/>
        <v>0</v>
      </c>
      <c r="BD328" s="5">
        <f t="shared" si="2"/>
        <v>0</v>
      </c>
    </row>
    <row r="329">
      <c r="BC329" s="5">
        <f t="shared" si="1"/>
        <v>0</v>
      </c>
      <c r="BD329" s="5">
        <f t="shared" si="2"/>
        <v>0</v>
      </c>
    </row>
    <row r="330">
      <c r="BC330" s="5">
        <f t="shared" si="1"/>
        <v>0</v>
      </c>
      <c r="BD330" s="5">
        <f t="shared" si="2"/>
        <v>0</v>
      </c>
    </row>
    <row r="331">
      <c r="BC331" s="5">
        <f t="shared" si="1"/>
        <v>0</v>
      </c>
      <c r="BD331" s="5">
        <f t="shared" si="2"/>
        <v>0</v>
      </c>
    </row>
    <row r="332">
      <c r="BC332" s="5">
        <f t="shared" si="1"/>
        <v>0</v>
      </c>
      <c r="BD332" s="5">
        <f t="shared" si="2"/>
        <v>0</v>
      </c>
    </row>
    <row r="333">
      <c r="BC333" s="5">
        <f t="shared" si="1"/>
        <v>0</v>
      </c>
      <c r="BD333" s="5">
        <f t="shared" si="2"/>
        <v>0</v>
      </c>
    </row>
    <row r="334">
      <c r="BC334" s="5">
        <f t="shared" si="1"/>
        <v>0</v>
      </c>
      <c r="BD334" s="5">
        <f t="shared" si="2"/>
        <v>0</v>
      </c>
    </row>
    <row r="335">
      <c r="BC335" s="5">
        <f t="shared" si="1"/>
        <v>0</v>
      </c>
      <c r="BD335" s="5">
        <f t="shared" si="2"/>
        <v>0</v>
      </c>
    </row>
    <row r="336">
      <c r="BC336" s="5">
        <f t="shared" si="1"/>
        <v>0</v>
      </c>
      <c r="BD336" s="5">
        <f t="shared" si="2"/>
        <v>0</v>
      </c>
    </row>
    <row r="337">
      <c r="BC337" s="5">
        <f t="shared" si="1"/>
        <v>0</v>
      </c>
      <c r="BD337" s="5">
        <f t="shared" si="2"/>
        <v>0</v>
      </c>
    </row>
    <row r="338">
      <c r="BC338" s="5">
        <f t="shared" si="1"/>
        <v>0</v>
      </c>
      <c r="BD338" s="5">
        <f t="shared" si="2"/>
        <v>0</v>
      </c>
    </row>
    <row r="339">
      <c r="BC339" s="5">
        <f t="shared" si="1"/>
        <v>0</v>
      </c>
      <c r="BD339" s="5">
        <f t="shared" si="2"/>
        <v>0</v>
      </c>
    </row>
    <row r="340">
      <c r="BC340" s="5">
        <f t="shared" si="1"/>
        <v>0</v>
      </c>
      <c r="BD340" s="5">
        <f t="shared" si="2"/>
        <v>0</v>
      </c>
    </row>
    <row r="341">
      <c r="BC341" s="5">
        <f t="shared" si="1"/>
        <v>0</v>
      </c>
      <c r="BD341" s="5">
        <f t="shared" si="2"/>
        <v>0</v>
      </c>
    </row>
    <row r="342">
      <c r="BC342" s="5">
        <f t="shared" si="1"/>
        <v>0</v>
      </c>
      <c r="BD342" s="5">
        <f t="shared" si="2"/>
        <v>0</v>
      </c>
    </row>
    <row r="343">
      <c r="BC343" s="5">
        <f t="shared" si="1"/>
        <v>0</v>
      </c>
      <c r="BD343" s="5">
        <f t="shared" si="2"/>
        <v>0</v>
      </c>
    </row>
    <row r="344">
      <c r="BC344" s="5">
        <f t="shared" si="1"/>
        <v>0</v>
      </c>
      <c r="BD344" s="5">
        <f t="shared" si="2"/>
        <v>0</v>
      </c>
    </row>
    <row r="345">
      <c r="BC345" s="5">
        <f t="shared" si="1"/>
        <v>0</v>
      </c>
      <c r="BD345" s="5">
        <f t="shared" si="2"/>
        <v>0</v>
      </c>
    </row>
    <row r="346">
      <c r="BC346" s="5">
        <f t="shared" si="1"/>
        <v>0</v>
      </c>
      <c r="BD346" s="5">
        <f t="shared" si="2"/>
        <v>0</v>
      </c>
    </row>
    <row r="347">
      <c r="BC347" s="5">
        <f t="shared" si="1"/>
        <v>0</v>
      </c>
      <c r="BD347" s="5">
        <f t="shared" si="2"/>
        <v>0</v>
      </c>
    </row>
    <row r="348">
      <c r="BC348" s="5">
        <f t="shared" si="1"/>
        <v>0</v>
      </c>
      <c r="BD348" s="5">
        <f t="shared" si="2"/>
        <v>0</v>
      </c>
    </row>
    <row r="349">
      <c r="BC349" s="5">
        <f t="shared" si="1"/>
        <v>0</v>
      </c>
      <c r="BD349" s="5">
        <f t="shared" si="2"/>
        <v>0</v>
      </c>
    </row>
    <row r="350">
      <c r="BC350" s="5">
        <f t="shared" si="1"/>
        <v>0</v>
      </c>
      <c r="BD350" s="5">
        <f t="shared" si="2"/>
        <v>0</v>
      </c>
    </row>
    <row r="351">
      <c r="BC351" s="5">
        <f t="shared" si="1"/>
        <v>0</v>
      </c>
      <c r="BD351" s="5">
        <f t="shared" si="2"/>
        <v>0</v>
      </c>
    </row>
    <row r="352">
      <c r="BC352" s="5">
        <f t="shared" si="1"/>
        <v>0</v>
      </c>
      <c r="BD352" s="5">
        <f t="shared" si="2"/>
        <v>0</v>
      </c>
    </row>
    <row r="353">
      <c r="BC353" s="5">
        <f t="shared" si="1"/>
        <v>0</v>
      </c>
      <c r="BD353" s="5">
        <f t="shared" si="2"/>
        <v>0</v>
      </c>
    </row>
    <row r="354">
      <c r="BC354" s="5">
        <f t="shared" si="1"/>
        <v>0</v>
      </c>
      <c r="BD354" s="5">
        <f t="shared" si="2"/>
        <v>0</v>
      </c>
    </row>
    <row r="355">
      <c r="BC355" s="5">
        <f t="shared" si="1"/>
        <v>0</v>
      </c>
      <c r="BD355" s="5">
        <f t="shared" si="2"/>
        <v>0</v>
      </c>
    </row>
    <row r="356">
      <c r="BC356" s="5">
        <f t="shared" si="1"/>
        <v>0</v>
      </c>
      <c r="BD356" s="5">
        <f t="shared" si="2"/>
        <v>0</v>
      </c>
    </row>
    <row r="357">
      <c r="BC357" s="5">
        <f t="shared" si="1"/>
        <v>0</v>
      </c>
      <c r="BD357" s="5">
        <f t="shared" si="2"/>
        <v>0</v>
      </c>
    </row>
    <row r="358">
      <c r="BC358" s="5">
        <f t="shared" si="1"/>
        <v>0</v>
      </c>
      <c r="BD358" s="5">
        <f t="shared" si="2"/>
        <v>0</v>
      </c>
    </row>
    <row r="359">
      <c r="BC359" s="5">
        <f t="shared" si="1"/>
        <v>0</v>
      </c>
      <c r="BD359" s="5">
        <f t="shared" si="2"/>
        <v>0</v>
      </c>
    </row>
    <row r="360">
      <c r="BC360" s="5">
        <f t="shared" si="1"/>
        <v>0</v>
      </c>
      <c r="BD360" s="5">
        <f t="shared" si="2"/>
        <v>0</v>
      </c>
    </row>
    <row r="361">
      <c r="BC361" s="5">
        <f t="shared" si="1"/>
        <v>0</v>
      </c>
      <c r="BD361" s="5">
        <f t="shared" si="2"/>
        <v>0</v>
      </c>
    </row>
    <row r="362">
      <c r="BC362" s="5">
        <f t="shared" si="1"/>
        <v>0</v>
      </c>
      <c r="BD362" s="5">
        <f t="shared" si="2"/>
        <v>0</v>
      </c>
    </row>
    <row r="363">
      <c r="BC363" s="5">
        <f t="shared" si="1"/>
        <v>0</v>
      </c>
      <c r="BD363" s="5">
        <f t="shared" si="2"/>
        <v>0</v>
      </c>
    </row>
    <row r="364">
      <c r="BC364" s="5">
        <f t="shared" si="1"/>
        <v>0</v>
      </c>
      <c r="BD364" s="5">
        <f t="shared" si="2"/>
        <v>0</v>
      </c>
    </row>
    <row r="365">
      <c r="BC365" s="5">
        <f t="shared" si="1"/>
        <v>0</v>
      </c>
      <c r="BD365" s="5">
        <f t="shared" si="2"/>
        <v>0</v>
      </c>
    </row>
    <row r="366">
      <c r="BC366" s="5">
        <f t="shared" si="1"/>
        <v>0</v>
      </c>
      <c r="BD366" s="5">
        <f t="shared" si="2"/>
        <v>0</v>
      </c>
    </row>
    <row r="367">
      <c r="BC367" s="5">
        <f t="shared" si="1"/>
        <v>0</v>
      </c>
      <c r="BD367" s="5">
        <f t="shared" si="2"/>
        <v>0</v>
      </c>
    </row>
    <row r="368">
      <c r="BC368" s="5">
        <f t="shared" si="1"/>
        <v>0</v>
      </c>
      <c r="BD368" s="5">
        <f t="shared" si="2"/>
        <v>0</v>
      </c>
    </row>
    <row r="369">
      <c r="BC369" s="5">
        <f t="shared" si="1"/>
        <v>0</v>
      </c>
      <c r="BD369" s="5">
        <f t="shared" si="2"/>
        <v>0</v>
      </c>
    </row>
    <row r="370">
      <c r="BC370" s="5">
        <f t="shared" si="1"/>
        <v>0</v>
      </c>
      <c r="BD370" s="5">
        <f t="shared" si="2"/>
        <v>0</v>
      </c>
    </row>
    <row r="371">
      <c r="BC371" s="5">
        <f t="shared" si="1"/>
        <v>0</v>
      </c>
      <c r="BD371" s="5">
        <f t="shared" si="2"/>
        <v>0</v>
      </c>
    </row>
    <row r="372">
      <c r="BC372" s="5">
        <f t="shared" si="1"/>
        <v>0</v>
      </c>
      <c r="BD372" s="5">
        <f t="shared" si="2"/>
        <v>0</v>
      </c>
    </row>
    <row r="373">
      <c r="BC373" s="5">
        <f t="shared" si="1"/>
        <v>0</v>
      </c>
      <c r="BD373" s="5">
        <f t="shared" si="2"/>
        <v>0</v>
      </c>
    </row>
    <row r="374">
      <c r="BC374" s="5">
        <f t="shared" si="1"/>
        <v>0</v>
      </c>
      <c r="BD374" s="5">
        <f t="shared" si="2"/>
        <v>0</v>
      </c>
    </row>
    <row r="375">
      <c r="BC375" s="5">
        <f t="shared" si="1"/>
        <v>0</v>
      </c>
      <c r="BD375" s="5">
        <f t="shared" si="2"/>
        <v>0</v>
      </c>
    </row>
    <row r="376">
      <c r="BC376" s="5">
        <f t="shared" si="1"/>
        <v>0</v>
      </c>
      <c r="BD376" s="5">
        <f t="shared" si="2"/>
        <v>0</v>
      </c>
    </row>
    <row r="377">
      <c r="BC377" s="5">
        <f t="shared" si="1"/>
        <v>0</v>
      </c>
      <c r="BD377" s="5">
        <f t="shared" si="2"/>
        <v>0</v>
      </c>
    </row>
    <row r="378">
      <c r="BC378" s="5">
        <f t="shared" si="1"/>
        <v>0</v>
      </c>
      <c r="BD378" s="5">
        <f t="shared" si="2"/>
        <v>0</v>
      </c>
    </row>
    <row r="379">
      <c r="BC379" s="5">
        <f t="shared" si="1"/>
        <v>0</v>
      </c>
      <c r="BD379" s="5">
        <f t="shared" si="2"/>
        <v>0</v>
      </c>
    </row>
    <row r="380">
      <c r="BC380" s="5">
        <f t="shared" si="1"/>
        <v>0</v>
      </c>
      <c r="BD380" s="5">
        <f t="shared" si="2"/>
        <v>0</v>
      </c>
    </row>
    <row r="381">
      <c r="BC381" s="5">
        <f t="shared" si="1"/>
        <v>0</v>
      </c>
      <c r="BD381" s="5">
        <f t="shared" si="2"/>
        <v>0</v>
      </c>
    </row>
    <row r="382">
      <c r="BC382" s="5">
        <f t="shared" si="1"/>
        <v>0</v>
      </c>
      <c r="BD382" s="5">
        <f t="shared" si="2"/>
        <v>0</v>
      </c>
    </row>
    <row r="383">
      <c r="BC383" s="5">
        <f t="shared" si="1"/>
        <v>0</v>
      </c>
      <c r="BD383" s="5">
        <f t="shared" si="2"/>
        <v>0</v>
      </c>
    </row>
    <row r="384">
      <c r="BC384" s="5">
        <f t="shared" si="1"/>
        <v>0</v>
      </c>
      <c r="BD384" s="5">
        <f t="shared" si="2"/>
        <v>0</v>
      </c>
    </row>
    <row r="385">
      <c r="BC385" s="5">
        <f t="shared" si="1"/>
        <v>0</v>
      </c>
      <c r="BD385" s="5">
        <f t="shared" si="2"/>
        <v>0</v>
      </c>
    </row>
    <row r="386">
      <c r="BC386" s="5">
        <f t="shared" si="1"/>
        <v>0</v>
      </c>
      <c r="BD386" s="5">
        <f t="shared" si="2"/>
        <v>0</v>
      </c>
    </row>
    <row r="387">
      <c r="BC387" s="5">
        <f t="shared" si="1"/>
        <v>0</v>
      </c>
      <c r="BD387" s="5">
        <f t="shared" si="2"/>
        <v>0</v>
      </c>
    </row>
    <row r="388">
      <c r="BC388" s="5">
        <f t="shared" si="1"/>
        <v>0</v>
      </c>
      <c r="BD388" s="5">
        <f t="shared" si="2"/>
        <v>0</v>
      </c>
    </row>
    <row r="389">
      <c r="BC389" s="5">
        <f t="shared" si="1"/>
        <v>0</v>
      </c>
      <c r="BD389" s="5">
        <f t="shared" si="2"/>
        <v>0</v>
      </c>
    </row>
    <row r="390">
      <c r="BC390" s="5">
        <f t="shared" si="1"/>
        <v>0</v>
      </c>
      <c r="BD390" s="5">
        <f t="shared" si="2"/>
        <v>0</v>
      </c>
    </row>
    <row r="391">
      <c r="BC391" s="5">
        <f t="shared" si="1"/>
        <v>0</v>
      </c>
      <c r="BD391" s="5">
        <f t="shared" si="2"/>
        <v>0</v>
      </c>
    </row>
    <row r="392">
      <c r="BC392" s="5">
        <f t="shared" si="1"/>
        <v>0</v>
      </c>
      <c r="BD392" s="5">
        <f t="shared" si="2"/>
        <v>0</v>
      </c>
    </row>
    <row r="393">
      <c r="BC393" s="5">
        <f t="shared" si="1"/>
        <v>0</v>
      </c>
      <c r="BD393" s="5">
        <f t="shared" si="2"/>
        <v>0</v>
      </c>
    </row>
    <row r="394">
      <c r="BC394" s="5">
        <f t="shared" si="1"/>
        <v>0</v>
      </c>
      <c r="BD394" s="5">
        <f t="shared" si="2"/>
        <v>0</v>
      </c>
    </row>
    <row r="395">
      <c r="BC395" s="5">
        <f t="shared" si="1"/>
        <v>0</v>
      </c>
      <c r="BD395" s="5">
        <f t="shared" si="2"/>
        <v>0</v>
      </c>
    </row>
    <row r="396">
      <c r="BC396" s="5">
        <f t="shared" si="1"/>
        <v>0</v>
      </c>
      <c r="BD396" s="5">
        <f t="shared" si="2"/>
        <v>0</v>
      </c>
    </row>
    <row r="397">
      <c r="BC397" s="5">
        <f t="shared" si="1"/>
        <v>0</v>
      </c>
      <c r="BD397" s="5">
        <f t="shared" si="2"/>
        <v>0</v>
      </c>
    </row>
    <row r="398">
      <c r="BC398" s="5">
        <f t="shared" si="1"/>
        <v>0</v>
      </c>
      <c r="BD398" s="5">
        <f t="shared" si="2"/>
        <v>0</v>
      </c>
    </row>
    <row r="399">
      <c r="BC399" s="5">
        <f t="shared" si="1"/>
        <v>0</v>
      </c>
      <c r="BD399" s="5">
        <f t="shared" si="2"/>
        <v>0</v>
      </c>
    </row>
    <row r="400">
      <c r="BC400" s="5">
        <f t="shared" si="1"/>
        <v>0</v>
      </c>
      <c r="BD400" s="5">
        <f t="shared" si="2"/>
        <v>0</v>
      </c>
    </row>
    <row r="401">
      <c r="BC401" s="5">
        <f t="shared" si="1"/>
        <v>0</v>
      </c>
      <c r="BD401" s="5">
        <f t="shared" si="2"/>
        <v>0</v>
      </c>
    </row>
    <row r="402">
      <c r="BC402" s="5">
        <f t="shared" si="1"/>
        <v>0</v>
      </c>
      <c r="BD402" s="5">
        <f t="shared" si="2"/>
        <v>0</v>
      </c>
    </row>
    <row r="403">
      <c r="BC403" s="5">
        <f t="shared" si="1"/>
        <v>0</v>
      </c>
      <c r="BD403" s="5">
        <f t="shared" si="2"/>
        <v>0</v>
      </c>
    </row>
    <row r="404">
      <c r="BC404" s="5">
        <f t="shared" si="1"/>
        <v>0</v>
      </c>
      <c r="BD404" s="5">
        <f t="shared" si="2"/>
        <v>0</v>
      </c>
    </row>
    <row r="405">
      <c r="BC405" s="5">
        <f t="shared" si="1"/>
        <v>0</v>
      </c>
      <c r="BD405" s="5">
        <f t="shared" si="2"/>
        <v>0</v>
      </c>
    </row>
    <row r="406">
      <c r="BC406" s="5">
        <f t="shared" si="1"/>
        <v>0</v>
      </c>
      <c r="BD406" s="5">
        <f t="shared" si="2"/>
        <v>0</v>
      </c>
    </row>
    <row r="407">
      <c r="BC407" s="5">
        <f t="shared" si="1"/>
        <v>0</v>
      </c>
      <c r="BD407" s="5">
        <f t="shared" si="2"/>
        <v>0</v>
      </c>
    </row>
    <row r="408">
      <c r="BC408" s="5">
        <f t="shared" si="1"/>
        <v>0</v>
      </c>
      <c r="BD408" s="5">
        <f t="shared" si="2"/>
        <v>0</v>
      </c>
    </row>
    <row r="409">
      <c r="BC409" s="5">
        <f t="shared" si="1"/>
        <v>0</v>
      </c>
      <c r="BD409" s="5">
        <f t="shared" si="2"/>
        <v>0</v>
      </c>
    </row>
    <row r="410">
      <c r="BC410" s="5">
        <f t="shared" si="1"/>
        <v>0</v>
      </c>
      <c r="BD410" s="5">
        <f t="shared" si="2"/>
        <v>0</v>
      </c>
    </row>
    <row r="411">
      <c r="BC411" s="5">
        <f t="shared" si="1"/>
        <v>0</v>
      </c>
      <c r="BD411" s="5">
        <f t="shared" si="2"/>
        <v>0</v>
      </c>
    </row>
    <row r="412">
      <c r="BC412" s="5">
        <f t="shared" si="1"/>
        <v>0</v>
      </c>
      <c r="BD412" s="5">
        <f t="shared" si="2"/>
        <v>0</v>
      </c>
    </row>
    <row r="413">
      <c r="BC413" s="5">
        <f t="shared" si="1"/>
        <v>0</v>
      </c>
      <c r="BD413" s="5">
        <f t="shared" si="2"/>
        <v>0</v>
      </c>
    </row>
    <row r="414">
      <c r="BC414" s="5">
        <f t="shared" si="1"/>
        <v>0</v>
      </c>
      <c r="BD414" s="5">
        <f t="shared" si="2"/>
        <v>0</v>
      </c>
    </row>
    <row r="415">
      <c r="BC415" s="5">
        <f t="shared" si="1"/>
        <v>0</v>
      </c>
      <c r="BD415" s="5">
        <f t="shared" si="2"/>
        <v>0</v>
      </c>
    </row>
    <row r="416">
      <c r="BC416" s="5">
        <f t="shared" si="1"/>
        <v>0</v>
      </c>
      <c r="BD416" s="5">
        <f t="shared" si="2"/>
        <v>0</v>
      </c>
    </row>
    <row r="417">
      <c r="BC417" s="5">
        <f t="shared" si="1"/>
        <v>0</v>
      </c>
      <c r="BD417" s="5">
        <f t="shared" si="2"/>
        <v>0</v>
      </c>
    </row>
    <row r="418">
      <c r="BC418" s="5">
        <f t="shared" si="1"/>
        <v>0</v>
      </c>
      <c r="BD418" s="5">
        <f t="shared" si="2"/>
        <v>0</v>
      </c>
    </row>
    <row r="419">
      <c r="BC419" s="5">
        <f t="shared" si="1"/>
        <v>0</v>
      </c>
      <c r="BD419" s="5">
        <f t="shared" si="2"/>
        <v>0</v>
      </c>
    </row>
    <row r="420">
      <c r="BC420" s="5">
        <f t="shared" si="1"/>
        <v>0</v>
      </c>
      <c r="BD420" s="5">
        <f t="shared" si="2"/>
        <v>0</v>
      </c>
    </row>
    <row r="421">
      <c r="BC421" s="5">
        <f t="shared" si="1"/>
        <v>0</v>
      </c>
      <c r="BD421" s="5">
        <f t="shared" si="2"/>
        <v>0</v>
      </c>
    </row>
    <row r="422">
      <c r="BC422" s="5">
        <f t="shared" si="1"/>
        <v>0</v>
      </c>
      <c r="BD422" s="5">
        <f t="shared" si="2"/>
        <v>0</v>
      </c>
    </row>
    <row r="423">
      <c r="BC423" s="5">
        <f t="shared" si="1"/>
        <v>0</v>
      </c>
      <c r="BD423" s="5">
        <f t="shared" si="2"/>
        <v>0</v>
      </c>
    </row>
    <row r="424">
      <c r="BC424" s="5">
        <f t="shared" si="1"/>
        <v>0</v>
      </c>
      <c r="BD424" s="5">
        <f t="shared" si="2"/>
        <v>0</v>
      </c>
    </row>
    <row r="425">
      <c r="BC425" s="5">
        <f t="shared" si="1"/>
        <v>0</v>
      </c>
      <c r="BD425" s="5">
        <f t="shared" si="2"/>
        <v>0</v>
      </c>
    </row>
    <row r="426">
      <c r="BC426" s="5">
        <f t="shared" si="1"/>
        <v>0</v>
      </c>
      <c r="BD426" s="5">
        <f t="shared" si="2"/>
        <v>0</v>
      </c>
    </row>
    <row r="427">
      <c r="BC427" s="5">
        <f t="shared" si="1"/>
        <v>0</v>
      </c>
      <c r="BD427" s="5">
        <f t="shared" si="2"/>
        <v>0</v>
      </c>
    </row>
    <row r="428">
      <c r="BC428" s="5">
        <f t="shared" si="1"/>
        <v>0</v>
      </c>
      <c r="BD428" s="5">
        <f t="shared" si="2"/>
        <v>0</v>
      </c>
    </row>
    <row r="429">
      <c r="BC429" s="5">
        <f t="shared" si="1"/>
        <v>0</v>
      </c>
      <c r="BD429" s="5">
        <f t="shared" si="2"/>
        <v>0</v>
      </c>
    </row>
    <row r="430">
      <c r="BC430" s="5">
        <f t="shared" si="1"/>
        <v>0</v>
      </c>
      <c r="BD430" s="5">
        <f t="shared" si="2"/>
        <v>0</v>
      </c>
    </row>
    <row r="431">
      <c r="BC431" s="5">
        <f t="shared" si="1"/>
        <v>0</v>
      </c>
      <c r="BD431" s="5">
        <f t="shared" si="2"/>
        <v>0</v>
      </c>
    </row>
    <row r="432">
      <c r="BC432" s="5">
        <f t="shared" si="1"/>
        <v>0</v>
      </c>
      <c r="BD432" s="5">
        <f t="shared" si="2"/>
        <v>0</v>
      </c>
    </row>
    <row r="433">
      <c r="BC433" s="5">
        <f t="shared" si="1"/>
        <v>0</v>
      </c>
      <c r="BD433" s="5">
        <f t="shared" si="2"/>
        <v>0</v>
      </c>
    </row>
    <row r="434">
      <c r="BC434" s="5">
        <f t="shared" si="1"/>
        <v>0</v>
      </c>
      <c r="BD434" s="5">
        <f t="shared" si="2"/>
        <v>0</v>
      </c>
    </row>
    <row r="435">
      <c r="BC435" s="5">
        <f t="shared" si="1"/>
        <v>0</v>
      </c>
      <c r="BD435" s="5">
        <f t="shared" si="2"/>
        <v>0</v>
      </c>
    </row>
    <row r="436">
      <c r="BC436" s="5">
        <f t="shared" si="1"/>
        <v>0</v>
      </c>
      <c r="BD436" s="5">
        <f t="shared" si="2"/>
        <v>0</v>
      </c>
    </row>
    <row r="437">
      <c r="BC437" s="5">
        <f t="shared" si="1"/>
        <v>0</v>
      </c>
      <c r="BD437" s="5">
        <f t="shared" si="2"/>
        <v>0</v>
      </c>
    </row>
    <row r="438">
      <c r="BC438" s="5">
        <f t="shared" si="1"/>
        <v>0</v>
      </c>
      <c r="BD438" s="5">
        <f t="shared" si="2"/>
        <v>0</v>
      </c>
    </row>
    <row r="439">
      <c r="BC439" s="5">
        <f t="shared" si="1"/>
        <v>0</v>
      </c>
      <c r="BD439" s="5">
        <f t="shared" si="2"/>
        <v>0</v>
      </c>
    </row>
    <row r="440">
      <c r="BC440" s="5">
        <f t="shared" si="1"/>
        <v>0</v>
      </c>
      <c r="BD440" s="5">
        <f t="shared" si="2"/>
        <v>0</v>
      </c>
    </row>
    <row r="441">
      <c r="BC441" s="5">
        <f t="shared" si="1"/>
        <v>0</v>
      </c>
      <c r="BD441" s="5">
        <f t="shared" si="2"/>
        <v>0</v>
      </c>
    </row>
    <row r="442">
      <c r="BC442" s="5">
        <f t="shared" si="1"/>
        <v>0</v>
      </c>
      <c r="BD442" s="5">
        <f t="shared" si="2"/>
        <v>0</v>
      </c>
    </row>
    <row r="443">
      <c r="BC443" s="5">
        <f t="shared" si="1"/>
        <v>0</v>
      </c>
      <c r="BD443" s="5">
        <f t="shared" si="2"/>
        <v>0</v>
      </c>
    </row>
    <row r="444">
      <c r="BC444" s="5">
        <f t="shared" si="1"/>
        <v>0</v>
      </c>
      <c r="BD444" s="5">
        <f t="shared" si="2"/>
        <v>0</v>
      </c>
    </row>
    <row r="445">
      <c r="BC445" s="5">
        <f t="shared" si="1"/>
        <v>0</v>
      </c>
      <c r="BD445" s="5">
        <f t="shared" si="2"/>
        <v>0</v>
      </c>
    </row>
    <row r="446">
      <c r="BC446" s="5">
        <f t="shared" si="1"/>
        <v>0</v>
      </c>
      <c r="BD446" s="5">
        <f t="shared" si="2"/>
        <v>0</v>
      </c>
    </row>
    <row r="447">
      <c r="BC447" s="5">
        <f t="shared" si="1"/>
        <v>0</v>
      </c>
      <c r="BD447" s="5">
        <f t="shared" si="2"/>
        <v>0</v>
      </c>
    </row>
    <row r="448">
      <c r="BC448" s="5">
        <f t="shared" si="1"/>
        <v>0</v>
      </c>
      <c r="BD448" s="5">
        <f t="shared" si="2"/>
        <v>0</v>
      </c>
    </row>
    <row r="449">
      <c r="BC449" s="5">
        <f t="shared" si="1"/>
        <v>0</v>
      </c>
      <c r="BD449" s="5">
        <f t="shared" si="2"/>
        <v>0</v>
      </c>
    </row>
    <row r="450">
      <c r="BC450" s="5">
        <f t="shared" si="1"/>
        <v>0</v>
      </c>
      <c r="BD450" s="5">
        <f t="shared" si="2"/>
        <v>0</v>
      </c>
    </row>
    <row r="451">
      <c r="BC451" s="5">
        <f t="shared" si="1"/>
        <v>0</v>
      </c>
      <c r="BD451" s="5">
        <f t="shared" si="2"/>
        <v>0</v>
      </c>
    </row>
    <row r="452">
      <c r="BC452" s="5">
        <f t="shared" si="1"/>
        <v>0</v>
      </c>
      <c r="BD452" s="5">
        <f t="shared" si="2"/>
        <v>0</v>
      </c>
    </row>
    <row r="453">
      <c r="BC453" s="5">
        <f t="shared" si="1"/>
        <v>0</v>
      </c>
      <c r="BD453" s="5">
        <f t="shared" si="2"/>
        <v>0</v>
      </c>
    </row>
    <row r="454">
      <c r="BC454" s="5">
        <f t="shared" si="1"/>
        <v>0</v>
      </c>
      <c r="BD454" s="5">
        <f t="shared" si="2"/>
        <v>0</v>
      </c>
    </row>
    <row r="455">
      <c r="BC455" s="5">
        <f t="shared" si="1"/>
        <v>0</v>
      </c>
      <c r="BD455" s="5">
        <f t="shared" si="2"/>
        <v>0</v>
      </c>
    </row>
    <row r="456">
      <c r="BC456" s="5">
        <f t="shared" si="1"/>
        <v>0</v>
      </c>
      <c r="BD456" s="5">
        <f t="shared" si="2"/>
        <v>0</v>
      </c>
    </row>
    <row r="457">
      <c r="BC457" s="5">
        <f t="shared" si="1"/>
        <v>0</v>
      </c>
      <c r="BD457" s="5">
        <f t="shared" si="2"/>
        <v>0</v>
      </c>
    </row>
    <row r="458">
      <c r="BC458" s="5">
        <f t="shared" si="1"/>
        <v>0</v>
      </c>
      <c r="BD458" s="5">
        <f t="shared" si="2"/>
        <v>0</v>
      </c>
    </row>
    <row r="459">
      <c r="BC459" s="5">
        <f t="shared" si="1"/>
        <v>0</v>
      </c>
      <c r="BD459" s="5">
        <f t="shared" si="2"/>
        <v>0</v>
      </c>
    </row>
    <row r="460">
      <c r="BC460" s="5">
        <f t="shared" si="1"/>
        <v>0</v>
      </c>
      <c r="BD460" s="5">
        <f t="shared" si="2"/>
        <v>0</v>
      </c>
    </row>
    <row r="461">
      <c r="BC461" s="5">
        <f t="shared" si="1"/>
        <v>0</v>
      </c>
      <c r="BD461" s="5">
        <f t="shared" si="2"/>
        <v>0</v>
      </c>
    </row>
    <row r="462">
      <c r="BC462" s="5">
        <f t="shared" si="1"/>
        <v>0</v>
      </c>
      <c r="BD462" s="5">
        <f t="shared" si="2"/>
        <v>0</v>
      </c>
    </row>
    <row r="463">
      <c r="BC463" s="5">
        <f t="shared" si="1"/>
        <v>0</v>
      </c>
      <c r="BD463" s="5">
        <f t="shared" si="2"/>
        <v>0</v>
      </c>
    </row>
    <row r="464">
      <c r="BC464" s="5">
        <f t="shared" si="1"/>
        <v>0</v>
      </c>
      <c r="BD464" s="5">
        <f t="shared" si="2"/>
        <v>0</v>
      </c>
    </row>
    <row r="465">
      <c r="BC465" s="5">
        <f t="shared" si="1"/>
        <v>0</v>
      </c>
      <c r="BD465" s="5">
        <f t="shared" si="2"/>
        <v>0</v>
      </c>
    </row>
    <row r="466">
      <c r="BC466" s="5">
        <f t="shared" si="1"/>
        <v>0</v>
      </c>
      <c r="BD466" s="5">
        <f t="shared" si="2"/>
        <v>0</v>
      </c>
    </row>
    <row r="467">
      <c r="BC467" s="5">
        <f t="shared" si="1"/>
        <v>0</v>
      </c>
      <c r="BD467" s="5">
        <f t="shared" si="2"/>
        <v>0</v>
      </c>
    </row>
    <row r="468">
      <c r="BC468" s="5">
        <f t="shared" si="1"/>
        <v>0</v>
      </c>
      <c r="BD468" s="5">
        <f t="shared" si="2"/>
        <v>0</v>
      </c>
    </row>
    <row r="469">
      <c r="BC469" s="5">
        <f t="shared" si="1"/>
        <v>0</v>
      </c>
      <c r="BD469" s="5">
        <f t="shared" si="2"/>
        <v>0</v>
      </c>
    </row>
    <row r="470">
      <c r="BC470" s="5">
        <f t="shared" si="1"/>
        <v>0</v>
      </c>
      <c r="BD470" s="5">
        <f t="shared" si="2"/>
        <v>0</v>
      </c>
    </row>
    <row r="471">
      <c r="BC471" s="5">
        <f t="shared" si="1"/>
        <v>0</v>
      </c>
      <c r="BD471" s="5">
        <f t="shared" si="2"/>
        <v>0</v>
      </c>
    </row>
    <row r="472">
      <c r="BC472" s="5">
        <f t="shared" si="1"/>
        <v>0</v>
      </c>
      <c r="BD472" s="5">
        <f t="shared" si="2"/>
        <v>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29"/>
    <col customWidth="1" min="2" max="2" width="1.71"/>
    <col customWidth="1" min="3" max="3" width="20.0"/>
    <col customWidth="1" min="4" max="4" width="7.0"/>
    <col customWidth="1" min="5" max="5" width="5.71"/>
    <col customWidth="1" min="6" max="6" width="5.43"/>
    <col customWidth="1" min="7" max="7" width="3.29"/>
    <col customWidth="1" min="8" max="8" width="4.29"/>
    <col customWidth="1" min="9" max="9" width="3.0"/>
    <col customWidth="1" min="10" max="10" width="2.0"/>
    <col customWidth="1" min="11" max="11" width="6.0"/>
    <col customWidth="1" min="12" max="12" width="5.86"/>
    <col customWidth="1" min="13" max="14" width="3.43"/>
    <col customWidth="1" min="15" max="15" width="3.57"/>
    <col customWidth="1" min="16" max="16" width="4.86"/>
    <col customWidth="1" min="17" max="17" width="3.29"/>
    <col customWidth="1" min="18" max="18" width="5.86"/>
    <col customWidth="1" min="19" max="21" width="4.29"/>
    <col customWidth="1" min="22" max="22" width="3.71"/>
    <col customWidth="1" min="23" max="23" width="4.29"/>
    <col customWidth="1" min="24" max="24" width="4.0"/>
    <col customWidth="1" min="25" max="26" width="4.71"/>
    <col customWidth="1" min="27" max="27" width="3.43"/>
    <col customWidth="1" min="28" max="28" width="4.14"/>
    <col customWidth="1" min="29" max="29" width="4.29"/>
    <col customWidth="1" min="30" max="30" width="6.0"/>
    <col customWidth="1" min="31" max="31" width="4.86"/>
    <col customWidth="1" min="32" max="32" width="6.29"/>
    <col customWidth="1" min="33" max="36" width="4.29"/>
    <col customWidth="1" min="37" max="38" width="3.43"/>
    <col customWidth="1" min="39" max="39" width="3.71"/>
    <col customWidth="1" min="40" max="41" width="3.29"/>
    <col customWidth="1" min="42" max="42" width="4.29"/>
    <col customWidth="1" min="43" max="46" width="5.86"/>
    <col customWidth="1" min="47" max="47" width="4.29"/>
    <col customWidth="1" min="48" max="48" width="4.86"/>
    <col customWidth="1" min="49" max="49" width="4.71"/>
    <col customWidth="1" min="50" max="50" width="3.43"/>
    <col customWidth="1" min="51" max="51" width="3.29"/>
    <col customWidth="1" min="52" max="52" width="4.0"/>
    <col customWidth="1" min="53" max="53" width="4.71"/>
    <col customWidth="1" min="54" max="54" width="6.29"/>
    <col customWidth="1" min="55" max="55" width="4.0"/>
    <col customWidth="1" min="56" max="56" width="4.4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19</v>
      </c>
      <c r="I1" s="7" t="s">
        <v>675</v>
      </c>
      <c r="J1" s="7" t="s">
        <v>676</v>
      </c>
      <c r="K1" s="7" t="s">
        <v>677</v>
      </c>
      <c r="L1" s="7" t="s">
        <v>678</v>
      </c>
      <c r="M1" s="7" t="s">
        <v>8</v>
      </c>
      <c r="N1" s="7" t="s">
        <v>679</v>
      </c>
      <c r="O1" s="7" t="s">
        <v>680</v>
      </c>
      <c r="P1" s="7" t="s">
        <v>681</v>
      </c>
      <c r="Q1" s="7" t="s">
        <v>682</v>
      </c>
      <c r="R1" s="7" t="s">
        <v>683</v>
      </c>
      <c r="S1" s="7" t="s">
        <v>12</v>
      </c>
      <c r="T1" s="7" t="s">
        <v>11</v>
      </c>
      <c r="U1" s="7" t="s">
        <v>684</v>
      </c>
      <c r="V1" s="7" t="s">
        <v>7</v>
      </c>
      <c r="W1" s="7" t="s">
        <v>18</v>
      </c>
      <c r="X1" s="7" t="s">
        <v>29</v>
      </c>
      <c r="Y1" s="7" t="s">
        <v>30</v>
      </c>
      <c r="Z1" s="7" t="s">
        <v>26</v>
      </c>
      <c r="AA1" s="7" t="s">
        <v>685</v>
      </c>
      <c r="AB1" s="7" t="s">
        <v>686</v>
      </c>
      <c r="AC1" s="7" t="s">
        <v>687</v>
      </c>
      <c r="AD1" s="7" t="s">
        <v>688</v>
      </c>
      <c r="AE1" s="7" t="s">
        <v>689</v>
      </c>
      <c r="AF1" s="7" t="s">
        <v>690</v>
      </c>
      <c r="AG1" s="7" t="s">
        <v>9</v>
      </c>
      <c r="AH1" s="7" t="s">
        <v>10</v>
      </c>
      <c r="AI1" s="7" t="s">
        <v>11</v>
      </c>
      <c r="AJ1" s="7" t="s">
        <v>12</v>
      </c>
      <c r="AK1" s="7" t="s">
        <v>13</v>
      </c>
      <c r="AL1" s="7" t="s">
        <v>14</v>
      </c>
      <c r="AM1" s="7" t="s">
        <v>7</v>
      </c>
      <c r="AN1" s="7" t="s">
        <v>16</v>
      </c>
      <c r="AO1" s="7" t="s">
        <v>17</v>
      </c>
      <c r="AP1" s="7" t="s">
        <v>18</v>
      </c>
      <c r="AQ1" s="7" t="s">
        <v>20</v>
      </c>
      <c r="AR1" s="7" t="s">
        <v>21</v>
      </c>
      <c r="AS1" s="7" t="s">
        <v>22</v>
      </c>
      <c r="AT1" s="7" t="s">
        <v>23</v>
      </c>
      <c r="AU1" s="7" t="s">
        <v>24</v>
      </c>
      <c r="AV1" s="7" t="s">
        <v>25</v>
      </c>
      <c r="AW1" s="7" t="s">
        <v>26</v>
      </c>
      <c r="AX1" s="7" t="s">
        <v>27</v>
      </c>
      <c r="AY1" s="7" t="s">
        <v>28</v>
      </c>
      <c r="AZ1" s="7" t="s">
        <v>29</v>
      </c>
      <c r="BA1" s="7" t="s">
        <v>30</v>
      </c>
      <c r="BB1" s="7" t="s">
        <v>31</v>
      </c>
      <c r="BC1" s="1" t="s">
        <v>32</v>
      </c>
      <c r="BD1" s="1" t="s">
        <v>33</v>
      </c>
    </row>
    <row r="2">
      <c r="A2" s="7">
        <v>1.0</v>
      </c>
      <c r="B2" s="3"/>
      <c r="C2" s="8" t="s">
        <v>1133</v>
      </c>
      <c r="D2" s="8" t="s">
        <v>692</v>
      </c>
      <c r="E2" s="9">
        <v>2019.0</v>
      </c>
      <c r="F2" s="9">
        <v>2020.0</v>
      </c>
      <c r="G2" s="9">
        <v>40.0</v>
      </c>
      <c r="H2" s="9">
        <v>231.0</v>
      </c>
      <c r="I2" s="3"/>
      <c r="J2" s="3"/>
      <c r="K2" s="3"/>
      <c r="L2" s="9">
        <v>5.13</v>
      </c>
      <c r="M2" s="9">
        <v>40.0</v>
      </c>
      <c r="N2" s="3"/>
      <c r="O2" s="3"/>
      <c r="P2" s="3"/>
      <c r="Q2" s="3"/>
      <c r="R2" s="9">
        <v>182.1</v>
      </c>
      <c r="S2" s="9">
        <v>189.0</v>
      </c>
      <c r="T2" s="9">
        <v>112.0</v>
      </c>
      <c r="U2" s="9">
        <v>104.0</v>
      </c>
      <c r="V2" s="9">
        <v>42.0</v>
      </c>
      <c r="W2" s="9">
        <v>54.0</v>
      </c>
      <c r="X2" s="9">
        <v>1.0</v>
      </c>
      <c r="Y2" s="9">
        <v>8.0</v>
      </c>
      <c r="Z2" s="9">
        <v>7.0</v>
      </c>
      <c r="AA2" s="9">
        <v>4.0</v>
      </c>
      <c r="AB2" s="9">
        <v>9.0</v>
      </c>
      <c r="AC2" s="9">
        <v>792.0</v>
      </c>
      <c r="AD2" s="9">
        <v>1.333</v>
      </c>
      <c r="AE2" s="9">
        <v>11.4</v>
      </c>
      <c r="AF2" s="9">
        <v>4.28</v>
      </c>
      <c r="AG2" s="9">
        <v>792.0</v>
      </c>
      <c r="AH2" s="9">
        <v>723.0</v>
      </c>
      <c r="AI2" s="9">
        <v>112.0</v>
      </c>
      <c r="AJ2" s="9">
        <v>189.0</v>
      </c>
      <c r="AK2" s="9">
        <v>39.0</v>
      </c>
      <c r="AL2" s="9">
        <v>4.0</v>
      </c>
      <c r="AM2" s="9">
        <v>42.0</v>
      </c>
      <c r="AN2" s="9">
        <v>3.0</v>
      </c>
      <c r="AO2" s="9">
        <v>4.0</v>
      </c>
      <c r="AP2" s="9">
        <v>54.0</v>
      </c>
      <c r="AQ2" s="9">
        <v>0.261</v>
      </c>
      <c r="AR2" s="9">
        <v>0.317</v>
      </c>
      <c r="AS2" s="9">
        <v>0.501</v>
      </c>
      <c r="AT2" s="9">
        <v>0.818</v>
      </c>
      <c r="AU2" s="9">
        <v>362.0</v>
      </c>
      <c r="AV2" s="9">
        <v>10.0</v>
      </c>
      <c r="AW2" s="9">
        <v>7.0</v>
      </c>
      <c r="AX2" s="9">
        <v>3.0</v>
      </c>
      <c r="AY2" s="9">
        <v>4.0</v>
      </c>
      <c r="AZ2" s="9">
        <v>1.0</v>
      </c>
      <c r="BA2" s="9">
        <v>8.0</v>
      </c>
      <c r="BB2" s="9">
        <v>0.324</v>
      </c>
      <c r="BC2" s="5">
        <f t="shared" ref="BC2:BC472" si="1">AJ2-AK2-AL2-AM2</f>
        <v>104</v>
      </c>
      <c r="BD2" s="5">
        <f t="shared" ref="BD2:BD472" si="2">AN2-AO2</f>
        <v>-1</v>
      </c>
    </row>
    <row r="3">
      <c r="A3" s="7">
        <v>2.0</v>
      </c>
      <c r="B3" s="3"/>
      <c r="C3" s="8" t="s">
        <v>661</v>
      </c>
      <c r="D3" s="8" t="s">
        <v>692</v>
      </c>
      <c r="E3" s="9">
        <v>2019.0</v>
      </c>
      <c r="F3" s="9">
        <v>2020.0</v>
      </c>
      <c r="G3" s="9">
        <v>41.0</v>
      </c>
      <c r="H3" s="9">
        <v>215.0</v>
      </c>
      <c r="I3" s="3"/>
      <c r="J3" s="3"/>
      <c r="K3" s="3"/>
      <c r="L3" s="9">
        <v>5.26</v>
      </c>
      <c r="M3" s="9">
        <v>40.0</v>
      </c>
      <c r="N3" s="3"/>
      <c r="O3" s="3"/>
      <c r="P3" s="3"/>
      <c r="Q3" s="3"/>
      <c r="R3" s="9">
        <v>155.2</v>
      </c>
      <c r="S3" s="9">
        <v>145.0</v>
      </c>
      <c r="T3" s="9">
        <v>93.0</v>
      </c>
      <c r="U3" s="9">
        <v>91.0</v>
      </c>
      <c r="V3" s="9">
        <v>34.0</v>
      </c>
      <c r="W3" s="9">
        <v>101.0</v>
      </c>
      <c r="X3" s="9">
        <v>5.0</v>
      </c>
      <c r="Y3" s="9">
        <v>6.0</v>
      </c>
      <c r="Z3" s="9">
        <v>4.0</v>
      </c>
      <c r="AA3" s="9">
        <v>0.0</v>
      </c>
      <c r="AB3" s="9">
        <v>11.0</v>
      </c>
      <c r="AC3" s="9">
        <v>704.0</v>
      </c>
      <c r="AD3" s="9">
        <v>1.58</v>
      </c>
      <c r="AE3" s="9">
        <v>12.4</v>
      </c>
      <c r="AF3" s="9">
        <v>2.13</v>
      </c>
      <c r="AG3" s="9">
        <v>704.0</v>
      </c>
      <c r="AH3" s="9">
        <v>583.0</v>
      </c>
      <c r="AI3" s="9">
        <v>93.0</v>
      </c>
      <c r="AJ3" s="9">
        <v>145.0</v>
      </c>
      <c r="AK3" s="9">
        <v>35.0</v>
      </c>
      <c r="AL3" s="9">
        <v>3.0</v>
      </c>
      <c r="AM3" s="9">
        <v>34.0</v>
      </c>
      <c r="AN3" s="9">
        <v>10.0</v>
      </c>
      <c r="AO3" s="9">
        <v>4.0</v>
      </c>
      <c r="AP3" s="9">
        <v>101.0</v>
      </c>
      <c r="AQ3" s="9">
        <v>0.249</v>
      </c>
      <c r="AR3" s="9">
        <v>0.36</v>
      </c>
      <c r="AS3" s="9">
        <v>0.494</v>
      </c>
      <c r="AT3" s="9">
        <v>0.854</v>
      </c>
      <c r="AU3" s="9">
        <v>288.0</v>
      </c>
      <c r="AV3" s="9">
        <v>12.0</v>
      </c>
      <c r="AW3" s="9">
        <v>4.0</v>
      </c>
      <c r="AX3" s="9">
        <v>9.0</v>
      </c>
      <c r="AY3" s="9">
        <v>6.0</v>
      </c>
      <c r="AZ3" s="9">
        <v>5.0</v>
      </c>
      <c r="BA3" s="9">
        <v>6.0</v>
      </c>
      <c r="BB3" s="9">
        <v>0.326</v>
      </c>
      <c r="BC3" s="5">
        <f t="shared" si="1"/>
        <v>73</v>
      </c>
      <c r="BD3" s="5">
        <f t="shared" si="2"/>
        <v>6</v>
      </c>
    </row>
    <row r="4">
      <c r="A4" s="7">
        <v>3.0</v>
      </c>
      <c r="B4" s="3"/>
      <c r="C4" s="8" t="s">
        <v>673</v>
      </c>
      <c r="D4" s="8" t="s">
        <v>692</v>
      </c>
      <c r="E4" s="9">
        <v>2019.0</v>
      </c>
      <c r="F4" s="9">
        <v>2020.0</v>
      </c>
      <c r="G4" s="9">
        <v>40.0</v>
      </c>
      <c r="H4" s="9">
        <v>201.0</v>
      </c>
      <c r="I4" s="3"/>
      <c r="J4" s="3"/>
      <c r="K4" s="3"/>
      <c r="L4" s="9">
        <v>3.52</v>
      </c>
      <c r="M4" s="9">
        <v>40.0</v>
      </c>
      <c r="N4" s="3"/>
      <c r="O4" s="3"/>
      <c r="P4" s="3"/>
      <c r="Q4" s="3"/>
      <c r="R4" s="9">
        <v>194.1</v>
      </c>
      <c r="S4" s="9">
        <v>176.0</v>
      </c>
      <c r="T4" s="9">
        <v>87.0</v>
      </c>
      <c r="U4" s="9">
        <v>76.0</v>
      </c>
      <c r="V4" s="9">
        <v>26.0</v>
      </c>
      <c r="W4" s="9">
        <v>66.0</v>
      </c>
      <c r="X4" s="9">
        <v>2.0</v>
      </c>
      <c r="Y4" s="9">
        <v>10.0</v>
      </c>
      <c r="Z4" s="9">
        <v>3.0</v>
      </c>
      <c r="AA4" s="9">
        <v>0.0</v>
      </c>
      <c r="AB4" s="9">
        <v>4.0</v>
      </c>
      <c r="AC4" s="9">
        <v>815.0</v>
      </c>
      <c r="AD4" s="9">
        <v>1.245</v>
      </c>
      <c r="AE4" s="9">
        <v>9.3</v>
      </c>
      <c r="AF4" s="9">
        <v>3.05</v>
      </c>
      <c r="AG4" s="9">
        <v>815.0</v>
      </c>
      <c r="AH4" s="9">
        <v>730.0</v>
      </c>
      <c r="AI4" s="9">
        <v>87.0</v>
      </c>
      <c r="AJ4" s="9">
        <v>176.0</v>
      </c>
      <c r="AK4" s="9">
        <v>41.0</v>
      </c>
      <c r="AL4" s="9">
        <v>2.0</v>
      </c>
      <c r="AM4" s="9">
        <v>26.0</v>
      </c>
      <c r="AN4" s="9">
        <v>6.0</v>
      </c>
      <c r="AO4" s="9">
        <v>6.0</v>
      </c>
      <c r="AP4" s="9">
        <v>66.0</v>
      </c>
      <c r="AQ4" s="9">
        <v>0.241</v>
      </c>
      <c r="AR4" s="9">
        <v>0.303</v>
      </c>
      <c r="AS4" s="9">
        <v>0.41</v>
      </c>
      <c r="AT4" s="9">
        <v>0.713</v>
      </c>
      <c r="AU4" s="9">
        <v>299.0</v>
      </c>
      <c r="AV4" s="9">
        <v>16.0</v>
      </c>
      <c r="AW4" s="9">
        <v>3.0</v>
      </c>
      <c r="AX4" s="9">
        <v>7.0</v>
      </c>
      <c r="AY4" s="9">
        <v>9.0</v>
      </c>
      <c r="AZ4" s="9">
        <v>2.0</v>
      </c>
      <c r="BA4" s="9">
        <v>10.0</v>
      </c>
      <c r="BB4" s="9">
        <v>0.293</v>
      </c>
      <c r="BC4" s="5">
        <f t="shared" si="1"/>
        <v>107</v>
      </c>
      <c r="BD4" s="5">
        <f t="shared" si="2"/>
        <v>0</v>
      </c>
    </row>
    <row r="5">
      <c r="A5" s="7">
        <v>4.0</v>
      </c>
      <c r="B5" s="3"/>
      <c r="C5" s="8" t="s">
        <v>1174</v>
      </c>
      <c r="D5" s="8" t="s">
        <v>692</v>
      </c>
      <c r="E5" s="9">
        <v>2019.0</v>
      </c>
      <c r="F5" s="9">
        <v>2019.0</v>
      </c>
      <c r="G5" s="9">
        <v>25.0</v>
      </c>
      <c r="H5" s="9">
        <v>190.0</v>
      </c>
      <c r="I5" s="3"/>
      <c r="J5" s="3"/>
      <c r="K5" s="3"/>
      <c r="L5" s="9">
        <v>4.46</v>
      </c>
      <c r="M5" s="9">
        <v>25.0</v>
      </c>
      <c r="N5" s="3"/>
      <c r="O5" s="3"/>
      <c r="P5" s="3"/>
      <c r="Q5" s="3"/>
      <c r="R5" s="9">
        <v>125.0</v>
      </c>
      <c r="S5" s="9">
        <v>101.0</v>
      </c>
      <c r="T5" s="9">
        <v>69.0</v>
      </c>
      <c r="U5" s="9">
        <v>62.0</v>
      </c>
      <c r="V5" s="9">
        <v>23.0</v>
      </c>
      <c r="W5" s="9">
        <v>33.0</v>
      </c>
      <c r="X5" s="9">
        <v>0.0</v>
      </c>
      <c r="Y5" s="9">
        <v>5.0</v>
      </c>
      <c r="Z5" s="9">
        <v>11.0</v>
      </c>
      <c r="AA5" s="9">
        <v>0.0</v>
      </c>
      <c r="AB5" s="9">
        <v>2.0</v>
      </c>
      <c r="AC5" s="9">
        <v>517.0</v>
      </c>
      <c r="AD5" s="9">
        <v>1.072</v>
      </c>
      <c r="AE5" s="9">
        <v>13.7</v>
      </c>
      <c r="AF5" s="9">
        <v>5.76</v>
      </c>
      <c r="AG5" s="9">
        <v>517.0</v>
      </c>
      <c r="AH5" s="9">
        <v>467.0</v>
      </c>
      <c r="AI5" s="9">
        <v>69.0</v>
      </c>
      <c r="AJ5" s="9">
        <v>101.0</v>
      </c>
      <c r="AK5" s="9">
        <v>24.0</v>
      </c>
      <c r="AL5" s="9">
        <v>1.0</v>
      </c>
      <c r="AM5" s="9">
        <v>23.0</v>
      </c>
      <c r="AN5" s="9">
        <v>7.0</v>
      </c>
      <c r="AO5" s="9">
        <v>2.0</v>
      </c>
      <c r="AP5" s="9">
        <v>33.0</v>
      </c>
      <c r="AQ5" s="9">
        <v>0.216</v>
      </c>
      <c r="AR5" s="9">
        <v>0.282</v>
      </c>
      <c r="AS5" s="9">
        <v>0.42</v>
      </c>
      <c r="AT5" s="9">
        <v>0.701</v>
      </c>
      <c r="AU5" s="9">
        <v>196.0</v>
      </c>
      <c r="AV5" s="9">
        <v>6.0</v>
      </c>
      <c r="AW5" s="9">
        <v>11.0</v>
      </c>
      <c r="AX5" s="9">
        <v>2.0</v>
      </c>
      <c r="AY5" s="9">
        <v>4.0</v>
      </c>
      <c r="AZ5" s="9">
        <v>0.0</v>
      </c>
      <c r="BA5" s="9">
        <v>5.0</v>
      </c>
      <c r="BB5" s="9">
        <v>0.302</v>
      </c>
      <c r="BC5" s="5">
        <f t="shared" si="1"/>
        <v>53</v>
      </c>
      <c r="BD5" s="5">
        <f t="shared" si="2"/>
        <v>5</v>
      </c>
    </row>
    <row r="6">
      <c r="A6" s="7">
        <v>5.0</v>
      </c>
      <c r="B6" s="3"/>
      <c r="C6" s="8" t="s">
        <v>668</v>
      </c>
      <c r="D6" s="8" t="s">
        <v>692</v>
      </c>
      <c r="E6" s="9">
        <v>2019.0</v>
      </c>
      <c r="F6" s="9">
        <v>2020.0</v>
      </c>
      <c r="G6" s="9">
        <v>35.0</v>
      </c>
      <c r="H6" s="9">
        <v>180.0</v>
      </c>
      <c r="I6" s="3"/>
      <c r="J6" s="3"/>
      <c r="K6" s="3"/>
      <c r="L6" s="9">
        <v>2.95</v>
      </c>
      <c r="M6" s="9">
        <v>34.0</v>
      </c>
      <c r="N6" s="3"/>
      <c r="O6" s="3"/>
      <c r="P6" s="3"/>
      <c r="Q6" s="3"/>
      <c r="R6" s="9">
        <v>165.0</v>
      </c>
      <c r="S6" s="9">
        <v>131.0</v>
      </c>
      <c r="T6" s="9">
        <v>47.0</v>
      </c>
      <c r="U6" s="9">
        <v>54.0</v>
      </c>
      <c r="V6" s="9">
        <v>26.0</v>
      </c>
      <c r="W6" s="9">
        <v>37.0</v>
      </c>
      <c r="X6" s="9">
        <v>0.0</v>
      </c>
      <c r="Y6" s="9">
        <v>4.0</v>
      </c>
      <c r="Z6" s="9">
        <v>2.0</v>
      </c>
      <c r="AA6" s="9">
        <v>1.0</v>
      </c>
      <c r="AB6" s="9">
        <v>4.0</v>
      </c>
      <c r="AC6" s="9">
        <v>649.0</v>
      </c>
      <c r="AD6" s="9">
        <v>1.018</v>
      </c>
      <c r="AE6" s="9">
        <v>9.8</v>
      </c>
      <c r="AF6" s="9">
        <v>4.86</v>
      </c>
      <c r="AG6" s="9">
        <v>649.0</v>
      </c>
      <c r="AH6" s="9">
        <v>604.0</v>
      </c>
      <c r="AI6" s="9">
        <v>47.0</v>
      </c>
      <c r="AJ6" s="9">
        <v>131.0</v>
      </c>
      <c r="AK6" s="9">
        <v>19.0</v>
      </c>
      <c r="AL6" s="9">
        <v>2.0</v>
      </c>
      <c r="AM6" s="9">
        <v>26.0</v>
      </c>
      <c r="AN6" s="9">
        <v>3.0</v>
      </c>
      <c r="AO6" s="9">
        <v>3.0</v>
      </c>
      <c r="AP6" s="9">
        <v>37.0</v>
      </c>
      <c r="AQ6" s="9">
        <v>0.217</v>
      </c>
      <c r="AR6" s="9">
        <v>0.264</v>
      </c>
      <c r="AS6" s="9">
        <v>0.384</v>
      </c>
      <c r="AT6" s="9">
        <v>0.648</v>
      </c>
      <c r="AU6" s="9">
        <v>232.0</v>
      </c>
      <c r="AV6" s="9">
        <v>14.0</v>
      </c>
      <c r="AW6" s="9">
        <v>2.0</v>
      </c>
      <c r="AX6" s="9">
        <v>4.0</v>
      </c>
      <c r="AY6" s="9">
        <v>0.0</v>
      </c>
      <c r="AZ6" s="9">
        <v>0.0</v>
      </c>
      <c r="BA6" s="9">
        <v>4.0</v>
      </c>
      <c r="BB6" s="9">
        <v>0.264</v>
      </c>
      <c r="BC6" s="5">
        <f t="shared" si="1"/>
        <v>84</v>
      </c>
      <c r="BD6" s="5">
        <f t="shared" si="2"/>
        <v>0</v>
      </c>
    </row>
    <row r="7">
      <c r="A7" s="7">
        <v>6.0</v>
      </c>
      <c r="B7" s="3"/>
      <c r="C7" s="8" t="s">
        <v>1132</v>
      </c>
      <c r="D7" s="8" t="s">
        <v>692</v>
      </c>
      <c r="E7" s="9">
        <v>2019.0</v>
      </c>
      <c r="F7" s="9">
        <v>2020.0</v>
      </c>
      <c r="G7" s="9">
        <v>40.0</v>
      </c>
      <c r="H7" s="9">
        <v>179.0</v>
      </c>
      <c r="I7" s="3"/>
      <c r="J7" s="3"/>
      <c r="K7" s="3"/>
      <c r="L7" s="9">
        <v>4.05</v>
      </c>
      <c r="M7" s="9">
        <v>39.0</v>
      </c>
      <c r="N7" s="3"/>
      <c r="O7" s="3"/>
      <c r="P7" s="3"/>
      <c r="Q7" s="3"/>
      <c r="R7" s="9">
        <v>186.2</v>
      </c>
      <c r="S7" s="9">
        <v>172.0</v>
      </c>
      <c r="T7" s="9">
        <v>80.0</v>
      </c>
      <c r="U7" s="9">
        <v>84.0</v>
      </c>
      <c r="V7" s="9">
        <v>31.0</v>
      </c>
      <c r="W7" s="9">
        <v>66.0</v>
      </c>
      <c r="X7" s="9">
        <v>1.0</v>
      </c>
      <c r="Y7" s="9">
        <v>4.0</v>
      </c>
      <c r="Z7" s="9">
        <v>5.0</v>
      </c>
      <c r="AA7" s="9">
        <v>0.0</v>
      </c>
      <c r="AB7" s="9">
        <v>1.0</v>
      </c>
      <c r="AC7" s="9">
        <v>778.0</v>
      </c>
      <c r="AD7" s="9">
        <v>1.275</v>
      </c>
      <c r="AE7" s="9">
        <v>8.6</v>
      </c>
      <c r="AF7" s="9">
        <v>2.71</v>
      </c>
      <c r="AG7" s="9">
        <v>778.0</v>
      </c>
      <c r="AH7" s="9">
        <v>698.0</v>
      </c>
      <c r="AI7" s="9">
        <v>80.0</v>
      </c>
      <c r="AJ7" s="9">
        <v>172.0</v>
      </c>
      <c r="AK7" s="9">
        <v>25.0</v>
      </c>
      <c r="AL7" s="9">
        <v>0.0</v>
      </c>
      <c r="AM7" s="9">
        <v>31.0</v>
      </c>
      <c r="AN7" s="9">
        <v>9.0</v>
      </c>
      <c r="AO7" s="9">
        <v>2.0</v>
      </c>
      <c r="AP7" s="9">
        <v>66.0</v>
      </c>
      <c r="AQ7" s="9">
        <v>0.246</v>
      </c>
      <c r="AR7" s="9">
        <v>0.314</v>
      </c>
      <c r="AS7" s="9">
        <v>0.415</v>
      </c>
      <c r="AT7" s="9">
        <v>0.729</v>
      </c>
      <c r="AU7" s="9">
        <v>290.0</v>
      </c>
      <c r="AV7" s="9">
        <v>22.0</v>
      </c>
      <c r="AW7" s="9">
        <v>5.0</v>
      </c>
      <c r="AX7" s="9">
        <v>3.0</v>
      </c>
      <c r="AY7" s="9">
        <v>6.0</v>
      </c>
      <c r="AZ7" s="9">
        <v>1.0</v>
      </c>
      <c r="BA7" s="9">
        <v>4.0</v>
      </c>
      <c r="BB7" s="9">
        <v>0.285</v>
      </c>
      <c r="BC7" s="5">
        <f t="shared" si="1"/>
        <v>116</v>
      </c>
      <c r="BD7" s="5">
        <f t="shared" si="2"/>
        <v>7</v>
      </c>
    </row>
    <row r="8">
      <c r="A8" s="7">
        <v>7.0</v>
      </c>
      <c r="B8" s="3"/>
      <c r="C8" s="8" t="s">
        <v>674</v>
      </c>
      <c r="D8" s="8" t="s">
        <v>692</v>
      </c>
      <c r="E8" s="9">
        <v>2019.0</v>
      </c>
      <c r="F8" s="9">
        <v>2020.0</v>
      </c>
      <c r="G8" s="9">
        <v>42.0</v>
      </c>
      <c r="H8" s="9">
        <v>171.0</v>
      </c>
      <c r="I8" s="3"/>
      <c r="J8" s="3"/>
      <c r="K8" s="3"/>
      <c r="L8" s="9">
        <v>3.62</v>
      </c>
      <c r="M8" s="9">
        <v>39.0</v>
      </c>
      <c r="N8" s="3"/>
      <c r="O8" s="3"/>
      <c r="P8" s="3"/>
      <c r="Q8" s="3"/>
      <c r="R8" s="9">
        <v>166.2</v>
      </c>
      <c r="S8" s="9">
        <v>169.0</v>
      </c>
      <c r="T8" s="9">
        <v>65.0</v>
      </c>
      <c r="U8" s="9">
        <v>67.0</v>
      </c>
      <c r="V8" s="9">
        <v>17.0</v>
      </c>
      <c r="W8" s="9">
        <v>51.0</v>
      </c>
      <c r="X8" s="9">
        <v>2.0</v>
      </c>
      <c r="Y8" s="9">
        <v>5.0</v>
      </c>
      <c r="Z8" s="9">
        <v>5.0</v>
      </c>
      <c r="AA8" s="9">
        <v>2.0</v>
      </c>
      <c r="AB8" s="9">
        <v>5.0</v>
      </c>
      <c r="AC8" s="9">
        <v>703.0</v>
      </c>
      <c r="AD8" s="9">
        <v>1.32</v>
      </c>
      <c r="AE8" s="9">
        <v>9.2</v>
      </c>
      <c r="AF8" s="9">
        <v>3.35</v>
      </c>
      <c r="AG8" s="9">
        <v>703.0</v>
      </c>
      <c r="AH8" s="9">
        <v>644.0</v>
      </c>
      <c r="AI8" s="9">
        <v>65.0</v>
      </c>
      <c r="AJ8" s="9">
        <v>169.0</v>
      </c>
      <c r="AK8" s="9">
        <v>34.0</v>
      </c>
      <c r="AL8" s="9">
        <v>1.0</v>
      </c>
      <c r="AM8" s="9">
        <v>17.0</v>
      </c>
      <c r="AN8" s="9">
        <v>6.0</v>
      </c>
      <c r="AO8" s="9">
        <v>2.0</v>
      </c>
      <c r="AP8" s="9">
        <v>51.0</v>
      </c>
      <c r="AQ8" s="9">
        <v>0.262</v>
      </c>
      <c r="AR8" s="9">
        <v>0.321</v>
      </c>
      <c r="AS8" s="9">
        <v>0.398</v>
      </c>
      <c r="AT8" s="9">
        <v>0.718</v>
      </c>
      <c r="AU8" s="9">
        <v>256.0</v>
      </c>
      <c r="AV8" s="9">
        <v>14.0</v>
      </c>
      <c r="AW8" s="9">
        <v>5.0</v>
      </c>
      <c r="AX8" s="9">
        <v>0.0</v>
      </c>
      <c r="AY8" s="9">
        <v>2.0</v>
      </c>
      <c r="AZ8" s="9">
        <v>2.0</v>
      </c>
      <c r="BA8" s="9">
        <v>5.0</v>
      </c>
      <c r="BB8" s="9">
        <v>0.332</v>
      </c>
      <c r="BC8" s="5">
        <f t="shared" si="1"/>
        <v>117</v>
      </c>
      <c r="BD8" s="5">
        <f t="shared" si="2"/>
        <v>4</v>
      </c>
    </row>
    <row r="9">
      <c r="A9" s="7">
        <v>8.0</v>
      </c>
      <c r="B9" s="3"/>
      <c r="C9" s="8" t="s">
        <v>1136</v>
      </c>
      <c r="D9" s="8" t="s">
        <v>692</v>
      </c>
      <c r="E9" s="9">
        <v>2019.0</v>
      </c>
      <c r="F9" s="9">
        <v>2019.0</v>
      </c>
      <c r="G9" s="9">
        <v>34.0</v>
      </c>
      <c r="H9" s="9">
        <v>165.0</v>
      </c>
      <c r="I9" s="3"/>
      <c r="J9" s="3"/>
      <c r="K9" s="3"/>
      <c r="L9" s="9">
        <v>3.68</v>
      </c>
      <c r="M9" s="9">
        <v>34.0</v>
      </c>
      <c r="N9" s="3"/>
      <c r="O9" s="3"/>
      <c r="P9" s="3"/>
      <c r="Q9" s="3"/>
      <c r="R9" s="9">
        <v>161.1</v>
      </c>
      <c r="S9" s="9">
        <v>152.0</v>
      </c>
      <c r="T9" s="9">
        <v>56.0</v>
      </c>
      <c r="U9" s="9">
        <v>66.0</v>
      </c>
      <c r="V9" s="9">
        <v>15.0</v>
      </c>
      <c r="W9" s="9">
        <v>61.0</v>
      </c>
      <c r="X9" s="9">
        <v>2.0</v>
      </c>
      <c r="Y9" s="9">
        <v>4.0</v>
      </c>
      <c r="Z9" s="9">
        <v>3.0</v>
      </c>
      <c r="AA9" s="9">
        <v>0.0</v>
      </c>
      <c r="AB9" s="9">
        <v>1.0</v>
      </c>
      <c r="AC9" s="9">
        <v>676.0</v>
      </c>
      <c r="AD9" s="9">
        <v>1.32</v>
      </c>
      <c r="AE9" s="9">
        <v>9.2</v>
      </c>
      <c r="AF9" s="9">
        <v>2.7</v>
      </c>
      <c r="AG9" s="9">
        <v>676.0</v>
      </c>
      <c r="AH9" s="9">
        <v>607.0</v>
      </c>
      <c r="AI9" s="9">
        <v>56.0</v>
      </c>
      <c r="AJ9" s="9">
        <v>152.0</v>
      </c>
      <c r="AK9" s="9">
        <v>27.0</v>
      </c>
      <c r="AL9" s="9">
        <v>2.0</v>
      </c>
      <c r="AM9" s="9">
        <v>15.0</v>
      </c>
      <c r="AN9" s="9">
        <v>3.0</v>
      </c>
      <c r="AO9" s="9">
        <v>4.0</v>
      </c>
      <c r="AP9" s="9">
        <v>61.0</v>
      </c>
      <c r="AQ9" s="9">
        <v>0.25</v>
      </c>
      <c r="AR9" s="9">
        <v>0.32</v>
      </c>
      <c r="AS9" s="9">
        <v>0.376</v>
      </c>
      <c r="AT9" s="9">
        <v>0.696</v>
      </c>
      <c r="AU9" s="9">
        <v>228.0</v>
      </c>
      <c r="AV9" s="9">
        <v>16.0</v>
      </c>
      <c r="AW9" s="9">
        <v>3.0</v>
      </c>
      <c r="AX9" s="9">
        <v>1.0</v>
      </c>
      <c r="AY9" s="9">
        <v>4.0</v>
      </c>
      <c r="AZ9" s="9">
        <v>2.0</v>
      </c>
      <c r="BA9" s="9">
        <v>4.0</v>
      </c>
      <c r="BB9" s="9">
        <v>0.318</v>
      </c>
      <c r="BC9" s="5">
        <f t="shared" si="1"/>
        <v>108</v>
      </c>
      <c r="BD9" s="5">
        <f t="shared" si="2"/>
        <v>-1</v>
      </c>
    </row>
    <row r="10">
      <c r="A10" s="7">
        <v>9.0</v>
      </c>
      <c r="B10" s="3"/>
      <c r="C10" s="8" t="s">
        <v>384</v>
      </c>
      <c r="D10" s="8" t="s">
        <v>692</v>
      </c>
      <c r="E10" s="9">
        <v>2019.0</v>
      </c>
      <c r="F10" s="9">
        <v>2020.0</v>
      </c>
      <c r="G10" s="9">
        <v>37.0</v>
      </c>
      <c r="H10" s="9">
        <v>164.0</v>
      </c>
      <c r="I10" s="3"/>
      <c r="J10" s="3"/>
      <c r="K10" s="3"/>
      <c r="L10" s="9">
        <v>2.31</v>
      </c>
      <c r="M10" s="9">
        <v>37.0</v>
      </c>
      <c r="N10" s="3"/>
      <c r="O10" s="3"/>
      <c r="P10" s="3"/>
      <c r="Q10" s="3"/>
      <c r="R10" s="9">
        <v>171.1</v>
      </c>
      <c r="S10" s="9">
        <v>158.0</v>
      </c>
      <c r="T10" s="9">
        <v>46.0</v>
      </c>
      <c r="U10" s="9">
        <v>44.0</v>
      </c>
      <c r="V10" s="9">
        <v>13.0</v>
      </c>
      <c r="W10" s="9">
        <v>33.0</v>
      </c>
      <c r="X10" s="9">
        <v>2.0</v>
      </c>
      <c r="Y10" s="9">
        <v>7.0</v>
      </c>
      <c r="Z10" s="9">
        <v>4.0</v>
      </c>
      <c r="AA10" s="9">
        <v>0.0</v>
      </c>
      <c r="AB10" s="9">
        <v>1.0</v>
      </c>
      <c r="AC10" s="9">
        <v>694.0</v>
      </c>
      <c r="AD10" s="9">
        <v>1.115</v>
      </c>
      <c r="AE10" s="9">
        <v>8.6</v>
      </c>
      <c r="AF10" s="9">
        <v>4.97</v>
      </c>
      <c r="AG10" s="9">
        <v>694.0</v>
      </c>
      <c r="AH10" s="9">
        <v>650.0</v>
      </c>
      <c r="AI10" s="9">
        <v>46.0</v>
      </c>
      <c r="AJ10" s="9">
        <v>158.0</v>
      </c>
      <c r="AK10" s="9">
        <v>39.0</v>
      </c>
      <c r="AL10" s="9">
        <v>0.0</v>
      </c>
      <c r="AM10" s="9">
        <v>13.0</v>
      </c>
      <c r="AN10" s="9">
        <v>2.0</v>
      </c>
      <c r="AO10" s="9">
        <v>1.0</v>
      </c>
      <c r="AP10" s="9">
        <v>33.0</v>
      </c>
      <c r="AQ10" s="9">
        <v>0.243</v>
      </c>
      <c r="AR10" s="9">
        <v>0.283</v>
      </c>
      <c r="AS10" s="9">
        <v>0.363</v>
      </c>
      <c r="AT10" s="9">
        <v>0.647</v>
      </c>
      <c r="AU10" s="9">
        <v>236.0</v>
      </c>
      <c r="AV10" s="9">
        <v>20.0</v>
      </c>
      <c r="AW10" s="9">
        <v>4.0</v>
      </c>
      <c r="AX10" s="9">
        <v>6.0</v>
      </c>
      <c r="AY10" s="9">
        <v>1.0</v>
      </c>
      <c r="AZ10" s="9">
        <v>2.0</v>
      </c>
      <c r="BA10" s="9">
        <v>7.0</v>
      </c>
      <c r="BB10" s="9">
        <v>0.306</v>
      </c>
      <c r="BC10" s="5">
        <f t="shared" si="1"/>
        <v>106</v>
      </c>
      <c r="BD10" s="5">
        <f t="shared" si="2"/>
        <v>1</v>
      </c>
    </row>
    <row r="11">
      <c r="A11" s="7">
        <v>10.0</v>
      </c>
      <c r="B11" s="3"/>
      <c r="C11" s="8" t="s">
        <v>1134</v>
      </c>
      <c r="D11" s="8" t="s">
        <v>692</v>
      </c>
      <c r="E11" s="9">
        <v>2019.0</v>
      </c>
      <c r="F11" s="9">
        <v>2020.0</v>
      </c>
      <c r="G11" s="9">
        <v>34.0</v>
      </c>
      <c r="H11" s="9">
        <v>161.0</v>
      </c>
      <c r="I11" s="3"/>
      <c r="J11" s="3"/>
      <c r="K11" s="3"/>
      <c r="L11" s="9">
        <v>4.45</v>
      </c>
      <c r="M11" s="9">
        <v>34.0</v>
      </c>
      <c r="N11" s="3"/>
      <c r="O11" s="3"/>
      <c r="P11" s="3"/>
      <c r="Q11" s="3"/>
      <c r="R11" s="9">
        <v>129.1</v>
      </c>
      <c r="S11" s="9">
        <v>117.0</v>
      </c>
      <c r="T11" s="9">
        <v>71.0</v>
      </c>
      <c r="U11" s="9">
        <v>64.0</v>
      </c>
      <c r="V11" s="9">
        <v>24.0</v>
      </c>
      <c r="W11" s="9">
        <v>53.0</v>
      </c>
      <c r="X11" s="9">
        <v>0.0</v>
      </c>
      <c r="Y11" s="9">
        <v>3.0</v>
      </c>
      <c r="Z11" s="9">
        <v>1.0</v>
      </c>
      <c r="AA11" s="9">
        <v>1.0</v>
      </c>
      <c r="AB11" s="9">
        <v>6.0</v>
      </c>
      <c r="AC11" s="9">
        <v>547.0</v>
      </c>
      <c r="AD11" s="9">
        <v>1.314</v>
      </c>
      <c r="AE11" s="9">
        <v>11.2</v>
      </c>
      <c r="AF11" s="9">
        <v>3.04</v>
      </c>
      <c r="AG11" s="9">
        <v>547.0</v>
      </c>
      <c r="AH11" s="9">
        <v>487.0</v>
      </c>
      <c r="AI11" s="9">
        <v>71.0</v>
      </c>
      <c r="AJ11" s="9">
        <v>117.0</v>
      </c>
      <c r="AK11" s="9">
        <v>27.0</v>
      </c>
      <c r="AL11" s="9">
        <v>3.0</v>
      </c>
      <c r="AM11" s="9">
        <v>24.0</v>
      </c>
      <c r="AN11" s="9">
        <v>5.0</v>
      </c>
      <c r="AO11" s="9">
        <v>4.0</v>
      </c>
      <c r="AP11" s="9">
        <v>53.0</v>
      </c>
      <c r="AQ11" s="9">
        <v>0.24</v>
      </c>
      <c r="AR11" s="9">
        <v>0.313</v>
      </c>
      <c r="AS11" s="9">
        <v>0.456</v>
      </c>
      <c r="AT11" s="9">
        <v>0.769</v>
      </c>
      <c r="AU11" s="9">
        <v>222.0</v>
      </c>
      <c r="AV11" s="9">
        <v>8.0</v>
      </c>
      <c r="AW11" s="9">
        <v>1.0</v>
      </c>
      <c r="AX11" s="9">
        <v>1.0</v>
      </c>
      <c r="AY11" s="9">
        <v>5.0</v>
      </c>
      <c r="AZ11" s="9">
        <v>0.0</v>
      </c>
      <c r="BA11" s="9">
        <v>3.0</v>
      </c>
      <c r="BB11" s="9">
        <v>0.303</v>
      </c>
      <c r="BC11" s="5">
        <f t="shared" si="1"/>
        <v>63</v>
      </c>
      <c r="BD11" s="5">
        <f t="shared" si="2"/>
        <v>1</v>
      </c>
    </row>
    <row r="12">
      <c r="A12" s="7">
        <v>11.0</v>
      </c>
      <c r="B12" s="3"/>
      <c r="C12" s="8" t="s">
        <v>387</v>
      </c>
      <c r="D12" s="8" t="s">
        <v>692</v>
      </c>
      <c r="E12" s="9">
        <v>2019.0</v>
      </c>
      <c r="F12" s="9">
        <v>2020.0</v>
      </c>
      <c r="G12" s="9">
        <v>39.0</v>
      </c>
      <c r="H12" s="9">
        <v>159.0</v>
      </c>
      <c r="I12" s="3"/>
      <c r="J12" s="3"/>
      <c r="K12" s="3"/>
      <c r="L12" s="9">
        <v>4.66</v>
      </c>
      <c r="M12" s="9">
        <v>39.0</v>
      </c>
      <c r="N12" s="3"/>
      <c r="O12" s="3"/>
      <c r="P12" s="3"/>
      <c r="Q12" s="3"/>
      <c r="R12" s="9">
        <v>175.2</v>
      </c>
      <c r="S12" s="9">
        <v>175.0</v>
      </c>
      <c r="T12" s="9">
        <v>90.0</v>
      </c>
      <c r="U12" s="9">
        <v>91.0</v>
      </c>
      <c r="V12" s="9">
        <v>35.0</v>
      </c>
      <c r="W12" s="9">
        <v>45.0</v>
      </c>
      <c r="X12" s="9">
        <v>4.0</v>
      </c>
      <c r="Y12" s="9">
        <v>3.0</v>
      </c>
      <c r="Z12" s="9">
        <v>11.0</v>
      </c>
      <c r="AA12" s="9">
        <v>0.0</v>
      </c>
      <c r="AB12" s="9">
        <v>3.0</v>
      </c>
      <c r="AC12" s="9">
        <v>737.0</v>
      </c>
      <c r="AD12" s="9">
        <v>1.252</v>
      </c>
      <c r="AE12" s="9">
        <v>8.1</v>
      </c>
      <c r="AF12" s="9">
        <v>3.53</v>
      </c>
      <c r="AG12" s="9">
        <v>737.0</v>
      </c>
      <c r="AH12" s="9">
        <v>671.0</v>
      </c>
      <c r="AI12" s="9">
        <v>90.0</v>
      </c>
      <c r="AJ12" s="9">
        <v>175.0</v>
      </c>
      <c r="AK12" s="9">
        <v>35.0</v>
      </c>
      <c r="AL12" s="9">
        <v>5.0</v>
      </c>
      <c r="AM12" s="9">
        <v>35.0</v>
      </c>
      <c r="AN12" s="9">
        <v>13.0</v>
      </c>
      <c r="AO12" s="9">
        <v>3.0</v>
      </c>
      <c r="AP12" s="9">
        <v>45.0</v>
      </c>
      <c r="AQ12" s="9">
        <v>0.261</v>
      </c>
      <c r="AR12" s="9">
        <v>0.315</v>
      </c>
      <c r="AS12" s="9">
        <v>0.484</v>
      </c>
      <c r="AT12" s="9">
        <v>0.799</v>
      </c>
      <c r="AU12" s="9">
        <v>325.0</v>
      </c>
      <c r="AV12" s="9">
        <v>15.0</v>
      </c>
      <c r="AW12" s="9">
        <v>11.0</v>
      </c>
      <c r="AX12" s="9">
        <v>3.0</v>
      </c>
      <c r="AY12" s="9">
        <v>6.0</v>
      </c>
      <c r="AZ12" s="9">
        <v>4.0</v>
      </c>
      <c r="BA12" s="9">
        <v>3.0</v>
      </c>
      <c r="BB12" s="9">
        <v>0.29</v>
      </c>
      <c r="BC12" s="5">
        <f t="shared" si="1"/>
        <v>100</v>
      </c>
      <c r="BD12" s="5">
        <f t="shared" si="2"/>
        <v>10</v>
      </c>
    </row>
    <row r="13">
      <c r="A13" s="7">
        <v>12.0</v>
      </c>
      <c r="B13" s="3"/>
      <c r="C13" s="8" t="s">
        <v>1148</v>
      </c>
      <c r="D13" s="8" t="s">
        <v>692</v>
      </c>
      <c r="E13" s="9">
        <v>2019.0</v>
      </c>
      <c r="F13" s="9">
        <v>2020.0</v>
      </c>
      <c r="G13" s="9">
        <v>31.0</v>
      </c>
      <c r="H13" s="9">
        <v>153.0</v>
      </c>
      <c r="I13" s="3"/>
      <c r="J13" s="3"/>
      <c r="K13" s="3"/>
      <c r="L13" s="9">
        <v>4.0</v>
      </c>
      <c r="M13" s="9">
        <v>31.0</v>
      </c>
      <c r="N13" s="3"/>
      <c r="O13" s="3"/>
      <c r="P13" s="3"/>
      <c r="Q13" s="3"/>
      <c r="R13" s="9">
        <v>114.2</v>
      </c>
      <c r="S13" s="9">
        <v>99.0</v>
      </c>
      <c r="T13" s="9">
        <v>47.0</v>
      </c>
      <c r="U13" s="9">
        <v>51.0</v>
      </c>
      <c r="V13" s="9">
        <v>17.0</v>
      </c>
      <c r="W13" s="9">
        <v>47.0</v>
      </c>
      <c r="X13" s="9">
        <v>1.0</v>
      </c>
      <c r="Y13" s="9">
        <v>4.0</v>
      </c>
      <c r="Z13" s="9">
        <v>1.0</v>
      </c>
      <c r="AA13" s="9">
        <v>1.0</v>
      </c>
      <c r="AB13" s="9">
        <v>11.0</v>
      </c>
      <c r="AC13" s="9">
        <v>479.0</v>
      </c>
      <c r="AD13" s="9">
        <v>1.273</v>
      </c>
      <c r="AE13" s="9">
        <v>12.0</v>
      </c>
      <c r="AF13" s="9">
        <v>3.26</v>
      </c>
      <c r="AG13" s="9">
        <v>479.0</v>
      </c>
      <c r="AH13" s="9">
        <v>430.0</v>
      </c>
      <c r="AI13" s="9">
        <v>47.0</v>
      </c>
      <c r="AJ13" s="9">
        <v>99.0</v>
      </c>
      <c r="AK13" s="9">
        <v>18.0</v>
      </c>
      <c r="AL13" s="9">
        <v>0.0</v>
      </c>
      <c r="AM13" s="9">
        <v>17.0</v>
      </c>
      <c r="AN13" s="9">
        <v>13.0</v>
      </c>
      <c r="AO13" s="9">
        <v>5.0</v>
      </c>
      <c r="AP13" s="9">
        <v>47.0</v>
      </c>
      <c r="AQ13" s="9">
        <v>0.23</v>
      </c>
      <c r="AR13" s="9">
        <v>0.307</v>
      </c>
      <c r="AS13" s="9">
        <v>0.391</v>
      </c>
      <c r="AT13" s="9">
        <v>0.698</v>
      </c>
      <c r="AU13" s="9">
        <v>168.0</v>
      </c>
      <c r="AV13" s="9">
        <v>5.0</v>
      </c>
      <c r="AW13" s="9">
        <v>1.0</v>
      </c>
      <c r="AX13" s="9">
        <v>0.0</v>
      </c>
      <c r="AY13" s="9">
        <v>1.0</v>
      </c>
      <c r="AZ13" s="9">
        <v>1.0</v>
      </c>
      <c r="BA13" s="9">
        <v>4.0</v>
      </c>
      <c r="BB13" s="9">
        <v>0.314</v>
      </c>
      <c r="BC13" s="5">
        <f t="shared" si="1"/>
        <v>64</v>
      </c>
      <c r="BD13" s="5">
        <f t="shared" si="2"/>
        <v>8</v>
      </c>
    </row>
    <row r="14">
      <c r="A14" s="7">
        <v>13.0</v>
      </c>
      <c r="B14" s="3"/>
      <c r="C14" s="8" t="s">
        <v>649</v>
      </c>
      <c r="D14" s="8" t="s">
        <v>692</v>
      </c>
      <c r="E14" s="9">
        <v>2019.0</v>
      </c>
      <c r="F14" s="9">
        <v>2020.0</v>
      </c>
      <c r="G14" s="9">
        <v>38.0</v>
      </c>
      <c r="H14" s="9">
        <v>152.0</v>
      </c>
      <c r="I14" s="3"/>
      <c r="J14" s="3"/>
      <c r="K14" s="3"/>
      <c r="L14" s="9">
        <v>4.65</v>
      </c>
      <c r="M14" s="9">
        <v>38.0</v>
      </c>
      <c r="N14" s="3"/>
      <c r="O14" s="3"/>
      <c r="P14" s="3"/>
      <c r="Q14" s="3"/>
      <c r="R14" s="9">
        <v>166.1</v>
      </c>
      <c r="S14" s="9">
        <v>189.0</v>
      </c>
      <c r="T14" s="9">
        <v>87.0</v>
      </c>
      <c r="U14" s="9">
        <v>86.0</v>
      </c>
      <c r="V14" s="9">
        <v>29.0</v>
      </c>
      <c r="W14" s="9">
        <v>49.0</v>
      </c>
      <c r="X14" s="9">
        <v>0.0</v>
      </c>
      <c r="Y14" s="9">
        <v>10.0</v>
      </c>
      <c r="Z14" s="9">
        <v>5.0</v>
      </c>
      <c r="AA14" s="9">
        <v>0.0</v>
      </c>
      <c r="AB14" s="9">
        <v>3.0</v>
      </c>
      <c r="AC14" s="9">
        <v>732.0</v>
      </c>
      <c r="AD14" s="9">
        <v>1.431</v>
      </c>
      <c r="AE14" s="9">
        <v>8.2</v>
      </c>
      <c r="AF14" s="9">
        <v>3.1</v>
      </c>
      <c r="AG14" s="9">
        <v>732.0</v>
      </c>
      <c r="AH14" s="9">
        <v>670.0</v>
      </c>
      <c r="AI14" s="9">
        <v>87.0</v>
      </c>
      <c r="AJ14" s="9">
        <v>189.0</v>
      </c>
      <c r="AK14" s="9">
        <v>32.0</v>
      </c>
      <c r="AL14" s="9">
        <v>4.0</v>
      </c>
      <c r="AM14" s="9">
        <v>29.0</v>
      </c>
      <c r="AN14" s="9">
        <v>8.0</v>
      </c>
      <c r="AO14" s="9">
        <v>5.0</v>
      </c>
      <c r="AP14" s="9">
        <v>49.0</v>
      </c>
      <c r="AQ14" s="9">
        <v>0.282</v>
      </c>
      <c r="AR14" s="9">
        <v>0.334</v>
      </c>
      <c r="AS14" s="9">
        <v>0.472</v>
      </c>
      <c r="AT14" s="9">
        <v>0.805</v>
      </c>
      <c r="AU14" s="9">
        <v>316.0</v>
      </c>
      <c r="AV14" s="9">
        <v>13.0</v>
      </c>
      <c r="AW14" s="9">
        <v>5.0</v>
      </c>
      <c r="AX14" s="9">
        <v>4.0</v>
      </c>
      <c r="AY14" s="9">
        <v>4.0</v>
      </c>
      <c r="AZ14" s="9">
        <v>0.0</v>
      </c>
      <c r="BA14" s="9">
        <v>10.0</v>
      </c>
      <c r="BB14" s="9">
        <v>0.325</v>
      </c>
      <c r="BC14" s="5">
        <f t="shared" si="1"/>
        <v>124</v>
      </c>
      <c r="BD14" s="5">
        <f t="shared" si="2"/>
        <v>3</v>
      </c>
    </row>
    <row r="15">
      <c r="A15" s="7">
        <v>14.0</v>
      </c>
      <c r="B15" s="3"/>
      <c r="C15" s="8" t="s">
        <v>1152</v>
      </c>
      <c r="D15" s="8" t="s">
        <v>692</v>
      </c>
      <c r="E15" s="9">
        <v>2019.0</v>
      </c>
      <c r="F15" s="9">
        <v>2020.0</v>
      </c>
      <c r="G15" s="9">
        <v>41.0</v>
      </c>
      <c r="H15" s="9">
        <v>149.0</v>
      </c>
      <c r="I15" s="3"/>
      <c r="J15" s="3"/>
      <c r="K15" s="3"/>
      <c r="L15" s="9">
        <v>3.98</v>
      </c>
      <c r="M15" s="9">
        <v>41.0</v>
      </c>
      <c r="N15" s="3"/>
      <c r="O15" s="3"/>
      <c r="P15" s="3"/>
      <c r="Q15" s="3"/>
      <c r="R15" s="9">
        <v>183.1</v>
      </c>
      <c r="S15" s="9">
        <v>175.0</v>
      </c>
      <c r="T15" s="9">
        <v>73.0</v>
      </c>
      <c r="U15" s="9">
        <v>81.0</v>
      </c>
      <c r="V15" s="9">
        <v>20.0</v>
      </c>
      <c r="W15" s="9">
        <v>48.0</v>
      </c>
      <c r="X15" s="9">
        <v>1.0</v>
      </c>
      <c r="Y15" s="9">
        <v>13.0</v>
      </c>
      <c r="Z15" s="9">
        <v>3.0</v>
      </c>
      <c r="AA15" s="9">
        <v>1.0</v>
      </c>
      <c r="AB15" s="9">
        <v>2.0</v>
      </c>
      <c r="AC15" s="9">
        <v>770.0</v>
      </c>
      <c r="AD15" s="9">
        <v>1.216</v>
      </c>
      <c r="AE15" s="9">
        <v>7.3</v>
      </c>
      <c r="AF15" s="9">
        <v>3.1</v>
      </c>
      <c r="AG15" s="9">
        <v>770.0</v>
      </c>
      <c r="AH15" s="9">
        <v>713.0</v>
      </c>
      <c r="AI15" s="9">
        <v>73.0</v>
      </c>
      <c r="AJ15" s="9">
        <v>175.0</v>
      </c>
      <c r="AK15" s="9">
        <v>43.0</v>
      </c>
      <c r="AL15" s="9">
        <v>3.0</v>
      </c>
      <c r="AM15" s="9">
        <v>20.0</v>
      </c>
      <c r="AN15" s="9">
        <v>5.0</v>
      </c>
      <c r="AO15" s="9">
        <v>0.0</v>
      </c>
      <c r="AP15" s="9">
        <v>48.0</v>
      </c>
      <c r="AQ15" s="9">
        <v>0.245</v>
      </c>
      <c r="AR15" s="9">
        <v>0.294</v>
      </c>
      <c r="AS15" s="9">
        <v>0.398</v>
      </c>
      <c r="AT15" s="9">
        <v>0.692</v>
      </c>
      <c r="AU15" s="9">
        <v>284.0</v>
      </c>
      <c r="AV15" s="9">
        <v>15.0</v>
      </c>
      <c r="AW15" s="9">
        <v>3.0</v>
      </c>
      <c r="AX15" s="9">
        <v>1.0</v>
      </c>
      <c r="AY15" s="9">
        <v>5.0</v>
      </c>
      <c r="AZ15" s="9">
        <v>1.0</v>
      </c>
      <c r="BA15" s="9">
        <v>13.0</v>
      </c>
      <c r="BB15" s="9">
        <v>0.282</v>
      </c>
      <c r="BC15" s="5">
        <f t="shared" si="1"/>
        <v>109</v>
      </c>
      <c r="BD15" s="5">
        <f t="shared" si="2"/>
        <v>5</v>
      </c>
    </row>
    <row r="16">
      <c r="A16" s="7">
        <v>15.0</v>
      </c>
      <c r="B16" s="3"/>
      <c r="C16" s="8" t="s">
        <v>441</v>
      </c>
      <c r="D16" s="8" t="s">
        <v>692</v>
      </c>
      <c r="E16" s="9">
        <v>2019.0</v>
      </c>
      <c r="F16" s="9">
        <v>2020.0</v>
      </c>
      <c r="G16" s="9">
        <v>37.0</v>
      </c>
      <c r="H16" s="9">
        <v>145.0</v>
      </c>
      <c r="I16" s="3"/>
      <c r="J16" s="3"/>
      <c r="K16" s="3"/>
      <c r="L16" s="9">
        <v>4.85</v>
      </c>
      <c r="M16" s="9">
        <v>35.0</v>
      </c>
      <c r="N16" s="3"/>
      <c r="O16" s="3"/>
      <c r="P16" s="3"/>
      <c r="Q16" s="3"/>
      <c r="R16" s="9">
        <v>148.1</v>
      </c>
      <c r="S16" s="9">
        <v>153.0</v>
      </c>
      <c r="T16" s="9">
        <v>82.0</v>
      </c>
      <c r="U16" s="9">
        <v>80.0</v>
      </c>
      <c r="V16" s="9">
        <v>30.0</v>
      </c>
      <c r="W16" s="9">
        <v>45.0</v>
      </c>
      <c r="X16" s="9">
        <v>6.0</v>
      </c>
      <c r="Y16" s="9">
        <v>9.0</v>
      </c>
      <c r="Z16" s="9">
        <v>3.0</v>
      </c>
      <c r="AA16" s="9">
        <v>0.0</v>
      </c>
      <c r="AB16" s="9">
        <v>3.0</v>
      </c>
      <c r="AC16" s="9">
        <v>637.0</v>
      </c>
      <c r="AD16" s="9">
        <v>1.335</v>
      </c>
      <c r="AE16" s="9">
        <v>8.8</v>
      </c>
      <c r="AF16" s="9">
        <v>3.22</v>
      </c>
      <c r="AG16" s="9">
        <v>637.0</v>
      </c>
      <c r="AH16" s="9">
        <v>584.0</v>
      </c>
      <c r="AI16" s="9">
        <v>82.0</v>
      </c>
      <c r="AJ16" s="9">
        <v>153.0</v>
      </c>
      <c r="AK16" s="9">
        <v>28.0</v>
      </c>
      <c r="AL16" s="9">
        <v>3.0</v>
      </c>
      <c r="AM16" s="9">
        <v>30.0</v>
      </c>
      <c r="AN16" s="9">
        <v>8.0</v>
      </c>
      <c r="AO16" s="9">
        <v>2.0</v>
      </c>
      <c r="AP16" s="9">
        <v>45.0</v>
      </c>
      <c r="AQ16" s="9">
        <v>0.262</v>
      </c>
      <c r="AR16" s="9">
        <v>0.318</v>
      </c>
      <c r="AS16" s="9">
        <v>0.474</v>
      </c>
      <c r="AT16" s="9">
        <v>0.792</v>
      </c>
      <c r="AU16" s="9">
        <v>277.0</v>
      </c>
      <c r="AV16" s="9">
        <v>15.0</v>
      </c>
      <c r="AW16" s="9">
        <v>3.0</v>
      </c>
      <c r="AX16" s="9">
        <v>4.0</v>
      </c>
      <c r="AY16" s="9">
        <v>1.0</v>
      </c>
      <c r="AZ16" s="9">
        <v>6.0</v>
      </c>
      <c r="BA16" s="9">
        <v>9.0</v>
      </c>
      <c r="BB16" s="9">
        <v>0.3</v>
      </c>
      <c r="BC16" s="5">
        <f t="shared" si="1"/>
        <v>92</v>
      </c>
      <c r="BD16" s="5">
        <f t="shared" si="2"/>
        <v>6</v>
      </c>
    </row>
    <row r="17">
      <c r="A17" s="7">
        <v>16.0</v>
      </c>
      <c r="B17" s="3"/>
      <c r="C17" s="8" t="s">
        <v>1154</v>
      </c>
      <c r="D17" s="8" t="s">
        <v>692</v>
      </c>
      <c r="E17" s="9">
        <v>2019.0</v>
      </c>
      <c r="F17" s="9">
        <v>2020.0</v>
      </c>
      <c r="G17" s="9">
        <v>29.0</v>
      </c>
      <c r="H17" s="9">
        <v>136.0</v>
      </c>
      <c r="I17" s="3"/>
      <c r="J17" s="3"/>
      <c r="K17" s="3"/>
      <c r="L17" s="9">
        <v>4.87</v>
      </c>
      <c r="M17" s="9">
        <v>29.0</v>
      </c>
      <c r="N17" s="3"/>
      <c r="O17" s="3"/>
      <c r="P17" s="3"/>
      <c r="Q17" s="3"/>
      <c r="R17" s="9">
        <v>118.1</v>
      </c>
      <c r="S17" s="9">
        <v>100.0</v>
      </c>
      <c r="T17" s="9">
        <v>63.0</v>
      </c>
      <c r="U17" s="9">
        <v>64.0</v>
      </c>
      <c r="V17" s="9">
        <v>29.0</v>
      </c>
      <c r="W17" s="9">
        <v>53.0</v>
      </c>
      <c r="X17" s="9">
        <v>2.0</v>
      </c>
      <c r="Y17" s="9">
        <v>3.0</v>
      </c>
      <c r="Z17" s="9">
        <v>5.0</v>
      </c>
      <c r="AA17" s="9">
        <v>1.0</v>
      </c>
      <c r="AB17" s="9">
        <v>3.0</v>
      </c>
      <c r="AC17" s="9">
        <v>510.0</v>
      </c>
      <c r="AD17" s="9">
        <v>1.293</v>
      </c>
      <c r="AE17" s="9">
        <v>10.3</v>
      </c>
      <c r="AF17" s="9">
        <v>2.57</v>
      </c>
      <c r="AG17" s="9">
        <v>510.0</v>
      </c>
      <c r="AH17" s="9">
        <v>446.0</v>
      </c>
      <c r="AI17" s="9">
        <v>63.0</v>
      </c>
      <c r="AJ17" s="9">
        <v>100.0</v>
      </c>
      <c r="AK17" s="9">
        <v>23.0</v>
      </c>
      <c r="AL17" s="9">
        <v>2.0</v>
      </c>
      <c r="AM17" s="9">
        <v>29.0</v>
      </c>
      <c r="AN17" s="9">
        <v>6.0</v>
      </c>
      <c r="AO17" s="9">
        <v>3.0</v>
      </c>
      <c r="AP17" s="9">
        <v>53.0</v>
      </c>
      <c r="AQ17" s="9">
        <v>0.224</v>
      </c>
      <c r="AR17" s="9">
        <v>0.311</v>
      </c>
      <c r="AS17" s="9">
        <v>0.48</v>
      </c>
      <c r="AT17" s="9">
        <v>0.791</v>
      </c>
      <c r="AU17" s="9">
        <v>214.0</v>
      </c>
      <c r="AV17" s="9">
        <v>1.0</v>
      </c>
      <c r="AW17" s="9">
        <v>5.0</v>
      </c>
      <c r="AX17" s="9">
        <v>2.0</v>
      </c>
      <c r="AY17" s="9">
        <v>4.0</v>
      </c>
      <c r="AZ17" s="9">
        <v>2.0</v>
      </c>
      <c r="BA17" s="9">
        <v>3.0</v>
      </c>
      <c r="BB17" s="9">
        <v>0.249</v>
      </c>
      <c r="BC17" s="5">
        <f t="shared" si="1"/>
        <v>46</v>
      </c>
      <c r="BD17" s="5">
        <f t="shared" si="2"/>
        <v>3</v>
      </c>
    </row>
    <row r="18">
      <c r="A18" s="7">
        <v>17.0</v>
      </c>
      <c r="B18" s="3"/>
      <c r="C18" s="8" t="s">
        <v>1160</v>
      </c>
      <c r="D18" s="8" t="s">
        <v>692</v>
      </c>
      <c r="E18" s="9">
        <v>2019.0</v>
      </c>
      <c r="F18" s="9">
        <v>2020.0</v>
      </c>
      <c r="G18" s="9">
        <v>40.0</v>
      </c>
      <c r="H18" s="9">
        <v>132.0</v>
      </c>
      <c r="I18" s="3"/>
      <c r="J18" s="3"/>
      <c r="K18" s="3"/>
      <c r="L18" s="9">
        <v>4.95</v>
      </c>
      <c r="M18" s="9">
        <v>37.0</v>
      </c>
      <c r="N18" s="3"/>
      <c r="O18" s="3"/>
      <c r="P18" s="3"/>
      <c r="Q18" s="3"/>
      <c r="R18" s="9">
        <v>163.2</v>
      </c>
      <c r="S18" s="9">
        <v>181.0</v>
      </c>
      <c r="T18" s="9">
        <v>101.0</v>
      </c>
      <c r="U18" s="9">
        <v>90.0</v>
      </c>
      <c r="V18" s="9">
        <v>26.0</v>
      </c>
      <c r="W18" s="9">
        <v>72.0</v>
      </c>
      <c r="X18" s="9">
        <v>1.0</v>
      </c>
      <c r="Y18" s="9">
        <v>8.0</v>
      </c>
      <c r="Z18" s="9">
        <v>0.0</v>
      </c>
      <c r="AA18" s="9">
        <v>1.0</v>
      </c>
      <c r="AB18" s="9">
        <v>4.0</v>
      </c>
      <c r="AC18" s="9">
        <v>730.0</v>
      </c>
      <c r="AD18" s="9">
        <v>1.546</v>
      </c>
      <c r="AE18" s="9">
        <v>7.3</v>
      </c>
      <c r="AF18" s="9">
        <v>1.83</v>
      </c>
      <c r="AG18" s="9">
        <v>730.0</v>
      </c>
      <c r="AH18" s="9">
        <v>650.0</v>
      </c>
      <c r="AI18" s="9">
        <v>101.0</v>
      </c>
      <c r="AJ18" s="9">
        <v>181.0</v>
      </c>
      <c r="AK18" s="9">
        <v>41.0</v>
      </c>
      <c r="AL18" s="9">
        <v>0.0</v>
      </c>
      <c r="AM18" s="9">
        <v>26.0</v>
      </c>
      <c r="AN18" s="9">
        <v>10.0</v>
      </c>
      <c r="AO18" s="9">
        <v>2.0</v>
      </c>
      <c r="AP18" s="9">
        <v>72.0</v>
      </c>
      <c r="AQ18" s="9">
        <v>0.278</v>
      </c>
      <c r="AR18" s="9">
        <v>0.348</v>
      </c>
      <c r="AS18" s="9">
        <v>0.462</v>
      </c>
      <c r="AT18" s="9">
        <v>0.81</v>
      </c>
      <c r="AU18" s="9">
        <v>300.0</v>
      </c>
      <c r="AV18" s="9">
        <v>16.0</v>
      </c>
      <c r="AW18" s="9">
        <v>0.0</v>
      </c>
      <c r="AX18" s="9">
        <v>3.0</v>
      </c>
      <c r="AY18" s="9">
        <v>5.0</v>
      </c>
      <c r="AZ18" s="9">
        <v>1.0</v>
      </c>
      <c r="BA18" s="9">
        <v>8.0</v>
      </c>
      <c r="BB18" s="9">
        <v>0.312</v>
      </c>
      <c r="BC18" s="5">
        <f t="shared" si="1"/>
        <v>114</v>
      </c>
      <c r="BD18" s="5">
        <f t="shared" si="2"/>
        <v>8</v>
      </c>
    </row>
    <row r="19">
      <c r="A19" s="7">
        <v>18.0</v>
      </c>
      <c r="B19" s="3"/>
      <c r="C19" s="8" t="s">
        <v>672</v>
      </c>
      <c r="D19" s="8" t="s">
        <v>692</v>
      </c>
      <c r="E19" s="9">
        <v>2019.0</v>
      </c>
      <c r="F19" s="9">
        <v>2020.0</v>
      </c>
      <c r="G19" s="9">
        <v>32.0</v>
      </c>
      <c r="H19" s="9">
        <v>123.0</v>
      </c>
      <c r="I19" s="3"/>
      <c r="J19" s="3"/>
      <c r="K19" s="3"/>
      <c r="L19" s="9">
        <v>4.22</v>
      </c>
      <c r="M19" s="9">
        <v>32.0</v>
      </c>
      <c r="N19" s="3"/>
      <c r="O19" s="3"/>
      <c r="P19" s="3"/>
      <c r="Q19" s="3"/>
      <c r="R19" s="9">
        <v>130.0</v>
      </c>
      <c r="S19" s="9">
        <v>121.0</v>
      </c>
      <c r="T19" s="9">
        <v>61.0</v>
      </c>
      <c r="U19" s="9">
        <v>61.0</v>
      </c>
      <c r="V19" s="9">
        <v>19.0</v>
      </c>
      <c r="W19" s="9">
        <v>42.0</v>
      </c>
      <c r="X19" s="9">
        <v>0.0</v>
      </c>
      <c r="Y19" s="9">
        <v>5.0</v>
      </c>
      <c r="Z19" s="9">
        <v>2.0</v>
      </c>
      <c r="AA19" s="9">
        <v>0.0</v>
      </c>
      <c r="AB19" s="9">
        <v>5.0</v>
      </c>
      <c r="AC19" s="9">
        <v>548.0</v>
      </c>
      <c r="AD19" s="9">
        <v>1.254</v>
      </c>
      <c r="AE19" s="9">
        <v>8.5</v>
      </c>
      <c r="AF19" s="9">
        <v>2.93</v>
      </c>
      <c r="AG19" s="9">
        <v>548.0</v>
      </c>
      <c r="AH19" s="9">
        <v>496.0</v>
      </c>
      <c r="AI19" s="9">
        <v>61.0</v>
      </c>
      <c r="AJ19" s="9">
        <v>121.0</v>
      </c>
      <c r="AK19" s="9">
        <v>27.0</v>
      </c>
      <c r="AL19" s="9">
        <v>3.0</v>
      </c>
      <c r="AM19" s="9">
        <v>19.0</v>
      </c>
      <c r="AN19" s="9">
        <v>4.0</v>
      </c>
      <c r="AO19" s="9">
        <v>2.0</v>
      </c>
      <c r="AP19" s="9">
        <v>42.0</v>
      </c>
      <c r="AQ19" s="9">
        <v>0.244</v>
      </c>
      <c r="AR19" s="9">
        <v>0.303</v>
      </c>
      <c r="AS19" s="9">
        <v>0.425</v>
      </c>
      <c r="AT19" s="9">
        <v>0.728</v>
      </c>
      <c r="AU19" s="9">
        <v>211.0</v>
      </c>
      <c r="AV19" s="9">
        <v>12.0</v>
      </c>
      <c r="AW19" s="9">
        <v>2.0</v>
      </c>
      <c r="AX19" s="9">
        <v>3.0</v>
      </c>
      <c r="AY19" s="9">
        <v>5.0</v>
      </c>
      <c r="AZ19" s="9">
        <v>0.0</v>
      </c>
      <c r="BA19" s="9">
        <v>5.0</v>
      </c>
      <c r="BB19" s="9">
        <v>0.284</v>
      </c>
      <c r="BC19" s="5">
        <f t="shared" si="1"/>
        <v>72</v>
      </c>
      <c r="BD19" s="5">
        <f t="shared" si="2"/>
        <v>2</v>
      </c>
    </row>
    <row r="20">
      <c r="A20" s="7">
        <v>19.0</v>
      </c>
      <c r="B20" s="3"/>
      <c r="C20" s="8" t="s">
        <v>1142</v>
      </c>
      <c r="D20" s="8" t="s">
        <v>692</v>
      </c>
      <c r="E20" s="9">
        <v>2019.0</v>
      </c>
      <c r="F20" s="9">
        <v>2020.0</v>
      </c>
      <c r="G20" s="9">
        <v>26.0</v>
      </c>
      <c r="H20" s="9">
        <v>123.0</v>
      </c>
      <c r="I20" s="3"/>
      <c r="J20" s="3"/>
      <c r="K20" s="3"/>
      <c r="L20" s="9">
        <v>4.17</v>
      </c>
      <c r="M20" s="9">
        <v>26.0</v>
      </c>
      <c r="N20" s="3"/>
      <c r="O20" s="3"/>
      <c r="P20" s="3"/>
      <c r="Q20" s="3"/>
      <c r="R20" s="9">
        <v>105.2</v>
      </c>
      <c r="S20" s="9">
        <v>88.0</v>
      </c>
      <c r="T20" s="9">
        <v>45.0</v>
      </c>
      <c r="U20" s="9">
        <v>49.0</v>
      </c>
      <c r="V20" s="9">
        <v>16.0</v>
      </c>
      <c r="W20" s="9">
        <v>33.0</v>
      </c>
      <c r="X20" s="9">
        <v>2.0</v>
      </c>
      <c r="Y20" s="9">
        <v>2.0</v>
      </c>
      <c r="Z20" s="9">
        <v>7.0</v>
      </c>
      <c r="AA20" s="9">
        <v>0.0</v>
      </c>
      <c r="AB20" s="9">
        <v>4.0</v>
      </c>
      <c r="AC20" s="9">
        <v>436.0</v>
      </c>
      <c r="AD20" s="9">
        <v>1.145</v>
      </c>
      <c r="AE20" s="9">
        <v>10.5</v>
      </c>
      <c r="AF20" s="9">
        <v>3.73</v>
      </c>
      <c r="AG20" s="9">
        <v>436.0</v>
      </c>
      <c r="AH20" s="9">
        <v>394.0</v>
      </c>
      <c r="AI20" s="9">
        <v>45.0</v>
      </c>
      <c r="AJ20" s="9">
        <v>88.0</v>
      </c>
      <c r="AK20" s="9">
        <v>21.0</v>
      </c>
      <c r="AL20" s="9">
        <v>1.0</v>
      </c>
      <c r="AM20" s="9">
        <v>16.0</v>
      </c>
      <c r="AN20" s="9">
        <v>4.0</v>
      </c>
      <c r="AO20" s="9">
        <v>2.0</v>
      </c>
      <c r="AP20" s="9">
        <v>33.0</v>
      </c>
      <c r="AQ20" s="9">
        <v>0.223</v>
      </c>
      <c r="AR20" s="9">
        <v>0.294</v>
      </c>
      <c r="AS20" s="9">
        <v>0.404</v>
      </c>
      <c r="AT20" s="9">
        <v>0.697</v>
      </c>
      <c r="AU20" s="9">
        <v>159.0</v>
      </c>
      <c r="AV20" s="9">
        <v>5.0</v>
      </c>
      <c r="AW20" s="9">
        <v>7.0</v>
      </c>
      <c r="AX20" s="9">
        <v>0.0</v>
      </c>
      <c r="AY20" s="9">
        <v>2.0</v>
      </c>
      <c r="AZ20" s="9">
        <v>2.0</v>
      </c>
      <c r="BA20" s="9">
        <v>2.0</v>
      </c>
      <c r="BB20" s="9">
        <v>0.28</v>
      </c>
      <c r="BC20" s="5">
        <f t="shared" si="1"/>
        <v>50</v>
      </c>
      <c r="BD20" s="5">
        <f t="shared" si="2"/>
        <v>2</v>
      </c>
    </row>
    <row r="21">
      <c r="A21" s="7">
        <v>20.0</v>
      </c>
      <c r="B21" s="3"/>
      <c r="C21" s="8" t="s">
        <v>452</v>
      </c>
      <c r="D21" s="8" t="s">
        <v>692</v>
      </c>
      <c r="E21" s="9">
        <v>2019.0</v>
      </c>
      <c r="F21" s="9">
        <v>2020.0</v>
      </c>
      <c r="G21" s="9">
        <v>34.0</v>
      </c>
      <c r="H21" s="9">
        <v>122.0</v>
      </c>
      <c r="I21" s="3"/>
      <c r="J21" s="3"/>
      <c r="K21" s="3"/>
      <c r="L21" s="9">
        <v>5.13</v>
      </c>
      <c r="M21" s="9">
        <v>31.0</v>
      </c>
      <c r="N21" s="3"/>
      <c r="O21" s="3"/>
      <c r="P21" s="3"/>
      <c r="Q21" s="3"/>
      <c r="R21" s="9">
        <v>133.1</v>
      </c>
      <c r="S21" s="9">
        <v>157.0</v>
      </c>
      <c r="T21" s="9">
        <v>75.0</v>
      </c>
      <c r="U21" s="9">
        <v>76.0</v>
      </c>
      <c r="V21" s="9">
        <v>19.0</v>
      </c>
      <c r="W21" s="9">
        <v>43.0</v>
      </c>
      <c r="X21" s="9">
        <v>0.0</v>
      </c>
      <c r="Y21" s="9">
        <v>8.0</v>
      </c>
      <c r="Z21" s="9">
        <v>1.0</v>
      </c>
      <c r="AA21" s="9">
        <v>0.0</v>
      </c>
      <c r="AB21" s="9">
        <v>8.0</v>
      </c>
      <c r="AC21" s="9">
        <v>598.0</v>
      </c>
      <c r="AD21" s="9">
        <v>1.5</v>
      </c>
      <c r="AE21" s="9">
        <v>8.2</v>
      </c>
      <c r="AF21" s="9">
        <v>2.84</v>
      </c>
      <c r="AG21" s="9">
        <v>598.0</v>
      </c>
      <c r="AH21" s="9">
        <v>541.0</v>
      </c>
      <c r="AI21" s="9">
        <v>75.0</v>
      </c>
      <c r="AJ21" s="9">
        <v>157.0</v>
      </c>
      <c r="AK21" s="9">
        <v>33.0</v>
      </c>
      <c r="AL21" s="9">
        <v>2.0</v>
      </c>
      <c r="AM21" s="9">
        <v>19.0</v>
      </c>
      <c r="AN21" s="9">
        <v>5.0</v>
      </c>
      <c r="AO21" s="9">
        <v>5.0</v>
      </c>
      <c r="AP21" s="9">
        <v>43.0</v>
      </c>
      <c r="AQ21" s="9">
        <v>0.29</v>
      </c>
      <c r="AR21" s="9">
        <v>0.338</v>
      </c>
      <c r="AS21" s="9">
        <v>0.464</v>
      </c>
      <c r="AT21" s="9">
        <v>0.802</v>
      </c>
      <c r="AU21" s="9">
        <v>251.0</v>
      </c>
      <c r="AV21" s="9">
        <v>7.0</v>
      </c>
      <c r="AW21" s="9">
        <v>1.0</v>
      </c>
      <c r="AX21" s="9">
        <v>2.0</v>
      </c>
      <c r="AY21" s="9">
        <v>10.0</v>
      </c>
      <c r="AZ21" s="9">
        <v>0.0</v>
      </c>
      <c r="BA21" s="9">
        <v>8.0</v>
      </c>
      <c r="BB21" s="9">
        <v>0.337</v>
      </c>
      <c r="BC21" s="5">
        <f t="shared" si="1"/>
        <v>103</v>
      </c>
      <c r="BD21" s="5">
        <f t="shared" si="2"/>
        <v>0</v>
      </c>
    </row>
    <row r="22">
      <c r="A22" s="7">
        <v>21.0</v>
      </c>
      <c r="B22" s="3"/>
      <c r="C22" s="8" t="s">
        <v>431</v>
      </c>
      <c r="D22" s="8" t="s">
        <v>692</v>
      </c>
      <c r="E22" s="9">
        <v>2019.0</v>
      </c>
      <c r="F22" s="9">
        <v>2020.0</v>
      </c>
      <c r="G22" s="9">
        <v>33.0</v>
      </c>
      <c r="H22" s="9">
        <v>121.0</v>
      </c>
      <c r="I22" s="3"/>
      <c r="J22" s="3"/>
      <c r="K22" s="3"/>
      <c r="L22" s="9">
        <v>4.35</v>
      </c>
      <c r="M22" s="9">
        <v>31.0</v>
      </c>
      <c r="N22" s="3"/>
      <c r="O22" s="3"/>
      <c r="P22" s="3"/>
      <c r="Q22" s="3"/>
      <c r="R22" s="9">
        <v>122.0</v>
      </c>
      <c r="S22" s="9">
        <v>119.0</v>
      </c>
      <c r="T22" s="9">
        <v>63.0</v>
      </c>
      <c r="U22" s="9">
        <v>59.0</v>
      </c>
      <c r="V22" s="9">
        <v>16.0</v>
      </c>
      <c r="W22" s="9">
        <v>44.0</v>
      </c>
      <c r="X22" s="9">
        <v>4.0</v>
      </c>
      <c r="Y22" s="9">
        <v>4.0</v>
      </c>
      <c r="Z22" s="9">
        <v>5.0</v>
      </c>
      <c r="AA22" s="9">
        <v>1.0</v>
      </c>
      <c r="AB22" s="9">
        <v>2.0</v>
      </c>
      <c r="AC22" s="9">
        <v>524.0</v>
      </c>
      <c r="AD22" s="9">
        <v>1.336</v>
      </c>
      <c r="AE22" s="9">
        <v>8.9</v>
      </c>
      <c r="AF22" s="9">
        <v>2.75</v>
      </c>
      <c r="AG22" s="9">
        <v>524.0</v>
      </c>
      <c r="AH22" s="9">
        <v>469.0</v>
      </c>
      <c r="AI22" s="9">
        <v>63.0</v>
      </c>
      <c r="AJ22" s="9">
        <v>119.0</v>
      </c>
      <c r="AK22" s="9">
        <v>26.0</v>
      </c>
      <c r="AL22" s="9">
        <v>0.0</v>
      </c>
      <c r="AM22" s="9">
        <v>16.0</v>
      </c>
      <c r="AN22" s="9">
        <v>2.0</v>
      </c>
      <c r="AO22" s="9">
        <v>1.0</v>
      </c>
      <c r="AP22" s="9">
        <v>44.0</v>
      </c>
      <c r="AQ22" s="9">
        <v>0.254</v>
      </c>
      <c r="AR22" s="9">
        <v>0.322</v>
      </c>
      <c r="AS22" s="9">
        <v>0.412</v>
      </c>
      <c r="AT22" s="9">
        <v>0.733</v>
      </c>
      <c r="AU22" s="9">
        <v>193.0</v>
      </c>
      <c r="AV22" s="9">
        <v>8.0</v>
      </c>
      <c r="AW22" s="9">
        <v>5.0</v>
      </c>
      <c r="AX22" s="9">
        <v>2.0</v>
      </c>
      <c r="AY22" s="9">
        <v>4.0</v>
      </c>
      <c r="AZ22" s="9">
        <v>4.0</v>
      </c>
      <c r="BA22" s="9">
        <v>4.0</v>
      </c>
      <c r="BB22" s="9">
        <v>0.307</v>
      </c>
      <c r="BC22" s="5">
        <f t="shared" si="1"/>
        <v>77</v>
      </c>
      <c r="BD22" s="5">
        <f t="shared" si="2"/>
        <v>1</v>
      </c>
    </row>
    <row r="23">
      <c r="A23" s="7">
        <v>22.0</v>
      </c>
      <c r="B23" s="3"/>
      <c r="C23" s="8" t="s">
        <v>1150</v>
      </c>
      <c r="D23" s="8" t="s">
        <v>692</v>
      </c>
      <c r="E23" s="9">
        <v>2019.0</v>
      </c>
      <c r="F23" s="9">
        <v>2020.0</v>
      </c>
      <c r="G23" s="9">
        <v>31.0</v>
      </c>
      <c r="H23" s="9">
        <v>120.0</v>
      </c>
      <c r="I23" s="3"/>
      <c r="J23" s="3"/>
      <c r="K23" s="3"/>
      <c r="L23" s="9">
        <v>4.69</v>
      </c>
      <c r="M23" s="9">
        <v>31.0</v>
      </c>
      <c r="N23" s="3"/>
      <c r="O23" s="3"/>
      <c r="P23" s="3"/>
      <c r="Q23" s="3"/>
      <c r="R23" s="9">
        <v>134.1</v>
      </c>
      <c r="S23" s="9">
        <v>127.0</v>
      </c>
      <c r="T23" s="9">
        <v>69.0</v>
      </c>
      <c r="U23" s="9">
        <v>70.0</v>
      </c>
      <c r="V23" s="9">
        <v>25.0</v>
      </c>
      <c r="W23" s="9">
        <v>45.0</v>
      </c>
      <c r="X23" s="9">
        <v>0.0</v>
      </c>
      <c r="Y23" s="9">
        <v>5.0</v>
      </c>
      <c r="Z23" s="9">
        <v>7.0</v>
      </c>
      <c r="AA23" s="9">
        <v>0.0</v>
      </c>
      <c r="AB23" s="9">
        <v>5.0</v>
      </c>
      <c r="AC23" s="9">
        <v>569.0</v>
      </c>
      <c r="AD23" s="9">
        <v>1.28</v>
      </c>
      <c r="AE23" s="9">
        <v>8.0</v>
      </c>
      <c r="AF23" s="9">
        <v>2.67</v>
      </c>
      <c r="AG23" s="9">
        <v>569.0</v>
      </c>
      <c r="AH23" s="9">
        <v>510.0</v>
      </c>
      <c r="AI23" s="9">
        <v>69.0</v>
      </c>
      <c r="AJ23" s="9">
        <v>127.0</v>
      </c>
      <c r="AK23" s="9">
        <v>27.0</v>
      </c>
      <c r="AL23" s="9">
        <v>1.0</v>
      </c>
      <c r="AM23" s="9">
        <v>25.0</v>
      </c>
      <c r="AN23" s="9">
        <v>1.0</v>
      </c>
      <c r="AO23" s="9">
        <v>0.0</v>
      </c>
      <c r="AP23" s="9">
        <v>45.0</v>
      </c>
      <c r="AQ23" s="9">
        <v>0.249</v>
      </c>
      <c r="AR23" s="9">
        <v>0.315</v>
      </c>
      <c r="AS23" s="9">
        <v>0.453</v>
      </c>
      <c r="AT23" s="9">
        <v>0.768</v>
      </c>
      <c r="AU23" s="9">
        <v>231.0</v>
      </c>
      <c r="AV23" s="9">
        <v>16.0</v>
      </c>
      <c r="AW23" s="9">
        <v>7.0</v>
      </c>
      <c r="AX23" s="9">
        <v>0.0</v>
      </c>
      <c r="AY23" s="9">
        <v>7.0</v>
      </c>
      <c r="AZ23" s="9">
        <v>0.0</v>
      </c>
      <c r="BA23" s="9">
        <v>5.0</v>
      </c>
      <c r="BB23" s="9">
        <v>0.274</v>
      </c>
      <c r="BC23" s="5">
        <f t="shared" si="1"/>
        <v>74</v>
      </c>
      <c r="BD23" s="5">
        <f t="shared" si="2"/>
        <v>1</v>
      </c>
    </row>
    <row r="24">
      <c r="A24" s="7">
        <v>23.0</v>
      </c>
      <c r="B24" s="3"/>
      <c r="C24" s="8" t="s">
        <v>1149</v>
      </c>
      <c r="D24" s="8" t="s">
        <v>692</v>
      </c>
      <c r="E24" s="9">
        <v>2019.0</v>
      </c>
      <c r="F24" s="9">
        <v>2020.0</v>
      </c>
      <c r="G24" s="9">
        <v>74.0</v>
      </c>
      <c r="H24" s="9">
        <v>118.0</v>
      </c>
      <c r="I24" s="3"/>
      <c r="J24" s="3"/>
      <c r="K24" s="3"/>
      <c r="L24" s="9">
        <v>2.55</v>
      </c>
      <c r="M24" s="9">
        <v>0.0</v>
      </c>
      <c r="N24" s="3"/>
      <c r="O24" s="3"/>
      <c r="P24" s="3"/>
      <c r="Q24" s="3"/>
      <c r="R24" s="9">
        <v>67.0</v>
      </c>
      <c r="S24" s="9">
        <v>34.0</v>
      </c>
      <c r="T24" s="9">
        <v>28.0</v>
      </c>
      <c r="U24" s="9">
        <v>19.0</v>
      </c>
      <c r="V24" s="9">
        <v>10.0</v>
      </c>
      <c r="W24" s="9">
        <v>25.0</v>
      </c>
      <c r="X24" s="9">
        <v>2.0</v>
      </c>
      <c r="Y24" s="9">
        <v>0.0</v>
      </c>
      <c r="Z24" s="9">
        <v>5.0</v>
      </c>
      <c r="AA24" s="9">
        <v>0.0</v>
      </c>
      <c r="AB24" s="9">
        <v>1.0</v>
      </c>
      <c r="AC24" s="9">
        <v>262.0</v>
      </c>
      <c r="AD24" s="9">
        <v>0.881</v>
      </c>
      <c r="AE24" s="9">
        <v>15.9</v>
      </c>
      <c r="AF24" s="9">
        <v>4.72</v>
      </c>
      <c r="AG24" s="9">
        <v>262.0</v>
      </c>
      <c r="AH24" s="9">
        <v>232.0</v>
      </c>
      <c r="AI24" s="9">
        <v>28.0</v>
      </c>
      <c r="AJ24" s="9">
        <v>34.0</v>
      </c>
      <c r="AK24" s="9">
        <v>6.0</v>
      </c>
      <c r="AL24" s="9">
        <v>1.0</v>
      </c>
      <c r="AM24" s="9">
        <v>10.0</v>
      </c>
      <c r="AN24" s="9">
        <v>1.0</v>
      </c>
      <c r="AO24" s="9">
        <v>1.0</v>
      </c>
      <c r="AP24" s="9">
        <v>25.0</v>
      </c>
      <c r="AQ24" s="9">
        <v>0.147</v>
      </c>
      <c r="AR24" s="9">
        <v>0.244</v>
      </c>
      <c r="AS24" s="9">
        <v>0.31</v>
      </c>
      <c r="AT24" s="9">
        <v>0.555</v>
      </c>
      <c r="AU24" s="9">
        <v>72.0</v>
      </c>
      <c r="AV24" s="9">
        <v>2.0</v>
      </c>
      <c r="AW24" s="9">
        <v>5.0</v>
      </c>
      <c r="AX24" s="9">
        <v>0.0</v>
      </c>
      <c r="AY24" s="9">
        <v>0.0</v>
      </c>
      <c r="AZ24" s="9">
        <v>2.0</v>
      </c>
      <c r="BA24" s="9">
        <v>0.0</v>
      </c>
      <c r="BB24" s="9">
        <v>0.231</v>
      </c>
      <c r="BC24" s="5">
        <f t="shared" si="1"/>
        <v>17</v>
      </c>
      <c r="BD24" s="5">
        <f t="shared" si="2"/>
        <v>0</v>
      </c>
    </row>
    <row r="25">
      <c r="A25" s="7">
        <v>24.0</v>
      </c>
      <c r="B25" s="3"/>
      <c r="C25" s="8" t="s">
        <v>658</v>
      </c>
      <c r="D25" s="8" t="s">
        <v>692</v>
      </c>
      <c r="E25" s="9">
        <v>2019.0</v>
      </c>
      <c r="F25" s="9">
        <v>2019.0</v>
      </c>
      <c r="G25" s="9">
        <v>27.0</v>
      </c>
      <c r="H25" s="9">
        <v>117.0</v>
      </c>
      <c r="I25" s="3"/>
      <c r="J25" s="3"/>
      <c r="K25" s="3"/>
      <c r="L25" s="9">
        <v>3.81</v>
      </c>
      <c r="M25" s="9">
        <v>27.0</v>
      </c>
      <c r="N25" s="3"/>
      <c r="O25" s="3"/>
      <c r="P25" s="3"/>
      <c r="Q25" s="3"/>
      <c r="R25" s="9">
        <v>111.0</v>
      </c>
      <c r="S25" s="9">
        <v>110.0</v>
      </c>
      <c r="T25" s="9">
        <v>45.0</v>
      </c>
      <c r="U25" s="9">
        <v>47.0</v>
      </c>
      <c r="V25" s="9">
        <v>14.0</v>
      </c>
      <c r="W25" s="9">
        <v>46.0</v>
      </c>
      <c r="X25" s="9">
        <v>1.0</v>
      </c>
      <c r="Y25" s="9">
        <v>2.0</v>
      </c>
      <c r="Z25" s="9">
        <v>5.0</v>
      </c>
      <c r="AA25" s="9">
        <v>0.0</v>
      </c>
      <c r="AB25" s="9">
        <v>0.0</v>
      </c>
      <c r="AC25" s="9">
        <v>486.0</v>
      </c>
      <c r="AD25" s="9">
        <v>1.405</v>
      </c>
      <c r="AE25" s="9">
        <v>9.5</v>
      </c>
      <c r="AF25" s="9">
        <v>2.54</v>
      </c>
      <c r="AG25" s="9">
        <v>486.0</v>
      </c>
      <c r="AH25" s="9">
        <v>425.0</v>
      </c>
      <c r="AI25" s="9">
        <v>45.0</v>
      </c>
      <c r="AJ25" s="9">
        <v>110.0</v>
      </c>
      <c r="AK25" s="9">
        <v>25.0</v>
      </c>
      <c r="AL25" s="9">
        <v>0.0</v>
      </c>
      <c r="AM25" s="9">
        <v>14.0</v>
      </c>
      <c r="AN25" s="9">
        <v>7.0</v>
      </c>
      <c r="AO25" s="9">
        <v>0.0</v>
      </c>
      <c r="AP25" s="9">
        <v>46.0</v>
      </c>
      <c r="AQ25" s="9">
        <v>0.259</v>
      </c>
      <c r="AR25" s="9">
        <v>0.335</v>
      </c>
      <c r="AS25" s="9">
        <v>0.416</v>
      </c>
      <c r="AT25" s="9">
        <v>0.751</v>
      </c>
      <c r="AU25" s="9">
        <v>177.0</v>
      </c>
      <c r="AV25" s="9">
        <v>10.0</v>
      </c>
      <c r="AW25" s="9">
        <v>5.0</v>
      </c>
      <c r="AX25" s="9">
        <v>3.0</v>
      </c>
      <c r="AY25" s="9">
        <v>5.0</v>
      </c>
      <c r="AZ25" s="9">
        <v>1.0</v>
      </c>
      <c r="BA25" s="9">
        <v>2.0</v>
      </c>
      <c r="BB25" s="9">
        <v>0.321</v>
      </c>
      <c r="BC25" s="5">
        <f t="shared" si="1"/>
        <v>71</v>
      </c>
      <c r="BD25" s="5">
        <f t="shared" si="2"/>
        <v>7</v>
      </c>
    </row>
    <row r="26">
      <c r="A26" s="7">
        <v>25.0</v>
      </c>
      <c r="B26" s="3"/>
      <c r="C26" s="8" t="s">
        <v>1153</v>
      </c>
      <c r="D26" s="8" t="s">
        <v>692</v>
      </c>
      <c r="E26" s="9">
        <v>2019.0</v>
      </c>
      <c r="F26" s="9">
        <v>2020.0</v>
      </c>
      <c r="G26" s="9">
        <v>37.0</v>
      </c>
      <c r="H26" s="9">
        <v>115.0</v>
      </c>
      <c r="I26" s="3"/>
      <c r="J26" s="3"/>
      <c r="K26" s="3"/>
      <c r="L26" s="9">
        <v>4.38</v>
      </c>
      <c r="M26" s="9">
        <v>37.0</v>
      </c>
      <c r="N26" s="3"/>
      <c r="O26" s="3"/>
      <c r="P26" s="3"/>
      <c r="Q26" s="3"/>
      <c r="R26" s="9">
        <v>135.2</v>
      </c>
      <c r="S26" s="9">
        <v>147.0</v>
      </c>
      <c r="T26" s="9">
        <v>63.0</v>
      </c>
      <c r="U26" s="9">
        <v>66.0</v>
      </c>
      <c r="V26" s="9">
        <v>17.0</v>
      </c>
      <c r="W26" s="9">
        <v>54.0</v>
      </c>
      <c r="X26" s="9">
        <v>0.0</v>
      </c>
      <c r="Y26" s="9">
        <v>4.0</v>
      </c>
      <c r="Z26" s="9">
        <v>4.0</v>
      </c>
      <c r="AA26" s="9">
        <v>3.0</v>
      </c>
      <c r="AB26" s="9">
        <v>4.0</v>
      </c>
      <c r="AC26" s="9">
        <v>603.0</v>
      </c>
      <c r="AD26" s="9">
        <v>1.482</v>
      </c>
      <c r="AE26" s="9">
        <v>7.6</v>
      </c>
      <c r="AF26" s="9">
        <v>2.13</v>
      </c>
      <c r="AG26" s="9">
        <v>603.0</v>
      </c>
      <c r="AH26" s="9">
        <v>539.0</v>
      </c>
      <c r="AI26" s="9">
        <v>63.0</v>
      </c>
      <c r="AJ26" s="9">
        <v>147.0</v>
      </c>
      <c r="AK26" s="9">
        <v>27.0</v>
      </c>
      <c r="AL26" s="9">
        <v>2.0</v>
      </c>
      <c r="AM26" s="9">
        <v>17.0</v>
      </c>
      <c r="AN26" s="9">
        <v>4.0</v>
      </c>
      <c r="AO26" s="9">
        <v>2.0</v>
      </c>
      <c r="AP26" s="9">
        <v>54.0</v>
      </c>
      <c r="AQ26" s="9">
        <v>0.273</v>
      </c>
      <c r="AR26" s="9">
        <v>0.341</v>
      </c>
      <c r="AS26" s="9">
        <v>0.425</v>
      </c>
      <c r="AT26" s="9">
        <v>0.766</v>
      </c>
      <c r="AU26" s="9">
        <v>229.0</v>
      </c>
      <c r="AV26" s="9">
        <v>11.0</v>
      </c>
      <c r="AW26" s="9">
        <v>4.0</v>
      </c>
      <c r="AX26" s="9">
        <v>2.0</v>
      </c>
      <c r="AY26" s="9">
        <v>4.0</v>
      </c>
      <c r="AZ26" s="9">
        <v>0.0</v>
      </c>
      <c r="BA26" s="9">
        <v>4.0</v>
      </c>
      <c r="BB26" s="9">
        <v>0.316</v>
      </c>
      <c r="BC26" s="5">
        <f t="shared" si="1"/>
        <v>101</v>
      </c>
      <c r="BD26" s="5">
        <f t="shared" si="2"/>
        <v>2</v>
      </c>
    </row>
    <row r="27">
      <c r="A27" s="7">
        <v>26.0</v>
      </c>
      <c r="B27" s="3"/>
      <c r="C27" s="8" t="s">
        <v>1151</v>
      </c>
      <c r="D27" s="8" t="s">
        <v>692</v>
      </c>
      <c r="E27" s="9">
        <v>2019.0</v>
      </c>
      <c r="F27" s="9">
        <v>2020.0</v>
      </c>
      <c r="G27" s="9">
        <v>38.0</v>
      </c>
      <c r="H27" s="9">
        <v>113.0</v>
      </c>
      <c r="I27" s="3"/>
      <c r="J27" s="3"/>
      <c r="K27" s="3"/>
      <c r="L27" s="9">
        <v>5.41</v>
      </c>
      <c r="M27" s="9">
        <v>38.0</v>
      </c>
      <c r="N27" s="3"/>
      <c r="O27" s="3"/>
      <c r="P27" s="3"/>
      <c r="Q27" s="3"/>
      <c r="R27" s="9">
        <v>153.0</v>
      </c>
      <c r="S27" s="9">
        <v>178.0</v>
      </c>
      <c r="T27" s="9">
        <v>94.0</v>
      </c>
      <c r="U27" s="9">
        <v>92.0</v>
      </c>
      <c r="V27" s="9">
        <v>30.0</v>
      </c>
      <c r="W27" s="9">
        <v>51.0</v>
      </c>
      <c r="X27" s="9">
        <v>0.0</v>
      </c>
      <c r="Y27" s="9">
        <v>4.0</v>
      </c>
      <c r="Z27" s="9">
        <v>5.0</v>
      </c>
      <c r="AA27" s="9">
        <v>1.0</v>
      </c>
      <c r="AB27" s="9">
        <v>4.0</v>
      </c>
      <c r="AC27" s="9">
        <v>670.0</v>
      </c>
      <c r="AD27" s="9">
        <v>1.497</v>
      </c>
      <c r="AE27" s="9">
        <v>6.6</v>
      </c>
      <c r="AF27" s="9">
        <v>2.22</v>
      </c>
      <c r="AG27" s="9">
        <v>670.0</v>
      </c>
      <c r="AH27" s="9">
        <v>609.0</v>
      </c>
      <c r="AI27" s="9">
        <v>94.0</v>
      </c>
      <c r="AJ27" s="9">
        <v>178.0</v>
      </c>
      <c r="AK27" s="9">
        <v>38.0</v>
      </c>
      <c r="AL27" s="9">
        <v>5.0</v>
      </c>
      <c r="AM27" s="9">
        <v>30.0</v>
      </c>
      <c r="AN27" s="9">
        <v>7.0</v>
      </c>
      <c r="AO27" s="9">
        <v>2.0</v>
      </c>
      <c r="AP27" s="9">
        <v>51.0</v>
      </c>
      <c r="AQ27" s="9">
        <v>0.292</v>
      </c>
      <c r="AR27" s="9">
        <v>0.349</v>
      </c>
      <c r="AS27" s="9">
        <v>0.519</v>
      </c>
      <c r="AT27" s="9">
        <v>0.868</v>
      </c>
      <c r="AU27" s="9">
        <v>316.0</v>
      </c>
      <c r="AV27" s="9">
        <v>20.0</v>
      </c>
      <c r="AW27" s="9">
        <v>5.0</v>
      </c>
      <c r="AX27" s="9">
        <v>0.0</v>
      </c>
      <c r="AY27" s="9">
        <v>5.0</v>
      </c>
      <c r="AZ27" s="9">
        <v>0.0</v>
      </c>
      <c r="BA27" s="9">
        <v>4.0</v>
      </c>
      <c r="BB27" s="9">
        <v>0.314</v>
      </c>
      <c r="BC27" s="5">
        <f t="shared" si="1"/>
        <v>105</v>
      </c>
      <c r="BD27" s="5">
        <f t="shared" si="2"/>
        <v>5</v>
      </c>
    </row>
    <row r="28">
      <c r="A28" s="7">
        <v>27.0</v>
      </c>
      <c r="B28" s="3"/>
      <c r="C28" s="8" t="s">
        <v>1140</v>
      </c>
      <c r="D28" s="8" t="s">
        <v>692</v>
      </c>
      <c r="E28" s="9">
        <v>2019.0</v>
      </c>
      <c r="F28" s="9">
        <v>2020.0</v>
      </c>
      <c r="G28" s="9">
        <v>36.0</v>
      </c>
      <c r="H28" s="9">
        <v>111.0</v>
      </c>
      <c r="I28" s="3"/>
      <c r="J28" s="3"/>
      <c r="K28" s="3"/>
      <c r="L28" s="9">
        <v>5.35</v>
      </c>
      <c r="M28" s="9">
        <v>35.0</v>
      </c>
      <c r="N28" s="3"/>
      <c r="O28" s="3"/>
      <c r="P28" s="3"/>
      <c r="Q28" s="3"/>
      <c r="R28" s="9">
        <v>134.2</v>
      </c>
      <c r="S28" s="9">
        <v>139.0</v>
      </c>
      <c r="T28" s="9">
        <v>75.0</v>
      </c>
      <c r="U28" s="9">
        <v>80.0</v>
      </c>
      <c r="V28" s="9">
        <v>31.0</v>
      </c>
      <c r="W28" s="9">
        <v>47.0</v>
      </c>
      <c r="X28" s="9">
        <v>1.0</v>
      </c>
      <c r="Y28" s="9">
        <v>1.0</v>
      </c>
      <c r="Z28" s="9">
        <v>3.0</v>
      </c>
      <c r="AA28" s="9">
        <v>0.0</v>
      </c>
      <c r="AB28" s="9">
        <v>1.0</v>
      </c>
      <c r="AC28" s="9">
        <v>576.0</v>
      </c>
      <c r="AD28" s="9">
        <v>1.381</v>
      </c>
      <c r="AE28" s="9">
        <v>7.4</v>
      </c>
      <c r="AF28" s="9">
        <v>2.36</v>
      </c>
      <c r="AG28" s="9">
        <v>576.0</v>
      </c>
      <c r="AH28" s="9">
        <v>525.0</v>
      </c>
      <c r="AI28" s="9">
        <v>75.0</v>
      </c>
      <c r="AJ28" s="9">
        <v>139.0</v>
      </c>
      <c r="AK28" s="9">
        <v>26.0</v>
      </c>
      <c r="AL28" s="9">
        <v>1.0</v>
      </c>
      <c r="AM28" s="9">
        <v>31.0</v>
      </c>
      <c r="AN28" s="9">
        <v>1.0</v>
      </c>
      <c r="AO28" s="9">
        <v>1.0</v>
      </c>
      <c r="AP28" s="9">
        <v>47.0</v>
      </c>
      <c r="AQ28" s="9">
        <v>0.265</v>
      </c>
      <c r="AR28" s="9">
        <v>0.328</v>
      </c>
      <c r="AS28" s="9">
        <v>0.495</v>
      </c>
      <c r="AT28" s="9">
        <v>0.823</v>
      </c>
      <c r="AU28" s="9">
        <v>260.0</v>
      </c>
      <c r="AV28" s="9">
        <v>15.0</v>
      </c>
      <c r="AW28" s="9">
        <v>3.0</v>
      </c>
      <c r="AX28" s="9">
        <v>0.0</v>
      </c>
      <c r="AY28" s="9">
        <v>1.0</v>
      </c>
      <c r="AZ28" s="9">
        <v>1.0</v>
      </c>
      <c r="BA28" s="9">
        <v>1.0</v>
      </c>
      <c r="BB28" s="9">
        <v>0.281</v>
      </c>
      <c r="BC28" s="5">
        <f t="shared" si="1"/>
        <v>81</v>
      </c>
      <c r="BD28" s="5">
        <f t="shared" si="2"/>
        <v>0</v>
      </c>
    </row>
    <row r="29">
      <c r="A29" s="7">
        <v>28.0</v>
      </c>
      <c r="B29" s="3"/>
      <c r="C29" s="8" t="s">
        <v>1223</v>
      </c>
      <c r="D29" s="8" t="s">
        <v>692</v>
      </c>
      <c r="E29" s="9">
        <v>2019.0</v>
      </c>
      <c r="F29" s="9">
        <v>2019.0</v>
      </c>
      <c r="G29" s="9">
        <v>22.0</v>
      </c>
      <c r="H29" s="9">
        <v>111.0</v>
      </c>
      <c r="I29" s="3"/>
      <c r="J29" s="3"/>
      <c r="K29" s="3"/>
      <c r="L29" s="9">
        <v>4.15</v>
      </c>
      <c r="M29" s="9">
        <v>22.0</v>
      </c>
      <c r="N29" s="3"/>
      <c r="O29" s="3"/>
      <c r="P29" s="3"/>
      <c r="Q29" s="3"/>
      <c r="R29" s="9">
        <v>89.0</v>
      </c>
      <c r="S29" s="9">
        <v>89.0</v>
      </c>
      <c r="T29" s="9">
        <v>50.0</v>
      </c>
      <c r="U29" s="9">
        <v>41.0</v>
      </c>
      <c r="V29" s="9">
        <v>15.0</v>
      </c>
      <c r="W29" s="9">
        <v>29.0</v>
      </c>
      <c r="X29" s="9">
        <v>0.0</v>
      </c>
      <c r="Y29" s="9">
        <v>3.0</v>
      </c>
      <c r="Z29" s="9">
        <v>0.0</v>
      </c>
      <c r="AA29" s="9">
        <v>1.0</v>
      </c>
      <c r="AB29" s="9">
        <v>1.0</v>
      </c>
      <c r="AC29" s="9">
        <v>376.0</v>
      </c>
      <c r="AD29" s="9">
        <v>1.326</v>
      </c>
      <c r="AE29" s="9">
        <v>11.2</v>
      </c>
      <c r="AF29" s="9">
        <v>3.83</v>
      </c>
      <c r="AG29" s="9">
        <v>376.0</v>
      </c>
      <c r="AH29" s="9">
        <v>346.0</v>
      </c>
      <c r="AI29" s="9">
        <v>50.0</v>
      </c>
      <c r="AJ29" s="9">
        <v>89.0</v>
      </c>
      <c r="AK29" s="9">
        <v>23.0</v>
      </c>
      <c r="AL29" s="9">
        <v>1.0</v>
      </c>
      <c r="AM29" s="9">
        <v>15.0</v>
      </c>
      <c r="AN29" s="9">
        <v>1.0</v>
      </c>
      <c r="AO29" s="9">
        <v>2.0</v>
      </c>
      <c r="AP29" s="9">
        <v>29.0</v>
      </c>
      <c r="AQ29" s="9">
        <v>0.257</v>
      </c>
      <c r="AR29" s="9">
        <v>0.314</v>
      </c>
      <c r="AS29" s="9">
        <v>0.46</v>
      </c>
      <c r="AT29" s="9">
        <v>0.773</v>
      </c>
      <c r="AU29" s="9">
        <v>159.0</v>
      </c>
      <c r="AV29" s="9">
        <v>6.0</v>
      </c>
      <c r="AW29" s="9">
        <v>0.0</v>
      </c>
      <c r="AX29" s="9">
        <v>0.0</v>
      </c>
      <c r="AY29" s="9">
        <v>1.0</v>
      </c>
      <c r="AZ29" s="9">
        <v>0.0</v>
      </c>
      <c r="BA29" s="9">
        <v>3.0</v>
      </c>
      <c r="BB29" s="9">
        <v>0.335</v>
      </c>
      <c r="BC29" s="5">
        <f t="shared" si="1"/>
        <v>50</v>
      </c>
      <c r="BD29" s="5">
        <f t="shared" si="2"/>
        <v>-1</v>
      </c>
    </row>
    <row r="30">
      <c r="A30" s="7">
        <v>29.0</v>
      </c>
      <c r="B30" s="3"/>
      <c r="C30" s="8" t="s">
        <v>1162</v>
      </c>
      <c r="D30" s="8" t="s">
        <v>692</v>
      </c>
      <c r="E30" s="9">
        <v>2019.0</v>
      </c>
      <c r="F30" s="9">
        <v>2020.0</v>
      </c>
      <c r="G30" s="9">
        <v>39.0</v>
      </c>
      <c r="H30" s="9">
        <v>111.0</v>
      </c>
      <c r="I30" s="3"/>
      <c r="J30" s="3"/>
      <c r="K30" s="3"/>
      <c r="L30" s="9">
        <v>3.98</v>
      </c>
      <c r="M30" s="9">
        <v>30.0</v>
      </c>
      <c r="N30" s="3"/>
      <c r="O30" s="3"/>
      <c r="P30" s="3"/>
      <c r="Q30" s="3"/>
      <c r="R30" s="9">
        <v>131.0</v>
      </c>
      <c r="S30" s="9">
        <v>141.0</v>
      </c>
      <c r="T30" s="9">
        <v>60.0</v>
      </c>
      <c r="U30" s="9">
        <v>58.0</v>
      </c>
      <c r="V30" s="9">
        <v>20.0</v>
      </c>
      <c r="W30" s="9">
        <v>34.0</v>
      </c>
      <c r="X30" s="9">
        <v>0.0</v>
      </c>
      <c r="Y30" s="9">
        <v>2.0</v>
      </c>
      <c r="Z30" s="9">
        <v>1.0</v>
      </c>
      <c r="AA30" s="9">
        <v>0.0</v>
      </c>
      <c r="AB30" s="9">
        <v>4.0</v>
      </c>
      <c r="AC30" s="9">
        <v>553.0</v>
      </c>
      <c r="AD30" s="9">
        <v>1.336</v>
      </c>
      <c r="AE30" s="9">
        <v>7.6</v>
      </c>
      <c r="AF30" s="9">
        <v>3.26</v>
      </c>
      <c r="AG30" s="9">
        <v>553.0</v>
      </c>
      <c r="AH30" s="9">
        <v>510.0</v>
      </c>
      <c r="AI30" s="9">
        <v>60.0</v>
      </c>
      <c r="AJ30" s="9">
        <v>141.0</v>
      </c>
      <c r="AK30" s="9">
        <v>28.0</v>
      </c>
      <c r="AL30" s="9">
        <v>2.0</v>
      </c>
      <c r="AM30" s="9">
        <v>20.0</v>
      </c>
      <c r="AN30" s="9">
        <v>13.0</v>
      </c>
      <c r="AO30" s="9">
        <v>5.0</v>
      </c>
      <c r="AP30" s="9">
        <v>34.0</v>
      </c>
      <c r="AQ30" s="9">
        <v>0.276</v>
      </c>
      <c r="AR30" s="9">
        <v>0.321</v>
      </c>
      <c r="AS30" s="9">
        <v>0.457</v>
      </c>
      <c r="AT30" s="9">
        <v>0.778</v>
      </c>
      <c r="AU30" s="9">
        <v>233.0</v>
      </c>
      <c r="AV30" s="9">
        <v>9.0</v>
      </c>
      <c r="AW30" s="9">
        <v>1.0</v>
      </c>
      <c r="AX30" s="9">
        <v>5.0</v>
      </c>
      <c r="AY30" s="9">
        <v>3.0</v>
      </c>
      <c r="AZ30" s="9">
        <v>0.0</v>
      </c>
      <c r="BA30" s="9">
        <v>2.0</v>
      </c>
      <c r="BB30" s="9">
        <v>0.317</v>
      </c>
      <c r="BC30" s="5">
        <f t="shared" si="1"/>
        <v>91</v>
      </c>
      <c r="BD30" s="5">
        <f t="shared" si="2"/>
        <v>8</v>
      </c>
    </row>
    <row r="31">
      <c r="A31" s="7">
        <v>30.0</v>
      </c>
      <c r="B31" s="3"/>
      <c r="C31" s="8" t="s">
        <v>1156</v>
      </c>
      <c r="D31" s="8" t="s">
        <v>692</v>
      </c>
      <c r="E31" s="9">
        <v>2019.0</v>
      </c>
      <c r="F31" s="9">
        <v>2020.0</v>
      </c>
      <c r="G31" s="9">
        <v>35.0</v>
      </c>
      <c r="H31" s="9">
        <v>109.0</v>
      </c>
      <c r="I31" s="3"/>
      <c r="J31" s="3"/>
      <c r="K31" s="3"/>
      <c r="L31" s="9">
        <v>3.7</v>
      </c>
      <c r="M31" s="9">
        <v>21.0</v>
      </c>
      <c r="N31" s="3"/>
      <c r="O31" s="3"/>
      <c r="P31" s="3"/>
      <c r="Q31" s="3"/>
      <c r="R31" s="9">
        <v>136.1</v>
      </c>
      <c r="S31" s="9">
        <v>118.0</v>
      </c>
      <c r="T31" s="9">
        <v>63.0</v>
      </c>
      <c r="U31" s="9">
        <v>56.0</v>
      </c>
      <c r="V31" s="9">
        <v>15.0</v>
      </c>
      <c r="W31" s="9">
        <v>17.0</v>
      </c>
      <c r="X31" s="9">
        <v>3.0</v>
      </c>
      <c r="Y31" s="9">
        <v>5.0</v>
      </c>
      <c r="Z31" s="9">
        <v>8.0</v>
      </c>
      <c r="AA31" s="9">
        <v>1.0</v>
      </c>
      <c r="AB31" s="9">
        <v>0.0</v>
      </c>
      <c r="AC31" s="9">
        <v>538.0</v>
      </c>
      <c r="AD31" s="9">
        <v>0.99</v>
      </c>
      <c r="AE31" s="9">
        <v>7.2</v>
      </c>
      <c r="AF31" s="9">
        <v>6.41</v>
      </c>
      <c r="AG31" s="9">
        <v>538.0</v>
      </c>
      <c r="AH31" s="9">
        <v>510.0</v>
      </c>
      <c r="AI31" s="9">
        <v>63.0</v>
      </c>
      <c r="AJ31" s="9">
        <v>118.0</v>
      </c>
      <c r="AK31" s="9">
        <v>26.0</v>
      </c>
      <c r="AL31" s="9">
        <v>2.0</v>
      </c>
      <c r="AM31" s="9">
        <v>15.0</v>
      </c>
      <c r="AN31" s="9">
        <v>4.0</v>
      </c>
      <c r="AO31" s="9">
        <v>3.0</v>
      </c>
      <c r="AP31" s="9">
        <v>17.0</v>
      </c>
      <c r="AQ31" s="9">
        <v>0.231</v>
      </c>
      <c r="AR31" s="9">
        <v>0.266</v>
      </c>
      <c r="AS31" s="9">
        <v>0.378</v>
      </c>
      <c r="AT31" s="9">
        <v>0.645</v>
      </c>
      <c r="AU31" s="9">
        <v>193.0</v>
      </c>
      <c r="AV31" s="9">
        <v>14.0</v>
      </c>
      <c r="AW31" s="9">
        <v>8.0</v>
      </c>
      <c r="AX31" s="9">
        <v>0.0</v>
      </c>
      <c r="AY31" s="9">
        <v>2.0</v>
      </c>
      <c r="AZ31" s="9">
        <v>3.0</v>
      </c>
      <c r="BA31" s="9">
        <v>5.0</v>
      </c>
      <c r="BB31" s="9">
        <v>0.265</v>
      </c>
      <c r="BC31" s="5">
        <f t="shared" si="1"/>
        <v>75</v>
      </c>
      <c r="BD31" s="5">
        <f t="shared" si="2"/>
        <v>1</v>
      </c>
    </row>
    <row r="32">
      <c r="A32" s="7">
        <v>31.0</v>
      </c>
      <c r="B32" s="3"/>
      <c r="C32" s="8" t="s">
        <v>1203</v>
      </c>
      <c r="D32" s="8" t="s">
        <v>692</v>
      </c>
      <c r="E32" s="9">
        <v>2019.0</v>
      </c>
      <c r="F32" s="9">
        <v>2020.0</v>
      </c>
      <c r="G32" s="9">
        <v>28.0</v>
      </c>
      <c r="H32" s="9">
        <v>108.0</v>
      </c>
      <c r="I32" s="3"/>
      <c r="J32" s="3"/>
      <c r="K32" s="3"/>
      <c r="L32" s="9">
        <v>5.96</v>
      </c>
      <c r="M32" s="9">
        <v>23.0</v>
      </c>
      <c r="N32" s="3"/>
      <c r="O32" s="3"/>
      <c r="P32" s="3"/>
      <c r="Q32" s="3"/>
      <c r="R32" s="9">
        <v>93.2</v>
      </c>
      <c r="S32" s="9">
        <v>103.0</v>
      </c>
      <c r="T32" s="9">
        <v>50.0</v>
      </c>
      <c r="U32" s="9">
        <v>62.0</v>
      </c>
      <c r="V32" s="9">
        <v>20.0</v>
      </c>
      <c r="W32" s="9">
        <v>46.0</v>
      </c>
      <c r="X32" s="9">
        <v>0.0</v>
      </c>
      <c r="Y32" s="9">
        <v>5.0</v>
      </c>
      <c r="Z32" s="9">
        <v>2.0</v>
      </c>
      <c r="AA32" s="9">
        <v>0.0</v>
      </c>
      <c r="AB32" s="9">
        <v>3.0</v>
      </c>
      <c r="AC32" s="9">
        <v>425.0</v>
      </c>
      <c r="AD32" s="9">
        <v>1.591</v>
      </c>
      <c r="AE32" s="9">
        <v>10.4</v>
      </c>
      <c r="AF32" s="9">
        <v>2.35</v>
      </c>
      <c r="AG32" s="9">
        <v>425.0</v>
      </c>
      <c r="AH32" s="9">
        <v>374.0</v>
      </c>
      <c r="AI32" s="9">
        <v>50.0</v>
      </c>
      <c r="AJ32" s="9">
        <v>103.0</v>
      </c>
      <c r="AK32" s="9">
        <v>18.0</v>
      </c>
      <c r="AL32" s="9">
        <v>3.0</v>
      </c>
      <c r="AM32" s="9">
        <v>20.0</v>
      </c>
      <c r="AN32" s="9">
        <v>15.0</v>
      </c>
      <c r="AO32" s="9">
        <v>4.0</v>
      </c>
      <c r="AP32" s="9">
        <v>46.0</v>
      </c>
      <c r="AQ32" s="9">
        <v>0.275</v>
      </c>
      <c r="AR32" s="9">
        <v>0.356</v>
      </c>
      <c r="AS32" s="9">
        <v>0.5</v>
      </c>
      <c r="AT32" s="9">
        <v>0.856</v>
      </c>
      <c r="AU32" s="9">
        <v>187.0</v>
      </c>
      <c r="AV32" s="9">
        <v>4.0</v>
      </c>
      <c r="AW32" s="9">
        <v>2.0</v>
      </c>
      <c r="AX32" s="9">
        <v>1.0</v>
      </c>
      <c r="AY32" s="9">
        <v>2.0</v>
      </c>
      <c r="AZ32" s="9">
        <v>0.0</v>
      </c>
      <c r="BA32" s="9">
        <v>5.0</v>
      </c>
      <c r="BB32" s="9">
        <v>0.335</v>
      </c>
      <c r="BC32" s="5">
        <f t="shared" si="1"/>
        <v>62</v>
      </c>
      <c r="BD32" s="5">
        <f t="shared" si="2"/>
        <v>11</v>
      </c>
    </row>
    <row r="33">
      <c r="A33" s="7">
        <v>32.0</v>
      </c>
      <c r="B33" s="3"/>
      <c r="C33" s="8" t="s">
        <v>1137</v>
      </c>
      <c r="D33" s="8" t="s">
        <v>692</v>
      </c>
      <c r="E33" s="9">
        <v>2019.0</v>
      </c>
      <c r="F33" s="9">
        <v>2020.0</v>
      </c>
      <c r="G33" s="9">
        <v>56.0</v>
      </c>
      <c r="H33" s="9">
        <v>105.0</v>
      </c>
      <c r="I33" s="3"/>
      <c r="J33" s="3"/>
      <c r="K33" s="3"/>
      <c r="L33" s="9">
        <v>4.63</v>
      </c>
      <c r="M33" s="9">
        <v>18.0</v>
      </c>
      <c r="N33" s="3"/>
      <c r="O33" s="3"/>
      <c r="P33" s="3"/>
      <c r="Q33" s="3"/>
      <c r="R33" s="9">
        <v>79.2</v>
      </c>
      <c r="S33" s="9">
        <v>79.0</v>
      </c>
      <c r="T33" s="9">
        <v>42.0</v>
      </c>
      <c r="U33" s="9">
        <v>41.0</v>
      </c>
      <c r="V33" s="9">
        <v>16.0</v>
      </c>
      <c r="W33" s="9">
        <v>40.0</v>
      </c>
      <c r="X33" s="9">
        <v>0.0</v>
      </c>
      <c r="Y33" s="9">
        <v>1.0</v>
      </c>
      <c r="Z33" s="9">
        <v>3.0</v>
      </c>
      <c r="AA33" s="9">
        <v>1.0</v>
      </c>
      <c r="AB33" s="9">
        <v>1.0</v>
      </c>
      <c r="AC33" s="9">
        <v>353.0</v>
      </c>
      <c r="AD33" s="9">
        <v>1.494</v>
      </c>
      <c r="AE33" s="9">
        <v>11.9</v>
      </c>
      <c r="AF33" s="9">
        <v>2.63</v>
      </c>
      <c r="AG33" s="9">
        <v>353.0</v>
      </c>
      <c r="AH33" s="9">
        <v>307.0</v>
      </c>
      <c r="AI33" s="9">
        <v>42.0</v>
      </c>
      <c r="AJ33" s="9">
        <v>79.0</v>
      </c>
      <c r="AK33" s="9">
        <v>9.0</v>
      </c>
      <c r="AL33" s="9">
        <v>3.0</v>
      </c>
      <c r="AM33" s="9">
        <v>16.0</v>
      </c>
      <c r="AN33" s="9">
        <v>6.0</v>
      </c>
      <c r="AO33" s="9">
        <v>2.0</v>
      </c>
      <c r="AP33" s="9">
        <v>40.0</v>
      </c>
      <c r="AQ33" s="9">
        <v>0.257</v>
      </c>
      <c r="AR33" s="9">
        <v>0.348</v>
      </c>
      <c r="AS33" s="9">
        <v>0.463</v>
      </c>
      <c r="AT33" s="9">
        <v>0.81</v>
      </c>
      <c r="AU33" s="9">
        <v>142.0</v>
      </c>
      <c r="AV33" s="9">
        <v>6.0</v>
      </c>
      <c r="AW33" s="9">
        <v>3.0</v>
      </c>
      <c r="AX33" s="9">
        <v>2.0</v>
      </c>
      <c r="AY33" s="9">
        <v>1.0</v>
      </c>
      <c r="AZ33" s="9">
        <v>0.0</v>
      </c>
      <c r="BA33" s="9">
        <v>1.0</v>
      </c>
      <c r="BB33" s="9">
        <v>0.337</v>
      </c>
      <c r="BC33" s="5">
        <f t="shared" si="1"/>
        <v>51</v>
      </c>
      <c r="BD33" s="5">
        <f t="shared" si="2"/>
        <v>4</v>
      </c>
    </row>
    <row r="34">
      <c r="A34" s="7">
        <v>33.0</v>
      </c>
      <c r="B34" s="3"/>
      <c r="C34" s="8" t="s">
        <v>666</v>
      </c>
      <c r="D34" s="8" t="s">
        <v>692</v>
      </c>
      <c r="E34" s="9">
        <v>2019.0</v>
      </c>
      <c r="F34" s="9">
        <v>2019.0</v>
      </c>
      <c r="G34" s="9">
        <v>30.0</v>
      </c>
      <c r="H34" s="9">
        <v>96.0</v>
      </c>
      <c r="I34" s="3"/>
      <c r="J34" s="3"/>
      <c r="K34" s="3"/>
      <c r="L34" s="9">
        <v>4.66</v>
      </c>
      <c r="M34" s="9">
        <v>29.0</v>
      </c>
      <c r="N34" s="3"/>
      <c r="O34" s="3"/>
      <c r="P34" s="3"/>
      <c r="Q34" s="3"/>
      <c r="R34" s="9">
        <v>116.0</v>
      </c>
      <c r="S34" s="9">
        <v>109.0</v>
      </c>
      <c r="T34" s="9">
        <v>61.0</v>
      </c>
      <c r="U34" s="9">
        <v>60.0</v>
      </c>
      <c r="V34" s="9">
        <v>18.0</v>
      </c>
      <c r="W34" s="9">
        <v>51.0</v>
      </c>
      <c r="X34" s="9">
        <v>2.0</v>
      </c>
      <c r="Y34" s="9">
        <v>7.0</v>
      </c>
      <c r="Z34" s="9">
        <v>4.0</v>
      </c>
      <c r="AA34" s="9">
        <v>0.0</v>
      </c>
      <c r="AB34" s="9">
        <v>3.0</v>
      </c>
      <c r="AC34" s="9">
        <v>508.0</v>
      </c>
      <c r="AD34" s="9">
        <v>1.379</v>
      </c>
      <c r="AE34" s="9">
        <v>7.4</v>
      </c>
      <c r="AF34" s="9">
        <v>1.88</v>
      </c>
      <c r="AG34" s="9">
        <v>508.0</v>
      </c>
      <c r="AH34" s="9">
        <v>440.0</v>
      </c>
      <c r="AI34" s="9">
        <v>61.0</v>
      </c>
      <c r="AJ34" s="9">
        <v>109.0</v>
      </c>
      <c r="AK34" s="9">
        <v>20.0</v>
      </c>
      <c r="AL34" s="9">
        <v>1.0</v>
      </c>
      <c r="AM34" s="9">
        <v>18.0</v>
      </c>
      <c r="AN34" s="9">
        <v>12.0</v>
      </c>
      <c r="AO34" s="9">
        <v>1.0</v>
      </c>
      <c r="AP34" s="9">
        <v>51.0</v>
      </c>
      <c r="AQ34" s="9">
        <v>0.248</v>
      </c>
      <c r="AR34" s="9">
        <v>0.326</v>
      </c>
      <c r="AS34" s="9">
        <v>0.42</v>
      </c>
      <c r="AT34" s="9">
        <v>0.746</v>
      </c>
      <c r="AU34" s="9">
        <v>185.0</v>
      </c>
      <c r="AV34" s="9">
        <v>11.0</v>
      </c>
      <c r="AW34" s="9">
        <v>4.0</v>
      </c>
      <c r="AX34" s="9">
        <v>5.0</v>
      </c>
      <c r="AY34" s="9">
        <v>8.0</v>
      </c>
      <c r="AZ34" s="9">
        <v>2.0</v>
      </c>
      <c r="BA34" s="9">
        <v>7.0</v>
      </c>
      <c r="BB34" s="9">
        <v>0.272</v>
      </c>
      <c r="BC34" s="5">
        <f t="shared" si="1"/>
        <v>70</v>
      </c>
      <c r="BD34" s="5">
        <f t="shared" si="2"/>
        <v>11</v>
      </c>
    </row>
    <row r="35">
      <c r="A35" s="7">
        <v>34.0</v>
      </c>
      <c r="B35" s="3"/>
      <c r="C35" s="8" t="s">
        <v>1173</v>
      </c>
      <c r="D35" s="8" t="s">
        <v>692</v>
      </c>
      <c r="E35" s="9">
        <v>2019.0</v>
      </c>
      <c r="F35" s="9">
        <v>2020.0</v>
      </c>
      <c r="G35" s="9">
        <v>50.0</v>
      </c>
      <c r="H35" s="9">
        <v>93.0</v>
      </c>
      <c r="I35" s="3"/>
      <c r="J35" s="3"/>
      <c r="K35" s="3"/>
      <c r="L35" s="9">
        <v>7.35</v>
      </c>
      <c r="M35" s="9">
        <v>13.0</v>
      </c>
      <c r="N35" s="3"/>
      <c r="O35" s="3"/>
      <c r="P35" s="3"/>
      <c r="Q35" s="3"/>
      <c r="R35" s="9">
        <v>85.2</v>
      </c>
      <c r="S35" s="9">
        <v>96.0</v>
      </c>
      <c r="T35" s="9">
        <v>80.0</v>
      </c>
      <c r="U35" s="9">
        <v>70.0</v>
      </c>
      <c r="V35" s="9">
        <v>30.0</v>
      </c>
      <c r="W35" s="9">
        <v>47.0</v>
      </c>
      <c r="X35" s="9">
        <v>2.0</v>
      </c>
      <c r="Y35" s="9">
        <v>3.0</v>
      </c>
      <c r="Z35" s="9">
        <v>6.0</v>
      </c>
      <c r="AA35" s="9">
        <v>1.0</v>
      </c>
      <c r="AB35" s="9">
        <v>2.0</v>
      </c>
      <c r="AC35" s="9">
        <v>395.0</v>
      </c>
      <c r="AD35" s="9">
        <v>1.669</v>
      </c>
      <c r="AE35" s="9">
        <v>9.8</v>
      </c>
      <c r="AF35" s="9">
        <v>1.98</v>
      </c>
      <c r="AG35" s="9">
        <v>395.0</v>
      </c>
      <c r="AH35" s="9">
        <v>335.0</v>
      </c>
      <c r="AI35" s="9">
        <v>80.0</v>
      </c>
      <c r="AJ35" s="9">
        <v>96.0</v>
      </c>
      <c r="AK35" s="9">
        <v>19.0</v>
      </c>
      <c r="AL35" s="9">
        <v>1.0</v>
      </c>
      <c r="AM35" s="9">
        <v>30.0</v>
      </c>
      <c r="AN35" s="9">
        <v>4.0</v>
      </c>
      <c r="AO35" s="9">
        <v>3.0</v>
      </c>
      <c r="AP35" s="9">
        <v>47.0</v>
      </c>
      <c r="AQ35" s="9">
        <v>0.287</v>
      </c>
      <c r="AR35" s="9">
        <v>0.382</v>
      </c>
      <c r="AS35" s="9">
        <v>0.618</v>
      </c>
      <c r="AT35" s="9">
        <v>1.0</v>
      </c>
      <c r="AU35" s="9">
        <v>207.0</v>
      </c>
      <c r="AV35" s="9">
        <v>8.0</v>
      </c>
      <c r="AW35" s="9">
        <v>6.0</v>
      </c>
      <c r="AX35" s="9">
        <v>5.0</v>
      </c>
      <c r="AY35" s="9">
        <v>2.0</v>
      </c>
      <c r="AZ35" s="9">
        <v>2.0</v>
      </c>
      <c r="BA35" s="9">
        <v>3.0</v>
      </c>
      <c r="BB35" s="9">
        <v>0.308</v>
      </c>
      <c r="BC35" s="5">
        <f t="shared" si="1"/>
        <v>46</v>
      </c>
      <c r="BD35" s="5">
        <f t="shared" si="2"/>
        <v>1</v>
      </c>
    </row>
    <row r="36">
      <c r="A36" s="7">
        <v>35.0</v>
      </c>
      <c r="B36" s="3"/>
      <c r="C36" s="8" t="s">
        <v>1143</v>
      </c>
      <c r="D36" s="8" t="s">
        <v>692</v>
      </c>
      <c r="E36" s="9">
        <v>2019.0</v>
      </c>
      <c r="F36" s="9">
        <v>2020.0</v>
      </c>
      <c r="G36" s="9">
        <v>37.0</v>
      </c>
      <c r="H36" s="9">
        <v>93.0</v>
      </c>
      <c r="I36" s="3"/>
      <c r="J36" s="3"/>
      <c r="K36" s="3"/>
      <c r="L36" s="9">
        <v>4.7</v>
      </c>
      <c r="M36" s="9">
        <v>33.0</v>
      </c>
      <c r="N36" s="3"/>
      <c r="O36" s="3"/>
      <c r="P36" s="3"/>
      <c r="Q36" s="3"/>
      <c r="R36" s="9">
        <v>130.1</v>
      </c>
      <c r="S36" s="9">
        <v>130.0</v>
      </c>
      <c r="T36" s="9">
        <v>76.0</v>
      </c>
      <c r="U36" s="9">
        <v>68.0</v>
      </c>
      <c r="V36" s="9">
        <v>27.0</v>
      </c>
      <c r="W36" s="9">
        <v>34.0</v>
      </c>
      <c r="X36" s="9">
        <v>0.0</v>
      </c>
      <c r="Y36" s="9">
        <v>4.0</v>
      </c>
      <c r="Z36" s="9">
        <v>7.0</v>
      </c>
      <c r="AA36" s="9">
        <v>0.0</v>
      </c>
      <c r="AB36" s="9">
        <v>6.0</v>
      </c>
      <c r="AC36" s="9">
        <v>554.0</v>
      </c>
      <c r="AD36" s="9">
        <v>1.258</v>
      </c>
      <c r="AE36" s="9">
        <v>6.4</v>
      </c>
      <c r="AF36" s="9">
        <v>2.74</v>
      </c>
      <c r="AG36" s="9">
        <v>554.0</v>
      </c>
      <c r="AH36" s="9">
        <v>509.0</v>
      </c>
      <c r="AI36" s="9">
        <v>76.0</v>
      </c>
      <c r="AJ36" s="9">
        <v>130.0</v>
      </c>
      <c r="AK36" s="9">
        <v>25.0</v>
      </c>
      <c r="AL36" s="9">
        <v>1.0</v>
      </c>
      <c r="AM36" s="9">
        <v>27.0</v>
      </c>
      <c r="AN36" s="9">
        <v>0.0</v>
      </c>
      <c r="AO36" s="9">
        <v>1.0</v>
      </c>
      <c r="AP36" s="9">
        <v>34.0</v>
      </c>
      <c r="AQ36" s="9">
        <v>0.255</v>
      </c>
      <c r="AR36" s="9">
        <v>0.309</v>
      </c>
      <c r="AS36" s="9">
        <v>0.468</v>
      </c>
      <c r="AT36" s="9">
        <v>0.776</v>
      </c>
      <c r="AU36" s="9">
        <v>238.0</v>
      </c>
      <c r="AV36" s="9">
        <v>9.0</v>
      </c>
      <c r="AW36" s="9">
        <v>7.0</v>
      </c>
      <c r="AX36" s="9">
        <v>0.0</v>
      </c>
      <c r="AY36" s="9">
        <v>4.0</v>
      </c>
      <c r="AZ36" s="9">
        <v>0.0</v>
      </c>
      <c r="BA36" s="9">
        <v>4.0</v>
      </c>
      <c r="BB36" s="9">
        <v>0.262</v>
      </c>
      <c r="BC36" s="5">
        <f t="shared" si="1"/>
        <v>77</v>
      </c>
      <c r="BD36" s="5">
        <f t="shared" si="2"/>
        <v>-1</v>
      </c>
    </row>
    <row r="37">
      <c r="A37" s="7">
        <v>36.0</v>
      </c>
      <c r="B37" s="3"/>
      <c r="C37" s="8" t="s">
        <v>1145</v>
      </c>
      <c r="D37" s="8" t="s">
        <v>692</v>
      </c>
      <c r="E37" s="9">
        <v>2019.0</v>
      </c>
      <c r="F37" s="9">
        <v>2020.0</v>
      </c>
      <c r="G37" s="9">
        <v>58.0</v>
      </c>
      <c r="H37" s="9">
        <v>91.0</v>
      </c>
      <c r="I37" s="3"/>
      <c r="J37" s="3"/>
      <c r="K37" s="3"/>
      <c r="L37" s="9">
        <v>4.32</v>
      </c>
      <c r="M37" s="9">
        <v>16.0</v>
      </c>
      <c r="N37" s="3"/>
      <c r="O37" s="3"/>
      <c r="P37" s="3"/>
      <c r="Q37" s="3"/>
      <c r="R37" s="9">
        <v>89.2</v>
      </c>
      <c r="S37" s="9">
        <v>94.0</v>
      </c>
      <c r="T37" s="9">
        <v>53.0</v>
      </c>
      <c r="U37" s="9">
        <v>43.0</v>
      </c>
      <c r="V37" s="9">
        <v>18.0</v>
      </c>
      <c r="W37" s="9">
        <v>14.0</v>
      </c>
      <c r="X37" s="9">
        <v>2.0</v>
      </c>
      <c r="Y37" s="9">
        <v>3.0</v>
      </c>
      <c r="Z37" s="9">
        <v>8.0</v>
      </c>
      <c r="AA37" s="9">
        <v>1.0</v>
      </c>
      <c r="AB37" s="9">
        <v>2.0</v>
      </c>
      <c r="AC37" s="9">
        <v>382.0</v>
      </c>
      <c r="AD37" s="9">
        <v>1.204</v>
      </c>
      <c r="AE37" s="9">
        <v>9.1</v>
      </c>
      <c r="AF37" s="9">
        <v>6.5</v>
      </c>
      <c r="AG37" s="9">
        <v>382.0</v>
      </c>
      <c r="AH37" s="9">
        <v>355.0</v>
      </c>
      <c r="AI37" s="9">
        <v>53.0</v>
      </c>
      <c r="AJ37" s="9">
        <v>94.0</v>
      </c>
      <c r="AK37" s="9">
        <v>20.0</v>
      </c>
      <c r="AL37" s="9">
        <v>1.0</v>
      </c>
      <c r="AM37" s="9">
        <v>18.0</v>
      </c>
      <c r="AN37" s="9">
        <v>5.0</v>
      </c>
      <c r="AO37" s="9">
        <v>1.0</v>
      </c>
      <c r="AP37" s="9">
        <v>14.0</v>
      </c>
      <c r="AQ37" s="9">
        <v>0.265</v>
      </c>
      <c r="AR37" s="9">
        <v>0.307</v>
      </c>
      <c r="AS37" s="9">
        <v>0.479</v>
      </c>
      <c r="AT37" s="9">
        <v>0.786</v>
      </c>
      <c r="AU37" s="9">
        <v>170.0</v>
      </c>
      <c r="AV37" s="9">
        <v>3.0</v>
      </c>
      <c r="AW37" s="9">
        <v>8.0</v>
      </c>
      <c r="AX37" s="9">
        <v>4.0</v>
      </c>
      <c r="AY37" s="9">
        <v>1.0</v>
      </c>
      <c r="AZ37" s="9">
        <v>2.0</v>
      </c>
      <c r="BA37" s="9">
        <v>3.0</v>
      </c>
      <c r="BB37" s="9">
        <v>0.308</v>
      </c>
      <c r="BC37" s="5">
        <f t="shared" si="1"/>
        <v>55</v>
      </c>
      <c r="BD37" s="5">
        <f t="shared" si="2"/>
        <v>4</v>
      </c>
    </row>
    <row r="38">
      <c r="A38" s="7">
        <v>37.0</v>
      </c>
      <c r="B38" s="3"/>
      <c r="C38" s="8" t="s">
        <v>662</v>
      </c>
      <c r="D38" s="8" t="s">
        <v>692</v>
      </c>
      <c r="E38" s="9">
        <v>2019.0</v>
      </c>
      <c r="F38" s="9">
        <v>2020.0</v>
      </c>
      <c r="G38" s="9">
        <v>27.0</v>
      </c>
      <c r="H38" s="9">
        <v>89.0</v>
      </c>
      <c r="I38" s="3"/>
      <c r="J38" s="3"/>
      <c r="K38" s="3"/>
      <c r="L38" s="9">
        <v>3.62</v>
      </c>
      <c r="M38" s="9">
        <v>27.0</v>
      </c>
      <c r="N38" s="3"/>
      <c r="O38" s="3"/>
      <c r="P38" s="3"/>
      <c r="Q38" s="3"/>
      <c r="R38" s="9">
        <v>129.1</v>
      </c>
      <c r="S38" s="9">
        <v>137.0</v>
      </c>
      <c r="T38" s="9">
        <v>48.0</v>
      </c>
      <c r="U38" s="9">
        <v>52.0</v>
      </c>
      <c r="V38" s="9">
        <v>16.0</v>
      </c>
      <c r="W38" s="9">
        <v>42.0</v>
      </c>
      <c r="X38" s="9">
        <v>1.0</v>
      </c>
      <c r="Y38" s="9">
        <v>8.0</v>
      </c>
      <c r="Z38" s="9">
        <v>7.0</v>
      </c>
      <c r="AA38" s="9">
        <v>0.0</v>
      </c>
      <c r="AB38" s="9">
        <v>5.0</v>
      </c>
      <c r="AC38" s="9">
        <v>561.0</v>
      </c>
      <c r="AD38" s="9">
        <v>1.384</v>
      </c>
      <c r="AE38" s="9">
        <v>6.2</v>
      </c>
      <c r="AF38" s="9">
        <v>2.12</v>
      </c>
      <c r="AG38" s="9">
        <v>561.0</v>
      </c>
      <c r="AH38" s="9">
        <v>508.0</v>
      </c>
      <c r="AI38" s="9">
        <v>48.0</v>
      </c>
      <c r="AJ38" s="9">
        <v>137.0</v>
      </c>
      <c r="AK38" s="9">
        <v>13.0</v>
      </c>
      <c r="AL38" s="9">
        <v>4.0</v>
      </c>
      <c r="AM38" s="9">
        <v>16.0</v>
      </c>
      <c r="AN38" s="9">
        <v>1.0</v>
      </c>
      <c r="AO38" s="9">
        <v>1.0</v>
      </c>
      <c r="AP38" s="9">
        <v>42.0</v>
      </c>
      <c r="AQ38" s="9">
        <v>0.27</v>
      </c>
      <c r="AR38" s="9">
        <v>0.334</v>
      </c>
      <c r="AS38" s="9">
        <v>0.406</v>
      </c>
      <c r="AT38" s="9">
        <v>0.739</v>
      </c>
      <c r="AU38" s="9">
        <v>206.0</v>
      </c>
      <c r="AV38" s="9">
        <v>18.0</v>
      </c>
      <c r="AW38" s="9">
        <v>7.0</v>
      </c>
      <c r="AX38" s="9">
        <v>4.0</v>
      </c>
      <c r="AY38" s="9">
        <v>0.0</v>
      </c>
      <c r="AZ38" s="9">
        <v>1.0</v>
      </c>
      <c r="BA38" s="9">
        <v>8.0</v>
      </c>
      <c r="BB38" s="9">
        <v>0.3</v>
      </c>
      <c r="BC38" s="5">
        <f t="shared" si="1"/>
        <v>104</v>
      </c>
      <c r="BD38" s="5">
        <f t="shared" si="2"/>
        <v>0</v>
      </c>
    </row>
    <row r="39">
      <c r="A39" s="7">
        <v>38.0</v>
      </c>
      <c r="B39" s="3"/>
      <c r="C39" s="8" t="s">
        <v>1199</v>
      </c>
      <c r="D39" s="8" t="s">
        <v>692</v>
      </c>
      <c r="E39" s="9">
        <v>2019.0</v>
      </c>
      <c r="F39" s="9">
        <v>2020.0</v>
      </c>
      <c r="G39" s="9">
        <v>37.0</v>
      </c>
      <c r="H39" s="9">
        <v>87.0</v>
      </c>
      <c r="I39" s="3"/>
      <c r="J39" s="3"/>
      <c r="K39" s="3"/>
      <c r="L39" s="9">
        <v>4.24</v>
      </c>
      <c r="M39" s="9">
        <v>37.0</v>
      </c>
      <c r="N39" s="3"/>
      <c r="O39" s="3"/>
      <c r="P39" s="3"/>
      <c r="Q39" s="3"/>
      <c r="R39" s="9">
        <v>150.2</v>
      </c>
      <c r="S39" s="9">
        <v>170.0</v>
      </c>
      <c r="T39" s="9">
        <v>71.0</v>
      </c>
      <c r="U39" s="9">
        <v>71.0</v>
      </c>
      <c r="V39" s="9">
        <v>21.0</v>
      </c>
      <c r="W39" s="9">
        <v>40.0</v>
      </c>
      <c r="X39" s="9">
        <v>2.0</v>
      </c>
      <c r="Y39" s="9">
        <v>9.0</v>
      </c>
      <c r="Z39" s="9">
        <v>3.0</v>
      </c>
      <c r="AA39" s="9">
        <v>0.0</v>
      </c>
      <c r="AB39" s="9">
        <v>2.0</v>
      </c>
      <c r="AC39" s="9">
        <v>649.0</v>
      </c>
      <c r="AD39" s="9">
        <v>1.394</v>
      </c>
      <c r="AE39" s="9">
        <v>5.2</v>
      </c>
      <c r="AF39" s="9">
        <v>2.18</v>
      </c>
      <c r="AG39" s="9">
        <v>649.0</v>
      </c>
      <c r="AH39" s="9">
        <v>600.0</v>
      </c>
      <c r="AI39" s="9">
        <v>71.0</v>
      </c>
      <c r="AJ39" s="9">
        <v>170.0</v>
      </c>
      <c r="AK39" s="9">
        <v>32.0</v>
      </c>
      <c r="AL39" s="9">
        <v>3.0</v>
      </c>
      <c r="AM39" s="9">
        <v>21.0</v>
      </c>
      <c r="AN39" s="9">
        <v>7.0</v>
      </c>
      <c r="AO39" s="9">
        <v>4.0</v>
      </c>
      <c r="AP39" s="9">
        <v>40.0</v>
      </c>
      <c r="AQ39" s="9">
        <v>0.283</v>
      </c>
      <c r="AR39" s="9">
        <v>0.329</v>
      </c>
      <c r="AS39" s="9">
        <v>0.452</v>
      </c>
      <c r="AT39" s="9">
        <v>0.78</v>
      </c>
      <c r="AU39" s="9">
        <v>271.0</v>
      </c>
      <c r="AV39" s="9">
        <v>17.0</v>
      </c>
      <c r="AW39" s="9">
        <v>3.0</v>
      </c>
      <c r="AX39" s="9">
        <v>1.0</v>
      </c>
      <c r="AY39" s="9">
        <v>5.0</v>
      </c>
      <c r="AZ39" s="9">
        <v>2.0</v>
      </c>
      <c r="BA39" s="9">
        <v>9.0</v>
      </c>
      <c r="BB39" s="9">
        <v>0.3</v>
      </c>
      <c r="BC39" s="5">
        <f t="shared" si="1"/>
        <v>114</v>
      </c>
      <c r="BD39" s="5">
        <f t="shared" si="2"/>
        <v>3</v>
      </c>
    </row>
    <row r="40">
      <c r="A40" s="7">
        <v>39.0</v>
      </c>
      <c r="B40" s="3"/>
      <c r="C40" s="8" t="s">
        <v>657</v>
      </c>
      <c r="D40" s="8" t="s">
        <v>692</v>
      </c>
      <c r="E40" s="9">
        <v>2019.0</v>
      </c>
      <c r="F40" s="9">
        <v>2020.0</v>
      </c>
      <c r="G40" s="9">
        <v>33.0</v>
      </c>
      <c r="H40" s="9">
        <v>86.0</v>
      </c>
      <c r="I40" s="3"/>
      <c r="J40" s="3"/>
      <c r="K40" s="3"/>
      <c r="L40" s="9">
        <v>4.88</v>
      </c>
      <c r="M40" s="9">
        <v>26.0</v>
      </c>
      <c r="N40" s="3"/>
      <c r="O40" s="3"/>
      <c r="P40" s="3"/>
      <c r="Q40" s="3"/>
      <c r="R40" s="9">
        <v>107.0</v>
      </c>
      <c r="S40" s="9">
        <v>108.0</v>
      </c>
      <c r="T40" s="9">
        <v>61.0</v>
      </c>
      <c r="U40" s="9">
        <v>58.0</v>
      </c>
      <c r="V40" s="9">
        <v>13.0</v>
      </c>
      <c r="W40" s="9">
        <v>56.0</v>
      </c>
      <c r="X40" s="9">
        <v>2.0</v>
      </c>
      <c r="Y40" s="9">
        <v>9.0</v>
      </c>
      <c r="Z40" s="9">
        <v>9.0</v>
      </c>
      <c r="AA40" s="9">
        <v>1.0</v>
      </c>
      <c r="AB40" s="9">
        <v>9.0</v>
      </c>
      <c r="AC40" s="9">
        <v>480.0</v>
      </c>
      <c r="AD40" s="9">
        <v>1.533</v>
      </c>
      <c r="AE40" s="9">
        <v>7.2</v>
      </c>
      <c r="AF40" s="9">
        <v>1.54</v>
      </c>
      <c r="AG40" s="9">
        <v>480.0</v>
      </c>
      <c r="AH40" s="9">
        <v>410.0</v>
      </c>
      <c r="AI40" s="9">
        <v>61.0</v>
      </c>
      <c r="AJ40" s="9">
        <v>108.0</v>
      </c>
      <c r="AK40" s="9">
        <v>25.0</v>
      </c>
      <c r="AL40" s="9">
        <v>1.0</v>
      </c>
      <c r="AM40" s="9">
        <v>13.0</v>
      </c>
      <c r="AN40" s="9">
        <v>9.0</v>
      </c>
      <c r="AO40" s="9">
        <v>1.0</v>
      </c>
      <c r="AP40" s="9">
        <v>56.0</v>
      </c>
      <c r="AQ40" s="9">
        <v>0.263</v>
      </c>
      <c r="AR40" s="9">
        <v>0.363</v>
      </c>
      <c r="AS40" s="9">
        <v>0.424</v>
      </c>
      <c r="AT40" s="9">
        <v>0.787</v>
      </c>
      <c r="AU40" s="9">
        <v>174.0</v>
      </c>
      <c r="AV40" s="9">
        <v>21.0</v>
      </c>
      <c r="AW40" s="9">
        <v>9.0</v>
      </c>
      <c r="AX40" s="9">
        <v>2.0</v>
      </c>
      <c r="AY40" s="9">
        <v>2.0</v>
      </c>
      <c r="AZ40" s="9">
        <v>2.0</v>
      </c>
      <c r="BA40" s="9">
        <v>9.0</v>
      </c>
      <c r="BB40" s="9">
        <v>0.304</v>
      </c>
      <c r="BC40" s="5">
        <f t="shared" si="1"/>
        <v>69</v>
      </c>
      <c r="BD40" s="5">
        <f t="shared" si="2"/>
        <v>8</v>
      </c>
    </row>
    <row r="41">
      <c r="A41" s="7">
        <v>40.0</v>
      </c>
      <c r="B41" s="3"/>
      <c r="C41" s="8" t="s">
        <v>1163</v>
      </c>
      <c r="D41" s="8" t="s">
        <v>692</v>
      </c>
      <c r="E41" s="9">
        <v>2019.0</v>
      </c>
      <c r="F41" s="9">
        <v>2020.0</v>
      </c>
      <c r="G41" s="9">
        <v>44.0</v>
      </c>
      <c r="H41" s="9">
        <v>85.0</v>
      </c>
      <c r="I41" s="3"/>
      <c r="J41" s="3"/>
      <c r="K41" s="3"/>
      <c r="L41" s="9">
        <v>3.59</v>
      </c>
      <c r="M41" s="9">
        <v>3.0</v>
      </c>
      <c r="N41" s="3"/>
      <c r="O41" s="3"/>
      <c r="P41" s="3"/>
      <c r="Q41" s="3"/>
      <c r="R41" s="9">
        <v>90.1</v>
      </c>
      <c r="S41" s="9">
        <v>95.0</v>
      </c>
      <c r="T41" s="9">
        <v>44.0</v>
      </c>
      <c r="U41" s="9">
        <v>36.0</v>
      </c>
      <c r="V41" s="9">
        <v>9.0</v>
      </c>
      <c r="W41" s="9">
        <v>30.0</v>
      </c>
      <c r="X41" s="9">
        <v>1.0</v>
      </c>
      <c r="Y41" s="9">
        <v>3.0</v>
      </c>
      <c r="Z41" s="9">
        <v>6.0</v>
      </c>
      <c r="AA41" s="9">
        <v>0.0</v>
      </c>
      <c r="AB41" s="9">
        <v>3.0</v>
      </c>
      <c r="AC41" s="9">
        <v>391.0</v>
      </c>
      <c r="AD41" s="9">
        <v>1.384</v>
      </c>
      <c r="AE41" s="9">
        <v>8.5</v>
      </c>
      <c r="AF41" s="9">
        <v>2.83</v>
      </c>
      <c r="AG41" s="9">
        <v>391.0</v>
      </c>
      <c r="AH41" s="9">
        <v>350.0</v>
      </c>
      <c r="AI41" s="9">
        <v>44.0</v>
      </c>
      <c r="AJ41" s="9">
        <v>95.0</v>
      </c>
      <c r="AK41" s="9">
        <v>24.0</v>
      </c>
      <c r="AL41" s="9">
        <v>0.0</v>
      </c>
      <c r="AM41" s="9">
        <v>9.0</v>
      </c>
      <c r="AN41" s="9">
        <v>2.0</v>
      </c>
      <c r="AO41" s="9">
        <v>1.0</v>
      </c>
      <c r="AP41" s="9">
        <v>30.0</v>
      </c>
      <c r="AQ41" s="9">
        <v>0.271</v>
      </c>
      <c r="AR41" s="9">
        <v>0.336</v>
      </c>
      <c r="AS41" s="9">
        <v>0.417</v>
      </c>
      <c r="AT41" s="9">
        <v>0.753</v>
      </c>
      <c r="AU41" s="9">
        <v>146.0</v>
      </c>
      <c r="AV41" s="9">
        <v>9.0</v>
      </c>
      <c r="AW41" s="9">
        <v>6.0</v>
      </c>
      <c r="AX41" s="9">
        <v>1.0</v>
      </c>
      <c r="AY41" s="9">
        <v>4.0</v>
      </c>
      <c r="AZ41" s="9">
        <v>1.0</v>
      </c>
      <c r="BA41" s="9">
        <v>3.0</v>
      </c>
      <c r="BB41" s="9">
        <v>0.331</v>
      </c>
      <c r="BC41" s="5">
        <f t="shared" si="1"/>
        <v>62</v>
      </c>
      <c r="BD41" s="5">
        <f t="shared" si="2"/>
        <v>1</v>
      </c>
    </row>
    <row r="42">
      <c r="A42" s="7">
        <v>41.0</v>
      </c>
      <c r="B42" s="3"/>
      <c r="C42" s="8" t="s">
        <v>1138</v>
      </c>
      <c r="D42" s="8" t="s">
        <v>692</v>
      </c>
      <c r="E42" s="9">
        <v>2019.0</v>
      </c>
      <c r="F42" s="9">
        <v>2020.0</v>
      </c>
      <c r="G42" s="9">
        <v>31.0</v>
      </c>
      <c r="H42" s="9">
        <v>84.0</v>
      </c>
      <c r="I42" s="3"/>
      <c r="J42" s="3"/>
      <c r="K42" s="3"/>
      <c r="L42" s="9">
        <v>4.53</v>
      </c>
      <c r="M42" s="9">
        <v>14.0</v>
      </c>
      <c r="N42" s="3"/>
      <c r="O42" s="3"/>
      <c r="P42" s="3"/>
      <c r="Q42" s="3"/>
      <c r="R42" s="9">
        <v>105.1</v>
      </c>
      <c r="S42" s="9">
        <v>110.0</v>
      </c>
      <c r="T42" s="9">
        <v>55.0</v>
      </c>
      <c r="U42" s="9">
        <v>53.0</v>
      </c>
      <c r="V42" s="9">
        <v>20.0</v>
      </c>
      <c r="W42" s="9">
        <v>18.0</v>
      </c>
      <c r="X42" s="9">
        <v>2.0</v>
      </c>
      <c r="Y42" s="9">
        <v>3.0</v>
      </c>
      <c r="Z42" s="9">
        <v>3.0</v>
      </c>
      <c r="AA42" s="9">
        <v>0.0</v>
      </c>
      <c r="AB42" s="9">
        <v>1.0</v>
      </c>
      <c r="AC42" s="9">
        <v>440.0</v>
      </c>
      <c r="AD42" s="9">
        <v>1.215</v>
      </c>
      <c r="AE42" s="9">
        <v>7.2</v>
      </c>
      <c r="AF42" s="9">
        <v>4.67</v>
      </c>
      <c r="AG42" s="9">
        <v>440.0</v>
      </c>
      <c r="AH42" s="9">
        <v>413.0</v>
      </c>
      <c r="AI42" s="9">
        <v>55.0</v>
      </c>
      <c r="AJ42" s="9">
        <v>110.0</v>
      </c>
      <c r="AK42" s="9">
        <v>28.0</v>
      </c>
      <c r="AL42" s="9">
        <v>3.0</v>
      </c>
      <c r="AM42" s="9">
        <v>20.0</v>
      </c>
      <c r="AN42" s="9">
        <v>3.0</v>
      </c>
      <c r="AO42" s="9">
        <v>2.0</v>
      </c>
      <c r="AP42" s="9">
        <v>18.0</v>
      </c>
      <c r="AQ42" s="9">
        <v>0.266</v>
      </c>
      <c r="AR42" s="9">
        <v>0.298</v>
      </c>
      <c r="AS42" s="9">
        <v>0.494</v>
      </c>
      <c r="AT42" s="9">
        <v>0.792</v>
      </c>
      <c r="AU42" s="9">
        <v>204.0</v>
      </c>
      <c r="AV42" s="9">
        <v>7.0</v>
      </c>
      <c r="AW42" s="9">
        <v>3.0</v>
      </c>
      <c r="AX42" s="9">
        <v>0.0</v>
      </c>
      <c r="AY42" s="9">
        <v>6.0</v>
      </c>
      <c r="AZ42" s="9">
        <v>2.0</v>
      </c>
      <c r="BA42" s="9">
        <v>3.0</v>
      </c>
      <c r="BB42" s="9">
        <v>0.286</v>
      </c>
      <c r="BC42" s="5">
        <f t="shared" si="1"/>
        <v>59</v>
      </c>
      <c r="BD42" s="5">
        <f t="shared" si="2"/>
        <v>1</v>
      </c>
    </row>
    <row r="43">
      <c r="A43" s="7">
        <v>42.0</v>
      </c>
      <c r="B43" s="3"/>
      <c r="C43" s="8" t="s">
        <v>1205</v>
      </c>
      <c r="D43" s="8" t="s">
        <v>692</v>
      </c>
      <c r="E43" s="9">
        <v>2019.0</v>
      </c>
      <c r="F43" s="9">
        <v>2020.0</v>
      </c>
      <c r="G43" s="9">
        <v>25.0</v>
      </c>
      <c r="H43" s="9">
        <v>82.0</v>
      </c>
      <c r="I43" s="3"/>
      <c r="J43" s="3"/>
      <c r="K43" s="3"/>
      <c r="L43" s="9">
        <v>4.02</v>
      </c>
      <c r="M43" s="9">
        <v>21.0</v>
      </c>
      <c r="N43" s="3"/>
      <c r="O43" s="3"/>
      <c r="P43" s="3"/>
      <c r="Q43" s="3"/>
      <c r="R43" s="9">
        <v>85.0</v>
      </c>
      <c r="S43" s="9">
        <v>92.0</v>
      </c>
      <c r="T43" s="9">
        <v>45.0</v>
      </c>
      <c r="U43" s="9">
        <v>38.0</v>
      </c>
      <c r="V43" s="9">
        <v>11.0</v>
      </c>
      <c r="W43" s="9">
        <v>39.0</v>
      </c>
      <c r="X43" s="9">
        <v>0.0</v>
      </c>
      <c r="Y43" s="9">
        <v>3.0</v>
      </c>
      <c r="Z43" s="9">
        <v>0.0</v>
      </c>
      <c r="AA43" s="9">
        <v>0.0</v>
      </c>
      <c r="AB43" s="9">
        <v>5.0</v>
      </c>
      <c r="AC43" s="9">
        <v>378.0</v>
      </c>
      <c r="AD43" s="9">
        <v>1.541</v>
      </c>
      <c r="AE43" s="9">
        <v>8.7</v>
      </c>
      <c r="AF43" s="9">
        <v>2.1</v>
      </c>
      <c r="AG43" s="9">
        <v>378.0</v>
      </c>
      <c r="AH43" s="9">
        <v>335.0</v>
      </c>
      <c r="AI43" s="9">
        <v>45.0</v>
      </c>
      <c r="AJ43" s="9">
        <v>92.0</v>
      </c>
      <c r="AK43" s="9">
        <v>15.0</v>
      </c>
      <c r="AL43" s="9">
        <v>5.0</v>
      </c>
      <c r="AM43" s="9">
        <v>11.0</v>
      </c>
      <c r="AN43" s="9">
        <v>7.0</v>
      </c>
      <c r="AO43" s="9">
        <v>2.0</v>
      </c>
      <c r="AP43" s="9">
        <v>39.0</v>
      </c>
      <c r="AQ43" s="9">
        <v>0.275</v>
      </c>
      <c r="AR43" s="9">
        <v>0.35</v>
      </c>
      <c r="AS43" s="9">
        <v>0.448</v>
      </c>
      <c r="AT43" s="9">
        <v>0.798</v>
      </c>
      <c r="AU43" s="9">
        <v>150.0</v>
      </c>
      <c r="AV43" s="9">
        <v>8.0</v>
      </c>
      <c r="AW43" s="9">
        <v>0.0</v>
      </c>
      <c r="AX43" s="9">
        <v>4.0</v>
      </c>
      <c r="AY43" s="9">
        <v>0.0</v>
      </c>
      <c r="AZ43" s="9">
        <v>0.0</v>
      </c>
      <c r="BA43" s="9">
        <v>3.0</v>
      </c>
      <c r="BB43" s="9">
        <v>0.335</v>
      </c>
      <c r="BC43" s="5">
        <f t="shared" si="1"/>
        <v>61</v>
      </c>
      <c r="BD43" s="5">
        <f t="shared" si="2"/>
        <v>5</v>
      </c>
    </row>
    <row r="44">
      <c r="A44" s="7">
        <v>43.0</v>
      </c>
      <c r="B44" s="3"/>
      <c r="C44" s="8" t="s">
        <v>1183</v>
      </c>
      <c r="D44" s="8" t="s">
        <v>692</v>
      </c>
      <c r="E44" s="9">
        <v>2019.0</v>
      </c>
      <c r="F44" s="9">
        <v>2019.0</v>
      </c>
      <c r="G44" s="9">
        <v>23.0</v>
      </c>
      <c r="H44" s="9">
        <v>81.0</v>
      </c>
      <c r="I44" s="3"/>
      <c r="J44" s="3"/>
      <c r="K44" s="3"/>
      <c r="L44" s="9">
        <v>5.18</v>
      </c>
      <c r="M44" s="9">
        <v>22.0</v>
      </c>
      <c r="N44" s="3"/>
      <c r="O44" s="3"/>
      <c r="P44" s="3"/>
      <c r="Q44" s="3"/>
      <c r="R44" s="9">
        <v>81.2</v>
      </c>
      <c r="S44" s="9">
        <v>94.0</v>
      </c>
      <c r="T44" s="9">
        <v>49.0</v>
      </c>
      <c r="U44" s="9">
        <v>47.0</v>
      </c>
      <c r="V44" s="9">
        <v>20.0</v>
      </c>
      <c r="W44" s="9">
        <v>32.0</v>
      </c>
      <c r="X44" s="9">
        <v>0.0</v>
      </c>
      <c r="Y44" s="9">
        <v>4.0</v>
      </c>
      <c r="Z44" s="9">
        <v>1.0</v>
      </c>
      <c r="AA44" s="9">
        <v>0.0</v>
      </c>
      <c r="AB44" s="9">
        <v>0.0</v>
      </c>
      <c r="AC44" s="9">
        <v>366.0</v>
      </c>
      <c r="AD44" s="9">
        <v>1.543</v>
      </c>
      <c r="AE44" s="9">
        <v>8.9</v>
      </c>
      <c r="AF44" s="9">
        <v>2.53</v>
      </c>
      <c r="AG44" s="9">
        <v>366.0</v>
      </c>
      <c r="AH44" s="9">
        <v>331.0</v>
      </c>
      <c r="AI44" s="9">
        <v>49.0</v>
      </c>
      <c r="AJ44" s="9">
        <v>94.0</v>
      </c>
      <c r="AK44" s="9">
        <v>21.0</v>
      </c>
      <c r="AL44" s="9">
        <v>0.0</v>
      </c>
      <c r="AM44" s="9">
        <v>20.0</v>
      </c>
      <c r="AN44" s="9">
        <v>8.0</v>
      </c>
      <c r="AO44" s="9">
        <v>1.0</v>
      </c>
      <c r="AP44" s="9">
        <v>32.0</v>
      </c>
      <c r="AQ44" s="9">
        <v>0.284</v>
      </c>
      <c r="AR44" s="9">
        <v>0.348</v>
      </c>
      <c r="AS44" s="9">
        <v>0.529</v>
      </c>
      <c r="AT44" s="9">
        <v>0.877</v>
      </c>
      <c r="AU44" s="9">
        <v>175.0</v>
      </c>
      <c r="AV44" s="9">
        <v>8.0</v>
      </c>
      <c r="AW44" s="9">
        <v>1.0</v>
      </c>
      <c r="AX44" s="9">
        <v>0.0</v>
      </c>
      <c r="AY44" s="9">
        <v>1.0</v>
      </c>
      <c r="AZ44" s="9">
        <v>0.0</v>
      </c>
      <c r="BA44" s="9">
        <v>4.0</v>
      </c>
      <c r="BB44" s="9">
        <v>0.32</v>
      </c>
      <c r="BC44" s="5">
        <f t="shared" si="1"/>
        <v>53</v>
      </c>
      <c r="BD44" s="5">
        <f t="shared" si="2"/>
        <v>7</v>
      </c>
    </row>
    <row r="45">
      <c r="A45" s="7">
        <v>44.0</v>
      </c>
      <c r="B45" s="3"/>
      <c r="C45" s="8" t="s">
        <v>1175</v>
      </c>
      <c r="D45" s="8" t="s">
        <v>692</v>
      </c>
      <c r="E45" s="9">
        <v>2019.0</v>
      </c>
      <c r="F45" s="9">
        <v>2020.0</v>
      </c>
      <c r="G45" s="9">
        <v>30.0</v>
      </c>
      <c r="H45" s="9">
        <v>79.0</v>
      </c>
      <c r="I45" s="3"/>
      <c r="J45" s="3"/>
      <c r="K45" s="3"/>
      <c r="L45" s="9">
        <v>6.02</v>
      </c>
      <c r="M45" s="9">
        <v>30.0</v>
      </c>
      <c r="N45" s="3"/>
      <c r="O45" s="3"/>
      <c r="P45" s="3"/>
      <c r="Q45" s="3"/>
      <c r="R45" s="9">
        <v>119.2</v>
      </c>
      <c r="S45" s="9">
        <v>142.0</v>
      </c>
      <c r="T45" s="9">
        <v>84.0</v>
      </c>
      <c r="U45" s="9">
        <v>80.0</v>
      </c>
      <c r="V45" s="9">
        <v>26.0</v>
      </c>
      <c r="W45" s="9">
        <v>43.0</v>
      </c>
      <c r="X45" s="9">
        <v>3.0</v>
      </c>
      <c r="Y45" s="9">
        <v>5.0</v>
      </c>
      <c r="Z45" s="9">
        <v>4.0</v>
      </c>
      <c r="AA45" s="9">
        <v>0.0</v>
      </c>
      <c r="AB45" s="9">
        <v>4.0</v>
      </c>
      <c r="AC45" s="9">
        <v>533.0</v>
      </c>
      <c r="AD45" s="9">
        <v>1.546</v>
      </c>
      <c r="AE45" s="9">
        <v>5.9</v>
      </c>
      <c r="AF45" s="9">
        <v>1.84</v>
      </c>
      <c r="AG45" s="9">
        <v>533.0</v>
      </c>
      <c r="AH45" s="9">
        <v>481.0</v>
      </c>
      <c r="AI45" s="9">
        <v>84.0</v>
      </c>
      <c r="AJ45" s="9">
        <v>142.0</v>
      </c>
      <c r="AK45" s="9">
        <v>26.0</v>
      </c>
      <c r="AL45" s="9">
        <v>7.0</v>
      </c>
      <c r="AM45" s="9">
        <v>26.0</v>
      </c>
      <c r="AN45" s="9">
        <v>1.0</v>
      </c>
      <c r="AO45" s="9">
        <v>1.0</v>
      </c>
      <c r="AP45" s="9">
        <v>43.0</v>
      </c>
      <c r="AQ45" s="9">
        <v>0.295</v>
      </c>
      <c r="AR45" s="9">
        <v>0.355</v>
      </c>
      <c r="AS45" s="9">
        <v>0.541</v>
      </c>
      <c r="AT45" s="9">
        <v>0.896</v>
      </c>
      <c r="AU45" s="9">
        <v>260.0</v>
      </c>
      <c r="AV45" s="9">
        <v>19.0</v>
      </c>
      <c r="AW45" s="9">
        <v>4.0</v>
      </c>
      <c r="AX45" s="9">
        <v>1.0</v>
      </c>
      <c r="AY45" s="9">
        <v>4.0</v>
      </c>
      <c r="AZ45" s="9">
        <v>3.0</v>
      </c>
      <c r="BA45" s="9">
        <v>5.0</v>
      </c>
      <c r="BB45" s="9">
        <v>0.305</v>
      </c>
      <c r="BC45" s="5">
        <f t="shared" si="1"/>
        <v>83</v>
      </c>
      <c r="BD45" s="5">
        <f t="shared" si="2"/>
        <v>0</v>
      </c>
    </row>
    <row r="46">
      <c r="A46" s="7">
        <v>45.0</v>
      </c>
      <c r="B46" s="3"/>
      <c r="C46" s="8" t="s">
        <v>1172</v>
      </c>
      <c r="D46" s="8" t="s">
        <v>692</v>
      </c>
      <c r="E46" s="9">
        <v>2019.0</v>
      </c>
      <c r="F46" s="9">
        <v>2020.0</v>
      </c>
      <c r="G46" s="9">
        <v>73.0</v>
      </c>
      <c r="H46" s="9">
        <v>78.0</v>
      </c>
      <c r="I46" s="3"/>
      <c r="J46" s="3"/>
      <c r="K46" s="3"/>
      <c r="L46" s="9">
        <v>2.66</v>
      </c>
      <c r="M46" s="9">
        <v>0.0</v>
      </c>
      <c r="N46" s="3"/>
      <c r="O46" s="3"/>
      <c r="P46" s="3"/>
      <c r="Q46" s="3"/>
      <c r="R46" s="9">
        <v>64.1</v>
      </c>
      <c r="S46" s="9">
        <v>56.0</v>
      </c>
      <c r="T46" s="9">
        <v>31.0</v>
      </c>
      <c r="U46" s="9">
        <v>19.0</v>
      </c>
      <c r="V46" s="9">
        <v>8.0</v>
      </c>
      <c r="W46" s="9">
        <v>7.0</v>
      </c>
      <c r="X46" s="9">
        <v>2.0</v>
      </c>
      <c r="Y46" s="9">
        <v>4.0</v>
      </c>
      <c r="Z46" s="9">
        <v>4.0</v>
      </c>
      <c r="AA46" s="9">
        <v>0.0</v>
      </c>
      <c r="AB46" s="9">
        <v>1.0</v>
      </c>
      <c r="AC46" s="9">
        <v>256.0</v>
      </c>
      <c r="AD46" s="9">
        <v>0.979</v>
      </c>
      <c r="AE46" s="9">
        <v>10.9</v>
      </c>
      <c r="AF46" s="9">
        <v>11.14</v>
      </c>
      <c r="AG46" s="9">
        <v>256.0</v>
      </c>
      <c r="AH46" s="9">
        <v>242.0</v>
      </c>
      <c r="AI46" s="9">
        <v>31.0</v>
      </c>
      <c r="AJ46" s="9">
        <v>56.0</v>
      </c>
      <c r="AK46" s="9">
        <v>13.0</v>
      </c>
      <c r="AL46" s="9">
        <v>0.0</v>
      </c>
      <c r="AM46" s="9">
        <v>8.0</v>
      </c>
      <c r="AN46" s="9">
        <v>1.0</v>
      </c>
      <c r="AO46" s="9">
        <v>0.0</v>
      </c>
      <c r="AP46" s="9">
        <v>7.0</v>
      </c>
      <c r="AQ46" s="9">
        <v>0.231</v>
      </c>
      <c r="AR46" s="9">
        <v>0.265</v>
      </c>
      <c r="AS46" s="9">
        <v>0.384</v>
      </c>
      <c r="AT46" s="9">
        <v>0.649</v>
      </c>
      <c r="AU46" s="9">
        <v>93.0</v>
      </c>
      <c r="AV46" s="9">
        <v>7.0</v>
      </c>
      <c r="AW46" s="9">
        <v>4.0</v>
      </c>
      <c r="AX46" s="9">
        <v>3.0</v>
      </c>
      <c r="AY46" s="9">
        <v>0.0</v>
      </c>
      <c r="AZ46" s="9">
        <v>2.0</v>
      </c>
      <c r="BA46" s="9">
        <v>4.0</v>
      </c>
      <c r="BB46" s="9">
        <v>0.308</v>
      </c>
      <c r="BC46" s="5">
        <f t="shared" si="1"/>
        <v>35</v>
      </c>
      <c r="BD46" s="5">
        <f t="shared" si="2"/>
        <v>1</v>
      </c>
    </row>
    <row r="47">
      <c r="A47" s="7">
        <v>46.0</v>
      </c>
      <c r="B47" s="3"/>
      <c r="C47" s="8" t="s">
        <v>1146</v>
      </c>
      <c r="D47" s="8" t="s">
        <v>692</v>
      </c>
      <c r="E47" s="9">
        <v>2019.0</v>
      </c>
      <c r="F47" s="9">
        <v>2020.0</v>
      </c>
      <c r="G47" s="9">
        <v>33.0</v>
      </c>
      <c r="H47" s="9">
        <v>77.0</v>
      </c>
      <c r="I47" s="3"/>
      <c r="J47" s="3"/>
      <c r="K47" s="3"/>
      <c r="L47" s="9">
        <v>4.91</v>
      </c>
      <c r="M47" s="9">
        <v>14.0</v>
      </c>
      <c r="N47" s="3"/>
      <c r="O47" s="3"/>
      <c r="P47" s="3"/>
      <c r="Q47" s="3"/>
      <c r="R47" s="9">
        <v>84.1</v>
      </c>
      <c r="S47" s="9">
        <v>88.0</v>
      </c>
      <c r="T47" s="9">
        <v>43.0</v>
      </c>
      <c r="U47" s="9">
        <v>46.0</v>
      </c>
      <c r="V47" s="9">
        <v>10.0</v>
      </c>
      <c r="W47" s="9">
        <v>33.0</v>
      </c>
      <c r="X47" s="9">
        <v>0.0</v>
      </c>
      <c r="Y47" s="9">
        <v>2.0</v>
      </c>
      <c r="Z47" s="9">
        <v>4.0</v>
      </c>
      <c r="AA47" s="9">
        <v>2.0</v>
      </c>
      <c r="AB47" s="9">
        <v>3.0</v>
      </c>
      <c r="AC47" s="9">
        <v>366.0</v>
      </c>
      <c r="AD47" s="9">
        <v>1.435</v>
      </c>
      <c r="AE47" s="9">
        <v>8.2</v>
      </c>
      <c r="AF47" s="9">
        <v>2.33</v>
      </c>
      <c r="AG47" s="9">
        <v>366.0</v>
      </c>
      <c r="AH47" s="9">
        <v>327.0</v>
      </c>
      <c r="AI47" s="9">
        <v>43.0</v>
      </c>
      <c r="AJ47" s="9">
        <v>88.0</v>
      </c>
      <c r="AK47" s="9">
        <v>12.0</v>
      </c>
      <c r="AL47" s="9">
        <v>1.0</v>
      </c>
      <c r="AM47" s="9">
        <v>10.0</v>
      </c>
      <c r="AN47" s="9">
        <v>5.0</v>
      </c>
      <c r="AO47" s="9">
        <v>1.0</v>
      </c>
      <c r="AP47" s="9">
        <v>33.0</v>
      </c>
      <c r="AQ47" s="9">
        <v>0.269</v>
      </c>
      <c r="AR47" s="9">
        <v>0.342</v>
      </c>
      <c r="AS47" s="9">
        <v>0.404</v>
      </c>
      <c r="AT47" s="9">
        <v>0.745</v>
      </c>
      <c r="AU47" s="9">
        <v>132.0</v>
      </c>
      <c r="AV47" s="9">
        <v>11.0</v>
      </c>
      <c r="AW47" s="9">
        <v>4.0</v>
      </c>
      <c r="AX47" s="9">
        <v>0.0</v>
      </c>
      <c r="AY47" s="9">
        <v>2.0</v>
      </c>
      <c r="AZ47" s="9">
        <v>0.0</v>
      </c>
      <c r="BA47" s="9">
        <v>2.0</v>
      </c>
      <c r="BB47" s="9">
        <v>0.322</v>
      </c>
      <c r="BC47" s="5">
        <f t="shared" si="1"/>
        <v>65</v>
      </c>
      <c r="BD47" s="5">
        <f t="shared" si="2"/>
        <v>4</v>
      </c>
    </row>
    <row r="48">
      <c r="A48" s="7">
        <v>47.0</v>
      </c>
      <c r="B48" s="3"/>
      <c r="C48" s="8" t="s">
        <v>1196</v>
      </c>
      <c r="D48" s="8" t="s">
        <v>692</v>
      </c>
      <c r="E48" s="9">
        <v>2019.0</v>
      </c>
      <c r="F48" s="9">
        <v>2020.0</v>
      </c>
      <c r="G48" s="9">
        <v>72.0</v>
      </c>
      <c r="H48" s="9">
        <v>76.0</v>
      </c>
      <c r="I48" s="3"/>
      <c r="J48" s="3"/>
      <c r="K48" s="3"/>
      <c r="L48" s="9">
        <v>3.08</v>
      </c>
      <c r="M48" s="9">
        <v>0.0</v>
      </c>
      <c r="N48" s="3"/>
      <c r="O48" s="3"/>
      <c r="P48" s="3"/>
      <c r="Q48" s="3"/>
      <c r="R48" s="9">
        <v>52.2</v>
      </c>
      <c r="S48" s="9">
        <v>49.0</v>
      </c>
      <c r="T48" s="9">
        <v>21.0</v>
      </c>
      <c r="U48" s="9">
        <v>18.0</v>
      </c>
      <c r="V48" s="9">
        <v>6.0</v>
      </c>
      <c r="W48" s="9">
        <v>16.0</v>
      </c>
      <c r="X48" s="9">
        <v>4.0</v>
      </c>
      <c r="Y48" s="9">
        <v>1.0</v>
      </c>
      <c r="Z48" s="9">
        <v>4.0</v>
      </c>
      <c r="AA48" s="9">
        <v>0.0</v>
      </c>
      <c r="AB48" s="9">
        <v>1.0</v>
      </c>
      <c r="AC48" s="9">
        <v>224.0</v>
      </c>
      <c r="AD48" s="9">
        <v>1.234</v>
      </c>
      <c r="AE48" s="9">
        <v>13.0</v>
      </c>
      <c r="AF48" s="9">
        <v>4.75</v>
      </c>
      <c r="AG48" s="9">
        <v>224.0</v>
      </c>
      <c r="AH48" s="9">
        <v>201.0</v>
      </c>
      <c r="AI48" s="9">
        <v>21.0</v>
      </c>
      <c r="AJ48" s="9">
        <v>49.0</v>
      </c>
      <c r="AK48" s="9">
        <v>16.0</v>
      </c>
      <c r="AL48" s="9">
        <v>0.0</v>
      </c>
      <c r="AM48" s="9">
        <v>6.0</v>
      </c>
      <c r="AN48" s="9">
        <v>1.0</v>
      </c>
      <c r="AO48" s="9">
        <v>0.0</v>
      </c>
      <c r="AP48" s="9">
        <v>16.0</v>
      </c>
      <c r="AQ48" s="9">
        <v>0.244</v>
      </c>
      <c r="AR48" s="9">
        <v>0.311</v>
      </c>
      <c r="AS48" s="9">
        <v>0.413</v>
      </c>
      <c r="AT48" s="9">
        <v>0.724</v>
      </c>
      <c r="AU48" s="9">
        <v>83.0</v>
      </c>
      <c r="AV48" s="9">
        <v>4.0</v>
      </c>
      <c r="AW48" s="9">
        <v>4.0</v>
      </c>
      <c r="AX48" s="9">
        <v>0.0</v>
      </c>
      <c r="AY48" s="9">
        <v>1.0</v>
      </c>
      <c r="AZ48" s="9">
        <v>4.0</v>
      </c>
      <c r="BA48" s="9">
        <v>1.0</v>
      </c>
      <c r="BB48" s="9">
        <v>0.358</v>
      </c>
      <c r="BC48" s="5">
        <f t="shared" si="1"/>
        <v>27</v>
      </c>
      <c r="BD48" s="5">
        <f t="shared" si="2"/>
        <v>1</v>
      </c>
    </row>
    <row r="49">
      <c r="A49" s="7">
        <v>48.0</v>
      </c>
      <c r="B49" s="3"/>
      <c r="C49" s="8" t="s">
        <v>1178</v>
      </c>
      <c r="D49" s="8" t="s">
        <v>692</v>
      </c>
      <c r="E49" s="9">
        <v>2019.0</v>
      </c>
      <c r="F49" s="9">
        <v>2020.0</v>
      </c>
      <c r="G49" s="9">
        <v>81.0</v>
      </c>
      <c r="H49" s="9">
        <v>76.0</v>
      </c>
      <c r="I49" s="3"/>
      <c r="J49" s="3"/>
      <c r="K49" s="3"/>
      <c r="L49" s="9">
        <v>3.8</v>
      </c>
      <c r="M49" s="9">
        <v>0.0</v>
      </c>
      <c r="N49" s="3"/>
      <c r="O49" s="3"/>
      <c r="P49" s="3"/>
      <c r="Q49" s="3"/>
      <c r="R49" s="9">
        <v>47.1</v>
      </c>
      <c r="S49" s="9">
        <v>33.0</v>
      </c>
      <c r="T49" s="9">
        <v>18.0</v>
      </c>
      <c r="U49" s="9">
        <v>20.0</v>
      </c>
      <c r="V49" s="9">
        <v>3.0</v>
      </c>
      <c r="W49" s="9">
        <v>27.0</v>
      </c>
      <c r="X49" s="9">
        <v>2.0</v>
      </c>
      <c r="Y49" s="9">
        <v>0.0</v>
      </c>
      <c r="Z49" s="9">
        <v>8.0</v>
      </c>
      <c r="AA49" s="9">
        <v>0.0</v>
      </c>
      <c r="AB49" s="9">
        <v>3.0</v>
      </c>
      <c r="AC49" s="9">
        <v>209.0</v>
      </c>
      <c r="AD49" s="9">
        <v>1.268</v>
      </c>
      <c r="AE49" s="9">
        <v>14.5</v>
      </c>
      <c r="AF49" s="9">
        <v>2.81</v>
      </c>
      <c r="AG49" s="9">
        <v>209.0</v>
      </c>
      <c r="AH49" s="9">
        <v>170.0</v>
      </c>
      <c r="AI49" s="9">
        <v>18.0</v>
      </c>
      <c r="AJ49" s="9">
        <v>33.0</v>
      </c>
      <c r="AK49" s="9">
        <v>6.0</v>
      </c>
      <c r="AL49" s="9">
        <v>1.0</v>
      </c>
      <c r="AM49" s="9">
        <v>3.0</v>
      </c>
      <c r="AN49" s="9">
        <v>1.0</v>
      </c>
      <c r="AO49" s="9">
        <v>0.0</v>
      </c>
      <c r="AP49" s="9">
        <v>27.0</v>
      </c>
      <c r="AQ49" s="9">
        <v>0.194</v>
      </c>
      <c r="AR49" s="9">
        <v>0.329</v>
      </c>
      <c r="AS49" s="9">
        <v>0.294</v>
      </c>
      <c r="AT49" s="9">
        <v>0.623</v>
      </c>
      <c r="AU49" s="9">
        <v>50.0</v>
      </c>
      <c r="AV49" s="9">
        <v>1.0</v>
      </c>
      <c r="AW49" s="9">
        <v>8.0</v>
      </c>
      <c r="AX49" s="9">
        <v>2.0</v>
      </c>
      <c r="AY49" s="9">
        <v>2.0</v>
      </c>
      <c r="AZ49" s="9">
        <v>2.0</v>
      </c>
      <c r="BA49" s="9">
        <v>0.0</v>
      </c>
      <c r="BB49" s="9">
        <v>0.323</v>
      </c>
      <c r="BC49" s="5">
        <f t="shared" si="1"/>
        <v>23</v>
      </c>
      <c r="BD49" s="5">
        <f t="shared" si="2"/>
        <v>1</v>
      </c>
    </row>
    <row r="50">
      <c r="A50" s="7">
        <v>49.0</v>
      </c>
      <c r="B50" s="3"/>
      <c r="C50" s="8" t="s">
        <v>1161</v>
      </c>
      <c r="D50" s="8" t="s">
        <v>692</v>
      </c>
      <c r="E50" s="9">
        <v>2019.0</v>
      </c>
      <c r="F50" s="9">
        <v>2020.0</v>
      </c>
      <c r="G50" s="9">
        <v>32.0</v>
      </c>
      <c r="H50" s="9">
        <v>74.0</v>
      </c>
      <c r="I50" s="3"/>
      <c r="J50" s="3"/>
      <c r="K50" s="3"/>
      <c r="L50" s="9">
        <v>5.63</v>
      </c>
      <c r="M50" s="9">
        <v>14.0</v>
      </c>
      <c r="N50" s="3"/>
      <c r="O50" s="3"/>
      <c r="P50" s="3"/>
      <c r="Q50" s="3"/>
      <c r="R50" s="9">
        <v>110.1</v>
      </c>
      <c r="S50" s="9">
        <v>137.0</v>
      </c>
      <c r="T50" s="9">
        <v>73.0</v>
      </c>
      <c r="U50" s="9">
        <v>69.0</v>
      </c>
      <c r="V50" s="9">
        <v>25.0</v>
      </c>
      <c r="W50" s="9">
        <v>28.0</v>
      </c>
      <c r="X50" s="9">
        <v>1.0</v>
      </c>
      <c r="Y50" s="9">
        <v>4.0</v>
      </c>
      <c r="Z50" s="9">
        <v>1.0</v>
      </c>
      <c r="AA50" s="9">
        <v>1.0</v>
      </c>
      <c r="AB50" s="9">
        <v>0.0</v>
      </c>
      <c r="AC50" s="9">
        <v>489.0</v>
      </c>
      <c r="AD50" s="9">
        <v>1.495</v>
      </c>
      <c r="AE50" s="9">
        <v>6.0</v>
      </c>
      <c r="AF50" s="9">
        <v>2.64</v>
      </c>
      <c r="AG50" s="9">
        <v>489.0</v>
      </c>
      <c r="AH50" s="9">
        <v>458.0</v>
      </c>
      <c r="AI50" s="9">
        <v>73.0</v>
      </c>
      <c r="AJ50" s="9">
        <v>137.0</v>
      </c>
      <c r="AK50" s="9">
        <v>26.0</v>
      </c>
      <c r="AL50" s="9">
        <v>2.0</v>
      </c>
      <c r="AM50" s="9">
        <v>25.0</v>
      </c>
      <c r="AN50" s="9">
        <v>4.0</v>
      </c>
      <c r="AO50" s="9">
        <v>0.0</v>
      </c>
      <c r="AP50" s="9">
        <v>28.0</v>
      </c>
      <c r="AQ50" s="9">
        <v>0.299</v>
      </c>
      <c r="AR50" s="9">
        <v>0.34</v>
      </c>
      <c r="AS50" s="9">
        <v>0.528</v>
      </c>
      <c r="AT50" s="9">
        <v>0.869</v>
      </c>
      <c r="AU50" s="9">
        <v>242.0</v>
      </c>
      <c r="AV50" s="9">
        <v>13.0</v>
      </c>
      <c r="AW50" s="9">
        <v>1.0</v>
      </c>
      <c r="AX50" s="9">
        <v>1.0</v>
      </c>
      <c r="AY50" s="9">
        <v>1.0</v>
      </c>
      <c r="AZ50" s="9">
        <v>1.0</v>
      </c>
      <c r="BA50" s="9">
        <v>4.0</v>
      </c>
      <c r="BB50" s="9">
        <v>0.311</v>
      </c>
      <c r="BC50" s="5">
        <f t="shared" si="1"/>
        <v>84</v>
      </c>
      <c r="BD50" s="5">
        <f t="shared" si="2"/>
        <v>4</v>
      </c>
    </row>
    <row r="51">
      <c r="A51" s="7">
        <v>50.0</v>
      </c>
      <c r="B51" s="3"/>
      <c r="C51" s="8" t="s">
        <v>1144</v>
      </c>
      <c r="D51" s="8" t="s">
        <v>692</v>
      </c>
      <c r="E51" s="9">
        <v>2019.0</v>
      </c>
      <c r="F51" s="9">
        <v>2020.0</v>
      </c>
      <c r="G51" s="9">
        <v>44.0</v>
      </c>
      <c r="H51" s="9">
        <v>74.0</v>
      </c>
      <c r="I51" s="3"/>
      <c r="J51" s="3"/>
      <c r="K51" s="3"/>
      <c r="L51" s="9">
        <v>2.41</v>
      </c>
      <c r="M51" s="9">
        <v>15.0</v>
      </c>
      <c r="N51" s="3"/>
      <c r="O51" s="3"/>
      <c r="P51" s="3"/>
      <c r="Q51" s="3"/>
      <c r="R51" s="9">
        <v>78.1</v>
      </c>
      <c r="S51" s="9">
        <v>66.0</v>
      </c>
      <c r="T51" s="9">
        <v>24.0</v>
      </c>
      <c r="U51" s="9">
        <v>21.0</v>
      </c>
      <c r="V51" s="9">
        <v>6.0</v>
      </c>
      <c r="W51" s="9">
        <v>21.0</v>
      </c>
      <c r="X51" s="9">
        <v>1.0</v>
      </c>
      <c r="Y51" s="9">
        <v>3.0</v>
      </c>
      <c r="Z51" s="9">
        <v>2.0</v>
      </c>
      <c r="AA51" s="9">
        <v>1.0</v>
      </c>
      <c r="AB51" s="9">
        <v>1.0</v>
      </c>
      <c r="AC51" s="9">
        <v>319.0</v>
      </c>
      <c r="AD51" s="9">
        <v>1.111</v>
      </c>
      <c r="AE51" s="9">
        <v>8.5</v>
      </c>
      <c r="AF51" s="9">
        <v>3.52</v>
      </c>
      <c r="AG51" s="9">
        <v>319.0</v>
      </c>
      <c r="AH51" s="9">
        <v>296.0</v>
      </c>
      <c r="AI51" s="9">
        <v>24.0</v>
      </c>
      <c r="AJ51" s="9">
        <v>66.0</v>
      </c>
      <c r="AK51" s="9">
        <v>7.0</v>
      </c>
      <c r="AL51" s="9">
        <v>1.0</v>
      </c>
      <c r="AM51" s="9">
        <v>6.0</v>
      </c>
      <c r="AN51" s="9">
        <v>6.0</v>
      </c>
      <c r="AO51" s="9">
        <v>1.0</v>
      </c>
      <c r="AP51" s="9">
        <v>21.0</v>
      </c>
      <c r="AQ51" s="9">
        <v>0.223</v>
      </c>
      <c r="AR51" s="9">
        <v>0.279</v>
      </c>
      <c r="AS51" s="9">
        <v>0.314</v>
      </c>
      <c r="AT51" s="9">
        <v>0.593</v>
      </c>
      <c r="AU51" s="9">
        <v>93.0</v>
      </c>
      <c r="AV51" s="9">
        <v>7.0</v>
      </c>
      <c r="AW51" s="9">
        <v>2.0</v>
      </c>
      <c r="AX51" s="9">
        <v>0.0</v>
      </c>
      <c r="AY51" s="9">
        <v>0.0</v>
      </c>
      <c r="AZ51" s="9">
        <v>1.0</v>
      </c>
      <c r="BA51" s="9">
        <v>3.0</v>
      </c>
      <c r="BB51" s="9">
        <v>0.278</v>
      </c>
      <c r="BC51" s="5">
        <f t="shared" si="1"/>
        <v>52</v>
      </c>
      <c r="BD51" s="5">
        <f t="shared" si="2"/>
        <v>5</v>
      </c>
    </row>
    <row r="52">
      <c r="A52" s="7">
        <v>51.0</v>
      </c>
      <c r="B52" s="3"/>
      <c r="C52" s="8" t="s">
        <v>1170</v>
      </c>
      <c r="D52" s="8" t="s">
        <v>692</v>
      </c>
      <c r="E52" s="9">
        <v>2019.0</v>
      </c>
      <c r="F52" s="9">
        <v>2020.0</v>
      </c>
      <c r="G52" s="9">
        <v>28.0</v>
      </c>
      <c r="H52" s="9">
        <v>70.0</v>
      </c>
      <c r="I52" s="3"/>
      <c r="J52" s="3"/>
      <c r="K52" s="3"/>
      <c r="L52" s="9">
        <v>3.99</v>
      </c>
      <c r="M52" s="9">
        <v>19.0</v>
      </c>
      <c r="N52" s="3"/>
      <c r="O52" s="3"/>
      <c r="P52" s="3"/>
      <c r="Q52" s="3"/>
      <c r="R52" s="9">
        <v>76.2</v>
      </c>
      <c r="S52" s="9">
        <v>76.0</v>
      </c>
      <c r="T52" s="9">
        <v>45.0</v>
      </c>
      <c r="U52" s="9">
        <v>34.0</v>
      </c>
      <c r="V52" s="9">
        <v>16.0</v>
      </c>
      <c r="W52" s="9">
        <v>22.0</v>
      </c>
      <c r="X52" s="9">
        <v>4.0</v>
      </c>
      <c r="Y52" s="9">
        <v>6.0</v>
      </c>
      <c r="Z52" s="9">
        <v>4.0</v>
      </c>
      <c r="AA52" s="9">
        <v>0.0</v>
      </c>
      <c r="AB52" s="9">
        <v>1.0</v>
      </c>
      <c r="AC52" s="9">
        <v>330.0</v>
      </c>
      <c r="AD52" s="9">
        <v>1.278</v>
      </c>
      <c r="AE52" s="9">
        <v>8.2</v>
      </c>
      <c r="AF52" s="9">
        <v>3.18</v>
      </c>
      <c r="AG52" s="9">
        <v>330.0</v>
      </c>
      <c r="AH52" s="9">
        <v>300.0</v>
      </c>
      <c r="AI52" s="9">
        <v>45.0</v>
      </c>
      <c r="AJ52" s="9">
        <v>76.0</v>
      </c>
      <c r="AK52" s="9">
        <v>18.0</v>
      </c>
      <c r="AL52" s="9">
        <v>1.0</v>
      </c>
      <c r="AM52" s="9">
        <v>16.0</v>
      </c>
      <c r="AN52" s="9">
        <v>2.0</v>
      </c>
      <c r="AO52" s="9">
        <v>0.0</v>
      </c>
      <c r="AP52" s="9">
        <v>22.0</v>
      </c>
      <c r="AQ52" s="9">
        <v>0.253</v>
      </c>
      <c r="AR52" s="9">
        <v>0.312</v>
      </c>
      <c r="AS52" s="9">
        <v>0.48</v>
      </c>
      <c r="AT52" s="9">
        <v>0.792</v>
      </c>
      <c r="AU52" s="9">
        <v>144.0</v>
      </c>
      <c r="AV52" s="9">
        <v>6.0</v>
      </c>
      <c r="AW52" s="9">
        <v>4.0</v>
      </c>
      <c r="AX52" s="9">
        <v>3.0</v>
      </c>
      <c r="AY52" s="9">
        <v>1.0</v>
      </c>
      <c r="AZ52" s="9">
        <v>4.0</v>
      </c>
      <c r="BA52" s="9">
        <v>6.0</v>
      </c>
      <c r="BB52" s="9">
        <v>0.279</v>
      </c>
      <c r="BC52" s="5">
        <f t="shared" si="1"/>
        <v>41</v>
      </c>
      <c r="BD52" s="5">
        <f t="shared" si="2"/>
        <v>2</v>
      </c>
    </row>
    <row r="53">
      <c r="A53" s="7">
        <v>52.0</v>
      </c>
      <c r="B53" s="3"/>
      <c r="C53" s="8" t="s">
        <v>1188</v>
      </c>
      <c r="D53" s="8" t="s">
        <v>692</v>
      </c>
      <c r="E53" s="9">
        <v>2019.0</v>
      </c>
      <c r="F53" s="9">
        <v>2020.0</v>
      </c>
      <c r="G53" s="9">
        <v>65.0</v>
      </c>
      <c r="H53" s="9">
        <v>67.0</v>
      </c>
      <c r="I53" s="3"/>
      <c r="J53" s="3"/>
      <c r="K53" s="3"/>
      <c r="L53" s="9">
        <v>2.76</v>
      </c>
      <c r="M53" s="9">
        <v>0.0</v>
      </c>
      <c r="N53" s="3"/>
      <c r="O53" s="3"/>
      <c r="P53" s="3"/>
      <c r="Q53" s="3"/>
      <c r="R53" s="9">
        <v>45.2</v>
      </c>
      <c r="S53" s="9">
        <v>34.0</v>
      </c>
      <c r="T53" s="9">
        <v>18.0</v>
      </c>
      <c r="U53" s="9">
        <v>14.0</v>
      </c>
      <c r="V53" s="9">
        <v>5.0</v>
      </c>
      <c r="W53" s="9">
        <v>21.0</v>
      </c>
      <c r="X53" s="9">
        <v>0.0</v>
      </c>
      <c r="Y53" s="9">
        <v>2.0</v>
      </c>
      <c r="Z53" s="9">
        <v>2.0</v>
      </c>
      <c r="AA53" s="9">
        <v>1.0</v>
      </c>
      <c r="AB53" s="9">
        <v>4.0</v>
      </c>
      <c r="AC53" s="9">
        <v>192.0</v>
      </c>
      <c r="AD53" s="9">
        <v>1.204</v>
      </c>
      <c r="AE53" s="9">
        <v>13.2</v>
      </c>
      <c r="AF53" s="9">
        <v>3.19</v>
      </c>
      <c r="AG53" s="9">
        <v>192.0</v>
      </c>
      <c r="AH53" s="9">
        <v>167.0</v>
      </c>
      <c r="AI53" s="9">
        <v>18.0</v>
      </c>
      <c r="AJ53" s="9">
        <v>34.0</v>
      </c>
      <c r="AK53" s="9">
        <v>5.0</v>
      </c>
      <c r="AL53" s="9">
        <v>1.0</v>
      </c>
      <c r="AM53" s="9">
        <v>5.0</v>
      </c>
      <c r="AN53" s="9">
        <v>6.0</v>
      </c>
      <c r="AO53" s="9">
        <v>1.0</v>
      </c>
      <c r="AP53" s="9">
        <v>21.0</v>
      </c>
      <c r="AQ53" s="9">
        <v>0.204</v>
      </c>
      <c r="AR53" s="9">
        <v>0.297</v>
      </c>
      <c r="AS53" s="9">
        <v>0.335</v>
      </c>
      <c r="AT53" s="9">
        <v>0.632</v>
      </c>
      <c r="AU53" s="9">
        <v>56.0</v>
      </c>
      <c r="AV53" s="9">
        <v>4.0</v>
      </c>
      <c r="AW53" s="9">
        <v>2.0</v>
      </c>
      <c r="AX53" s="9">
        <v>0.0</v>
      </c>
      <c r="AY53" s="9">
        <v>2.0</v>
      </c>
      <c r="AZ53" s="9">
        <v>0.0</v>
      </c>
      <c r="BA53" s="9">
        <v>2.0</v>
      </c>
      <c r="BB53" s="9">
        <v>0.299</v>
      </c>
      <c r="BC53" s="5">
        <f t="shared" si="1"/>
        <v>23</v>
      </c>
      <c r="BD53" s="5">
        <f t="shared" si="2"/>
        <v>5</v>
      </c>
    </row>
    <row r="54">
      <c r="A54" s="7">
        <v>53.0</v>
      </c>
      <c r="B54" s="3"/>
      <c r="C54" s="8" t="s">
        <v>1230</v>
      </c>
      <c r="D54" s="8" t="s">
        <v>692</v>
      </c>
      <c r="E54" s="9">
        <v>2019.0</v>
      </c>
      <c r="F54" s="9">
        <v>2020.0</v>
      </c>
      <c r="G54" s="9">
        <v>17.0</v>
      </c>
      <c r="H54" s="9">
        <v>67.0</v>
      </c>
      <c r="I54" s="3"/>
      <c r="J54" s="3"/>
      <c r="K54" s="3"/>
      <c r="L54" s="9">
        <v>3.03</v>
      </c>
      <c r="M54" s="9">
        <v>17.0</v>
      </c>
      <c r="N54" s="3"/>
      <c r="O54" s="3"/>
      <c r="P54" s="3"/>
      <c r="Q54" s="3"/>
      <c r="R54" s="9">
        <v>59.1</v>
      </c>
      <c r="S54" s="9">
        <v>50.0</v>
      </c>
      <c r="T54" s="9">
        <v>23.0</v>
      </c>
      <c r="U54" s="9">
        <v>20.0</v>
      </c>
      <c r="V54" s="9">
        <v>10.0</v>
      </c>
      <c r="W54" s="9">
        <v>22.0</v>
      </c>
      <c r="X54" s="9">
        <v>2.0</v>
      </c>
      <c r="Y54" s="9">
        <v>2.0</v>
      </c>
      <c r="Z54" s="9">
        <v>4.0</v>
      </c>
      <c r="AA54" s="9">
        <v>0.0</v>
      </c>
      <c r="AB54" s="9">
        <v>0.0</v>
      </c>
      <c r="AC54" s="9">
        <v>248.0</v>
      </c>
      <c r="AD54" s="9">
        <v>1.213</v>
      </c>
      <c r="AE54" s="9">
        <v>10.2</v>
      </c>
      <c r="AF54" s="9">
        <v>3.05</v>
      </c>
      <c r="AG54" s="9">
        <v>248.0</v>
      </c>
      <c r="AH54" s="9">
        <v>218.0</v>
      </c>
      <c r="AI54" s="9">
        <v>23.0</v>
      </c>
      <c r="AJ54" s="9">
        <v>50.0</v>
      </c>
      <c r="AK54" s="9">
        <v>7.0</v>
      </c>
      <c r="AL54" s="9">
        <v>0.0</v>
      </c>
      <c r="AM54" s="9">
        <v>10.0</v>
      </c>
      <c r="AN54" s="9">
        <v>5.0</v>
      </c>
      <c r="AO54" s="9">
        <v>3.0</v>
      </c>
      <c r="AP54" s="9">
        <v>22.0</v>
      </c>
      <c r="AQ54" s="9">
        <v>0.229</v>
      </c>
      <c r="AR54" s="9">
        <v>0.31</v>
      </c>
      <c r="AS54" s="9">
        <v>0.399</v>
      </c>
      <c r="AT54" s="9">
        <v>0.709</v>
      </c>
      <c r="AU54" s="9">
        <v>87.0</v>
      </c>
      <c r="AV54" s="9">
        <v>4.0</v>
      </c>
      <c r="AW54" s="9">
        <v>4.0</v>
      </c>
      <c r="AX54" s="9">
        <v>3.0</v>
      </c>
      <c r="AY54" s="9">
        <v>1.0</v>
      </c>
      <c r="AZ54" s="9">
        <v>2.0</v>
      </c>
      <c r="BA54" s="9">
        <v>2.0</v>
      </c>
      <c r="BB54" s="9">
        <v>0.282</v>
      </c>
      <c r="BC54" s="5">
        <f t="shared" si="1"/>
        <v>33</v>
      </c>
      <c r="BD54" s="5">
        <f t="shared" si="2"/>
        <v>2</v>
      </c>
    </row>
    <row r="55">
      <c r="A55" s="7">
        <v>54.0</v>
      </c>
      <c r="B55" s="3"/>
      <c r="C55" s="8" t="s">
        <v>1191</v>
      </c>
      <c r="D55" s="8" t="s">
        <v>692</v>
      </c>
      <c r="E55" s="9">
        <v>2019.0</v>
      </c>
      <c r="F55" s="9">
        <v>2019.0</v>
      </c>
      <c r="G55" s="9">
        <v>54.0</v>
      </c>
      <c r="H55" s="9">
        <v>65.0</v>
      </c>
      <c r="I55" s="3"/>
      <c r="J55" s="3"/>
      <c r="K55" s="3"/>
      <c r="L55" s="9">
        <v>1.17</v>
      </c>
      <c r="M55" s="9">
        <v>0.0</v>
      </c>
      <c r="N55" s="3"/>
      <c r="O55" s="3"/>
      <c r="P55" s="3"/>
      <c r="Q55" s="3"/>
      <c r="R55" s="9">
        <v>46.1</v>
      </c>
      <c r="S55" s="9">
        <v>34.0</v>
      </c>
      <c r="T55" s="9">
        <v>10.0</v>
      </c>
      <c r="U55" s="9">
        <v>6.0</v>
      </c>
      <c r="V55" s="9">
        <v>4.0</v>
      </c>
      <c r="W55" s="9">
        <v>10.0</v>
      </c>
      <c r="X55" s="9">
        <v>0.0</v>
      </c>
      <c r="Y55" s="9">
        <v>1.0</v>
      </c>
      <c r="Z55" s="9">
        <v>1.0</v>
      </c>
      <c r="AA55" s="9">
        <v>0.0</v>
      </c>
      <c r="AB55" s="9">
        <v>1.0</v>
      </c>
      <c r="AC55" s="9">
        <v>183.0</v>
      </c>
      <c r="AD55" s="9">
        <v>0.95</v>
      </c>
      <c r="AE55" s="9">
        <v>12.6</v>
      </c>
      <c r="AF55" s="9">
        <v>6.5</v>
      </c>
      <c r="AG55" s="9">
        <v>183.0</v>
      </c>
      <c r="AH55" s="9">
        <v>171.0</v>
      </c>
      <c r="AI55" s="9">
        <v>10.0</v>
      </c>
      <c r="AJ55" s="9">
        <v>34.0</v>
      </c>
      <c r="AK55" s="9">
        <v>6.0</v>
      </c>
      <c r="AL55" s="9">
        <v>0.0</v>
      </c>
      <c r="AM55" s="9">
        <v>4.0</v>
      </c>
      <c r="AN55" s="9">
        <v>0.0</v>
      </c>
      <c r="AO55" s="9">
        <v>0.0</v>
      </c>
      <c r="AP55" s="9">
        <v>10.0</v>
      </c>
      <c r="AQ55" s="9">
        <v>0.199</v>
      </c>
      <c r="AR55" s="9">
        <v>0.246</v>
      </c>
      <c r="AS55" s="9">
        <v>0.304</v>
      </c>
      <c r="AT55" s="9">
        <v>0.55</v>
      </c>
      <c r="AU55" s="9">
        <v>52.0</v>
      </c>
      <c r="AV55" s="9">
        <v>3.0</v>
      </c>
      <c r="AW55" s="9">
        <v>1.0</v>
      </c>
      <c r="AX55" s="9">
        <v>0.0</v>
      </c>
      <c r="AY55" s="9">
        <v>1.0</v>
      </c>
      <c r="AZ55" s="9">
        <v>0.0</v>
      </c>
      <c r="BA55" s="9">
        <v>1.0</v>
      </c>
      <c r="BB55" s="9">
        <v>0.291</v>
      </c>
      <c r="BC55" s="5">
        <f t="shared" si="1"/>
        <v>24</v>
      </c>
      <c r="BD55" s="5">
        <f t="shared" si="2"/>
        <v>0</v>
      </c>
    </row>
    <row r="56">
      <c r="A56" s="7">
        <v>55.0</v>
      </c>
      <c r="B56" s="3"/>
      <c r="C56" s="8" t="s">
        <v>177</v>
      </c>
      <c r="D56" s="8" t="s">
        <v>692</v>
      </c>
      <c r="E56" s="9">
        <v>2019.0</v>
      </c>
      <c r="F56" s="9">
        <v>2020.0</v>
      </c>
      <c r="G56" s="9">
        <v>71.0</v>
      </c>
      <c r="H56" s="9">
        <v>61.0</v>
      </c>
      <c r="I56" s="3"/>
      <c r="J56" s="3"/>
      <c r="K56" s="3"/>
      <c r="L56" s="9">
        <v>3.66</v>
      </c>
      <c r="M56" s="9">
        <v>0.0</v>
      </c>
      <c r="N56" s="3"/>
      <c r="O56" s="3"/>
      <c r="P56" s="3"/>
      <c r="Q56" s="3"/>
      <c r="R56" s="9">
        <v>51.2</v>
      </c>
      <c r="S56" s="9">
        <v>41.0</v>
      </c>
      <c r="T56" s="9">
        <v>20.0</v>
      </c>
      <c r="U56" s="9">
        <v>21.0</v>
      </c>
      <c r="V56" s="9">
        <v>13.0</v>
      </c>
      <c r="W56" s="9">
        <v>20.0</v>
      </c>
      <c r="X56" s="9">
        <v>2.0</v>
      </c>
      <c r="Y56" s="9">
        <v>1.0</v>
      </c>
      <c r="Z56" s="9">
        <v>0.0</v>
      </c>
      <c r="AA56" s="9">
        <v>0.0</v>
      </c>
      <c r="AB56" s="9">
        <v>1.0</v>
      </c>
      <c r="AC56" s="9">
        <v>209.0</v>
      </c>
      <c r="AD56" s="9">
        <v>1.181</v>
      </c>
      <c r="AE56" s="9">
        <v>10.6</v>
      </c>
      <c r="AF56" s="9">
        <v>3.05</v>
      </c>
      <c r="AG56" s="9">
        <v>209.0</v>
      </c>
      <c r="AH56" s="9">
        <v>189.0</v>
      </c>
      <c r="AI56" s="9">
        <v>20.0</v>
      </c>
      <c r="AJ56" s="9">
        <v>41.0</v>
      </c>
      <c r="AK56" s="9">
        <v>4.0</v>
      </c>
      <c r="AL56" s="9">
        <v>1.0</v>
      </c>
      <c r="AM56" s="9">
        <v>13.0</v>
      </c>
      <c r="AN56" s="9">
        <v>0.0</v>
      </c>
      <c r="AO56" s="9">
        <v>1.0</v>
      </c>
      <c r="AP56" s="9">
        <v>20.0</v>
      </c>
      <c r="AQ56" s="9">
        <v>0.217</v>
      </c>
      <c r="AR56" s="9">
        <v>0.292</v>
      </c>
      <c r="AS56" s="9">
        <v>0.455</v>
      </c>
      <c r="AT56" s="9">
        <v>0.747</v>
      </c>
      <c r="AU56" s="9">
        <v>86.0</v>
      </c>
      <c r="AV56" s="9">
        <v>6.0</v>
      </c>
      <c r="AW56" s="9">
        <v>0.0</v>
      </c>
      <c r="AX56" s="9">
        <v>0.0</v>
      </c>
      <c r="AY56" s="9">
        <v>0.0</v>
      </c>
      <c r="AZ56" s="9">
        <v>2.0</v>
      </c>
      <c r="BA56" s="9">
        <v>1.0</v>
      </c>
      <c r="BB56" s="9">
        <v>0.243</v>
      </c>
      <c r="BC56" s="5">
        <f t="shared" si="1"/>
        <v>23</v>
      </c>
      <c r="BD56" s="5">
        <f t="shared" si="2"/>
        <v>-1</v>
      </c>
    </row>
    <row r="57">
      <c r="A57" s="7">
        <v>56.0</v>
      </c>
      <c r="B57" s="3"/>
      <c r="C57" s="8" t="s">
        <v>1219</v>
      </c>
      <c r="D57" s="8" t="s">
        <v>692</v>
      </c>
      <c r="E57" s="9">
        <v>2019.0</v>
      </c>
      <c r="F57" s="9">
        <v>2019.0</v>
      </c>
      <c r="G57" s="9">
        <v>15.0</v>
      </c>
      <c r="H57" s="9">
        <v>60.0</v>
      </c>
      <c r="I57" s="3"/>
      <c r="J57" s="3"/>
      <c r="K57" s="3"/>
      <c r="L57" s="9">
        <v>4.88</v>
      </c>
      <c r="M57" s="9">
        <v>15.0</v>
      </c>
      <c r="N57" s="3"/>
      <c r="O57" s="3"/>
      <c r="P57" s="3"/>
      <c r="Q57" s="3"/>
      <c r="R57" s="9">
        <v>59.0</v>
      </c>
      <c r="S57" s="9">
        <v>57.0</v>
      </c>
      <c r="T57" s="9">
        <v>33.0</v>
      </c>
      <c r="U57" s="9">
        <v>32.0</v>
      </c>
      <c r="V57" s="9">
        <v>7.0</v>
      </c>
      <c r="W57" s="9">
        <v>23.0</v>
      </c>
      <c r="X57" s="9">
        <v>0.0</v>
      </c>
      <c r="Y57" s="9">
        <v>2.0</v>
      </c>
      <c r="Z57" s="9">
        <v>1.0</v>
      </c>
      <c r="AA57" s="9">
        <v>2.0</v>
      </c>
      <c r="AB57" s="9">
        <v>1.0</v>
      </c>
      <c r="AC57" s="9">
        <v>254.0</v>
      </c>
      <c r="AD57" s="9">
        <v>1.356</v>
      </c>
      <c r="AE57" s="9">
        <v>9.2</v>
      </c>
      <c r="AF57" s="9">
        <v>2.61</v>
      </c>
      <c r="AG57" s="9">
        <v>254.0</v>
      </c>
      <c r="AH57" s="9">
        <v>227.0</v>
      </c>
      <c r="AI57" s="9">
        <v>33.0</v>
      </c>
      <c r="AJ57" s="9">
        <v>57.0</v>
      </c>
      <c r="AK57" s="9">
        <v>10.0</v>
      </c>
      <c r="AL57" s="9">
        <v>1.0</v>
      </c>
      <c r="AM57" s="9">
        <v>7.0</v>
      </c>
      <c r="AN57" s="9">
        <v>1.0</v>
      </c>
      <c r="AO57" s="9">
        <v>1.0</v>
      </c>
      <c r="AP57" s="9">
        <v>23.0</v>
      </c>
      <c r="AQ57" s="9">
        <v>0.251</v>
      </c>
      <c r="AR57" s="9">
        <v>0.32</v>
      </c>
      <c r="AS57" s="9">
        <v>0.396</v>
      </c>
      <c r="AT57" s="9">
        <v>0.717</v>
      </c>
      <c r="AU57" s="9">
        <v>90.0</v>
      </c>
      <c r="AV57" s="9">
        <v>5.0</v>
      </c>
      <c r="AW57" s="9">
        <v>1.0</v>
      </c>
      <c r="AX57" s="9">
        <v>1.0</v>
      </c>
      <c r="AY57" s="9">
        <v>2.0</v>
      </c>
      <c r="AZ57" s="9">
        <v>0.0</v>
      </c>
      <c r="BA57" s="9">
        <v>2.0</v>
      </c>
      <c r="BB57" s="9">
        <v>0.309</v>
      </c>
      <c r="BC57" s="5">
        <f t="shared" si="1"/>
        <v>39</v>
      </c>
      <c r="BD57" s="5">
        <f t="shared" si="2"/>
        <v>0</v>
      </c>
    </row>
    <row r="58">
      <c r="A58" s="7">
        <v>57.0</v>
      </c>
      <c r="B58" s="3"/>
      <c r="C58" s="8" t="s">
        <v>1238</v>
      </c>
      <c r="D58" s="8" t="s">
        <v>692</v>
      </c>
      <c r="E58" s="9">
        <v>2019.0</v>
      </c>
      <c r="F58" s="9">
        <v>2020.0</v>
      </c>
      <c r="G58" s="9">
        <v>32.0</v>
      </c>
      <c r="H58" s="9">
        <v>57.0</v>
      </c>
      <c r="I58" s="3"/>
      <c r="J58" s="3"/>
      <c r="K58" s="3"/>
      <c r="L58" s="9">
        <v>4.92</v>
      </c>
      <c r="M58" s="9">
        <v>14.0</v>
      </c>
      <c r="N58" s="3"/>
      <c r="O58" s="3"/>
      <c r="P58" s="3"/>
      <c r="Q58" s="3"/>
      <c r="R58" s="9">
        <v>75.0</v>
      </c>
      <c r="S58" s="9">
        <v>80.0</v>
      </c>
      <c r="T58" s="9">
        <v>43.0</v>
      </c>
      <c r="U58" s="9">
        <v>41.0</v>
      </c>
      <c r="V58" s="9">
        <v>15.0</v>
      </c>
      <c r="W58" s="9">
        <v>30.0</v>
      </c>
      <c r="X58" s="9">
        <v>1.0</v>
      </c>
      <c r="Y58" s="9">
        <v>3.0</v>
      </c>
      <c r="Z58" s="9">
        <v>2.0</v>
      </c>
      <c r="AA58" s="9">
        <v>0.0</v>
      </c>
      <c r="AB58" s="9">
        <v>3.0</v>
      </c>
      <c r="AC58" s="9">
        <v>323.0</v>
      </c>
      <c r="AD58" s="9">
        <v>1.467</v>
      </c>
      <c r="AE58" s="9">
        <v>6.8</v>
      </c>
      <c r="AF58" s="9">
        <v>1.9</v>
      </c>
      <c r="AG58" s="9">
        <v>323.0</v>
      </c>
      <c r="AH58" s="9">
        <v>286.0</v>
      </c>
      <c r="AI58" s="9">
        <v>43.0</v>
      </c>
      <c r="AJ58" s="9">
        <v>80.0</v>
      </c>
      <c r="AK58" s="9">
        <v>16.0</v>
      </c>
      <c r="AL58" s="9">
        <v>1.0</v>
      </c>
      <c r="AM58" s="9">
        <v>15.0</v>
      </c>
      <c r="AN58" s="9">
        <v>6.0</v>
      </c>
      <c r="AO58" s="9">
        <v>6.0</v>
      </c>
      <c r="AP58" s="9">
        <v>30.0</v>
      </c>
      <c r="AQ58" s="9">
        <v>0.28</v>
      </c>
      <c r="AR58" s="9">
        <v>0.351</v>
      </c>
      <c r="AS58" s="9">
        <v>0.5</v>
      </c>
      <c r="AT58" s="9">
        <v>0.851</v>
      </c>
      <c r="AU58" s="9">
        <v>143.0</v>
      </c>
      <c r="AV58" s="9">
        <v>10.0</v>
      </c>
      <c r="AW58" s="9">
        <v>2.0</v>
      </c>
      <c r="AX58" s="9">
        <v>3.0</v>
      </c>
      <c r="AY58" s="9">
        <v>1.0</v>
      </c>
      <c r="AZ58" s="9">
        <v>1.0</v>
      </c>
      <c r="BA58" s="9">
        <v>3.0</v>
      </c>
      <c r="BB58" s="9">
        <v>0.302</v>
      </c>
      <c r="BC58" s="5">
        <f t="shared" si="1"/>
        <v>48</v>
      </c>
      <c r="BD58" s="5">
        <f t="shared" si="2"/>
        <v>0</v>
      </c>
    </row>
    <row r="59">
      <c r="A59" s="7">
        <v>58.0</v>
      </c>
      <c r="B59" s="3"/>
      <c r="C59" s="8" t="s">
        <v>1221</v>
      </c>
      <c r="D59" s="8" t="s">
        <v>692</v>
      </c>
      <c r="E59" s="9">
        <v>2019.0</v>
      </c>
      <c r="F59" s="9">
        <v>2020.0</v>
      </c>
      <c r="G59" s="9">
        <v>15.0</v>
      </c>
      <c r="H59" s="9">
        <v>54.0</v>
      </c>
      <c r="I59" s="3"/>
      <c r="J59" s="3"/>
      <c r="K59" s="3"/>
      <c r="L59" s="9">
        <v>5.14</v>
      </c>
      <c r="M59" s="9">
        <v>14.0</v>
      </c>
      <c r="N59" s="3"/>
      <c r="O59" s="3"/>
      <c r="P59" s="3"/>
      <c r="Q59" s="3"/>
      <c r="R59" s="9">
        <v>56.0</v>
      </c>
      <c r="S59" s="9">
        <v>68.0</v>
      </c>
      <c r="T59" s="9">
        <v>29.0</v>
      </c>
      <c r="U59" s="9">
        <v>32.0</v>
      </c>
      <c r="V59" s="9">
        <v>5.0</v>
      </c>
      <c r="W59" s="9">
        <v>23.0</v>
      </c>
      <c r="X59" s="9">
        <v>0.0</v>
      </c>
      <c r="Y59" s="9">
        <v>2.0</v>
      </c>
      <c r="Z59" s="9">
        <v>2.0</v>
      </c>
      <c r="AA59" s="9">
        <v>0.0</v>
      </c>
      <c r="AB59" s="9">
        <v>2.0</v>
      </c>
      <c r="AC59" s="9">
        <v>256.0</v>
      </c>
      <c r="AD59" s="9">
        <v>1.625</v>
      </c>
      <c r="AE59" s="9">
        <v>8.7</v>
      </c>
      <c r="AF59" s="9">
        <v>2.35</v>
      </c>
      <c r="AG59" s="9">
        <v>256.0</v>
      </c>
      <c r="AH59" s="9">
        <v>228.0</v>
      </c>
      <c r="AI59" s="9">
        <v>29.0</v>
      </c>
      <c r="AJ59" s="9">
        <v>68.0</v>
      </c>
      <c r="AK59" s="9">
        <v>11.0</v>
      </c>
      <c r="AL59" s="9">
        <v>1.0</v>
      </c>
      <c r="AM59" s="9">
        <v>5.0</v>
      </c>
      <c r="AN59" s="9">
        <v>9.0</v>
      </c>
      <c r="AO59" s="9">
        <v>1.0</v>
      </c>
      <c r="AP59" s="9">
        <v>23.0</v>
      </c>
      <c r="AQ59" s="9">
        <v>0.298</v>
      </c>
      <c r="AR59" s="9">
        <v>0.366</v>
      </c>
      <c r="AS59" s="9">
        <v>0.421</v>
      </c>
      <c r="AT59" s="9">
        <v>0.787</v>
      </c>
      <c r="AU59" s="9">
        <v>96.0</v>
      </c>
      <c r="AV59" s="9">
        <v>5.0</v>
      </c>
      <c r="AW59" s="9">
        <v>2.0</v>
      </c>
      <c r="AX59" s="9">
        <v>1.0</v>
      </c>
      <c r="AY59" s="9">
        <v>1.0</v>
      </c>
      <c r="AZ59" s="9">
        <v>0.0</v>
      </c>
      <c r="BA59" s="9">
        <v>2.0</v>
      </c>
      <c r="BB59" s="9">
        <v>0.371</v>
      </c>
      <c r="BC59" s="5">
        <f t="shared" si="1"/>
        <v>51</v>
      </c>
      <c r="BD59" s="5">
        <f t="shared" si="2"/>
        <v>8</v>
      </c>
    </row>
    <row r="60">
      <c r="A60" s="7">
        <v>59.0</v>
      </c>
      <c r="B60" s="3"/>
      <c r="C60" s="8" t="s">
        <v>1202</v>
      </c>
      <c r="D60" s="8" t="s">
        <v>692</v>
      </c>
      <c r="E60" s="9">
        <v>2019.0</v>
      </c>
      <c r="F60" s="9">
        <v>2020.0</v>
      </c>
      <c r="G60" s="9">
        <v>23.0</v>
      </c>
      <c r="H60" s="9">
        <v>53.0</v>
      </c>
      <c r="I60" s="3"/>
      <c r="J60" s="3"/>
      <c r="K60" s="3"/>
      <c r="L60" s="9">
        <v>4.91</v>
      </c>
      <c r="M60" s="9">
        <v>10.0</v>
      </c>
      <c r="N60" s="3"/>
      <c r="O60" s="3"/>
      <c r="P60" s="3"/>
      <c r="Q60" s="3"/>
      <c r="R60" s="9">
        <v>62.1</v>
      </c>
      <c r="S60" s="9">
        <v>79.0</v>
      </c>
      <c r="T60" s="9">
        <v>35.0</v>
      </c>
      <c r="U60" s="9">
        <v>34.0</v>
      </c>
      <c r="V60" s="9">
        <v>13.0</v>
      </c>
      <c r="W60" s="9">
        <v>11.0</v>
      </c>
      <c r="X60" s="9">
        <v>0.0</v>
      </c>
      <c r="Y60" s="9">
        <v>1.0</v>
      </c>
      <c r="Z60" s="9">
        <v>3.0</v>
      </c>
      <c r="AA60" s="9">
        <v>0.0</v>
      </c>
      <c r="AB60" s="9">
        <v>1.0</v>
      </c>
      <c r="AC60" s="9">
        <v>271.0</v>
      </c>
      <c r="AD60" s="9">
        <v>1.444</v>
      </c>
      <c r="AE60" s="9">
        <v>7.7</v>
      </c>
      <c r="AF60" s="9">
        <v>4.82</v>
      </c>
      <c r="AG60" s="9">
        <v>271.0</v>
      </c>
      <c r="AH60" s="9">
        <v>256.0</v>
      </c>
      <c r="AI60" s="9">
        <v>35.0</v>
      </c>
      <c r="AJ60" s="9">
        <v>79.0</v>
      </c>
      <c r="AK60" s="9">
        <v>15.0</v>
      </c>
      <c r="AL60" s="9">
        <v>3.0</v>
      </c>
      <c r="AM60" s="9">
        <v>13.0</v>
      </c>
      <c r="AN60" s="9">
        <v>2.0</v>
      </c>
      <c r="AO60" s="9">
        <v>1.0</v>
      </c>
      <c r="AP60" s="9">
        <v>11.0</v>
      </c>
      <c r="AQ60" s="9">
        <v>0.309</v>
      </c>
      <c r="AR60" s="9">
        <v>0.343</v>
      </c>
      <c r="AS60" s="9">
        <v>0.543</v>
      </c>
      <c r="AT60" s="9">
        <v>0.886</v>
      </c>
      <c r="AU60" s="9">
        <v>139.0</v>
      </c>
      <c r="AV60" s="9">
        <v>8.0</v>
      </c>
      <c r="AW60" s="9">
        <v>3.0</v>
      </c>
      <c r="AX60" s="9">
        <v>0.0</v>
      </c>
      <c r="AY60" s="9">
        <v>1.0</v>
      </c>
      <c r="AZ60" s="9">
        <v>0.0</v>
      </c>
      <c r="BA60" s="9">
        <v>1.0</v>
      </c>
      <c r="BB60" s="9">
        <v>0.346</v>
      </c>
      <c r="BC60" s="5">
        <f t="shared" si="1"/>
        <v>48</v>
      </c>
      <c r="BD60" s="5">
        <f t="shared" si="2"/>
        <v>1</v>
      </c>
    </row>
    <row r="61">
      <c r="A61" s="7">
        <v>60.0</v>
      </c>
      <c r="B61" s="3"/>
      <c r="C61" s="8" t="s">
        <v>1190</v>
      </c>
      <c r="D61" s="8" t="s">
        <v>692</v>
      </c>
      <c r="E61" s="9">
        <v>2019.0</v>
      </c>
      <c r="F61" s="9">
        <v>2020.0</v>
      </c>
      <c r="G61" s="9">
        <v>37.0</v>
      </c>
      <c r="H61" s="9">
        <v>52.0</v>
      </c>
      <c r="I61" s="3"/>
      <c r="J61" s="3"/>
      <c r="K61" s="3"/>
      <c r="L61" s="9">
        <v>5.16</v>
      </c>
      <c r="M61" s="9">
        <v>2.0</v>
      </c>
      <c r="N61" s="3"/>
      <c r="O61" s="3"/>
      <c r="P61" s="3"/>
      <c r="Q61" s="3"/>
      <c r="R61" s="9">
        <v>52.1</v>
      </c>
      <c r="S61" s="9">
        <v>52.0</v>
      </c>
      <c r="T61" s="9">
        <v>38.0</v>
      </c>
      <c r="U61" s="9">
        <v>30.0</v>
      </c>
      <c r="V61" s="9">
        <v>15.0</v>
      </c>
      <c r="W61" s="9">
        <v>24.0</v>
      </c>
      <c r="X61" s="9">
        <v>1.0</v>
      </c>
      <c r="Y61" s="9">
        <v>0.0</v>
      </c>
      <c r="Z61" s="9">
        <v>1.0</v>
      </c>
      <c r="AA61" s="9">
        <v>0.0</v>
      </c>
      <c r="AB61" s="9">
        <v>1.0</v>
      </c>
      <c r="AC61" s="9">
        <v>230.0</v>
      </c>
      <c r="AD61" s="9">
        <v>1.452</v>
      </c>
      <c r="AE61" s="9">
        <v>8.9</v>
      </c>
      <c r="AF61" s="9">
        <v>2.17</v>
      </c>
      <c r="AG61" s="9">
        <v>230.0</v>
      </c>
      <c r="AH61" s="9">
        <v>203.0</v>
      </c>
      <c r="AI61" s="9">
        <v>38.0</v>
      </c>
      <c r="AJ61" s="9">
        <v>52.0</v>
      </c>
      <c r="AK61" s="9">
        <v>5.0</v>
      </c>
      <c r="AL61" s="9">
        <v>0.0</v>
      </c>
      <c r="AM61" s="9">
        <v>15.0</v>
      </c>
      <c r="AN61" s="9">
        <v>0.0</v>
      </c>
      <c r="AO61" s="9">
        <v>0.0</v>
      </c>
      <c r="AP61" s="9">
        <v>24.0</v>
      </c>
      <c r="AQ61" s="9">
        <v>0.256</v>
      </c>
      <c r="AR61" s="9">
        <v>0.336</v>
      </c>
      <c r="AS61" s="9">
        <v>0.502</v>
      </c>
      <c r="AT61" s="9">
        <v>0.839</v>
      </c>
      <c r="AU61" s="9">
        <v>102.0</v>
      </c>
      <c r="AV61" s="9">
        <v>5.0</v>
      </c>
      <c r="AW61" s="9">
        <v>1.0</v>
      </c>
      <c r="AX61" s="9">
        <v>0.0</v>
      </c>
      <c r="AY61" s="9">
        <v>1.0</v>
      </c>
      <c r="AZ61" s="9">
        <v>1.0</v>
      </c>
      <c r="BA61" s="9">
        <v>0.0</v>
      </c>
      <c r="BB61" s="9">
        <v>0.27</v>
      </c>
      <c r="BC61" s="5">
        <f t="shared" si="1"/>
        <v>32</v>
      </c>
      <c r="BD61" s="5">
        <f t="shared" si="2"/>
        <v>0</v>
      </c>
    </row>
    <row r="62">
      <c r="A62" s="7">
        <v>61.0</v>
      </c>
      <c r="B62" s="3"/>
      <c r="C62" s="8" t="s">
        <v>1207</v>
      </c>
      <c r="D62" s="8" t="s">
        <v>692</v>
      </c>
      <c r="E62" s="9">
        <v>2019.0</v>
      </c>
      <c r="F62" s="9">
        <v>2019.0</v>
      </c>
      <c r="G62" s="9">
        <v>44.0</v>
      </c>
      <c r="H62" s="9">
        <v>52.0</v>
      </c>
      <c r="I62" s="3"/>
      <c r="J62" s="3"/>
      <c r="K62" s="3"/>
      <c r="L62" s="9">
        <v>4.15</v>
      </c>
      <c r="M62" s="9">
        <v>0.0</v>
      </c>
      <c r="N62" s="3"/>
      <c r="O62" s="3"/>
      <c r="P62" s="3"/>
      <c r="Q62" s="3"/>
      <c r="R62" s="9">
        <v>52.0</v>
      </c>
      <c r="S62" s="9">
        <v>52.0</v>
      </c>
      <c r="T62" s="9">
        <v>39.0</v>
      </c>
      <c r="U62" s="9">
        <v>24.0</v>
      </c>
      <c r="V62" s="9">
        <v>9.0</v>
      </c>
      <c r="W62" s="9">
        <v>23.0</v>
      </c>
      <c r="X62" s="9">
        <v>4.0</v>
      </c>
      <c r="Y62" s="9">
        <v>4.0</v>
      </c>
      <c r="Z62" s="9">
        <v>1.0</v>
      </c>
      <c r="AA62" s="9">
        <v>0.0</v>
      </c>
      <c r="AB62" s="9">
        <v>3.0</v>
      </c>
      <c r="AC62" s="9">
        <v>231.0</v>
      </c>
      <c r="AD62" s="9">
        <v>1.442</v>
      </c>
      <c r="AE62" s="9">
        <v>9.0</v>
      </c>
      <c r="AF62" s="9">
        <v>2.26</v>
      </c>
      <c r="AG62" s="9">
        <v>231.0</v>
      </c>
      <c r="AH62" s="9">
        <v>204.0</v>
      </c>
      <c r="AI62" s="9">
        <v>39.0</v>
      </c>
      <c r="AJ62" s="9">
        <v>52.0</v>
      </c>
      <c r="AK62" s="9">
        <v>13.0</v>
      </c>
      <c r="AL62" s="9">
        <v>2.0</v>
      </c>
      <c r="AM62" s="9">
        <v>9.0</v>
      </c>
      <c r="AN62" s="9">
        <v>7.0</v>
      </c>
      <c r="AO62" s="9">
        <v>0.0</v>
      </c>
      <c r="AP62" s="9">
        <v>23.0</v>
      </c>
      <c r="AQ62" s="9">
        <v>0.255</v>
      </c>
      <c r="AR62" s="9">
        <v>0.33</v>
      </c>
      <c r="AS62" s="9">
        <v>0.471</v>
      </c>
      <c r="AT62" s="9">
        <v>0.801</v>
      </c>
      <c r="AU62" s="9">
        <v>96.0</v>
      </c>
      <c r="AV62" s="9">
        <v>3.0</v>
      </c>
      <c r="AW62" s="9">
        <v>1.0</v>
      </c>
      <c r="AX62" s="9">
        <v>1.0</v>
      </c>
      <c r="AY62" s="9">
        <v>2.0</v>
      </c>
      <c r="AZ62" s="9">
        <v>4.0</v>
      </c>
      <c r="BA62" s="9">
        <v>4.0</v>
      </c>
      <c r="BB62" s="9">
        <v>0.297</v>
      </c>
      <c r="BC62" s="5">
        <f t="shared" si="1"/>
        <v>28</v>
      </c>
      <c r="BD62" s="5">
        <f t="shared" si="2"/>
        <v>7</v>
      </c>
    </row>
    <row r="63">
      <c r="A63" s="7">
        <v>62.0</v>
      </c>
      <c r="B63" s="3"/>
      <c r="C63" s="8" t="s">
        <v>1212</v>
      </c>
      <c r="D63" s="8" t="s">
        <v>692</v>
      </c>
      <c r="E63" s="9">
        <v>2019.0</v>
      </c>
      <c r="F63" s="9">
        <v>2019.0</v>
      </c>
      <c r="G63" s="9">
        <v>34.0</v>
      </c>
      <c r="H63" s="9">
        <v>49.0</v>
      </c>
      <c r="I63" s="3"/>
      <c r="J63" s="3"/>
      <c r="K63" s="3"/>
      <c r="L63" s="9">
        <v>7.3</v>
      </c>
      <c r="M63" s="9">
        <v>7.0</v>
      </c>
      <c r="N63" s="3"/>
      <c r="O63" s="3"/>
      <c r="P63" s="3"/>
      <c r="Q63" s="3"/>
      <c r="R63" s="9">
        <v>49.1</v>
      </c>
      <c r="S63" s="9">
        <v>54.0</v>
      </c>
      <c r="T63" s="9">
        <v>40.0</v>
      </c>
      <c r="U63" s="9">
        <v>40.0</v>
      </c>
      <c r="V63" s="9">
        <v>9.0</v>
      </c>
      <c r="W63" s="9">
        <v>24.0</v>
      </c>
      <c r="X63" s="9">
        <v>1.0</v>
      </c>
      <c r="Y63" s="9">
        <v>4.0</v>
      </c>
      <c r="Z63" s="9">
        <v>4.0</v>
      </c>
      <c r="AA63" s="9">
        <v>0.0</v>
      </c>
      <c r="AB63" s="9">
        <v>5.0</v>
      </c>
      <c r="AC63" s="9">
        <v>230.0</v>
      </c>
      <c r="AD63" s="9">
        <v>1.581</v>
      </c>
      <c r="AE63" s="9">
        <v>8.9</v>
      </c>
      <c r="AF63" s="9">
        <v>2.04</v>
      </c>
      <c r="AG63" s="9">
        <v>230.0</v>
      </c>
      <c r="AH63" s="9">
        <v>201.0</v>
      </c>
      <c r="AI63" s="9">
        <v>40.0</v>
      </c>
      <c r="AJ63" s="9">
        <v>54.0</v>
      </c>
      <c r="AK63" s="9">
        <v>14.0</v>
      </c>
      <c r="AL63" s="9">
        <v>1.0</v>
      </c>
      <c r="AM63" s="9">
        <v>9.0</v>
      </c>
      <c r="AN63" s="9">
        <v>1.0</v>
      </c>
      <c r="AO63" s="9">
        <v>0.0</v>
      </c>
      <c r="AP63" s="9">
        <v>24.0</v>
      </c>
      <c r="AQ63" s="9">
        <v>0.269</v>
      </c>
      <c r="AR63" s="9">
        <v>0.357</v>
      </c>
      <c r="AS63" s="9">
        <v>0.483</v>
      </c>
      <c r="AT63" s="9">
        <v>0.839</v>
      </c>
      <c r="AU63" s="9">
        <v>97.0</v>
      </c>
      <c r="AV63" s="9">
        <v>3.0</v>
      </c>
      <c r="AW63" s="9">
        <v>4.0</v>
      </c>
      <c r="AX63" s="9">
        <v>0.0</v>
      </c>
      <c r="AY63" s="9">
        <v>1.0</v>
      </c>
      <c r="AZ63" s="9">
        <v>1.0</v>
      </c>
      <c r="BA63" s="9">
        <v>4.0</v>
      </c>
      <c r="BB63" s="9">
        <v>0.313</v>
      </c>
      <c r="BC63" s="5">
        <f t="shared" si="1"/>
        <v>30</v>
      </c>
      <c r="BD63" s="5">
        <f t="shared" si="2"/>
        <v>1</v>
      </c>
    </row>
    <row r="64">
      <c r="A64" s="7">
        <v>63.0</v>
      </c>
      <c r="B64" s="3"/>
      <c r="C64" s="8" t="s">
        <v>1187</v>
      </c>
      <c r="D64" s="8" t="s">
        <v>692</v>
      </c>
      <c r="E64" s="9">
        <v>2019.0</v>
      </c>
      <c r="F64" s="9">
        <v>2020.0</v>
      </c>
      <c r="G64" s="9">
        <v>57.0</v>
      </c>
      <c r="H64" s="9">
        <v>49.0</v>
      </c>
      <c r="I64" s="3"/>
      <c r="J64" s="3"/>
      <c r="K64" s="3"/>
      <c r="L64" s="9">
        <v>4.81</v>
      </c>
      <c r="M64" s="9">
        <v>8.0</v>
      </c>
      <c r="N64" s="3"/>
      <c r="O64" s="3"/>
      <c r="P64" s="3"/>
      <c r="Q64" s="3"/>
      <c r="R64" s="9">
        <v>58.0</v>
      </c>
      <c r="S64" s="9">
        <v>54.0</v>
      </c>
      <c r="T64" s="9">
        <v>24.0</v>
      </c>
      <c r="U64" s="9">
        <v>31.0</v>
      </c>
      <c r="V64" s="9">
        <v>8.0</v>
      </c>
      <c r="W64" s="9">
        <v>26.0</v>
      </c>
      <c r="X64" s="9">
        <v>1.0</v>
      </c>
      <c r="Y64" s="9">
        <v>1.0</v>
      </c>
      <c r="Z64" s="9">
        <v>2.0</v>
      </c>
      <c r="AA64" s="9">
        <v>0.0</v>
      </c>
      <c r="AB64" s="9">
        <v>2.0</v>
      </c>
      <c r="AC64" s="9">
        <v>253.0</v>
      </c>
      <c r="AD64" s="9">
        <v>1.379</v>
      </c>
      <c r="AE64" s="9">
        <v>7.6</v>
      </c>
      <c r="AF64" s="9">
        <v>1.88</v>
      </c>
      <c r="AG64" s="9">
        <v>253.0</v>
      </c>
      <c r="AH64" s="9">
        <v>222.0</v>
      </c>
      <c r="AI64" s="9">
        <v>24.0</v>
      </c>
      <c r="AJ64" s="9">
        <v>54.0</v>
      </c>
      <c r="AK64" s="9">
        <v>12.0</v>
      </c>
      <c r="AL64" s="9">
        <v>1.0</v>
      </c>
      <c r="AM64" s="9">
        <v>8.0</v>
      </c>
      <c r="AN64" s="9">
        <v>1.0</v>
      </c>
      <c r="AO64" s="9">
        <v>1.0</v>
      </c>
      <c r="AP64" s="9">
        <v>26.0</v>
      </c>
      <c r="AQ64" s="9">
        <v>0.243</v>
      </c>
      <c r="AR64" s="9">
        <v>0.324</v>
      </c>
      <c r="AS64" s="9">
        <v>0.414</v>
      </c>
      <c r="AT64" s="9">
        <v>0.739</v>
      </c>
      <c r="AU64" s="9">
        <v>92.0</v>
      </c>
      <c r="AV64" s="9">
        <v>2.0</v>
      </c>
      <c r="AW64" s="9">
        <v>2.0</v>
      </c>
      <c r="AX64" s="9">
        <v>0.0</v>
      </c>
      <c r="AY64" s="9">
        <v>3.0</v>
      </c>
      <c r="AZ64" s="9">
        <v>1.0</v>
      </c>
      <c r="BA64" s="9">
        <v>1.0</v>
      </c>
      <c r="BB64" s="9">
        <v>0.274</v>
      </c>
      <c r="BC64" s="5">
        <f t="shared" si="1"/>
        <v>33</v>
      </c>
      <c r="BD64" s="5">
        <f t="shared" si="2"/>
        <v>0</v>
      </c>
    </row>
    <row r="65">
      <c r="A65" s="7">
        <v>64.0</v>
      </c>
      <c r="B65" s="3"/>
      <c r="C65" s="8" t="s">
        <v>1135</v>
      </c>
      <c r="D65" s="8" t="s">
        <v>692</v>
      </c>
      <c r="E65" s="9">
        <v>2019.0</v>
      </c>
      <c r="F65" s="9">
        <v>2020.0</v>
      </c>
      <c r="G65" s="9">
        <v>71.0</v>
      </c>
      <c r="H65" s="9">
        <v>48.0</v>
      </c>
      <c r="I65" s="3"/>
      <c r="J65" s="3"/>
      <c r="K65" s="3"/>
      <c r="L65" s="9">
        <v>3.35</v>
      </c>
      <c r="M65" s="9">
        <v>0.0</v>
      </c>
      <c r="N65" s="3"/>
      <c r="O65" s="3"/>
      <c r="P65" s="3"/>
      <c r="Q65" s="3"/>
      <c r="R65" s="9">
        <v>37.2</v>
      </c>
      <c r="S65" s="9">
        <v>30.0</v>
      </c>
      <c r="T65" s="9">
        <v>18.0</v>
      </c>
      <c r="U65" s="9">
        <v>14.0</v>
      </c>
      <c r="V65" s="9">
        <v>7.0</v>
      </c>
      <c r="W65" s="9">
        <v>19.0</v>
      </c>
      <c r="X65" s="9">
        <v>1.0</v>
      </c>
      <c r="Y65" s="9">
        <v>0.0</v>
      </c>
      <c r="Z65" s="9">
        <v>1.0</v>
      </c>
      <c r="AA65" s="9">
        <v>1.0</v>
      </c>
      <c r="AB65" s="9">
        <v>4.0</v>
      </c>
      <c r="AC65" s="9">
        <v>160.0</v>
      </c>
      <c r="AD65" s="9">
        <v>1.301</v>
      </c>
      <c r="AE65" s="9">
        <v>11.5</v>
      </c>
      <c r="AF65" s="9">
        <v>2.53</v>
      </c>
      <c r="AG65" s="9">
        <v>160.0</v>
      </c>
      <c r="AH65" s="9">
        <v>140.0</v>
      </c>
      <c r="AI65" s="9">
        <v>18.0</v>
      </c>
      <c r="AJ65" s="9">
        <v>30.0</v>
      </c>
      <c r="AK65" s="9">
        <v>6.0</v>
      </c>
      <c r="AL65" s="9">
        <v>0.0</v>
      </c>
      <c r="AM65" s="9">
        <v>7.0</v>
      </c>
      <c r="AN65" s="9">
        <v>3.0</v>
      </c>
      <c r="AO65" s="9">
        <v>0.0</v>
      </c>
      <c r="AP65" s="9">
        <v>19.0</v>
      </c>
      <c r="AQ65" s="9">
        <v>0.214</v>
      </c>
      <c r="AR65" s="9">
        <v>0.313</v>
      </c>
      <c r="AS65" s="9">
        <v>0.407</v>
      </c>
      <c r="AT65" s="9">
        <v>0.72</v>
      </c>
      <c r="AU65" s="9">
        <v>57.0</v>
      </c>
      <c r="AV65" s="9">
        <v>3.0</v>
      </c>
      <c r="AW65" s="9">
        <v>1.0</v>
      </c>
      <c r="AX65" s="9">
        <v>0.0</v>
      </c>
      <c r="AY65" s="9">
        <v>0.0</v>
      </c>
      <c r="AZ65" s="9">
        <v>1.0</v>
      </c>
      <c r="BA65" s="9">
        <v>0.0</v>
      </c>
      <c r="BB65" s="9">
        <v>0.271</v>
      </c>
      <c r="BC65" s="5">
        <f t="shared" si="1"/>
        <v>17</v>
      </c>
      <c r="BD65" s="5">
        <f t="shared" si="2"/>
        <v>3</v>
      </c>
    </row>
    <row r="66">
      <c r="A66" s="7">
        <v>65.0</v>
      </c>
      <c r="B66" s="3"/>
      <c r="C66" s="8" t="s">
        <v>1224</v>
      </c>
      <c r="D66" s="8" t="s">
        <v>692</v>
      </c>
      <c r="E66" s="9">
        <v>2019.0</v>
      </c>
      <c r="F66" s="9">
        <v>2020.0</v>
      </c>
      <c r="G66" s="9">
        <v>23.0</v>
      </c>
      <c r="H66" s="9">
        <v>48.0</v>
      </c>
      <c r="I66" s="3"/>
      <c r="J66" s="3"/>
      <c r="K66" s="3"/>
      <c r="L66" s="9">
        <v>4.55</v>
      </c>
      <c r="M66" s="9">
        <v>16.0</v>
      </c>
      <c r="N66" s="3"/>
      <c r="O66" s="3"/>
      <c r="P66" s="3"/>
      <c r="Q66" s="3"/>
      <c r="R66" s="9">
        <v>57.1</v>
      </c>
      <c r="S66" s="9">
        <v>58.0</v>
      </c>
      <c r="T66" s="9">
        <v>32.0</v>
      </c>
      <c r="U66" s="9">
        <v>29.0</v>
      </c>
      <c r="V66" s="9">
        <v>10.0</v>
      </c>
      <c r="W66" s="9">
        <v>21.0</v>
      </c>
      <c r="X66" s="9">
        <v>2.0</v>
      </c>
      <c r="Y66" s="9">
        <v>2.0</v>
      </c>
      <c r="Z66" s="9">
        <v>1.0</v>
      </c>
      <c r="AA66" s="9">
        <v>0.0</v>
      </c>
      <c r="AB66" s="9">
        <v>0.0</v>
      </c>
      <c r="AC66" s="9">
        <v>249.0</v>
      </c>
      <c r="AD66" s="9">
        <v>1.378</v>
      </c>
      <c r="AE66" s="9">
        <v>7.5</v>
      </c>
      <c r="AF66" s="9">
        <v>2.29</v>
      </c>
      <c r="AG66" s="9">
        <v>249.0</v>
      </c>
      <c r="AH66" s="9">
        <v>224.0</v>
      </c>
      <c r="AI66" s="9">
        <v>32.0</v>
      </c>
      <c r="AJ66" s="9">
        <v>58.0</v>
      </c>
      <c r="AK66" s="9">
        <v>14.0</v>
      </c>
      <c r="AL66" s="9">
        <v>0.0</v>
      </c>
      <c r="AM66" s="9">
        <v>10.0</v>
      </c>
      <c r="AN66" s="9">
        <v>6.0</v>
      </c>
      <c r="AO66" s="9">
        <v>1.0</v>
      </c>
      <c r="AP66" s="9">
        <v>21.0</v>
      </c>
      <c r="AQ66" s="9">
        <v>0.259</v>
      </c>
      <c r="AR66" s="9">
        <v>0.325</v>
      </c>
      <c r="AS66" s="9">
        <v>0.455</v>
      </c>
      <c r="AT66" s="9">
        <v>0.781</v>
      </c>
      <c r="AU66" s="9">
        <v>102.0</v>
      </c>
      <c r="AV66" s="9">
        <v>3.0</v>
      </c>
      <c r="AW66" s="9">
        <v>1.0</v>
      </c>
      <c r="AX66" s="9">
        <v>3.0</v>
      </c>
      <c r="AY66" s="9">
        <v>0.0</v>
      </c>
      <c r="AZ66" s="9">
        <v>2.0</v>
      </c>
      <c r="BA66" s="9">
        <v>2.0</v>
      </c>
      <c r="BB66" s="9">
        <v>0.289</v>
      </c>
      <c r="BC66" s="5">
        <f t="shared" si="1"/>
        <v>34</v>
      </c>
      <c r="BD66" s="5">
        <f t="shared" si="2"/>
        <v>5</v>
      </c>
    </row>
    <row r="67">
      <c r="A67" s="7">
        <v>66.0</v>
      </c>
      <c r="B67" s="3"/>
      <c r="C67" s="8" t="s">
        <v>1155</v>
      </c>
      <c r="D67" s="8" t="s">
        <v>692</v>
      </c>
      <c r="E67" s="9">
        <v>2019.0</v>
      </c>
      <c r="F67" s="9">
        <v>2020.0</v>
      </c>
      <c r="G67" s="9">
        <v>68.0</v>
      </c>
      <c r="H67" s="9">
        <v>48.0</v>
      </c>
      <c r="I67" s="3"/>
      <c r="J67" s="3"/>
      <c r="K67" s="3"/>
      <c r="L67" s="9">
        <v>4.42</v>
      </c>
      <c r="M67" s="9">
        <v>0.0</v>
      </c>
      <c r="N67" s="3"/>
      <c r="O67" s="3"/>
      <c r="P67" s="3"/>
      <c r="Q67" s="3"/>
      <c r="R67" s="9">
        <v>38.2</v>
      </c>
      <c r="S67" s="9">
        <v>35.0</v>
      </c>
      <c r="T67" s="9">
        <v>19.0</v>
      </c>
      <c r="U67" s="9">
        <v>19.0</v>
      </c>
      <c r="V67" s="9">
        <v>8.0</v>
      </c>
      <c r="W67" s="9">
        <v>29.0</v>
      </c>
      <c r="X67" s="9">
        <v>4.0</v>
      </c>
      <c r="Y67" s="9">
        <v>3.0</v>
      </c>
      <c r="Z67" s="9">
        <v>1.0</v>
      </c>
      <c r="AA67" s="9">
        <v>0.0</v>
      </c>
      <c r="AB67" s="9">
        <v>3.0</v>
      </c>
      <c r="AC67" s="9">
        <v>178.0</v>
      </c>
      <c r="AD67" s="9">
        <v>1.655</v>
      </c>
      <c r="AE67" s="9">
        <v>11.2</v>
      </c>
      <c r="AF67" s="9">
        <v>1.66</v>
      </c>
      <c r="AG67" s="9">
        <v>178.0</v>
      </c>
      <c r="AH67" s="9">
        <v>147.0</v>
      </c>
      <c r="AI67" s="9">
        <v>19.0</v>
      </c>
      <c r="AJ67" s="9">
        <v>35.0</v>
      </c>
      <c r="AK67" s="9">
        <v>4.0</v>
      </c>
      <c r="AL67" s="9">
        <v>0.0</v>
      </c>
      <c r="AM67" s="9">
        <v>8.0</v>
      </c>
      <c r="AN67" s="9">
        <v>0.0</v>
      </c>
      <c r="AO67" s="9">
        <v>0.0</v>
      </c>
      <c r="AP67" s="9">
        <v>29.0</v>
      </c>
      <c r="AQ67" s="9">
        <v>0.238</v>
      </c>
      <c r="AR67" s="9">
        <v>0.367</v>
      </c>
      <c r="AS67" s="9">
        <v>0.429</v>
      </c>
      <c r="AT67" s="9">
        <v>0.796</v>
      </c>
      <c r="AU67" s="9">
        <v>63.0</v>
      </c>
      <c r="AV67" s="9">
        <v>7.0</v>
      </c>
      <c r="AW67" s="9">
        <v>1.0</v>
      </c>
      <c r="AX67" s="9">
        <v>1.0</v>
      </c>
      <c r="AY67" s="9">
        <v>0.0</v>
      </c>
      <c r="AZ67" s="9">
        <v>4.0</v>
      </c>
      <c r="BA67" s="9">
        <v>3.0</v>
      </c>
      <c r="BB67" s="9">
        <v>0.297</v>
      </c>
      <c r="BC67" s="5">
        <f t="shared" si="1"/>
        <v>23</v>
      </c>
      <c r="BD67" s="5">
        <f t="shared" si="2"/>
        <v>0</v>
      </c>
    </row>
    <row r="68">
      <c r="A68" s="7">
        <v>67.0</v>
      </c>
      <c r="B68" s="3"/>
      <c r="C68" s="8" t="s">
        <v>1256</v>
      </c>
      <c r="D68" s="8" t="s">
        <v>692</v>
      </c>
      <c r="E68" s="9">
        <v>2019.0</v>
      </c>
      <c r="F68" s="9">
        <v>2019.0</v>
      </c>
      <c r="G68" s="9">
        <v>13.0</v>
      </c>
      <c r="H68" s="9">
        <v>48.0</v>
      </c>
      <c r="I68" s="3"/>
      <c r="J68" s="3"/>
      <c r="K68" s="3"/>
      <c r="L68" s="9">
        <v>5.5</v>
      </c>
      <c r="M68" s="9">
        <v>11.0</v>
      </c>
      <c r="N68" s="3"/>
      <c r="O68" s="3"/>
      <c r="P68" s="3"/>
      <c r="Q68" s="3"/>
      <c r="R68" s="9">
        <v>36.0</v>
      </c>
      <c r="S68" s="9">
        <v>42.0</v>
      </c>
      <c r="T68" s="9">
        <v>22.0</v>
      </c>
      <c r="U68" s="9">
        <v>22.0</v>
      </c>
      <c r="V68" s="9">
        <v>8.0</v>
      </c>
      <c r="W68" s="9">
        <v>14.0</v>
      </c>
      <c r="X68" s="9">
        <v>0.0</v>
      </c>
      <c r="Y68" s="9">
        <v>2.0</v>
      </c>
      <c r="Z68" s="9">
        <v>0.0</v>
      </c>
      <c r="AA68" s="9">
        <v>0.0</v>
      </c>
      <c r="AB68" s="9">
        <v>0.0</v>
      </c>
      <c r="AC68" s="9">
        <v>164.0</v>
      </c>
      <c r="AD68" s="9">
        <v>1.556</v>
      </c>
      <c r="AE68" s="9">
        <v>12.0</v>
      </c>
      <c r="AF68" s="9">
        <v>3.43</v>
      </c>
      <c r="AG68" s="9">
        <v>164.0</v>
      </c>
      <c r="AH68" s="9">
        <v>148.0</v>
      </c>
      <c r="AI68" s="9">
        <v>22.0</v>
      </c>
      <c r="AJ68" s="9">
        <v>42.0</v>
      </c>
      <c r="AK68" s="9">
        <v>10.0</v>
      </c>
      <c r="AL68" s="9">
        <v>1.0</v>
      </c>
      <c r="AM68" s="9">
        <v>8.0</v>
      </c>
      <c r="AN68" s="9">
        <v>1.0</v>
      </c>
      <c r="AO68" s="9">
        <v>1.0</v>
      </c>
      <c r="AP68" s="9">
        <v>14.0</v>
      </c>
      <c r="AQ68" s="9">
        <v>0.284</v>
      </c>
      <c r="AR68" s="9">
        <v>0.344</v>
      </c>
      <c r="AS68" s="9">
        <v>0.527</v>
      </c>
      <c r="AT68" s="9">
        <v>0.871</v>
      </c>
      <c r="AU68" s="9">
        <v>78.0</v>
      </c>
      <c r="AV68" s="9">
        <v>0.0</v>
      </c>
      <c r="AW68" s="9">
        <v>0.0</v>
      </c>
      <c r="AX68" s="9">
        <v>1.0</v>
      </c>
      <c r="AY68" s="9">
        <v>1.0</v>
      </c>
      <c r="AZ68" s="9">
        <v>0.0</v>
      </c>
      <c r="BA68" s="9">
        <v>2.0</v>
      </c>
      <c r="BB68" s="9">
        <v>0.366</v>
      </c>
      <c r="BC68" s="5">
        <f t="shared" si="1"/>
        <v>23</v>
      </c>
      <c r="BD68" s="5">
        <f t="shared" si="2"/>
        <v>0</v>
      </c>
    </row>
    <row r="69">
      <c r="A69" s="7">
        <v>68.0</v>
      </c>
      <c r="B69" s="3"/>
      <c r="C69" s="8" t="s">
        <v>1194</v>
      </c>
      <c r="D69" s="8" t="s">
        <v>692</v>
      </c>
      <c r="E69" s="9">
        <v>2019.0</v>
      </c>
      <c r="F69" s="9">
        <v>2020.0</v>
      </c>
      <c r="G69" s="9">
        <v>64.0</v>
      </c>
      <c r="H69" s="9">
        <v>47.0</v>
      </c>
      <c r="I69" s="3"/>
      <c r="J69" s="3"/>
      <c r="K69" s="3"/>
      <c r="L69" s="9">
        <v>2.11</v>
      </c>
      <c r="M69" s="9">
        <v>0.0</v>
      </c>
      <c r="N69" s="3"/>
      <c r="O69" s="3"/>
      <c r="P69" s="3"/>
      <c r="Q69" s="3"/>
      <c r="R69" s="9">
        <v>47.0</v>
      </c>
      <c r="S69" s="9">
        <v>28.0</v>
      </c>
      <c r="T69" s="9">
        <v>14.0</v>
      </c>
      <c r="U69" s="9">
        <v>11.0</v>
      </c>
      <c r="V69" s="9">
        <v>3.0</v>
      </c>
      <c r="W69" s="9">
        <v>24.0</v>
      </c>
      <c r="X69" s="9">
        <v>2.0</v>
      </c>
      <c r="Y69" s="9">
        <v>2.0</v>
      </c>
      <c r="Z69" s="9">
        <v>3.0</v>
      </c>
      <c r="AA69" s="9">
        <v>0.0</v>
      </c>
      <c r="AB69" s="9">
        <v>3.0</v>
      </c>
      <c r="AC69" s="9">
        <v>187.0</v>
      </c>
      <c r="AD69" s="9">
        <v>1.106</v>
      </c>
      <c r="AE69" s="9">
        <v>9.0</v>
      </c>
      <c r="AF69" s="9">
        <v>1.96</v>
      </c>
      <c r="AG69" s="9">
        <v>187.0</v>
      </c>
      <c r="AH69" s="9">
        <v>159.0</v>
      </c>
      <c r="AI69" s="9">
        <v>14.0</v>
      </c>
      <c r="AJ69" s="9">
        <v>28.0</v>
      </c>
      <c r="AK69" s="9">
        <v>2.0</v>
      </c>
      <c r="AL69" s="9">
        <v>0.0</v>
      </c>
      <c r="AM69" s="9">
        <v>3.0</v>
      </c>
      <c r="AN69" s="9">
        <v>1.0</v>
      </c>
      <c r="AO69" s="9">
        <v>0.0</v>
      </c>
      <c r="AP69" s="9">
        <v>24.0</v>
      </c>
      <c r="AQ69" s="9">
        <v>0.176</v>
      </c>
      <c r="AR69" s="9">
        <v>0.296</v>
      </c>
      <c r="AS69" s="9">
        <v>0.245</v>
      </c>
      <c r="AT69" s="9">
        <v>0.541</v>
      </c>
      <c r="AU69" s="9">
        <v>39.0</v>
      </c>
      <c r="AV69" s="9">
        <v>12.0</v>
      </c>
      <c r="AW69" s="9">
        <v>3.0</v>
      </c>
      <c r="AX69" s="9">
        <v>1.0</v>
      </c>
      <c r="AY69" s="9">
        <v>0.0</v>
      </c>
      <c r="AZ69" s="9">
        <v>2.0</v>
      </c>
      <c r="BA69" s="9">
        <v>2.0</v>
      </c>
      <c r="BB69" s="9">
        <v>0.229</v>
      </c>
      <c r="BC69" s="5">
        <f t="shared" si="1"/>
        <v>23</v>
      </c>
      <c r="BD69" s="5">
        <f t="shared" si="2"/>
        <v>1</v>
      </c>
    </row>
    <row r="70">
      <c r="A70" s="7">
        <v>69.0</v>
      </c>
      <c r="B70" s="3"/>
      <c r="C70" s="8" t="s">
        <v>1167</v>
      </c>
      <c r="D70" s="8" t="s">
        <v>692</v>
      </c>
      <c r="E70" s="9">
        <v>2019.0</v>
      </c>
      <c r="F70" s="9">
        <v>2020.0</v>
      </c>
      <c r="G70" s="9">
        <v>62.0</v>
      </c>
      <c r="H70" s="9">
        <v>46.0</v>
      </c>
      <c r="I70" s="3"/>
      <c r="J70" s="3"/>
      <c r="K70" s="3"/>
      <c r="L70" s="9">
        <v>4.46</v>
      </c>
      <c r="M70" s="9">
        <v>3.0</v>
      </c>
      <c r="N70" s="3"/>
      <c r="O70" s="3"/>
      <c r="P70" s="3"/>
      <c r="Q70" s="3"/>
      <c r="R70" s="9">
        <v>36.1</v>
      </c>
      <c r="S70" s="9">
        <v>31.0</v>
      </c>
      <c r="T70" s="9">
        <v>25.0</v>
      </c>
      <c r="U70" s="9">
        <v>18.0</v>
      </c>
      <c r="V70" s="9">
        <v>6.0</v>
      </c>
      <c r="W70" s="9">
        <v>18.0</v>
      </c>
      <c r="X70" s="9">
        <v>1.0</v>
      </c>
      <c r="Y70" s="9">
        <v>0.0</v>
      </c>
      <c r="Z70" s="9">
        <v>4.0</v>
      </c>
      <c r="AA70" s="9">
        <v>1.0</v>
      </c>
      <c r="AB70" s="9">
        <v>1.0</v>
      </c>
      <c r="AC70" s="9">
        <v>157.0</v>
      </c>
      <c r="AD70" s="9">
        <v>1.349</v>
      </c>
      <c r="AE70" s="9">
        <v>11.4</v>
      </c>
      <c r="AF70" s="9">
        <v>2.56</v>
      </c>
      <c r="AG70" s="9">
        <v>157.0</v>
      </c>
      <c r="AH70" s="9">
        <v>132.0</v>
      </c>
      <c r="AI70" s="9">
        <v>25.0</v>
      </c>
      <c r="AJ70" s="9">
        <v>31.0</v>
      </c>
      <c r="AK70" s="9">
        <v>6.0</v>
      </c>
      <c r="AL70" s="9">
        <v>0.0</v>
      </c>
      <c r="AM70" s="9">
        <v>6.0</v>
      </c>
      <c r="AN70" s="9">
        <v>4.0</v>
      </c>
      <c r="AO70" s="9">
        <v>0.0</v>
      </c>
      <c r="AP70" s="9">
        <v>18.0</v>
      </c>
      <c r="AQ70" s="9">
        <v>0.235</v>
      </c>
      <c r="AR70" s="9">
        <v>0.34</v>
      </c>
      <c r="AS70" s="9">
        <v>0.417</v>
      </c>
      <c r="AT70" s="9">
        <v>0.756</v>
      </c>
      <c r="AU70" s="9">
        <v>55.0</v>
      </c>
      <c r="AV70" s="9">
        <v>3.0</v>
      </c>
      <c r="AW70" s="9">
        <v>4.0</v>
      </c>
      <c r="AX70" s="9">
        <v>1.0</v>
      </c>
      <c r="AY70" s="9">
        <v>2.0</v>
      </c>
      <c r="AZ70" s="9">
        <v>1.0</v>
      </c>
      <c r="BA70" s="9">
        <v>0.0</v>
      </c>
      <c r="BB70" s="9">
        <v>0.305</v>
      </c>
      <c r="BC70" s="5">
        <f t="shared" si="1"/>
        <v>19</v>
      </c>
      <c r="BD70" s="5">
        <f t="shared" si="2"/>
        <v>4</v>
      </c>
    </row>
    <row r="71">
      <c r="A71" s="7">
        <v>70.0</v>
      </c>
      <c r="B71" s="3"/>
      <c r="C71" s="8" t="s">
        <v>1169</v>
      </c>
      <c r="D71" s="8" t="s">
        <v>692</v>
      </c>
      <c r="E71" s="9">
        <v>2019.0</v>
      </c>
      <c r="F71" s="9">
        <v>2020.0</v>
      </c>
      <c r="G71" s="9">
        <v>40.0</v>
      </c>
      <c r="H71" s="9">
        <v>46.0</v>
      </c>
      <c r="I71" s="3"/>
      <c r="J71" s="3"/>
      <c r="K71" s="3"/>
      <c r="L71" s="9">
        <v>4.62</v>
      </c>
      <c r="M71" s="9">
        <v>5.0</v>
      </c>
      <c r="N71" s="3"/>
      <c r="O71" s="3"/>
      <c r="P71" s="3"/>
      <c r="Q71" s="3"/>
      <c r="R71" s="9">
        <v>50.2</v>
      </c>
      <c r="S71" s="9">
        <v>52.0</v>
      </c>
      <c r="T71" s="9">
        <v>35.0</v>
      </c>
      <c r="U71" s="9">
        <v>26.0</v>
      </c>
      <c r="V71" s="9">
        <v>8.0</v>
      </c>
      <c r="W71" s="9">
        <v>13.0</v>
      </c>
      <c r="X71" s="9">
        <v>1.0</v>
      </c>
      <c r="Y71" s="9">
        <v>0.0</v>
      </c>
      <c r="Z71" s="9">
        <v>2.0</v>
      </c>
      <c r="AA71" s="9">
        <v>0.0</v>
      </c>
      <c r="AB71" s="9">
        <v>3.0</v>
      </c>
      <c r="AC71" s="9">
        <v>215.0</v>
      </c>
      <c r="AD71" s="9">
        <v>1.283</v>
      </c>
      <c r="AE71" s="9">
        <v>8.2</v>
      </c>
      <c r="AF71" s="9">
        <v>3.54</v>
      </c>
      <c r="AG71" s="9">
        <v>215.0</v>
      </c>
      <c r="AH71" s="9">
        <v>196.0</v>
      </c>
      <c r="AI71" s="9">
        <v>35.0</v>
      </c>
      <c r="AJ71" s="9">
        <v>52.0</v>
      </c>
      <c r="AK71" s="9">
        <v>12.0</v>
      </c>
      <c r="AL71" s="9">
        <v>1.0</v>
      </c>
      <c r="AM71" s="9">
        <v>8.0</v>
      </c>
      <c r="AN71" s="9">
        <v>2.0</v>
      </c>
      <c r="AO71" s="9">
        <v>0.0</v>
      </c>
      <c r="AP71" s="9">
        <v>13.0</v>
      </c>
      <c r="AQ71" s="9">
        <v>0.265</v>
      </c>
      <c r="AR71" s="9">
        <v>0.312</v>
      </c>
      <c r="AS71" s="9">
        <v>0.459</v>
      </c>
      <c r="AT71" s="9">
        <v>0.771</v>
      </c>
      <c r="AU71" s="9">
        <v>90.0</v>
      </c>
      <c r="AV71" s="9">
        <v>1.0</v>
      </c>
      <c r="AW71" s="9">
        <v>2.0</v>
      </c>
      <c r="AX71" s="9">
        <v>0.0</v>
      </c>
      <c r="AY71" s="9">
        <v>4.0</v>
      </c>
      <c r="AZ71" s="9">
        <v>1.0</v>
      </c>
      <c r="BA71" s="9">
        <v>0.0</v>
      </c>
      <c r="BB71" s="9">
        <v>0.301</v>
      </c>
      <c r="BC71" s="5">
        <f t="shared" si="1"/>
        <v>31</v>
      </c>
      <c r="BD71" s="5">
        <f t="shared" si="2"/>
        <v>2</v>
      </c>
    </row>
    <row r="72">
      <c r="A72" s="7">
        <v>71.0</v>
      </c>
      <c r="B72" s="3"/>
      <c r="C72" s="8" t="s">
        <v>1182</v>
      </c>
      <c r="D72" s="8" t="s">
        <v>692</v>
      </c>
      <c r="E72" s="9">
        <v>2019.0</v>
      </c>
      <c r="F72" s="9">
        <v>2019.0</v>
      </c>
      <c r="G72" s="9">
        <v>46.0</v>
      </c>
      <c r="H72" s="9">
        <v>46.0</v>
      </c>
      <c r="I72" s="3"/>
      <c r="J72" s="3"/>
      <c r="K72" s="3"/>
      <c r="L72" s="9">
        <v>5.06</v>
      </c>
      <c r="M72" s="9">
        <v>0.0</v>
      </c>
      <c r="N72" s="3"/>
      <c r="O72" s="3"/>
      <c r="P72" s="3"/>
      <c r="Q72" s="3"/>
      <c r="R72" s="9">
        <v>32.0</v>
      </c>
      <c r="S72" s="9">
        <v>22.0</v>
      </c>
      <c r="T72" s="9">
        <v>18.0</v>
      </c>
      <c r="U72" s="9">
        <v>18.0</v>
      </c>
      <c r="V72" s="9">
        <v>6.0</v>
      </c>
      <c r="W72" s="9">
        <v>12.0</v>
      </c>
      <c r="X72" s="9">
        <v>1.0</v>
      </c>
      <c r="Y72" s="9">
        <v>0.0</v>
      </c>
      <c r="Z72" s="9">
        <v>2.0</v>
      </c>
      <c r="AA72" s="9">
        <v>0.0</v>
      </c>
      <c r="AB72" s="9">
        <v>2.0</v>
      </c>
      <c r="AC72" s="9">
        <v>130.0</v>
      </c>
      <c r="AD72" s="9">
        <v>1.063</v>
      </c>
      <c r="AE72" s="9">
        <v>12.9</v>
      </c>
      <c r="AF72" s="9">
        <v>3.83</v>
      </c>
      <c r="AG72" s="9">
        <v>130.0</v>
      </c>
      <c r="AH72" s="9">
        <v>116.0</v>
      </c>
      <c r="AI72" s="9">
        <v>18.0</v>
      </c>
      <c r="AJ72" s="9">
        <v>22.0</v>
      </c>
      <c r="AK72" s="9">
        <v>3.0</v>
      </c>
      <c r="AL72" s="9">
        <v>1.0</v>
      </c>
      <c r="AM72" s="9">
        <v>6.0</v>
      </c>
      <c r="AN72" s="9">
        <v>3.0</v>
      </c>
      <c r="AO72" s="9">
        <v>0.0</v>
      </c>
      <c r="AP72" s="9">
        <v>12.0</v>
      </c>
      <c r="AQ72" s="9">
        <v>0.19</v>
      </c>
      <c r="AR72" s="9">
        <v>0.277</v>
      </c>
      <c r="AS72" s="9">
        <v>0.388</v>
      </c>
      <c r="AT72" s="9">
        <v>0.665</v>
      </c>
      <c r="AU72" s="9">
        <v>45.0</v>
      </c>
      <c r="AV72" s="9">
        <v>2.0</v>
      </c>
      <c r="AW72" s="9">
        <v>2.0</v>
      </c>
      <c r="AX72" s="9">
        <v>0.0</v>
      </c>
      <c r="AY72" s="9">
        <v>0.0</v>
      </c>
      <c r="AZ72" s="9">
        <v>1.0</v>
      </c>
      <c r="BA72" s="9">
        <v>0.0</v>
      </c>
      <c r="BB72" s="9">
        <v>0.25</v>
      </c>
      <c r="BC72" s="5">
        <f t="shared" si="1"/>
        <v>12</v>
      </c>
      <c r="BD72" s="5">
        <f t="shared" si="2"/>
        <v>3</v>
      </c>
    </row>
    <row r="73">
      <c r="A73" s="7">
        <v>72.0</v>
      </c>
      <c r="B73" s="3"/>
      <c r="C73" s="8" t="s">
        <v>1166</v>
      </c>
      <c r="D73" s="8" t="s">
        <v>692</v>
      </c>
      <c r="E73" s="9">
        <v>2019.0</v>
      </c>
      <c r="F73" s="9">
        <v>2020.0</v>
      </c>
      <c r="G73" s="9">
        <v>21.0</v>
      </c>
      <c r="H73" s="9">
        <v>45.0</v>
      </c>
      <c r="I73" s="3"/>
      <c r="J73" s="3"/>
      <c r="K73" s="3"/>
      <c r="L73" s="9">
        <v>9.66</v>
      </c>
      <c r="M73" s="9">
        <v>17.0</v>
      </c>
      <c r="N73" s="3"/>
      <c r="O73" s="3"/>
      <c r="P73" s="3"/>
      <c r="Q73" s="3"/>
      <c r="R73" s="9">
        <v>58.2</v>
      </c>
      <c r="S73" s="9">
        <v>90.0</v>
      </c>
      <c r="T73" s="9">
        <v>60.0</v>
      </c>
      <c r="U73" s="9">
        <v>63.0</v>
      </c>
      <c r="V73" s="9">
        <v>21.0</v>
      </c>
      <c r="W73" s="9">
        <v>30.0</v>
      </c>
      <c r="X73" s="9">
        <v>1.0</v>
      </c>
      <c r="Y73" s="9">
        <v>4.0</v>
      </c>
      <c r="Z73" s="9">
        <v>7.0</v>
      </c>
      <c r="AA73" s="9">
        <v>1.0</v>
      </c>
      <c r="AB73" s="9">
        <v>4.0</v>
      </c>
      <c r="AC73" s="9">
        <v>296.0</v>
      </c>
      <c r="AD73" s="9">
        <v>2.045</v>
      </c>
      <c r="AE73" s="9">
        <v>6.9</v>
      </c>
      <c r="AF73" s="9">
        <v>1.5</v>
      </c>
      <c r="AG73" s="9">
        <v>296.0</v>
      </c>
      <c r="AH73" s="9">
        <v>258.0</v>
      </c>
      <c r="AI73" s="9">
        <v>60.0</v>
      </c>
      <c r="AJ73" s="9">
        <v>90.0</v>
      </c>
      <c r="AK73" s="9">
        <v>12.0</v>
      </c>
      <c r="AL73" s="9">
        <v>0.0</v>
      </c>
      <c r="AM73" s="9">
        <v>21.0</v>
      </c>
      <c r="AN73" s="9">
        <v>4.0</v>
      </c>
      <c r="AO73" s="9">
        <v>4.0</v>
      </c>
      <c r="AP73" s="9">
        <v>30.0</v>
      </c>
      <c r="AQ73" s="9">
        <v>0.349</v>
      </c>
      <c r="AR73" s="9">
        <v>0.431</v>
      </c>
      <c r="AS73" s="9">
        <v>0.64</v>
      </c>
      <c r="AT73" s="9">
        <v>1.07</v>
      </c>
      <c r="AU73" s="9">
        <v>165.0</v>
      </c>
      <c r="AV73" s="9">
        <v>6.0</v>
      </c>
      <c r="AW73" s="9">
        <v>7.0</v>
      </c>
      <c r="AX73" s="9">
        <v>1.0</v>
      </c>
      <c r="AY73" s="9">
        <v>0.0</v>
      </c>
      <c r="AZ73" s="9">
        <v>1.0</v>
      </c>
      <c r="BA73" s="9">
        <v>4.0</v>
      </c>
      <c r="BB73" s="9">
        <v>0.359</v>
      </c>
      <c r="BC73" s="5">
        <f t="shared" si="1"/>
        <v>57</v>
      </c>
      <c r="BD73" s="5">
        <f t="shared" si="2"/>
        <v>0</v>
      </c>
    </row>
    <row r="74">
      <c r="A74" s="7">
        <v>73.0</v>
      </c>
      <c r="B74" s="3"/>
      <c r="C74" s="8" t="s">
        <v>1229</v>
      </c>
      <c r="D74" s="8" t="s">
        <v>692</v>
      </c>
      <c r="E74" s="9">
        <v>2019.0</v>
      </c>
      <c r="F74" s="9">
        <v>2020.0</v>
      </c>
      <c r="G74" s="9">
        <v>30.0</v>
      </c>
      <c r="H74" s="9">
        <v>45.0</v>
      </c>
      <c r="I74" s="3"/>
      <c r="J74" s="3"/>
      <c r="K74" s="3"/>
      <c r="L74" s="9">
        <v>6.75</v>
      </c>
      <c r="M74" s="9">
        <v>12.0</v>
      </c>
      <c r="N74" s="3"/>
      <c r="O74" s="3"/>
      <c r="P74" s="3"/>
      <c r="Q74" s="3"/>
      <c r="R74" s="9">
        <v>60.0</v>
      </c>
      <c r="S74" s="9">
        <v>77.0</v>
      </c>
      <c r="T74" s="9">
        <v>41.0</v>
      </c>
      <c r="U74" s="9">
        <v>45.0</v>
      </c>
      <c r="V74" s="9">
        <v>17.0</v>
      </c>
      <c r="W74" s="9">
        <v>27.0</v>
      </c>
      <c r="X74" s="9">
        <v>3.0</v>
      </c>
      <c r="Y74" s="9">
        <v>5.0</v>
      </c>
      <c r="Z74" s="9">
        <v>2.0</v>
      </c>
      <c r="AA74" s="9">
        <v>0.0</v>
      </c>
      <c r="AB74" s="9">
        <v>0.0</v>
      </c>
      <c r="AC74" s="9">
        <v>282.0</v>
      </c>
      <c r="AD74" s="9">
        <v>1.733</v>
      </c>
      <c r="AE74" s="9">
        <v>6.8</v>
      </c>
      <c r="AF74" s="9">
        <v>1.67</v>
      </c>
      <c r="AG74" s="9">
        <v>282.0</v>
      </c>
      <c r="AH74" s="9">
        <v>252.0</v>
      </c>
      <c r="AI74" s="9">
        <v>41.0</v>
      </c>
      <c r="AJ74" s="9">
        <v>77.0</v>
      </c>
      <c r="AK74" s="9">
        <v>13.0</v>
      </c>
      <c r="AL74" s="9">
        <v>1.0</v>
      </c>
      <c r="AM74" s="9">
        <v>17.0</v>
      </c>
      <c r="AN74" s="9">
        <v>3.0</v>
      </c>
      <c r="AO74" s="9">
        <v>4.0</v>
      </c>
      <c r="AP74" s="9">
        <v>27.0</v>
      </c>
      <c r="AQ74" s="9">
        <v>0.306</v>
      </c>
      <c r="AR74" s="9">
        <v>0.377</v>
      </c>
      <c r="AS74" s="9">
        <v>0.567</v>
      </c>
      <c r="AT74" s="9">
        <v>0.945</v>
      </c>
      <c r="AU74" s="9">
        <v>143.0</v>
      </c>
      <c r="AV74" s="9">
        <v>5.0</v>
      </c>
      <c r="AW74" s="9">
        <v>2.0</v>
      </c>
      <c r="AX74" s="9">
        <v>1.0</v>
      </c>
      <c r="AY74" s="9">
        <v>0.0</v>
      </c>
      <c r="AZ74" s="9">
        <v>3.0</v>
      </c>
      <c r="BA74" s="9">
        <v>5.0</v>
      </c>
      <c r="BB74" s="9">
        <v>0.316</v>
      </c>
      <c r="BC74" s="5">
        <f t="shared" si="1"/>
        <v>46</v>
      </c>
      <c r="BD74" s="5">
        <f t="shared" si="2"/>
        <v>-1</v>
      </c>
    </row>
    <row r="75">
      <c r="A75" s="7">
        <v>74.0</v>
      </c>
      <c r="B75" s="3"/>
      <c r="C75" s="8" t="s">
        <v>1258</v>
      </c>
      <c r="D75" s="8" t="s">
        <v>692</v>
      </c>
      <c r="E75" s="9">
        <v>2019.0</v>
      </c>
      <c r="F75" s="9">
        <v>2020.0</v>
      </c>
      <c r="G75" s="9">
        <v>9.0</v>
      </c>
      <c r="H75" s="9">
        <v>45.0</v>
      </c>
      <c r="I75" s="3"/>
      <c r="J75" s="3"/>
      <c r="K75" s="3"/>
      <c r="L75" s="9">
        <v>5.86</v>
      </c>
      <c r="M75" s="9">
        <v>9.0</v>
      </c>
      <c r="N75" s="3"/>
      <c r="O75" s="3"/>
      <c r="P75" s="3"/>
      <c r="Q75" s="3"/>
      <c r="R75" s="9">
        <v>35.1</v>
      </c>
      <c r="S75" s="9">
        <v>38.0</v>
      </c>
      <c r="T75" s="9">
        <v>22.0</v>
      </c>
      <c r="U75" s="9">
        <v>23.0</v>
      </c>
      <c r="V75" s="9">
        <v>5.0</v>
      </c>
      <c r="W75" s="9">
        <v>18.0</v>
      </c>
      <c r="X75" s="9">
        <v>0.0</v>
      </c>
      <c r="Y75" s="9">
        <v>4.0</v>
      </c>
      <c r="Z75" s="9">
        <v>0.0</v>
      </c>
      <c r="AA75" s="9">
        <v>0.0</v>
      </c>
      <c r="AB75" s="9">
        <v>5.0</v>
      </c>
      <c r="AC75" s="9">
        <v>164.0</v>
      </c>
      <c r="AD75" s="9">
        <v>1.585</v>
      </c>
      <c r="AE75" s="9">
        <v>11.5</v>
      </c>
      <c r="AF75" s="9">
        <v>2.5</v>
      </c>
      <c r="AG75" s="9">
        <v>164.0</v>
      </c>
      <c r="AH75" s="9">
        <v>146.0</v>
      </c>
      <c r="AI75" s="9">
        <v>22.0</v>
      </c>
      <c r="AJ75" s="9">
        <v>38.0</v>
      </c>
      <c r="AK75" s="9">
        <v>9.0</v>
      </c>
      <c r="AL75" s="9">
        <v>1.0</v>
      </c>
      <c r="AM75" s="9">
        <v>5.0</v>
      </c>
      <c r="AN75" s="9">
        <v>5.0</v>
      </c>
      <c r="AO75" s="9">
        <v>0.0</v>
      </c>
      <c r="AP75" s="9">
        <v>18.0</v>
      </c>
      <c r="AQ75" s="9">
        <v>0.26</v>
      </c>
      <c r="AR75" s="9">
        <v>0.341</v>
      </c>
      <c r="AS75" s="9">
        <v>0.438</v>
      </c>
      <c r="AT75" s="9">
        <v>0.78</v>
      </c>
      <c r="AU75" s="9">
        <v>64.0</v>
      </c>
      <c r="AV75" s="9">
        <v>2.0</v>
      </c>
      <c r="AW75" s="9">
        <v>0.0</v>
      </c>
      <c r="AX75" s="9">
        <v>0.0</v>
      </c>
      <c r="AY75" s="9">
        <v>0.0</v>
      </c>
      <c r="AZ75" s="9">
        <v>0.0</v>
      </c>
      <c r="BA75" s="9">
        <v>4.0</v>
      </c>
      <c r="BB75" s="9">
        <v>0.344</v>
      </c>
      <c r="BC75" s="5">
        <f t="shared" si="1"/>
        <v>23</v>
      </c>
      <c r="BD75" s="5">
        <f t="shared" si="2"/>
        <v>5</v>
      </c>
    </row>
    <row r="76">
      <c r="A76" s="7">
        <v>75.0</v>
      </c>
      <c r="B76" s="3"/>
      <c r="C76" s="8" t="s">
        <v>1243</v>
      </c>
      <c r="D76" s="8" t="s">
        <v>692</v>
      </c>
      <c r="E76" s="9">
        <v>2019.0</v>
      </c>
      <c r="F76" s="9">
        <v>2020.0</v>
      </c>
      <c r="G76" s="9">
        <v>18.0</v>
      </c>
      <c r="H76" s="9">
        <v>45.0</v>
      </c>
      <c r="I76" s="3"/>
      <c r="J76" s="3"/>
      <c r="K76" s="3"/>
      <c r="L76" s="9">
        <v>6.66</v>
      </c>
      <c r="M76" s="9">
        <v>13.0</v>
      </c>
      <c r="N76" s="3"/>
      <c r="O76" s="3"/>
      <c r="P76" s="3"/>
      <c r="Q76" s="3"/>
      <c r="R76" s="9">
        <v>51.1</v>
      </c>
      <c r="S76" s="9">
        <v>68.0</v>
      </c>
      <c r="T76" s="9">
        <v>41.0</v>
      </c>
      <c r="U76" s="9">
        <v>38.0</v>
      </c>
      <c r="V76" s="9">
        <v>16.0</v>
      </c>
      <c r="W76" s="9">
        <v>17.0</v>
      </c>
      <c r="X76" s="9">
        <v>1.0</v>
      </c>
      <c r="Y76" s="9">
        <v>3.0</v>
      </c>
      <c r="Z76" s="9">
        <v>4.0</v>
      </c>
      <c r="AA76" s="9">
        <v>2.0</v>
      </c>
      <c r="AB76" s="9">
        <v>1.0</v>
      </c>
      <c r="AC76" s="9">
        <v>240.0</v>
      </c>
      <c r="AD76" s="9">
        <v>1.656</v>
      </c>
      <c r="AE76" s="9">
        <v>7.9</v>
      </c>
      <c r="AF76" s="9">
        <v>2.65</v>
      </c>
      <c r="AG76" s="9">
        <v>240.0</v>
      </c>
      <c r="AH76" s="9">
        <v>216.0</v>
      </c>
      <c r="AI76" s="9">
        <v>41.0</v>
      </c>
      <c r="AJ76" s="9">
        <v>68.0</v>
      </c>
      <c r="AK76" s="9">
        <v>19.0</v>
      </c>
      <c r="AL76" s="9">
        <v>2.0</v>
      </c>
      <c r="AM76" s="9">
        <v>16.0</v>
      </c>
      <c r="AN76" s="9">
        <v>2.0</v>
      </c>
      <c r="AO76" s="9">
        <v>2.0</v>
      </c>
      <c r="AP76" s="9">
        <v>17.0</v>
      </c>
      <c r="AQ76" s="9">
        <v>0.315</v>
      </c>
      <c r="AR76" s="9">
        <v>0.372</v>
      </c>
      <c r="AS76" s="9">
        <v>0.644</v>
      </c>
      <c r="AT76" s="9">
        <v>1.016</v>
      </c>
      <c r="AU76" s="9">
        <v>139.0</v>
      </c>
      <c r="AV76" s="9">
        <v>4.0</v>
      </c>
      <c r="AW76" s="9">
        <v>4.0</v>
      </c>
      <c r="AX76" s="9">
        <v>1.0</v>
      </c>
      <c r="AY76" s="9">
        <v>2.0</v>
      </c>
      <c r="AZ76" s="9">
        <v>1.0</v>
      </c>
      <c r="BA76" s="9">
        <v>3.0</v>
      </c>
      <c r="BB76" s="9">
        <v>0.331</v>
      </c>
      <c r="BC76" s="5">
        <f t="shared" si="1"/>
        <v>31</v>
      </c>
      <c r="BD76" s="5">
        <f t="shared" si="2"/>
        <v>0</v>
      </c>
    </row>
    <row r="77">
      <c r="A77" s="7">
        <v>76.0</v>
      </c>
      <c r="B77" s="3"/>
      <c r="C77" s="8" t="s">
        <v>1206</v>
      </c>
      <c r="D77" s="8" t="s">
        <v>692</v>
      </c>
      <c r="E77" s="9">
        <v>2019.0</v>
      </c>
      <c r="F77" s="9">
        <v>2020.0</v>
      </c>
      <c r="G77" s="9">
        <v>52.0</v>
      </c>
      <c r="H77" s="9">
        <v>45.0</v>
      </c>
      <c r="I77" s="3"/>
      <c r="J77" s="3"/>
      <c r="K77" s="3"/>
      <c r="L77" s="9">
        <v>6.34</v>
      </c>
      <c r="M77" s="9">
        <v>7.0</v>
      </c>
      <c r="N77" s="3"/>
      <c r="O77" s="3"/>
      <c r="P77" s="3"/>
      <c r="Q77" s="3"/>
      <c r="R77" s="9">
        <v>55.1</v>
      </c>
      <c r="S77" s="9">
        <v>64.0</v>
      </c>
      <c r="T77" s="9">
        <v>37.0</v>
      </c>
      <c r="U77" s="9">
        <v>39.0</v>
      </c>
      <c r="V77" s="9">
        <v>11.0</v>
      </c>
      <c r="W77" s="9">
        <v>31.0</v>
      </c>
      <c r="X77" s="9">
        <v>1.0</v>
      </c>
      <c r="Y77" s="9">
        <v>1.0</v>
      </c>
      <c r="Z77" s="9">
        <v>0.0</v>
      </c>
      <c r="AA77" s="9">
        <v>0.0</v>
      </c>
      <c r="AB77" s="9">
        <v>4.0</v>
      </c>
      <c r="AC77" s="9">
        <v>253.0</v>
      </c>
      <c r="AD77" s="9">
        <v>1.717</v>
      </c>
      <c r="AE77" s="9">
        <v>7.3</v>
      </c>
      <c r="AF77" s="9">
        <v>1.45</v>
      </c>
      <c r="AG77" s="9">
        <v>253.0</v>
      </c>
      <c r="AH77" s="9">
        <v>220.0</v>
      </c>
      <c r="AI77" s="9">
        <v>37.0</v>
      </c>
      <c r="AJ77" s="9">
        <v>64.0</v>
      </c>
      <c r="AK77" s="9">
        <v>13.0</v>
      </c>
      <c r="AL77" s="9">
        <v>2.0</v>
      </c>
      <c r="AM77" s="9">
        <v>11.0</v>
      </c>
      <c r="AN77" s="9">
        <v>3.0</v>
      </c>
      <c r="AO77" s="9">
        <v>1.0</v>
      </c>
      <c r="AP77" s="9">
        <v>31.0</v>
      </c>
      <c r="AQ77" s="9">
        <v>0.291</v>
      </c>
      <c r="AR77" s="9">
        <v>0.375</v>
      </c>
      <c r="AS77" s="9">
        <v>0.518</v>
      </c>
      <c r="AT77" s="9">
        <v>0.894</v>
      </c>
      <c r="AU77" s="9">
        <v>114.0</v>
      </c>
      <c r="AV77" s="9">
        <v>7.0</v>
      </c>
      <c r="AW77" s="9">
        <v>0.0</v>
      </c>
      <c r="AX77" s="9">
        <v>0.0</v>
      </c>
      <c r="AY77" s="9">
        <v>2.0</v>
      </c>
      <c r="AZ77" s="9">
        <v>1.0</v>
      </c>
      <c r="BA77" s="9">
        <v>1.0</v>
      </c>
      <c r="BB77" s="9">
        <v>0.319</v>
      </c>
      <c r="BC77" s="5">
        <f t="shared" si="1"/>
        <v>38</v>
      </c>
      <c r="BD77" s="5">
        <f t="shared" si="2"/>
        <v>2</v>
      </c>
    </row>
    <row r="78">
      <c r="A78" s="7">
        <v>77.0</v>
      </c>
      <c r="B78" s="3"/>
      <c r="C78" s="8" t="s">
        <v>1159</v>
      </c>
      <c r="D78" s="8" t="s">
        <v>692</v>
      </c>
      <c r="E78" s="9">
        <v>2019.0</v>
      </c>
      <c r="F78" s="9">
        <v>2020.0</v>
      </c>
      <c r="G78" s="9">
        <v>68.0</v>
      </c>
      <c r="H78" s="9">
        <v>44.0</v>
      </c>
      <c r="I78" s="3"/>
      <c r="J78" s="3"/>
      <c r="K78" s="3"/>
      <c r="L78" s="9">
        <v>3.86</v>
      </c>
      <c r="M78" s="9">
        <v>0.0</v>
      </c>
      <c r="N78" s="3"/>
      <c r="O78" s="3"/>
      <c r="P78" s="3"/>
      <c r="Q78" s="3"/>
      <c r="R78" s="9">
        <v>39.2</v>
      </c>
      <c r="S78" s="9">
        <v>38.0</v>
      </c>
      <c r="T78" s="9">
        <v>16.0</v>
      </c>
      <c r="U78" s="9">
        <v>17.0</v>
      </c>
      <c r="V78" s="9">
        <v>2.0</v>
      </c>
      <c r="W78" s="9">
        <v>19.0</v>
      </c>
      <c r="X78" s="9">
        <v>1.0</v>
      </c>
      <c r="Y78" s="9">
        <v>3.0</v>
      </c>
      <c r="Z78" s="9">
        <v>2.0</v>
      </c>
      <c r="AA78" s="9">
        <v>0.0</v>
      </c>
      <c r="AB78" s="9">
        <v>0.0</v>
      </c>
      <c r="AC78" s="9">
        <v>176.0</v>
      </c>
      <c r="AD78" s="9">
        <v>1.437</v>
      </c>
      <c r="AE78" s="9">
        <v>10.0</v>
      </c>
      <c r="AF78" s="9">
        <v>2.32</v>
      </c>
      <c r="AG78" s="9">
        <v>176.0</v>
      </c>
      <c r="AH78" s="9">
        <v>155.0</v>
      </c>
      <c r="AI78" s="9">
        <v>16.0</v>
      </c>
      <c r="AJ78" s="9">
        <v>38.0</v>
      </c>
      <c r="AK78" s="9">
        <v>7.0</v>
      </c>
      <c r="AL78" s="9">
        <v>1.0</v>
      </c>
      <c r="AM78" s="9">
        <v>2.0</v>
      </c>
      <c r="AN78" s="9">
        <v>3.0</v>
      </c>
      <c r="AO78" s="9">
        <v>0.0</v>
      </c>
      <c r="AP78" s="9">
        <v>19.0</v>
      </c>
      <c r="AQ78" s="9">
        <v>0.245</v>
      </c>
      <c r="AR78" s="9">
        <v>0.335</v>
      </c>
      <c r="AS78" s="9">
        <v>0.342</v>
      </c>
      <c r="AT78" s="9">
        <v>0.677</v>
      </c>
      <c r="AU78" s="9">
        <v>53.0</v>
      </c>
      <c r="AV78" s="9">
        <v>5.0</v>
      </c>
      <c r="AW78" s="9">
        <v>2.0</v>
      </c>
      <c r="AX78" s="9">
        <v>0.0</v>
      </c>
      <c r="AY78" s="9">
        <v>0.0</v>
      </c>
      <c r="AZ78" s="9">
        <v>1.0</v>
      </c>
      <c r="BA78" s="9">
        <v>3.0</v>
      </c>
      <c r="BB78" s="9">
        <v>0.33</v>
      </c>
      <c r="BC78" s="5">
        <f t="shared" si="1"/>
        <v>28</v>
      </c>
      <c r="BD78" s="5">
        <f t="shared" si="2"/>
        <v>3</v>
      </c>
    </row>
    <row r="79">
      <c r="A79" s="7">
        <v>78.0</v>
      </c>
      <c r="B79" s="3"/>
      <c r="C79" s="8" t="s">
        <v>1186</v>
      </c>
      <c r="D79" s="8" t="s">
        <v>692</v>
      </c>
      <c r="E79" s="9">
        <v>2019.0</v>
      </c>
      <c r="F79" s="9">
        <v>2020.0</v>
      </c>
      <c r="G79" s="9">
        <v>70.0</v>
      </c>
      <c r="H79" s="9">
        <v>44.0</v>
      </c>
      <c r="I79" s="3"/>
      <c r="J79" s="3"/>
      <c r="K79" s="3"/>
      <c r="L79" s="9">
        <v>5.23</v>
      </c>
      <c r="M79" s="9">
        <v>0.0</v>
      </c>
      <c r="N79" s="3"/>
      <c r="O79" s="3"/>
      <c r="P79" s="3"/>
      <c r="Q79" s="3"/>
      <c r="R79" s="9">
        <v>43.0</v>
      </c>
      <c r="S79" s="9">
        <v>52.0</v>
      </c>
      <c r="T79" s="9">
        <v>28.0</v>
      </c>
      <c r="U79" s="9">
        <v>25.0</v>
      </c>
      <c r="V79" s="9">
        <v>11.0</v>
      </c>
      <c r="W79" s="9">
        <v>16.0</v>
      </c>
      <c r="X79" s="9">
        <v>4.0</v>
      </c>
      <c r="Y79" s="9">
        <v>0.0</v>
      </c>
      <c r="Z79" s="9">
        <v>2.0</v>
      </c>
      <c r="AA79" s="9">
        <v>0.0</v>
      </c>
      <c r="AB79" s="9">
        <v>0.0</v>
      </c>
      <c r="AC79" s="9">
        <v>199.0</v>
      </c>
      <c r="AD79" s="9">
        <v>1.581</v>
      </c>
      <c r="AE79" s="9">
        <v>9.2</v>
      </c>
      <c r="AF79" s="9">
        <v>2.75</v>
      </c>
      <c r="AG79" s="9">
        <v>199.0</v>
      </c>
      <c r="AH79" s="9">
        <v>180.0</v>
      </c>
      <c r="AI79" s="9">
        <v>28.0</v>
      </c>
      <c r="AJ79" s="9">
        <v>52.0</v>
      </c>
      <c r="AK79" s="9">
        <v>7.0</v>
      </c>
      <c r="AL79" s="9">
        <v>0.0</v>
      </c>
      <c r="AM79" s="9">
        <v>11.0</v>
      </c>
      <c r="AN79" s="9">
        <v>3.0</v>
      </c>
      <c r="AO79" s="9">
        <v>0.0</v>
      </c>
      <c r="AP79" s="9">
        <v>16.0</v>
      </c>
      <c r="AQ79" s="9">
        <v>0.289</v>
      </c>
      <c r="AR79" s="9">
        <v>0.352</v>
      </c>
      <c r="AS79" s="9">
        <v>0.511</v>
      </c>
      <c r="AT79" s="9">
        <v>0.863</v>
      </c>
      <c r="AU79" s="9">
        <v>92.0</v>
      </c>
      <c r="AV79" s="9">
        <v>0.0</v>
      </c>
      <c r="AW79" s="9">
        <v>2.0</v>
      </c>
      <c r="AX79" s="9">
        <v>0.0</v>
      </c>
      <c r="AY79" s="9">
        <v>1.0</v>
      </c>
      <c r="AZ79" s="9">
        <v>4.0</v>
      </c>
      <c r="BA79" s="9">
        <v>0.0</v>
      </c>
      <c r="BB79" s="9">
        <v>0.325</v>
      </c>
      <c r="BC79" s="5">
        <f t="shared" si="1"/>
        <v>34</v>
      </c>
      <c r="BD79" s="5">
        <f t="shared" si="2"/>
        <v>3</v>
      </c>
    </row>
    <row r="80">
      <c r="A80" s="7">
        <v>79.0</v>
      </c>
      <c r="B80" s="3"/>
      <c r="C80" s="8" t="s">
        <v>1226</v>
      </c>
      <c r="D80" s="8" t="s">
        <v>692</v>
      </c>
      <c r="E80" s="9">
        <v>2019.0</v>
      </c>
      <c r="F80" s="9">
        <v>2020.0</v>
      </c>
      <c r="G80" s="9">
        <v>13.0</v>
      </c>
      <c r="H80" s="9">
        <v>43.0</v>
      </c>
      <c r="I80" s="3"/>
      <c r="J80" s="3"/>
      <c r="K80" s="3"/>
      <c r="L80" s="9">
        <v>3.88</v>
      </c>
      <c r="M80" s="9">
        <v>13.0</v>
      </c>
      <c r="N80" s="3"/>
      <c r="O80" s="3"/>
      <c r="P80" s="3"/>
      <c r="Q80" s="3"/>
      <c r="R80" s="9">
        <v>46.1</v>
      </c>
      <c r="S80" s="9">
        <v>43.0</v>
      </c>
      <c r="T80" s="9">
        <v>19.0</v>
      </c>
      <c r="U80" s="9">
        <v>20.0</v>
      </c>
      <c r="V80" s="9">
        <v>5.0</v>
      </c>
      <c r="W80" s="9">
        <v>11.0</v>
      </c>
      <c r="X80" s="9">
        <v>0.0</v>
      </c>
      <c r="Y80" s="9">
        <v>0.0</v>
      </c>
      <c r="Z80" s="9">
        <v>2.0</v>
      </c>
      <c r="AA80" s="9">
        <v>0.0</v>
      </c>
      <c r="AB80" s="9">
        <v>2.0</v>
      </c>
      <c r="AC80" s="9">
        <v>188.0</v>
      </c>
      <c r="AD80" s="9">
        <v>1.165</v>
      </c>
      <c r="AE80" s="9">
        <v>8.4</v>
      </c>
      <c r="AF80" s="9">
        <v>3.91</v>
      </c>
      <c r="AG80" s="9">
        <v>188.0</v>
      </c>
      <c r="AH80" s="9">
        <v>174.0</v>
      </c>
      <c r="AI80" s="9">
        <v>19.0</v>
      </c>
      <c r="AJ80" s="9">
        <v>43.0</v>
      </c>
      <c r="AK80" s="9">
        <v>9.0</v>
      </c>
      <c r="AL80" s="9">
        <v>0.0</v>
      </c>
      <c r="AM80" s="9">
        <v>5.0</v>
      </c>
      <c r="AN80" s="9">
        <v>1.0</v>
      </c>
      <c r="AO80" s="9">
        <v>1.0</v>
      </c>
      <c r="AP80" s="9">
        <v>11.0</v>
      </c>
      <c r="AQ80" s="9">
        <v>0.247</v>
      </c>
      <c r="AR80" s="9">
        <v>0.298</v>
      </c>
      <c r="AS80" s="9">
        <v>0.385</v>
      </c>
      <c r="AT80" s="9">
        <v>0.683</v>
      </c>
      <c r="AU80" s="9">
        <v>67.0</v>
      </c>
      <c r="AV80" s="9">
        <v>7.0</v>
      </c>
      <c r="AW80" s="9">
        <v>2.0</v>
      </c>
      <c r="AX80" s="9">
        <v>0.0</v>
      </c>
      <c r="AY80" s="9">
        <v>1.0</v>
      </c>
      <c r="AZ80" s="9">
        <v>0.0</v>
      </c>
      <c r="BA80" s="9">
        <v>0.0</v>
      </c>
      <c r="BB80" s="9">
        <v>0.299</v>
      </c>
      <c r="BC80" s="5">
        <f t="shared" si="1"/>
        <v>29</v>
      </c>
      <c r="BD80" s="5">
        <f t="shared" si="2"/>
        <v>0</v>
      </c>
    </row>
    <row r="81">
      <c r="A81" s="7">
        <v>80.0</v>
      </c>
      <c r="B81" s="3"/>
      <c r="C81" s="8" t="s">
        <v>1147</v>
      </c>
      <c r="D81" s="8" t="s">
        <v>692</v>
      </c>
      <c r="E81" s="9">
        <v>2019.0</v>
      </c>
      <c r="F81" s="9">
        <v>2020.0</v>
      </c>
      <c r="G81" s="9">
        <v>63.0</v>
      </c>
      <c r="H81" s="9">
        <v>43.0</v>
      </c>
      <c r="I81" s="3"/>
      <c r="J81" s="3"/>
      <c r="K81" s="3"/>
      <c r="L81" s="9">
        <v>6.35</v>
      </c>
      <c r="M81" s="9">
        <v>1.0</v>
      </c>
      <c r="N81" s="3"/>
      <c r="O81" s="3"/>
      <c r="P81" s="3"/>
      <c r="Q81" s="3"/>
      <c r="R81" s="9">
        <v>45.1</v>
      </c>
      <c r="S81" s="9">
        <v>53.0</v>
      </c>
      <c r="T81" s="9">
        <v>31.0</v>
      </c>
      <c r="U81" s="9">
        <v>32.0</v>
      </c>
      <c r="V81" s="9">
        <v>14.0</v>
      </c>
      <c r="W81" s="9">
        <v>15.0</v>
      </c>
      <c r="X81" s="9">
        <v>1.0</v>
      </c>
      <c r="Y81" s="9">
        <v>4.0</v>
      </c>
      <c r="Z81" s="9">
        <v>0.0</v>
      </c>
      <c r="AA81" s="9">
        <v>0.0</v>
      </c>
      <c r="AB81" s="9">
        <v>2.0</v>
      </c>
      <c r="AC81" s="9">
        <v>201.0</v>
      </c>
      <c r="AD81" s="9">
        <v>1.5</v>
      </c>
      <c r="AE81" s="9">
        <v>8.5</v>
      </c>
      <c r="AF81" s="9">
        <v>2.87</v>
      </c>
      <c r="AG81" s="9">
        <v>201.0</v>
      </c>
      <c r="AH81" s="9">
        <v>185.0</v>
      </c>
      <c r="AI81" s="9">
        <v>31.0</v>
      </c>
      <c r="AJ81" s="9">
        <v>53.0</v>
      </c>
      <c r="AK81" s="9">
        <v>8.0</v>
      </c>
      <c r="AL81" s="9">
        <v>0.0</v>
      </c>
      <c r="AM81" s="9">
        <v>14.0</v>
      </c>
      <c r="AN81" s="9">
        <v>1.0</v>
      </c>
      <c r="AO81" s="9">
        <v>1.0</v>
      </c>
      <c r="AP81" s="9">
        <v>15.0</v>
      </c>
      <c r="AQ81" s="9">
        <v>0.286</v>
      </c>
      <c r="AR81" s="9">
        <v>0.338</v>
      </c>
      <c r="AS81" s="9">
        <v>0.557</v>
      </c>
      <c r="AT81" s="9">
        <v>0.895</v>
      </c>
      <c r="AU81" s="9">
        <v>103.0</v>
      </c>
      <c r="AV81" s="9">
        <v>3.0</v>
      </c>
      <c r="AW81" s="9">
        <v>0.0</v>
      </c>
      <c r="AX81" s="9">
        <v>0.0</v>
      </c>
      <c r="AY81" s="9">
        <v>1.0</v>
      </c>
      <c r="AZ81" s="9">
        <v>1.0</v>
      </c>
      <c r="BA81" s="9">
        <v>4.0</v>
      </c>
      <c r="BB81" s="9">
        <v>0.302</v>
      </c>
      <c r="BC81" s="5">
        <f t="shared" si="1"/>
        <v>31</v>
      </c>
      <c r="BD81" s="5">
        <f t="shared" si="2"/>
        <v>0</v>
      </c>
    </row>
    <row r="82">
      <c r="A82" s="7">
        <v>81.0</v>
      </c>
      <c r="B82" s="3"/>
      <c r="C82" s="8" t="s">
        <v>1184</v>
      </c>
      <c r="D82" s="8" t="s">
        <v>692</v>
      </c>
      <c r="E82" s="9">
        <v>2019.0</v>
      </c>
      <c r="F82" s="9">
        <v>2020.0</v>
      </c>
      <c r="G82" s="9">
        <v>54.0</v>
      </c>
      <c r="H82" s="9">
        <v>43.0</v>
      </c>
      <c r="I82" s="3"/>
      <c r="J82" s="3"/>
      <c r="K82" s="3"/>
      <c r="L82" s="9">
        <v>4.45</v>
      </c>
      <c r="M82" s="9">
        <v>1.0</v>
      </c>
      <c r="N82" s="3"/>
      <c r="O82" s="3"/>
      <c r="P82" s="3"/>
      <c r="Q82" s="3"/>
      <c r="R82" s="9">
        <v>32.1</v>
      </c>
      <c r="S82" s="9">
        <v>31.0</v>
      </c>
      <c r="T82" s="9">
        <v>20.0</v>
      </c>
      <c r="U82" s="9">
        <v>16.0</v>
      </c>
      <c r="V82" s="9">
        <v>5.0</v>
      </c>
      <c r="W82" s="9">
        <v>14.0</v>
      </c>
      <c r="X82" s="9">
        <v>1.0</v>
      </c>
      <c r="Y82" s="9">
        <v>3.0</v>
      </c>
      <c r="Z82" s="9">
        <v>2.0</v>
      </c>
      <c r="AA82" s="9">
        <v>0.0</v>
      </c>
      <c r="AB82" s="9">
        <v>1.0</v>
      </c>
      <c r="AC82" s="9">
        <v>143.0</v>
      </c>
      <c r="AD82" s="9">
        <v>1.392</v>
      </c>
      <c r="AE82" s="9">
        <v>12.0</v>
      </c>
      <c r="AF82" s="9">
        <v>3.07</v>
      </c>
      <c r="AG82" s="9">
        <v>143.0</v>
      </c>
      <c r="AH82" s="9">
        <v>126.0</v>
      </c>
      <c r="AI82" s="9">
        <v>20.0</v>
      </c>
      <c r="AJ82" s="9">
        <v>31.0</v>
      </c>
      <c r="AK82" s="9">
        <v>5.0</v>
      </c>
      <c r="AL82" s="9">
        <v>0.0</v>
      </c>
      <c r="AM82" s="9">
        <v>5.0</v>
      </c>
      <c r="AN82" s="9">
        <v>0.0</v>
      </c>
      <c r="AO82" s="9">
        <v>1.0</v>
      </c>
      <c r="AP82" s="9">
        <v>14.0</v>
      </c>
      <c r="AQ82" s="9">
        <v>0.246</v>
      </c>
      <c r="AR82" s="9">
        <v>0.329</v>
      </c>
      <c r="AS82" s="9">
        <v>0.405</v>
      </c>
      <c r="AT82" s="9">
        <v>0.733</v>
      </c>
      <c r="AU82" s="9">
        <v>51.0</v>
      </c>
      <c r="AV82" s="9">
        <v>2.0</v>
      </c>
      <c r="AW82" s="9">
        <v>2.0</v>
      </c>
      <c r="AX82" s="9">
        <v>0.0</v>
      </c>
      <c r="AY82" s="9">
        <v>1.0</v>
      </c>
      <c r="AZ82" s="9">
        <v>1.0</v>
      </c>
      <c r="BA82" s="9">
        <v>3.0</v>
      </c>
      <c r="BB82" s="9">
        <v>0.329</v>
      </c>
      <c r="BC82" s="5">
        <f t="shared" si="1"/>
        <v>21</v>
      </c>
      <c r="BD82" s="5">
        <f t="shared" si="2"/>
        <v>-1</v>
      </c>
    </row>
    <row r="83">
      <c r="A83" s="7">
        <v>82.0</v>
      </c>
      <c r="B83" s="3"/>
      <c r="C83" s="8" t="s">
        <v>1185</v>
      </c>
      <c r="D83" s="8" t="s">
        <v>692</v>
      </c>
      <c r="E83" s="9">
        <v>2019.0</v>
      </c>
      <c r="F83" s="9">
        <v>2020.0</v>
      </c>
      <c r="G83" s="9">
        <v>77.0</v>
      </c>
      <c r="H83" s="9">
        <v>42.0</v>
      </c>
      <c r="I83" s="3"/>
      <c r="J83" s="3"/>
      <c r="K83" s="3"/>
      <c r="L83" s="9">
        <v>4.4</v>
      </c>
      <c r="M83" s="9">
        <v>0.0</v>
      </c>
      <c r="N83" s="3"/>
      <c r="O83" s="3"/>
      <c r="P83" s="3"/>
      <c r="Q83" s="3"/>
      <c r="R83" s="9">
        <v>43.0</v>
      </c>
      <c r="S83" s="9">
        <v>42.0</v>
      </c>
      <c r="T83" s="9">
        <v>21.0</v>
      </c>
      <c r="U83" s="9">
        <v>21.0</v>
      </c>
      <c r="V83" s="9">
        <v>6.0</v>
      </c>
      <c r="W83" s="9">
        <v>22.0</v>
      </c>
      <c r="X83" s="9">
        <v>2.0</v>
      </c>
      <c r="Y83" s="9">
        <v>2.0</v>
      </c>
      <c r="Z83" s="9">
        <v>1.0</v>
      </c>
      <c r="AA83" s="9">
        <v>0.0</v>
      </c>
      <c r="AB83" s="9">
        <v>1.0</v>
      </c>
      <c r="AC83" s="9">
        <v>188.0</v>
      </c>
      <c r="AD83" s="9">
        <v>1.488</v>
      </c>
      <c r="AE83" s="9">
        <v>8.8</v>
      </c>
      <c r="AF83" s="9">
        <v>1.91</v>
      </c>
      <c r="AG83" s="9">
        <v>188.0</v>
      </c>
      <c r="AH83" s="9">
        <v>162.0</v>
      </c>
      <c r="AI83" s="9">
        <v>21.0</v>
      </c>
      <c r="AJ83" s="9">
        <v>42.0</v>
      </c>
      <c r="AK83" s="9">
        <v>4.0</v>
      </c>
      <c r="AL83" s="9">
        <v>0.0</v>
      </c>
      <c r="AM83" s="9">
        <v>6.0</v>
      </c>
      <c r="AN83" s="9">
        <v>2.0</v>
      </c>
      <c r="AO83" s="9">
        <v>0.0</v>
      </c>
      <c r="AP83" s="9">
        <v>22.0</v>
      </c>
      <c r="AQ83" s="9">
        <v>0.259</v>
      </c>
      <c r="AR83" s="9">
        <v>0.348</v>
      </c>
      <c r="AS83" s="9">
        <v>0.395</v>
      </c>
      <c r="AT83" s="9">
        <v>0.743</v>
      </c>
      <c r="AU83" s="9">
        <v>64.0</v>
      </c>
      <c r="AV83" s="9">
        <v>6.0</v>
      </c>
      <c r="AW83" s="9">
        <v>1.0</v>
      </c>
      <c r="AX83" s="9">
        <v>0.0</v>
      </c>
      <c r="AY83" s="9">
        <v>2.0</v>
      </c>
      <c r="AZ83" s="9">
        <v>2.0</v>
      </c>
      <c r="BA83" s="9">
        <v>2.0</v>
      </c>
      <c r="BB83" s="9">
        <v>0.31</v>
      </c>
      <c r="BC83" s="5">
        <f t="shared" si="1"/>
        <v>32</v>
      </c>
      <c r="BD83" s="5">
        <f t="shared" si="2"/>
        <v>2</v>
      </c>
    </row>
    <row r="84">
      <c r="A84" s="7">
        <v>83.0</v>
      </c>
      <c r="B84" s="3"/>
      <c r="C84" s="8" t="s">
        <v>1204</v>
      </c>
      <c r="D84" s="8" t="s">
        <v>692</v>
      </c>
      <c r="E84" s="9">
        <v>2019.0</v>
      </c>
      <c r="F84" s="9">
        <v>2019.0</v>
      </c>
      <c r="G84" s="9">
        <v>66.0</v>
      </c>
      <c r="H84" s="9">
        <v>41.0</v>
      </c>
      <c r="I84" s="3"/>
      <c r="J84" s="3"/>
      <c r="K84" s="3"/>
      <c r="L84" s="9">
        <v>3.93</v>
      </c>
      <c r="M84" s="9">
        <v>0.0</v>
      </c>
      <c r="N84" s="3"/>
      <c r="O84" s="3"/>
      <c r="P84" s="3"/>
      <c r="Q84" s="3"/>
      <c r="R84" s="9">
        <v>50.1</v>
      </c>
      <c r="S84" s="9">
        <v>46.0</v>
      </c>
      <c r="T84" s="9">
        <v>26.0</v>
      </c>
      <c r="U84" s="9">
        <v>22.0</v>
      </c>
      <c r="V84" s="9">
        <v>6.0</v>
      </c>
      <c r="W84" s="9">
        <v>22.0</v>
      </c>
      <c r="X84" s="9">
        <v>1.0</v>
      </c>
      <c r="Y84" s="9">
        <v>3.0</v>
      </c>
      <c r="Z84" s="9">
        <v>2.0</v>
      </c>
      <c r="AA84" s="9">
        <v>0.0</v>
      </c>
      <c r="AB84" s="9">
        <v>1.0</v>
      </c>
      <c r="AC84" s="9">
        <v>214.0</v>
      </c>
      <c r="AD84" s="9">
        <v>1.351</v>
      </c>
      <c r="AE84" s="9">
        <v>7.3</v>
      </c>
      <c r="AF84" s="9">
        <v>1.86</v>
      </c>
      <c r="AG84" s="9">
        <v>214.0</v>
      </c>
      <c r="AH84" s="9">
        <v>187.0</v>
      </c>
      <c r="AI84" s="9">
        <v>26.0</v>
      </c>
      <c r="AJ84" s="9">
        <v>46.0</v>
      </c>
      <c r="AK84" s="9">
        <v>11.0</v>
      </c>
      <c r="AL84" s="9">
        <v>0.0</v>
      </c>
      <c r="AM84" s="9">
        <v>6.0</v>
      </c>
      <c r="AN84" s="9">
        <v>3.0</v>
      </c>
      <c r="AO84" s="9">
        <v>0.0</v>
      </c>
      <c r="AP84" s="9">
        <v>22.0</v>
      </c>
      <c r="AQ84" s="9">
        <v>0.246</v>
      </c>
      <c r="AR84" s="9">
        <v>0.329</v>
      </c>
      <c r="AS84" s="9">
        <v>0.401</v>
      </c>
      <c r="AT84" s="9">
        <v>0.73</v>
      </c>
      <c r="AU84" s="9">
        <v>75.0</v>
      </c>
      <c r="AV84" s="9">
        <v>8.0</v>
      </c>
      <c r="AW84" s="9">
        <v>2.0</v>
      </c>
      <c r="AX84" s="9">
        <v>1.0</v>
      </c>
      <c r="AY84" s="9">
        <v>2.0</v>
      </c>
      <c r="AZ84" s="9">
        <v>1.0</v>
      </c>
      <c r="BA84" s="9">
        <v>3.0</v>
      </c>
      <c r="BB84" s="9">
        <v>0.282</v>
      </c>
      <c r="BC84" s="5">
        <f t="shared" si="1"/>
        <v>29</v>
      </c>
      <c r="BD84" s="5">
        <f t="shared" si="2"/>
        <v>3</v>
      </c>
    </row>
    <row r="85">
      <c r="A85" s="7">
        <v>84.0</v>
      </c>
      <c r="B85" s="3"/>
      <c r="C85" s="8" t="s">
        <v>1248</v>
      </c>
      <c r="D85" s="8" t="s">
        <v>692</v>
      </c>
      <c r="E85" s="9">
        <v>2019.0</v>
      </c>
      <c r="F85" s="9">
        <v>2020.0</v>
      </c>
      <c r="G85" s="9">
        <v>17.0</v>
      </c>
      <c r="H85" s="9">
        <v>41.0</v>
      </c>
      <c r="I85" s="3"/>
      <c r="J85" s="3"/>
      <c r="K85" s="3"/>
      <c r="L85" s="9">
        <v>4.56</v>
      </c>
      <c r="M85" s="9">
        <v>7.0</v>
      </c>
      <c r="N85" s="3"/>
      <c r="O85" s="3"/>
      <c r="P85" s="3"/>
      <c r="Q85" s="3"/>
      <c r="R85" s="9">
        <v>51.1</v>
      </c>
      <c r="S85" s="9">
        <v>49.0</v>
      </c>
      <c r="T85" s="9">
        <v>26.0</v>
      </c>
      <c r="U85" s="9">
        <v>26.0</v>
      </c>
      <c r="V85" s="9">
        <v>9.0</v>
      </c>
      <c r="W85" s="9">
        <v>11.0</v>
      </c>
      <c r="X85" s="9">
        <v>0.0</v>
      </c>
      <c r="Y85" s="9">
        <v>2.0</v>
      </c>
      <c r="Z85" s="9">
        <v>0.0</v>
      </c>
      <c r="AA85" s="9">
        <v>1.0</v>
      </c>
      <c r="AB85" s="9">
        <v>1.0</v>
      </c>
      <c r="AC85" s="9">
        <v>207.0</v>
      </c>
      <c r="AD85" s="9">
        <v>1.169</v>
      </c>
      <c r="AE85" s="9">
        <v>7.2</v>
      </c>
      <c r="AF85" s="9">
        <v>3.73</v>
      </c>
      <c r="AG85" s="9">
        <v>207.0</v>
      </c>
      <c r="AH85" s="9">
        <v>196.0</v>
      </c>
      <c r="AI85" s="9">
        <v>26.0</v>
      </c>
      <c r="AJ85" s="9">
        <v>49.0</v>
      </c>
      <c r="AK85" s="9">
        <v>9.0</v>
      </c>
      <c r="AL85" s="9">
        <v>3.0</v>
      </c>
      <c r="AM85" s="9">
        <v>9.0</v>
      </c>
      <c r="AN85" s="9">
        <v>1.0</v>
      </c>
      <c r="AO85" s="9">
        <v>2.0</v>
      </c>
      <c r="AP85" s="9">
        <v>11.0</v>
      </c>
      <c r="AQ85" s="9">
        <v>0.25</v>
      </c>
      <c r="AR85" s="9">
        <v>0.29</v>
      </c>
      <c r="AS85" s="9">
        <v>0.464</v>
      </c>
      <c r="AT85" s="9">
        <v>0.754</v>
      </c>
      <c r="AU85" s="9">
        <v>91.0</v>
      </c>
      <c r="AV85" s="9">
        <v>4.0</v>
      </c>
      <c r="AW85" s="9">
        <v>0.0</v>
      </c>
      <c r="AX85" s="9">
        <v>0.0</v>
      </c>
      <c r="AY85" s="9">
        <v>0.0</v>
      </c>
      <c r="AZ85" s="9">
        <v>0.0</v>
      </c>
      <c r="BA85" s="9">
        <v>2.0</v>
      </c>
      <c r="BB85" s="9">
        <v>0.274</v>
      </c>
      <c r="BC85" s="5">
        <f t="shared" si="1"/>
        <v>28</v>
      </c>
      <c r="BD85" s="5">
        <f t="shared" si="2"/>
        <v>-1</v>
      </c>
    </row>
    <row r="86">
      <c r="A86" s="7">
        <v>85.0</v>
      </c>
      <c r="B86" s="3"/>
      <c r="C86" s="8" t="s">
        <v>1208</v>
      </c>
      <c r="D86" s="8" t="s">
        <v>692</v>
      </c>
      <c r="E86" s="9">
        <v>2019.0</v>
      </c>
      <c r="F86" s="9">
        <v>2019.0</v>
      </c>
      <c r="G86" s="9">
        <v>43.0</v>
      </c>
      <c r="H86" s="9">
        <v>41.0</v>
      </c>
      <c r="I86" s="3"/>
      <c r="J86" s="3"/>
      <c r="K86" s="3"/>
      <c r="L86" s="9">
        <v>7.02</v>
      </c>
      <c r="M86" s="9">
        <v>0.0</v>
      </c>
      <c r="N86" s="3"/>
      <c r="O86" s="3"/>
      <c r="P86" s="3"/>
      <c r="Q86" s="3"/>
      <c r="R86" s="9">
        <v>42.1</v>
      </c>
      <c r="S86" s="9">
        <v>56.0</v>
      </c>
      <c r="T86" s="9">
        <v>28.0</v>
      </c>
      <c r="U86" s="9">
        <v>33.0</v>
      </c>
      <c r="V86" s="9">
        <v>8.0</v>
      </c>
      <c r="W86" s="9">
        <v>13.0</v>
      </c>
      <c r="X86" s="9">
        <v>2.0</v>
      </c>
      <c r="Y86" s="9">
        <v>2.0</v>
      </c>
      <c r="Z86" s="9">
        <v>2.0</v>
      </c>
      <c r="AA86" s="9">
        <v>0.0</v>
      </c>
      <c r="AB86" s="9">
        <v>2.0</v>
      </c>
      <c r="AC86" s="9">
        <v>195.0</v>
      </c>
      <c r="AD86" s="9">
        <v>1.63</v>
      </c>
      <c r="AE86" s="9">
        <v>8.7</v>
      </c>
      <c r="AF86" s="9">
        <v>3.15</v>
      </c>
      <c r="AG86" s="9">
        <v>195.0</v>
      </c>
      <c r="AH86" s="9">
        <v>177.0</v>
      </c>
      <c r="AI86" s="9">
        <v>28.0</v>
      </c>
      <c r="AJ86" s="9">
        <v>56.0</v>
      </c>
      <c r="AK86" s="9">
        <v>14.0</v>
      </c>
      <c r="AL86" s="9">
        <v>2.0</v>
      </c>
      <c r="AM86" s="9">
        <v>8.0</v>
      </c>
      <c r="AN86" s="9">
        <v>0.0</v>
      </c>
      <c r="AO86" s="9">
        <v>0.0</v>
      </c>
      <c r="AP86" s="9">
        <v>13.0</v>
      </c>
      <c r="AQ86" s="9">
        <v>0.316</v>
      </c>
      <c r="AR86" s="9">
        <v>0.368</v>
      </c>
      <c r="AS86" s="9">
        <v>0.554</v>
      </c>
      <c r="AT86" s="9">
        <v>0.922</v>
      </c>
      <c r="AU86" s="9">
        <v>98.0</v>
      </c>
      <c r="AV86" s="9">
        <v>3.0</v>
      </c>
      <c r="AW86" s="9">
        <v>2.0</v>
      </c>
      <c r="AX86" s="9">
        <v>2.0</v>
      </c>
      <c r="AY86" s="9">
        <v>1.0</v>
      </c>
      <c r="AZ86" s="9">
        <v>2.0</v>
      </c>
      <c r="BA86" s="9">
        <v>2.0</v>
      </c>
      <c r="BB86" s="9">
        <v>0.372</v>
      </c>
      <c r="BC86" s="5">
        <f t="shared" si="1"/>
        <v>32</v>
      </c>
      <c r="BD86" s="5">
        <f t="shared" si="2"/>
        <v>0</v>
      </c>
    </row>
    <row r="87">
      <c r="A87" s="7">
        <v>86.0</v>
      </c>
      <c r="B87" s="3"/>
      <c r="C87" s="8" t="s">
        <v>1235</v>
      </c>
      <c r="D87" s="8" t="s">
        <v>692</v>
      </c>
      <c r="E87" s="9">
        <v>2019.0</v>
      </c>
      <c r="F87" s="9">
        <v>2020.0</v>
      </c>
      <c r="G87" s="9">
        <v>14.0</v>
      </c>
      <c r="H87" s="9">
        <v>40.0</v>
      </c>
      <c r="I87" s="3"/>
      <c r="J87" s="3"/>
      <c r="K87" s="3"/>
      <c r="L87" s="9">
        <v>4.34</v>
      </c>
      <c r="M87" s="9">
        <v>6.0</v>
      </c>
      <c r="N87" s="3"/>
      <c r="O87" s="3"/>
      <c r="P87" s="3"/>
      <c r="Q87" s="3"/>
      <c r="R87" s="9">
        <v>37.1</v>
      </c>
      <c r="S87" s="9">
        <v>33.0</v>
      </c>
      <c r="T87" s="9">
        <v>15.0</v>
      </c>
      <c r="U87" s="9">
        <v>18.0</v>
      </c>
      <c r="V87" s="9">
        <v>5.0</v>
      </c>
      <c r="W87" s="9">
        <v>14.0</v>
      </c>
      <c r="X87" s="9">
        <v>1.0</v>
      </c>
      <c r="Y87" s="9">
        <v>1.0</v>
      </c>
      <c r="Z87" s="9">
        <v>3.0</v>
      </c>
      <c r="AA87" s="9">
        <v>1.0</v>
      </c>
      <c r="AB87" s="9">
        <v>4.0</v>
      </c>
      <c r="AC87" s="9">
        <v>157.0</v>
      </c>
      <c r="AD87" s="9">
        <v>1.259</v>
      </c>
      <c r="AE87" s="9">
        <v>9.6</v>
      </c>
      <c r="AF87" s="9">
        <v>2.86</v>
      </c>
      <c r="AG87" s="9">
        <v>157.0</v>
      </c>
      <c r="AH87" s="9">
        <v>140.0</v>
      </c>
      <c r="AI87" s="9">
        <v>15.0</v>
      </c>
      <c r="AJ87" s="9">
        <v>33.0</v>
      </c>
      <c r="AK87" s="9">
        <v>6.0</v>
      </c>
      <c r="AL87" s="9">
        <v>0.0</v>
      </c>
      <c r="AM87" s="9">
        <v>5.0</v>
      </c>
      <c r="AN87" s="9">
        <v>0.0</v>
      </c>
      <c r="AO87" s="9">
        <v>1.0</v>
      </c>
      <c r="AP87" s="9">
        <v>14.0</v>
      </c>
      <c r="AQ87" s="9">
        <v>0.236</v>
      </c>
      <c r="AR87" s="9">
        <v>0.318</v>
      </c>
      <c r="AS87" s="9">
        <v>0.386</v>
      </c>
      <c r="AT87" s="9">
        <v>0.704</v>
      </c>
      <c r="AU87" s="9">
        <v>54.0</v>
      </c>
      <c r="AV87" s="9">
        <v>4.0</v>
      </c>
      <c r="AW87" s="9">
        <v>3.0</v>
      </c>
      <c r="AX87" s="9">
        <v>0.0</v>
      </c>
      <c r="AY87" s="9">
        <v>0.0</v>
      </c>
      <c r="AZ87" s="9">
        <v>1.0</v>
      </c>
      <c r="BA87" s="9">
        <v>1.0</v>
      </c>
      <c r="BB87" s="9">
        <v>0.295</v>
      </c>
      <c r="BC87" s="5">
        <f t="shared" si="1"/>
        <v>22</v>
      </c>
      <c r="BD87" s="5">
        <f t="shared" si="2"/>
        <v>-1</v>
      </c>
    </row>
    <row r="88">
      <c r="A88" s="7">
        <v>87.0</v>
      </c>
      <c r="B88" s="3"/>
      <c r="C88" s="8" t="s">
        <v>1168</v>
      </c>
      <c r="D88" s="8" t="s">
        <v>692</v>
      </c>
      <c r="E88" s="9">
        <v>2019.0</v>
      </c>
      <c r="F88" s="9">
        <v>2020.0</v>
      </c>
      <c r="G88" s="9">
        <v>56.0</v>
      </c>
      <c r="H88" s="9">
        <v>39.0</v>
      </c>
      <c r="I88" s="3"/>
      <c r="J88" s="3"/>
      <c r="K88" s="3"/>
      <c r="L88" s="9">
        <v>4.5</v>
      </c>
      <c r="M88" s="9">
        <v>2.0</v>
      </c>
      <c r="N88" s="3"/>
      <c r="O88" s="3"/>
      <c r="P88" s="3"/>
      <c r="Q88" s="3"/>
      <c r="R88" s="9">
        <v>42.0</v>
      </c>
      <c r="S88" s="9">
        <v>46.0</v>
      </c>
      <c r="T88" s="9">
        <v>24.0</v>
      </c>
      <c r="U88" s="9">
        <v>21.0</v>
      </c>
      <c r="V88" s="9">
        <v>4.0</v>
      </c>
      <c r="W88" s="9">
        <v>12.0</v>
      </c>
      <c r="X88" s="9">
        <v>2.0</v>
      </c>
      <c r="Y88" s="9">
        <v>3.0</v>
      </c>
      <c r="Z88" s="9">
        <v>1.0</v>
      </c>
      <c r="AA88" s="9">
        <v>0.0</v>
      </c>
      <c r="AB88" s="9">
        <v>2.0</v>
      </c>
      <c r="AC88" s="9">
        <v>184.0</v>
      </c>
      <c r="AD88" s="9">
        <v>1.381</v>
      </c>
      <c r="AE88" s="9">
        <v>8.4</v>
      </c>
      <c r="AF88" s="9">
        <v>3.25</v>
      </c>
      <c r="AG88" s="9">
        <v>184.0</v>
      </c>
      <c r="AH88" s="9">
        <v>169.0</v>
      </c>
      <c r="AI88" s="9">
        <v>24.0</v>
      </c>
      <c r="AJ88" s="9">
        <v>46.0</v>
      </c>
      <c r="AK88" s="9">
        <v>13.0</v>
      </c>
      <c r="AL88" s="9">
        <v>0.0</v>
      </c>
      <c r="AM88" s="9">
        <v>4.0</v>
      </c>
      <c r="AN88" s="9">
        <v>1.0</v>
      </c>
      <c r="AO88" s="9">
        <v>0.0</v>
      </c>
      <c r="AP88" s="9">
        <v>12.0</v>
      </c>
      <c r="AQ88" s="9">
        <v>0.272</v>
      </c>
      <c r="AR88" s="9">
        <v>0.321</v>
      </c>
      <c r="AS88" s="9">
        <v>0.42</v>
      </c>
      <c r="AT88" s="9">
        <v>0.741</v>
      </c>
      <c r="AU88" s="9">
        <v>71.0</v>
      </c>
      <c r="AV88" s="9">
        <v>5.0</v>
      </c>
      <c r="AW88" s="9">
        <v>1.0</v>
      </c>
      <c r="AX88" s="9">
        <v>0.0</v>
      </c>
      <c r="AY88" s="9">
        <v>2.0</v>
      </c>
      <c r="AZ88" s="9">
        <v>2.0</v>
      </c>
      <c r="BA88" s="9">
        <v>3.0</v>
      </c>
      <c r="BB88" s="9">
        <v>0.328</v>
      </c>
      <c r="BC88" s="5">
        <f t="shared" si="1"/>
        <v>29</v>
      </c>
      <c r="BD88" s="5">
        <f t="shared" si="2"/>
        <v>1</v>
      </c>
    </row>
    <row r="89">
      <c r="A89" s="7">
        <v>88.0</v>
      </c>
      <c r="B89" s="3"/>
      <c r="C89" s="8" t="s">
        <v>1217</v>
      </c>
      <c r="D89" s="8" t="s">
        <v>692</v>
      </c>
      <c r="E89" s="9">
        <v>2019.0</v>
      </c>
      <c r="F89" s="9">
        <v>2020.0</v>
      </c>
      <c r="G89" s="9">
        <v>15.0</v>
      </c>
      <c r="H89" s="9">
        <v>39.0</v>
      </c>
      <c r="I89" s="3"/>
      <c r="J89" s="3"/>
      <c r="K89" s="3"/>
      <c r="L89" s="9">
        <v>5.12</v>
      </c>
      <c r="M89" s="9">
        <v>14.0</v>
      </c>
      <c r="N89" s="3"/>
      <c r="O89" s="3"/>
      <c r="P89" s="3"/>
      <c r="Q89" s="3"/>
      <c r="R89" s="9">
        <v>45.2</v>
      </c>
      <c r="S89" s="9">
        <v>43.0</v>
      </c>
      <c r="T89" s="9">
        <v>23.0</v>
      </c>
      <c r="U89" s="9">
        <v>26.0</v>
      </c>
      <c r="V89" s="9">
        <v>6.0</v>
      </c>
      <c r="W89" s="9">
        <v>19.0</v>
      </c>
      <c r="X89" s="9">
        <v>0.0</v>
      </c>
      <c r="Y89" s="9">
        <v>1.0</v>
      </c>
      <c r="Z89" s="9">
        <v>1.0</v>
      </c>
      <c r="AA89" s="9">
        <v>1.0</v>
      </c>
      <c r="AB89" s="9">
        <v>4.0</v>
      </c>
      <c r="AC89" s="9">
        <v>195.0</v>
      </c>
      <c r="AD89" s="9">
        <v>1.358</v>
      </c>
      <c r="AE89" s="9">
        <v>7.7</v>
      </c>
      <c r="AF89" s="9">
        <v>2.05</v>
      </c>
      <c r="AG89" s="9">
        <v>195.0</v>
      </c>
      <c r="AH89" s="9">
        <v>173.0</v>
      </c>
      <c r="AI89" s="9">
        <v>23.0</v>
      </c>
      <c r="AJ89" s="9">
        <v>43.0</v>
      </c>
      <c r="AK89" s="9">
        <v>9.0</v>
      </c>
      <c r="AL89" s="9">
        <v>0.0</v>
      </c>
      <c r="AM89" s="9">
        <v>6.0</v>
      </c>
      <c r="AN89" s="9">
        <v>1.0</v>
      </c>
      <c r="AO89" s="9">
        <v>1.0</v>
      </c>
      <c r="AP89" s="9">
        <v>19.0</v>
      </c>
      <c r="AQ89" s="9">
        <v>0.249</v>
      </c>
      <c r="AR89" s="9">
        <v>0.325</v>
      </c>
      <c r="AS89" s="9">
        <v>0.405</v>
      </c>
      <c r="AT89" s="9">
        <v>0.729</v>
      </c>
      <c r="AU89" s="9">
        <v>70.0</v>
      </c>
      <c r="AV89" s="9">
        <v>6.0</v>
      </c>
      <c r="AW89" s="9">
        <v>1.0</v>
      </c>
      <c r="AX89" s="9">
        <v>1.0</v>
      </c>
      <c r="AY89" s="9">
        <v>1.0</v>
      </c>
      <c r="AZ89" s="9">
        <v>0.0</v>
      </c>
      <c r="BA89" s="9">
        <v>1.0</v>
      </c>
      <c r="BB89" s="9">
        <v>0.287</v>
      </c>
      <c r="BC89" s="5">
        <f t="shared" si="1"/>
        <v>28</v>
      </c>
      <c r="BD89" s="5">
        <f t="shared" si="2"/>
        <v>0</v>
      </c>
    </row>
    <row r="90">
      <c r="A90" s="7">
        <v>89.0</v>
      </c>
      <c r="B90" s="3"/>
      <c r="C90" s="8" t="s">
        <v>1200</v>
      </c>
      <c r="D90" s="8" t="s">
        <v>692</v>
      </c>
      <c r="E90" s="9">
        <v>2019.0</v>
      </c>
      <c r="F90" s="9">
        <v>2020.0</v>
      </c>
      <c r="G90" s="9">
        <v>58.0</v>
      </c>
      <c r="H90" s="9">
        <v>39.0</v>
      </c>
      <c r="I90" s="3"/>
      <c r="J90" s="3"/>
      <c r="K90" s="3"/>
      <c r="L90" s="9">
        <v>4.41</v>
      </c>
      <c r="M90" s="9">
        <v>0.0</v>
      </c>
      <c r="N90" s="3"/>
      <c r="O90" s="3"/>
      <c r="P90" s="3"/>
      <c r="Q90" s="3"/>
      <c r="R90" s="9">
        <v>34.2</v>
      </c>
      <c r="S90" s="9">
        <v>38.0</v>
      </c>
      <c r="T90" s="9">
        <v>17.0</v>
      </c>
      <c r="U90" s="9">
        <v>17.0</v>
      </c>
      <c r="V90" s="9">
        <v>4.0</v>
      </c>
      <c r="W90" s="9">
        <v>13.0</v>
      </c>
      <c r="X90" s="9">
        <v>1.0</v>
      </c>
      <c r="Y90" s="9">
        <v>2.0</v>
      </c>
      <c r="Z90" s="9">
        <v>2.0</v>
      </c>
      <c r="AA90" s="9">
        <v>0.0</v>
      </c>
      <c r="AB90" s="9">
        <v>3.0</v>
      </c>
      <c r="AC90" s="9">
        <v>154.0</v>
      </c>
      <c r="AD90" s="9">
        <v>1.471</v>
      </c>
      <c r="AE90" s="9">
        <v>10.1</v>
      </c>
      <c r="AF90" s="9">
        <v>3.0</v>
      </c>
      <c r="AG90" s="9">
        <v>154.0</v>
      </c>
      <c r="AH90" s="9">
        <v>139.0</v>
      </c>
      <c r="AI90" s="9">
        <v>17.0</v>
      </c>
      <c r="AJ90" s="9">
        <v>38.0</v>
      </c>
      <c r="AK90" s="9">
        <v>4.0</v>
      </c>
      <c r="AL90" s="9">
        <v>0.0</v>
      </c>
      <c r="AM90" s="9">
        <v>4.0</v>
      </c>
      <c r="AN90" s="9">
        <v>4.0</v>
      </c>
      <c r="AO90" s="9">
        <v>0.0</v>
      </c>
      <c r="AP90" s="9">
        <v>13.0</v>
      </c>
      <c r="AQ90" s="9">
        <v>0.273</v>
      </c>
      <c r="AR90" s="9">
        <v>0.344</v>
      </c>
      <c r="AS90" s="9">
        <v>0.388</v>
      </c>
      <c r="AT90" s="9">
        <v>0.733</v>
      </c>
      <c r="AU90" s="9">
        <v>54.0</v>
      </c>
      <c r="AV90" s="9">
        <v>3.0</v>
      </c>
      <c r="AW90" s="9">
        <v>2.0</v>
      </c>
      <c r="AX90" s="9">
        <v>0.0</v>
      </c>
      <c r="AY90" s="9">
        <v>0.0</v>
      </c>
      <c r="AZ90" s="9">
        <v>1.0</v>
      </c>
      <c r="BA90" s="9">
        <v>2.0</v>
      </c>
      <c r="BB90" s="9">
        <v>0.354</v>
      </c>
      <c r="BC90" s="5">
        <f t="shared" si="1"/>
        <v>30</v>
      </c>
      <c r="BD90" s="5">
        <f t="shared" si="2"/>
        <v>4</v>
      </c>
    </row>
    <row r="91">
      <c r="A91" s="7">
        <v>90.0</v>
      </c>
      <c r="B91" s="3"/>
      <c r="C91" s="8" t="s">
        <v>1244</v>
      </c>
      <c r="D91" s="8" t="s">
        <v>692</v>
      </c>
      <c r="E91" s="9">
        <v>2019.0</v>
      </c>
      <c r="F91" s="9">
        <v>2020.0</v>
      </c>
      <c r="G91" s="9">
        <v>41.0</v>
      </c>
      <c r="H91" s="9">
        <v>39.0</v>
      </c>
      <c r="I91" s="3"/>
      <c r="J91" s="3"/>
      <c r="K91" s="3"/>
      <c r="L91" s="9">
        <v>4.76</v>
      </c>
      <c r="M91" s="9">
        <v>0.0</v>
      </c>
      <c r="N91" s="3"/>
      <c r="O91" s="3"/>
      <c r="P91" s="3"/>
      <c r="Q91" s="3"/>
      <c r="R91" s="9">
        <v>22.2</v>
      </c>
      <c r="S91" s="9">
        <v>15.0</v>
      </c>
      <c r="T91" s="9">
        <v>9.0</v>
      </c>
      <c r="U91" s="9">
        <v>12.0</v>
      </c>
      <c r="V91" s="9">
        <v>4.0</v>
      </c>
      <c r="W91" s="9">
        <v>12.0</v>
      </c>
      <c r="X91" s="9">
        <v>0.0</v>
      </c>
      <c r="Y91" s="9">
        <v>2.0</v>
      </c>
      <c r="Z91" s="9">
        <v>2.0</v>
      </c>
      <c r="AA91" s="9">
        <v>0.0</v>
      </c>
      <c r="AB91" s="9">
        <v>1.0</v>
      </c>
      <c r="AC91" s="9">
        <v>98.0</v>
      </c>
      <c r="AD91" s="9">
        <v>1.191</v>
      </c>
      <c r="AE91" s="9">
        <v>15.5</v>
      </c>
      <c r="AF91" s="9">
        <v>3.25</v>
      </c>
      <c r="AG91" s="9">
        <v>98.0</v>
      </c>
      <c r="AH91" s="9">
        <v>84.0</v>
      </c>
      <c r="AI91" s="9">
        <v>9.0</v>
      </c>
      <c r="AJ91" s="9">
        <v>15.0</v>
      </c>
      <c r="AK91" s="9">
        <v>3.0</v>
      </c>
      <c r="AL91" s="9">
        <v>0.0</v>
      </c>
      <c r="AM91" s="9">
        <v>4.0</v>
      </c>
      <c r="AN91" s="9">
        <v>0.0</v>
      </c>
      <c r="AO91" s="9">
        <v>1.0</v>
      </c>
      <c r="AP91" s="9">
        <v>12.0</v>
      </c>
      <c r="AQ91" s="9">
        <v>0.179</v>
      </c>
      <c r="AR91" s="9">
        <v>0.296</v>
      </c>
      <c r="AS91" s="9">
        <v>0.357</v>
      </c>
      <c r="AT91" s="9">
        <v>0.653</v>
      </c>
      <c r="AU91" s="9">
        <v>30.0</v>
      </c>
      <c r="AV91" s="9">
        <v>0.0</v>
      </c>
      <c r="AW91" s="9">
        <v>2.0</v>
      </c>
      <c r="AX91" s="9">
        <v>0.0</v>
      </c>
      <c r="AY91" s="9">
        <v>0.0</v>
      </c>
      <c r="AZ91" s="9">
        <v>0.0</v>
      </c>
      <c r="BA91" s="9">
        <v>2.0</v>
      </c>
      <c r="BB91" s="9">
        <v>0.268</v>
      </c>
      <c r="BC91" s="5">
        <f t="shared" si="1"/>
        <v>8</v>
      </c>
      <c r="BD91" s="5">
        <f t="shared" si="2"/>
        <v>-1</v>
      </c>
    </row>
    <row r="92">
      <c r="A92" s="7">
        <v>91.0</v>
      </c>
      <c r="B92" s="3"/>
      <c r="C92" s="8" t="s">
        <v>1245</v>
      </c>
      <c r="D92" s="8" t="s">
        <v>692</v>
      </c>
      <c r="E92" s="9">
        <v>2019.0</v>
      </c>
      <c r="F92" s="9">
        <v>2020.0</v>
      </c>
      <c r="G92" s="9">
        <v>72.0</v>
      </c>
      <c r="H92" s="9">
        <v>38.0</v>
      </c>
      <c r="I92" s="3"/>
      <c r="J92" s="3"/>
      <c r="K92" s="3"/>
      <c r="L92" s="9">
        <v>3.17</v>
      </c>
      <c r="M92" s="9">
        <v>0.0</v>
      </c>
      <c r="N92" s="3"/>
      <c r="O92" s="3"/>
      <c r="P92" s="3"/>
      <c r="Q92" s="3"/>
      <c r="R92" s="9">
        <v>48.1</v>
      </c>
      <c r="S92" s="9">
        <v>37.0</v>
      </c>
      <c r="T92" s="9">
        <v>14.0</v>
      </c>
      <c r="U92" s="9">
        <v>17.0</v>
      </c>
      <c r="V92" s="9">
        <v>8.0</v>
      </c>
      <c r="W92" s="9">
        <v>8.0</v>
      </c>
      <c r="X92" s="9">
        <v>1.0</v>
      </c>
      <c r="Y92" s="9">
        <v>4.0</v>
      </c>
      <c r="Z92" s="9">
        <v>4.0</v>
      </c>
      <c r="AA92" s="9">
        <v>0.0</v>
      </c>
      <c r="AB92" s="9">
        <v>0.0</v>
      </c>
      <c r="AC92" s="9">
        <v>190.0</v>
      </c>
      <c r="AD92" s="9">
        <v>0.931</v>
      </c>
      <c r="AE92" s="9">
        <v>7.1</v>
      </c>
      <c r="AF92" s="9">
        <v>4.75</v>
      </c>
      <c r="AG92" s="9">
        <v>190.0</v>
      </c>
      <c r="AH92" s="9">
        <v>177.0</v>
      </c>
      <c r="AI92" s="9">
        <v>14.0</v>
      </c>
      <c r="AJ92" s="9">
        <v>37.0</v>
      </c>
      <c r="AK92" s="9">
        <v>4.0</v>
      </c>
      <c r="AL92" s="9">
        <v>2.0</v>
      </c>
      <c r="AM92" s="9">
        <v>8.0</v>
      </c>
      <c r="AN92" s="9">
        <v>0.0</v>
      </c>
      <c r="AO92" s="9">
        <v>2.0</v>
      </c>
      <c r="AP92" s="9">
        <v>8.0</v>
      </c>
      <c r="AQ92" s="9">
        <v>0.209</v>
      </c>
      <c r="AR92" s="9">
        <v>0.259</v>
      </c>
      <c r="AS92" s="9">
        <v>0.39</v>
      </c>
      <c r="AT92" s="9">
        <v>0.649</v>
      </c>
      <c r="AU92" s="9">
        <v>69.0</v>
      </c>
      <c r="AV92" s="9">
        <v>6.0</v>
      </c>
      <c r="AW92" s="9">
        <v>4.0</v>
      </c>
      <c r="AX92" s="9">
        <v>1.0</v>
      </c>
      <c r="AY92" s="9">
        <v>0.0</v>
      </c>
      <c r="AZ92" s="9">
        <v>1.0</v>
      </c>
      <c r="BA92" s="9">
        <v>4.0</v>
      </c>
      <c r="BB92" s="9">
        <v>0.221</v>
      </c>
      <c r="BC92" s="5">
        <f t="shared" si="1"/>
        <v>23</v>
      </c>
      <c r="BD92" s="5">
        <f t="shared" si="2"/>
        <v>-2</v>
      </c>
    </row>
    <row r="93">
      <c r="A93" s="7">
        <v>92.0</v>
      </c>
      <c r="B93" s="3"/>
      <c r="C93" s="8" t="s">
        <v>1220</v>
      </c>
      <c r="D93" s="8" t="s">
        <v>692</v>
      </c>
      <c r="E93" s="9">
        <v>2019.0</v>
      </c>
      <c r="F93" s="9">
        <v>2020.0</v>
      </c>
      <c r="G93" s="9">
        <v>15.0</v>
      </c>
      <c r="H93" s="9">
        <v>38.0</v>
      </c>
      <c r="I93" s="3"/>
      <c r="J93" s="3"/>
      <c r="K93" s="3"/>
      <c r="L93" s="9">
        <v>4.83</v>
      </c>
      <c r="M93" s="9">
        <v>15.0</v>
      </c>
      <c r="N93" s="3"/>
      <c r="O93" s="3"/>
      <c r="P93" s="3"/>
      <c r="Q93" s="3"/>
      <c r="R93" s="9">
        <v>50.1</v>
      </c>
      <c r="S93" s="9">
        <v>50.0</v>
      </c>
      <c r="T93" s="9">
        <v>23.0</v>
      </c>
      <c r="U93" s="9">
        <v>27.0</v>
      </c>
      <c r="V93" s="9">
        <v>3.0</v>
      </c>
      <c r="W93" s="9">
        <v>24.0</v>
      </c>
      <c r="X93" s="9">
        <v>0.0</v>
      </c>
      <c r="Y93" s="9">
        <v>2.0</v>
      </c>
      <c r="Z93" s="9">
        <v>0.0</v>
      </c>
      <c r="AA93" s="9">
        <v>0.0</v>
      </c>
      <c r="AB93" s="9">
        <v>1.0</v>
      </c>
      <c r="AC93" s="9">
        <v>224.0</v>
      </c>
      <c r="AD93" s="9">
        <v>1.47</v>
      </c>
      <c r="AE93" s="9">
        <v>6.8</v>
      </c>
      <c r="AF93" s="9">
        <v>1.58</v>
      </c>
      <c r="AG93" s="9">
        <v>224.0</v>
      </c>
      <c r="AH93" s="9">
        <v>198.0</v>
      </c>
      <c r="AI93" s="9">
        <v>23.0</v>
      </c>
      <c r="AJ93" s="9">
        <v>50.0</v>
      </c>
      <c r="AK93" s="9">
        <v>8.0</v>
      </c>
      <c r="AL93" s="9">
        <v>2.0</v>
      </c>
      <c r="AM93" s="9">
        <v>3.0</v>
      </c>
      <c r="AN93" s="9">
        <v>2.0</v>
      </c>
      <c r="AO93" s="9">
        <v>0.0</v>
      </c>
      <c r="AP93" s="9">
        <v>24.0</v>
      </c>
      <c r="AQ93" s="9">
        <v>0.253</v>
      </c>
      <c r="AR93" s="9">
        <v>0.33</v>
      </c>
      <c r="AS93" s="9">
        <v>0.359</v>
      </c>
      <c r="AT93" s="9">
        <v>0.689</v>
      </c>
      <c r="AU93" s="9">
        <v>71.0</v>
      </c>
      <c r="AV93" s="9">
        <v>3.0</v>
      </c>
      <c r="AW93" s="9">
        <v>0.0</v>
      </c>
      <c r="AX93" s="9">
        <v>0.0</v>
      </c>
      <c r="AY93" s="9">
        <v>2.0</v>
      </c>
      <c r="AZ93" s="9">
        <v>0.0</v>
      </c>
      <c r="BA93" s="9">
        <v>2.0</v>
      </c>
      <c r="BB93" s="9">
        <v>0.296</v>
      </c>
      <c r="BC93" s="5">
        <f t="shared" si="1"/>
        <v>37</v>
      </c>
      <c r="BD93" s="5">
        <f t="shared" si="2"/>
        <v>2</v>
      </c>
    </row>
    <row r="94">
      <c r="A94" s="7">
        <v>93.0</v>
      </c>
      <c r="B94" s="3"/>
      <c r="C94" s="8" t="s">
        <v>1216</v>
      </c>
      <c r="D94" s="8" t="s">
        <v>692</v>
      </c>
      <c r="E94" s="9">
        <v>2019.0</v>
      </c>
      <c r="F94" s="9">
        <v>2020.0</v>
      </c>
      <c r="G94" s="9">
        <v>56.0</v>
      </c>
      <c r="H94" s="9">
        <v>37.0</v>
      </c>
      <c r="I94" s="3"/>
      <c r="J94" s="3"/>
      <c r="K94" s="3"/>
      <c r="L94" s="9">
        <v>4.22</v>
      </c>
      <c r="M94" s="9">
        <v>0.0</v>
      </c>
      <c r="N94" s="3"/>
      <c r="O94" s="3"/>
      <c r="P94" s="3"/>
      <c r="Q94" s="3"/>
      <c r="R94" s="9">
        <v>32.0</v>
      </c>
      <c r="S94" s="9">
        <v>34.0</v>
      </c>
      <c r="T94" s="9">
        <v>22.0</v>
      </c>
      <c r="U94" s="9">
        <v>15.0</v>
      </c>
      <c r="V94" s="9">
        <v>8.0</v>
      </c>
      <c r="W94" s="9">
        <v>9.0</v>
      </c>
      <c r="X94" s="9">
        <v>1.0</v>
      </c>
      <c r="Y94" s="9">
        <v>2.0</v>
      </c>
      <c r="Z94" s="9">
        <v>3.0</v>
      </c>
      <c r="AA94" s="9">
        <v>1.0</v>
      </c>
      <c r="AB94" s="9">
        <v>0.0</v>
      </c>
      <c r="AC94" s="9">
        <v>140.0</v>
      </c>
      <c r="AD94" s="9">
        <v>1.344</v>
      </c>
      <c r="AE94" s="9">
        <v>10.4</v>
      </c>
      <c r="AF94" s="9">
        <v>4.11</v>
      </c>
      <c r="AG94" s="9">
        <v>140.0</v>
      </c>
      <c r="AH94" s="9">
        <v>127.0</v>
      </c>
      <c r="AI94" s="9">
        <v>22.0</v>
      </c>
      <c r="AJ94" s="9">
        <v>34.0</v>
      </c>
      <c r="AK94" s="9">
        <v>7.0</v>
      </c>
      <c r="AL94" s="9">
        <v>1.0</v>
      </c>
      <c r="AM94" s="9">
        <v>8.0</v>
      </c>
      <c r="AN94" s="9">
        <v>0.0</v>
      </c>
      <c r="AO94" s="9">
        <v>0.0</v>
      </c>
      <c r="AP94" s="9">
        <v>9.0</v>
      </c>
      <c r="AQ94" s="9">
        <v>0.268</v>
      </c>
      <c r="AR94" s="9">
        <v>0.331</v>
      </c>
      <c r="AS94" s="9">
        <v>0.528</v>
      </c>
      <c r="AT94" s="9">
        <v>0.858</v>
      </c>
      <c r="AU94" s="9">
        <v>67.0</v>
      </c>
      <c r="AV94" s="9">
        <v>4.0</v>
      </c>
      <c r="AW94" s="9">
        <v>3.0</v>
      </c>
      <c r="AX94" s="9">
        <v>1.0</v>
      </c>
      <c r="AY94" s="9">
        <v>0.0</v>
      </c>
      <c r="AZ94" s="9">
        <v>1.0</v>
      </c>
      <c r="BA94" s="9">
        <v>2.0</v>
      </c>
      <c r="BB94" s="9">
        <v>0.317</v>
      </c>
      <c r="BC94" s="5">
        <f t="shared" si="1"/>
        <v>18</v>
      </c>
      <c r="BD94" s="5">
        <f t="shared" si="2"/>
        <v>0</v>
      </c>
    </row>
    <row r="95">
      <c r="A95" s="7">
        <v>94.0</v>
      </c>
      <c r="B95" s="3"/>
      <c r="C95" s="8" t="s">
        <v>1249</v>
      </c>
      <c r="D95" s="8" t="s">
        <v>692</v>
      </c>
      <c r="E95" s="9">
        <v>2019.0</v>
      </c>
      <c r="F95" s="9">
        <v>2019.0</v>
      </c>
      <c r="G95" s="9">
        <v>47.0</v>
      </c>
      <c r="H95" s="9">
        <v>36.0</v>
      </c>
      <c r="I95" s="3"/>
      <c r="J95" s="3"/>
      <c r="K95" s="3"/>
      <c r="L95" s="9">
        <v>2.35</v>
      </c>
      <c r="M95" s="9">
        <v>0.0</v>
      </c>
      <c r="N95" s="3"/>
      <c r="O95" s="3"/>
      <c r="P95" s="3"/>
      <c r="Q95" s="3"/>
      <c r="R95" s="9">
        <v>38.1</v>
      </c>
      <c r="S95" s="9">
        <v>25.0</v>
      </c>
      <c r="T95" s="9">
        <v>24.0</v>
      </c>
      <c r="U95" s="9">
        <v>10.0</v>
      </c>
      <c r="V95" s="9">
        <v>5.0</v>
      </c>
      <c r="W95" s="9">
        <v>9.0</v>
      </c>
      <c r="X95" s="9">
        <v>1.0</v>
      </c>
      <c r="Y95" s="9">
        <v>5.0</v>
      </c>
      <c r="Z95" s="9">
        <v>1.0</v>
      </c>
      <c r="AA95" s="9">
        <v>1.0</v>
      </c>
      <c r="AB95" s="9">
        <v>1.0</v>
      </c>
      <c r="AC95" s="9">
        <v>149.0</v>
      </c>
      <c r="AD95" s="9">
        <v>0.887</v>
      </c>
      <c r="AE95" s="9">
        <v>8.5</v>
      </c>
      <c r="AF95" s="9">
        <v>4.0</v>
      </c>
      <c r="AG95" s="9">
        <v>149.0</v>
      </c>
      <c r="AH95" s="9">
        <v>138.0</v>
      </c>
      <c r="AI95" s="9">
        <v>24.0</v>
      </c>
      <c r="AJ95" s="9">
        <v>25.0</v>
      </c>
      <c r="AK95" s="9">
        <v>6.0</v>
      </c>
      <c r="AL95" s="9">
        <v>0.0</v>
      </c>
      <c r="AM95" s="9">
        <v>5.0</v>
      </c>
      <c r="AN95" s="9">
        <v>2.0</v>
      </c>
      <c r="AO95" s="9">
        <v>0.0</v>
      </c>
      <c r="AP95" s="9">
        <v>9.0</v>
      </c>
      <c r="AQ95" s="9">
        <v>0.181</v>
      </c>
      <c r="AR95" s="9">
        <v>0.235</v>
      </c>
      <c r="AS95" s="9">
        <v>0.333</v>
      </c>
      <c r="AT95" s="9">
        <v>0.568</v>
      </c>
      <c r="AU95" s="9">
        <v>46.0</v>
      </c>
      <c r="AV95" s="9">
        <v>6.0</v>
      </c>
      <c r="AW95" s="9">
        <v>1.0</v>
      </c>
      <c r="AX95" s="9">
        <v>0.0</v>
      </c>
      <c r="AY95" s="9">
        <v>1.0</v>
      </c>
      <c r="AZ95" s="9">
        <v>1.0</v>
      </c>
      <c r="BA95" s="9">
        <v>5.0</v>
      </c>
      <c r="BB95" s="9">
        <v>0.204</v>
      </c>
      <c r="BC95" s="5">
        <f t="shared" si="1"/>
        <v>14</v>
      </c>
      <c r="BD95" s="5">
        <f t="shared" si="2"/>
        <v>2</v>
      </c>
    </row>
    <row r="96">
      <c r="A96" s="7">
        <v>95.0</v>
      </c>
      <c r="B96" s="3"/>
      <c r="C96" s="8" t="s">
        <v>1233</v>
      </c>
      <c r="D96" s="8" t="s">
        <v>692</v>
      </c>
      <c r="E96" s="9">
        <v>2019.0</v>
      </c>
      <c r="F96" s="9">
        <v>2020.0</v>
      </c>
      <c r="G96" s="9">
        <v>14.0</v>
      </c>
      <c r="H96" s="9">
        <v>35.0</v>
      </c>
      <c r="I96" s="3"/>
      <c r="J96" s="3"/>
      <c r="K96" s="3"/>
      <c r="L96" s="9">
        <v>6.95</v>
      </c>
      <c r="M96" s="9">
        <v>12.0</v>
      </c>
      <c r="N96" s="3"/>
      <c r="O96" s="3"/>
      <c r="P96" s="3"/>
      <c r="Q96" s="3"/>
      <c r="R96" s="9">
        <v>45.1</v>
      </c>
      <c r="S96" s="9">
        <v>51.0</v>
      </c>
      <c r="T96" s="9">
        <v>32.0</v>
      </c>
      <c r="U96" s="9">
        <v>35.0</v>
      </c>
      <c r="V96" s="9">
        <v>8.0</v>
      </c>
      <c r="W96" s="9">
        <v>20.0</v>
      </c>
      <c r="X96" s="9">
        <v>0.0</v>
      </c>
      <c r="Y96" s="9">
        <v>1.0</v>
      </c>
      <c r="Z96" s="9">
        <v>1.0</v>
      </c>
      <c r="AA96" s="9">
        <v>1.0</v>
      </c>
      <c r="AB96" s="9">
        <v>1.0</v>
      </c>
      <c r="AC96" s="9">
        <v>204.0</v>
      </c>
      <c r="AD96" s="9">
        <v>1.566</v>
      </c>
      <c r="AE96" s="9">
        <v>6.9</v>
      </c>
      <c r="AF96" s="9">
        <v>1.75</v>
      </c>
      <c r="AG96" s="9">
        <v>204.0</v>
      </c>
      <c r="AH96" s="9">
        <v>178.0</v>
      </c>
      <c r="AI96" s="9">
        <v>32.0</v>
      </c>
      <c r="AJ96" s="9">
        <v>51.0</v>
      </c>
      <c r="AK96" s="9">
        <v>18.0</v>
      </c>
      <c r="AL96" s="9">
        <v>1.0</v>
      </c>
      <c r="AM96" s="9">
        <v>8.0</v>
      </c>
      <c r="AN96" s="9">
        <v>2.0</v>
      </c>
      <c r="AO96" s="9">
        <v>0.0</v>
      </c>
      <c r="AP96" s="9">
        <v>20.0</v>
      </c>
      <c r="AQ96" s="9">
        <v>0.287</v>
      </c>
      <c r="AR96" s="9">
        <v>0.358</v>
      </c>
      <c r="AS96" s="9">
        <v>0.534</v>
      </c>
      <c r="AT96" s="9">
        <v>0.892</v>
      </c>
      <c r="AU96" s="9">
        <v>95.0</v>
      </c>
      <c r="AV96" s="9">
        <v>3.0</v>
      </c>
      <c r="AW96" s="9">
        <v>1.0</v>
      </c>
      <c r="AX96" s="9">
        <v>3.0</v>
      </c>
      <c r="AY96" s="9">
        <v>2.0</v>
      </c>
      <c r="AZ96" s="9">
        <v>0.0</v>
      </c>
      <c r="BA96" s="9">
        <v>1.0</v>
      </c>
      <c r="BB96" s="9">
        <v>0.314</v>
      </c>
      <c r="BC96" s="5">
        <f t="shared" si="1"/>
        <v>24</v>
      </c>
      <c r="BD96" s="5">
        <f t="shared" si="2"/>
        <v>2</v>
      </c>
    </row>
    <row r="97">
      <c r="A97" s="7">
        <v>96.0</v>
      </c>
      <c r="B97" s="3"/>
      <c r="C97" s="8" t="s">
        <v>1218</v>
      </c>
      <c r="D97" s="8" t="s">
        <v>692</v>
      </c>
      <c r="E97" s="9">
        <v>2019.0</v>
      </c>
      <c r="F97" s="9">
        <v>2020.0</v>
      </c>
      <c r="G97" s="9">
        <v>53.0</v>
      </c>
      <c r="H97" s="9">
        <v>35.0</v>
      </c>
      <c r="I97" s="3"/>
      <c r="J97" s="3"/>
      <c r="K97" s="3"/>
      <c r="L97" s="9">
        <v>3.95</v>
      </c>
      <c r="M97" s="9">
        <v>0.0</v>
      </c>
      <c r="N97" s="3"/>
      <c r="O97" s="3"/>
      <c r="P97" s="3"/>
      <c r="Q97" s="3"/>
      <c r="R97" s="9">
        <v>27.1</v>
      </c>
      <c r="S97" s="9">
        <v>22.0</v>
      </c>
      <c r="T97" s="9">
        <v>22.0</v>
      </c>
      <c r="U97" s="9">
        <v>12.0</v>
      </c>
      <c r="V97" s="9">
        <v>5.0</v>
      </c>
      <c r="W97" s="9">
        <v>9.0</v>
      </c>
      <c r="X97" s="9">
        <v>3.0</v>
      </c>
      <c r="Y97" s="9">
        <v>2.0</v>
      </c>
      <c r="Z97" s="9">
        <v>3.0</v>
      </c>
      <c r="AA97" s="9">
        <v>0.0</v>
      </c>
      <c r="AB97" s="9">
        <v>0.0</v>
      </c>
      <c r="AC97" s="9">
        <v>114.0</v>
      </c>
      <c r="AD97" s="9">
        <v>1.134</v>
      </c>
      <c r="AE97" s="9">
        <v>11.5</v>
      </c>
      <c r="AF97" s="9">
        <v>3.89</v>
      </c>
      <c r="AG97" s="9">
        <v>114.0</v>
      </c>
      <c r="AH97" s="9">
        <v>101.0</v>
      </c>
      <c r="AI97" s="9">
        <v>22.0</v>
      </c>
      <c r="AJ97" s="9">
        <v>22.0</v>
      </c>
      <c r="AK97" s="9">
        <v>5.0</v>
      </c>
      <c r="AL97" s="9">
        <v>0.0</v>
      </c>
      <c r="AM97" s="9">
        <v>5.0</v>
      </c>
      <c r="AN97" s="9">
        <v>2.0</v>
      </c>
      <c r="AO97" s="9">
        <v>0.0</v>
      </c>
      <c r="AP97" s="9">
        <v>9.0</v>
      </c>
      <c r="AQ97" s="9">
        <v>0.218</v>
      </c>
      <c r="AR97" s="9">
        <v>0.301</v>
      </c>
      <c r="AS97" s="9">
        <v>0.416</v>
      </c>
      <c r="AT97" s="9">
        <v>0.717</v>
      </c>
      <c r="AU97" s="9">
        <v>42.0</v>
      </c>
      <c r="AV97" s="9">
        <v>3.0</v>
      </c>
      <c r="AW97" s="9">
        <v>3.0</v>
      </c>
      <c r="AX97" s="9">
        <v>1.0</v>
      </c>
      <c r="AY97" s="9">
        <v>0.0</v>
      </c>
      <c r="AZ97" s="9">
        <v>3.0</v>
      </c>
      <c r="BA97" s="9">
        <v>2.0</v>
      </c>
      <c r="BB97" s="9">
        <v>0.279</v>
      </c>
      <c r="BC97" s="5">
        <f t="shared" si="1"/>
        <v>12</v>
      </c>
      <c r="BD97" s="5">
        <f t="shared" si="2"/>
        <v>2</v>
      </c>
    </row>
    <row r="98">
      <c r="A98" s="7">
        <v>97.0</v>
      </c>
      <c r="B98" s="3"/>
      <c r="C98" s="8" t="s">
        <v>1179</v>
      </c>
      <c r="D98" s="8" t="s">
        <v>692</v>
      </c>
      <c r="E98" s="9">
        <v>2019.0</v>
      </c>
      <c r="F98" s="9">
        <v>2020.0</v>
      </c>
      <c r="G98" s="9">
        <v>79.0</v>
      </c>
      <c r="H98" s="9">
        <v>35.0</v>
      </c>
      <c r="I98" s="3"/>
      <c r="J98" s="3"/>
      <c r="K98" s="3"/>
      <c r="L98" s="9">
        <v>2.17</v>
      </c>
      <c r="M98" s="9">
        <v>0.0</v>
      </c>
      <c r="N98" s="3"/>
      <c r="O98" s="3"/>
      <c r="P98" s="3"/>
      <c r="Q98" s="3"/>
      <c r="R98" s="9">
        <v>54.0</v>
      </c>
      <c r="S98" s="9">
        <v>38.0</v>
      </c>
      <c r="T98" s="9">
        <v>18.0</v>
      </c>
      <c r="U98" s="9">
        <v>13.0</v>
      </c>
      <c r="V98" s="9">
        <v>3.0</v>
      </c>
      <c r="W98" s="9">
        <v>27.0</v>
      </c>
      <c r="X98" s="9">
        <v>1.0</v>
      </c>
      <c r="Y98" s="9">
        <v>3.0</v>
      </c>
      <c r="Z98" s="9">
        <v>1.0</v>
      </c>
      <c r="AA98" s="9">
        <v>0.0</v>
      </c>
      <c r="AB98" s="9">
        <v>5.0</v>
      </c>
      <c r="AC98" s="9">
        <v>220.0</v>
      </c>
      <c r="AD98" s="9">
        <v>1.204</v>
      </c>
      <c r="AE98" s="9">
        <v>5.8</v>
      </c>
      <c r="AF98" s="9">
        <v>1.3</v>
      </c>
      <c r="AG98" s="9">
        <v>220.0</v>
      </c>
      <c r="AH98" s="9">
        <v>190.0</v>
      </c>
      <c r="AI98" s="9">
        <v>18.0</v>
      </c>
      <c r="AJ98" s="9">
        <v>38.0</v>
      </c>
      <c r="AK98" s="9">
        <v>7.0</v>
      </c>
      <c r="AL98" s="9">
        <v>0.0</v>
      </c>
      <c r="AM98" s="9">
        <v>3.0</v>
      </c>
      <c r="AN98" s="9">
        <v>1.0</v>
      </c>
      <c r="AO98" s="9">
        <v>2.0</v>
      </c>
      <c r="AP98" s="9">
        <v>27.0</v>
      </c>
      <c r="AQ98" s="9">
        <v>0.2</v>
      </c>
      <c r="AR98" s="9">
        <v>0.301</v>
      </c>
      <c r="AS98" s="9">
        <v>0.284</v>
      </c>
      <c r="AT98" s="9">
        <v>0.586</v>
      </c>
      <c r="AU98" s="9">
        <v>54.0</v>
      </c>
      <c r="AV98" s="9">
        <v>9.0</v>
      </c>
      <c r="AW98" s="9">
        <v>1.0</v>
      </c>
      <c r="AX98" s="9">
        <v>1.0</v>
      </c>
      <c r="AY98" s="9">
        <v>1.0</v>
      </c>
      <c r="AZ98" s="9">
        <v>1.0</v>
      </c>
      <c r="BA98" s="9">
        <v>3.0</v>
      </c>
      <c r="BB98" s="9">
        <v>0.229</v>
      </c>
      <c r="BC98" s="5">
        <f t="shared" si="1"/>
        <v>28</v>
      </c>
      <c r="BD98" s="5">
        <f t="shared" si="2"/>
        <v>-1</v>
      </c>
    </row>
    <row r="99">
      <c r="A99" s="7">
        <v>98.0</v>
      </c>
      <c r="B99" s="3"/>
      <c r="C99" s="8" t="s">
        <v>1139</v>
      </c>
      <c r="D99" s="8" t="s">
        <v>692</v>
      </c>
      <c r="E99" s="9">
        <v>2019.0</v>
      </c>
      <c r="F99" s="9">
        <v>2020.0</v>
      </c>
      <c r="G99" s="9">
        <v>53.0</v>
      </c>
      <c r="H99" s="9">
        <v>34.0</v>
      </c>
      <c r="I99" s="3"/>
      <c r="J99" s="3"/>
      <c r="K99" s="3"/>
      <c r="L99" s="9">
        <v>4.88</v>
      </c>
      <c r="M99" s="9">
        <v>0.0</v>
      </c>
      <c r="N99" s="3"/>
      <c r="O99" s="3"/>
      <c r="P99" s="3"/>
      <c r="Q99" s="3"/>
      <c r="R99" s="9">
        <v>24.0</v>
      </c>
      <c r="S99" s="9">
        <v>24.0</v>
      </c>
      <c r="T99" s="9">
        <v>12.0</v>
      </c>
      <c r="U99" s="9">
        <v>13.0</v>
      </c>
      <c r="V99" s="9">
        <v>3.0</v>
      </c>
      <c r="W99" s="9">
        <v>12.0</v>
      </c>
      <c r="X99" s="9">
        <v>0.0</v>
      </c>
      <c r="Y99" s="9">
        <v>0.0</v>
      </c>
      <c r="Z99" s="9">
        <v>0.0</v>
      </c>
      <c r="AA99" s="9">
        <v>0.0</v>
      </c>
      <c r="AB99" s="9">
        <v>0.0</v>
      </c>
      <c r="AC99" s="9">
        <v>104.0</v>
      </c>
      <c r="AD99" s="9">
        <v>1.5</v>
      </c>
      <c r="AE99" s="9">
        <v>12.8</v>
      </c>
      <c r="AF99" s="9">
        <v>2.83</v>
      </c>
      <c r="AG99" s="9">
        <v>104.0</v>
      </c>
      <c r="AH99" s="9">
        <v>90.0</v>
      </c>
      <c r="AI99" s="9">
        <v>12.0</v>
      </c>
      <c r="AJ99" s="9">
        <v>24.0</v>
      </c>
      <c r="AK99" s="9">
        <v>2.0</v>
      </c>
      <c r="AL99" s="9">
        <v>0.0</v>
      </c>
      <c r="AM99" s="9">
        <v>3.0</v>
      </c>
      <c r="AN99" s="9">
        <v>0.0</v>
      </c>
      <c r="AO99" s="9">
        <v>1.0</v>
      </c>
      <c r="AP99" s="9">
        <v>12.0</v>
      </c>
      <c r="AQ99" s="9">
        <v>0.267</v>
      </c>
      <c r="AR99" s="9">
        <v>0.353</v>
      </c>
      <c r="AS99" s="9">
        <v>0.389</v>
      </c>
      <c r="AT99" s="9">
        <v>0.742</v>
      </c>
      <c r="AU99" s="9">
        <v>35.0</v>
      </c>
      <c r="AV99" s="9">
        <v>3.0</v>
      </c>
      <c r="AW99" s="9">
        <v>0.0</v>
      </c>
      <c r="AX99" s="9">
        <v>2.0</v>
      </c>
      <c r="AY99" s="9">
        <v>0.0</v>
      </c>
      <c r="AZ99" s="9">
        <v>0.0</v>
      </c>
      <c r="BA99" s="9">
        <v>0.0</v>
      </c>
      <c r="BB99" s="9">
        <v>0.396</v>
      </c>
      <c r="BC99" s="5">
        <f t="shared" si="1"/>
        <v>19</v>
      </c>
      <c r="BD99" s="5">
        <f t="shared" si="2"/>
        <v>-1</v>
      </c>
    </row>
    <row r="100">
      <c r="A100" s="7">
        <v>99.0</v>
      </c>
      <c r="B100" s="3"/>
      <c r="C100" s="8" t="s">
        <v>1215</v>
      </c>
      <c r="D100" s="8" t="s">
        <v>692</v>
      </c>
      <c r="E100" s="9">
        <v>2019.0</v>
      </c>
      <c r="F100" s="9">
        <v>2019.0</v>
      </c>
      <c r="G100" s="9">
        <v>54.0</v>
      </c>
      <c r="H100" s="9">
        <v>34.0</v>
      </c>
      <c r="I100" s="3"/>
      <c r="J100" s="3"/>
      <c r="K100" s="3"/>
      <c r="L100" s="9">
        <v>6.81</v>
      </c>
      <c r="M100" s="9">
        <v>0.0</v>
      </c>
      <c r="N100" s="3"/>
      <c r="O100" s="3"/>
      <c r="P100" s="3"/>
      <c r="Q100" s="3"/>
      <c r="R100" s="9">
        <v>35.2</v>
      </c>
      <c r="S100" s="9">
        <v>40.0</v>
      </c>
      <c r="T100" s="9">
        <v>26.0</v>
      </c>
      <c r="U100" s="9">
        <v>27.0</v>
      </c>
      <c r="V100" s="9">
        <v>9.0</v>
      </c>
      <c r="W100" s="9">
        <v>20.0</v>
      </c>
      <c r="X100" s="9">
        <v>5.0</v>
      </c>
      <c r="Y100" s="9">
        <v>0.0</v>
      </c>
      <c r="Z100" s="9">
        <v>1.0</v>
      </c>
      <c r="AA100" s="9">
        <v>0.0</v>
      </c>
      <c r="AB100" s="9">
        <v>2.0</v>
      </c>
      <c r="AC100" s="9">
        <v>164.0</v>
      </c>
      <c r="AD100" s="9">
        <v>1.682</v>
      </c>
      <c r="AE100" s="9">
        <v>8.6</v>
      </c>
      <c r="AF100" s="9">
        <v>1.7</v>
      </c>
      <c r="AG100" s="9">
        <v>164.0</v>
      </c>
      <c r="AH100" s="9">
        <v>140.0</v>
      </c>
      <c r="AI100" s="9">
        <v>26.0</v>
      </c>
      <c r="AJ100" s="9">
        <v>40.0</v>
      </c>
      <c r="AK100" s="9">
        <v>7.0</v>
      </c>
      <c r="AL100" s="9">
        <v>1.0</v>
      </c>
      <c r="AM100" s="9">
        <v>9.0</v>
      </c>
      <c r="AN100" s="9">
        <v>2.0</v>
      </c>
      <c r="AO100" s="9">
        <v>1.0</v>
      </c>
      <c r="AP100" s="9">
        <v>20.0</v>
      </c>
      <c r="AQ100" s="9">
        <v>0.286</v>
      </c>
      <c r="AR100" s="9">
        <v>0.377</v>
      </c>
      <c r="AS100" s="9">
        <v>0.543</v>
      </c>
      <c r="AT100" s="9">
        <v>0.919</v>
      </c>
      <c r="AU100" s="9">
        <v>76.0</v>
      </c>
      <c r="AV100" s="9">
        <v>3.0</v>
      </c>
      <c r="AW100" s="9">
        <v>1.0</v>
      </c>
      <c r="AX100" s="9">
        <v>1.0</v>
      </c>
      <c r="AY100" s="9">
        <v>1.0</v>
      </c>
      <c r="AZ100" s="9">
        <v>5.0</v>
      </c>
      <c r="BA100" s="9">
        <v>0.0</v>
      </c>
      <c r="BB100" s="9">
        <v>0.316</v>
      </c>
      <c r="BC100" s="5">
        <f t="shared" si="1"/>
        <v>23</v>
      </c>
      <c r="BD100" s="5">
        <f t="shared" si="2"/>
        <v>1</v>
      </c>
    </row>
    <row r="101">
      <c r="A101" s="7">
        <v>100.0</v>
      </c>
      <c r="B101" s="3"/>
      <c r="C101" s="8" t="s">
        <v>1141</v>
      </c>
      <c r="D101" s="8" t="s">
        <v>692</v>
      </c>
      <c r="E101" s="9">
        <v>2019.0</v>
      </c>
      <c r="F101" s="9">
        <v>2020.0</v>
      </c>
      <c r="G101" s="9">
        <v>67.0</v>
      </c>
      <c r="H101" s="9">
        <v>33.0</v>
      </c>
      <c r="I101" s="3"/>
      <c r="J101" s="3"/>
      <c r="K101" s="3"/>
      <c r="L101" s="9">
        <v>5.35</v>
      </c>
      <c r="M101" s="9">
        <v>0.0</v>
      </c>
      <c r="N101" s="3"/>
      <c r="O101" s="3"/>
      <c r="P101" s="3"/>
      <c r="Q101" s="3"/>
      <c r="R101" s="9">
        <v>33.2</v>
      </c>
      <c r="S101" s="9">
        <v>31.0</v>
      </c>
      <c r="T101" s="9">
        <v>23.0</v>
      </c>
      <c r="U101" s="9">
        <v>20.0</v>
      </c>
      <c r="V101" s="9">
        <v>7.0</v>
      </c>
      <c r="W101" s="9">
        <v>14.0</v>
      </c>
      <c r="X101" s="9">
        <v>0.0</v>
      </c>
      <c r="Y101" s="9">
        <v>0.0</v>
      </c>
      <c r="Z101" s="9">
        <v>5.0</v>
      </c>
      <c r="AA101" s="9">
        <v>0.0</v>
      </c>
      <c r="AB101" s="9">
        <v>3.0</v>
      </c>
      <c r="AC101" s="9">
        <v>143.0</v>
      </c>
      <c r="AD101" s="9">
        <v>1.337</v>
      </c>
      <c r="AE101" s="9">
        <v>8.8</v>
      </c>
      <c r="AF101" s="9">
        <v>2.36</v>
      </c>
      <c r="AG101" s="9">
        <v>143.0</v>
      </c>
      <c r="AH101" s="9">
        <v>123.0</v>
      </c>
      <c r="AI101" s="9">
        <v>23.0</v>
      </c>
      <c r="AJ101" s="9">
        <v>31.0</v>
      </c>
      <c r="AK101" s="9">
        <v>3.0</v>
      </c>
      <c r="AL101" s="9">
        <v>0.0</v>
      </c>
      <c r="AM101" s="9">
        <v>7.0</v>
      </c>
      <c r="AN101" s="9">
        <v>0.0</v>
      </c>
      <c r="AO101" s="9">
        <v>0.0</v>
      </c>
      <c r="AP101" s="9">
        <v>14.0</v>
      </c>
      <c r="AQ101" s="9">
        <v>0.252</v>
      </c>
      <c r="AR101" s="9">
        <v>0.35</v>
      </c>
      <c r="AS101" s="9">
        <v>0.447</v>
      </c>
      <c r="AT101" s="9">
        <v>0.797</v>
      </c>
      <c r="AU101" s="9">
        <v>55.0</v>
      </c>
      <c r="AV101" s="9">
        <v>7.0</v>
      </c>
      <c r="AW101" s="9">
        <v>5.0</v>
      </c>
      <c r="AX101" s="9">
        <v>0.0</v>
      </c>
      <c r="AY101" s="9">
        <v>1.0</v>
      </c>
      <c r="AZ101" s="9">
        <v>0.0</v>
      </c>
      <c r="BA101" s="9">
        <v>0.0</v>
      </c>
      <c r="BB101" s="9">
        <v>0.286</v>
      </c>
      <c r="BC101" s="5">
        <f t="shared" si="1"/>
        <v>21</v>
      </c>
      <c r="BD101" s="5">
        <f t="shared" si="2"/>
        <v>0</v>
      </c>
    </row>
    <row r="102">
      <c r="A102" s="7">
        <v>101.0</v>
      </c>
      <c r="B102" s="3"/>
      <c r="C102" s="8" t="s">
        <v>1214</v>
      </c>
      <c r="D102" s="8" t="s">
        <v>692</v>
      </c>
      <c r="E102" s="9">
        <v>2019.0</v>
      </c>
      <c r="F102" s="9">
        <v>2020.0</v>
      </c>
      <c r="G102" s="9">
        <v>44.0</v>
      </c>
      <c r="H102" s="9">
        <v>33.0</v>
      </c>
      <c r="I102" s="3"/>
      <c r="J102" s="3"/>
      <c r="K102" s="3"/>
      <c r="L102" s="9">
        <v>6.2</v>
      </c>
      <c r="M102" s="9">
        <v>1.0</v>
      </c>
      <c r="N102" s="3"/>
      <c r="O102" s="3"/>
      <c r="P102" s="3"/>
      <c r="Q102" s="3"/>
      <c r="R102" s="9">
        <v>24.2</v>
      </c>
      <c r="S102" s="9">
        <v>31.0</v>
      </c>
      <c r="T102" s="9">
        <v>25.0</v>
      </c>
      <c r="U102" s="9">
        <v>17.0</v>
      </c>
      <c r="V102" s="9">
        <v>4.0</v>
      </c>
      <c r="W102" s="9">
        <v>24.0</v>
      </c>
      <c r="X102" s="9">
        <v>2.0</v>
      </c>
      <c r="Y102" s="9">
        <v>4.0</v>
      </c>
      <c r="Z102" s="9">
        <v>0.0</v>
      </c>
      <c r="AA102" s="9">
        <v>0.0</v>
      </c>
      <c r="AB102" s="9">
        <v>7.0</v>
      </c>
      <c r="AC102" s="9">
        <v>131.0</v>
      </c>
      <c r="AD102" s="9">
        <v>2.23</v>
      </c>
      <c r="AE102" s="9">
        <v>12.0</v>
      </c>
      <c r="AF102" s="9">
        <v>1.38</v>
      </c>
      <c r="AG102" s="9">
        <v>131.0</v>
      </c>
      <c r="AH102" s="9">
        <v>105.0</v>
      </c>
      <c r="AI102" s="9">
        <v>25.0</v>
      </c>
      <c r="AJ102" s="9">
        <v>31.0</v>
      </c>
      <c r="AK102" s="9">
        <v>5.0</v>
      </c>
      <c r="AL102" s="9">
        <v>1.0</v>
      </c>
      <c r="AM102" s="9">
        <v>4.0</v>
      </c>
      <c r="AN102" s="9">
        <v>1.0</v>
      </c>
      <c r="AO102" s="9">
        <v>0.0</v>
      </c>
      <c r="AP102" s="9">
        <v>24.0</v>
      </c>
      <c r="AQ102" s="9">
        <v>0.295</v>
      </c>
      <c r="AR102" s="9">
        <v>0.42</v>
      </c>
      <c r="AS102" s="9">
        <v>0.476</v>
      </c>
      <c r="AT102" s="9">
        <v>0.896</v>
      </c>
      <c r="AU102" s="9">
        <v>50.0</v>
      </c>
      <c r="AV102" s="9">
        <v>3.0</v>
      </c>
      <c r="AW102" s="9">
        <v>0.0</v>
      </c>
      <c r="AX102" s="9">
        <v>0.0</v>
      </c>
      <c r="AY102" s="9">
        <v>2.0</v>
      </c>
      <c r="AZ102" s="9">
        <v>2.0</v>
      </c>
      <c r="BA102" s="9">
        <v>4.0</v>
      </c>
      <c r="BB102" s="9">
        <v>0.386</v>
      </c>
      <c r="BC102" s="5">
        <f t="shared" si="1"/>
        <v>21</v>
      </c>
      <c r="BD102" s="5">
        <f t="shared" si="2"/>
        <v>1</v>
      </c>
    </row>
    <row r="103">
      <c r="A103" s="7">
        <v>102.0</v>
      </c>
      <c r="B103" s="3"/>
      <c r="C103" s="8" t="s">
        <v>1193</v>
      </c>
      <c r="D103" s="8" t="s">
        <v>692</v>
      </c>
      <c r="E103" s="9">
        <v>2019.0</v>
      </c>
      <c r="F103" s="9">
        <v>2020.0</v>
      </c>
      <c r="G103" s="9">
        <v>64.0</v>
      </c>
      <c r="H103" s="9">
        <v>32.0</v>
      </c>
      <c r="I103" s="3"/>
      <c r="J103" s="3"/>
      <c r="K103" s="3"/>
      <c r="L103" s="9">
        <v>4.01</v>
      </c>
      <c r="M103" s="9">
        <v>1.0</v>
      </c>
      <c r="N103" s="3"/>
      <c r="O103" s="3"/>
      <c r="P103" s="3"/>
      <c r="Q103" s="3"/>
      <c r="R103" s="9">
        <v>33.2</v>
      </c>
      <c r="S103" s="9">
        <v>43.0</v>
      </c>
      <c r="T103" s="9">
        <v>15.0</v>
      </c>
      <c r="U103" s="9">
        <v>15.0</v>
      </c>
      <c r="V103" s="9">
        <v>4.0</v>
      </c>
      <c r="W103" s="9">
        <v>14.0</v>
      </c>
      <c r="X103" s="9">
        <v>4.0</v>
      </c>
      <c r="Y103" s="9">
        <v>2.0</v>
      </c>
      <c r="Z103" s="9">
        <v>0.0</v>
      </c>
      <c r="AA103" s="9">
        <v>0.0</v>
      </c>
      <c r="AB103" s="9">
        <v>1.0</v>
      </c>
      <c r="AC103" s="9">
        <v>152.0</v>
      </c>
      <c r="AD103" s="9">
        <v>1.693</v>
      </c>
      <c r="AE103" s="9">
        <v>8.6</v>
      </c>
      <c r="AF103" s="9">
        <v>2.29</v>
      </c>
      <c r="AG103" s="9">
        <v>152.0</v>
      </c>
      <c r="AH103" s="9">
        <v>137.0</v>
      </c>
      <c r="AI103" s="9">
        <v>15.0</v>
      </c>
      <c r="AJ103" s="9">
        <v>43.0</v>
      </c>
      <c r="AK103" s="9">
        <v>7.0</v>
      </c>
      <c r="AL103" s="9">
        <v>0.0</v>
      </c>
      <c r="AM103" s="9">
        <v>4.0</v>
      </c>
      <c r="AN103" s="9">
        <v>1.0</v>
      </c>
      <c r="AO103" s="9">
        <v>2.0</v>
      </c>
      <c r="AP103" s="9">
        <v>14.0</v>
      </c>
      <c r="AQ103" s="9">
        <v>0.314</v>
      </c>
      <c r="AR103" s="9">
        <v>0.375</v>
      </c>
      <c r="AS103" s="9">
        <v>0.453</v>
      </c>
      <c r="AT103" s="9">
        <v>0.828</v>
      </c>
      <c r="AU103" s="9">
        <v>62.0</v>
      </c>
      <c r="AV103" s="9">
        <v>3.0</v>
      </c>
      <c r="AW103" s="9">
        <v>0.0</v>
      </c>
      <c r="AX103" s="9">
        <v>0.0</v>
      </c>
      <c r="AY103" s="9">
        <v>1.0</v>
      </c>
      <c r="AZ103" s="9">
        <v>4.0</v>
      </c>
      <c r="BA103" s="9">
        <v>2.0</v>
      </c>
      <c r="BB103" s="9">
        <v>0.382</v>
      </c>
      <c r="BC103" s="5">
        <f t="shared" si="1"/>
        <v>32</v>
      </c>
      <c r="BD103" s="5">
        <f t="shared" si="2"/>
        <v>-1</v>
      </c>
    </row>
    <row r="104">
      <c r="A104" s="7">
        <v>103.0</v>
      </c>
      <c r="B104" s="3"/>
      <c r="C104" s="8" t="s">
        <v>1201</v>
      </c>
      <c r="D104" s="8" t="s">
        <v>692</v>
      </c>
      <c r="E104" s="9">
        <v>2019.0</v>
      </c>
      <c r="F104" s="9">
        <v>2019.0</v>
      </c>
      <c r="G104" s="9">
        <v>55.0</v>
      </c>
      <c r="H104" s="9">
        <v>32.0</v>
      </c>
      <c r="I104" s="3"/>
      <c r="J104" s="3"/>
      <c r="K104" s="3"/>
      <c r="L104" s="9">
        <v>4.15</v>
      </c>
      <c r="M104" s="9">
        <v>0.0</v>
      </c>
      <c r="N104" s="3"/>
      <c r="O104" s="3"/>
      <c r="P104" s="3"/>
      <c r="Q104" s="3"/>
      <c r="R104" s="9">
        <v>26.0</v>
      </c>
      <c r="S104" s="9">
        <v>25.0</v>
      </c>
      <c r="T104" s="9">
        <v>17.0</v>
      </c>
      <c r="U104" s="9">
        <v>12.0</v>
      </c>
      <c r="V104" s="9">
        <v>4.0</v>
      </c>
      <c r="W104" s="9">
        <v>14.0</v>
      </c>
      <c r="X104" s="9">
        <v>2.0</v>
      </c>
      <c r="Y104" s="9">
        <v>2.0</v>
      </c>
      <c r="Z104" s="9">
        <v>0.0</v>
      </c>
      <c r="AA104" s="9">
        <v>0.0</v>
      </c>
      <c r="AB104" s="9">
        <v>3.0</v>
      </c>
      <c r="AC104" s="9">
        <v>118.0</v>
      </c>
      <c r="AD104" s="9">
        <v>1.5</v>
      </c>
      <c r="AE104" s="9">
        <v>11.1</v>
      </c>
      <c r="AF104" s="9">
        <v>2.29</v>
      </c>
      <c r="AG104" s="9">
        <v>118.0</v>
      </c>
      <c r="AH104" s="9">
        <v>101.0</v>
      </c>
      <c r="AI104" s="9">
        <v>17.0</v>
      </c>
      <c r="AJ104" s="9">
        <v>25.0</v>
      </c>
      <c r="AK104" s="9">
        <v>6.0</v>
      </c>
      <c r="AL104" s="9">
        <v>0.0</v>
      </c>
      <c r="AM104" s="9">
        <v>4.0</v>
      </c>
      <c r="AN104" s="9">
        <v>2.0</v>
      </c>
      <c r="AO104" s="9">
        <v>0.0</v>
      </c>
      <c r="AP104" s="9">
        <v>14.0</v>
      </c>
      <c r="AQ104" s="9">
        <v>0.248</v>
      </c>
      <c r="AR104" s="9">
        <v>0.333</v>
      </c>
      <c r="AS104" s="9">
        <v>0.426</v>
      </c>
      <c r="AT104" s="9">
        <v>0.759</v>
      </c>
      <c r="AU104" s="9">
        <v>43.0</v>
      </c>
      <c r="AV104" s="9">
        <v>1.0</v>
      </c>
      <c r="AW104" s="9">
        <v>0.0</v>
      </c>
      <c r="AX104" s="9">
        <v>1.0</v>
      </c>
      <c r="AY104" s="9">
        <v>2.0</v>
      </c>
      <c r="AZ104" s="9">
        <v>2.0</v>
      </c>
      <c r="BA104" s="9">
        <v>2.0</v>
      </c>
      <c r="BB104" s="9">
        <v>0.313</v>
      </c>
      <c r="BC104" s="5">
        <f t="shared" si="1"/>
        <v>15</v>
      </c>
      <c r="BD104" s="5">
        <f t="shared" si="2"/>
        <v>2</v>
      </c>
    </row>
    <row r="105">
      <c r="A105" s="7">
        <v>104.0</v>
      </c>
      <c r="B105" s="3"/>
      <c r="C105" s="8" t="s">
        <v>1228</v>
      </c>
      <c r="D105" s="8" t="s">
        <v>692</v>
      </c>
      <c r="E105" s="9">
        <v>2019.0</v>
      </c>
      <c r="F105" s="9">
        <v>2020.0</v>
      </c>
      <c r="G105" s="9">
        <v>34.0</v>
      </c>
      <c r="H105" s="9">
        <v>31.0</v>
      </c>
      <c r="I105" s="3"/>
      <c r="J105" s="3"/>
      <c r="K105" s="3"/>
      <c r="L105" s="9">
        <v>6.6</v>
      </c>
      <c r="M105" s="9">
        <v>0.0</v>
      </c>
      <c r="N105" s="3"/>
      <c r="O105" s="3"/>
      <c r="P105" s="3"/>
      <c r="Q105" s="3"/>
      <c r="R105" s="9">
        <v>30.0</v>
      </c>
      <c r="S105" s="9">
        <v>34.0</v>
      </c>
      <c r="T105" s="9">
        <v>22.0</v>
      </c>
      <c r="U105" s="9">
        <v>22.0</v>
      </c>
      <c r="V105" s="9">
        <v>6.0</v>
      </c>
      <c r="W105" s="9">
        <v>16.0</v>
      </c>
      <c r="X105" s="9">
        <v>0.0</v>
      </c>
      <c r="Y105" s="9">
        <v>0.0</v>
      </c>
      <c r="Z105" s="9">
        <v>1.0</v>
      </c>
      <c r="AA105" s="9">
        <v>0.0</v>
      </c>
      <c r="AB105" s="9">
        <v>1.0</v>
      </c>
      <c r="AC105" s="9">
        <v>138.0</v>
      </c>
      <c r="AD105" s="9">
        <v>1.667</v>
      </c>
      <c r="AE105" s="9">
        <v>9.3</v>
      </c>
      <c r="AF105" s="9">
        <v>1.94</v>
      </c>
      <c r="AG105" s="9">
        <v>138.0</v>
      </c>
      <c r="AH105" s="9">
        <v>119.0</v>
      </c>
      <c r="AI105" s="9">
        <v>22.0</v>
      </c>
      <c r="AJ105" s="9">
        <v>34.0</v>
      </c>
      <c r="AK105" s="9">
        <v>10.0</v>
      </c>
      <c r="AL105" s="9">
        <v>1.0</v>
      </c>
      <c r="AM105" s="9">
        <v>6.0</v>
      </c>
      <c r="AN105" s="9">
        <v>1.0</v>
      </c>
      <c r="AO105" s="9">
        <v>0.0</v>
      </c>
      <c r="AP105" s="9">
        <v>16.0</v>
      </c>
      <c r="AQ105" s="9">
        <v>0.286</v>
      </c>
      <c r="AR105" s="9">
        <v>0.372</v>
      </c>
      <c r="AS105" s="9">
        <v>0.538</v>
      </c>
      <c r="AT105" s="9">
        <v>0.91</v>
      </c>
      <c r="AU105" s="9">
        <v>64.0</v>
      </c>
      <c r="AV105" s="9">
        <v>4.0</v>
      </c>
      <c r="AW105" s="9">
        <v>1.0</v>
      </c>
      <c r="AX105" s="9">
        <v>0.0</v>
      </c>
      <c r="AY105" s="9">
        <v>1.0</v>
      </c>
      <c r="AZ105" s="9">
        <v>0.0</v>
      </c>
      <c r="BA105" s="9">
        <v>0.0</v>
      </c>
      <c r="BB105" s="9">
        <v>0.337</v>
      </c>
      <c r="BC105" s="5">
        <f t="shared" si="1"/>
        <v>17</v>
      </c>
      <c r="BD105" s="5">
        <f t="shared" si="2"/>
        <v>1</v>
      </c>
    </row>
    <row r="106">
      <c r="A106" s="7">
        <v>105.0</v>
      </c>
      <c r="B106" s="3"/>
      <c r="C106" s="8" t="s">
        <v>1259</v>
      </c>
      <c r="D106" s="8" t="s">
        <v>692</v>
      </c>
      <c r="E106" s="9">
        <v>2019.0</v>
      </c>
      <c r="F106" s="9">
        <v>2020.0</v>
      </c>
      <c r="G106" s="9">
        <v>19.0</v>
      </c>
      <c r="H106" s="9">
        <v>31.0</v>
      </c>
      <c r="I106" s="3"/>
      <c r="J106" s="3"/>
      <c r="K106" s="3"/>
      <c r="L106" s="9">
        <v>5.4</v>
      </c>
      <c r="M106" s="9">
        <v>3.0</v>
      </c>
      <c r="N106" s="3"/>
      <c r="O106" s="3"/>
      <c r="P106" s="3"/>
      <c r="Q106" s="3"/>
      <c r="R106" s="9">
        <v>36.2</v>
      </c>
      <c r="S106" s="9">
        <v>50.0</v>
      </c>
      <c r="T106" s="9">
        <v>21.0</v>
      </c>
      <c r="U106" s="9">
        <v>22.0</v>
      </c>
      <c r="V106" s="9">
        <v>5.0</v>
      </c>
      <c r="W106" s="9">
        <v>16.0</v>
      </c>
      <c r="X106" s="9">
        <v>0.0</v>
      </c>
      <c r="Y106" s="9">
        <v>0.0</v>
      </c>
      <c r="Z106" s="9">
        <v>0.0</v>
      </c>
      <c r="AA106" s="9">
        <v>0.0</v>
      </c>
      <c r="AB106" s="9">
        <v>2.0</v>
      </c>
      <c r="AC106" s="9">
        <v>165.0</v>
      </c>
      <c r="AD106" s="9">
        <v>1.8</v>
      </c>
      <c r="AE106" s="9">
        <v>7.6</v>
      </c>
      <c r="AF106" s="9">
        <v>1.94</v>
      </c>
      <c r="AG106" s="9">
        <v>165.0</v>
      </c>
      <c r="AH106" s="9">
        <v>149.0</v>
      </c>
      <c r="AI106" s="9">
        <v>21.0</v>
      </c>
      <c r="AJ106" s="9">
        <v>50.0</v>
      </c>
      <c r="AK106" s="9">
        <v>13.0</v>
      </c>
      <c r="AL106" s="9">
        <v>1.0</v>
      </c>
      <c r="AM106" s="9">
        <v>5.0</v>
      </c>
      <c r="AN106" s="9">
        <v>1.0</v>
      </c>
      <c r="AO106" s="9">
        <v>1.0</v>
      </c>
      <c r="AP106" s="9">
        <v>16.0</v>
      </c>
      <c r="AQ106" s="9">
        <v>0.336</v>
      </c>
      <c r="AR106" s="9">
        <v>0.4</v>
      </c>
      <c r="AS106" s="9">
        <v>0.537</v>
      </c>
      <c r="AT106" s="9">
        <v>0.937</v>
      </c>
      <c r="AU106" s="9">
        <v>80.0</v>
      </c>
      <c r="AV106" s="9">
        <v>8.0</v>
      </c>
      <c r="AW106" s="9">
        <v>0.0</v>
      </c>
      <c r="AX106" s="9">
        <v>0.0</v>
      </c>
      <c r="AY106" s="9">
        <v>0.0</v>
      </c>
      <c r="AZ106" s="9">
        <v>0.0</v>
      </c>
      <c r="BA106" s="9">
        <v>0.0</v>
      </c>
      <c r="BB106" s="9">
        <v>0.398</v>
      </c>
      <c r="BC106" s="5">
        <f t="shared" si="1"/>
        <v>31</v>
      </c>
      <c r="BD106" s="5">
        <f t="shared" si="2"/>
        <v>0</v>
      </c>
    </row>
    <row r="107">
      <c r="A107" s="7">
        <v>106.0</v>
      </c>
      <c r="B107" s="3"/>
      <c r="C107" s="8" t="s">
        <v>1158</v>
      </c>
      <c r="D107" s="8" t="s">
        <v>692</v>
      </c>
      <c r="E107" s="9">
        <v>2019.0</v>
      </c>
      <c r="F107" s="9">
        <v>2020.0</v>
      </c>
      <c r="G107" s="9">
        <v>30.0</v>
      </c>
      <c r="H107" s="9">
        <v>31.0</v>
      </c>
      <c r="I107" s="3"/>
      <c r="J107" s="3"/>
      <c r="K107" s="3"/>
      <c r="L107" s="9">
        <v>5.66</v>
      </c>
      <c r="M107" s="9">
        <v>1.0</v>
      </c>
      <c r="N107" s="3"/>
      <c r="O107" s="3"/>
      <c r="P107" s="3"/>
      <c r="Q107" s="3"/>
      <c r="R107" s="9">
        <v>20.2</v>
      </c>
      <c r="S107" s="9">
        <v>26.0</v>
      </c>
      <c r="T107" s="9">
        <v>8.0</v>
      </c>
      <c r="U107" s="9">
        <v>13.0</v>
      </c>
      <c r="V107" s="9">
        <v>1.0</v>
      </c>
      <c r="W107" s="9">
        <v>18.0</v>
      </c>
      <c r="X107" s="9">
        <v>1.0</v>
      </c>
      <c r="Y107" s="9">
        <v>0.0</v>
      </c>
      <c r="Z107" s="9">
        <v>2.0</v>
      </c>
      <c r="AA107" s="9">
        <v>0.0</v>
      </c>
      <c r="AB107" s="9">
        <v>1.0</v>
      </c>
      <c r="AC107" s="9">
        <v>107.0</v>
      </c>
      <c r="AD107" s="9">
        <v>2.129</v>
      </c>
      <c r="AE107" s="9">
        <v>13.5</v>
      </c>
      <c r="AF107" s="9">
        <v>1.72</v>
      </c>
      <c r="AG107" s="9">
        <v>107.0</v>
      </c>
      <c r="AH107" s="9">
        <v>86.0</v>
      </c>
      <c r="AI107" s="9">
        <v>8.0</v>
      </c>
      <c r="AJ107" s="9">
        <v>26.0</v>
      </c>
      <c r="AK107" s="9">
        <v>8.0</v>
      </c>
      <c r="AL107" s="9">
        <v>0.0</v>
      </c>
      <c r="AM107" s="9">
        <v>1.0</v>
      </c>
      <c r="AN107" s="9">
        <v>0.0</v>
      </c>
      <c r="AO107" s="9">
        <v>0.0</v>
      </c>
      <c r="AP107" s="9">
        <v>18.0</v>
      </c>
      <c r="AQ107" s="9">
        <v>0.302</v>
      </c>
      <c r="AR107" s="9">
        <v>0.434</v>
      </c>
      <c r="AS107" s="9">
        <v>0.43</v>
      </c>
      <c r="AT107" s="9">
        <v>0.864</v>
      </c>
      <c r="AU107" s="9">
        <v>37.0</v>
      </c>
      <c r="AV107" s="9">
        <v>1.0</v>
      </c>
      <c r="AW107" s="9">
        <v>2.0</v>
      </c>
      <c r="AX107" s="9">
        <v>1.0</v>
      </c>
      <c r="AY107" s="9">
        <v>0.0</v>
      </c>
      <c r="AZ107" s="9">
        <v>1.0</v>
      </c>
      <c r="BA107" s="9">
        <v>0.0</v>
      </c>
      <c r="BB107" s="9">
        <v>0.463</v>
      </c>
      <c r="BC107" s="5">
        <f t="shared" si="1"/>
        <v>17</v>
      </c>
      <c r="BD107" s="5">
        <f t="shared" si="2"/>
        <v>0</v>
      </c>
    </row>
    <row r="108">
      <c r="A108" s="7">
        <v>107.0</v>
      </c>
      <c r="B108" s="3"/>
      <c r="C108" s="8" t="s">
        <v>1232</v>
      </c>
      <c r="D108" s="8" t="s">
        <v>692</v>
      </c>
      <c r="E108" s="9">
        <v>2019.0</v>
      </c>
      <c r="F108" s="9">
        <v>2019.0</v>
      </c>
      <c r="G108" s="9">
        <v>16.0</v>
      </c>
      <c r="H108" s="9">
        <v>30.0</v>
      </c>
      <c r="I108" s="3"/>
      <c r="J108" s="3"/>
      <c r="K108" s="3"/>
      <c r="L108" s="9">
        <v>6.63</v>
      </c>
      <c r="M108" s="9">
        <v>8.0</v>
      </c>
      <c r="N108" s="3"/>
      <c r="O108" s="3"/>
      <c r="P108" s="3"/>
      <c r="Q108" s="3"/>
      <c r="R108" s="9">
        <v>36.2</v>
      </c>
      <c r="S108" s="9">
        <v>42.0</v>
      </c>
      <c r="T108" s="9">
        <v>30.0</v>
      </c>
      <c r="U108" s="9">
        <v>27.0</v>
      </c>
      <c r="V108" s="9">
        <v>10.0</v>
      </c>
      <c r="W108" s="9">
        <v>23.0</v>
      </c>
      <c r="X108" s="9">
        <v>3.0</v>
      </c>
      <c r="Y108" s="9">
        <v>0.0</v>
      </c>
      <c r="Z108" s="9">
        <v>1.0</v>
      </c>
      <c r="AA108" s="9">
        <v>1.0</v>
      </c>
      <c r="AB108" s="9">
        <v>1.0</v>
      </c>
      <c r="AC108" s="9">
        <v>168.0</v>
      </c>
      <c r="AD108" s="9">
        <v>1.773</v>
      </c>
      <c r="AE108" s="9">
        <v>7.4</v>
      </c>
      <c r="AF108" s="9">
        <v>1.3</v>
      </c>
      <c r="AG108" s="9">
        <v>168.0</v>
      </c>
      <c r="AH108" s="9">
        <v>142.0</v>
      </c>
      <c r="AI108" s="9">
        <v>30.0</v>
      </c>
      <c r="AJ108" s="9">
        <v>42.0</v>
      </c>
      <c r="AK108" s="9">
        <v>4.0</v>
      </c>
      <c r="AL108" s="9">
        <v>0.0</v>
      </c>
      <c r="AM108" s="9">
        <v>10.0</v>
      </c>
      <c r="AN108" s="9">
        <v>3.0</v>
      </c>
      <c r="AO108" s="9">
        <v>1.0</v>
      </c>
      <c r="AP108" s="9">
        <v>23.0</v>
      </c>
      <c r="AQ108" s="9">
        <v>0.296</v>
      </c>
      <c r="AR108" s="9">
        <v>0.393</v>
      </c>
      <c r="AS108" s="9">
        <v>0.535</v>
      </c>
      <c r="AT108" s="9">
        <v>0.928</v>
      </c>
      <c r="AU108" s="9">
        <v>76.0</v>
      </c>
      <c r="AV108" s="9">
        <v>4.0</v>
      </c>
      <c r="AW108" s="9">
        <v>1.0</v>
      </c>
      <c r="AX108" s="9">
        <v>0.0</v>
      </c>
      <c r="AY108" s="9">
        <v>2.0</v>
      </c>
      <c r="AZ108" s="9">
        <v>3.0</v>
      </c>
      <c r="BA108" s="9">
        <v>0.0</v>
      </c>
      <c r="BB108" s="9">
        <v>0.308</v>
      </c>
      <c r="BC108" s="5">
        <f t="shared" si="1"/>
        <v>28</v>
      </c>
      <c r="BD108" s="5">
        <f t="shared" si="2"/>
        <v>2</v>
      </c>
    </row>
    <row r="109">
      <c r="A109" s="7">
        <v>108.0</v>
      </c>
      <c r="B109" s="3"/>
      <c r="C109" s="8" t="s">
        <v>1209</v>
      </c>
      <c r="D109" s="8" t="s">
        <v>692</v>
      </c>
      <c r="E109" s="9">
        <v>2019.0</v>
      </c>
      <c r="F109" s="9">
        <v>2020.0</v>
      </c>
      <c r="G109" s="9">
        <v>50.0</v>
      </c>
      <c r="H109" s="9">
        <v>30.0</v>
      </c>
      <c r="I109" s="3"/>
      <c r="J109" s="3"/>
      <c r="K109" s="3"/>
      <c r="L109" s="9">
        <v>5.4</v>
      </c>
      <c r="M109" s="9">
        <v>0.0</v>
      </c>
      <c r="N109" s="3"/>
      <c r="O109" s="3"/>
      <c r="P109" s="3"/>
      <c r="Q109" s="3"/>
      <c r="R109" s="9">
        <v>26.2</v>
      </c>
      <c r="S109" s="9">
        <v>27.0</v>
      </c>
      <c r="T109" s="9">
        <v>15.0</v>
      </c>
      <c r="U109" s="9">
        <v>16.0</v>
      </c>
      <c r="V109" s="9">
        <v>2.0</v>
      </c>
      <c r="W109" s="9">
        <v>19.0</v>
      </c>
      <c r="X109" s="9">
        <v>4.0</v>
      </c>
      <c r="Y109" s="9">
        <v>0.0</v>
      </c>
      <c r="Z109" s="9">
        <v>1.0</v>
      </c>
      <c r="AA109" s="9">
        <v>0.0</v>
      </c>
      <c r="AB109" s="9">
        <v>4.0</v>
      </c>
      <c r="AC109" s="9">
        <v>124.0</v>
      </c>
      <c r="AD109" s="9">
        <v>1.725</v>
      </c>
      <c r="AE109" s="9">
        <v>10.1</v>
      </c>
      <c r="AF109" s="9">
        <v>1.58</v>
      </c>
      <c r="AG109" s="9">
        <v>124.0</v>
      </c>
      <c r="AH109" s="9">
        <v>103.0</v>
      </c>
      <c r="AI109" s="9">
        <v>15.0</v>
      </c>
      <c r="AJ109" s="9">
        <v>27.0</v>
      </c>
      <c r="AK109" s="9">
        <v>7.0</v>
      </c>
      <c r="AL109" s="9">
        <v>1.0</v>
      </c>
      <c r="AM109" s="9">
        <v>2.0</v>
      </c>
      <c r="AN109" s="9">
        <v>1.0</v>
      </c>
      <c r="AO109" s="9">
        <v>0.0</v>
      </c>
      <c r="AP109" s="9">
        <v>19.0</v>
      </c>
      <c r="AQ109" s="9">
        <v>0.262</v>
      </c>
      <c r="AR109" s="9">
        <v>0.379</v>
      </c>
      <c r="AS109" s="9">
        <v>0.408</v>
      </c>
      <c r="AT109" s="9">
        <v>0.787</v>
      </c>
      <c r="AU109" s="9">
        <v>42.0</v>
      </c>
      <c r="AV109" s="9">
        <v>3.0</v>
      </c>
      <c r="AW109" s="9">
        <v>1.0</v>
      </c>
      <c r="AX109" s="9">
        <v>0.0</v>
      </c>
      <c r="AY109" s="9">
        <v>1.0</v>
      </c>
      <c r="AZ109" s="9">
        <v>4.0</v>
      </c>
      <c r="BA109" s="9">
        <v>0.0</v>
      </c>
      <c r="BB109" s="9">
        <v>0.347</v>
      </c>
      <c r="BC109" s="5">
        <f t="shared" si="1"/>
        <v>17</v>
      </c>
      <c r="BD109" s="5">
        <f t="shared" si="2"/>
        <v>1</v>
      </c>
    </row>
    <row r="110">
      <c r="A110" s="7">
        <v>109.0</v>
      </c>
      <c r="B110" s="3"/>
      <c r="C110" s="8" t="s">
        <v>1260</v>
      </c>
      <c r="D110" s="8" t="s">
        <v>692</v>
      </c>
      <c r="E110" s="9">
        <v>2019.0</v>
      </c>
      <c r="F110" s="9">
        <v>2019.0</v>
      </c>
      <c r="G110" s="9">
        <v>18.0</v>
      </c>
      <c r="H110" s="9">
        <v>29.0</v>
      </c>
      <c r="I110" s="3"/>
      <c r="J110" s="3"/>
      <c r="K110" s="3"/>
      <c r="L110" s="9">
        <v>6.75</v>
      </c>
      <c r="M110" s="9">
        <v>2.0</v>
      </c>
      <c r="N110" s="3"/>
      <c r="O110" s="3"/>
      <c r="P110" s="3"/>
      <c r="Q110" s="3"/>
      <c r="R110" s="9">
        <v>24.0</v>
      </c>
      <c r="S110" s="9">
        <v>29.0</v>
      </c>
      <c r="T110" s="9">
        <v>16.0</v>
      </c>
      <c r="U110" s="9">
        <v>18.0</v>
      </c>
      <c r="V110" s="9">
        <v>5.0</v>
      </c>
      <c r="W110" s="9">
        <v>15.0</v>
      </c>
      <c r="X110" s="9">
        <v>0.0</v>
      </c>
      <c r="Y110" s="9">
        <v>1.0</v>
      </c>
      <c r="Z110" s="9">
        <v>0.0</v>
      </c>
      <c r="AA110" s="9">
        <v>0.0</v>
      </c>
      <c r="AB110" s="9">
        <v>0.0</v>
      </c>
      <c r="AC110" s="9">
        <v>115.0</v>
      </c>
      <c r="AD110" s="9">
        <v>1.833</v>
      </c>
      <c r="AE110" s="9">
        <v>10.9</v>
      </c>
      <c r="AF110" s="9">
        <v>1.93</v>
      </c>
      <c r="AG110" s="9">
        <v>115.0</v>
      </c>
      <c r="AH110" s="9">
        <v>99.0</v>
      </c>
      <c r="AI110" s="9">
        <v>16.0</v>
      </c>
      <c r="AJ110" s="9">
        <v>29.0</v>
      </c>
      <c r="AK110" s="9">
        <v>10.0</v>
      </c>
      <c r="AL110" s="9">
        <v>0.0</v>
      </c>
      <c r="AM110" s="9">
        <v>5.0</v>
      </c>
      <c r="AN110" s="9">
        <v>1.0</v>
      </c>
      <c r="AO110" s="9">
        <v>0.0</v>
      </c>
      <c r="AP110" s="9">
        <v>15.0</v>
      </c>
      <c r="AQ110" s="9">
        <v>0.293</v>
      </c>
      <c r="AR110" s="9">
        <v>0.383</v>
      </c>
      <c r="AS110" s="9">
        <v>0.545</v>
      </c>
      <c r="AT110" s="9">
        <v>0.928</v>
      </c>
      <c r="AU110" s="9">
        <v>54.0</v>
      </c>
      <c r="AV110" s="9">
        <v>1.0</v>
      </c>
      <c r="AW110" s="9">
        <v>0.0</v>
      </c>
      <c r="AX110" s="9">
        <v>0.0</v>
      </c>
      <c r="AY110" s="9">
        <v>1.0</v>
      </c>
      <c r="AZ110" s="9">
        <v>0.0</v>
      </c>
      <c r="BA110" s="9">
        <v>1.0</v>
      </c>
      <c r="BB110" s="9">
        <v>0.364</v>
      </c>
      <c r="BC110" s="5">
        <f t="shared" si="1"/>
        <v>14</v>
      </c>
      <c r="BD110" s="5">
        <f t="shared" si="2"/>
        <v>1</v>
      </c>
    </row>
    <row r="111">
      <c r="A111" s="7">
        <v>110.0</v>
      </c>
      <c r="B111" s="3"/>
      <c r="C111" s="8" t="s">
        <v>1227</v>
      </c>
      <c r="D111" s="8" t="s">
        <v>692</v>
      </c>
      <c r="E111" s="9">
        <v>2019.0</v>
      </c>
      <c r="F111" s="9">
        <v>2020.0</v>
      </c>
      <c r="G111" s="9">
        <v>57.0</v>
      </c>
      <c r="H111" s="9">
        <v>29.0</v>
      </c>
      <c r="I111" s="3"/>
      <c r="J111" s="3"/>
      <c r="K111" s="3"/>
      <c r="L111" s="9">
        <v>2.48</v>
      </c>
      <c r="M111" s="9">
        <v>0.0</v>
      </c>
      <c r="N111" s="3"/>
      <c r="O111" s="3"/>
      <c r="P111" s="3"/>
      <c r="Q111" s="3"/>
      <c r="R111" s="9">
        <v>36.1</v>
      </c>
      <c r="S111" s="9">
        <v>24.0</v>
      </c>
      <c r="T111" s="9">
        <v>18.0</v>
      </c>
      <c r="U111" s="9">
        <v>10.0</v>
      </c>
      <c r="V111" s="9">
        <v>4.0</v>
      </c>
      <c r="W111" s="9">
        <v>15.0</v>
      </c>
      <c r="X111" s="9">
        <v>3.0</v>
      </c>
      <c r="Y111" s="9">
        <v>1.0</v>
      </c>
      <c r="Z111" s="9">
        <v>2.0</v>
      </c>
      <c r="AA111" s="9">
        <v>0.0</v>
      </c>
      <c r="AB111" s="9">
        <v>2.0</v>
      </c>
      <c r="AC111" s="9">
        <v>146.0</v>
      </c>
      <c r="AD111" s="9">
        <v>1.073</v>
      </c>
      <c r="AE111" s="9">
        <v>7.2</v>
      </c>
      <c r="AF111" s="9">
        <v>1.93</v>
      </c>
      <c r="AG111" s="9">
        <v>146.0</v>
      </c>
      <c r="AH111" s="9">
        <v>126.0</v>
      </c>
      <c r="AI111" s="9">
        <v>18.0</v>
      </c>
      <c r="AJ111" s="9">
        <v>24.0</v>
      </c>
      <c r="AK111" s="9">
        <v>3.0</v>
      </c>
      <c r="AL111" s="9">
        <v>0.0</v>
      </c>
      <c r="AM111" s="9">
        <v>4.0</v>
      </c>
      <c r="AN111" s="9">
        <v>1.0</v>
      </c>
      <c r="AO111" s="9">
        <v>1.0</v>
      </c>
      <c r="AP111" s="9">
        <v>15.0</v>
      </c>
      <c r="AQ111" s="9">
        <v>0.19</v>
      </c>
      <c r="AR111" s="9">
        <v>0.281</v>
      </c>
      <c r="AS111" s="9">
        <v>0.31</v>
      </c>
      <c r="AT111" s="9">
        <v>0.59</v>
      </c>
      <c r="AU111" s="9">
        <v>39.0</v>
      </c>
      <c r="AV111" s="9">
        <v>5.0</v>
      </c>
      <c r="AW111" s="9">
        <v>2.0</v>
      </c>
      <c r="AX111" s="9">
        <v>0.0</v>
      </c>
      <c r="AY111" s="9">
        <v>3.0</v>
      </c>
      <c r="AZ111" s="9">
        <v>3.0</v>
      </c>
      <c r="BA111" s="9">
        <v>1.0</v>
      </c>
      <c r="BB111" s="9">
        <v>0.208</v>
      </c>
      <c r="BC111" s="5">
        <f t="shared" si="1"/>
        <v>17</v>
      </c>
      <c r="BD111" s="5">
        <f t="shared" si="2"/>
        <v>0</v>
      </c>
    </row>
    <row r="112">
      <c r="A112" s="7">
        <v>111.0</v>
      </c>
      <c r="B112" s="3"/>
      <c r="C112" s="8" t="s">
        <v>1171</v>
      </c>
      <c r="D112" s="8" t="s">
        <v>692</v>
      </c>
      <c r="E112" s="9">
        <v>2019.0</v>
      </c>
      <c r="F112" s="9">
        <v>2020.0</v>
      </c>
      <c r="G112" s="9">
        <v>64.0</v>
      </c>
      <c r="H112" s="9">
        <v>29.0</v>
      </c>
      <c r="I112" s="3"/>
      <c r="J112" s="3"/>
      <c r="K112" s="3"/>
      <c r="L112" s="9">
        <v>3.86</v>
      </c>
      <c r="M112" s="9">
        <v>0.0</v>
      </c>
      <c r="N112" s="3"/>
      <c r="O112" s="3"/>
      <c r="P112" s="3"/>
      <c r="Q112" s="3"/>
      <c r="R112" s="9">
        <v>25.2</v>
      </c>
      <c r="S112" s="9">
        <v>27.0</v>
      </c>
      <c r="T112" s="9">
        <v>18.0</v>
      </c>
      <c r="U112" s="9">
        <v>11.0</v>
      </c>
      <c r="V112" s="9">
        <v>2.0</v>
      </c>
      <c r="W112" s="9">
        <v>7.0</v>
      </c>
      <c r="X112" s="9">
        <v>4.0</v>
      </c>
      <c r="Y112" s="9">
        <v>1.0</v>
      </c>
      <c r="Z112" s="9">
        <v>2.0</v>
      </c>
      <c r="AA112" s="9">
        <v>0.0</v>
      </c>
      <c r="AB112" s="9">
        <v>0.0</v>
      </c>
      <c r="AC112" s="9">
        <v>107.0</v>
      </c>
      <c r="AD112" s="9">
        <v>1.325</v>
      </c>
      <c r="AE112" s="9">
        <v>10.2</v>
      </c>
      <c r="AF112" s="9">
        <v>4.14</v>
      </c>
      <c r="AG112" s="9">
        <v>107.0</v>
      </c>
      <c r="AH112" s="9">
        <v>97.0</v>
      </c>
      <c r="AI112" s="9">
        <v>18.0</v>
      </c>
      <c r="AJ112" s="9">
        <v>27.0</v>
      </c>
      <c r="AK112" s="9">
        <v>14.0</v>
      </c>
      <c r="AL112" s="9">
        <v>0.0</v>
      </c>
      <c r="AM112" s="9">
        <v>2.0</v>
      </c>
      <c r="AN112" s="9">
        <v>3.0</v>
      </c>
      <c r="AO112" s="9">
        <v>0.0</v>
      </c>
      <c r="AP112" s="9">
        <v>7.0</v>
      </c>
      <c r="AQ112" s="9">
        <v>0.278</v>
      </c>
      <c r="AR112" s="9">
        <v>0.336</v>
      </c>
      <c r="AS112" s="9">
        <v>0.485</v>
      </c>
      <c r="AT112" s="9">
        <v>0.821</v>
      </c>
      <c r="AU112" s="9">
        <v>47.0</v>
      </c>
      <c r="AV112" s="9">
        <v>4.0</v>
      </c>
      <c r="AW112" s="9">
        <v>2.0</v>
      </c>
      <c r="AX112" s="9">
        <v>0.0</v>
      </c>
      <c r="AY112" s="9">
        <v>1.0</v>
      </c>
      <c r="AZ112" s="9">
        <v>4.0</v>
      </c>
      <c r="BA112" s="9">
        <v>1.0</v>
      </c>
      <c r="BB112" s="9">
        <v>0.373</v>
      </c>
      <c r="BC112" s="5">
        <f t="shared" si="1"/>
        <v>11</v>
      </c>
      <c r="BD112" s="5">
        <f t="shared" si="2"/>
        <v>3</v>
      </c>
    </row>
    <row r="113">
      <c r="A113" s="7">
        <v>112.0</v>
      </c>
      <c r="B113" s="3"/>
      <c r="C113" s="8" t="s">
        <v>1261</v>
      </c>
      <c r="D113" s="8" t="s">
        <v>692</v>
      </c>
      <c r="E113" s="9">
        <v>2019.0</v>
      </c>
      <c r="F113" s="9">
        <v>2020.0</v>
      </c>
      <c r="G113" s="9">
        <v>10.0</v>
      </c>
      <c r="H113" s="9">
        <v>28.0</v>
      </c>
      <c r="I113" s="3"/>
      <c r="J113" s="3"/>
      <c r="K113" s="3"/>
      <c r="L113" s="9">
        <v>5.79</v>
      </c>
      <c r="M113" s="9">
        <v>8.0</v>
      </c>
      <c r="N113" s="3"/>
      <c r="O113" s="3"/>
      <c r="P113" s="3"/>
      <c r="Q113" s="3"/>
      <c r="R113" s="9">
        <v>32.2</v>
      </c>
      <c r="S113" s="9">
        <v>36.0</v>
      </c>
      <c r="T113" s="9">
        <v>22.0</v>
      </c>
      <c r="U113" s="9">
        <v>21.0</v>
      </c>
      <c r="V113" s="9">
        <v>10.0</v>
      </c>
      <c r="W113" s="9">
        <v>12.0</v>
      </c>
      <c r="X113" s="9">
        <v>1.0</v>
      </c>
      <c r="Y113" s="9">
        <v>1.0</v>
      </c>
      <c r="Z113" s="9">
        <v>2.0</v>
      </c>
      <c r="AA113" s="9">
        <v>0.0</v>
      </c>
      <c r="AB113" s="9">
        <v>1.0</v>
      </c>
      <c r="AC113" s="9">
        <v>144.0</v>
      </c>
      <c r="AD113" s="9">
        <v>1.469</v>
      </c>
      <c r="AE113" s="9">
        <v>7.7</v>
      </c>
      <c r="AF113" s="9">
        <v>2.33</v>
      </c>
      <c r="AG113" s="9">
        <v>144.0</v>
      </c>
      <c r="AH113" s="9">
        <v>128.0</v>
      </c>
      <c r="AI113" s="9">
        <v>22.0</v>
      </c>
      <c r="AJ113" s="9">
        <v>36.0</v>
      </c>
      <c r="AK113" s="9">
        <v>8.0</v>
      </c>
      <c r="AL113" s="9">
        <v>0.0</v>
      </c>
      <c r="AM113" s="9">
        <v>10.0</v>
      </c>
      <c r="AN113" s="9">
        <v>1.0</v>
      </c>
      <c r="AO113" s="9">
        <v>1.0</v>
      </c>
      <c r="AP113" s="9">
        <v>12.0</v>
      </c>
      <c r="AQ113" s="9">
        <v>0.281</v>
      </c>
      <c r="AR113" s="9">
        <v>0.352</v>
      </c>
      <c r="AS113" s="9">
        <v>0.578</v>
      </c>
      <c r="AT113" s="9">
        <v>0.93</v>
      </c>
      <c r="AU113" s="9">
        <v>74.0</v>
      </c>
      <c r="AV113" s="9">
        <v>3.0</v>
      </c>
      <c r="AW113" s="9">
        <v>2.0</v>
      </c>
      <c r="AX113" s="9">
        <v>2.0</v>
      </c>
      <c r="AY113" s="9">
        <v>0.0</v>
      </c>
      <c r="AZ113" s="9">
        <v>1.0</v>
      </c>
      <c r="BA113" s="9">
        <v>1.0</v>
      </c>
      <c r="BB113" s="9">
        <v>0.289</v>
      </c>
      <c r="BC113" s="5">
        <f t="shared" si="1"/>
        <v>18</v>
      </c>
      <c r="BD113" s="5">
        <f t="shared" si="2"/>
        <v>0</v>
      </c>
    </row>
    <row r="114">
      <c r="A114" s="7">
        <v>113.0</v>
      </c>
      <c r="B114" s="3"/>
      <c r="C114" s="8" t="s">
        <v>1262</v>
      </c>
      <c r="D114" s="8" t="s">
        <v>692</v>
      </c>
      <c r="E114" s="9">
        <v>2020.0</v>
      </c>
      <c r="F114" s="9">
        <v>2020.0</v>
      </c>
      <c r="G114" s="9">
        <v>7.0</v>
      </c>
      <c r="H114" s="9">
        <v>28.0</v>
      </c>
      <c r="I114" s="3"/>
      <c r="J114" s="3"/>
      <c r="K114" s="3"/>
      <c r="L114" s="9">
        <v>4.65</v>
      </c>
      <c r="M114" s="9">
        <v>7.0</v>
      </c>
      <c r="N114" s="3"/>
      <c r="O114" s="3"/>
      <c r="P114" s="3"/>
      <c r="Q114" s="3"/>
      <c r="R114" s="9">
        <v>31.0</v>
      </c>
      <c r="S114" s="9">
        <v>30.0</v>
      </c>
      <c r="T114" s="9">
        <v>21.0</v>
      </c>
      <c r="U114" s="9">
        <v>16.0</v>
      </c>
      <c r="V114" s="9">
        <v>5.0</v>
      </c>
      <c r="W114" s="9">
        <v>9.0</v>
      </c>
      <c r="X114" s="9">
        <v>1.0</v>
      </c>
      <c r="Y114" s="9">
        <v>3.0</v>
      </c>
      <c r="Z114" s="9">
        <v>2.0</v>
      </c>
      <c r="AA114" s="9">
        <v>0.0</v>
      </c>
      <c r="AB114" s="9">
        <v>0.0</v>
      </c>
      <c r="AC114" s="9">
        <v>132.0</v>
      </c>
      <c r="AD114" s="9">
        <v>1.258</v>
      </c>
      <c r="AE114" s="9">
        <v>8.1</v>
      </c>
      <c r="AF114" s="9">
        <v>3.11</v>
      </c>
      <c r="AG114" s="9">
        <v>132.0</v>
      </c>
      <c r="AH114" s="9">
        <v>121.0</v>
      </c>
      <c r="AI114" s="9">
        <v>21.0</v>
      </c>
      <c r="AJ114" s="9">
        <v>30.0</v>
      </c>
      <c r="AK114" s="9">
        <v>7.0</v>
      </c>
      <c r="AL114" s="9">
        <v>1.0</v>
      </c>
      <c r="AM114" s="9">
        <v>5.0</v>
      </c>
      <c r="AN114" s="9">
        <v>0.0</v>
      </c>
      <c r="AO114" s="9">
        <v>0.0</v>
      </c>
      <c r="AP114" s="9">
        <v>9.0</v>
      </c>
      <c r="AQ114" s="9">
        <v>0.248</v>
      </c>
      <c r="AR114" s="9">
        <v>0.311</v>
      </c>
      <c r="AS114" s="9">
        <v>0.446</v>
      </c>
      <c r="AT114" s="9">
        <v>0.757</v>
      </c>
      <c r="AU114" s="9">
        <v>54.0</v>
      </c>
      <c r="AV114" s="9">
        <v>4.0</v>
      </c>
      <c r="AW114" s="9">
        <v>2.0</v>
      </c>
      <c r="AX114" s="9">
        <v>0.0</v>
      </c>
      <c r="AY114" s="9">
        <v>0.0</v>
      </c>
      <c r="AZ114" s="9">
        <v>1.0</v>
      </c>
      <c r="BA114" s="9">
        <v>3.0</v>
      </c>
      <c r="BB114" s="9">
        <v>0.284</v>
      </c>
      <c r="BC114" s="5">
        <f t="shared" si="1"/>
        <v>17</v>
      </c>
      <c r="BD114" s="5">
        <f t="shared" si="2"/>
        <v>0</v>
      </c>
    </row>
    <row r="115">
      <c r="A115" s="7">
        <v>114.0</v>
      </c>
      <c r="B115" s="3"/>
      <c r="C115" s="8" t="s">
        <v>1231</v>
      </c>
      <c r="D115" s="8" t="s">
        <v>692</v>
      </c>
      <c r="E115" s="9">
        <v>2019.0</v>
      </c>
      <c r="F115" s="9">
        <v>2020.0</v>
      </c>
      <c r="G115" s="9">
        <v>36.0</v>
      </c>
      <c r="H115" s="9">
        <v>28.0</v>
      </c>
      <c r="I115" s="3"/>
      <c r="J115" s="3"/>
      <c r="K115" s="3"/>
      <c r="L115" s="9">
        <v>3.69</v>
      </c>
      <c r="M115" s="9">
        <v>0.0</v>
      </c>
      <c r="N115" s="3"/>
      <c r="O115" s="3"/>
      <c r="P115" s="3"/>
      <c r="Q115" s="3"/>
      <c r="R115" s="9">
        <v>31.2</v>
      </c>
      <c r="S115" s="9">
        <v>40.0</v>
      </c>
      <c r="T115" s="9">
        <v>17.0</v>
      </c>
      <c r="U115" s="9">
        <v>13.0</v>
      </c>
      <c r="V115" s="9">
        <v>5.0</v>
      </c>
      <c r="W115" s="9">
        <v>9.0</v>
      </c>
      <c r="X115" s="9">
        <v>2.0</v>
      </c>
      <c r="Y115" s="9">
        <v>2.0</v>
      </c>
      <c r="Z115" s="9">
        <v>1.0</v>
      </c>
      <c r="AA115" s="9">
        <v>1.0</v>
      </c>
      <c r="AB115" s="9">
        <v>1.0</v>
      </c>
      <c r="AC115" s="9">
        <v>140.0</v>
      </c>
      <c r="AD115" s="9">
        <v>1.547</v>
      </c>
      <c r="AE115" s="9">
        <v>8.0</v>
      </c>
      <c r="AF115" s="9">
        <v>3.11</v>
      </c>
      <c r="AG115" s="9">
        <v>140.0</v>
      </c>
      <c r="AH115" s="9">
        <v>128.0</v>
      </c>
      <c r="AI115" s="9">
        <v>17.0</v>
      </c>
      <c r="AJ115" s="9">
        <v>40.0</v>
      </c>
      <c r="AK115" s="9">
        <v>6.0</v>
      </c>
      <c r="AL115" s="9">
        <v>0.0</v>
      </c>
      <c r="AM115" s="9">
        <v>5.0</v>
      </c>
      <c r="AN115" s="9">
        <v>0.0</v>
      </c>
      <c r="AO115" s="9">
        <v>2.0</v>
      </c>
      <c r="AP115" s="9">
        <v>9.0</v>
      </c>
      <c r="AQ115" s="9">
        <v>0.313</v>
      </c>
      <c r="AR115" s="9">
        <v>0.36</v>
      </c>
      <c r="AS115" s="9">
        <v>0.477</v>
      </c>
      <c r="AT115" s="9">
        <v>0.836</v>
      </c>
      <c r="AU115" s="9">
        <v>61.0</v>
      </c>
      <c r="AV115" s="9">
        <v>5.0</v>
      </c>
      <c r="AW115" s="9">
        <v>1.0</v>
      </c>
      <c r="AX115" s="9">
        <v>1.0</v>
      </c>
      <c r="AY115" s="9">
        <v>1.0</v>
      </c>
      <c r="AZ115" s="9">
        <v>2.0</v>
      </c>
      <c r="BA115" s="9">
        <v>2.0</v>
      </c>
      <c r="BB115" s="9">
        <v>0.365</v>
      </c>
      <c r="BC115" s="5">
        <f t="shared" si="1"/>
        <v>29</v>
      </c>
      <c r="BD115" s="5">
        <f t="shared" si="2"/>
        <v>-2</v>
      </c>
    </row>
    <row r="116">
      <c r="A116" s="7">
        <v>115.0</v>
      </c>
      <c r="B116" s="3"/>
      <c r="C116" s="8" t="s">
        <v>1210</v>
      </c>
      <c r="D116" s="8" t="s">
        <v>692</v>
      </c>
      <c r="E116" s="9">
        <v>2019.0</v>
      </c>
      <c r="F116" s="9">
        <v>2020.0</v>
      </c>
      <c r="G116" s="9">
        <v>32.0</v>
      </c>
      <c r="H116" s="9">
        <v>27.0</v>
      </c>
      <c r="I116" s="3"/>
      <c r="J116" s="3"/>
      <c r="K116" s="3"/>
      <c r="L116" s="9">
        <v>5.6</v>
      </c>
      <c r="M116" s="9">
        <v>0.0</v>
      </c>
      <c r="N116" s="3"/>
      <c r="O116" s="3"/>
      <c r="P116" s="3"/>
      <c r="Q116" s="3"/>
      <c r="R116" s="9">
        <v>17.2</v>
      </c>
      <c r="S116" s="9">
        <v>18.0</v>
      </c>
      <c r="T116" s="9">
        <v>10.0</v>
      </c>
      <c r="U116" s="9">
        <v>11.0</v>
      </c>
      <c r="V116" s="9">
        <v>3.0</v>
      </c>
      <c r="W116" s="9">
        <v>18.0</v>
      </c>
      <c r="X116" s="9">
        <v>3.0</v>
      </c>
      <c r="Y116" s="9">
        <v>2.0</v>
      </c>
      <c r="Z116" s="9">
        <v>0.0</v>
      </c>
      <c r="AA116" s="9">
        <v>0.0</v>
      </c>
      <c r="AB116" s="9">
        <v>1.0</v>
      </c>
      <c r="AC116" s="9">
        <v>89.0</v>
      </c>
      <c r="AD116" s="9">
        <v>2.038</v>
      </c>
      <c r="AE116" s="9">
        <v>13.8</v>
      </c>
      <c r="AF116" s="9">
        <v>1.5</v>
      </c>
      <c r="AG116" s="9">
        <v>89.0</v>
      </c>
      <c r="AH116" s="9">
        <v>69.0</v>
      </c>
      <c r="AI116" s="9">
        <v>10.0</v>
      </c>
      <c r="AJ116" s="9">
        <v>18.0</v>
      </c>
      <c r="AK116" s="9">
        <v>5.0</v>
      </c>
      <c r="AL116" s="9">
        <v>0.0</v>
      </c>
      <c r="AM116" s="9">
        <v>3.0</v>
      </c>
      <c r="AN116" s="9">
        <v>2.0</v>
      </c>
      <c r="AO116" s="9">
        <v>0.0</v>
      </c>
      <c r="AP116" s="9">
        <v>18.0</v>
      </c>
      <c r="AQ116" s="9">
        <v>0.261</v>
      </c>
      <c r="AR116" s="9">
        <v>0.409</v>
      </c>
      <c r="AS116" s="9">
        <v>0.464</v>
      </c>
      <c r="AT116" s="9">
        <v>0.873</v>
      </c>
      <c r="AU116" s="9">
        <v>32.0</v>
      </c>
      <c r="AV116" s="9">
        <v>2.0</v>
      </c>
      <c r="AW116" s="9">
        <v>0.0</v>
      </c>
      <c r="AX116" s="9">
        <v>1.0</v>
      </c>
      <c r="AY116" s="9">
        <v>1.0</v>
      </c>
      <c r="AZ116" s="9">
        <v>3.0</v>
      </c>
      <c r="BA116" s="9">
        <v>2.0</v>
      </c>
      <c r="BB116" s="9">
        <v>0.375</v>
      </c>
      <c r="BC116" s="5">
        <f t="shared" si="1"/>
        <v>10</v>
      </c>
      <c r="BD116" s="5">
        <f t="shared" si="2"/>
        <v>2</v>
      </c>
    </row>
    <row r="117">
      <c r="A117" s="7">
        <v>116.0</v>
      </c>
      <c r="B117" s="3"/>
      <c r="C117" s="8" t="s">
        <v>1176</v>
      </c>
      <c r="D117" s="8" t="s">
        <v>692</v>
      </c>
      <c r="E117" s="9">
        <v>2019.0</v>
      </c>
      <c r="F117" s="9">
        <v>2020.0</v>
      </c>
      <c r="G117" s="9">
        <v>60.0</v>
      </c>
      <c r="H117" s="9">
        <v>27.0</v>
      </c>
      <c r="I117" s="3"/>
      <c r="J117" s="3"/>
      <c r="K117" s="3"/>
      <c r="L117" s="9">
        <v>3.24</v>
      </c>
      <c r="M117" s="9">
        <v>0.0</v>
      </c>
      <c r="N117" s="3"/>
      <c r="O117" s="3"/>
      <c r="P117" s="3"/>
      <c r="Q117" s="3"/>
      <c r="R117" s="9">
        <v>33.1</v>
      </c>
      <c r="S117" s="9">
        <v>25.0</v>
      </c>
      <c r="T117" s="9">
        <v>22.0</v>
      </c>
      <c r="U117" s="9">
        <v>12.0</v>
      </c>
      <c r="V117" s="9">
        <v>7.0</v>
      </c>
      <c r="W117" s="9">
        <v>13.0</v>
      </c>
      <c r="X117" s="9">
        <v>3.0</v>
      </c>
      <c r="Y117" s="9">
        <v>0.0</v>
      </c>
      <c r="Z117" s="9">
        <v>0.0</v>
      </c>
      <c r="AA117" s="9">
        <v>0.0</v>
      </c>
      <c r="AB117" s="9">
        <v>1.0</v>
      </c>
      <c r="AC117" s="9">
        <v>137.0</v>
      </c>
      <c r="AD117" s="9">
        <v>1.14</v>
      </c>
      <c r="AE117" s="9">
        <v>7.3</v>
      </c>
      <c r="AF117" s="9">
        <v>2.08</v>
      </c>
      <c r="AG117" s="9">
        <v>137.0</v>
      </c>
      <c r="AH117" s="9">
        <v>119.0</v>
      </c>
      <c r="AI117" s="9">
        <v>22.0</v>
      </c>
      <c r="AJ117" s="9">
        <v>25.0</v>
      </c>
      <c r="AK117" s="9">
        <v>3.0</v>
      </c>
      <c r="AL117" s="9">
        <v>1.0</v>
      </c>
      <c r="AM117" s="9">
        <v>7.0</v>
      </c>
      <c r="AN117" s="9">
        <v>3.0</v>
      </c>
      <c r="AO117" s="9">
        <v>1.0</v>
      </c>
      <c r="AP117" s="9">
        <v>13.0</v>
      </c>
      <c r="AQ117" s="9">
        <v>0.21</v>
      </c>
      <c r="AR117" s="9">
        <v>0.284</v>
      </c>
      <c r="AS117" s="9">
        <v>0.429</v>
      </c>
      <c r="AT117" s="9">
        <v>0.712</v>
      </c>
      <c r="AU117" s="9">
        <v>51.0</v>
      </c>
      <c r="AV117" s="9">
        <v>0.0</v>
      </c>
      <c r="AW117" s="9">
        <v>0.0</v>
      </c>
      <c r="AX117" s="9">
        <v>3.0</v>
      </c>
      <c r="AY117" s="9">
        <v>2.0</v>
      </c>
      <c r="AZ117" s="9">
        <v>3.0</v>
      </c>
      <c r="BA117" s="9">
        <v>0.0</v>
      </c>
      <c r="BB117" s="9">
        <v>0.207</v>
      </c>
      <c r="BC117" s="5">
        <f t="shared" si="1"/>
        <v>14</v>
      </c>
      <c r="BD117" s="5">
        <f t="shared" si="2"/>
        <v>2</v>
      </c>
    </row>
    <row r="118">
      <c r="A118" s="7">
        <v>117.0</v>
      </c>
      <c r="B118" s="3"/>
      <c r="C118" s="8" t="s">
        <v>1165</v>
      </c>
      <c r="D118" s="8" t="s">
        <v>692</v>
      </c>
      <c r="E118" s="9">
        <v>2019.0</v>
      </c>
      <c r="F118" s="9">
        <v>2020.0</v>
      </c>
      <c r="G118" s="9">
        <v>42.0</v>
      </c>
      <c r="H118" s="9">
        <v>26.0</v>
      </c>
      <c r="I118" s="3"/>
      <c r="J118" s="3"/>
      <c r="K118" s="3"/>
      <c r="L118" s="9">
        <v>2.7</v>
      </c>
      <c r="M118" s="9">
        <v>0.0</v>
      </c>
      <c r="N118" s="3"/>
      <c r="O118" s="3"/>
      <c r="P118" s="3"/>
      <c r="Q118" s="3"/>
      <c r="R118" s="9">
        <v>20.0</v>
      </c>
      <c r="S118" s="9">
        <v>21.0</v>
      </c>
      <c r="T118" s="9">
        <v>13.0</v>
      </c>
      <c r="U118" s="9">
        <v>6.0</v>
      </c>
      <c r="V118" s="9">
        <v>2.0</v>
      </c>
      <c r="W118" s="9">
        <v>12.0</v>
      </c>
      <c r="X118" s="9">
        <v>2.0</v>
      </c>
      <c r="Y118" s="9">
        <v>1.0</v>
      </c>
      <c r="Z118" s="9">
        <v>1.0</v>
      </c>
      <c r="AA118" s="9">
        <v>0.0</v>
      </c>
      <c r="AB118" s="9">
        <v>2.0</v>
      </c>
      <c r="AC118" s="9">
        <v>88.0</v>
      </c>
      <c r="AD118" s="9">
        <v>1.65</v>
      </c>
      <c r="AE118" s="9">
        <v>11.7</v>
      </c>
      <c r="AF118" s="9">
        <v>2.17</v>
      </c>
      <c r="AG118" s="9">
        <v>88.0</v>
      </c>
      <c r="AH118" s="9">
        <v>75.0</v>
      </c>
      <c r="AI118" s="9">
        <v>13.0</v>
      </c>
      <c r="AJ118" s="9">
        <v>21.0</v>
      </c>
      <c r="AK118" s="9">
        <v>4.0</v>
      </c>
      <c r="AL118" s="9">
        <v>0.0</v>
      </c>
      <c r="AM118" s="9">
        <v>2.0</v>
      </c>
      <c r="AN118" s="9">
        <v>1.0</v>
      </c>
      <c r="AO118" s="9">
        <v>1.0</v>
      </c>
      <c r="AP118" s="9">
        <v>12.0</v>
      </c>
      <c r="AQ118" s="9">
        <v>0.28</v>
      </c>
      <c r="AR118" s="9">
        <v>0.386</v>
      </c>
      <c r="AS118" s="9">
        <v>0.413</v>
      </c>
      <c r="AT118" s="9">
        <v>0.8</v>
      </c>
      <c r="AU118" s="9">
        <v>31.0</v>
      </c>
      <c r="AV118" s="9">
        <v>6.0</v>
      </c>
      <c r="AW118" s="9">
        <v>1.0</v>
      </c>
      <c r="AX118" s="9">
        <v>0.0</v>
      </c>
      <c r="AY118" s="9">
        <v>0.0</v>
      </c>
      <c r="AZ118" s="9">
        <v>2.0</v>
      </c>
      <c r="BA118" s="9">
        <v>1.0</v>
      </c>
      <c r="BB118" s="9">
        <v>0.404</v>
      </c>
      <c r="BC118" s="5">
        <f t="shared" si="1"/>
        <v>15</v>
      </c>
      <c r="BD118" s="5">
        <f t="shared" si="2"/>
        <v>0</v>
      </c>
    </row>
    <row r="119">
      <c r="A119" s="7">
        <v>118.0</v>
      </c>
      <c r="B119" s="3"/>
      <c r="C119" s="8" t="s">
        <v>1246</v>
      </c>
      <c r="D119" s="8" t="s">
        <v>692</v>
      </c>
      <c r="E119" s="9">
        <v>2019.0</v>
      </c>
      <c r="F119" s="9">
        <v>2020.0</v>
      </c>
      <c r="G119" s="9">
        <v>20.0</v>
      </c>
      <c r="H119" s="9">
        <v>26.0</v>
      </c>
      <c r="I119" s="3"/>
      <c r="J119" s="3"/>
      <c r="K119" s="3"/>
      <c r="L119" s="9">
        <v>1.73</v>
      </c>
      <c r="M119" s="9">
        <v>1.0</v>
      </c>
      <c r="N119" s="3"/>
      <c r="O119" s="3"/>
      <c r="P119" s="3"/>
      <c r="Q119" s="3"/>
      <c r="R119" s="9">
        <v>26.0</v>
      </c>
      <c r="S119" s="9">
        <v>17.0</v>
      </c>
      <c r="T119" s="9">
        <v>5.0</v>
      </c>
      <c r="U119" s="9">
        <v>5.0</v>
      </c>
      <c r="V119" s="9">
        <v>1.0</v>
      </c>
      <c r="W119" s="9">
        <v>3.0</v>
      </c>
      <c r="X119" s="9">
        <v>0.0</v>
      </c>
      <c r="Y119" s="9">
        <v>1.0</v>
      </c>
      <c r="Z119" s="9">
        <v>0.0</v>
      </c>
      <c r="AA119" s="9">
        <v>0.0</v>
      </c>
      <c r="AB119" s="9">
        <v>0.0</v>
      </c>
      <c r="AC119" s="9">
        <v>96.0</v>
      </c>
      <c r="AD119" s="9">
        <v>0.769</v>
      </c>
      <c r="AE119" s="9">
        <v>9.0</v>
      </c>
      <c r="AF119" s="9">
        <v>8.67</v>
      </c>
      <c r="AG119" s="9">
        <v>96.0</v>
      </c>
      <c r="AH119" s="9">
        <v>93.0</v>
      </c>
      <c r="AI119" s="9">
        <v>5.0</v>
      </c>
      <c r="AJ119" s="9">
        <v>17.0</v>
      </c>
      <c r="AK119" s="9">
        <v>3.0</v>
      </c>
      <c r="AL119" s="9">
        <v>1.0</v>
      </c>
      <c r="AM119" s="9">
        <v>1.0</v>
      </c>
      <c r="AN119" s="9">
        <v>0.0</v>
      </c>
      <c r="AO119" s="9">
        <v>1.0</v>
      </c>
      <c r="AP119" s="9">
        <v>3.0</v>
      </c>
      <c r="AQ119" s="9">
        <v>0.183</v>
      </c>
      <c r="AR119" s="9">
        <v>0.208</v>
      </c>
      <c r="AS119" s="9">
        <v>0.269</v>
      </c>
      <c r="AT119" s="9">
        <v>0.477</v>
      </c>
      <c r="AU119" s="9">
        <v>25.0</v>
      </c>
      <c r="AV119" s="9">
        <v>2.0</v>
      </c>
      <c r="AW119" s="9">
        <v>0.0</v>
      </c>
      <c r="AX119" s="9">
        <v>0.0</v>
      </c>
      <c r="AY119" s="9">
        <v>0.0</v>
      </c>
      <c r="AZ119" s="9">
        <v>0.0</v>
      </c>
      <c r="BA119" s="9">
        <v>1.0</v>
      </c>
      <c r="BB119" s="9">
        <v>0.242</v>
      </c>
      <c r="BC119" s="5">
        <f t="shared" si="1"/>
        <v>12</v>
      </c>
      <c r="BD119" s="5">
        <f t="shared" si="2"/>
        <v>-1</v>
      </c>
    </row>
    <row r="120">
      <c r="A120" s="7">
        <v>119.0</v>
      </c>
      <c r="B120" s="3"/>
      <c r="C120" s="8" t="s">
        <v>1177</v>
      </c>
      <c r="D120" s="8" t="s">
        <v>692</v>
      </c>
      <c r="E120" s="9">
        <v>2019.0</v>
      </c>
      <c r="F120" s="9">
        <v>2020.0</v>
      </c>
      <c r="G120" s="9">
        <v>70.0</v>
      </c>
      <c r="H120" s="9">
        <v>25.0</v>
      </c>
      <c r="I120" s="3"/>
      <c r="J120" s="3"/>
      <c r="K120" s="3"/>
      <c r="L120" s="9">
        <v>4.25</v>
      </c>
      <c r="M120" s="9">
        <v>0.0</v>
      </c>
      <c r="N120" s="3"/>
      <c r="O120" s="3"/>
      <c r="P120" s="3"/>
      <c r="Q120" s="3"/>
      <c r="R120" s="9">
        <v>36.0</v>
      </c>
      <c r="S120" s="9">
        <v>39.0</v>
      </c>
      <c r="T120" s="9">
        <v>22.0</v>
      </c>
      <c r="U120" s="9">
        <v>17.0</v>
      </c>
      <c r="V120" s="9">
        <v>4.0</v>
      </c>
      <c r="W120" s="9">
        <v>19.0</v>
      </c>
      <c r="X120" s="9">
        <v>2.0</v>
      </c>
      <c r="Y120" s="9">
        <v>2.0</v>
      </c>
      <c r="Z120" s="9">
        <v>0.0</v>
      </c>
      <c r="AA120" s="9">
        <v>0.0</v>
      </c>
      <c r="AB120" s="9">
        <v>1.0</v>
      </c>
      <c r="AC120" s="9">
        <v>164.0</v>
      </c>
      <c r="AD120" s="9">
        <v>1.611</v>
      </c>
      <c r="AE120" s="9">
        <v>6.3</v>
      </c>
      <c r="AF120" s="9">
        <v>1.32</v>
      </c>
      <c r="AG120" s="9">
        <v>164.0</v>
      </c>
      <c r="AH120" s="9">
        <v>143.0</v>
      </c>
      <c r="AI120" s="9">
        <v>22.0</v>
      </c>
      <c r="AJ120" s="9">
        <v>39.0</v>
      </c>
      <c r="AK120" s="9">
        <v>8.0</v>
      </c>
      <c r="AL120" s="9">
        <v>2.0</v>
      </c>
      <c r="AM120" s="9">
        <v>4.0</v>
      </c>
      <c r="AN120" s="9">
        <v>1.0</v>
      </c>
      <c r="AO120" s="9">
        <v>0.0</v>
      </c>
      <c r="AP120" s="9">
        <v>19.0</v>
      </c>
      <c r="AQ120" s="9">
        <v>0.273</v>
      </c>
      <c r="AR120" s="9">
        <v>0.356</v>
      </c>
      <c r="AS120" s="9">
        <v>0.441</v>
      </c>
      <c r="AT120" s="9">
        <v>0.796</v>
      </c>
      <c r="AU120" s="9">
        <v>63.0</v>
      </c>
      <c r="AV120" s="9">
        <v>5.0</v>
      </c>
      <c r="AW120" s="9">
        <v>0.0</v>
      </c>
      <c r="AX120" s="9">
        <v>1.0</v>
      </c>
      <c r="AY120" s="9">
        <v>1.0</v>
      </c>
      <c r="AZ120" s="9">
        <v>2.0</v>
      </c>
      <c r="BA120" s="9">
        <v>2.0</v>
      </c>
      <c r="BB120" s="9">
        <v>0.304</v>
      </c>
      <c r="BC120" s="5">
        <f t="shared" si="1"/>
        <v>25</v>
      </c>
      <c r="BD120" s="5">
        <f t="shared" si="2"/>
        <v>1</v>
      </c>
    </row>
    <row r="121">
      <c r="A121" s="7">
        <v>120.0</v>
      </c>
      <c r="B121" s="3"/>
      <c r="C121" s="8" t="s">
        <v>1157</v>
      </c>
      <c r="D121" s="8" t="s">
        <v>692</v>
      </c>
      <c r="E121" s="9">
        <v>2019.0</v>
      </c>
      <c r="F121" s="9">
        <v>2020.0</v>
      </c>
      <c r="G121" s="9">
        <v>49.0</v>
      </c>
      <c r="H121" s="9">
        <v>24.0</v>
      </c>
      <c r="I121" s="3"/>
      <c r="J121" s="3"/>
      <c r="K121" s="3"/>
      <c r="L121" s="9">
        <v>4.05</v>
      </c>
      <c r="M121" s="9">
        <v>0.0</v>
      </c>
      <c r="N121" s="3"/>
      <c r="O121" s="3"/>
      <c r="P121" s="3"/>
      <c r="Q121" s="3"/>
      <c r="R121" s="9">
        <v>20.0</v>
      </c>
      <c r="S121" s="9">
        <v>19.0</v>
      </c>
      <c r="T121" s="9">
        <v>9.0</v>
      </c>
      <c r="U121" s="9">
        <v>9.0</v>
      </c>
      <c r="V121" s="9">
        <v>3.0</v>
      </c>
      <c r="W121" s="9">
        <v>17.0</v>
      </c>
      <c r="X121" s="9">
        <v>2.0</v>
      </c>
      <c r="Y121" s="9">
        <v>1.0</v>
      </c>
      <c r="Z121" s="9">
        <v>1.0</v>
      </c>
      <c r="AA121" s="9">
        <v>0.0</v>
      </c>
      <c r="AB121" s="9">
        <v>2.0</v>
      </c>
      <c r="AC121" s="9">
        <v>96.0</v>
      </c>
      <c r="AD121" s="9">
        <v>1.8</v>
      </c>
      <c r="AE121" s="9">
        <v>10.8</v>
      </c>
      <c r="AF121" s="9">
        <v>1.41</v>
      </c>
      <c r="AG121" s="9">
        <v>96.0</v>
      </c>
      <c r="AH121" s="9">
        <v>74.0</v>
      </c>
      <c r="AI121" s="9">
        <v>9.0</v>
      </c>
      <c r="AJ121" s="9">
        <v>19.0</v>
      </c>
      <c r="AK121" s="9">
        <v>5.0</v>
      </c>
      <c r="AL121" s="9">
        <v>0.0</v>
      </c>
      <c r="AM121" s="9">
        <v>3.0</v>
      </c>
      <c r="AN121" s="9">
        <v>1.0</v>
      </c>
      <c r="AO121" s="9">
        <v>2.0</v>
      </c>
      <c r="AP121" s="9">
        <v>17.0</v>
      </c>
      <c r="AQ121" s="9">
        <v>0.257</v>
      </c>
      <c r="AR121" s="9">
        <v>0.394</v>
      </c>
      <c r="AS121" s="9">
        <v>0.446</v>
      </c>
      <c r="AT121" s="9">
        <v>0.84</v>
      </c>
      <c r="AU121" s="9">
        <v>33.0</v>
      </c>
      <c r="AV121" s="9">
        <v>1.0</v>
      </c>
      <c r="AW121" s="9">
        <v>1.0</v>
      </c>
      <c r="AX121" s="9">
        <v>2.0</v>
      </c>
      <c r="AY121" s="9">
        <v>2.0</v>
      </c>
      <c r="AZ121" s="9">
        <v>2.0</v>
      </c>
      <c r="BA121" s="9">
        <v>1.0</v>
      </c>
      <c r="BB121" s="9">
        <v>0.327</v>
      </c>
      <c r="BC121" s="5">
        <f t="shared" si="1"/>
        <v>11</v>
      </c>
      <c r="BD121" s="5">
        <f t="shared" si="2"/>
        <v>-1</v>
      </c>
    </row>
    <row r="122">
      <c r="A122" s="7">
        <v>121.0</v>
      </c>
      <c r="B122" s="3"/>
      <c r="C122" s="8" t="s">
        <v>1181</v>
      </c>
      <c r="D122" s="8" t="s">
        <v>692</v>
      </c>
      <c r="E122" s="9">
        <v>2019.0</v>
      </c>
      <c r="F122" s="9">
        <v>2020.0</v>
      </c>
      <c r="G122" s="9">
        <v>57.0</v>
      </c>
      <c r="H122" s="9">
        <v>23.0</v>
      </c>
      <c r="I122" s="3"/>
      <c r="J122" s="3"/>
      <c r="K122" s="3"/>
      <c r="L122" s="9">
        <v>6.14</v>
      </c>
      <c r="M122" s="9">
        <v>0.0</v>
      </c>
      <c r="N122" s="3"/>
      <c r="O122" s="3"/>
      <c r="P122" s="3"/>
      <c r="Q122" s="3"/>
      <c r="R122" s="9">
        <v>29.1</v>
      </c>
      <c r="S122" s="9">
        <v>34.0</v>
      </c>
      <c r="T122" s="9">
        <v>19.0</v>
      </c>
      <c r="U122" s="9">
        <v>20.0</v>
      </c>
      <c r="V122" s="9">
        <v>8.0</v>
      </c>
      <c r="W122" s="9">
        <v>14.0</v>
      </c>
      <c r="X122" s="9">
        <v>3.0</v>
      </c>
      <c r="Y122" s="9">
        <v>1.0</v>
      </c>
      <c r="Z122" s="9">
        <v>0.0</v>
      </c>
      <c r="AA122" s="9">
        <v>0.0</v>
      </c>
      <c r="AB122" s="9">
        <v>0.0</v>
      </c>
      <c r="AC122" s="9">
        <v>131.0</v>
      </c>
      <c r="AD122" s="9">
        <v>1.636</v>
      </c>
      <c r="AE122" s="9">
        <v>7.1</v>
      </c>
      <c r="AF122" s="9">
        <v>1.64</v>
      </c>
      <c r="AG122" s="9">
        <v>131.0</v>
      </c>
      <c r="AH122" s="9">
        <v>117.0</v>
      </c>
      <c r="AI122" s="9">
        <v>19.0</v>
      </c>
      <c r="AJ122" s="9">
        <v>34.0</v>
      </c>
      <c r="AK122" s="9">
        <v>2.0</v>
      </c>
      <c r="AL122" s="9">
        <v>1.0</v>
      </c>
      <c r="AM122" s="9">
        <v>8.0</v>
      </c>
      <c r="AN122" s="9">
        <v>1.0</v>
      </c>
      <c r="AO122" s="9">
        <v>1.0</v>
      </c>
      <c r="AP122" s="9">
        <v>14.0</v>
      </c>
      <c r="AQ122" s="9">
        <v>0.291</v>
      </c>
      <c r="AR122" s="9">
        <v>0.366</v>
      </c>
      <c r="AS122" s="9">
        <v>0.53</v>
      </c>
      <c r="AT122" s="9">
        <v>0.896</v>
      </c>
      <c r="AU122" s="9">
        <v>62.0</v>
      </c>
      <c r="AV122" s="9">
        <v>5.0</v>
      </c>
      <c r="AW122" s="9">
        <v>0.0</v>
      </c>
      <c r="AX122" s="9">
        <v>0.0</v>
      </c>
      <c r="AY122" s="9">
        <v>0.0</v>
      </c>
      <c r="AZ122" s="9">
        <v>3.0</v>
      </c>
      <c r="BA122" s="9">
        <v>1.0</v>
      </c>
      <c r="BB122" s="9">
        <v>0.302</v>
      </c>
      <c r="BC122" s="5">
        <f t="shared" si="1"/>
        <v>23</v>
      </c>
      <c r="BD122" s="5">
        <f t="shared" si="2"/>
        <v>0</v>
      </c>
    </row>
    <row r="123">
      <c r="A123" s="7">
        <v>122.0</v>
      </c>
      <c r="B123" s="3"/>
      <c r="C123" s="8" t="s">
        <v>1239</v>
      </c>
      <c r="D123" s="8" t="s">
        <v>692</v>
      </c>
      <c r="E123" s="9">
        <v>2019.0</v>
      </c>
      <c r="F123" s="9">
        <v>2020.0</v>
      </c>
      <c r="G123" s="9">
        <v>19.0</v>
      </c>
      <c r="H123" s="9">
        <v>23.0</v>
      </c>
      <c r="I123" s="3"/>
      <c r="J123" s="3"/>
      <c r="K123" s="3"/>
      <c r="L123" s="9">
        <v>5.57</v>
      </c>
      <c r="M123" s="9">
        <v>3.0</v>
      </c>
      <c r="N123" s="3"/>
      <c r="O123" s="3"/>
      <c r="P123" s="3"/>
      <c r="Q123" s="3"/>
      <c r="R123" s="9">
        <v>32.1</v>
      </c>
      <c r="S123" s="9">
        <v>33.0</v>
      </c>
      <c r="T123" s="9">
        <v>28.0</v>
      </c>
      <c r="U123" s="9">
        <v>20.0</v>
      </c>
      <c r="V123" s="9">
        <v>6.0</v>
      </c>
      <c r="W123" s="9">
        <v>10.0</v>
      </c>
      <c r="X123" s="9">
        <v>1.0</v>
      </c>
      <c r="Y123" s="9">
        <v>0.0</v>
      </c>
      <c r="Z123" s="9">
        <v>2.0</v>
      </c>
      <c r="AA123" s="9">
        <v>0.0</v>
      </c>
      <c r="AB123" s="9">
        <v>0.0</v>
      </c>
      <c r="AC123" s="9">
        <v>139.0</v>
      </c>
      <c r="AD123" s="9">
        <v>1.33</v>
      </c>
      <c r="AE123" s="9">
        <v>6.4</v>
      </c>
      <c r="AF123" s="9">
        <v>2.3</v>
      </c>
      <c r="AG123" s="9">
        <v>139.0</v>
      </c>
      <c r="AH123" s="9">
        <v>126.0</v>
      </c>
      <c r="AI123" s="9">
        <v>28.0</v>
      </c>
      <c r="AJ123" s="9">
        <v>33.0</v>
      </c>
      <c r="AK123" s="9">
        <v>5.0</v>
      </c>
      <c r="AL123" s="9">
        <v>1.0</v>
      </c>
      <c r="AM123" s="9">
        <v>6.0</v>
      </c>
      <c r="AN123" s="9">
        <v>0.0</v>
      </c>
      <c r="AO123" s="9">
        <v>0.0</v>
      </c>
      <c r="AP123" s="9">
        <v>10.0</v>
      </c>
      <c r="AQ123" s="9">
        <v>0.262</v>
      </c>
      <c r="AR123" s="9">
        <v>0.326</v>
      </c>
      <c r="AS123" s="9">
        <v>0.46</v>
      </c>
      <c r="AT123" s="9">
        <v>0.786</v>
      </c>
      <c r="AU123" s="9">
        <v>58.0</v>
      </c>
      <c r="AV123" s="9">
        <v>2.0</v>
      </c>
      <c r="AW123" s="9">
        <v>2.0</v>
      </c>
      <c r="AX123" s="9">
        <v>1.0</v>
      </c>
      <c r="AY123" s="9">
        <v>0.0</v>
      </c>
      <c r="AZ123" s="9">
        <v>1.0</v>
      </c>
      <c r="BA123" s="9">
        <v>0.0</v>
      </c>
      <c r="BB123" s="9">
        <v>0.278</v>
      </c>
      <c r="BC123" s="5">
        <f t="shared" si="1"/>
        <v>21</v>
      </c>
      <c r="BD123" s="5">
        <f t="shared" si="2"/>
        <v>0</v>
      </c>
    </row>
    <row r="124">
      <c r="A124" s="7">
        <v>123.0</v>
      </c>
      <c r="B124" s="3"/>
      <c r="C124" s="8" t="s">
        <v>1164</v>
      </c>
      <c r="D124" s="8" t="s">
        <v>692</v>
      </c>
      <c r="E124" s="9">
        <v>2019.0</v>
      </c>
      <c r="F124" s="9">
        <v>2020.0</v>
      </c>
      <c r="G124" s="9">
        <v>60.0</v>
      </c>
      <c r="H124" s="9">
        <v>23.0</v>
      </c>
      <c r="I124" s="3"/>
      <c r="J124" s="3"/>
      <c r="K124" s="3"/>
      <c r="L124" s="9">
        <v>4.35</v>
      </c>
      <c r="M124" s="9">
        <v>0.0</v>
      </c>
      <c r="N124" s="3"/>
      <c r="O124" s="3"/>
      <c r="P124" s="3"/>
      <c r="Q124" s="3"/>
      <c r="R124" s="9">
        <v>31.0</v>
      </c>
      <c r="S124" s="9">
        <v>34.0</v>
      </c>
      <c r="T124" s="9">
        <v>15.0</v>
      </c>
      <c r="U124" s="9">
        <v>15.0</v>
      </c>
      <c r="V124" s="9">
        <v>5.0</v>
      </c>
      <c r="W124" s="9">
        <v>13.0</v>
      </c>
      <c r="X124" s="9">
        <v>4.0</v>
      </c>
      <c r="Y124" s="9">
        <v>2.0</v>
      </c>
      <c r="Z124" s="9">
        <v>0.0</v>
      </c>
      <c r="AA124" s="9">
        <v>0.0</v>
      </c>
      <c r="AB124" s="9">
        <v>1.0</v>
      </c>
      <c r="AC124" s="9">
        <v>137.0</v>
      </c>
      <c r="AD124" s="9">
        <v>1.516</v>
      </c>
      <c r="AE124" s="9">
        <v>6.7</v>
      </c>
      <c r="AF124" s="9">
        <v>1.77</v>
      </c>
      <c r="AG124" s="9">
        <v>137.0</v>
      </c>
      <c r="AH124" s="9">
        <v>124.0</v>
      </c>
      <c r="AI124" s="9">
        <v>15.0</v>
      </c>
      <c r="AJ124" s="9">
        <v>34.0</v>
      </c>
      <c r="AK124" s="9">
        <v>5.0</v>
      </c>
      <c r="AL124" s="9">
        <v>1.0</v>
      </c>
      <c r="AM124" s="9">
        <v>5.0</v>
      </c>
      <c r="AN124" s="9">
        <v>1.0</v>
      </c>
      <c r="AO124" s="9">
        <v>0.0</v>
      </c>
      <c r="AP124" s="9">
        <v>13.0</v>
      </c>
      <c r="AQ124" s="9">
        <v>0.274</v>
      </c>
      <c r="AR124" s="9">
        <v>0.343</v>
      </c>
      <c r="AS124" s="9">
        <v>0.452</v>
      </c>
      <c r="AT124" s="9">
        <v>0.795</v>
      </c>
      <c r="AU124" s="9">
        <v>56.0</v>
      </c>
      <c r="AV124" s="9">
        <v>4.0</v>
      </c>
      <c r="AW124" s="9">
        <v>0.0</v>
      </c>
      <c r="AX124" s="9">
        <v>0.0</v>
      </c>
      <c r="AY124" s="9">
        <v>0.0</v>
      </c>
      <c r="AZ124" s="9">
        <v>4.0</v>
      </c>
      <c r="BA124" s="9">
        <v>2.0</v>
      </c>
      <c r="BB124" s="9">
        <v>0.302</v>
      </c>
      <c r="BC124" s="5">
        <f t="shared" si="1"/>
        <v>23</v>
      </c>
      <c r="BD124" s="5">
        <f t="shared" si="2"/>
        <v>1</v>
      </c>
    </row>
    <row r="125">
      <c r="A125" s="7">
        <v>124.0</v>
      </c>
      <c r="B125" s="3"/>
      <c r="C125" s="8" t="s">
        <v>1263</v>
      </c>
      <c r="D125" s="8" t="s">
        <v>692</v>
      </c>
      <c r="E125" s="9">
        <v>2019.0</v>
      </c>
      <c r="F125" s="9">
        <v>2020.0</v>
      </c>
      <c r="G125" s="9">
        <v>18.0</v>
      </c>
      <c r="H125" s="9">
        <v>23.0</v>
      </c>
      <c r="I125" s="3"/>
      <c r="J125" s="3"/>
      <c r="K125" s="3"/>
      <c r="L125" s="9">
        <v>8.85</v>
      </c>
      <c r="M125" s="9">
        <v>1.0</v>
      </c>
      <c r="N125" s="3"/>
      <c r="O125" s="3"/>
      <c r="P125" s="3"/>
      <c r="Q125" s="3"/>
      <c r="R125" s="9">
        <v>20.1</v>
      </c>
      <c r="S125" s="9">
        <v>25.0</v>
      </c>
      <c r="T125" s="9">
        <v>17.0</v>
      </c>
      <c r="U125" s="9">
        <v>20.0</v>
      </c>
      <c r="V125" s="9">
        <v>4.0</v>
      </c>
      <c r="W125" s="9">
        <v>12.0</v>
      </c>
      <c r="X125" s="9">
        <v>1.0</v>
      </c>
      <c r="Y125" s="9">
        <v>0.0</v>
      </c>
      <c r="Z125" s="9">
        <v>1.0</v>
      </c>
      <c r="AA125" s="9">
        <v>0.0</v>
      </c>
      <c r="AB125" s="9">
        <v>1.0</v>
      </c>
      <c r="AC125" s="9">
        <v>98.0</v>
      </c>
      <c r="AD125" s="9">
        <v>1.82</v>
      </c>
      <c r="AE125" s="9">
        <v>10.2</v>
      </c>
      <c r="AF125" s="9">
        <v>1.92</v>
      </c>
      <c r="AG125" s="9">
        <v>98.0</v>
      </c>
      <c r="AH125" s="9">
        <v>85.0</v>
      </c>
      <c r="AI125" s="9">
        <v>17.0</v>
      </c>
      <c r="AJ125" s="9">
        <v>25.0</v>
      </c>
      <c r="AK125" s="9">
        <v>3.0</v>
      </c>
      <c r="AL125" s="9">
        <v>0.0</v>
      </c>
      <c r="AM125" s="9">
        <v>4.0</v>
      </c>
      <c r="AN125" s="9">
        <v>0.0</v>
      </c>
      <c r="AO125" s="9">
        <v>0.0</v>
      </c>
      <c r="AP125" s="9">
        <v>12.0</v>
      </c>
      <c r="AQ125" s="9">
        <v>0.294</v>
      </c>
      <c r="AR125" s="9">
        <v>0.388</v>
      </c>
      <c r="AS125" s="9">
        <v>0.471</v>
      </c>
      <c r="AT125" s="9">
        <v>0.858</v>
      </c>
      <c r="AU125" s="9">
        <v>40.0</v>
      </c>
      <c r="AV125" s="9">
        <v>1.0</v>
      </c>
      <c r="AW125" s="9">
        <v>1.0</v>
      </c>
      <c r="AX125" s="9">
        <v>0.0</v>
      </c>
      <c r="AY125" s="9">
        <v>0.0</v>
      </c>
      <c r="AZ125" s="9">
        <v>1.0</v>
      </c>
      <c r="BA125" s="9">
        <v>0.0</v>
      </c>
      <c r="BB125" s="9">
        <v>0.362</v>
      </c>
      <c r="BC125" s="5">
        <f t="shared" si="1"/>
        <v>18</v>
      </c>
      <c r="BD125" s="5">
        <f t="shared" si="2"/>
        <v>0</v>
      </c>
    </row>
    <row r="126">
      <c r="A126" s="7">
        <v>125.0</v>
      </c>
      <c r="B126" s="3"/>
      <c r="C126" s="8" t="s">
        <v>1264</v>
      </c>
      <c r="D126" s="8" t="s">
        <v>692</v>
      </c>
      <c r="E126" s="9">
        <v>2019.0</v>
      </c>
      <c r="F126" s="9">
        <v>2020.0</v>
      </c>
      <c r="G126" s="9">
        <v>21.0</v>
      </c>
      <c r="H126" s="9">
        <v>23.0</v>
      </c>
      <c r="I126" s="3"/>
      <c r="J126" s="3"/>
      <c r="K126" s="3"/>
      <c r="L126" s="9">
        <v>4.84</v>
      </c>
      <c r="M126" s="9">
        <v>2.0</v>
      </c>
      <c r="N126" s="3"/>
      <c r="O126" s="3"/>
      <c r="P126" s="3"/>
      <c r="Q126" s="3"/>
      <c r="R126" s="9">
        <v>22.1</v>
      </c>
      <c r="S126" s="9">
        <v>16.0</v>
      </c>
      <c r="T126" s="9">
        <v>12.0</v>
      </c>
      <c r="U126" s="9">
        <v>12.0</v>
      </c>
      <c r="V126" s="9">
        <v>3.0</v>
      </c>
      <c r="W126" s="9">
        <v>13.0</v>
      </c>
      <c r="X126" s="9">
        <v>0.0</v>
      </c>
      <c r="Y126" s="9">
        <v>5.0</v>
      </c>
      <c r="Z126" s="9">
        <v>3.0</v>
      </c>
      <c r="AA126" s="9">
        <v>0.0</v>
      </c>
      <c r="AB126" s="9">
        <v>0.0</v>
      </c>
      <c r="AC126" s="9">
        <v>102.0</v>
      </c>
      <c r="AD126" s="9">
        <v>1.299</v>
      </c>
      <c r="AE126" s="9">
        <v>9.3</v>
      </c>
      <c r="AF126" s="9">
        <v>1.77</v>
      </c>
      <c r="AG126" s="9">
        <v>102.0</v>
      </c>
      <c r="AH126" s="9">
        <v>85.0</v>
      </c>
      <c r="AI126" s="9">
        <v>12.0</v>
      </c>
      <c r="AJ126" s="9">
        <v>16.0</v>
      </c>
      <c r="AK126" s="9">
        <v>5.0</v>
      </c>
      <c r="AL126" s="9">
        <v>0.0</v>
      </c>
      <c r="AM126" s="9">
        <v>3.0</v>
      </c>
      <c r="AN126" s="9">
        <v>3.0</v>
      </c>
      <c r="AO126" s="9">
        <v>0.0</v>
      </c>
      <c r="AP126" s="9">
        <v>13.0</v>
      </c>
      <c r="AQ126" s="9">
        <v>0.188</v>
      </c>
      <c r="AR126" s="9">
        <v>0.317</v>
      </c>
      <c r="AS126" s="9">
        <v>0.353</v>
      </c>
      <c r="AT126" s="9">
        <v>0.67</v>
      </c>
      <c r="AU126" s="9">
        <v>30.0</v>
      </c>
      <c r="AV126" s="9">
        <v>1.0</v>
      </c>
      <c r="AW126" s="9">
        <v>3.0</v>
      </c>
      <c r="AX126" s="9">
        <v>1.0</v>
      </c>
      <c r="AY126" s="9">
        <v>0.0</v>
      </c>
      <c r="AZ126" s="9">
        <v>0.0</v>
      </c>
      <c r="BA126" s="9">
        <v>5.0</v>
      </c>
      <c r="BB126" s="9">
        <v>0.22</v>
      </c>
      <c r="BC126" s="5">
        <f t="shared" si="1"/>
        <v>8</v>
      </c>
      <c r="BD126" s="5">
        <f t="shared" si="2"/>
        <v>3</v>
      </c>
    </row>
    <row r="127">
      <c r="A127" s="7">
        <v>126.0</v>
      </c>
      <c r="B127" s="3"/>
      <c r="C127" s="8" t="s">
        <v>1241</v>
      </c>
      <c r="D127" s="8" t="s">
        <v>692</v>
      </c>
      <c r="E127" s="9">
        <v>2019.0</v>
      </c>
      <c r="F127" s="9">
        <v>2020.0</v>
      </c>
      <c r="G127" s="9">
        <v>25.0</v>
      </c>
      <c r="H127" s="9">
        <v>22.0</v>
      </c>
      <c r="I127" s="3"/>
      <c r="J127" s="3"/>
      <c r="K127" s="3"/>
      <c r="L127" s="9">
        <v>3.06</v>
      </c>
      <c r="M127" s="9">
        <v>0.0</v>
      </c>
      <c r="N127" s="3"/>
      <c r="O127" s="3"/>
      <c r="P127" s="3"/>
      <c r="Q127" s="3"/>
      <c r="R127" s="9">
        <v>17.2</v>
      </c>
      <c r="S127" s="9">
        <v>21.0</v>
      </c>
      <c r="T127" s="9">
        <v>7.0</v>
      </c>
      <c r="U127" s="9">
        <v>6.0</v>
      </c>
      <c r="V127" s="9">
        <v>5.0</v>
      </c>
      <c r="W127" s="9">
        <v>5.0</v>
      </c>
      <c r="X127" s="9">
        <v>0.0</v>
      </c>
      <c r="Y127" s="9">
        <v>1.0</v>
      </c>
      <c r="Z127" s="9">
        <v>1.0</v>
      </c>
      <c r="AA127" s="9">
        <v>0.0</v>
      </c>
      <c r="AB127" s="9">
        <v>0.0</v>
      </c>
      <c r="AC127" s="9">
        <v>81.0</v>
      </c>
      <c r="AD127" s="9">
        <v>1.472</v>
      </c>
      <c r="AE127" s="9">
        <v>11.2</v>
      </c>
      <c r="AF127" s="9">
        <v>4.4</v>
      </c>
      <c r="AG127" s="9">
        <v>81.0</v>
      </c>
      <c r="AH127" s="9">
        <v>75.0</v>
      </c>
      <c r="AI127" s="9">
        <v>7.0</v>
      </c>
      <c r="AJ127" s="9">
        <v>21.0</v>
      </c>
      <c r="AK127" s="9">
        <v>1.0</v>
      </c>
      <c r="AL127" s="9">
        <v>0.0</v>
      </c>
      <c r="AM127" s="9">
        <v>5.0</v>
      </c>
      <c r="AN127" s="9">
        <v>0.0</v>
      </c>
      <c r="AO127" s="9">
        <v>0.0</v>
      </c>
      <c r="AP127" s="9">
        <v>5.0</v>
      </c>
      <c r="AQ127" s="9">
        <v>0.28</v>
      </c>
      <c r="AR127" s="9">
        <v>0.333</v>
      </c>
      <c r="AS127" s="9">
        <v>0.493</v>
      </c>
      <c r="AT127" s="9">
        <v>0.827</v>
      </c>
      <c r="AU127" s="9">
        <v>37.0</v>
      </c>
      <c r="AV127" s="9">
        <v>0.0</v>
      </c>
      <c r="AW127" s="9">
        <v>1.0</v>
      </c>
      <c r="AX127" s="9">
        <v>0.0</v>
      </c>
      <c r="AY127" s="9">
        <v>0.0</v>
      </c>
      <c r="AZ127" s="9">
        <v>0.0</v>
      </c>
      <c r="BA127" s="9">
        <v>1.0</v>
      </c>
      <c r="BB127" s="9">
        <v>0.333</v>
      </c>
      <c r="BC127" s="5">
        <f t="shared" si="1"/>
        <v>15</v>
      </c>
      <c r="BD127" s="5">
        <f t="shared" si="2"/>
        <v>0</v>
      </c>
    </row>
    <row r="128">
      <c r="A128" s="7">
        <v>127.0</v>
      </c>
      <c r="B128" s="3"/>
      <c r="C128" s="8" t="s">
        <v>1211</v>
      </c>
      <c r="D128" s="8" t="s">
        <v>692</v>
      </c>
      <c r="E128" s="9">
        <v>2019.0</v>
      </c>
      <c r="F128" s="9">
        <v>2020.0</v>
      </c>
      <c r="G128" s="9">
        <v>30.0</v>
      </c>
      <c r="H128" s="9">
        <v>21.0</v>
      </c>
      <c r="I128" s="3"/>
      <c r="J128" s="3"/>
      <c r="K128" s="3"/>
      <c r="L128" s="9">
        <v>5.4</v>
      </c>
      <c r="M128" s="9">
        <v>0.0</v>
      </c>
      <c r="N128" s="3"/>
      <c r="O128" s="3"/>
      <c r="P128" s="3"/>
      <c r="Q128" s="3"/>
      <c r="R128" s="9">
        <v>20.0</v>
      </c>
      <c r="S128" s="9">
        <v>17.0</v>
      </c>
      <c r="T128" s="9">
        <v>16.0</v>
      </c>
      <c r="U128" s="9">
        <v>12.0</v>
      </c>
      <c r="V128" s="9">
        <v>5.0</v>
      </c>
      <c r="W128" s="9">
        <v>8.0</v>
      </c>
      <c r="X128" s="9">
        <v>0.0</v>
      </c>
      <c r="Y128" s="9">
        <v>0.0</v>
      </c>
      <c r="Z128" s="9">
        <v>4.0</v>
      </c>
      <c r="AA128" s="9">
        <v>0.0</v>
      </c>
      <c r="AB128" s="9">
        <v>2.0</v>
      </c>
      <c r="AC128" s="9">
        <v>87.0</v>
      </c>
      <c r="AD128" s="9">
        <v>1.25</v>
      </c>
      <c r="AE128" s="9">
        <v>9.5</v>
      </c>
      <c r="AF128" s="9">
        <v>2.63</v>
      </c>
      <c r="AG128" s="9">
        <v>87.0</v>
      </c>
      <c r="AH128" s="9">
        <v>74.0</v>
      </c>
      <c r="AI128" s="9">
        <v>16.0</v>
      </c>
      <c r="AJ128" s="9">
        <v>17.0</v>
      </c>
      <c r="AK128" s="9">
        <v>5.0</v>
      </c>
      <c r="AL128" s="9">
        <v>0.0</v>
      </c>
      <c r="AM128" s="9">
        <v>5.0</v>
      </c>
      <c r="AN128" s="9">
        <v>3.0</v>
      </c>
      <c r="AO128" s="9">
        <v>1.0</v>
      </c>
      <c r="AP128" s="9">
        <v>8.0</v>
      </c>
      <c r="AQ128" s="9">
        <v>0.23</v>
      </c>
      <c r="AR128" s="9">
        <v>0.337</v>
      </c>
      <c r="AS128" s="9">
        <v>0.5</v>
      </c>
      <c r="AT128" s="9">
        <v>0.837</v>
      </c>
      <c r="AU128" s="9">
        <v>37.0</v>
      </c>
      <c r="AV128" s="9">
        <v>1.0</v>
      </c>
      <c r="AW128" s="9">
        <v>4.0</v>
      </c>
      <c r="AX128" s="9">
        <v>1.0</v>
      </c>
      <c r="AY128" s="9">
        <v>0.0</v>
      </c>
      <c r="AZ128" s="9">
        <v>0.0</v>
      </c>
      <c r="BA128" s="9">
        <v>0.0</v>
      </c>
      <c r="BB128" s="9">
        <v>0.25</v>
      </c>
      <c r="BC128" s="5">
        <f t="shared" si="1"/>
        <v>7</v>
      </c>
      <c r="BD128" s="5">
        <f t="shared" si="2"/>
        <v>2</v>
      </c>
    </row>
    <row r="129">
      <c r="A129" s="7">
        <v>128.0</v>
      </c>
      <c r="B129" s="3"/>
      <c r="C129" s="8" t="s">
        <v>1255</v>
      </c>
      <c r="D129" s="8" t="s">
        <v>692</v>
      </c>
      <c r="E129" s="9">
        <v>2019.0</v>
      </c>
      <c r="F129" s="9">
        <v>2020.0</v>
      </c>
      <c r="G129" s="9">
        <v>13.0</v>
      </c>
      <c r="H129" s="9">
        <v>21.0</v>
      </c>
      <c r="I129" s="3"/>
      <c r="J129" s="3"/>
      <c r="K129" s="3"/>
      <c r="L129" s="9">
        <v>4.87</v>
      </c>
      <c r="M129" s="9">
        <v>2.0</v>
      </c>
      <c r="N129" s="3"/>
      <c r="O129" s="3"/>
      <c r="P129" s="3"/>
      <c r="Q129" s="3"/>
      <c r="R129" s="9">
        <v>20.1</v>
      </c>
      <c r="S129" s="9">
        <v>17.0</v>
      </c>
      <c r="T129" s="9">
        <v>8.0</v>
      </c>
      <c r="U129" s="9">
        <v>11.0</v>
      </c>
      <c r="V129" s="9">
        <v>1.0</v>
      </c>
      <c r="W129" s="9">
        <v>10.0</v>
      </c>
      <c r="X129" s="9">
        <v>1.0</v>
      </c>
      <c r="Y129" s="9">
        <v>1.0</v>
      </c>
      <c r="Z129" s="9">
        <v>1.0</v>
      </c>
      <c r="AA129" s="9">
        <v>0.0</v>
      </c>
      <c r="AB129" s="9">
        <v>0.0</v>
      </c>
      <c r="AC129" s="9">
        <v>88.0</v>
      </c>
      <c r="AD129" s="9">
        <v>1.328</v>
      </c>
      <c r="AE129" s="9">
        <v>9.3</v>
      </c>
      <c r="AF129" s="9">
        <v>2.1</v>
      </c>
      <c r="AG129" s="9">
        <v>88.0</v>
      </c>
      <c r="AH129" s="9">
        <v>76.0</v>
      </c>
      <c r="AI129" s="9">
        <v>8.0</v>
      </c>
      <c r="AJ129" s="9">
        <v>17.0</v>
      </c>
      <c r="AK129" s="9">
        <v>4.0</v>
      </c>
      <c r="AL129" s="9">
        <v>0.0</v>
      </c>
      <c r="AM129" s="9">
        <v>1.0</v>
      </c>
      <c r="AN129" s="9">
        <v>0.0</v>
      </c>
      <c r="AO129" s="9">
        <v>1.0</v>
      </c>
      <c r="AP129" s="9">
        <v>10.0</v>
      </c>
      <c r="AQ129" s="9">
        <v>0.224</v>
      </c>
      <c r="AR129" s="9">
        <v>0.318</v>
      </c>
      <c r="AS129" s="9">
        <v>0.316</v>
      </c>
      <c r="AT129" s="9">
        <v>0.634</v>
      </c>
      <c r="AU129" s="9">
        <v>24.0</v>
      </c>
      <c r="AV129" s="9">
        <v>3.0</v>
      </c>
      <c r="AW129" s="9">
        <v>1.0</v>
      </c>
      <c r="AX129" s="9">
        <v>0.0</v>
      </c>
      <c r="AY129" s="9">
        <v>1.0</v>
      </c>
      <c r="AZ129" s="9">
        <v>1.0</v>
      </c>
      <c r="BA129" s="9">
        <v>1.0</v>
      </c>
      <c r="BB129" s="9">
        <v>0.291</v>
      </c>
      <c r="BC129" s="5">
        <f t="shared" si="1"/>
        <v>12</v>
      </c>
      <c r="BD129" s="5">
        <f t="shared" si="2"/>
        <v>-1</v>
      </c>
    </row>
    <row r="130">
      <c r="A130" s="7">
        <v>129.0</v>
      </c>
      <c r="B130" s="3"/>
      <c r="C130" s="8" t="s">
        <v>1265</v>
      </c>
      <c r="D130" s="8" t="s">
        <v>692</v>
      </c>
      <c r="E130" s="9">
        <v>2019.0</v>
      </c>
      <c r="F130" s="9">
        <v>2020.0</v>
      </c>
      <c r="G130" s="9">
        <v>8.0</v>
      </c>
      <c r="H130" s="9">
        <v>20.0</v>
      </c>
      <c r="I130" s="3"/>
      <c r="J130" s="3"/>
      <c r="K130" s="3"/>
      <c r="L130" s="9">
        <v>6.05</v>
      </c>
      <c r="M130" s="9">
        <v>7.0</v>
      </c>
      <c r="N130" s="3"/>
      <c r="O130" s="3"/>
      <c r="P130" s="3"/>
      <c r="Q130" s="3"/>
      <c r="R130" s="9">
        <v>19.1</v>
      </c>
      <c r="S130" s="9">
        <v>28.0</v>
      </c>
      <c r="T130" s="9">
        <v>17.0</v>
      </c>
      <c r="U130" s="9">
        <v>13.0</v>
      </c>
      <c r="V130" s="9">
        <v>6.0</v>
      </c>
      <c r="W130" s="9">
        <v>3.0</v>
      </c>
      <c r="X130" s="9">
        <v>0.0</v>
      </c>
      <c r="Y130" s="9">
        <v>2.0</v>
      </c>
      <c r="Z130" s="9">
        <v>0.0</v>
      </c>
      <c r="AA130" s="9">
        <v>0.0</v>
      </c>
      <c r="AB130" s="9">
        <v>2.0</v>
      </c>
      <c r="AC130" s="9">
        <v>88.0</v>
      </c>
      <c r="AD130" s="9">
        <v>1.603</v>
      </c>
      <c r="AE130" s="9">
        <v>9.3</v>
      </c>
      <c r="AF130" s="9">
        <v>6.67</v>
      </c>
      <c r="AG130" s="9">
        <v>88.0</v>
      </c>
      <c r="AH130" s="9">
        <v>84.0</v>
      </c>
      <c r="AI130" s="9">
        <v>17.0</v>
      </c>
      <c r="AJ130" s="9">
        <v>28.0</v>
      </c>
      <c r="AK130" s="9">
        <v>7.0</v>
      </c>
      <c r="AL130" s="9">
        <v>1.0</v>
      </c>
      <c r="AM130" s="9">
        <v>6.0</v>
      </c>
      <c r="AN130" s="9">
        <v>0.0</v>
      </c>
      <c r="AO130" s="9">
        <v>0.0</v>
      </c>
      <c r="AP130" s="9">
        <v>3.0</v>
      </c>
      <c r="AQ130" s="9">
        <v>0.333</v>
      </c>
      <c r="AR130" s="9">
        <v>0.356</v>
      </c>
      <c r="AS130" s="9">
        <v>0.655</v>
      </c>
      <c r="AT130" s="9">
        <v>1.011</v>
      </c>
      <c r="AU130" s="9">
        <v>55.0</v>
      </c>
      <c r="AV130" s="9">
        <v>3.0</v>
      </c>
      <c r="AW130" s="9">
        <v>0.0</v>
      </c>
      <c r="AX130" s="9">
        <v>0.0</v>
      </c>
      <c r="AY130" s="9">
        <v>0.0</v>
      </c>
      <c r="AZ130" s="9">
        <v>0.0</v>
      </c>
      <c r="BA130" s="9">
        <v>2.0</v>
      </c>
      <c r="BB130" s="9">
        <v>0.379</v>
      </c>
      <c r="BC130" s="5">
        <f t="shared" si="1"/>
        <v>14</v>
      </c>
      <c r="BD130" s="5">
        <f t="shared" si="2"/>
        <v>0</v>
      </c>
    </row>
    <row r="131">
      <c r="A131" s="7">
        <v>130.0</v>
      </c>
      <c r="B131" s="3"/>
      <c r="C131" s="8" t="s">
        <v>1198</v>
      </c>
      <c r="D131" s="8" t="s">
        <v>692</v>
      </c>
      <c r="E131" s="9">
        <v>2019.0</v>
      </c>
      <c r="F131" s="9">
        <v>2020.0</v>
      </c>
      <c r="G131" s="9">
        <v>30.0</v>
      </c>
      <c r="H131" s="9">
        <v>20.0</v>
      </c>
      <c r="I131" s="3"/>
      <c r="J131" s="3"/>
      <c r="K131" s="3"/>
      <c r="L131" s="9">
        <v>7.85</v>
      </c>
      <c r="M131" s="9">
        <v>1.0</v>
      </c>
      <c r="N131" s="3"/>
      <c r="O131" s="3"/>
      <c r="P131" s="3"/>
      <c r="Q131" s="3"/>
      <c r="R131" s="9">
        <v>18.1</v>
      </c>
      <c r="S131" s="9">
        <v>29.0</v>
      </c>
      <c r="T131" s="9">
        <v>17.0</v>
      </c>
      <c r="U131" s="9">
        <v>16.0</v>
      </c>
      <c r="V131" s="9">
        <v>6.0</v>
      </c>
      <c r="W131" s="9">
        <v>13.0</v>
      </c>
      <c r="X131" s="9">
        <v>3.0</v>
      </c>
      <c r="Y131" s="9">
        <v>0.0</v>
      </c>
      <c r="Z131" s="9">
        <v>2.0</v>
      </c>
      <c r="AA131" s="9">
        <v>1.0</v>
      </c>
      <c r="AB131" s="9">
        <v>4.0</v>
      </c>
      <c r="AC131" s="9">
        <v>96.0</v>
      </c>
      <c r="AD131" s="9">
        <v>2.291</v>
      </c>
      <c r="AE131" s="9">
        <v>9.8</v>
      </c>
      <c r="AF131" s="9">
        <v>1.54</v>
      </c>
      <c r="AG131" s="9">
        <v>96.0</v>
      </c>
      <c r="AH131" s="9">
        <v>80.0</v>
      </c>
      <c r="AI131" s="9">
        <v>17.0</v>
      </c>
      <c r="AJ131" s="9">
        <v>29.0</v>
      </c>
      <c r="AK131" s="9">
        <v>5.0</v>
      </c>
      <c r="AL131" s="9">
        <v>0.0</v>
      </c>
      <c r="AM131" s="9">
        <v>6.0</v>
      </c>
      <c r="AN131" s="9">
        <v>0.0</v>
      </c>
      <c r="AO131" s="9">
        <v>0.0</v>
      </c>
      <c r="AP131" s="9">
        <v>13.0</v>
      </c>
      <c r="AQ131" s="9">
        <v>0.363</v>
      </c>
      <c r="AR131" s="9">
        <v>0.463</v>
      </c>
      <c r="AS131" s="9">
        <v>0.65</v>
      </c>
      <c r="AT131" s="9">
        <v>1.113</v>
      </c>
      <c r="AU131" s="9">
        <v>52.0</v>
      </c>
      <c r="AV131" s="9">
        <v>1.0</v>
      </c>
      <c r="AW131" s="9">
        <v>2.0</v>
      </c>
      <c r="AX131" s="9">
        <v>1.0</v>
      </c>
      <c r="AY131" s="9">
        <v>0.0</v>
      </c>
      <c r="AZ131" s="9">
        <v>3.0</v>
      </c>
      <c r="BA131" s="9">
        <v>0.0</v>
      </c>
      <c r="BB131" s="9">
        <v>0.426</v>
      </c>
      <c r="BC131" s="5">
        <f t="shared" si="1"/>
        <v>18</v>
      </c>
      <c r="BD131" s="5">
        <f t="shared" si="2"/>
        <v>0</v>
      </c>
    </row>
    <row r="132">
      <c r="A132" s="7">
        <v>131.0</v>
      </c>
      <c r="B132" s="3"/>
      <c r="C132" s="8" t="s">
        <v>1250</v>
      </c>
      <c r="D132" s="8" t="s">
        <v>692</v>
      </c>
      <c r="E132" s="9">
        <v>2019.0</v>
      </c>
      <c r="F132" s="9">
        <v>2019.0</v>
      </c>
      <c r="G132" s="9">
        <v>19.0</v>
      </c>
      <c r="H132" s="9">
        <v>20.0</v>
      </c>
      <c r="I132" s="3"/>
      <c r="J132" s="3"/>
      <c r="K132" s="3"/>
      <c r="L132" s="9">
        <v>7.46</v>
      </c>
      <c r="M132" s="9">
        <v>7.0</v>
      </c>
      <c r="N132" s="3"/>
      <c r="O132" s="3"/>
      <c r="P132" s="3"/>
      <c r="Q132" s="3"/>
      <c r="R132" s="9">
        <v>25.1</v>
      </c>
      <c r="S132" s="9">
        <v>40.0</v>
      </c>
      <c r="T132" s="9">
        <v>26.0</v>
      </c>
      <c r="U132" s="9">
        <v>21.0</v>
      </c>
      <c r="V132" s="9">
        <v>5.0</v>
      </c>
      <c r="W132" s="9">
        <v>18.0</v>
      </c>
      <c r="X132" s="9">
        <v>3.0</v>
      </c>
      <c r="Y132" s="9">
        <v>0.0</v>
      </c>
      <c r="Z132" s="9">
        <v>0.0</v>
      </c>
      <c r="AA132" s="9">
        <v>0.0</v>
      </c>
      <c r="AB132" s="9">
        <v>5.0</v>
      </c>
      <c r="AC132" s="9">
        <v>131.0</v>
      </c>
      <c r="AD132" s="9">
        <v>2.289</v>
      </c>
      <c r="AE132" s="9">
        <v>7.1</v>
      </c>
      <c r="AF132" s="9">
        <v>1.11</v>
      </c>
      <c r="AG132" s="9">
        <v>131.0</v>
      </c>
      <c r="AH132" s="9">
        <v>112.0</v>
      </c>
      <c r="AI132" s="9">
        <v>26.0</v>
      </c>
      <c r="AJ132" s="9">
        <v>40.0</v>
      </c>
      <c r="AK132" s="9">
        <v>13.0</v>
      </c>
      <c r="AL132" s="9">
        <v>0.0</v>
      </c>
      <c r="AM132" s="9">
        <v>5.0</v>
      </c>
      <c r="AN132" s="9">
        <v>2.0</v>
      </c>
      <c r="AO132" s="9">
        <v>1.0</v>
      </c>
      <c r="AP132" s="9">
        <v>18.0</v>
      </c>
      <c r="AQ132" s="9">
        <v>0.357</v>
      </c>
      <c r="AR132" s="9">
        <v>0.446</v>
      </c>
      <c r="AS132" s="9">
        <v>0.607</v>
      </c>
      <c r="AT132" s="9">
        <v>1.053</v>
      </c>
      <c r="AU132" s="9">
        <v>68.0</v>
      </c>
      <c r="AV132" s="9">
        <v>1.0</v>
      </c>
      <c r="AW132" s="9">
        <v>0.0</v>
      </c>
      <c r="AX132" s="9">
        <v>1.0</v>
      </c>
      <c r="AY132" s="9">
        <v>0.0</v>
      </c>
      <c r="AZ132" s="9">
        <v>3.0</v>
      </c>
      <c r="BA132" s="9">
        <v>0.0</v>
      </c>
      <c r="BB132" s="9">
        <v>0.402</v>
      </c>
      <c r="BC132" s="5">
        <f t="shared" si="1"/>
        <v>22</v>
      </c>
      <c r="BD132" s="5">
        <f t="shared" si="2"/>
        <v>1</v>
      </c>
    </row>
    <row r="133">
      <c r="A133" s="7">
        <v>132.0</v>
      </c>
      <c r="B133" s="3"/>
      <c r="C133" s="8" t="s">
        <v>1266</v>
      </c>
      <c r="D133" s="8" t="s">
        <v>692</v>
      </c>
      <c r="E133" s="9">
        <v>2019.0</v>
      </c>
      <c r="F133" s="9">
        <v>2019.0</v>
      </c>
      <c r="G133" s="9">
        <v>9.0</v>
      </c>
      <c r="H133" s="9">
        <v>19.0</v>
      </c>
      <c r="I133" s="3"/>
      <c r="J133" s="3"/>
      <c r="K133" s="3"/>
      <c r="L133" s="9">
        <v>8.9</v>
      </c>
      <c r="M133" s="9">
        <v>9.0</v>
      </c>
      <c r="N133" s="3"/>
      <c r="O133" s="3"/>
      <c r="P133" s="3"/>
      <c r="Q133" s="3"/>
      <c r="R133" s="9">
        <v>31.1</v>
      </c>
      <c r="S133" s="9">
        <v>44.0</v>
      </c>
      <c r="T133" s="9">
        <v>27.0</v>
      </c>
      <c r="U133" s="9">
        <v>31.0</v>
      </c>
      <c r="V133" s="9">
        <v>9.0</v>
      </c>
      <c r="W133" s="9">
        <v>12.0</v>
      </c>
      <c r="X133" s="9">
        <v>0.0</v>
      </c>
      <c r="Y133" s="9">
        <v>3.0</v>
      </c>
      <c r="Z133" s="9">
        <v>2.0</v>
      </c>
      <c r="AA133" s="9">
        <v>2.0</v>
      </c>
      <c r="AB133" s="9">
        <v>0.0</v>
      </c>
      <c r="AC133" s="9">
        <v>151.0</v>
      </c>
      <c r="AD133" s="9">
        <v>1.787</v>
      </c>
      <c r="AE133" s="9">
        <v>5.5</v>
      </c>
      <c r="AF133" s="9">
        <v>1.58</v>
      </c>
      <c r="AG133" s="9">
        <v>151.0</v>
      </c>
      <c r="AH133" s="9">
        <v>135.0</v>
      </c>
      <c r="AI133" s="9">
        <v>27.0</v>
      </c>
      <c r="AJ133" s="9">
        <v>44.0</v>
      </c>
      <c r="AK133" s="9">
        <v>9.0</v>
      </c>
      <c r="AL133" s="9">
        <v>1.0</v>
      </c>
      <c r="AM133" s="9">
        <v>9.0</v>
      </c>
      <c r="AN133" s="9">
        <v>2.0</v>
      </c>
      <c r="AO133" s="9">
        <v>0.0</v>
      </c>
      <c r="AP133" s="9">
        <v>12.0</v>
      </c>
      <c r="AQ133" s="9">
        <v>0.326</v>
      </c>
      <c r="AR133" s="9">
        <v>0.384</v>
      </c>
      <c r="AS133" s="9">
        <v>0.607</v>
      </c>
      <c r="AT133" s="9">
        <v>0.992</v>
      </c>
      <c r="AU133" s="9">
        <v>82.0</v>
      </c>
      <c r="AV133" s="9">
        <v>3.0</v>
      </c>
      <c r="AW133" s="9">
        <v>2.0</v>
      </c>
      <c r="AX133" s="9">
        <v>0.0</v>
      </c>
      <c r="AY133" s="9">
        <v>2.0</v>
      </c>
      <c r="AZ133" s="9">
        <v>0.0</v>
      </c>
      <c r="BA133" s="9">
        <v>3.0</v>
      </c>
      <c r="BB133" s="9">
        <v>0.321</v>
      </c>
      <c r="BC133" s="5">
        <f t="shared" si="1"/>
        <v>25</v>
      </c>
      <c r="BD133" s="5">
        <f t="shared" si="2"/>
        <v>2</v>
      </c>
    </row>
    <row r="134">
      <c r="A134" s="7">
        <v>133.0</v>
      </c>
      <c r="B134" s="3"/>
      <c r="C134" s="8" t="s">
        <v>1267</v>
      </c>
      <c r="D134" s="8" t="s">
        <v>692</v>
      </c>
      <c r="E134" s="9">
        <v>2019.0</v>
      </c>
      <c r="F134" s="9">
        <v>2020.0</v>
      </c>
      <c r="G134" s="9">
        <v>29.0</v>
      </c>
      <c r="H134" s="9">
        <v>19.0</v>
      </c>
      <c r="I134" s="3"/>
      <c r="J134" s="3"/>
      <c r="K134" s="3"/>
      <c r="L134" s="9">
        <v>8.53</v>
      </c>
      <c r="M134" s="9">
        <v>0.0</v>
      </c>
      <c r="N134" s="3"/>
      <c r="O134" s="3"/>
      <c r="P134" s="3"/>
      <c r="Q134" s="3"/>
      <c r="R134" s="9">
        <v>19.0</v>
      </c>
      <c r="S134" s="9">
        <v>24.0</v>
      </c>
      <c r="T134" s="9">
        <v>20.0</v>
      </c>
      <c r="U134" s="9">
        <v>18.0</v>
      </c>
      <c r="V134" s="9">
        <v>3.0</v>
      </c>
      <c r="W134" s="9">
        <v>16.0</v>
      </c>
      <c r="X134" s="9">
        <v>1.0</v>
      </c>
      <c r="Y134" s="9">
        <v>2.0</v>
      </c>
      <c r="Z134" s="9">
        <v>2.0</v>
      </c>
      <c r="AA134" s="9">
        <v>0.0</v>
      </c>
      <c r="AB134" s="9">
        <v>4.0</v>
      </c>
      <c r="AC134" s="9">
        <v>98.0</v>
      </c>
      <c r="AD134" s="9">
        <v>2.105</v>
      </c>
      <c r="AE134" s="9">
        <v>9.0</v>
      </c>
      <c r="AF134" s="9">
        <v>1.19</v>
      </c>
      <c r="AG134" s="9">
        <v>98.0</v>
      </c>
      <c r="AH134" s="9">
        <v>79.0</v>
      </c>
      <c r="AI134" s="9">
        <v>20.0</v>
      </c>
      <c r="AJ134" s="9">
        <v>24.0</v>
      </c>
      <c r="AK134" s="9">
        <v>4.0</v>
      </c>
      <c r="AL134" s="9">
        <v>1.0</v>
      </c>
      <c r="AM134" s="9">
        <v>3.0</v>
      </c>
      <c r="AN134" s="9">
        <v>1.0</v>
      </c>
      <c r="AO134" s="9">
        <v>0.0</v>
      </c>
      <c r="AP134" s="9">
        <v>16.0</v>
      </c>
      <c r="AQ134" s="9">
        <v>0.304</v>
      </c>
      <c r="AR134" s="9">
        <v>0.429</v>
      </c>
      <c r="AS134" s="9">
        <v>0.494</v>
      </c>
      <c r="AT134" s="9">
        <v>0.922</v>
      </c>
      <c r="AU134" s="9">
        <v>39.0</v>
      </c>
      <c r="AV134" s="9">
        <v>3.0</v>
      </c>
      <c r="AW134" s="9">
        <v>2.0</v>
      </c>
      <c r="AX134" s="9">
        <v>0.0</v>
      </c>
      <c r="AY134" s="9">
        <v>1.0</v>
      </c>
      <c r="AZ134" s="9">
        <v>1.0</v>
      </c>
      <c r="BA134" s="9">
        <v>2.0</v>
      </c>
      <c r="BB134" s="9">
        <v>0.362</v>
      </c>
      <c r="BC134" s="5">
        <f t="shared" si="1"/>
        <v>16</v>
      </c>
      <c r="BD134" s="5">
        <f t="shared" si="2"/>
        <v>1</v>
      </c>
    </row>
    <row r="135">
      <c r="A135" s="7">
        <v>134.0</v>
      </c>
      <c r="B135" s="3"/>
      <c r="C135" s="8" t="s">
        <v>1247</v>
      </c>
      <c r="D135" s="8" t="s">
        <v>692</v>
      </c>
      <c r="E135" s="9">
        <v>2019.0</v>
      </c>
      <c r="F135" s="9">
        <v>2019.0</v>
      </c>
      <c r="G135" s="9">
        <v>38.0</v>
      </c>
      <c r="H135" s="9">
        <v>18.0</v>
      </c>
      <c r="I135" s="3"/>
      <c r="J135" s="3"/>
      <c r="K135" s="3"/>
      <c r="L135" s="9">
        <v>3.56</v>
      </c>
      <c r="M135" s="9">
        <v>0.0</v>
      </c>
      <c r="N135" s="3"/>
      <c r="O135" s="3"/>
      <c r="P135" s="3"/>
      <c r="Q135" s="3"/>
      <c r="R135" s="9">
        <v>30.1</v>
      </c>
      <c r="S135" s="9">
        <v>26.0</v>
      </c>
      <c r="T135" s="9">
        <v>16.0</v>
      </c>
      <c r="U135" s="9">
        <v>12.0</v>
      </c>
      <c r="V135" s="9">
        <v>3.0</v>
      </c>
      <c r="W135" s="9">
        <v>7.0</v>
      </c>
      <c r="X135" s="9">
        <v>0.0</v>
      </c>
      <c r="Y135" s="9">
        <v>1.0</v>
      </c>
      <c r="Z135" s="9">
        <v>0.0</v>
      </c>
      <c r="AA135" s="9">
        <v>0.0</v>
      </c>
      <c r="AB135" s="9">
        <v>1.0</v>
      </c>
      <c r="AC135" s="9">
        <v>123.0</v>
      </c>
      <c r="AD135" s="9">
        <v>1.088</v>
      </c>
      <c r="AE135" s="9">
        <v>5.3</v>
      </c>
      <c r="AF135" s="9">
        <v>2.57</v>
      </c>
      <c r="AG135" s="9">
        <v>123.0</v>
      </c>
      <c r="AH135" s="9">
        <v>113.0</v>
      </c>
      <c r="AI135" s="9">
        <v>16.0</v>
      </c>
      <c r="AJ135" s="9">
        <v>26.0</v>
      </c>
      <c r="AK135" s="9">
        <v>3.0</v>
      </c>
      <c r="AL135" s="9">
        <v>1.0</v>
      </c>
      <c r="AM135" s="9">
        <v>3.0</v>
      </c>
      <c r="AN135" s="9">
        <v>1.0</v>
      </c>
      <c r="AO135" s="9">
        <v>1.0</v>
      </c>
      <c r="AP135" s="9">
        <v>7.0</v>
      </c>
      <c r="AQ135" s="9">
        <v>0.23</v>
      </c>
      <c r="AR135" s="9">
        <v>0.27</v>
      </c>
      <c r="AS135" s="9">
        <v>0.354</v>
      </c>
      <c r="AT135" s="9">
        <v>0.624</v>
      </c>
      <c r="AU135" s="9">
        <v>40.0</v>
      </c>
      <c r="AV135" s="9">
        <v>1.0</v>
      </c>
      <c r="AW135" s="9">
        <v>0.0</v>
      </c>
      <c r="AX135" s="9">
        <v>1.0</v>
      </c>
      <c r="AY135" s="9">
        <v>2.0</v>
      </c>
      <c r="AZ135" s="9">
        <v>0.0</v>
      </c>
      <c r="BA135" s="9">
        <v>1.0</v>
      </c>
      <c r="BB135" s="9">
        <v>0.245</v>
      </c>
      <c r="BC135" s="5">
        <f t="shared" si="1"/>
        <v>19</v>
      </c>
      <c r="BD135" s="5">
        <f t="shared" si="2"/>
        <v>0</v>
      </c>
    </row>
    <row r="136">
      <c r="A136" s="7">
        <v>135.0</v>
      </c>
      <c r="B136" s="3"/>
      <c r="C136" s="8" t="s">
        <v>1240</v>
      </c>
      <c r="D136" s="8" t="s">
        <v>692</v>
      </c>
      <c r="E136" s="9">
        <v>2019.0</v>
      </c>
      <c r="F136" s="9">
        <v>2020.0</v>
      </c>
      <c r="G136" s="9">
        <v>15.0</v>
      </c>
      <c r="H136" s="9">
        <v>18.0</v>
      </c>
      <c r="I136" s="3"/>
      <c r="J136" s="3"/>
      <c r="K136" s="3"/>
      <c r="L136" s="9">
        <v>5.5</v>
      </c>
      <c r="M136" s="9">
        <v>3.0</v>
      </c>
      <c r="N136" s="3"/>
      <c r="O136" s="3"/>
      <c r="P136" s="3"/>
      <c r="Q136" s="3"/>
      <c r="R136" s="9">
        <v>18.0</v>
      </c>
      <c r="S136" s="9">
        <v>12.0</v>
      </c>
      <c r="T136" s="9">
        <v>10.0</v>
      </c>
      <c r="U136" s="9">
        <v>11.0</v>
      </c>
      <c r="V136" s="9">
        <v>5.0</v>
      </c>
      <c r="W136" s="9">
        <v>12.0</v>
      </c>
      <c r="X136" s="9">
        <v>0.0</v>
      </c>
      <c r="Y136" s="9">
        <v>0.0</v>
      </c>
      <c r="Z136" s="9">
        <v>1.0</v>
      </c>
      <c r="AA136" s="9">
        <v>0.0</v>
      </c>
      <c r="AB136" s="9">
        <v>0.0</v>
      </c>
      <c r="AC136" s="9">
        <v>75.0</v>
      </c>
      <c r="AD136" s="9">
        <v>1.333</v>
      </c>
      <c r="AE136" s="9">
        <v>9.0</v>
      </c>
      <c r="AF136" s="9">
        <v>1.5</v>
      </c>
      <c r="AG136" s="9">
        <v>75.0</v>
      </c>
      <c r="AH136" s="9">
        <v>59.0</v>
      </c>
      <c r="AI136" s="9">
        <v>10.0</v>
      </c>
      <c r="AJ136" s="9">
        <v>12.0</v>
      </c>
      <c r="AK136" s="9">
        <v>3.0</v>
      </c>
      <c r="AL136" s="9">
        <v>0.0</v>
      </c>
      <c r="AM136" s="9">
        <v>5.0</v>
      </c>
      <c r="AN136" s="9">
        <v>0.0</v>
      </c>
      <c r="AO136" s="9">
        <v>1.0</v>
      </c>
      <c r="AP136" s="9">
        <v>12.0</v>
      </c>
      <c r="AQ136" s="9">
        <v>0.203</v>
      </c>
      <c r="AR136" s="9">
        <v>0.342</v>
      </c>
      <c r="AS136" s="9">
        <v>0.508</v>
      </c>
      <c r="AT136" s="9">
        <v>0.851</v>
      </c>
      <c r="AU136" s="9">
        <v>30.0</v>
      </c>
      <c r="AV136" s="9">
        <v>2.0</v>
      </c>
      <c r="AW136" s="9">
        <v>1.0</v>
      </c>
      <c r="AX136" s="9">
        <v>2.0</v>
      </c>
      <c r="AY136" s="9">
        <v>1.0</v>
      </c>
      <c r="AZ136" s="9">
        <v>0.0</v>
      </c>
      <c r="BA136" s="9">
        <v>0.0</v>
      </c>
      <c r="BB136" s="9">
        <v>0.189</v>
      </c>
      <c r="BC136" s="5">
        <f t="shared" si="1"/>
        <v>4</v>
      </c>
      <c r="BD136" s="5">
        <f t="shared" si="2"/>
        <v>-1</v>
      </c>
    </row>
    <row r="137">
      <c r="A137" s="7">
        <v>136.0</v>
      </c>
      <c r="B137" s="3"/>
      <c r="C137" s="8" t="s">
        <v>1242</v>
      </c>
      <c r="D137" s="8" t="s">
        <v>692</v>
      </c>
      <c r="E137" s="9">
        <v>2019.0</v>
      </c>
      <c r="F137" s="9">
        <v>2019.0</v>
      </c>
      <c r="G137" s="9">
        <v>29.0</v>
      </c>
      <c r="H137" s="9">
        <v>18.0</v>
      </c>
      <c r="I137" s="3"/>
      <c r="J137" s="3"/>
      <c r="K137" s="3"/>
      <c r="L137" s="9">
        <v>7.32</v>
      </c>
      <c r="M137" s="9">
        <v>0.0</v>
      </c>
      <c r="N137" s="3"/>
      <c r="O137" s="3"/>
      <c r="P137" s="3"/>
      <c r="Q137" s="3"/>
      <c r="R137" s="9">
        <v>19.2</v>
      </c>
      <c r="S137" s="9">
        <v>21.0</v>
      </c>
      <c r="T137" s="9">
        <v>15.0</v>
      </c>
      <c r="U137" s="9">
        <v>16.0</v>
      </c>
      <c r="V137" s="9">
        <v>3.0</v>
      </c>
      <c r="W137" s="9">
        <v>13.0</v>
      </c>
      <c r="X137" s="9">
        <v>0.0</v>
      </c>
      <c r="Y137" s="9">
        <v>0.0</v>
      </c>
      <c r="Z137" s="9">
        <v>0.0</v>
      </c>
      <c r="AA137" s="9">
        <v>0.0</v>
      </c>
      <c r="AB137" s="9">
        <v>3.0</v>
      </c>
      <c r="AC137" s="9">
        <v>90.0</v>
      </c>
      <c r="AD137" s="9">
        <v>1.729</v>
      </c>
      <c r="AE137" s="9">
        <v>8.2</v>
      </c>
      <c r="AF137" s="9">
        <v>1.38</v>
      </c>
      <c r="AG137" s="9">
        <v>90.0</v>
      </c>
      <c r="AH137" s="9">
        <v>77.0</v>
      </c>
      <c r="AI137" s="9">
        <v>15.0</v>
      </c>
      <c r="AJ137" s="9">
        <v>21.0</v>
      </c>
      <c r="AK137" s="9">
        <v>4.0</v>
      </c>
      <c r="AL137" s="9">
        <v>1.0</v>
      </c>
      <c r="AM137" s="9">
        <v>3.0</v>
      </c>
      <c r="AN137" s="9">
        <v>0.0</v>
      </c>
      <c r="AO137" s="9">
        <v>0.0</v>
      </c>
      <c r="AP137" s="9">
        <v>13.0</v>
      </c>
      <c r="AQ137" s="9">
        <v>0.273</v>
      </c>
      <c r="AR137" s="9">
        <v>0.378</v>
      </c>
      <c r="AS137" s="9">
        <v>0.468</v>
      </c>
      <c r="AT137" s="9">
        <v>0.845</v>
      </c>
      <c r="AU137" s="9">
        <v>36.0</v>
      </c>
      <c r="AV137" s="9">
        <v>0.0</v>
      </c>
      <c r="AW137" s="9">
        <v>0.0</v>
      </c>
      <c r="AX137" s="9">
        <v>0.0</v>
      </c>
      <c r="AY137" s="9">
        <v>0.0</v>
      </c>
      <c r="AZ137" s="9">
        <v>0.0</v>
      </c>
      <c r="BA137" s="9">
        <v>0.0</v>
      </c>
      <c r="BB137" s="9">
        <v>0.321</v>
      </c>
      <c r="BC137" s="5">
        <f t="shared" si="1"/>
        <v>13</v>
      </c>
      <c r="BD137" s="5">
        <f t="shared" si="2"/>
        <v>0</v>
      </c>
    </row>
    <row r="138">
      <c r="A138" s="7">
        <v>137.0</v>
      </c>
      <c r="B138" s="3"/>
      <c r="C138" s="8" t="s">
        <v>1213</v>
      </c>
      <c r="D138" s="8" t="s">
        <v>692</v>
      </c>
      <c r="E138" s="9">
        <v>2019.0</v>
      </c>
      <c r="F138" s="9">
        <v>2019.0</v>
      </c>
      <c r="G138" s="9">
        <v>33.0</v>
      </c>
      <c r="H138" s="9">
        <v>17.0</v>
      </c>
      <c r="I138" s="3"/>
      <c r="J138" s="3"/>
      <c r="K138" s="3"/>
      <c r="L138" s="9">
        <v>4.7</v>
      </c>
      <c r="M138" s="9">
        <v>0.0</v>
      </c>
      <c r="N138" s="3"/>
      <c r="O138" s="3"/>
      <c r="P138" s="3"/>
      <c r="Q138" s="3"/>
      <c r="R138" s="9">
        <v>15.1</v>
      </c>
      <c r="S138" s="9">
        <v>14.0</v>
      </c>
      <c r="T138" s="9">
        <v>13.0</v>
      </c>
      <c r="U138" s="9">
        <v>8.0</v>
      </c>
      <c r="V138" s="9">
        <v>4.0</v>
      </c>
      <c r="W138" s="9">
        <v>9.0</v>
      </c>
      <c r="X138" s="9">
        <v>2.0</v>
      </c>
      <c r="Y138" s="9">
        <v>1.0</v>
      </c>
      <c r="Z138" s="9">
        <v>2.0</v>
      </c>
      <c r="AA138" s="9">
        <v>0.0</v>
      </c>
      <c r="AB138" s="9">
        <v>2.0</v>
      </c>
      <c r="AC138" s="9">
        <v>72.0</v>
      </c>
      <c r="AD138" s="9">
        <v>1.5</v>
      </c>
      <c r="AE138" s="9">
        <v>10.0</v>
      </c>
      <c r="AF138" s="9">
        <v>1.89</v>
      </c>
      <c r="AG138" s="9">
        <v>72.0</v>
      </c>
      <c r="AH138" s="9">
        <v>60.0</v>
      </c>
      <c r="AI138" s="9">
        <v>13.0</v>
      </c>
      <c r="AJ138" s="9">
        <v>14.0</v>
      </c>
      <c r="AK138" s="9">
        <v>3.0</v>
      </c>
      <c r="AL138" s="9">
        <v>0.0</v>
      </c>
      <c r="AM138" s="9">
        <v>4.0</v>
      </c>
      <c r="AN138" s="9">
        <v>2.0</v>
      </c>
      <c r="AO138" s="9">
        <v>0.0</v>
      </c>
      <c r="AP138" s="9">
        <v>9.0</v>
      </c>
      <c r="AQ138" s="9">
        <v>0.233</v>
      </c>
      <c r="AR138" s="9">
        <v>0.347</v>
      </c>
      <c r="AS138" s="9">
        <v>0.483</v>
      </c>
      <c r="AT138" s="9">
        <v>0.831</v>
      </c>
      <c r="AU138" s="9">
        <v>29.0</v>
      </c>
      <c r="AV138" s="9">
        <v>0.0</v>
      </c>
      <c r="AW138" s="9">
        <v>2.0</v>
      </c>
      <c r="AX138" s="9">
        <v>0.0</v>
      </c>
      <c r="AY138" s="9">
        <v>1.0</v>
      </c>
      <c r="AZ138" s="9">
        <v>2.0</v>
      </c>
      <c r="BA138" s="9">
        <v>1.0</v>
      </c>
      <c r="BB138" s="9">
        <v>0.25</v>
      </c>
      <c r="BC138" s="5">
        <f t="shared" si="1"/>
        <v>7</v>
      </c>
      <c r="BD138" s="5">
        <f t="shared" si="2"/>
        <v>2</v>
      </c>
    </row>
    <row r="139">
      <c r="A139" s="7">
        <v>138.0</v>
      </c>
      <c r="B139" s="3"/>
      <c r="C139" s="8" t="s">
        <v>1268</v>
      </c>
      <c r="D139" s="8" t="s">
        <v>692</v>
      </c>
      <c r="E139" s="9">
        <v>2019.0</v>
      </c>
      <c r="F139" s="9">
        <v>2020.0</v>
      </c>
      <c r="G139" s="9">
        <v>9.0</v>
      </c>
      <c r="H139" s="9">
        <v>17.0</v>
      </c>
      <c r="I139" s="3"/>
      <c r="J139" s="3"/>
      <c r="K139" s="3"/>
      <c r="L139" s="9">
        <v>9.22</v>
      </c>
      <c r="M139" s="9">
        <v>4.0</v>
      </c>
      <c r="N139" s="3"/>
      <c r="O139" s="3"/>
      <c r="P139" s="3"/>
      <c r="Q139" s="3"/>
      <c r="R139" s="9">
        <v>13.2</v>
      </c>
      <c r="S139" s="9">
        <v>19.0</v>
      </c>
      <c r="T139" s="9">
        <v>12.0</v>
      </c>
      <c r="U139" s="9">
        <v>14.0</v>
      </c>
      <c r="V139" s="9">
        <v>5.0</v>
      </c>
      <c r="W139" s="9">
        <v>7.0</v>
      </c>
      <c r="X139" s="9">
        <v>0.0</v>
      </c>
      <c r="Y139" s="9">
        <v>1.0</v>
      </c>
      <c r="Z139" s="9">
        <v>2.0</v>
      </c>
      <c r="AA139" s="9">
        <v>0.0</v>
      </c>
      <c r="AB139" s="9">
        <v>0.0</v>
      </c>
      <c r="AC139" s="9">
        <v>69.0</v>
      </c>
      <c r="AD139" s="9">
        <v>1.902</v>
      </c>
      <c r="AE139" s="9">
        <v>11.2</v>
      </c>
      <c r="AF139" s="9">
        <v>2.43</v>
      </c>
      <c r="AG139" s="9">
        <v>69.0</v>
      </c>
      <c r="AH139" s="9">
        <v>59.0</v>
      </c>
      <c r="AI139" s="9">
        <v>12.0</v>
      </c>
      <c r="AJ139" s="9">
        <v>19.0</v>
      </c>
      <c r="AK139" s="9">
        <v>6.0</v>
      </c>
      <c r="AL139" s="9">
        <v>0.0</v>
      </c>
      <c r="AM139" s="9">
        <v>5.0</v>
      </c>
      <c r="AN139" s="9">
        <v>0.0</v>
      </c>
      <c r="AO139" s="9">
        <v>0.0</v>
      </c>
      <c r="AP139" s="9">
        <v>7.0</v>
      </c>
      <c r="AQ139" s="9">
        <v>0.322</v>
      </c>
      <c r="AR139" s="9">
        <v>0.412</v>
      </c>
      <c r="AS139" s="9">
        <v>0.678</v>
      </c>
      <c r="AT139" s="9">
        <v>1.09</v>
      </c>
      <c r="AU139" s="9">
        <v>40.0</v>
      </c>
      <c r="AV139" s="9">
        <v>1.0</v>
      </c>
      <c r="AW139" s="9">
        <v>2.0</v>
      </c>
      <c r="AX139" s="9">
        <v>1.0</v>
      </c>
      <c r="AY139" s="9">
        <v>0.0</v>
      </c>
      <c r="AZ139" s="9">
        <v>0.0</v>
      </c>
      <c r="BA139" s="9">
        <v>1.0</v>
      </c>
      <c r="BB139" s="9">
        <v>0.378</v>
      </c>
      <c r="BC139" s="5">
        <f t="shared" si="1"/>
        <v>8</v>
      </c>
      <c r="BD139" s="5">
        <f t="shared" si="2"/>
        <v>0</v>
      </c>
    </row>
    <row r="140">
      <c r="A140" s="7">
        <v>139.0</v>
      </c>
      <c r="B140" s="3"/>
      <c r="C140" s="8" t="s">
        <v>1269</v>
      </c>
      <c r="D140" s="8" t="s">
        <v>692</v>
      </c>
      <c r="E140" s="9">
        <v>2019.0</v>
      </c>
      <c r="F140" s="9">
        <v>2019.0</v>
      </c>
      <c r="G140" s="9">
        <v>10.0</v>
      </c>
      <c r="H140" s="9">
        <v>17.0</v>
      </c>
      <c r="I140" s="3"/>
      <c r="J140" s="3"/>
      <c r="K140" s="3"/>
      <c r="L140" s="9">
        <v>5.89</v>
      </c>
      <c r="M140" s="9">
        <v>10.0</v>
      </c>
      <c r="N140" s="3"/>
      <c r="O140" s="3"/>
      <c r="P140" s="3"/>
      <c r="Q140" s="3"/>
      <c r="R140" s="9">
        <v>36.2</v>
      </c>
      <c r="S140" s="9">
        <v>46.0</v>
      </c>
      <c r="T140" s="9">
        <v>29.0</v>
      </c>
      <c r="U140" s="9">
        <v>24.0</v>
      </c>
      <c r="V140" s="9">
        <v>8.0</v>
      </c>
      <c r="W140" s="9">
        <v>15.0</v>
      </c>
      <c r="X140" s="9">
        <v>0.0</v>
      </c>
      <c r="Y140" s="9">
        <v>2.0</v>
      </c>
      <c r="Z140" s="9">
        <v>2.0</v>
      </c>
      <c r="AA140" s="9">
        <v>2.0</v>
      </c>
      <c r="AB140" s="9">
        <v>1.0</v>
      </c>
      <c r="AC140" s="9">
        <v>163.0</v>
      </c>
      <c r="AD140" s="9">
        <v>1.664</v>
      </c>
      <c r="AE140" s="9">
        <v>4.2</v>
      </c>
      <c r="AF140" s="9">
        <v>1.13</v>
      </c>
      <c r="AG140" s="9">
        <v>163.0</v>
      </c>
      <c r="AH140" s="9">
        <v>145.0</v>
      </c>
      <c r="AI140" s="9">
        <v>29.0</v>
      </c>
      <c r="AJ140" s="9">
        <v>46.0</v>
      </c>
      <c r="AK140" s="9">
        <v>11.0</v>
      </c>
      <c r="AL140" s="9">
        <v>1.0</v>
      </c>
      <c r="AM140" s="9">
        <v>8.0</v>
      </c>
      <c r="AN140" s="9">
        <v>0.0</v>
      </c>
      <c r="AO140" s="9">
        <v>2.0</v>
      </c>
      <c r="AP140" s="9">
        <v>15.0</v>
      </c>
      <c r="AQ140" s="9">
        <v>0.317</v>
      </c>
      <c r="AR140" s="9">
        <v>0.387</v>
      </c>
      <c r="AS140" s="9">
        <v>0.572</v>
      </c>
      <c r="AT140" s="9">
        <v>0.959</v>
      </c>
      <c r="AU140" s="9">
        <v>83.0</v>
      </c>
      <c r="AV140" s="9">
        <v>4.0</v>
      </c>
      <c r="AW140" s="9">
        <v>2.0</v>
      </c>
      <c r="AX140" s="9">
        <v>0.0</v>
      </c>
      <c r="AY140" s="9">
        <v>1.0</v>
      </c>
      <c r="AZ140" s="9">
        <v>0.0</v>
      </c>
      <c r="BA140" s="9">
        <v>2.0</v>
      </c>
      <c r="BB140" s="9">
        <v>0.314</v>
      </c>
      <c r="BC140" s="5">
        <f t="shared" si="1"/>
        <v>26</v>
      </c>
      <c r="BD140" s="5">
        <f t="shared" si="2"/>
        <v>-2</v>
      </c>
    </row>
    <row r="141">
      <c r="A141" s="7">
        <v>140.0</v>
      </c>
      <c r="B141" s="3"/>
      <c r="C141" s="8" t="s">
        <v>1270</v>
      </c>
      <c r="D141" s="8" t="s">
        <v>692</v>
      </c>
      <c r="E141" s="9">
        <v>2019.0</v>
      </c>
      <c r="F141" s="9">
        <v>2019.0</v>
      </c>
      <c r="G141" s="9">
        <v>7.0</v>
      </c>
      <c r="H141" s="9">
        <v>17.0</v>
      </c>
      <c r="I141" s="3"/>
      <c r="J141" s="3"/>
      <c r="K141" s="3"/>
      <c r="L141" s="9">
        <v>11.14</v>
      </c>
      <c r="M141" s="9">
        <v>5.0</v>
      </c>
      <c r="N141" s="3"/>
      <c r="O141" s="3"/>
      <c r="P141" s="3"/>
      <c r="Q141" s="3"/>
      <c r="R141" s="9">
        <v>21.0</v>
      </c>
      <c r="S141" s="9">
        <v>30.0</v>
      </c>
      <c r="T141" s="9">
        <v>15.0</v>
      </c>
      <c r="U141" s="9">
        <v>26.0</v>
      </c>
      <c r="V141" s="9">
        <v>4.0</v>
      </c>
      <c r="W141" s="9">
        <v>14.0</v>
      </c>
      <c r="X141" s="9">
        <v>0.0</v>
      </c>
      <c r="Y141" s="9">
        <v>0.0</v>
      </c>
      <c r="Z141" s="9">
        <v>0.0</v>
      </c>
      <c r="AA141" s="9">
        <v>0.0</v>
      </c>
      <c r="AB141" s="9">
        <v>2.0</v>
      </c>
      <c r="AC141" s="9">
        <v>102.0</v>
      </c>
      <c r="AD141" s="9">
        <v>2.095</v>
      </c>
      <c r="AE141" s="9">
        <v>7.3</v>
      </c>
      <c r="AF141" s="9">
        <v>1.21</v>
      </c>
      <c r="AG141" s="9">
        <v>102.0</v>
      </c>
      <c r="AH141" s="9">
        <v>88.0</v>
      </c>
      <c r="AI141" s="9">
        <v>15.0</v>
      </c>
      <c r="AJ141" s="9">
        <v>30.0</v>
      </c>
      <c r="AK141" s="9">
        <v>7.0</v>
      </c>
      <c r="AL141" s="9">
        <v>0.0</v>
      </c>
      <c r="AM141" s="9">
        <v>4.0</v>
      </c>
      <c r="AN141" s="9">
        <v>0.0</v>
      </c>
      <c r="AO141" s="9">
        <v>0.0</v>
      </c>
      <c r="AP141" s="9">
        <v>14.0</v>
      </c>
      <c r="AQ141" s="9">
        <v>0.341</v>
      </c>
      <c r="AR141" s="9">
        <v>0.431</v>
      </c>
      <c r="AS141" s="9">
        <v>0.557</v>
      </c>
      <c r="AT141" s="9">
        <v>0.988</v>
      </c>
      <c r="AU141" s="9">
        <v>49.0</v>
      </c>
      <c r="AV141" s="9">
        <v>4.0</v>
      </c>
      <c r="AW141" s="9">
        <v>0.0</v>
      </c>
      <c r="AX141" s="9">
        <v>0.0</v>
      </c>
      <c r="AY141" s="9">
        <v>0.0</v>
      </c>
      <c r="AZ141" s="9">
        <v>0.0</v>
      </c>
      <c r="BA141" s="9">
        <v>0.0</v>
      </c>
      <c r="BB141" s="9">
        <v>0.388</v>
      </c>
      <c r="BC141" s="5">
        <f t="shared" si="1"/>
        <v>19</v>
      </c>
      <c r="BD141" s="5">
        <f t="shared" si="2"/>
        <v>0</v>
      </c>
    </row>
    <row r="142">
      <c r="A142" s="7">
        <v>141.0</v>
      </c>
      <c r="B142" s="3"/>
      <c r="C142" s="8" t="s">
        <v>1271</v>
      </c>
      <c r="D142" s="8" t="s">
        <v>692</v>
      </c>
      <c r="E142" s="9">
        <v>2019.0</v>
      </c>
      <c r="F142" s="9">
        <v>2020.0</v>
      </c>
      <c r="G142" s="9">
        <v>12.0</v>
      </c>
      <c r="H142" s="9">
        <v>17.0</v>
      </c>
      <c r="I142" s="3"/>
      <c r="J142" s="3"/>
      <c r="K142" s="3"/>
      <c r="L142" s="9">
        <v>3.86</v>
      </c>
      <c r="M142" s="9">
        <v>0.0</v>
      </c>
      <c r="N142" s="3"/>
      <c r="O142" s="3"/>
      <c r="P142" s="3"/>
      <c r="Q142" s="3"/>
      <c r="R142" s="9">
        <v>11.2</v>
      </c>
      <c r="S142" s="9">
        <v>10.0</v>
      </c>
      <c r="T142" s="9">
        <v>7.0</v>
      </c>
      <c r="U142" s="9">
        <v>5.0</v>
      </c>
      <c r="V142" s="9">
        <v>2.0</v>
      </c>
      <c r="W142" s="9">
        <v>4.0</v>
      </c>
      <c r="X142" s="9">
        <v>0.0</v>
      </c>
      <c r="Y142" s="9">
        <v>0.0</v>
      </c>
      <c r="Z142" s="9">
        <v>0.0</v>
      </c>
      <c r="AA142" s="9">
        <v>0.0</v>
      </c>
      <c r="AB142" s="9">
        <v>0.0</v>
      </c>
      <c r="AC142" s="9">
        <v>49.0</v>
      </c>
      <c r="AD142" s="9">
        <v>1.2</v>
      </c>
      <c r="AE142" s="9">
        <v>13.1</v>
      </c>
      <c r="AF142" s="9">
        <v>4.25</v>
      </c>
      <c r="AG142" s="9">
        <v>49.0</v>
      </c>
      <c r="AH142" s="9">
        <v>45.0</v>
      </c>
      <c r="AI142" s="9">
        <v>7.0</v>
      </c>
      <c r="AJ142" s="9">
        <v>10.0</v>
      </c>
      <c r="AK142" s="9">
        <v>4.0</v>
      </c>
      <c r="AL142" s="9">
        <v>0.0</v>
      </c>
      <c r="AM142" s="9">
        <v>2.0</v>
      </c>
      <c r="AN142" s="9">
        <v>0.0</v>
      </c>
      <c r="AO142" s="9">
        <v>0.0</v>
      </c>
      <c r="AP142" s="9">
        <v>4.0</v>
      </c>
      <c r="AQ142" s="9">
        <v>0.222</v>
      </c>
      <c r="AR142" s="9">
        <v>0.286</v>
      </c>
      <c r="AS142" s="9">
        <v>0.444</v>
      </c>
      <c r="AT142" s="9">
        <v>0.73</v>
      </c>
      <c r="AU142" s="9">
        <v>20.0</v>
      </c>
      <c r="AV142" s="9">
        <v>0.0</v>
      </c>
      <c r="AW142" s="9">
        <v>0.0</v>
      </c>
      <c r="AX142" s="9">
        <v>0.0</v>
      </c>
      <c r="AY142" s="9">
        <v>0.0</v>
      </c>
      <c r="AZ142" s="9">
        <v>0.0</v>
      </c>
      <c r="BA142" s="9">
        <v>0.0</v>
      </c>
      <c r="BB142" s="9">
        <v>0.308</v>
      </c>
      <c r="BC142" s="5">
        <f t="shared" si="1"/>
        <v>4</v>
      </c>
      <c r="BD142" s="5">
        <f t="shared" si="2"/>
        <v>0</v>
      </c>
    </row>
    <row r="143">
      <c r="A143" s="7">
        <v>142.0</v>
      </c>
      <c r="B143" s="3"/>
      <c r="C143" s="8" t="s">
        <v>1237</v>
      </c>
      <c r="D143" s="8" t="s">
        <v>692</v>
      </c>
      <c r="E143" s="9">
        <v>2019.0</v>
      </c>
      <c r="F143" s="9">
        <v>2020.0</v>
      </c>
      <c r="G143" s="9">
        <v>23.0</v>
      </c>
      <c r="H143" s="9">
        <v>16.0</v>
      </c>
      <c r="I143" s="3"/>
      <c r="J143" s="3"/>
      <c r="K143" s="3"/>
      <c r="L143" s="9">
        <v>6.08</v>
      </c>
      <c r="M143" s="9">
        <v>2.0</v>
      </c>
      <c r="N143" s="3"/>
      <c r="O143" s="3"/>
      <c r="P143" s="3"/>
      <c r="Q143" s="3"/>
      <c r="R143" s="9">
        <v>23.2</v>
      </c>
      <c r="S143" s="9">
        <v>31.0</v>
      </c>
      <c r="T143" s="9">
        <v>25.0</v>
      </c>
      <c r="U143" s="9">
        <v>16.0</v>
      </c>
      <c r="V143" s="9">
        <v>8.0</v>
      </c>
      <c r="W143" s="9">
        <v>9.0</v>
      </c>
      <c r="X143" s="9">
        <v>2.0</v>
      </c>
      <c r="Y143" s="9">
        <v>2.0</v>
      </c>
      <c r="Z143" s="9">
        <v>1.0</v>
      </c>
      <c r="AA143" s="9">
        <v>0.0</v>
      </c>
      <c r="AB143" s="9">
        <v>3.0</v>
      </c>
      <c r="AC143" s="9">
        <v>106.0</v>
      </c>
      <c r="AD143" s="9">
        <v>1.69</v>
      </c>
      <c r="AE143" s="9">
        <v>6.1</v>
      </c>
      <c r="AF143" s="9">
        <v>1.78</v>
      </c>
      <c r="AG143" s="9">
        <v>106.0</v>
      </c>
      <c r="AH143" s="9">
        <v>93.0</v>
      </c>
      <c r="AI143" s="9">
        <v>25.0</v>
      </c>
      <c r="AJ143" s="9">
        <v>31.0</v>
      </c>
      <c r="AK143" s="9">
        <v>7.0</v>
      </c>
      <c r="AL143" s="9">
        <v>1.0</v>
      </c>
      <c r="AM143" s="9">
        <v>8.0</v>
      </c>
      <c r="AN143" s="9">
        <v>0.0</v>
      </c>
      <c r="AO143" s="9">
        <v>1.0</v>
      </c>
      <c r="AP143" s="9">
        <v>9.0</v>
      </c>
      <c r="AQ143" s="9">
        <v>0.333</v>
      </c>
      <c r="AR143" s="9">
        <v>0.387</v>
      </c>
      <c r="AS143" s="9">
        <v>0.688</v>
      </c>
      <c r="AT143" s="9">
        <v>1.075</v>
      </c>
      <c r="AU143" s="9">
        <v>64.0</v>
      </c>
      <c r="AV143" s="9">
        <v>5.0</v>
      </c>
      <c r="AW143" s="9">
        <v>1.0</v>
      </c>
      <c r="AX143" s="9">
        <v>0.0</v>
      </c>
      <c r="AY143" s="9">
        <v>3.0</v>
      </c>
      <c r="AZ143" s="9">
        <v>2.0</v>
      </c>
      <c r="BA143" s="9">
        <v>2.0</v>
      </c>
      <c r="BB143" s="9">
        <v>0.319</v>
      </c>
      <c r="BC143" s="5">
        <f t="shared" si="1"/>
        <v>15</v>
      </c>
      <c r="BD143" s="5">
        <f t="shared" si="2"/>
        <v>-1</v>
      </c>
    </row>
    <row r="144">
      <c r="A144" s="7">
        <v>143.0</v>
      </c>
      <c r="B144" s="3"/>
      <c r="C144" s="8" t="s">
        <v>1272</v>
      </c>
      <c r="D144" s="8" t="s">
        <v>692</v>
      </c>
      <c r="E144" s="9">
        <v>2020.0</v>
      </c>
      <c r="F144" s="9">
        <v>2020.0</v>
      </c>
      <c r="G144" s="9">
        <v>13.0</v>
      </c>
      <c r="H144" s="9">
        <v>16.0</v>
      </c>
      <c r="I144" s="3"/>
      <c r="J144" s="3"/>
      <c r="K144" s="3"/>
      <c r="L144" s="9">
        <v>4.22</v>
      </c>
      <c r="M144" s="9">
        <v>0.0</v>
      </c>
      <c r="N144" s="3"/>
      <c r="O144" s="3"/>
      <c r="P144" s="3"/>
      <c r="Q144" s="3"/>
      <c r="R144" s="9">
        <v>10.2</v>
      </c>
      <c r="S144" s="9">
        <v>12.0</v>
      </c>
      <c r="T144" s="9">
        <v>5.0</v>
      </c>
      <c r="U144" s="9">
        <v>5.0</v>
      </c>
      <c r="V144" s="9">
        <v>0.0</v>
      </c>
      <c r="W144" s="9">
        <v>5.0</v>
      </c>
      <c r="X144" s="9">
        <v>0.0</v>
      </c>
      <c r="Y144" s="9">
        <v>0.0</v>
      </c>
      <c r="Z144" s="9">
        <v>0.0</v>
      </c>
      <c r="AA144" s="9">
        <v>0.0</v>
      </c>
      <c r="AB144" s="9">
        <v>1.0</v>
      </c>
      <c r="AC144" s="9">
        <v>49.0</v>
      </c>
      <c r="AD144" s="9">
        <v>1.594</v>
      </c>
      <c r="AE144" s="9">
        <v>13.5</v>
      </c>
      <c r="AF144" s="9">
        <v>3.2</v>
      </c>
      <c r="AG144" s="9">
        <v>49.0</v>
      </c>
      <c r="AH144" s="9">
        <v>44.0</v>
      </c>
      <c r="AI144" s="9">
        <v>5.0</v>
      </c>
      <c r="AJ144" s="9">
        <v>12.0</v>
      </c>
      <c r="AK144" s="9">
        <v>2.0</v>
      </c>
      <c r="AL144" s="9">
        <v>1.0</v>
      </c>
      <c r="AM144" s="9">
        <v>0.0</v>
      </c>
      <c r="AN144" s="9">
        <v>2.0</v>
      </c>
      <c r="AO144" s="9">
        <v>0.0</v>
      </c>
      <c r="AP144" s="9">
        <v>5.0</v>
      </c>
      <c r="AQ144" s="9">
        <v>0.273</v>
      </c>
      <c r="AR144" s="9">
        <v>0.347</v>
      </c>
      <c r="AS144" s="9">
        <v>0.364</v>
      </c>
      <c r="AT144" s="9">
        <v>0.711</v>
      </c>
      <c r="AU144" s="9">
        <v>16.0</v>
      </c>
      <c r="AV144" s="9">
        <v>0.0</v>
      </c>
      <c r="AW144" s="9">
        <v>0.0</v>
      </c>
      <c r="AX144" s="9">
        <v>0.0</v>
      </c>
      <c r="AY144" s="9">
        <v>0.0</v>
      </c>
      <c r="AZ144" s="9">
        <v>0.0</v>
      </c>
      <c r="BA144" s="9">
        <v>0.0</v>
      </c>
      <c r="BB144" s="9">
        <v>0.429</v>
      </c>
      <c r="BC144" s="5">
        <f t="shared" si="1"/>
        <v>9</v>
      </c>
      <c r="BD144" s="5">
        <f t="shared" si="2"/>
        <v>2</v>
      </c>
    </row>
    <row r="145">
      <c r="A145" s="7">
        <v>144.0</v>
      </c>
      <c r="B145" s="3"/>
      <c r="C145" s="8" t="s">
        <v>1273</v>
      </c>
      <c r="D145" s="8" t="s">
        <v>692</v>
      </c>
      <c r="E145" s="9">
        <v>2019.0</v>
      </c>
      <c r="F145" s="9">
        <v>2020.0</v>
      </c>
      <c r="G145" s="9">
        <v>18.0</v>
      </c>
      <c r="H145" s="9">
        <v>16.0</v>
      </c>
      <c r="I145" s="3"/>
      <c r="J145" s="3"/>
      <c r="K145" s="3"/>
      <c r="L145" s="9">
        <v>8.1</v>
      </c>
      <c r="M145" s="9">
        <v>0.0</v>
      </c>
      <c r="N145" s="3"/>
      <c r="O145" s="3"/>
      <c r="P145" s="3"/>
      <c r="Q145" s="3"/>
      <c r="R145" s="9">
        <v>16.2</v>
      </c>
      <c r="S145" s="9">
        <v>19.0</v>
      </c>
      <c r="T145" s="9">
        <v>16.0</v>
      </c>
      <c r="U145" s="9">
        <v>15.0</v>
      </c>
      <c r="V145" s="9">
        <v>6.0</v>
      </c>
      <c r="W145" s="9">
        <v>10.0</v>
      </c>
      <c r="X145" s="9">
        <v>0.0</v>
      </c>
      <c r="Y145" s="9">
        <v>0.0</v>
      </c>
      <c r="Z145" s="9">
        <v>3.0</v>
      </c>
      <c r="AA145" s="9">
        <v>0.0</v>
      </c>
      <c r="AB145" s="9">
        <v>0.0</v>
      </c>
      <c r="AC145" s="9">
        <v>80.0</v>
      </c>
      <c r="AD145" s="9">
        <v>1.74</v>
      </c>
      <c r="AE145" s="9">
        <v>8.6</v>
      </c>
      <c r="AF145" s="9">
        <v>1.6</v>
      </c>
      <c r="AG145" s="9">
        <v>80.0</v>
      </c>
      <c r="AH145" s="9">
        <v>67.0</v>
      </c>
      <c r="AI145" s="9">
        <v>16.0</v>
      </c>
      <c r="AJ145" s="9">
        <v>19.0</v>
      </c>
      <c r="AK145" s="9">
        <v>2.0</v>
      </c>
      <c r="AL145" s="9">
        <v>0.0</v>
      </c>
      <c r="AM145" s="9">
        <v>6.0</v>
      </c>
      <c r="AN145" s="9">
        <v>0.0</v>
      </c>
      <c r="AO145" s="9">
        <v>0.0</v>
      </c>
      <c r="AP145" s="9">
        <v>10.0</v>
      </c>
      <c r="AQ145" s="9">
        <v>0.284</v>
      </c>
      <c r="AR145" s="9">
        <v>0.4</v>
      </c>
      <c r="AS145" s="9">
        <v>0.582</v>
      </c>
      <c r="AT145" s="9">
        <v>0.982</v>
      </c>
      <c r="AU145" s="9">
        <v>39.0</v>
      </c>
      <c r="AV145" s="9">
        <v>2.0</v>
      </c>
      <c r="AW145" s="9">
        <v>3.0</v>
      </c>
      <c r="AX145" s="9">
        <v>0.0</v>
      </c>
      <c r="AY145" s="9">
        <v>0.0</v>
      </c>
      <c r="AZ145" s="9">
        <v>0.0</v>
      </c>
      <c r="BA145" s="9">
        <v>0.0</v>
      </c>
      <c r="BB145" s="9">
        <v>0.289</v>
      </c>
      <c r="BC145" s="5">
        <f t="shared" si="1"/>
        <v>11</v>
      </c>
      <c r="BD145" s="5">
        <f t="shared" si="2"/>
        <v>0</v>
      </c>
    </row>
    <row r="146">
      <c r="A146" s="7">
        <v>145.0</v>
      </c>
      <c r="B146" s="3"/>
      <c r="C146" s="8" t="s">
        <v>1274</v>
      </c>
      <c r="D146" s="8" t="s">
        <v>692</v>
      </c>
      <c r="E146" s="9">
        <v>2020.0</v>
      </c>
      <c r="F146" s="9">
        <v>2020.0</v>
      </c>
      <c r="G146" s="9">
        <v>6.0</v>
      </c>
      <c r="H146" s="9">
        <v>16.0</v>
      </c>
      <c r="I146" s="3"/>
      <c r="J146" s="3"/>
      <c r="K146" s="3"/>
      <c r="L146" s="9">
        <v>3.38</v>
      </c>
      <c r="M146" s="9">
        <v>5.0</v>
      </c>
      <c r="N146" s="3"/>
      <c r="O146" s="3"/>
      <c r="P146" s="3"/>
      <c r="Q146" s="3"/>
      <c r="R146" s="9">
        <v>24.0</v>
      </c>
      <c r="S146" s="9">
        <v>20.0</v>
      </c>
      <c r="T146" s="9">
        <v>9.0</v>
      </c>
      <c r="U146" s="9">
        <v>9.0</v>
      </c>
      <c r="V146" s="9">
        <v>2.0</v>
      </c>
      <c r="W146" s="9">
        <v>11.0</v>
      </c>
      <c r="X146" s="9">
        <v>0.0</v>
      </c>
      <c r="Y146" s="9">
        <v>0.0</v>
      </c>
      <c r="Z146" s="9">
        <v>0.0</v>
      </c>
      <c r="AA146" s="9">
        <v>0.0</v>
      </c>
      <c r="AB146" s="9">
        <v>0.0</v>
      </c>
      <c r="AC146" s="9">
        <v>100.0</v>
      </c>
      <c r="AD146" s="9">
        <v>1.292</v>
      </c>
      <c r="AE146" s="9">
        <v>6.0</v>
      </c>
      <c r="AF146" s="9">
        <v>1.45</v>
      </c>
      <c r="AG146" s="9">
        <v>100.0</v>
      </c>
      <c r="AH146" s="9">
        <v>89.0</v>
      </c>
      <c r="AI146" s="9">
        <v>9.0</v>
      </c>
      <c r="AJ146" s="9">
        <v>20.0</v>
      </c>
      <c r="AK146" s="9">
        <v>4.0</v>
      </c>
      <c r="AL146" s="9">
        <v>0.0</v>
      </c>
      <c r="AM146" s="9">
        <v>2.0</v>
      </c>
      <c r="AN146" s="9">
        <v>0.0</v>
      </c>
      <c r="AO146" s="9">
        <v>0.0</v>
      </c>
      <c r="AP146" s="9">
        <v>11.0</v>
      </c>
      <c r="AQ146" s="9">
        <v>0.225</v>
      </c>
      <c r="AR146" s="9">
        <v>0.31</v>
      </c>
      <c r="AS146" s="9">
        <v>0.337</v>
      </c>
      <c r="AT146" s="9">
        <v>0.647</v>
      </c>
      <c r="AU146" s="9">
        <v>30.0</v>
      </c>
      <c r="AV146" s="9">
        <v>3.0</v>
      </c>
      <c r="AW146" s="9">
        <v>0.0</v>
      </c>
      <c r="AX146" s="9">
        <v>0.0</v>
      </c>
      <c r="AY146" s="9">
        <v>0.0</v>
      </c>
      <c r="AZ146" s="9">
        <v>0.0</v>
      </c>
      <c r="BA146" s="9">
        <v>0.0</v>
      </c>
      <c r="BB146" s="9">
        <v>0.254</v>
      </c>
      <c r="BC146" s="5">
        <f t="shared" si="1"/>
        <v>14</v>
      </c>
      <c r="BD146" s="5">
        <f t="shared" si="2"/>
        <v>0</v>
      </c>
    </row>
    <row r="147">
      <c r="A147" s="7">
        <v>146.0</v>
      </c>
      <c r="B147" s="3"/>
      <c r="C147" s="8" t="s">
        <v>1275</v>
      </c>
      <c r="D147" s="8" t="s">
        <v>692</v>
      </c>
      <c r="E147" s="9">
        <v>2019.0</v>
      </c>
      <c r="F147" s="9">
        <v>2020.0</v>
      </c>
      <c r="G147" s="9">
        <v>23.0</v>
      </c>
      <c r="H147" s="9">
        <v>16.0</v>
      </c>
      <c r="I147" s="3"/>
      <c r="J147" s="3"/>
      <c r="K147" s="3"/>
      <c r="L147" s="9">
        <v>5.14</v>
      </c>
      <c r="M147" s="9">
        <v>0.0</v>
      </c>
      <c r="N147" s="3"/>
      <c r="O147" s="3"/>
      <c r="P147" s="3"/>
      <c r="Q147" s="3"/>
      <c r="R147" s="9">
        <v>14.0</v>
      </c>
      <c r="S147" s="9">
        <v>14.0</v>
      </c>
      <c r="T147" s="9">
        <v>9.0</v>
      </c>
      <c r="U147" s="9">
        <v>8.0</v>
      </c>
      <c r="V147" s="9">
        <v>3.0</v>
      </c>
      <c r="W147" s="9">
        <v>8.0</v>
      </c>
      <c r="X147" s="9">
        <v>2.0</v>
      </c>
      <c r="Y147" s="9">
        <v>0.0</v>
      </c>
      <c r="Z147" s="9">
        <v>0.0</v>
      </c>
      <c r="AA147" s="9">
        <v>1.0</v>
      </c>
      <c r="AB147" s="9">
        <v>1.0</v>
      </c>
      <c r="AC147" s="9">
        <v>62.0</v>
      </c>
      <c r="AD147" s="9">
        <v>1.571</v>
      </c>
      <c r="AE147" s="9">
        <v>10.3</v>
      </c>
      <c r="AF147" s="9">
        <v>2.0</v>
      </c>
      <c r="AG147" s="9">
        <v>62.0</v>
      </c>
      <c r="AH147" s="9">
        <v>54.0</v>
      </c>
      <c r="AI147" s="9">
        <v>9.0</v>
      </c>
      <c r="AJ147" s="9">
        <v>14.0</v>
      </c>
      <c r="AK147" s="9">
        <v>5.0</v>
      </c>
      <c r="AL147" s="9">
        <v>0.0</v>
      </c>
      <c r="AM147" s="9">
        <v>3.0</v>
      </c>
      <c r="AN147" s="9">
        <v>3.0</v>
      </c>
      <c r="AO147" s="9">
        <v>1.0</v>
      </c>
      <c r="AP147" s="9">
        <v>8.0</v>
      </c>
      <c r="AQ147" s="9">
        <v>0.259</v>
      </c>
      <c r="AR147" s="9">
        <v>0.355</v>
      </c>
      <c r="AS147" s="9">
        <v>0.519</v>
      </c>
      <c r="AT147" s="9">
        <v>0.873</v>
      </c>
      <c r="AU147" s="9">
        <v>28.0</v>
      </c>
      <c r="AV147" s="9">
        <v>0.0</v>
      </c>
      <c r="AW147" s="9">
        <v>0.0</v>
      </c>
      <c r="AX147" s="9">
        <v>0.0</v>
      </c>
      <c r="AY147" s="9">
        <v>0.0</v>
      </c>
      <c r="AZ147" s="9">
        <v>2.0</v>
      </c>
      <c r="BA147" s="9">
        <v>0.0</v>
      </c>
      <c r="BB147" s="9">
        <v>0.314</v>
      </c>
      <c r="BC147" s="5">
        <f t="shared" si="1"/>
        <v>6</v>
      </c>
      <c r="BD147" s="5">
        <f t="shared" si="2"/>
        <v>2</v>
      </c>
    </row>
    <row r="148">
      <c r="A148" s="7">
        <v>147.0</v>
      </c>
      <c r="B148" s="3"/>
      <c r="C148" s="8" t="s">
        <v>1189</v>
      </c>
      <c r="D148" s="8" t="s">
        <v>692</v>
      </c>
      <c r="E148" s="9">
        <v>2019.0</v>
      </c>
      <c r="F148" s="9">
        <v>2020.0</v>
      </c>
      <c r="G148" s="9">
        <v>36.0</v>
      </c>
      <c r="H148" s="9">
        <v>15.0</v>
      </c>
      <c r="I148" s="3"/>
      <c r="J148" s="3"/>
      <c r="K148" s="3"/>
      <c r="L148" s="9">
        <v>6.0</v>
      </c>
      <c r="M148" s="9">
        <v>0.0</v>
      </c>
      <c r="N148" s="3"/>
      <c r="O148" s="3"/>
      <c r="P148" s="3"/>
      <c r="Q148" s="3"/>
      <c r="R148" s="9">
        <v>18.0</v>
      </c>
      <c r="S148" s="9">
        <v>18.0</v>
      </c>
      <c r="T148" s="9">
        <v>16.0</v>
      </c>
      <c r="U148" s="9">
        <v>12.0</v>
      </c>
      <c r="V148" s="9">
        <v>5.0</v>
      </c>
      <c r="W148" s="9">
        <v>7.0</v>
      </c>
      <c r="X148" s="9">
        <v>0.0</v>
      </c>
      <c r="Y148" s="9">
        <v>2.0</v>
      </c>
      <c r="Z148" s="9">
        <v>0.0</v>
      </c>
      <c r="AA148" s="9">
        <v>0.0</v>
      </c>
      <c r="AB148" s="9">
        <v>0.0</v>
      </c>
      <c r="AC148" s="9">
        <v>77.0</v>
      </c>
      <c r="AD148" s="9">
        <v>1.389</v>
      </c>
      <c r="AE148" s="9">
        <v>7.5</v>
      </c>
      <c r="AF148" s="9">
        <v>2.14</v>
      </c>
      <c r="AG148" s="9">
        <v>77.0</v>
      </c>
      <c r="AH148" s="9">
        <v>70.0</v>
      </c>
      <c r="AI148" s="9">
        <v>16.0</v>
      </c>
      <c r="AJ148" s="9">
        <v>18.0</v>
      </c>
      <c r="AK148" s="9">
        <v>4.0</v>
      </c>
      <c r="AL148" s="9">
        <v>0.0</v>
      </c>
      <c r="AM148" s="9">
        <v>5.0</v>
      </c>
      <c r="AN148" s="9">
        <v>1.0</v>
      </c>
      <c r="AO148" s="9">
        <v>1.0</v>
      </c>
      <c r="AP148" s="9">
        <v>7.0</v>
      </c>
      <c r="AQ148" s="9">
        <v>0.257</v>
      </c>
      <c r="AR148" s="9">
        <v>0.325</v>
      </c>
      <c r="AS148" s="9">
        <v>0.529</v>
      </c>
      <c r="AT148" s="9">
        <v>0.853</v>
      </c>
      <c r="AU148" s="9">
        <v>37.0</v>
      </c>
      <c r="AV148" s="9">
        <v>2.0</v>
      </c>
      <c r="AW148" s="9">
        <v>0.0</v>
      </c>
      <c r="AX148" s="9">
        <v>0.0</v>
      </c>
      <c r="AY148" s="9">
        <v>0.0</v>
      </c>
      <c r="AZ148" s="9">
        <v>0.0</v>
      </c>
      <c r="BA148" s="9">
        <v>2.0</v>
      </c>
      <c r="BB148" s="9">
        <v>0.26</v>
      </c>
      <c r="BC148" s="5">
        <f t="shared" si="1"/>
        <v>9</v>
      </c>
      <c r="BD148" s="5">
        <f t="shared" si="2"/>
        <v>0</v>
      </c>
    </row>
    <row r="149">
      <c r="A149" s="7">
        <v>148.0</v>
      </c>
      <c r="B149" s="3"/>
      <c r="C149" s="8" t="s">
        <v>1276</v>
      </c>
      <c r="D149" s="8" t="s">
        <v>692</v>
      </c>
      <c r="E149" s="9">
        <v>2019.0</v>
      </c>
      <c r="F149" s="9">
        <v>2019.0</v>
      </c>
      <c r="G149" s="9">
        <v>19.0</v>
      </c>
      <c r="H149" s="9">
        <v>15.0</v>
      </c>
      <c r="I149" s="3"/>
      <c r="J149" s="3"/>
      <c r="K149" s="3"/>
      <c r="L149" s="9">
        <v>3.97</v>
      </c>
      <c r="M149" s="9">
        <v>1.0</v>
      </c>
      <c r="N149" s="3"/>
      <c r="O149" s="3"/>
      <c r="P149" s="3"/>
      <c r="Q149" s="3"/>
      <c r="R149" s="9">
        <v>11.1</v>
      </c>
      <c r="S149" s="9">
        <v>11.0</v>
      </c>
      <c r="T149" s="9">
        <v>4.0</v>
      </c>
      <c r="U149" s="9">
        <v>5.0</v>
      </c>
      <c r="V149" s="9">
        <v>1.0</v>
      </c>
      <c r="W149" s="9">
        <v>4.0</v>
      </c>
      <c r="X149" s="9">
        <v>0.0</v>
      </c>
      <c r="Y149" s="9">
        <v>1.0</v>
      </c>
      <c r="Z149" s="9">
        <v>1.0</v>
      </c>
      <c r="AA149" s="9">
        <v>0.0</v>
      </c>
      <c r="AB149" s="9">
        <v>0.0</v>
      </c>
      <c r="AC149" s="9">
        <v>50.0</v>
      </c>
      <c r="AD149" s="9">
        <v>1.324</v>
      </c>
      <c r="AE149" s="9">
        <v>11.9</v>
      </c>
      <c r="AF149" s="9">
        <v>3.75</v>
      </c>
      <c r="AG149" s="9">
        <v>50.0</v>
      </c>
      <c r="AH149" s="9">
        <v>44.0</v>
      </c>
      <c r="AI149" s="9">
        <v>4.0</v>
      </c>
      <c r="AJ149" s="9">
        <v>11.0</v>
      </c>
      <c r="AK149" s="9">
        <v>3.0</v>
      </c>
      <c r="AL149" s="9">
        <v>0.0</v>
      </c>
      <c r="AM149" s="9">
        <v>1.0</v>
      </c>
      <c r="AN149" s="9">
        <v>0.0</v>
      </c>
      <c r="AO149" s="9">
        <v>0.0</v>
      </c>
      <c r="AP149" s="9">
        <v>4.0</v>
      </c>
      <c r="AQ149" s="9">
        <v>0.25</v>
      </c>
      <c r="AR149" s="9">
        <v>0.327</v>
      </c>
      <c r="AS149" s="9">
        <v>0.386</v>
      </c>
      <c r="AT149" s="9">
        <v>0.713</v>
      </c>
      <c r="AU149" s="9">
        <v>17.0</v>
      </c>
      <c r="AV149" s="9">
        <v>2.0</v>
      </c>
      <c r="AW149" s="9">
        <v>1.0</v>
      </c>
      <c r="AX149" s="9">
        <v>1.0</v>
      </c>
      <c r="AY149" s="9">
        <v>0.0</v>
      </c>
      <c r="AZ149" s="9">
        <v>0.0</v>
      </c>
      <c r="BA149" s="9">
        <v>1.0</v>
      </c>
      <c r="BB149" s="9">
        <v>0.357</v>
      </c>
      <c r="BC149" s="5">
        <f t="shared" si="1"/>
        <v>7</v>
      </c>
      <c r="BD149" s="5">
        <f t="shared" si="2"/>
        <v>0</v>
      </c>
    </row>
    <row r="150">
      <c r="A150" s="7">
        <v>149.0</v>
      </c>
      <c r="B150" s="3"/>
      <c r="C150" s="8" t="s">
        <v>1197</v>
      </c>
      <c r="D150" s="8" t="s">
        <v>692</v>
      </c>
      <c r="E150" s="9">
        <v>2019.0</v>
      </c>
      <c r="F150" s="9">
        <v>2020.0</v>
      </c>
      <c r="G150" s="9">
        <v>44.0</v>
      </c>
      <c r="H150" s="9">
        <v>15.0</v>
      </c>
      <c r="I150" s="3"/>
      <c r="J150" s="3"/>
      <c r="K150" s="3"/>
      <c r="L150" s="9">
        <v>7.32</v>
      </c>
      <c r="M150" s="9">
        <v>0.0</v>
      </c>
      <c r="N150" s="3"/>
      <c r="O150" s="3"/>
      <c r="P150" s="3"/>
      <c r="Q150" s="3"/>
      <c r="R150" s="9">
        <v>19.2</v>
      </c>
      <c r="S150" s="9">
        <v>34.0</v>
      </c>
      <c r="T150" s="9">
        <v>21.0</v>
      </c>
      <c r="U150" s="9">
        <v>16.0</v>
      </c>
      <c r="V150" s="9">
        <v>6.0</v>
      </c>
      <c r="W150" s="9">
        <v>13.0</v>
      </c>
      <c r="X150" s="9">
        <v>0.0</v>
      </c>
      <c r="Y150" s="9">
        <v>1.0</v>
      </c>
      <c r="Z150" s="9">
        <v>3.0</v>
      </c>
      <c r="AA150" s="9">
        <v>0.0</v>
      </c>
      <c r="AB150" s="9">
        <v>0.0</v>
      </c>
      <c r="AC150" s="9">
        <v>108.0</v>
      </c>
      <c r="AD150" s="9">
        <v>2.39</v>
      </c>
      <c r="AE150" s="9">
        <v>6.9</v>
      </c>
      <c r="AF150" s="9">
        <v>1.15</v>
      </c>
      <c r="AG150" s="9">
        <v>108.0</v>
      </c>
      <c r="AH150" s="9">
        <v>92.0</v>
      </c>
      <c r="AI150" s="9">
        <v>21.0</v>
      </c>
      <c r="AJ150" s="9">
        <v>34.0</v>
      </c>
      <c r="AK150" s="9">
        <v>5.0</v>
      </c>
      <c r="AL150" s="9">
        <v>0.0</v>
      </c>
      <c r="AM150" s="9">
        <v>6.0</v>
      </c>
      <c r="AN150" s="9">
        <v>0.0</v>
      </c>
      <c r="AO150" s="9">
        <v>0.0</v>
      </c>
      <c r="AP150" s="9">
        <v>13.0</v>
      </c>
      <c r="AQ150" s="9">
        <v>0.37</v>
      </c>
      <c r="AR150" s="9">
        <v>0.463</v>
      </c>
      <c r="AS150" s="9">
        <v>0.62</v>
      </c>
      <c r="AT150" s="9">
        <v>1.083</v>
      </c>
      <c r="AU150" s="9">
        <v>57.0</v>
      </c>
      <c r="AV150" s="9">
        <v>2.0</v>
      </c>
      <c r="AW150" s="9">
        <v>3.0</v>
      </c>
      <c r="AX150" s="9">
        <v>0.0</v>
      </c>
      <c r="AY150" s="9">
        <v>0.0</v>
      </c>
      <c r="AZ150" s="9">
        <v>0.0</v>
      </c>
      <c r="BA150" s="9">
        <v>1.0</v>
      </c>
      <c r="BB150" s="9">
        <v>0.394</v>
      </c>
      <c r="BC150" s="5">
        <f t="shared" si="1"/>
        <v>23</v>
      </c>
      <c r="BD150" s="5">
        <f t="shared" si="2"/>
        <v>0</v>
      </c>
    </row>
    <row r="151">
      <c r="A151" s="7">
        <v>150.0</v>
      </c>
      <c r="B151" s="3"/>
      <c r="C151" s="8" t="s">
        <v>1277</v>
      </c>
      <c r="D151" s="8" t="s">
        <v>692</v>
      </c>
      <c r="E151" s="9">
        <v>2019.0</v>
      </c>
      <c r="F151" s="9">
        <v>2020.0</v>
      </c>
      <c r="G151" s="9">
        <v>11.0</v>
      </c>
      <c r="H151" s="9">
        <v>15.0</v>
      </c>
      <c r="I151" s="3"/>
      <c r="J151" s="3"/>
      <c r="K151" s="3"/>
      <c r="L151" s="9">
        <v>6.33</v>
      </c>
      <c r="M151" s="9">
        <v>4.0</v>
      </c>
      <c r="N151" s="3"/>
      <c r="O151" s="3"/>
      <c r="P151" s="3"/>
      <c r="Q151" s="3"/>
      <c r="R151" s="9">
        <v>27.0</v>
      </c>
      <c r="S151" s="9">
        <v>34.0</v>
      </c>
      <c r="T151" s="9">
        <v>20.0</v>
      </c>
      <c r="U151" s="9">
        <v>19.0</v>
      </c>
      <c r="V151" s="9">
        <v>3.0</v>
      </c>
      <c r="W151" s="9">
        <v>16.0</v>
      </c>
      <c r="X151" s="9">
        <v>0.0</v>
      </c>
      <c r="Y151" s="9">
        <v>1.0</v>
      </c>
      <c r="Z151" s="9">
        <v>1.0</v>
      </c>
      <c r="AA151" s="9">
        <v>0.0</v>
      </c>
      <c r="AB151" s="9">
        <v>1.0</v>
      </c>
      <c r="AC151" s="9">
        <v>126.0</v>
      </c>
      <c r="AD151" s="9">
        <v>1.852</v>
      </c>
      <c r="AE151" s="9">
        <v>5.0</v>
      </c>
      <c r="AF151" s="9">
        <v>0.94</v>
      </c>
      <c r="AG151" s="9">
        <v>126.0</v>
      </c>
      <c r="AH151" s="9">
        <v>106.0</v>
      </c>
      <c r="AI151" s="9">
        <v>20.0</v>
      </c>
      <c r="AJ151" s="9">
        <v>34.0</v>
      </c>
      <c r="AK151" s="9">
        <v>8.0</v>
      </c>
      <c r="AL151" s="9">
        <v>1.0</v>
      </c>
      <c r="AM151" s="9">
        <v>3.0</v>
      </c>
      <c r="AN151" s="9">
        <v>1.0</v>
      </c>
      <c r="AO151" s="9">
        <v>1.0</v>
      </c>
      <c r="AP151" s="9">
        <v>16.0</v>
      </c>
      <c r="AQ151" s="9">
        <v>0.321</v>
      </c>
      <c r="AR151" s="9">
        <v>0.411</v>
      </c>
      <c r="AS151" s="9">
        <v>0.5</v>
      </c>
      <c r="AT151" s="9">
        <v>0.911</v>
      </c>
      <c r="AU151" s="9">
        <v>53.0</v>
      </c>
      <c r="AV151" s="9">
        <v>5.0</v>
      </c>
      <c r="AW151" s="9">
        <v>1.0</v>
      </c>
      <c r="AX151" s="9">
        <v>2.0</v>
      </c>
      <c r="AY151" s="9">
        <v>1.0</v>
      </c>
      <c r="AZ151" s="9">
        <v>0.0</v>
      </c>
      <c r="BA151" s="9">
        <v>1.0</v>
      </c>
      <c r="BB151" s="9">
        <v>0.348</v>
      </c>
      <c r="BC151" s="5">
        <f t="shared" si="1"/>
        <v>22</v>
      </c>
      <c r="BD151" s="5">
        <f t="shared" si="2"/>
        <v>0</v>
      </c>
    </row>
    <row r="152">
      <c r="A152" s="7">
        <v>151.0</v>
      </c>
      <c r="B152" s="3"/>
      <c r="C152" s="8" t="s">
        <v>1278</v>
      </c>
      <c r="D152" s="8" t="s">
        <v>692</v>
      </c>
      <c r="E152" s="9">
        <v>2019.0</v>
      </c>
      <c r="F152" s="9">
        <v>2020.0</v>
      </c>
      <c r="G152" s="9">
        <v>15.0</v>
      </c>
      <c r="H152" s="9">
        <v>14.0</v>
      </c>
      <c r="I152" s="3"/>
      <c r="J152" s="3"/>
      <c r="K152" s="3"/>
      <c r="L152" s="9">
        <v>6.75</v>
      </c>
      <c r="M152" s="9">
        <v>2.0</v>
      </c>
      <c r="N152" s="3"/>
      <c r="O152" s="3"/>
      <c r="P152" s="3"/>
      <c r="Q152" s="3"/>
      <c r="R152" s="9">
        <v>10.2</v>
      </c>
      <c r="S152" s="9">
        <v>16.0</v>
      </c>
      <c r="T152" s="9">
        <v>12.0</v>
      </c>
      <c r="U152" s="9">
        <v>8.0</v>
      </c>
      <c r="V152" s="9">
        <v>2.0</v>
      </c>
      <c r="W152" s="9">
        <v>9.0</v>
      </c>
      <c r="X152" s="9">
        <v>1.0</v>
      </c>
      <c r="Y152" s="9">
        <v>0.0</v>
      </c>
      <c r="Z152" s="9">
        <v>0.0</v>
      </c>
      <c r="AA152" s="9">
        <v>0.0</v>
      </c>
      <c r="AB152" s="9">
        <v>0.0</v>
      </c>
      <c r="AC152" s="9">
        <v>55.0</v>
      </c>
      <c r="AD152" s="9">
        <v>2.344</v>
      </c>
      <c r="AE152" s="9">
        <v>11.8</v>
      </c>
      <c r="AF152" s="9">
        <v>1.56</v>
      </c>
      <c r="AG152" s="9">
        <v>55.0</v>
      </c>
      <c r="AH152" s="9">
        <v>46.0</v>
      </c>
      <c r="AI152" s="9">
        <v>12.0</v>
      </c>
      <c r="AJ152" s="9">
        <v>16.0</v>
      </c>
      <c r="AK152" s="9">
        <v>6.0</v>
      </c>
      <c r="AL152" s="9">
        <v>0.0</v>
      </c>
      <c r="AM152" s="9">
        <v>2.0</v>
      </c>
      <c r="AN152" s="9">
        <v>0.0</v>
      </c>
      <c r="AO152" s="9">
        <v>0.0</v>
      </c>
      <c r="AP152" s="9">
        <v>9.0</v>
      </c>
      <c r="AQ152" s="9">
        <v>0.348</v>
      </c>
      <c r="AR152" s="9">
        <v>0.455</v>
      </c>
      <c r="AS152" s="9">
        <v>0.609</v>
      </c>
      <c r="AT152" s="9">
        <v>1.063</v>
      </c>
      <c r="AU152" s="9">
        <v>28.0</v>
      </c>
      <c r="AV152" s="9">
        <v>2.0</v>
      </c>
      <c r="AW152" s="9">
        <v>0.0</v>
      </c>
      <c r="AX152" s="9">
        <v>0.0</v>
      </c>
      <c r="AY152" s="9">
        <v>0.0</v>
      </c>
      <c r="AZ152" s="9">
        <v>1.0</v>
      </c>
      <c r="BA152" s="9">
        <v>0.0</v>
      </c>
      <c r="BB152" s="9">
        <v>0.467</v>
      </c>
      <c r="BC152" s="5">
        <f t="shared" si="1"/>
        <v>8</v>
      </c>
      <c r="BD152" s="5">
        <f t="shared" si="2"/>
        <v>0</v>
      </c>
    </row>
    <row r="153">
      <c r="A153" s="7">
        <v>152.0</v>
      </c>
      <c r="B153" s="3"/>
      <c r="C153" s="8" t="s">
        <v>1236</v>
      </c>
      <c r="D153" s="8" t="s">
        <v>692</v>
      </c>
      <c r="E153" s="9">
        <v>2019.0</v>
      </c>
      <c r="F153" s="9">
        <v>2019.0</v>
      </c>
      <c r="G153" s="9">
        <v>31.0</v>
      </c>
      <c r="H153" s="9">
        <v>14.0</v>
      </c>
      <c r="I153" s="3"/>
      <c r="J153" s="3"/>
      <c r="K153" s="3"/>
      <c r="L153" s="9">
        <v>5.19</v>
      </c>
      <c r="M153" s="9">
        <v>0.0</v>
      </c>
      <c r="N153" s="3"/>
      <c r="O153" s="3"/>
      <c r="P153" s="3"/>
      <c r="Q153" s="3"/>
      <c r="R153" s="9">
        <v>17.1</v>
      </c>
      <c r="S153" s="9">
        <v>22.0</v>
      </c>
      <c r="T153" s="9">
        <v>13.0</v>
      </c>
      <c r="U153" s="9">
        <v>10.0</v>
      </c>
      <c r="V153" s="9">
        <v>3.0</v>
      </c>
      <c r="W153" s="9">
        <v>9.0</v>
      </c>
      <c r="X153" s="9">
        <v>2.0</v>
      </c>
      <c r="Y153" s="9">
        <v>0.0</v>
      </c>
      <c r="Z153" s="9">
        <v>2.0</v>
      </c>
      <c r="AA153" s="9">
        <v>0.0</v>
      </c>
      <c r="AB153" s="9">
        <v>2.0</v>
      </c>
      <c r="AC153" s="9">
        <v>83.0</v>
      </c>
      <c r="AD153" s="9">
        <v>1.788</v>
      </c>
      <c r="AE153" s="9">
        <v>7.3</v>
      </c>
      <c r="AF153" s="9">
        <v>1.56</v>
      </c>
      <c r="AG153" s="9">
        <v>83.0</v>
      </c>
      <c r="AH153" s="9">
        <v>72.0</v>
      </c>
      <c r="AI153" s="9">
        <v>13.0</v>
      </c>
      <c r="AJ153" s="9">
        <v>22.0</v>
      </c>
      <c r="AK153" s="9">
        <v>4.0</v>
      </c>
      <c r="AL153" s="9">
        <v>0.0</v>
      </c>
      <c r="AM153" s="9">
        <v>3.0</v>
      </c>
      <c r="AN153" s="9">
        <v>1.0</v>
      </c>
      <c r="AO153" s="9">
        <v>1.0</v>
      </c>
      <c r="AP153" s="9">
        <v>9.0</v>
      </c>
      <c r="AQ153" s="9">
        <v>0.306</v>
      </c>
      <c r="AR153" s="9">
        <v>0.398</v>
      </c>
      <c r="AS153" s="9">
        <v>0.486</v>
      </c>
      <c r="AT153" s="9">
        <v>0.884</v>
      </c>
      <c r="AU153" s="9">
        <v>35.0</v>
      </c>
      <c r="AV153" s="9">
        <v>0.0</v>
      </c>
      <c r="AW153" s="9">
        <v>2.0</v>
      </c>
      <c r="AX153" s="9">
        <v>0.0</v>
      </c>
      <c r="AY153" s="9">
        <v>0.0</v>
      </c>
      <c r="AZ153" s="9">
        <v>2.0</v>
      </c>
      <c r="BA153" s="9">
        <v>0.0</v>
      </c>
      <c r="BB153" s="9">
        <v>0.345</v>
      </c>
      <c r="BC153" s="5">
        <f t="shared" si="1"/>
        <v>15</v>
      </c>
      <c r="BD153" s="5">
        <f t="shared" si="2"/>
        <v>0</v>
      </c>
    </row>
    <row r="154">
      <c r="A154" s="7">
        <v>153.0</v>
      </c>
      <c r="B154" s="3"/>
      <c r="C154" s="8" t="s">
        <v>1180</v>
      </c>
      <c r="D154" s="8" t="s">
        <v>692</v>
      </c>
      <c r="E154" s="9">
        <v>2019.0</v>
      </c>
      <c r="F154" s="9">
        <v>2020.0</v>
      </c>
      <c r="G154" s="9">
        <v>54.0</v>
      </c>
      <c r="H154" s="9">
        <v>14.0</v>
      </c>
      <c r="I154" s="3"/>
      <c r="J154" s="3"/>
      <c r="K154" s="3"/>
      <c r="L154" s="9">
        <v>4.54</v>
      </c>
      <c r="M154" s="9">
        <v>0.0</v>
      </c>
      <c r="N154" s="3"/>
      <c r="O154" s="3"/>
      <c r="P154" s="3"/>
      <c r="Q154" s="3"/>
      <c r="R154" s="9">
        <v>33.2</v>
      </c>
      <c r="S154" s="9">
        <v>44.0</v>
      </c>
      <c r="T154" s="9">
        <v>19.0</v>
      </c>
      <c r="U154" s="9">
        <v>17.0</v>
      </c>
      <c r="V154" s="9">
        <v>4.0</v>
      </c>
      <c r="W154" s="9">
        <v>12.0</v>
      </c>
      <c r="X154" s="9">
        <v>5.0</v>
      </c>
      <c r="Y154" s="9">
        <v>2.0</v>
      </c>
      <c r="Z154" s="9">
        <v>2.0</v>
      </c>
      <c r="AA154" s="9">
        <v>0.0</v>
      </c>
      <c r="AB154" s="9">
        <v>0.0</v>
      </c>
      <c r="AC154" s="9">
        <v>153.0</v>
      </c>
      <c r="AD154" s="9">
        <v>1.663</v>
      </c>
      <c r="AE154" s="9">
        <v>3.7</v>
      </c>
      <c r="AF154" s="9">
        <v>1.17</v>
      </c>
      <c r="AG154" s="9">
        <v>153.0</v>
      </c>
      <c r="AH154" s="9">
        <v>137.0</v>
      </c>
      <c r="AI154" s="9">
        <v>19.0</v>
      </c>
      <c r="AJ154" s="9">
        <v>44.0</v>
      </c>
      <c r="AK154" s="9">
        <v>8.0</v>
      </c>
      <c r="AL154" s="9">
        <v>1.0</v>
      </c>
      <c r="AM154" s="9">
        <v>4.0</v>
      </c>
      <c r="AN154" s="9">
        <v>1.0</v>
      </c>
      <c r="AO154" s="9">
        <v>3.0</v>
      </c>
      <c r="AP154" s="9">
        <v>12.0</v>
      </c>
      <c r="AQ154" s="9">
        <v>0.321</v>
      </c>
      <c r="AR154" s="9">
        <v>0.384</v>
      </c>
      <c r="AS154" s="9">
        <v>0.482</v>
      </c>
      <c r="AT154" s="9">
        <v>0.866</v>
      </c>
      <c r="AU154" s="9">
        <v>66.0</v>
      </c>
      <c r="AV154" s="9">
        <v>3.0</v>
      </c>
      <c r="AW154" s="9">
        <v>2.0</v>
      </c>
      <c r="AX154" s="9">
        <v>2.0</v>
      </c>
      <c r="AY154" s="9">
        <v>0.0</v>
      </c>
      <c r="AZ154" s="9">
        <v>5.0</v>
      </c>
      <c r="BA154" s="9">
        <v>2.0</v>
      </c>
      <c r="BB154" s="9">
        <v>0.336</v>
      </c>
      <c r="BC154" s="5">
        <f t="shared" si="1"/>
        <v>31</v>
      </c>
      <c r="BD154" s="5">
        <f t="shared" si="2"/>
        <v>-2</v>
      </c>
    </row>
    <row r="155">
      <c r="A155" s="7">
        <v>154.0</v>
      </c>
      <c r="B155" s="3"/>
      <c r="C155" s="8" t="s">
        <v>1192</v>
      </c>
      <c r="D155" s="8" t="s">
        <v>692</v>
      </c>
      <c r="E155" s="9">
        <v>2019.0</v>
      </c>
      <c r="F155" s="9">
        <v>2020.0</v>
      </c>
      <c r="G155" s="9">
        <v>59.0</v>
      </c>
      <c r="H155" s="9">
        <v>13.0</v>
      </c>
      <c r="I155" s="3"/>
      <c r="J155" s="3"/>
      <c r="K155" s="3"/>
      <c r="L155" s="9">
        <v>6.98</v>
      </c>
      <c r="M155" s="9">
        <v>1.0</v>
      </c>
      <c r="N155" s="3"/>
      <c r="O155" s="3"/>
      <c r="P155" s="3"/>
      <c r="Q155" s="3"/>
      <c r="R155" s="9">
        <v>29.2</v>
      </c>
      <c r="S155" s="9">
        <v>48.0</v>
      </c>
      <c r="T155" s="9">
        <v>28.0</v>
      </c>
      <c r="U155" s="9">
        <v>23.0</v>
      </c>
      <c r="V155" s="9">
        <v>5.0</v>
      </c>
      <c r="W155" s="9">
        <v>7.0</v>
      </c>
      <c r="X155" s="9">
        <v>2.0</v>
      </c>
      <c r="Y155" s="9">
        <v>2.0</v>
      </c>
      <c r="Z155" s="9">
        <v>3.0</v>
      </c>
      <c r="AA155" s="9">
        <v>0.0</v>
      </c>
      <c r="AB155" s="9">
        <v>1.0</v>
      </c>
      <c r="AC155" s="9">
        <v>144.0</v>
      </c>
      <c r="AD155" s="9">
        <v>1.854</v>
      </c>
      <c r="AE155" s="9">
        <v>3.9</v>
      </c>
      <c r="AF155" s="9">
        <v>1.86</v>
      </c>
      <c r="AG155" s="9">
        <v>144.0</v>
      </c>
      <c r="AH155" s="9">
        <v>132.0</v>
      </c>
      <c r="AI155" s="9">
        <v>28.0</v>
      </c>
      <c r="AJ155" s="9">
        <v>48.0</v>
      </c>
      <c r="AK155" s="9">
        <v>16.0</v>
      </c>
      <c r="AL155" s="9">
        <v>1.0</v>
      </c>
      <c r="AM155" s="9">
        <v>5.0</v>
      </c>
      <c r="AN155" s="9">
        <v>3.0</v>
      </c>
      <c r="AO155" s="9">
        <v>0.0</v>
      </c>
      <c r="AP155" s="9">
        <v>7.0</v>
      </c>
      <c r="AQ155" s="9">
        <v>0.364</v>
      </c>
      <c r="AR155" s="9">
        <v>0.406</v>
      </c>
      <c r="AS155" s="9">
        <v>0.614</v>
      </c>
      <c r="AT155" s="9">
        <v>1.019</v>
      </c>
      <c r="AU155" s="9">
        <v>81.0</v>
      </c>
      <c r="AV155" s="9">
        <v>4.0</v>
      </c>
      <c r="AW155" s="9">
        <v>3.0</v>
      </c>
      <c r="AX155" s="9">
        <v>1.0</v>
      </c>
      <c r="AY155" s="9">
        <v>1.0</v>
      </c>
      <c r="AZ155" s="9">
        <v>2.0</v>
      </c>
      <c r="BA155" s="9">
        <v>2.0</v>
      </c>
      <c r="BB155" s="9">
        <v>0.374</v>
      </c>
      <c r="BC155" s="5">
        <f t="shared" si="1"/>
        <v>26</v>
      </c>
      <c r="BD155" s="5">
        <f t="shared" si="2"/>
        <v>3</v>
      </c>
    </row>
    <row r="156">
      <c r="A156" s="7">
        <v>155.0</v>
      </c>
      <c r="B156" s="3"/>
      <c r="C156" s="8" t="s">
        <v>1279</v>
      </c>
      <c r="D156" s="8" t="s">
        <v>692</v>
      </c>
      <c r="E156" s="9">
        <v>2019.0</v>
      </c>
      <c r="F156" s="9">
        <v>2020.0</v>
      </c>
      <c r="G156" s="9">
        <v>19.0</v>
      </c>
      <c r="H156" s="9">
        <v>13.0</v>
      </c>
      <c r="I156" s="3"/>
      <c r="J156" s="3"/>
      <c r="K156" s="3"/>
      <c r="L156" s="9">
        <v>2.84</v>
      </c>
      <c r="M156" s="9">
        <v>0.0</v>
      </c>
      <c r="N156" s="3"/>
      <c r="O156" s="3"/>
      <c r="P156" s="3"/>
      <c r="Q156" s="3"/>
      <c r="R156" s="9">
        <v>12.2</v>
      </c>
      <c r="S156" s="9">
        <v>7.0</v>
      </c>
      <c r="T156" s="9">
        <v>8.0</v>
      </c>
      <c r="U156" s="9">
        <v>4.0</v>
      </c>
      <c r="V156" s="9">
        <v>3.0</v>
      </c>
      <c r="W156" s="9">
        <v>4.0</v>
      </c>
      <c r="X156" s="9">
        <v>0.0</v>
      </c>
      <c r="Y156" s="9">
        <v>0.0</v>
      </c>
      <c r="Z156" s="9">
        <v>0.0</v>
      </c>
      <c r="AA156" s="9">
        <v>0.0</v>
      </c>
      <c r="AB156" s="9">
        <v>0.0</v>
      </c>
      <c r="AC156" s="9">
        <v>49.0</v>
      </c>
      <c r="AD156" s="9">
        <v>0.868</v>
      </c>
      <c r="AE156" s="9">
        <v>9.2</v>
      </c>
      <c r="AF156" s="9">
        <v>3.25</v>
      </c>
      <c r="AG156" s="9">
        <v>49.0</v>
      </c>
      <c r="AH156" s="9">
        <v>43.0</v>
      </c>
      <c r="AI156" s="9">
        <v>8.0</v>
      </c>
      <c r="AJ156" s="9">
        <v>7.0</v>
      </c>
      <c r="AK156" s="9">
        <v>1.0</v>
      </c>
      <c r="AL156" s="9">
        <v>0.0</v>
      </c>
      <c r="AM156" s="9">
        <v>3.0</v>
      </c>
      <c r="AN156" s="9">
        <v>0.0</v>
      </c>
      <c r="AO156" s="9">
        <v>0.0</v>
      </c>
      <c r="AP156" s="9">
        <v>4.0</v>
      </c>
      <c r="AQ156" s="9">
        <v>0.163</v>
      </c>
      <c r="AR156" s="9">
        <v>0.229</v>
      </c>
      <c r="AS156" s="9">
        <v>0.395</v>
      </c>
      <c r="AT156" s="9">
        <v>0.625</v>
      </c>
      <c r="AU156" s="9">
        <v>17.0</v>
      </c>
      <c r="AV156" s="9">
        <v>0.0</v>
      </c>
      <c r="AW156" s="9">
        <v>0.0</v>
      </c>
      <c r="AX156" s="9">
        <v>1.0</v>
      </c>
      <c r="AY156" s="9">
        <v>1.0</v>
      </c>
      <c r="AZ156" s="9">
        <v>0.0</v>
      </c>
      <c r="BA156" s="9">
        <v>0.0</v>
      </c>
      <c r="BB156" s="9">
        <v>0.143</v>
      </c>
      <c r="BC156" s="5">
        <f t="shared" si="1"/>
        <v>3</v>
      </c>
      <c r="BD156" s="5">
        <f t="shared" si="2"/>
        <v>0</v>
      </c>
    </row>
    <row r="157">
      <c r="A157" s="7">
        <v>156.0</v>
      </c>
      <c r="B157" s="3"/>
      <c r="C157" s="8" t="s">
        <v>1280</v>
      </c>
      <c r="D157" s="8" t="s">
        <v>692</v>
      </c>
      <c r="E157" s="9">
        <v>2020.0</v>
      </c>
      <c r="F157" s="9">
        <v>2020.0</v>
      </c>
      <c r="G157" s="9">
        <v>4.0</v>
      </c>
      <c r="H157" s="9">
        <v>12.0</v>
      </c>
      <c r="I157" s="3"/>
      <c r="J157" s="3"/>
      <c r="K157" s="3"/>
      <c r="L157" s="9">
        <v>4.76</v>
      </c>
      <c r="M157" s="9">
        <v>4.0</v>
      </c>
      <c r="N157" s="3"/>
      <c r="O157" s="3"/>
      <c r="P157" s="3"/>
      <c r="Q157" s="3"/>
      <c r="R157" s="9">
        <v>11.1</v>
      </c>
      <c r="S157" s="9">
        <v>13.0</v>
      </c>
      <c r="T157" s="9">
        <v>7.0</v>
      </c>
      <c r="U157" s="9">
        <v>6.0</v>
      </c>
      <c r="V157" s="9">
        <v>3.0</v>
      </c>
      <c r="W157" s="9">
        <v>4.0</v>
      </c>
      <c r="X157" s="9">
        <v>0.0</v>
      </c>
      <c r="Y157" s="9">
        <v>0.0</v>
      </c>
      <c r="Z157" s="9">
        <v>1.0</v>
      </c>
      <c r="AA157" s="9">
        <v>0.0</v>
      </c>
      <c r="AB157" s="9">
        <v>0.0</v>
      </c>
      <c r="AC157" s="9">
        <v>50.0</v>
      </c>
      <c r="AD157" s="9">
        <v>1.5</v>
      </c>
      <c r="AE157" s="9">
        <v>9.5</v>
      </c>
      <c r="AF157" s="9">
        <v>3.0</v>
      </c>
      <c r="AG157" s="9">
        <v>50.0</v>
      </c>
      <c r="AH157" s="9">
        <v>43.0</v>
      </c>
      <c r="AI157" s="9">
        <v>7.0</v>
      </c>
      <c r="AJ157" s="9">
        <v>13.0</v>
      </c>
      <c r="AK157" s="9">
        <v>2.0</v>
      </c>
      <c r="AL157" s="9">
        <v>0.0</v>
      </c>
      <c r="AM157" s="9">
        <v>3.0</v>
      </c>
      <c r="AN157" s="9">
        <v>1.0</v>
      </c>
      <c r="AO157" s="9">
        <v>0.0</v>
      </c>
      <c r="AP157" s="9">
        <v>4.0</v>
      </c>
      <c r="AQ157" s="9">
        <v>0.302</v>
      </c>
      <c r="AR157" s="9">
        <v>0.36</v>
      </c>
      <c r="AS157" s="9">
        <v>0.558</v>
      </c>
      <c r="AT157" s="9">
        <v>0.918</v>
      </c>
      <c r="AU157" s="9">
        <v>24.0</v>
      </c>
      <c r="AV157" s="9">
        <v>2.0</v>
      </c>
      <c r="AW157" s="9">
        <v>1.0</v>
      </c>
      <c r="AX157" s="9">
        <v>0.0</v>
      </c>
      <c r="AY157" s="9">
        <v>2.0</v>
      </c>
      <c r="AZ157" s="9">
        <v>0.0</v>
      </c>
      <c r="BA157" s="9">
        <v>0.0</v>
      </c>
      <c r="BB157" s="9">
        <v>0.333</v>
      </c>
      <c r="BC157" s="5">
        <f t="shared" si="1"/>
        <v>8</v>
      </c>
      <c r="BD157" s="5">
        <f t="shared" si="2"/>
        <v>1</v>
      </c>
    </row>
    <row r="158">
      <c r="A158" s="7">
        <v>157.0</v>
      </c>
      <c r="B158" s="3"/>
      <c r="C158" s="8" t="s">
        <v>1195</v>
      </c>
      <c r="D158" s="8" t="s">
        <v>692</v>
      </c>
      <c r="E158" s="9">
        <v>2019.0</v>
      </c>
      <c r="F158" s="9">
        <v>2020.0</v>
      </c>
      <c r="G158" s="9">
        <v>43.0</v>
      </c>
      <c r="H158" s="9">
        <v>12.0</v>
      </c>
      <c r="I158" s="3"/>
      <c r="J158" s="3"/>
      <c r="K158" s="3"/>
      <c r="L158" s="9">
        <v>8.54</v>
      </c>
      <c r="M158" s="9">
        <v>1.0</v>
      </c>
      <c r="N158" s="3"/>
      <c r="O158" s="3"/>
      <c r="P158" s="3"/>
      <c r="Q158" s="3"/>
      <c r="R158" s="9">
        <v>26.1</v>
      </c>
      <c r="S158" s="9">
        <v>37.0</v>
      </c>
      <c r="T158" s="9">
        <v>27.0</v>
      </c>
      <c r="U158" s="9">
        <v>25.0</v>
      </c>
      <c r="V158" s="9">
        <v>8.0</v>
      </c>
      <c r="W158" s="9">
        <v>9.0</v>
      </c>
      <c r="X158" s="9">
        <v>0.0</v>
      </c>
      <c r="Y158" s="9">
        <v>1.0</v>
      </c>
      <c r="Z158" s="9">
        <v>0.0</v>
      </c>
      <c r="AA158" s="9">
        <v>0.0</v>
      </c>
      <c r="AB158" s="9">
        <v>1.0</v>
      </c>
      <c r="AC158" s="9">
        <v>121.0</v>
      </c>
      <c r="AD158" s="9">
        <v>1.747</v>
      </c>
      <c r="AE158" s="9">
        <v>4.1</v>
      </c>
      <c r="AF158" s="9">
        <v>1.33</v>
      </c>
      <c r="AG158" s="9">
        <v>121.0</v>
      </c>
      <c r="AH158" s="9">
        <v>110.0</v>
      </c>
      <c r="AI158" s="9">
        <v>27.0</v>
      </c>
      <c r="AJ158" s="9">
        <v>37.0</v>
      </c>
      <c r="AK158" s="9">
        <v>10.0</v>
      </c>
      <c r="AL158" s="9">
        <v>0.0</v>
      </c>
      <c r="AM158" s="9">
        <v>8.0</v>
      </c>
      <c r="AN158" s="9">
        <v>0.0</v>
      </c>
      <c r="AO158" s="9">
        <v>1.0</v>
      </c>
      <c r="AP158" s="9">
        <v>9.0</v>
      </c>
      <c r="AQ158" s="9">
        <v>0.336</v>
      </c>
      <c r="AR158" s="9">
        <v>0.38</v>
      </c>
      <c r="AS158" s="9">
        <v>0.645</v>
      </c>
      <c r="AT158" s="9">
        <v>1.026</v>
      </c>
      <c r="AU158" s="9">
        <v>71.0</v>
      </c>
      <c r="AV158" s="9">
        <v>5.0</v>
      </c>
      <c r="AW158" s="9">
        <v>0.0</v>
      </c>
      <c r="AX158" s="9">
        <v>0.0</v>
      </c>
      <c r="AY158" s="9">
        <v>2.0</v>
      </c>
      <c r="AZ158" s="9">
        <v>0.0</v>
      </c>
      <c r="BA158" s="9">
        <v>1.0</v>
      </c>
      <c r="BB158" s="9">
        <v>0.315</v>
      </c>
      <c r="BC158" s="5">
        <f t="shared" si="1"/>
        <v>19</v>
      </c>
      <c r="BD158" s="5">
        <f t="shared" si="2"/>
        <v>-1</v>
      </c>
    </row>
    <row r="159">
      <c r="A159" s="7">
        <v>158.0</v>
      </c>
      <c r="B159" s="3"/>
      <c r="C159" s="8" t="s">
        <v>1281</v>
      </c>
      <c r="D159" s="8" t="s">
        <v>692</v>
      </c>
      <c r="E159" s="9">
        <v>2019.0</v>
      </c>
      <c r="F159" s="9">
        <v>2020.0</v>
      </c>
      <c r="G159" s="9">
        <v>20.0</v>
      </c>
      <c r="H159" s="9">
        <v>12.0</v>
      </c>
      <c r="I159" s="3"/>
      <c r="J159" s="3"/>
      <c r="K159" s="3"/>
      <c r="L159" s="9">
        <v>5.73</v>
      </c>
      <c r="M159" s="9">
        <v>0.0</v>
      </c>
      <c r="N159" s="3"/>
      <c r="O159" s="3"/>
      <c r="P159" s="3"/>
      <c r="Q159" s="3"/>
      <c r="R159" s="9">
        <v>11.0</v>
      </c>
      <c r="S159" s="9">
        <v>17.0</v>
      </c>
      <c r="T159" s="9">
        <v>11.0</v>
      </c>
      <c r="U159" s="9">
        <v>7.0</v>
      </c>
      <c r="V159" s="9">
        <v>2.0</v>
      </c>
      <c r="W159" s="9">
        <v>4.0</v>
      </c>
      <c r="X159" s="9">
        <v>0.0</v>
      </c>
      <c r="Y159" s="9">
        <v>0.0</v>
      </c>
      <c r="Z159" s="9">
        <v>1.0</v>
      </c>
      <c r="AA159" s="9">
        <v>0.0</v>
      </c>
      <c r="AB159" s="9">
        <v>2.0</v>
      </c>
      <c r="AC159" s="9">
        <v>54.0</v>
      </c>
      <c r="AD159" s="9">
        <v>1.909</v>
      </c>
      <c r="AE159" s="9">
        <v>9.8</v>
      </c>
      <c r="AF159" s="9">
        <v>3.0</v>
      </c>
      <c r="AG159" s="9">
        <v>54.0</v>
      </c>
      <c r="AH159" s="9">
        <v>49.0</v>
      </c>
      <c r="AI159" s="9">
        <v>11.0</v>
      </c>
      <c r="AJ159" s="9">
        <v>17.0</v>
      </c>
      <c r="AK159" s="9">
        <v>3.0</v>
      </c>
      <c r="AL159" s="9">
        <v>0.0</v>
      </c>
      <c r="AM159" s="9">
        <v>2.0</v>
      </c>
      <c r="AN159" s="9">
        <v>0.0</v>
      </c>
      <c r="AO159" s="9">
        <v>0.0</v>
      </c>
      <c r="AP159" s="9">
        <v>4.0</v>
      </c>
      <c r="AQ159" s="9">
        <v>0.347</v>
      </c>
      <c r="AR159" s="9">
        <v>0.407</v>
      </c>
      <c r="AS159" s="9">
        <v>0.531</v>
      </c>
      <c r="AT159" s="9">
        <v>0.938</v>
      </c>
      <c r="AU159" s="9">
        <v>26.0</v>
      </c>
      <c r="AV159" s="9">
        <v>1.0</v>
      </c>
      <c r="AW159" s="9">
        <v>1.0</v>
      </c>
      <c r="AX159" s="9">
        <v>0.0</v>
      </c>
      <c r="AY159" s="9">
        <v>0.0</v>
      </c>
      <c r="AZ159" s="9">
        <v>0.0</v>
      </c>
      <c r="BA159" s="9">
        <v>0.0</v>
      </c>
      <c r="BB159" s="9">
        <v>0.429</v>
      </c>
      <c r="BC159" s="5">
        <f t="shared" si="1"/>
        <v>12</v>
      </c>
      <c r="BD159" s="5">
        <f t="shared" si="2"/>
        <v>0</v>
      </c>
    </row>
    <row r="160">
      <c r="A160" s="7">
        <v>159.0</v>
      </c>
      <c r="B160" s="3"/>
      <c r="C160" s="8" t="s">
        <v>1282</v>
      </c>
      <c r="D160" s="8" t="s">
        <v>692</v>
      </c>
      <c r="E160" s="9">
        <v>2020.0</v>
      </c>
      <c r="F160" s="9">
        <v>2020.0</v>
      </c>
      <c r="G160" s="9">
        <v>9.0</v>
      </c>
      <c r="H160" s="9">
        <v>12.0</v>
      </c>
      <c r="I160" s="3"/>
      <c r="J160" s="3"/>
      <c r="K160" s="3"/>
      <c r="L160" s="9">
        <v>1.8</v>
      </c>
      <c r="M160" s="9">
        <v>0.0</v>
      </c>
      <c r="N160" s="3"/>
      <c r="O160" s="3"/>
      <c r="P160" s="3"/>
      <c r="Q160" s="3"/>
      <c r="R160" s="9">
        <v>10.0</v>
      </c>
      <c r="S160" s="9">
        <v>9.0</v>
      </c>
      <c r="T160" s="9">
        <v>2.0</v>
      </c>
      <c r="U160" s="9">
        <v>2.0</v>
      </c>
      <c r="V160" s="9">
        <v>0.0</v>
      </c>
      <c r="W160" s="9">
        <v>3.0</v>
      </c>
      <c r="X160" s="9">
        <v>0.0</v>
      </c>
      <c r="Y160" s="9">
        <v>0.0</v>
      </c>
      <c r="Z160" s="9">
        <v>0.0</v>
      </c>
      <c r="AA160" s="9">
        <v>0.0</v>
      </c>
      <c r="AB160" s="9">
        <v>2.0</v>
      </c>
      <c r="AC160" s="9">
        <v>41.0</v>
      </c>
      <c r="AD160" s="9">
        <v>1.2</v>
      </c>
      <c r="AE160" s="9">
        <v>10.8</v>
      </c>
      <c r="AF160" s="9">
        <v>4.0</v>
      </c>
      <c r="AG160" s="9">
        <v>41.0</v>
      </c>
      <c r="AH160" s="9">
        <v>38.0</v>
      </c>
      <c r="AI160" s="9">
        <v>2.0</v>
      </c>
      <c r="AJ160" s="9">
        <v>9.0</v>
      </c>
      <c r="AK160" s="9">
        <v>1.0</v>
      </c>
      <c r="AL160" s="9">
        <v>0.0</v>
      </c>
      <c r="AM160" s="9">
        <v>0.0</v>
      </c>
      <c r="AN160" s="9">
        <v>1.0</v>
      </c>
      <c r="AO160" s="9">
        <v>0.0</v>
      </c>
      <c r="AP160" s="9">
        <v>3.0</v>
      </c>
      <c r="AQ160" s="9">
        <v>0.237</v>
      </c>
      <c r="AR160" s="9">
        <v>0.293</v>
      </c>
      <c r="AS160" s="9">
        <v>0.263</v>
      </c>
      <c r="AT160" s="9">
        <v>0.556</v>
      </c>
      <c r="AU160" s="9">
        <v>10.0</v>
      </c>
      <c r="AV160" s="9">
        <v>1.0</v>
      </c>
      <c r="AW160" s="9">
        <v>0.0</v>
      </c>
      <c r="AX160" s="9">
        <v>0.0</v>
      </c>
      <c r="AY160" s="9">
        <v>0.0</v>
      </c>
      <c r="AZ160" s="9">
        <v>0.0</v>
      </c>
      <c r="BA160" s="9">
        <v>0.0</v>
      </c>
      <c r="BB160" s="9">
        <v>0.346</v>
      </c>
      <c r="BC160" s="5">
        <f t="shared" si="1"/>
        <v>8</v>
      </c>
      <c r="BD160" s="5">
        <f t="shared" si="2"/>
        <v>1</v>
      </c>
    </row>
    <row r="161">
      <c r="A161" s="7">
        <v>160.0</v>
      </c>
      <c r="B161" s="3"/>
      <c r="C161" s="8" t="s">
        <v>1252</v>
      </c>
      <c r="D161" s="8" t="s">
        <v>692</v>
      </c>
      <c r="E161" s="9">
        <v>2019.0</v>
      </c>
      <c r="F161" s="9">
        <v>2019.0</v>
      </c>
      <c r="G161" s="9">
        <v>11.0</v>
      </c>
      <c r="H161" s="9">
        <v>12.0</v>
      </c>
      <c r="I161" s="3"/>
      <c r="J161" s="3"/>
      <c r="K161" s="3"/>
      <c r="L161" s="9">
        <v>7.02</v>
      </c>
      <c r="M161" s="9">
        <v>1.0</v>
      </c>
      <c r="N161" s="3"/>
      <c r="O161" s="3"/>
      <c r="P161" s="3"/>
      <c r="Q161" s="3"/>
      <c r="R161" s="9">
        <v>16.2</v>
      </c>
      <c r="S161" s="9">
        <v>24.0</v>
      </c>
      <c r="T161" s="9">
        <v>14.0</v>
      </c>
      <c r="U161" s="9">
        <v>13.0</v>
      </c>
      <c r="V161" s="9">
        <v>2.0</v>
      </c>
      <c r="W161" s="9">
        <v>11.0</v>
      </c>
      <c r="X161" s="9">
        <v>1.0</v>
      </c>
      <c r="Y161" s="9">
        <v>0.0</v>
      </c>
      <c r="Z161" s="9">
        <v>2.0</v>
      </c>
      <c r="AA161" s="9">
        <v>1.0</v>
      </c>
      <c r="AB161" s="9">
        <v>1.0</v>
      </c>
      <c r="AC161" s="9">
        <v>84.0</v>
      </c>
      <c r="AD161" s="9">
        <v>2.1</v>
      </c>
      <c r="AE161" s="9">
        <v>6.5</v>
      </c>
      <c r="AF161" s="9">
        <v>1.09</v>
      </c>
      <c r="AG161" s="9">
        <v>84.0</v>
      </c>
      <c r="AH161" s="9">
        <v>67.0</v>
      </c>
      <c r="AI161" s="9">
        <v>14.0</v>
      </c>
      <c r="AJ161" s="9">
        <v>24.0</v>
      </c>
      <c r="AK161" s="9">
        <v>6.0</v>
      </c>
      <c r="AL161" s="9">
        <v>0.0</v>
      </c>
      <c r="AM161" s="9">
        <v>2.0</v>
      </c>
      <c r="AN161" s="9">
        <v>1.0</v>
      </c>
      <c r="AO161" s="9">
        <v>0.0</v>
      </c>
      <c r="AP161" s="9">
        <v>11.0</v>
      </c>
      <c r="AQ161" s="9">
        <v>0.358</v>
      </c>
      <c r="AR161" s="9">
        <v>0.451</v>
      </c>
      <c r="AS161" s="9">
        <v>0.537</v>
      </c>
      <c r="AT161" s="9">
        <v>0.989</v>
      </c>
      <c r="AU161" s="9">
        <v>36.0</v>
      </c>
      <c r="AV161" s="9">
        <v>2.0</v>
      </c>
      <c r="AW161" s="9">
        <v>2.0</v>
      </c>
      <c r="AX161" s="9">
        <v>2.0</v>
      </c>
      <c r="AY161" s="9">
        <v>2.0</v>
      </c>
      <c r="AZ161" s="9">
        <v>1.0</v>
      </c>
      <c r="BA161" s="9">
        <v>0.0</v>
      </c>
      <c r="BB161" s="9">
        <v>0.4</v>
      </c>
      <c r="BC161" s="5">
        <f t="shared" si="1"/>
        <v>16</v>
      </c>
      <c r="BD161" s="5">
        <f t="shared" si="2"/>
        <v>1</v>
      </c>
    </row>
    <row r="162">
      <c r="A162" s="7">
        <v>161.0</v>
      </c>
      <c r="B162" s="3"/>
      <c r="C162" s="8" t="s">
        <v>1225</v>
      </c>
      <c r="D162" s="8" t="s">
        <v>692</v>
      </c>
      <c r="E162" s="9">
        <v>2019.0</v>
      </c>
      <c r="F162" s="9">
        <v>2019.0</v>
      </c>
      <c r="G162" s="9">
        <v>33.0</v>
      </c>
      <c r="H162" s="9">
        <v>11.0</v>
      </c>
      <c r="I162" s="3"/>
      <c r="J162" s="3"/>
      <c r="K162" s="3"/>
      <c r="L162" s="9">
        <v>5.79</v>
      </c>
      <c r="M162" s="9">
        <v>0.0</v>
      </c>
      <c r="N162" s="3"/>
      <c r="O162" s="3"/>
      <c r="P162" s="3"/>
      <c r="Q162" s="3"/>
      <c r="R162" s="9">
        <v>14.0</v>
      </c>
      <c r="S162" s="9">
        <v>21.0</v>
      </c>
      <c r="T162" s="9">
        <v>12.0</v>
      </c>
      <c r="U162" s="9">
        <v>9.0</v>
      </c>
      <c r="V162" s="9">
        <v>3.0</v>
      </c>
      <c r="W162" s="9">
        <v>10.0</v>
      </c>
      <c r="X162" s="9">
        <v>1.0</v>
      </c>
      <c r="Y162" s="9">
        <v>1.0</v>
      </c>
      <c r="Z162" s="9">
        <v>0.0</v>
      </c>
      <c r="AA162" s="9">
        <v>0.0</v>
      </c>
      <c r="AB162" s="9">
        <v>0.0</v>
      </c>
      <c r="AC162" s="9">
        <v>72.0</v>
      </c>
      <c r="AD162" s="9">
        <v>2.214</v>
      </c>
      <c r="AE162" s="9">
        <v>7.1</v>
      </c>
      <c r="AF162" s="9">
        <v>1.1</v>
      </c>
      <c r="AG162" s="9">
        <v>72.0</v>
      </c>
      <c r="AH162" s="9">
        <v>61.0</v>
      </c>
      <c r="AI162" s="9">
        <v>12.0</v>
      </c>
      <c r="AJ162" s="9">
        <v>21.0</v>
      </c>
      <c r="AK162" s="9">
        <v>4.0</v>
      </c>
      <c r="AL162" s="9">
        <v>1.0</v>
      </c>
      <c r="AM162" s="9">
        <v>3.0</v>
      </c>
      <c r="AN162" s="9">
        <v>1.0</v>
      </c>
      <c r="AO162" s="9">
        <v>0.0</v>
      </c>
      <c r="AP162" s="9">
        <v>10.0</v>
      </c>
      <c r="AQ162" s="9">
        <v>0.344</v>
      </c>
      <c r="AR162" s="9">
        <v>0.431</v>
      </c>
      <c r="AS162" s="9">
        <v>0.59</v>
      </c>
      <c r="AT162" s="9">
        <v>1.021</v>
      </c>
      <c r="AU162" s="9">
        <v>36.0</v>
      </c>
      <c r="AV162" s="9">
        <v>0.0</v>
      </c>
      <c r="AW162" s="9">
        <v>0.0</v>
      </c>
      <c r="AX162" s="9">
        <v>0.0</v>
      </c>
      <c r="AY162" s="9">
        <v>1.0</v>
      </c>
      <c r="AZ162" s="9">
        <v>1.0</v>
      </c>
      <c r="BA162" s="9">
        <v>1.0</v>
      </c>
      <c r="BB162" s="9">
        <v>0.375</v>
      </c>
      <c r="BC162" s="5">
        <f t="shared" si="1"/>
        <v>13</v>
      </c>
      <c r="BD162" s="5">
        <f t="shared" si="2"/>
        <v>1</v>
      </c>
    </row>
    <row r="163">
      <c r="A163" s="7">
        <v>162.0</v>
      </c>
      <c r="B163" s="3"/>
      <c r="C163" s="8" t="s">
        <v>1283</v>
      </c>
      <c r="D163" s="8" t="s">
        <v>692</v>
      </c>
      <c r="E163" s="9">
        <v>2019.0</v>
      </c>
      <c r="F163" s="9">
        <v>2019.0</v>
      </c>
      <c r="G163" s="9">
        <v>6.0</v>
      </c>
      <c r="H163" s="9">
        <v>11.0</v>
      </c>
      <c r="I163" s="3"/>
      <c r="J163" s="3"/>
      <c r="K163" s="3"/>
      <c r="L163" s="9">
        <v>7.89</v>
      </c>
      <c r="M163" s="9">
        <v>6.0</v>
      </c>
      <c r="N163" s="3"/>
      <c r="O163" s="3"/>
      <c r="P163" s="3"/>
      <c r="Q163" s="3"/>
      <c r="R163" s="9">
        <v>21.2</v>
      </c>
      <c r="S163" s="9">
        <v>21.0</v>
      </c>
      <c r="T163" s="9">
        <v>16.0</v>
      </c>
      <c r="U163" s="9">
        <v>19.0</v>
      </c>
      <c r="V163" s="9">
        <v>5.0</v>
      </c>
      <c r="W163" s="9">
        <v>9.0</v>
      </c>
      <c r="X163" s="9">
        <v>0.0</v>
      </c>
      <c r="Y163" s="9">
        <v>1.0</v>
      </c>
      <c r="Z163" s="9">
        <v>1.0</v>
      </c>
      <c r="AA163" s="9">
        <v>0.0</v>
      </c>
      <c r="AB163" s="9">
        <v>0.0</v>
      </c>
      <c r="AC163" s="9">
        <v>94.0</v>
      </c>
      <c r="AD163" s="9">
        <v>1.385</v>
      </c>
      <c r="AE163" s="9">
        <v>4.6</v>
      </c>
      <c r="AF163" s="9">
        <v>1.22</v>
      </c>
      <c r="AG163" s="9">
        <v>94.0</v>
      </c>
      <c r="AH163" s="9">
        <v>82.0</v>
      </c>
      <c r="AI163" s="9">
        <v>16.0</v>
      </c>
      <c r="AJ163" s="9">
        <v>21.0</v>
      </c>
      <c r="AK163" s="9">
        <v>6.0</v>
      </c>
      <c r="AL163" s="9">
        <v>0.0</v>
      </c>
      <c r="AM163" s="9">
        <v>5.0</v>
      </c>
      <c r="AN163" s="9">
        <v>1.0</v>
      </c>
      <c r="AO163" s="9">
        <v>0.0</v>
      </c>
      <c r="AP163" s="9">
        <v>9.0</v>
      </c>
      <c r="AQ163" s="9">
        <v>0.256</v>
      </c>
      <c r="AR163" s="9">
        <v>0.333</v>
      </c>
      <c r="AS163" s="9">
        <v>0.512</v>
      </c>
      <c r="AT163" s="9">
        <v>0.846</v>
      </c>
      <c r="AU163" s="9">
        <v>42.0</v>
      </c>
      <c r="AV163" s="9">
        <v>2.0</v>
      </c>
      <c r="AW163" s="9">
        <v>1.0</v>
      </c>
      <c r="AX163" s="9">
        <v>1.0</v>
      </c>
      <c r="AY163" s="9">
        <v>1.0</v>
      </c>
      <c r="AZ163" s="9">
        <v>0.0</v>
      </c>
      <c r="BA163" s="9">
        <v>1.0</v>
      </c>
      <c r="BB163" s="9">
        <v>0.239</v>
      </c>
      <c r="BC163" s="5">
        <f t="shared" si="1"/>
        <v>10</v>
      </c>
      <c r="BD163" s="5">
        <f t="shared" si="2"/>
        <v>1</v>
      </c>
    </row>
    <row r="164">
      <c r="A164" s="7">
        <v>163.0</v>
      </c>
      <c r="B164" s="3"/>
      <c r="C164" s="8" t="s">
        <v>1284</v>
      </c>
      <c r="D164" s="8" t="s">
        <v>692</v>
      </c>
      <c r="E164" s="9">
        <v>2019.0</v>
      </c>
      <c r="F164" s="9">
        <v>2020.0</v>
      </c>
      <c r="G164" s="9">
        <v>14.0</v>
      </c>
      <c r="H164" s="9">
        <v>10.0</v>
      </c>
      <c r="I164" s="3"/>
      <c r="J164" s="3"/>
      <c r="K164" s="3"/>
      <c r="L164" s="9">
        <v>3.46</v>
      </c>
      <c r="M164" s="9">
        <v>0.0</v>
      </c>
      <c r="N164" s="3"/>
      <c r="O164" s="3"/>
      <c r="P164" s="3"/>
      <c r="Q164" s="3"/>
      <c r="R164" s="9">
        <v>13.0</v>
      </c>
      <c r="S164" s="9">
        <v>11.0</v>
      </c>
      <c r="T164" s="9">
        <v>10.0</v>
      </c>
      <c r="U164" s="9">
        <v>5.0</v>
      </c>
      <c r="V164" s="9">
        <v>2.0</v>
      </c>
      <c r="W164" s="9">
        <v>5.0</v>
      </c>
      <c r="X164" s="9">
        <v>1.0</v>
      </c>
      <c r="Y164" s="9">
        <v>0.0</v>
      </c>
      <c r="Z164" s="9">
        <v>1.0</v>
      </c>
      <c r="AA164" s="9">
        <v>0.0</v>
      </c>
      <c r="AB164" s="9">
        <v>0.0</v>
      </c>
      <c r="AC164" s="9">
        <v>53.0</v>
      </c>
      <c r="AD164" s="9">
        <v>1.231</v>
      </c>
      <c r="AE164" s="9">
        <v>6.9</v>
      </c>
      <c r="AF164" s="9">
        <v>2.0</v>
      </c>
      <c r="AG164" s="9">
        <v>53.0</v>
      </c>
      <c r="AH164" s="9">
        <v>47.0</v>
      </c>
      <c r="AI164" s="9">
        <v>10.0</v>
      </c>
      <c r="AJ164" s="9">
        <v>11.0</v>
      </c>
      <c r="AK164" s="9">
        <v>3.0</v>
      </c>
      <c r="AL164" s="9">
        <v>0.0</v>
      </c>
      <c r="AM164" s="9">
        <v>2.0</v>
      </c>
      <c r="AN164" s="9">
        <v>0.0</v>
      </c>
      <c r="AO164" s="9">
        <v>0.0</v>
      </c>
      <c r="AP164" s="9">
        <v>5.0</v>
      </c>
      <c r="AQ164" s="9">
        <v>0.234</v>
      </c>
      <c r="AR164" s="9">
        <v>0.321</v>
      </c>
      <c r="AS164" s="9">
        <v>0.426</v>
      </c>
      <c r="AT164" s="9">
        <v>0.746</v>
      </c>
      <c r="AU164" s="9">
        <v>20.0</v>
      </c>
      <c r="AV164" s="9">
        <v>3.0</v>
      </c>
      <c r="AW164" s="9">
        <v>1.0</v>
      </c>
      <c r="AX164" s="9">
        <v>0.0</v>
      </c>
      <c r="AY164" s="9">
        <v>0.0</v>
      </c>
      <c r="AZ164" s="9">
        <v>1.0</v>
      </c>
      <c r="BA164" s="9">
        <v>0.0</v>
      </c>
      <c r="BB164" s="9">
        <v>0.257</v>
      </c>
      <c r="BC164" s="5">
        <f t="shared" si="1"/>
        <v>6</v>
      </c>
      <c r="BD164" s="5">
        <f t="shared" si="2"/>
        <v>0</v>
      </c>
    </row>
    <row r="165">
      <c r="A165" s="7">
        <v>164.0</v>
      </c>
      <c r="B165" s="3"/>
      <c r="C165" s="8" t="s">
        <v>1222</v>
      </c>
      <c r="D165" s="8" t="s">
        <v>692</v>
      </c>
      <c r="E165" s="9">
        <v>2019.0</v>
      </c>
      <c r="F165" s="9">
        <v>2020.0</v>
      </c>
      <c r="G165" s="9">
        <v>22.0</v>
      </c>
      <c r="H165" s="9">
        <v>10.0</v>
      </c>
      <c r="I165" s="3"/>
      <c r="J165" s="3"/>
      <c r="K165" s="3"/>
      <c r="L165" s="9">
        <v>4.15</v>
      </c>
      <c r="M165" s="9">
        <v>0.0</v>
      </c>
      <c r="N165" s="3"/>
      <c r="O165" s="3"/>
      <c r="P165" s="3"/>
      <c r="Q165" s="3"/>
      <c r="R165" s="9">
        <v>13.0</v>
      </c>
      <c r="S165" s="9">
        <v>10.0</v>
      </c>
      <c r="T165" s="9">
        <v>6.0</v>
      </c>
      <c r="U165" s="9">
        <v>6.0</v>
      </c>
      <c r="V165" s="9">
        <v>2.0</v>
      </c>
      <c r="W165" s="9">
        <v>5.0</v>
      </c>
      <c r="X165" s="9">
        <v>0.0</v>
      </c>
      <c r="Y165" s="9">
        <v>0.0</v>
      </c>
      <c r="Z165" s="9">
        <v>3.0</v>
      </c>
      <c r="AA165" s="9">
        <v>0.0</v>
      </c>
      <c r="AB165" s="9">
        <v>1.0</v>
      </c>
      <c r="AC165" s="9">
        <v>55.0</v>
      </c>
      <c r="AD165" s="9">
        <v>1.154</v>
      </c>
      <c r="AE165" s="9">
        <v>6.9</v>
      </c>
      <c r="AF165" s="9">
        <v>2.0</v>
      </c>
      <c r="AG165" s="9">
        <v>55.0</v>
      </c>
      <c r="AH165" s="9">
        <v>46.0</v>
      </c>
      <c r="AI165" s="9">
        <v>6.0</v>
      </c>
      <c r="AJ165" s="9">
        <v>10.0</v>
      </c>
      <c r="AK165" s="9">
        <v>2.0</v>
      </c>
      <c r="AL165" s="9">
        <v>1.0</v>
      </c>
      <c r="AM165" s="9">
        <v>2.0</v>
      </c>
      <c r="AN165" s="9">
        <v>0.0</v>
      </c>
      <c r="AO165" s="9">
        <v>0.0</v>
      </c>
      <c r="AP165" s="9">
        <v>5.0</v>
      </c>
      <c r="AQ165" s="9">
        <v>0.217</v>
      </c>
      <c r="AR165" s="9">
        <v>0.333</v>
      </c>
      <c r="AS165" s="9">
        <v>0.435</v>
      </c>
      <c r="AT165" s="9">
        <v>0.768</v>
      </c>
      <c r="AU165" s="9">
        <v>20.0</v>
      </c>
      <c r="AV165" s="9">
        <v>2.0</v>
      </c>
      <c r="AW165" s="9">
        <v>3.0</v>
      </c>
      <c r="AX165" s="9">
        <v>1.0</v>
      </c>
      <c r="AY165" s="9">
        <v>0.0</v>
      </c>
      <c r="AZ165" s="9">
        <v>0.0</v>
      </c>
      <c r="BA165" s="9">
        <v>0.0</v>
      </c>
      <c r="BB165" s="9">
        <v>0.235</v>
      </c>
      <c r="BC165" s="5">
        <f t="shared" si="1"/>
        <v>5</v>
      </c>
      <c r="BD165" s="5">
        <f t="shared" si="2"/>
        <v>0</v>
      </c>
    </row>
    <row r="166">
      <c r="A166" s="7">
        <v>165.0</v>
      </c>
      <c r="B166" s="3"/>
      <c r="C166" s="8" t="s">
        <v>1254</v>
      </c>
      <c r="D166" s="8" t="s">
        <v>692</v>
      </c>
      <c r="E166" s="9">
        <v>2019.0</v>
      </c>
      <c r="F166" s="9">
        <v>2020.0</v>
      </c>
      <c r="G166" s="9">
        <v>33.0</v>
      </c>
      <c r="H166" s="9">
        <v>9.0</v>
      </c>
      <c r="I166" s="3"/>
      <c r="J166" s="3"/>
      <c r="K166" s="3"/>
      <c r="L166" s="9">
        <v>2.25</v>
      </c>
      <c r="M166" s="9">
        <v>0.0</v>
      </c>
      <c r="N166" s="3"/>
      <c r="O166" s="3"/>
      <c r="P166" s="3"/>
      <c r="Q166" s="3"/>
      <c r="R166" s="9">
        <v>16.0</v>
      </c>
      <c r="S166" s="9">
        <v>13.0</v>
      </c>
      <c r="T166" s="9">
        <v>7.0</v>
      </c>
      <c r="U166" s="9">
        <v>4.0</v>
      </c>
      <c r="V166" s="9">
        <v>1.0</v>
      </c>
      <c r="W166" s="9">
        <v>10.0</v>
      </c>
      <c r="X166" s="9">
        <v>3.0</v>
      </c>
      <c r="Y166" s="9">
        <v>3.0</v>
      </c>
      <c r="Z166" s="9">
        <v>1.0</v>
      </c>
      <c r="AA166" s="9">
        <v>0.0</v>
      </c>
      <c r="AB166" s="9">
        <v>0.0</v>
      </c>
      <c r="AC166" s="9">
        <v>71.0</v>
      </c>
      <c r="AD166" s="9">
        <v>1.438</v>
      </c>
      <c r="AE166" s="9">
        <v>5.1</v>
      </c>
      <c r="AF166" s="9">
        <v>0.9</v>
      </c>
      <c r="AG166" s="9">
        <v>71.0</v>
      </c>
      <c r="AH166" s="9">
        <v>59.0</v>
      </c>
      <c r="AI166" s="9">
        <v>7.0</v>
      </c>
      <c r="AJ166" s="9">
        <v>13.0</v>
      </c>
      <c r="AK166" s="9">
        <v>2.0</v>
      </c>
      <c r="AL166" s="9">
        <v>1.0</v>
      </c>
      <c r="AM166" s="9">
        <v>1.0</v>
      </c>
      <c r="AN166" s="9">
        <v>0.0</v>
      </c>
      <c r="AO166" s="9">
        <v>0.0</v>
      </c>
      <c r="AP166" s="9">
        <v>10.0</v>
      </c>
      <c r="AQ166" s="9">
        <v>0.22</v>
      </c>
      <c r="AR166" s="9">
        <v>0.343</v>
      </c>
      <c r="AS166" s="9">
        <v>0.339</v>
      </c>
      <c r="AT166" s="9">
        <v>0.682</v>
      </c>
      <c r="AU166" s="9">
        <v>20.0</v>
      </c>
      <c r="AV166" s="9">
        <v>4.0</v>
      </c>
      <c r="AW166" s="9">
        <v>1.0</v>
      </c>
      <c r="AX166" s="9">
        <v>1.0</v>
      </c>
      <c r="AY166" s="9">
        <v>0.0</v>
      </c>
      <c r="AZ166" s="9">
        <v>3.0</v>
      </c>
      <c r="BA166" s="9">
        <v>3.0</v>
      </c>
      <c r="BB166" s="9">
        <v>0.245</v>
      </c>
      <c r="BC166" s="5">
        <f t="shared" si="1"/>
        <v>9</v>
      </c>
      <c r="BD166" s="5">
        <f t="shared" si="2"/>
        <v>0</v>
      </c>
    </row>
    <row r="167">
      <c r="A167" s="7">
        <v>166.0</v>
      </c>
      <c r="B167" s="3"/>
      <c r="C167" s="8" t="s">
        <v>1285</v>
      </c>
      <c r="D167" s="8" t="s">
        <v>692</v>
      </c>
      <c r="E167" s="9">
        <v>2020.0</v>
      </c>
      <c r="F167" s="9">
        <v>2020.0</v>
      </c>
      <c r="G167" s="9">
        <v>16.0</v>
      </c>
      <c r="H167" s="9">
        <v>9.0</v>
      </c>
      <c r="I167" s="3"/>
      <c r="J167" s="3"/>
      <c r="K167" s="3"/>
      <c r="L167" s="9">
        <v>2.31</v>
      </c>
      <c r="M167" s="9">
        <v>0.0</v>
      </c>
      <c r="N167" s="3"/>
      <c r="O167" s="3"/>
      <c r="P167" s="3"/>
      <c r="Q167" s="3"/>
      <c r="R167" s="9">
        <v>11.2</v>
      </c>
      <c r="S167" s="9">
        <v>5.0</v>
      </c>
      <c r="T167" s="9">
        <v>5.0</v>
      </c>
      <c r="U167" s="9">
        <v>3.0</v>
      </c>
      <c r="V167" s="9">
        <v>0.0</v>
      </c>
      <c r="W167" s="9">
        <v>3.0</v>
      </c>
      <c r="X167" s="9">
        <v>1.0</v>
      </c>
      <c r="Y167" s="9">
        <v>1.0</v>
      </c>
      <c r="Z167" s="9">
        <v>1.0</v>
      </c>
      <c r="AA167" s="9">
        <v>1.0</v>
      </c>
      <c r="AB167" s="9">
        <v>0.0</v>
      </c>
      <c r="AC167" s="9">
        <v>44.0</v>
      </c>
      <c r="AD167" s="9">
        <v>0.686</v>
      </c>
      <c r="AE167" s="9">
        <v>6.9</v>
      </c>
      <c r="AF167" s="9">
        <v>3.0</v>
      </c>
      <c r="AG167" s="9">
        <v>44.0</v>
      </c>
      <c r="AH167" s="9">
        <v>39.0</v>
      </c>
      <c r="AI167" s="9">
        <v>5.0</v>
      </c>
      <c r="AJ167" s="9">
        <v>5.0</v>
      </c>
      <c r="AK167" s="9">
        <v>2.0</v>
      </c>
      <c r="AL167" s="9">
        <v>0.0</v>
      </c>
      <c r="AM167" s="9">
        <v>0.0</v>
      </c>
      <c r="AN167" s="9">
        <v>0.0</v>
      </c>
      <c r="AO167" s="9">
        <v>0.0</v>
      </c>
      <c r="AP167" s="9">
        <v>3.0</v>
      </c>
      <c r="AQ167" s="9">
        <v>0.128</v>
      </c>
      <c r="AR167" s="9">
        <v>0.205</v>
      </c>
      <c r="AS167" s="9">
        <v>0.179</v>
      </c>
      <c r="AT167" s="9">
        <v>0.384</v>
      </c>
      <c r="AU167" s="9">
        <v>7.0</v>
      </c>
      <c r="AV167" s="9">
        <v>1.0</v>
      </c>
      <c r="AW167" s="9">
        <v>1.0</v>
      </c>
      <c r="AX167" s="9">
        <v>0.0</v>
      </c>
      <c r="AY167" s="9">
        <v>1.0</v>
      </c>
      <c r="AZ167" s="9">
        <v>1.0</v>
      </c>
      <c r="BA167" s="9">
        <v>1.0</v>
      </c>
      <c r="BB167" s="9">
        <v>0.161</v>
      </c>
      <c r="BC167" s="5">
        <f t="shared" si="1"/>
        <v>3</v>
      </c>
      <c r="BD167" s="5">
        <f t="shared" si="2"/>
        <v>0</v>
      </c>
    </row>
    <row r="168">
      <c r="A168" s="7">
        <v>167.0</v>
      </c>
      <c r="B168" s="3"/>
      <c r="C168" s="8" t="s">
        <v>1253</v>
      </c>
      <c r="D168" s="8" t="s">
        <v>692</v>
      </c>
      <c r="E168" s="9">
        <v>2019.0</v>
      </c>
      <c r="F168" s="9">
        <v>2019.0</v>
      </c>
      <c r="G168" s="9">
        <v>20.0</v>
      </c>
      <c r="H168" s="9">
        <v>9.0</v>
      </c>
      <c r="I168" s="3"/>
      <c r="J168" s="3"/>
      <c r="K168" s="3"/>
      <c r="L168" s="9">
        <v>4.76</v>
      </c>
      <c r="M168" s="9">
        <v>0.0</v>
      </c>
      <c r="N168" s="3"/>
      <c r="O168" s="3"/>
      <c r="P168" s="3"/>
      <c r="Q168" s="3"/>
      <c r="R168" s="9">
        <v>17.0</v>
      </c>
      <c r="S168" s="9">
        <v>16.0</v>
      </c>
      <c r="T168" s="9">
        <v>8.0</v>
      </c>
      <c r="U168" s="9">
        <v>9.0</v>
      </c>
      <c r="V168" s="9">
        <v>3.0</v>
      </c>
      <c r="W168" s="9">
        <v>8.0</v>
      </c>
      <c r="X168" s="9">
        <v>0.0</v>
      </c>
      <c r="Y168" s="9">
        <v>0.0</v>
      </c>
      <c r="Z168" s="9">
        <v>1.0</v>
      </c>
      <c r="AA168" s="9">
        <v>1.0</v>
      </c>
      <c r="AB168" s="9">
        <v>0.0</v>
      </c>
      <c r="AC168" s="9">
        <v>72.0</v>
      </c>
      <c r="AD168" s="9">
        <v>1.412</v>
      </c>
      <c r="AE168" s="9">
        <v>4.8</v>
      </c>
      <c r="AF168" s="9">
        <v>1.13</v>
      </c>
      <c r="AG168" s="9">
        <v>72.0</v>
      </c>
      <c r="AH168" s="9">
        <v>63.0</v>
      </c>
      <c r="AI168" s="9">
        <v>8.0</v>
      </c>
      <c r="AJ168" s="9">
        <v>16.0</v>
      </c>
      <c r="AK168" s="9">
        <v>5.0</v>
      </c>
      <c r="AL168" s="9">
        <v>0.0</v>
      </c>
      <c r="AM168" s="9">
        <v>3.0</v>
      </c>
      <c r="AN168" s="9">
        <v>0.0</v>
      </c>
      <c r="AO168" s="9">
        <v>1.0</v>
      </c>
      <c r="AP168" s="9">
        <v>8.0</v>
      </c>
      <c r="AQ168" s="9">
        <v>0.254</v>
      </c>
      <c r="AR168" s="9">
        <v>0.347</v>
      </c>
      <c r="AS168" s="9">
        <v>0.476</v>
      </c>
      <c r="AT168" s="9">
        <v>0.823</v>
      </c>
      <c r="AU168" s="9">
        <v>30.0</v>
      </c>
      <c r="AV168" s="9">
        <v>2.0</v>
      </c>
      <c r="AW168" s="9">
        <v>1.0</v>
      </c>
      <c r="AX168" s="9">
        <v>0.0</v>
      </c>
      <c r="AY168" s="9">
        <v>0.0</v>
      </c>
      <c r="AZ168" s="9">
        <v>0.0</v>
      </c>
      <c r="BA168" s="9">
        <v>0.0</v>
      </c>
      <c r="BB168" s="9">
        <v>0.255</v>
      </c>
      <c r="BC168" s="5">
        <f t="shared" si="1"/>
        <v>8</v>
      </c>
      <c r="BD168" s="5">
        <f t="shared" si="2"/>
        <v>-1</v>
      </c>
    </row>
    <row r="169">
      <c r="A169" s="7">
        <v>168.0</v>
      </c>
      <c r="B169" s="3"/>
      <c r="C169" s="8" t="s">
        <v>1286</v>
      </c>
      <c r="D169" s="8" t="s">
        <v>692</v>
      </c>
      <c r="E169" s="9">
        <v>2020.0</v>
      </c>
      <c r="F169" s="9">
        <v>2020.0</v>
      </c>
      <c r="G169" s="9">
        <v>3.0</v>
      </c>
      <c r="H169" s="9">
        <v>7.0</v>
      </c>
      <c r="I169" s="3"/>
      <c r="J169" s="3"/>
      <c r="K169" s="3"/>
      <c r="L169" s="9">
        <v>3.65</v>
      </c>
      <c r="M169" s="9">
        <v>3.0</v>
      </c>
      <c r="N169" s="3"/>
      <c r="O169" s="3"/>
      <c r="P169" s="3"/>
      <c r="Q169" s="3"/>
      <c r="R169" s="9">
        <v>12.1</v>
      </c>
      <c r="S169" s="9">
        <v>12.0</v>
      </c>
      <c r="T169" s="9">
        <v>4.0</v>
      </c>
      <c r="U169" s="9">
        <v>5.0</v>
      </c>
      <c r="V169" s="9">
        <v>2.0</v>
      </c>
      <c r="W169" s="9">
        <v>2.0</v>
      </c>
      <c r="X169" s="9">
        <v>0.0</v>
      </c>
      <c r="Y169" s="9">
        <v>0.0</v>
      </c>
      <c r="Z169" s="9">
        <v>0.0</v>
      </c>
      <c r="AA169" s="9">
        <v>0.0</v>
      </c>
      <c r="AB169" s="9">
        <v>0.0</v>
      </c>
      <c r="AC169" s="9">
        <v>49.0</v>
      </c>
      <c r="AD169" s="9">
        <v>1.135</v>
      </c>
      <c r="AE169" s="9">
        <v>5.1</v>
      </c>
      <c r="AF169" s="9">
        <v>3.5</v>
      </c>
      <c r="AG169" s="9">
        <v>49.0</v>
      </c>
      <c r="AH169" s="9">
        <v>47.0</v>
      </c>
      <c r="AI169" s="9">
        <v>4.0</v>
      </c>
      <c r="AJ169" s="9">
        <v>12.0</v>
      </c>
      <c r="AK169" s="9">
        <v>3.0</v>
      </c>
      <c r="AL169" s="9">
        <v>1.0</v>
      </c>
      <c r="AM169" s="9">
        <v>2.0</v>
      </c>
      <c r="AN169" s="9">
        <v>0.0</v>
      </c>
      <c r="AO169" s="9">
        <v>1.0</v>
      </c>
      <c r="AP169" s="9">
        <v>2.0</v>
      </c>
      <c r="AQ169" s="9">
        <v>0.255</v>
      </c>
      <c r="AR169" s="9">
        <v>0.286</v>
      </c>
      <c r="AS169" s="9">
        <v>0.489</v>
      </c>
      <c r="AT169" s="9">
        <v>0.775</v>
      </c>
      <c r="AU169" s="9">
        <v>23.0</v>
      </c>
      <c r="AV169" s="9">
        <v>1.0</v>
      </c>
      <c r="AW169" s="9">
        <v>0.0</v>
      </c>
      <c r="AX169" s="9">
        <v>0.0</v>
      </c>
      <c r="AY169" s="9">
        <v>0.0</v>
      </c>
      <c r="AZ169" s="9">
        <v>0.0</v>
      </c>
      <c r="BA169" s="9">
        <v>0.0</v>
      </c>
      <c r="BB169" s="9">
        <v>0.263</v>
      </c>
      <c r="BC169" s="5">
        <f t="shared" si="1"/>
        <v>6</v>
      </c>
      <c r="BD169" s="5">
        <f t="shared" si="2"/>
        <v>-1</v>
      </c>
    </row>
    <row r="170">
      <c r="A170" s="7">
        <v>169.0</v>
      </c>
      <c r="B170" s="3"/>
      <c r="C170" s="8" t="s">
        <v>1287</v>
      </c>
      <c r="D170" s="8" t="s">
        <v>692</v>
      </c>
      <c r="E170" s="9">
        <v>2020.0</v>
      </c>
      <c r="F170" s="9">
        <v>2020.0</v>
      </c>
      <c r="G170" s="9">
        <v>5.0</v>
      </c>
      <c r="H170" s="9">
        <v>7.0</v>
      </c>
      <c r="I170" s="3"/>
      <c r="J170" s="3"/>
      <c r="K170" s="3"/>
      <c r="L170" s="9">
        <v>0.49</v>
      </c>
      <c r="M170" s="9">
        <v>4.0</v>
      </c>
      <c r="N170" s="3"/>
      <c r="O170" s="3"/>
      <c r="P170" s="3"/>
      <c r="Q170" s="3"/>
      <c r="R170" s="9">
        <v>18.1</v>
      </c>
      <c r="S170" s="9">
        <v>11.0</v>
      </c>
      <c r="T170" s="9">
        <v>4.0</v>
      </c>
      <c r="U170" s="9">
        <v>1.0</v>
      </c>
      <c r="V170" s="9">
        <v>1.0</v>
      </c>
      <c r="W170" s="9">
        <v>3.0</v>
      </c>
      <c r="X170" s="9">
        <v>1.0</v>
      </c>
      <c r="Y170" s="9">
        <v>3.0</v>
      </c>
      <c r="Z170" s="9">
        <v>0.0</v>
      </c>
      <c r="AA170" s="9">
        <v>0.0</v>
      </c>
      <c r="AB170" s="9">
        <v>0.0</v>
      </c>
      <c r="AC170" s="9">
        <v>67.0</v>
      </c>
      <c r="AD170" s="9">
        <v>0.764</v>
      </c>
      <c r="AE170" s="9">
        <v>3.4</v>
      </c>
      <c r="AF170" s="9">
        <v>2.33</v>
      </c>
      <c r="AG170" s="9">
        <v>67.0</v>
      </c>
      <c r="AH170" s="9">
        <v>64.0</v>
      </c>
      <c r="AI170" s="9">
        <v>4.0</v>
      </c>
      <c r="AJ170" s="9">
        <v>11.0</v>
      </c>
      <c r="AK170" s="9">
        <v>2.0</v>
      </c>
      <c r="AL170" s="9">
        <v>0.0</v>
      </c>
      <c r="AM170" s="9">
        <v>1.0</v>
      </c>
      <c r="AN170" s="9">
        <v>0.0</v>
      </c>
      <c r="AO170" s="9">
        <v>0.0</v>
      </c>
      <c r="AP170" s="9">
        <v>3.0</v>
      </c>
      <c r="AQ170" s="9">
        <v>0.172</v>
      </c>
      <c r="AR170" s="9">
        <v>0.209</v>
      </c>
      <c r="AS170" s="9">
        <v>0.25</v>
      </c>
      <c r="AT170" s="9">
        <v>0.459</v>
      </c>
      <c r="AU170" s="9">
        <v>16.0</v>
      </c>
      <c r="AV170" s="9">
        <v>5.0</v>
      </c>
      <c r="AW170" s="9">
        <v>0.0</v>
      </c>
      <c r="AX170" s="9">
        <v>0.0</v>
      </c>
      <c r="AY170" s="9">
        <v>0.0</v>
      </c>
      <c r="AZ170" s="9">
        <v>1.0</v>
      </c>
      <c r="BA170" s="9">
        <v>3.0</v>
      </c>
      <c r="BB170" s="9">
        <v>0.179</v>
      </c>
      <c r="BC170" s="5">
        <f t="shared" si="1"/>
        <v>8</v>
      </c>
      <c r="BD170" s="5">
        <f t="shared" si="2"/>
        <v>0</v>
      </c>
    </row>
    <row r="171">
      <c r="A171" s="7">
        <v>170.0</v>
      </c>
      <c r="B171" s="3"/>
      <c r="C171" s="8" t="s">
        <v>1288</v>
      </c>
      <c r="D171" s="8" t="s">
        <v>692</v>
      </c>
      <c r="E171" s="9">
        <v>2019.0</v>
      </c>
      <c r="F171" s="9">
        <v>2020.0</v>
      </c>
      <c r="G171" s="9">
        <v>20.0</v>
      </c>
      <c r="H171" s="9">
        <v>6.0</v>
      </c>
      <c r="I171" s="3"/>
      <c r="J171" s="3"/>
      <c r="K171" s="3"/>
      <c r="L171" s="9">
        <v>1.54</v>
      </c>
      <c r="M171" s="9">
        <v>0.0</v>
      </c>
      <c r="N171" s="3"/>
      <c r="O171" s="3"/>
      <c r="P171" s="3"/>
      <c r="Q171" s="3"/>
      <c r="R171" s="9">
        <v>11.2</v>
      </c>
      <c r="S171" s="9">
        <v>8.0</v>
      </c>
      <c r="T171" s="9">
        <v>5.0</v>
      </c>
      <c r="U171" s="9">
        <v>2.0</v>
      </c>
      <c r="V171" s="9">
        <v>1.0</v>
      </c>
      <c r="W171" s="9">
        <v>5.0</v>
      </c>
      <c r="X171" s="9">
        <v>1.0</v>
      </c>
      <c r="Y171" s="9">
        <v>1.0</v>
      </c>
      <c r="Z171" s="9">
        <v>0.0</v>
      </c>
      <c r="AA171" s="9">
        <v>0.0</v>
      </c>
      <c r="AB171" s="9">
        <v>1.0</v>
      </c>
      <c r="AC171" s="9">
        <v>47.0</v>
      </c>
      <c r="AD171" s="9">
        <v>1.114</v>
      </c>
      <c r="AE171" s="9">
        <v>4.6</v>
      </c>
      <c r="AF171" s="9">
        <v>1.2</v>
      </c>
      <c r="AG171" s="9">
        <v>47.0</v>
      </c>
      <c r="AH171" s="9">
        <v>42.0</v>
      </c>
      <c r="AI171" s="9">
        <v>5.0</v>
      </c>
      <c r="AJ171" s="9">
        <v>8.0</v>
      </c>
      <c r="AK171" s="9">
        <v>1.0</v>
      </c>
      <c r="AL171" s="9">
        <v>0.0</v>
      </c>
      <c r="AM171" s="9">
        <v>1.0</v>
      </c>
      <c r="AN171" s="9">
        <v>0.0</v>
      </c>
      <c r="AO171" s="9">
        <v>0.0</v>
      </c>
      <c r="AP171" s="9">
        <v>5.0</v>
      </c>
      <c r="AQ171" s="9">
        <v>0.19</v>
      </c>
      <c r="AR171" s="9">
        <v>0.277</v>
      </c>
      <c r="AS171" s="9">
        <v>0.286</v>
      </c>
      <c r="AT171" s="9">
        <v>0.562</v>
      </c>
      <c r="AU171" s="9">
        <v>12.0</v>
      </c>
      <c r="AV171" s="9">
        <v>3.0</v>
      </c>
      <c r="AW171" s="9">
        <v>0.0</v>
      </c>
      <c r="AX171" s="9">
        <v>0.0</v>
      </c>
      <c r="AY171" s="9">
        <v>0.0</v>
      </c>
      <c r="AZ171" s="9">
        <v>1.0</v>
      </c>
      <c r="BA171" s="9">
        <v>1.0</v>
      </c>
      <c r="BB171" s="9">
        <v>0.2</v>
      </c>
      <c r="BC171" s="5">
        <f t="shared" si="1"/>
        <v>6</v>
      </c>
      <c r="BD171" s="5">
        <f t="shared" si="2"/>
        <v>0</v>
      </c>
    </row>
    <row r="172">
      <c r="A172" s="7">
        <v>171.0</v>
      </c>
      <c r="B172" s="3"/>
      <c r="C172" s="8" t="s">
        <v>1289</v>
      </c>
      <c r="D172" s="8" t="s">
        <v>692</v>
      </c>
      <c r="E172" s="9">
        <v>2019.0</v>
      </c>
      <c r="F172" s="9">
        <v>2020.0</v>
      </c>
      <c r="G172" s="9">
        <v>21.0</v>
      </c>
      <c r="H172" s="9">
        <v>4.0</v>
      </c>
      <c r="I172" s="3"/>
      <c r="J172" s="3"/>
      <c r="K172" s="3"/>
      <c r="L172" s="9">
        <v>8.74</v>
      </c>
      <c r="M172" s="9">
        <v>0.0</v>
      </c>
      <c r="N172" s="3"/>
      <c r="O172" s="3"/>
      <c r="P172" s="3"/>
      <c r="Q172" s="3"/>
      <c r="R172" s="9">
        <v>11.1</v>
      </c>
      <c r="S172" s="9">
        <v>16.0</v>
      </c>
      <c r="T172" s="9">
        <v>11.0</v>
      </c>
      <c r="U172" s="9">
        <v>11.0</v>
      </c>
      <c r="V172" s="9">
        <v>3.0</v>
      </c>
      <c r="W172" s="9">
        <v>5.0</v>
      </c>
      <c r="X172" s="9">
        <v>2.0</v>
      </c>
      <c r="Y172" s="9">
        <v>0.0</v>
      </c>
      <c r="Z172" s="9">
        <v>0.0</v>
      </c>
      <c r="AA172" s="9">
        <v>0.0</v>
      </c>
      <c r="AB172" s="9">
        <v>0.0</v>
      </c>
      <c r="AC172" s="9">
        <v>51.0</v>
      </c>
      <c r="AD172" s="9">
        <v>1.853</v>
      </c>
      <c r="AE172" s="9">
        <v>3.2</v>
      </c>
      <c r="AF172" s="9">
        <v>0.8</v>
      </c>
      <c r="AG172" s="9">
        <v>51.0</v>
      </c>
      <c r="AH172" s="9">
        <v>44.0</v>
      </c>
      <c r="AI172" s="9">
        <v>11.0</v>
      </c>
      <c r="AJ172" s="9">
        <v>16.0</v>
      </c>
      <c r="AK172" s="9">
        <v>7.0</v>
      </c>
      <c r="AL172" s="9">
        <v>0.0</v>
      </c>
      <c r="AM172" s="9">
        <v>3.0</v>
      </c>
      <c r="AN172" s="9">
        <v>0.0</v>
      </c>
      <c r="AO172" s="9">
        <v>0.0</v>
      </c>
      <c r="AP172" s="9">
        <v>5.0</v>
      </c>
      <c r="AQ172" s="9">
        <v>0.364</v>
      </c>
      <c r="AR172" s="9">
        <v>0.42</v>
      </c>
      <c r="AS172" s="9">
        <v>0.727</v>
      </c>
      <c r="AT172" s="9">
        <v>1.147</v>
      </c>
      <c r="AU172" s="9">
        <v>32.0</v>
      </c>
      <c r="AV172" s="9">
        <v>4.0</v>
      </c>
      <c r="AW172" s="9">
        <v>0.0</v>
      </c>
      <c r="AX172" s="9">
        <v>1.0</v>
      </c>
      <c r="AY172" s="9">
        <v>1.0</v>
      </c>
      <c r="AZ172" s="9">
        <v>2.0</v>
      </c>
      <c r="BA172" s="9">
        <v>0.0</v>
      </c>
      <c r="BB172" s="9">
        <v>0.342</v>
      </c>
      <c r="BC172" s="5">
        <f t="shared" si="1"/>
        <v>6</v>
      </c>
      <c r="BD172" s="5">
        <f t="shared" si="2"/>
        <v>0</v>
      </c>
    </row>
    <row r="173">
      <c r="A173" s="7">
        <v>172.0</v>
      </c>
      <c r="B173" s="3"/>
      <c r="C173" s="8" t="s">
        <v>1290</v>
      </c>
      <c r="D173" s="8" t="s">
        <v>692</v>
      </c>
      <c r="E173" s="9">
        <v>2019.0</v>
      </c>
      <c r="F173" s="9">
        <v>2019.0</v>
      </c>
      <c r="G173" s="9">
        <v>5.0</v>
      </c>
      <c r="H173" s="9">
        <v>3.0</v>
      </c>
      <c r="I173" s="3"/>
      <c r="J173" s="3"/>
      <c r="K173" s="3"/>
      <c r="L173" s="9">
        <v>11.7</v>
      </c>
      <c r="M173" s="9">
        <v>0.0</v>
      </c>
      <c r="N173" s="3"/>
      <c r="O173" s="3"/>
      <c r="P173" s="3"/>
      <c r="Q173" s="3"/>
      <c r="R173" s="9">
        <v>10.0</v>
      </c>
      <c r="S173" s="9">
        <v>14.0</v>
      </c>
      <c r="T173" s="9">
        <v>12.0</v>
      </c>
      <c r="U173" s="9">
        <v>13.0</v>
      </c>
      <c r="V173" s="9">
        <v>7.0</v>
      </c>
      <c r="W173" s="9">
        <v>5.0</v>
      </c>
      <c r="X173" s="9">
        <v>0.0</v>
      </c>
      <c r="Y173" s="9">
        <v>0.0</v>
      </c>
      <c r="Z173" s="9">
        <v>3.0</v>
      </c>
      <c r="AA173" s="9">
        <v>0.0</v>
      </c>
      <c r="AB173" s="9">
        <v>0.0</v>
      </c>
      <c r="AC173" s="9">
        <v>50.0</v>
      </c>
      <c r="AD173" s="9">
        <v>1.9</v>
      </c>
      <c r="AE173" s="9">
        <v>2.7</v>
      </c>
      <c r="AF173" s="9">
        <v>0.6</v>
      </c>
      <c r="AG173" s="9">
        <v>50.0</v>
      </c>
      <c r="AH173" s="9">
        <v>42.0</v>
      </c>
      <c r="AI173" s="9">
        <v>12.0</v>
      </c>
      <c r="AJ173" s="9">
        <v>14.0</v>
      </c>
      <c r="AK173" s="9">
        <v>3.0</v>
      </c>
      <c r="AL173" s="9">
        <v>0.0</v>
      </c>
      <c r="AM173" s="9">
        <v>7.0</v>
      </c>
      <c r="AN173" s="9">
        <v>0.0</v>
      </c>
      <c r="AO173" s="9">
        <v>0.0</v>
      </c>
      <c r="AP173" s="9">
        <v>5.0</v>
      </c>
      <c r="AQ173" s="9">
        <v>0.333</v>
      </c>
      <c r="AR173" s="9">
        <v>0.44</v>
      </c>
      <c r="AS173" s="9">
        <v>0.905</v>
      </c>
      <c r="AT173" s="9">
        <v>1.345</v>
      </c>
      <c r="AU173" s="9">
        <v>38.0</v>
      </c>
      <c r="AV173" s="9">
        <v>2.0</v>
      </c>
      <c r="AW173" s="9">
        <v>3.0</v>
      </c>
      <c r="AX173" s="9">
        <v>0.0</v>
      </c>
      <c r="AY173" s="9">
        <v>0.0</v>
      </c>
      <c r="AZ173" s="9">
        <v>0.0</v>
      </c>
      <c r="BA173" s="9">
        <v>0.0</v>
      </c>
      <c r="BB173" s="9">
        <v>0.219</v>
      </c>
      <c r="BC173" s="5">
        <f t="shared" si="1"/>
        <v>4</v>
      </c>
      <c r="BD173" s="5">
        <f t="shared" si="2"/>
        <v>0</v>
      </c>
    </row>
    <row r="174">
      <c r="A174" s="7">
        <v>173.0</v>
      </c>
      <c r="B174" s="3"/>
      <c r="C174" s="8" t="s">
        <v>1291</v>
      </c>
      <c r="D174" s="8" t="s">
        <v>692</v>
      </c>
      <c r="E174" s="9">
        <v>2019.0</v>
      </c>
      <c r="F174" s="9">
        <v>2019.0</v>
      </c>
      <c r="G174" s="9">
        <v>6.0</v>
      </c>
      <c r="H174" s="9">
        <v>3.0</v>
      </c>
      <c r="I174" s="3"/>
      <c r="J174" s="3"/>
      <c r="K174" s="3"/>
      <c r="L174" s="9">
        <v>9.68</v>
      </c>
      <c r="M174" s="9">
        <v>4.0</v>
      </c>
      <c r="N174" s="3"/>
      <c r="O174" s="3"/>
      <c r="P174" s="3"/>
      <c r="Q174" s="3"/>
      <c r="R174" s="9">
        <v>17.2</v>
      </c>
      <c r="S174" s="9">
        <v>25.0</v>
      </c>
      <c r="T174" s="9">
        <v>18.0</v>
      </c>
      <c r="U174" s="9">
        <v>19.0</v>
      </c>
      <c r="V174" s="9">
        <v>4.0</v>
      </c>
      <c r="W174" s="9">
        <v>6.0</v>
      </c>
      <c r="X174" s="9">
        <v>0.0</v>
      </c>
      <c r="Y174" s="9">
        <v>2.0</v>
      </c>
      <c r="Z174" s="9">
        <v>1.0</v>
      </c>
      <c r="AA174" s="9">
        <v>0.0</v>
      </c>
      <c r="AB174" s="9">
        <v>0.0</v>
      </c>
      <c r="AC174" s="9">
        <v>83.0</v>
      </c>
      <c r="AD174" s="9">
        <v>1.755</v>
      </c>
      <c r="AE174" s="9">
        <v>1.5</v>
      </c>
      <c r="AF174" s="9">
        <v>0.5</v>
      </c>
      <c r="AG174" s="9">
        <v>83.0</v>
      </c>
      <c r="AH174" s="9">
        <v>74.0</v>
      </c>
      <c r="AI174" s="9">
        <v>18.0</v>
      </c>
      <c r="AJ174" s="9">
        <v>25.0</v>
      </c>
      <c r="AK174" s="9">
        <v>8.0</v>
      </c>
      <c r="AL174" s="9">
        <v>1.0</v>
      </c>
      <c r="AM174" s="9">
        <v>4.0</v>
      </c>
      <c r="AN174" s="9">
        <v>3.0</v>
      </c>
      <c r="AO174" s="9">
        <v>1.0</v>
      </c>
      <c r="AP174" s="9">
        <v>6.0</v>
      </c>
      <c r="AQ174" s="9">
        <v>0.338</v>
      </c>
      <c r="AR174" s="9">
        <v>0.386</v>
      </c>
      <c r="AS174" s="9">
        <v>0.635</v>
      </c>
      <c r="AT174" s="9">
        <v>1.021</v>
      </c>
      <c r="AU174" s="9">
        <v>47.0</v>
      </c>
      <c r="AV174" s="9">
        <v>2.0</v>
      </c>
      <c r="AW174" s="9">
        <v>1.0</v>
      </c>
      <c r="AX174" s="9">
        <v>0.0</v>
      </c>
      <c r="AY174" s="9">
        <v>2.0</v>
      </c>
      <c r="AZ174" s="9">
        <v>0.0</v>
      </c>
      <c r="BA174" s="9">
        <v>2.0</v>
      </c>
      <c r="BB174" s="9">
        <v>0.304</v>
      </c>
      <c r="BC174" s="5">
        <f t="shared" si="1"/>
        <v>12</v>
      </c>
      <c r="BD174" s="5">
        <f t="shared" si="2"/>
        <v>2</v>
      </c>
    </row>
    <row r="175">
      <c r="BC175" s="5">
        <f t="shared" si="1"/>
        <v>0</v>
      </c>
      <c r="BD175" s="5">
        <f t="shared" si="2"/>
        <v>0</v>
      </c>
    </row>
    <row r="176">
      <c r="BC176" s="5">
        <f t="shared" si="1"/>
        <v>0</v>
      </c>
      <c r="BD176" s="5">
        <f t="shared" si="2"/>
        <v>0</v>
      </c>
    </row>
    <row r="177">
      <c r="BC177" s="5">
        <f t="shared" si="1"/>
        <v>0</v>
      </c>
      <c r="BD177" s="5">
        <f t="shared" si="2"/>
        <v>0</v>
      </c>
    </row>
    <row r="178">
      <c r="BC178" s="5">
        <f t="shared" si="1"/>
        <v>0</v>
      </c>
      <c r="BD178" s="5">
        <f t="shared" si="2"/>
        <v>0</v>
      </c>
    </row>
    <row r="179">
      <c r="BC179" s="5">
        <f t="shared" si="1"/>
        <v>0</v>
      </c>
      <c r="BD179" s="5">
        <f t="shared" si="2"/>
        <v>0</v>
      </c>
    </row>
    <row r="180">
      <c r="BC180" s="5">
        <f t="shared" si="1"/>
        <v>0</v>
      </c>
      <c r="BD180" s="5">
        <f t="shared" si="2"/>
        <v>0</v>
      </c>
    </row>
    <row r="181">
      <c r="BC181" s="5">
        <f t="shared" si="1"/>
        <v>0</v>
      </c>
      <c r="BD181" s="5">
        <f t="shared" si="2"/>
        <v>0</v>
      </c>
    </row>
    <row r="182">
      <c r="BC182" s="5">
        <f t="shared" si="1"/>
        <v>0</v>
      </c>
      <c r="BD182" s="5">
        <f t="shared" si="2"/>
        <v>0</v>
      </c>
    </row>
    <row r="183">
      <c r="BC183" s="5">
        <f t="shared" si="1"/>
        <v>0</v>
      </c>
      <c r="BD183" s="5">
        <f t="shared" si="2"/>
        <v>0</v>
      </c>
    </row>
    <row r="184">
      <c r="BC184" s="5">
        <f t="shared" si="1"/>
        <v>0</v>
      </c>
      <c r="BD184" s="5">
        <f t="shared" si="2"/>
        <v>0</v>
      </c>
    </row>
    <row r="185">
      <c r="BC185" s="5">
        <f t="shared" si="1"/>
        <v>0</v>
      </c>
      <c r="BD185" s="5">
        <f t="shared" si="2"/>
        <v>0</v>
      </c>
    </row>
    <row r="186">
      <c r="BC186" s="5">
        <f t="shared" si="1"/>
        <v>0</v>
      </c>
      <c r="BD186" s="5">
        <f t="shared" si="2"/>
        <v>0</v>
      </c>
    </row>
    <row r="187">
      <c r="BC187" s="5">
        <f t="shared" si="1"/>
        <v>0</v>
      </c>
      <c r="BD187" s="5">
        <f t="shared" si="2"/>
        <v>0</v>
      </c>
    </row>
    <row r="188">
      <c r="BC188" s="5">
        <f t="shared" si="1"/>
        <v>0</v>
      </c>
      <c r="BD188" s="5">
        <f t="shared" si="2"/>
        <v>0</v>
      </c>
    </row>
    <row r="189">
      <c r="BC189" s="5">
        <f t="shared" si="1"/>
        <v>0</v>
      </c>
      <c r="BD189" s="5">
        <f t="shared" si="2"/>
        <v>0</v>
      </c>
    </row>
    <row r="190">
      <c r="BC190" s="5">
        <f t="shared" si="1"/>
        <v>0</v>
      </c>
      <c r="BD190" s="5">
        <f t="shared" si="2"/>
        <v>0</v>
      </c>
    </row>
    <row r="191">
      <c r="BC191" s="5">
        <f t="shared" si="1"/>
        <v>0</v>
      </c>
      <c r="BD191" s="5">
        <f t="shared" si="2"/>
        <v>0</v>
      </c>
    </row>
    <row r="192">
      <c r="BC192" s="5">
        <f t="shared" si="1"/>
        <v>0</v>
      </c>
      <c r="BD192" s="5">
        <f t="shared" si="2"/>
        <v>0</v>
      </c>
    </row>
    <row r="193">
      <c r="BC193" s="5">
        <f t="shared" si="1"/>
        <v>0</v>
      </c>
      <c r="BD193" s="5">
        <f t="shared" si="2"/>
        <v>0</v>
      </c>
    </row>
    <row r="194">
      <c r="BC194" s="5">
        <f t="shared" si="1"/>
        <v>0</v>
      </c>
      <c r="BD194" s="5">
        <f t="shared" si="2"/>
        <v>0</v>
      </c>
    </row>
    <row r="195">
      <c r="BC195" s="5">
        <f t="shared" si="1"/>
        <v>0</v>
      </c>
      <c r="BD195" s="5">
        <f t="shared" si="2"/>
        <v>0</v>
      </c>
    </row>
    <row r="196">
      <c r="BC196" s="5">
        <f t="shared" si="1"/>
        <v>0</v>
      </c>
      <c r="BD196" s="5">
        <f t="shared" si="2"/>
        <v>0</v>
      </c>
    </row>
    <row r="197">
      <c r="BC197" s="5">
        <f t="shared" si="1"/>
        <v>0</v>
      </c>
      <c r="BD197" s="5">
        <f t="shared" si="2"/>
        <v>0</v>
      </c>
    </row>
    <row r="198">
      <c r="BC198" s="5">
        <f t="shared" si="1"/>
        <v>0</v>
      </c>
      <c r="BD198" s="5">
        <f t="shared" si="2"/>
        <v>0</v>
      </c>
    </row>
    <row r="199">
      <c r="BC199" s="5">
        <f t="shared" si="1"/>
        <v>0</v>
      </c>
      <c r="BD199" s="5">
        <f t="shared" si="2"/>
        <v>0</v>
      </c>
    </row>
    <row r="200">
      <c r="BC200" s="5">
        <f t="shared" si="1"/>
        <v>0</v>
      </c>
      <c r="BD200" s="5">
        <f t="shared" si="2"/>
        <v>0</v>
      </c>
    </row>
    <row r="201">
      <c r="BC201" s="5">
        <f t="shared" si="1"/>
        <v>0</v>
      </c>
      <c r="BD201" s="5">
        <f t="shared" si="2"/>
        <v>0</v>
      </c>
    </row>
    <row r="202">
      <c r="BC202" s="5">
        <f t="shared" si="1"/>
        <v>0</v>
      </c>
      <c r="BD202" s="5">
        <f t="shared" si="2"/>
        <v>0</v>
      </c>
    </row>
    <row r="203">
      <c r="BC203" s="5">
        <f t="shared" si="1"/>
        <v>0</v>
      </c>
      <c r="BD203" s="5">
        <f t="shared" si="2"/>
        <v>0</v>
      </c>
    </row>
    <row r="204">
      <c r="BC204" s="5">
        <f t="shared" si="1"/>
        <v>0</v>
      </c>
      <c r="BD204" s="5">
        <f t="shared" si="2"/>
        <v>0</v>
      </c>
    </row>
    <row r="205">
      <c r="BC205" s="5">
        <f t="shared" si="1"/>
        <v>0</v>
      </c>
      <c r="BD205" s="5">
        <f t="shared" si="2"/>
        <v>0</v>
      </c>
    </row>
    <row r="206">
      <c r="BC206" s="5">
        <f t="shared" si="1"/>
        <v>0</v>
      </c>
      <c r="BD206" s="5">
        <f t="shared" si="2"/>
        <v>0</v>
      </c>
    </row>
    <row r="207">
      <c r="BC207" s="5">
        <f t="shared" si="1"/>
        <v>0</v>
      </c>
      <c r="BD207" s="5">
        <f t="shared" si="2"/>
        <v>0</v>
      </c>
    </row>
    <row r="208">
      <c r="BC208" s="5">
        <f t="shared" si="1"/>
        <v>0</v>
      </c>
      <c r="BD208" s="5">
        <f t="shared" si="2"/>
        <v>0</v>
      </c>
    </row>
    <row r="209">
      <c r="BC209" s="5">
        <f t="shared" si="1"/>
        <v>0</v>
      </c>
      <c r="BD209" s="5">
        <f t="shared" si="2"/>
        <v>0</v>
      </c>
    </row>
    <row r="210">
      <c r="BC210" s="5">
        <f t="shared" si="1"/>
        <v>0</v>
      </c>
      <c r="BD210" s="5">
        <f t="shared" si="2"/>
        <v>0</v>
      </c>
    </row>
    <row r="211">
      <c r="BC211" s="5">
        <f t="shared" si="1"/>
        <v>0</v>
      </c>
      <c r="BD211" s="5">
        <f t="shared" si="2"/>
        <v>0</v>
      </c>
    </row>
    <row r="212">
      <c r="BC212" s="5">
        <f t="shared" si="1"/>
        <v>0</v>
      </c>
      <c r="BD212" s="5">
        <f t="shared" si="2"/>
        <v>0</v>
      </c>
    </row>
    <row r="213">
      <c r="BC213" s="5">
        <f t="shared" si="1"/>
        <v>0</v>
      </c>
      <c r="BD213" s="5">
        <f t="shared" si="2"/>
        <v>0</v>
      </c>
    </row>
    <row r="214">
      <c r="BC214" s="5">
        <f t="shared" si="1"/>
        <v>0</v>
      </c>
      <c r="BD214" s="5">
        <f t="shared" si="2"/>
        <v>0</v>
      </c>
    </row>
    <row r="215">
      <c r="BC215" s="5">
        <f t="shared" si="1"/>
        <v>0</v>
      </c>
      <c r="BD215" s="5">
        <f t="shared" si="2"/>
        <v>0</v>
      </c>
    </row>
    <row r="216">
      <c r="BC216" s="5">
        <f t="shared" si="1"/>
        <v>0</v>
      </c>
      <c r="BD216" s="5">
        <f t="shared" si="2"/>
        <v>0</v>
      </c>
    </row>
    <row r="217">
      <c r="BC217" s="5">
        <f t="shared" si="1"/>
        <v>0</v>
      </c>
      <c r="BD217" s="5">
        <f t="shared" si="2"/>
        <v>0</v>
      </c>
    </row>
    <row r="218">
      <c r="BC218" s="5">
        <f t="shared" si="1"/>
        <v>0</v>
      </c>
      <c r="BD218" s="5">
        <f t="shared" si="2"/>
        <v>0</v>
      </c>
    </row>
    <row r="219">
      <c r="BC219" s="5">
        <f t="shared" si="1"/>
        <v>0</v>
      </c>
      <c r="BD219" s="5">
        <f t="shared" si="2"/>
        <v>0</v>
      </c>
    </row>
    <row r="220">
      <c r="BC220" s="5">
        <f t="shared" si="1"/>
        <v>0</v>
      </c>
      <c r="BD220" s="5">
        <f t="shared" si="2"/>
        <v>0</v>
      </c>
    </row>
    <row r="221">
      <c r="BC221" s="5">
        <f t="shared" si="1"/>
        <v>0</v>
      </c>
      <c r="BD221" s="5">
        <f t="shared" si="2"/>
        <v>0</v>
      </c>
    </row>
    <row r="222">
      <c r="BC222" s="5">
        <f t="shared" si="1"/>
        <v>0</v>
      </c>
      <c r="BD222" s="5">
        <f t="shared" si="2"/>
        <v>0</v>
      </c>
    </row>
    <row r="223">
      <c r="BC223" s="5">
        <f t="shared" si="1"/>
        <v>0</v>
      </c>
      <c r="BD223" s="5">
        <f t="shared" si="2"/>
        <v>0</v>
      </c>
    </row>
    <row r="224">
      <c r="BC224" s="5">
        <f t="shared" si="1"/>
        <v>0</v>
      </c>
      <c r="BD224" s="5">
        <f t="shared" si="2"/>
        <v>0</v>
      </c>
    </row>
    <row r="225">
      <c r="BC225" s="5">
        <f t="shared" si="1"/>
        <v>0</v>
      </c>
      <c r="BD225" s="5">
        <f t="shared" si="2"/>
        <v>0</v>
      </c>
    </row>
    <row r="226">
      <c r="BC226" s="5">
        <f t="shared" si="1"/>
        <v>0</v>
      </c>
      <c r="BD226" s="5">
        <f t="shared" si="2"/>
        <v>0</v>
      </c>
    </row>
    <row r="227">
      <c r="BC227" s="5">
        <f t="shared" si="1"/>
        <v>0</v>
      </c>
      <c r="BD227" s="5">
        <f t="shared" si="2"/>
        <v>0</v>
      </c>
    </row>
    <row r="228">
      <c r="BC228" s="5">
        <f t="shared" si="1"/>
        <v>0</v>
      </c>
      <c r="BD228" s="5">
        <f t="shared" si="2"/>
        <v>0</v>
      </c>
    </row>
    <row r="229">
      <c r="BC229" s="5">
        <f t="shared" si="1"/>
        <v>0</v>
      </c>
      <c r="BD229" s="5">
        <f t="shared" si="2"/>
        <v>0</v>
      </c>
    </row>
    <row r="230">
      <c r="BC230" s="5">
        <f t="shared" si="1"/>
        <v>0</v>
      </c>
      <c r="BD230" s="5">
        <f t="shared" si="2"/>
        <v>0</v>
      </c>
    </row>
    <row r="231">
      <c r="BC231" s="5">
        <f t="shared" si="1"/>
        <v>0</v>
      </c>
      <c r="BD231" s="5">
        <f t="shared" si="2"/>
        <v>0</v>
      </c>
    </row>
    <row r="232">
      <c r="BC232" s="5">
        <f t="shared" si="1"/>
        <v>0</v>
      </c>
      <c r="BD232" s="5">
        <f t="shared" si="2"/>
        <v>0</v>
      </c>
    </row>
    <row r="233">
      <c r="BC233" s="5">
        <f t="shared" si="1"/>
        <v>0</v>
      </c>
      <c r="BD233" s="5">
        <f t="shared" si="2"/>
        <v>0</v>
      </c>
    </row>
    <row r="234">
      <c r="BC234" s="5">
        <f t="shared" si="1"/>
        <v>0</v>
      </c>
      <c r="BD234" s="5">
        <f t="shared" si="2"/>
        <v>0</v>
      </c>
    </row>
    <row r="235">
      <c r="BC235" s="5">
        <f t="shared" si="1"/>
        <v>0</v>
      </c>
      <c r="BD235" s="5">
        <f t="shared" si="2"/>
        <v>0</v>
      </c>
    </row>
    <row r="236">
      <c r="BC236" s="5">
        <f t="shared" si="1"/>
        <v>0</v>
      </c>
      <c r="BD236" s="5">
        <f t="shared" si="2"/>
        <v>0</v>
      </c>
    </row>
    <row r="237">
      <c r="BC237" s="5">
        <f t="shared" si="1"/>
        <v>0</v>
      </c>
      <c r="BD237" s="5">
        <f t="shared" si="2"/>
        <v>0</v>
      </c>
    </row>
    <row r="238">
      <c r="BC238" s="5">
        <f t="shared" si="1"/>
        <v>0</v>
      </c>
      <c r="BD238" s="5">
        <f t="shared" si="2"/>
        <v>0</v>
      </c>
    </row>
    <row r="239">
      <c r="BC239" s="5">
        <f t="shared" si="1"/>
        <v>0</v>
      </c>
      <c r="BD239" s="5">
        <f t="shared" si="2"/>
        <v>0</v>
      </c>
    </row>
    <row r="240">
      <c r="BC240" s="5">
        <f t="shared" si="1"/>
        <v>0</v>
      </c>
      <c r="BD240" s="5">
        <f t="shared" si="2"/>
        <v>0</v>
      </c>
    </row>
    <row r="241">
      <c r="BC241" s="5">
        <f t="shared" si="1"/>
        <v>0</v>
      </c>
      <c r="BD241" s="5">
        <f t="shared" si="2"/>
        <v>0</v>
      </c>
    </row>
    <row r="242">
      <c r="BC242" s="5">
        <f t="shared" si="1"/>
        <v>0</v>
      </c>
      <c r="BD242" s="5">
        <f t="shared" si="2"/>
        <v>0</v>
      </c>
    </row>
    <row r="243">
      <c r="BC243" s="5">
        <f t="shared" si="1"/>
        <v>0</v>
      </c>
      <c r="BD243" s="5">
        <f t="shared" si="2"/>
        <v>0</v>
      </c>
    </row>
    <row r="244">
      <c r="BC244" s="5">
        <f t="shared" si="1"/>
        <v>0</v>
      </c>
      <c r="BD244" s="5">
        <f t="shared" si="2"/>
        <v>0</v>
      </c>
    </row>
    <row r="245">
      <c r="BC245" s="5">
        <f t="shared" si="1"/>
        <v>0</v>
      </c>
      <c r="BD245" s="5">
        <f t="shared" si="2"/>
        <v>0</v>
      </c>
    </row>
    <row r="246">
      <c r="BC246" s="5">
        <f t="shared" si="1"/>
        <v>0</v>
      </c>
      <c r="BD246" s="5">
        <f t="shared" si="2"/>
        <v>0</v>
      </c>
    </row>
    <row r="247">
      <c r="BC247" s="5">
        <f t="shared" si="1"/>
        <v>0</v>
      </c>
      <c r="BD247" s="5">
        <f t="shared" si="2"/>
        <v>0</v>
      </c>
    </row>
    <row r="248">
      <c r="BC248" s="5">
        <f t="shared" si="1"/>
        <v>0</v>
      </c>
      <c r="BD248" s="5">
        <f t="shared" si="2"/>
        <v>0</v>
      </c>
    </row>
    <row r="249">
      <c r="BC249" s="5">
        <f t="shared" si="1"/>
        <v>0</v>
      </c>
      <c r="BD249" s="5">
        <f t="shared" si="2"/>
        <v>0</v>
      </c>
    </row>
    <row r="250">
      <c r="BC250" s="5">
        <f t="shared" si="1"/>
        <v>0</v>
      </c>
      <c r="BD250" s="5">
        <f t="shared" si="2"/>
        <v>0</v>
      </c>
    </row>
    <row r="251">
      <c r="BC251" s="5">
        <f t="shared" si="1"/>
        <v>0</v>
      </c>
      <c r="BD251" s="5">
        <f t="shared" si="2"/>
        <v>0</v>
      </c>
    </row>
    <row r="252">
      <c r="BC252" s="5">
        <f t="shared" si="1"/>
        <v>0</v>
      </c>
      <c r="BD252" s="5">
        <f t="shared" si="2"/>
        <v>0</v>
      </c>
    </row>
    <row r="253">
      <c r="BC253" s="5">
        <f t="shared" si="1"/>
        <v>0</v>
      </c>
      <c r="BD253" s="5">
        <f t="shared" si="2"/>
        <v>0</v>
      </c>
    </row>
    <row r="254">
      <c r="BC254" s="5">
        <f t="shared" si="1"/>
        <v>0</v>
      </c>
      <c r="BD254" s="5">
        <f t="shared" si="2"/>
        <v>0</v>
      </c>
    </row>
    <row r="255">
      <c r="BC255" s="5">
        <f t="shared" si="1"/>
        <v>0</v>
      </c>
      <c r="BD255" s="5">
        <f t="shared" si="2"/>
        <v>0</v>
      </c>
    </row>
    <row r="256">
      <c r="BC256" s="5">
        <f t="shared" si="1"/>
        <v>0</v>
      </c>
      <c r="BD256" s="5">
        <f t="shared" si="2"/>
        <v>0</v>
      </c>
    </row>
    <row r="257">
      <c r="BC257" s="5">
        <f t="shared" si="1"/>
        <v>0</v>
      </c>
      <c r="BD257" s="5">
        <f t="shared" si="2"/>
        <v>0</v>
      </c>
    </row>
    <row r="258">
      <c r="BC258" s="5">
        <f t="shared" si="1"/>
        <v>0</v>
      </c>
      <c r="BD258" s="5">
        <f t="shared" si="2"/>
        <v>0</v>
      </c>
    </row>
    <row r="259">
      <c r="BC259" s="5">
        <f t="shared" si="1"/>
        <v>0</v>
      </c>
      <c r="BD259" s="5">
        <f t="shared" si="2"/>
        <v>0</v>
      </c>
    </row>
    <row r="260">
      <c r="BC260" s="5">
        <f t="shared" si="1"/>
        <v>0</v>
      </c>
      <c r="BD260" s="5">
        <f t="shared" si="2"/>
        <v>0</v>
      </c>
    </row>
    <row r="261">
      <c r="BC261" s="5">
        <f t="shared" si="1"/>
        <v>0</v>
      </c>
      <c r="BD261" s="5">
        <f t="shared" si="2"/>
        <v>0</v>
      </c>
    </row>
    <row r="262">
      <c r="BC262" s="5">
        <f t="shared" si="1"/>
        <v>0</v>
      </c>
      <c r="BD262" s="5">
        <f t="shared" si="2"/>
        <v>0</v>
      </c>
    </row>
    <row r="263">
      <c r="BC263" s="5">
        <f t="shared" si="1"/>
        <v>0</v>
      </c>
      <c r="BD263" s="5">
        <f t="shared" si="2"/>
        <v>0</v>
      </c>
    </row>
    <row r="264">
      <c r="BC264" s="5">
        <f t="shared" si="1"/>
        <v>0</v>
      </c>
      <c r="BD264" s="5">
        <f t="shared" si="2"/>
        <v>0</v>
      </c>
    </row>
    <row r="265">
      <c r="BC265" s="5">
        <f t="shared" si="1"/>
        <v>0</v>
      </c>
      <c r="BD265" s="5">
        <f t="shared" si="2"/>
        <v>0</v>
      </c>
    </row>
    <row r="266">
      <c r="BC266" s="5">
        <f t="shared" si="1"/>
        <v>0</v>
      </c>
      <c r="BD266" s="5">
        <f t="shared" si="2"/>
        <v>0</v>
      </c>
    </row>
    <row r="267">
      <c r="BC267" s="5">
        <f t="shared" si="1"/>
        <v>0</v>
      </c>
      <c r="BD267" s="5">
        <f t="shared" si="2"/>
        <v>0</v>
      </c>
    </row>
    <row r="268">
      <c r="BC268" s="5">
        <f t="shared" si="1"/>
        <v>0</v>
      </c>
      <c r="BD268" s="5">
        <f t="shared" si="2"/>
        <v>0</v>
      </c>
    </row>
    <row r="269">
      <c r="BC269" s="5">
        <f t="shared" si="1"/>
        <v>0</v>
      </c>
      <c r="BD269" s="5">
        <f t="shared" si="2"/>
        <v>0</v>
      </c>
    </row>
    <row r="270">
      <c r="BC270" s="5">
        <f t="shared" si="1"/>
        <v>0</v>
      </c>
      <c r="BD270" s="5">
        <f t="shared" si="2"/>
        <v>0</v>
      </c>
    </row>
    <row r="271">
      <c r="BC271" s="5">
        <f t="shared" si="1"/>
        <v>0</v>
      </c>
      <c r="BD271" s="5">
        <f t="shared" si="2"/>
        <v>0</v>
      </c>
    </row>
    <row r="272">
      <c r="BC272" s="5">
        <f t="shared" si="1"/>
        <v>0</v>
      </c>
      <c r="BD272" s="5">
        <f t="shared" si="2"/>
        <v>0</v>
      </c>
    </row>
    <row r="273">
      <c r="BC273" s="5">
        <f t="shared" si="1"/>
        <v>0</v>
      </c>
      <c r="BD273" s="5">
        <f t="shared" si="2"/>
        <v>0</v>
      </c>
    </row>
    <row r="274">
      <c r="BC274" s="5">
        <f t="shared" si="1"/>
        <v>0</v>
      </c>
      <c r="BD274" s="5">
        <f t="shared" si="2"/>
        <v>0</v>
      </c>
    </row>
    <row r="275">
      <c r="BC275" s="5">
        <f t="shared" si="1"/>
        <v>0</v>
      </c>
      <c r="BD275" s="5">
        <f t="shared" si="2"/>
        <v>0</v>
      </c>
    </row>
    <row r="276">
      <c r="BC276" s="5">
        <f t="shared" si="1"/>
        <v>0</v>
      </c>
      <c r="BD276" s="5">
        <f t="shared" si="2"/>
        <v>0</v>
      </c>
    </row>
    <row r="277">
      <c r="BC277" s="5">
        <f t="shared" si="1"/>
        <v>0</v>
      </c>
      <c r="BD277" s="5">
        <f t="shared" si="2"/>
        <v>0</v>
      </c>
    </row>
    <row r="278">
      <c r="BC278" s="5">
        <f t="shared" si="1"/>
        <v>0</v>
      </c>
      <c r="BD278" s="5">
        <f t="shared" si="2"/>
        <v>0</v>
      </c>
    </row>
    <row r="279">
      <c r="BC279" s="5">
        <f t="shared" si="1"/>
        <v>0</v>
      </c>
      <c r="BD279" s="5">
        <f t="shared" si="2"/>
        <v>0</v>
      </c>
    </row>
    <row r="280">
      <c r="BC280" s="5">
        <f t="shared" si="1"/>
        <v>0</v>
      </c>
      <c r="BD280" s="5">
        <f t="shared" si="2"/>
        <v>0</v>
      </c>
    </row>
    <row r="281">
      <c r="BC281" s="5">
        <f t="shared" si="1"/>
        <v>0</v>
      </c>
      <c r="BD281" s="5">
        <f t="shared" si="2"/>
        <v>0</v>
      </c>
    </row>
    <row r="282">
      <c r="BC282" s="5">
        <f t="shared" si="1"/>
        <v>0</v>
      </c>
      <c r="BD282" s="5">
        <f t="shared" si="2"/>
        <v>0</v>
      </c>
    </row>
    <row r="283">
      <c r="BC283" s="5">
        <f t="shared" si="1"/>
        <v>0</v>
      </c>
      <c r="BD283" s="5">
        <f t="shared" si="2"/>
        <v>0</v>
      </c>
    </row>
    <row r="284">
      <c r="BC284" s="5">
        <f t="shared" si="1"/>
        <v>0</v>
      </c>
      <c r="BD284" s="5">
        <f t="shared" si="2"/>
        <v>0</v>
      </c>
    </row>
    <row r="285">
      <c r="BC285" s="5">
        <f t="shared" si="1"/>
        <v>0</v>
      </c>
      <c r="BD285" s="5">
        <f t="shared" si="2"/>
        <v>0</v>
      </c>
    </row>
    <row r="286">
      <c r="BC286" s="5">
        <f t="shared" si="1"/>
        <v>0</v>
      </c>
      <c r="BD286" s="5">
        <f t="shared" si="2"/>
        <v>0</v>
      </c>
    </row>
    <row r="287">
      <c r="BC287" s="5">
        <f t="shared" si="1"/>
        <v>0</v>
      </c>
      <c r="BD287" s="5">
        <f t="shared" si="2"/>
        <v>0</v>
      </c>
    </row>
    <row r="288">
      <c r="BC288" s="5">
        <f t="shared" si="1"/>
        <v>0</v>
      </c>
      <c r="BD288" s="5">
        <f t="shared" si="2"/>
        <v>0</v>
      </c>
    </row>
    <row r="289">
      <c r="BC289" s="5">
        <f t="shared" si="1"/>
        <v>0</v>
      </c>
      <c r="BD289" s="5">
        <f t="shared" si="2"/>
        <v>0</v>
      </c>
    </row>
    <row r="290">
      <c r="BC290" s="5">
        <f t="shared" si="1"/>
        <v>0</v>
      </c>
      <c r="BD290" s="5">
        <f t="shared" si="2"/>
        <v>0</v>
      </c>
    </row>
    <row r="291">
      <c r="BC291" s="5">
        <f t="shared" si="1"/>
        <v>0</v>
      </c>
      <c r="BD291" s="5">
        <f t="shared" si="2"/>
        <v>0</v>
      </c>
    </row>
    <row r="292">
      <c r="BC292" s="5">
        <f t="shared" si="1"/>
        <v>0</v>
      </c>
      <c r="BD292" s="5">
        <f t="shared" si="2"/>
        <v>0</v>
      </c>
    </row>
    <row r="293">
      <c r="BC293" s="5">
        <f t="shared" si="1"/>
        <v>0</v>
      </c>
      <c r="BD293" s="5">
        <f t="shared" si="2"/>
        <v>0</v>
      </c>
    </row>
    <row r="294">
      <c r="BC294" s="5">
        <f t="shared" si="1"/>
        <v>0</v>
      </c>
      <c r="BD294" s="5">
        <f t="shared" si="2"/>
        <v>0</v>
      </c>
    </row>
    <row r="295">
      <c r="BC295" s="5">
        <f t="shared" si="1"/>
        <v>0</v>
      </c>
      <c r="BD295" s="5">
        <f t="shared" si="2"/>
        <v>0</v>
      </c>
    </row>
    <row r="296">
      <c r="BC296" s="5">
        <f t="shared" si="1"/>
        <v>0</v>
      </c>
      <c r="BD296" s="5">
        <f t="shared" si="2"/>
        <v>0</v>
      </c>
    </row>
    <row r="297">
      <c r="BC297" s="5">
        <f t="shared" si="1"/>
        <v>0</v>
      </c>
      <c r="BD297" s="5">
        <f t="shared" si="2"/>
        <v>0</v>
      </c>
    </row>
    <row r="298">
      <c r="BC298" s="5">
        <f t="shared" si="1"/>
        <v>0</v>
      </c>
      <c r="BD298" s="5">
        <f t="shared" si="2"/>
        <v>0</v>
      </c>
    </row>
    <row r="299">
      <c r="BC299" s="5">
        <f t="shared" si="1"/>
        <v>0</v>
      </c>
      <c r="BD299" s="5">
        <f t="shared" si="2"/>
        <v>0</v>
      </c>
    </row>
    <row r="300">
      <c r="BC300" s="5">
        <f t="shared" si="1"/>
        <v>0</v>
      </c>
      <c r="BD300" s="5">
        <f t="shared" si="2"/>
        <v>0</v>
      </c>
    </row>
    <row r="301">
      <c r="BC301" s="5">
        <f t="shared" si="1"/>
        <v>0</v>
      </c>
      <c r="BD301" s="5">
        <f t="shared" si="2"/>
        <v>0</v>
      </c>
    </row>
    <row r="302">
      <c r="BC302" s="5">
        <f t="shared" si="1"/>
        <v>0</v>
      </c>
      <c r="BD302" s="5">
        <f t="shared" si="2"/>
        <v>0</v>
      </c>
    </row>
    <row r="303">
      <c r="BC303" s="5">
        <f t="shared" si="1"/>
        <v>0</v>
      </c>
      <c r="BD303" s="5">
        <f t="shared" si="2"/>
        <v>0</v>
      </c>
    </row>
    <row r="304">
      <c r="BC304" s="5">
        <f t="shared" si="1"/>
        <v>0</v>
      </c>
      <c r="BD304" s="5">
        <f t="shared" si="2"/>
        <v>0</v>
      </c>
    </row>
    <row r="305">
      <c r="BC305" s="5">
        <f t="shared" si="1"/>
        <v>0</v>
      </c>
      <c r="BD305" s="5">
        <f t="shared" si="2"/>
        <v>0</v>
      </c>
    </row>
    <row r="306">
      <c r="BC306" s="5">
        <f t="shared" si="1"/>
        <v>0</v>
      </c>
      <c r="BD306" s="5">
        <f t="shared" si="2"/>
        <v>0</v>
      </c>
    </row>
    <row r="307">
      <c r="BC307" s="5">
        <f t="shared" si="1"/>
        <v>0</v>
      </c>
      <c r="BD307" s="5">
        <f t="shared" si="2"/>
        <v>0</v>
      </c>
    </row>
    <row r="308">
      <c r="BC308" s="5">
        <f t="shared" si="1"/>
        <v>0</v>
      </c>
      <c r="BD308" s="5">
        <f t="shared" si="2"/>
        <v>0</v>
      </c>
    </row>
    <row r="309">
      <c r="BC309" s="5">
        <f t="shared" si="1"/>
        <v>0</v>
      </c>
      <c r="BD309" s="5">
        <f t="shared" si="2"/>
        <v>0</v>
      </c>
    </row>
    <row r="310">
      <c r="BC310" s="5">
        <f t="shared" si="1"/>
        <v>0</v>
      </c>
      <c r="BD310" s="5">
        <f t="shared" si="2"/>
        <v>0</v>
      </c>
    </row>
    <row r="311">
      <c r="BC311" s="5">
        <f t="shared" si="1"/>
        <v>0</v>
      </c>
      <c r="BD311" s="5">
        <f t="shared" si="2"/>
        <v>0</v>
      </c>
    </row>
    <row r="312">
      <c r="BC312" s="5">
        <f t="shared" si="1"/>
        <v>0</v>
      </c>
      <c r="BD312" s="5">
        <f t="shared" si="2"/>
        <v>0</v>
      </c>
    </row>
    <row r="313">
      <c r="BC313" s="5">
        <f t="shared" si="1"/>
        <v>0</v>
      </c>
      <c r="BD313" s="5">
        <f t="shared" si="2"/>
        <v>0</v>
      </c>
    </row>
    <row r="314">
      <c r="BC314" s="5">
        <f t="shared" si="1"/>
        <v>0</v>
      </c>
      <c r="BD314" s="5">
        <f t="shared" si="2"/>
        <v>0</v>
      </c>
    </row>
    <row r="315">
      <c r="BC315" s="5">
        <f t="shared" si="1"/>
        <v>0</v>
      </c>
      <c r="BD315" s="5">
        <f t="shared" si="2"/>
        <v>0</v>
      </c>
    </row>
    <row r="316">
      <c r="BC316" s="5">
        <f t="shared" si="1"/>
        <v>0</v>
      </c>
      <c r="BD316" s="5">
        <f t="shared" si="2"/>
        <v>0</v>
      </c>
    </row>
    <row r="317">
      <c r="BC317" s="5">
        <f t="shared" si="1"/>
        <v>0</v>
      </c>
      <c r="BD317" s="5">
        <f t="shared" si="2"/>
        <v>0</v>
      </c>
    </row>
    <row r="318">
      <c r="BC318" s="5">
        <f t="shared" si="1"/>
        <v>0</v>
      </c>
      <c r="BD318" s="5">
        <f t="shared" si="2"/>
        <v>0</v>
      </c>
    </row>
    <row r="319">
      <c r="BC319" s="5">
        <f t="shared" si="1"/>
        <v>0</v>
      </c>
      <c r="BD319" s="5">
        <f t="shared" si="2"/>
        <v>0</v>
      </c>
    </row>
    <row r="320">
      <c r="BC320" s="5">
        <f t="shared" si="1"/>
        <v>0</v>
      </c>
      <c r="BD320" s="5">
        <f t="shared" si="2"/>
        <v>0</v>
      </c>
    </row>
    <row r="321">
      <c r="BC321" s="5">
        <f t="shared" si="1"/>
        <v>0</v>
      </c>
      <c r="BD321" s="5">
        <f t="shared" si="2"/>
        <v>0</v>
      </c>
    </row>
    <row r="322">
      <c r="BC322" s="5">
        <f t="shared" si="1"/>
        <v>0</v>
      </c>
      <c r="BD322" s="5">
        <f t="shared" si="2"/>
        <v>0</v>
      </c>
    </row>
    <row r="323">
      <c r="BC323" s="5">
        <f t="shared" si="1"/>
        <v>0</v>
      </c>
      <c r="BD323" s="5">
        <f t="shared" si="2"/>
        <v>0</v>
      </c>
    </row>
    <row r="324">
      <c r="BC324" s="5">
        <f t="shared" si="1"/>
        <v>0</v>
      </c>
      <c r="BD324" s="5">
        <f t="shared" si="2"/>
        <v>0</v>
      </c>
    </row>
    <row r="325">
      <c r="BC325" s="5">
        <f t="shared" si="1"/>
        <v>0</v>
      </c>
      <c r="BD325" s="5">
        <f t="shared" si="2"/>
        <v>0</v>
      </c>
    </row>
    <row r="326">
      <c r="BC326" s="5">
        <f t="shared" si="1"/>
        <v>0</v>
      </c>
      <c r="BD326" s="5">
        <f t="shared" si="2"/>
        <v>0</v>
      </c>
    </row>
    <row r="327">
      <c r="BC327" s="5">
        <f t="shared" si="1"/>
        <v>0</v>
      </c>
      <c r="BD327" s="5">
        <f t="shared" si="2"/>
        <v>0</v>
      </c>
    </row>
    <row r="328">
      <c r="BC328" s="5">
        <f t="shared" si="1"/>
        <v>0</v>
      </c>
      <c r="BD328" s="5">
        <f t="shared" si="2"/>
        <v>0</v>
      </c>
    </row>
    <row r="329">
      <c r="BC329" s="5">
        <f t="shared" si="1"/>
        <v>0</v>
      </c>
      <c r="BD329" s="5">
        <f t="shared" si="2"/>
        <v>0</v>
      </c>
    </row>
    <row r="330">
      <c r="BC330" s="5">
        <f t="shared" si="1"/>
        <v>0</v>
      </c>
      <c r="BD330" s="5">
        <f t="shared" si="2"/>
        <v>0</v>
      </c>
    </row>
    <row r="331">
      <c r="BC331" s="5">
        <f t="shared" si="1"/>
        <v>0</v>
      </c>
      <c r="BD331" s="5">
        <f t="shared" si="2"/>
        <v>0</v>
      </c>
    </row>
    <row r="332">
      <c r="BC332" s="5">
        <f t="shared" si="1"/>
        <v>0</v>
      </c>
      <c r="BD332" s="5">
        <f t="shared" si="2"/>
        <v>0</v>
      </c>
    </row>
    <row r="333">
      <c r="BC333" s="5">
        <f t="shared" si="1"/>
        <v>0</v>
      </c>
      <c r="BD333" s="5">
        <f t="shared" si="2"/>
        <v>0</v>
      </c>
    </row>
    <row r="334">
      <c r="BC334" s="5">
        <f t="shared" si="1"/>
        <v>0</v>
      </c>
      <c r="BD334" s="5">
        <f t="shared" si="2"/>
        <v>0</v>
      </c>
    </row>
    <row r="335">
      <c r="BC335" s="5">
        <f t="shared" si="1"/>
        <v>0</v>
      </c>
      <c r="BD335" s="5">
        <f t="shared" si="2"/>
        <v>0</v>
      </c>
    </row>
    <row r="336">
      <c r="BC336" s="5">
        <f t="shared" si="1"/>
        <v>0</v>
      </c>
      <c r="BD336" s="5">
        <f t="shared" si="2"/>
        <v>0</v>
      </c>
    </row>
    <row r="337">
      <c r="BC337" s="5">
        <f t="shared" si="1"/>
        <v>0</v>
      </c>
      <c r="BD337" s="5">
        <f t="shared" si="2"/>
        <v>0</v>
      </c>
    </row>
    <row r="338">
      <c r="BC338" s="5">
        <f t="shared" si="1"/>
        <v>0</v>
      </c>
      <c r="BD338" s="5">
        <f t="shared" si="2"/>
        <v>0</v>
      </c>
    </row>
    <row r="339">
      <c r="BC339" s="5">
        <f t="shared" si="1"/>
        <v>0</v>
      </c>
      <c r="BD339" s="5">
        <f t="shared" si="2"/>
        <v>0</v>
      </c>
    </row>
    <row r="340">
      <c r="BC340" s="5">
        <f t="shared" si="1"/>
        <v>0</v>
      </c>
      <c r="BD340" s="5">
        <f t="shared" si="2"/>
        <v>0</v>
      </c>
    </row>
    <row r="341">
      <c r="BC341" s="5">
        <f t="shared" si="1"/>
        <v>0</v>
      </c>
      <c r="BD341" s="5">
        <f t="shared" si="2"/>
        <v>0</v>
      </c>
    </row>
    <row r="342">
      <c r="BC342" s="5">
        <f t="shared" si="1"/>
        <v>0</v>
      </c>
      <c r="BD342" s="5">
        <f t="shared" si="2"/>
        <v>0</v>
      </c>
    </row>
    <row r="343">
      <c r="BC343" s="5">
        <f t="shared" si="1"/>
        <v>0</v>
      </c>
      <c r="BD343" s="5">
        <f t="shared" si="2"/>
        <v>0</v>
      </c>
    </row>
    <row r="344">
      <c r="BC344" s="5">
        <f t="shared" si="1"/>
        <v>0</v>
      </c>
      <c r="BD344" s="5">
        <f t="shared" si="2"/>
        <v>0</v>
      </c>
    </row>
    <row r="345">
      <c r="BC345" s="5">
        <f t="shared" si="1"/>
        <v>0</v>
      </c>
      <c r="BD345" s="5">
        <f t="shared" si="2"/>
        <v>0</v>
      </c>
    </row>
    <row r="346">
      <c r="BC346" s="5">
        <f t="shared" si="1"/>
        <v>0</v>
      </c>
      <c r="BD346" s="5">
        <f t="shared" si="2"/>
        <v>0</v>
      </c>
    </row>
    <row r="347">
      <c r="BC347" s="5">
        <f t="shared" si="1"/>
        <v>0</v>
      </c>
      <c r="BD347" s="5">
        <f t="shared" si="2"/>
        <v>0</v>
      </c>
    </row>
    <row r="348">
      <c r="BC348" s="5">
        <f t="shared" si="1"/>
        <v>0</v>
      </c>
      <c r="BD348" s="5">
        <f t="shared" si="2"/>
        <v>0</v>
      </c>
    </row>
    <row r="349">
      <c r="BC349" s="5">
        <f t="shared" si="1"/>
        <v>0</v>
      </c>
      <c r="BD349" s="5">
        <f t="shared" si="2"/>
        <v>0</v>
      </c>
    </row>
    <row r="350">
      <c r="BC350" s="5">
        <f t="shared" si="1"/>
        <v>0</v>
      </c>
      <c r="BD350" s="5">
        <f t="shared" si="2"/>
        <v>0</v>
      </c>
    </row>
    <row r="351">
      <c r="BC351" s="5">
        <f t="shared" si="1"/>
        <v>0</v>
      </c>
      <c r="BD351" s="5">
        <f t="shared" si="2"/>
        <v>0</v>
      </c>
    </row>
    <row r="352">
      <c r="BC352" s="5">
        <f t="shared" si="1"/>
        <v>0</v>
      </c>
      <c r="BD352" s="5">
        <f t="shared" si="2"/>
        <v>0</v>
      </c>
    </row>
    <row r="353">
      <c r="BC353" s="5">
        <f t="shared" si="1"/>
        <v>0</v>
      </c>
      <c r="BD353" s="5">
        <f t="shared" si="2"/>
        <v>0</v>
      </c>
    </row>
    <row r="354">
      <c r="BC354" s="5">
        <f t="shared" si="1"/>
        <v>0</v>
      </c>
      <c r="BD354" s="5">
        <f t="shared" si="2"/>
        <v>0</v>
      </c>
    </row>
    <row r="355">
      <c r="BC355" s="5">
        <f t="shared" si="1"/>
        <v>0</v>
      </c>
      <c r="BD355" s="5">
        <f t="shared" si="2"/>
        <v>0</v>
      </c>
    </row>
    <row r="356">
      <c r="BC356" s="5">
        <f t="shared" si="1"/>
        <v>0</v>
      </c>
      <c r="BD356" s="5">
        <f t="shared" si="2"/>
        <v>0</v>
      </c>
    </row>
    <row r="357">
      <c r="BC357" s="5">
        <f t="shared" si="1"/>
        <v>0</v>
      </c>
      <c r="BD357" s="5">
        <f t="shared" si="2"/>
        <v>0</v>
      </c>
    </row>
    <row r="358">
      <c r="BC358" s="5">
        <f t="shared" si="1"/>
        <v>0</v>
      </c>
      <c r="BD358" s="5">
        <f t="shared" si="2"/>
        <v>0</v>
      </c>
    </row>
    <row r="359">
      <c r="BC359" s="5">
        <f t="shared" si="1"/>
        <v>0</v>
      </c>
      <c r="BD359" s="5">
        <f t="shared" si="2"/>
        <v>0</v>
      </c>
    </row>
    <row r="360">
      <c r="BC360" s="5">
        <f t="shared" si="1"/>
        <v>0</v>
      </c>
      <c r="BD360" s="5">
        <f t="shared" si="2"/>
        <v>0</v>
      </c>
    </row>
    <row r="361">
      <c r="BC361" s="5">
        <f t="shared" si="1"/>
        <v>0</v>
      </c>
      <c r="BD361" s="5">
        <f t="shared" si="2"/>
        <v>0</v>
      </c>
    </row>
    <row r="362">
      <c r="BC362" s="5">
        <f t="shared" si="1"/>
        <v>0</v>
      </c>
      <c r="BD362" s="5">
        <f t="shared" si="2"/>
        <v>0</v>
      </c>
    </row>
    <row r="363">
      <c r="BC363" s="5">
        <f t="shared" si="1"/>
        <v>0</v>
      </c>
      <c r="BD363" s="5">
        <f t="shared" si="2"/>
        <v>0</v>
      </c>
    </row>
    <row r="364">
      <c r="BC364" s="5">
        <f t="shared" si="1"/>
        <v>0</v>
      </c>
      <c r="BD364" s="5">
        <f t="shared" si="2"/>
        <v>0</v>
      </c>
    </row>
    <row r="365">
      <c r="BC365" s="5">
        <f t="shared" si="1"/>
        <v>0</v>
      </c>
      <c r="BD365" s="5">
        <f t="shared" si="2"/>
        <v>0</v>
      </c>
    </row>
    <row r="366">
      <c r="BC366" s="5">
        <f t="shared" si="1"/>
        <v>0</v>
      </c>
      <c r="BD366" s="5">
        <f t="shared" si="2"/>
        <v>0</v>
      </c>
    </row>
    <row r="367">
      <c r="BC367" s="5">
        <f t="shared" si="1"/>
        <v>0</v>
      </c>
      <c r="BD367" s="5">
        <f t="shared" si="2"/>
        <v>0</v>
      </c>
    </row>
    <row r="368">
      <c r="BC368" s="5">
        <f t="shared" si="1"/>
        <v>0</v>
      </c>
      <c r="BD368" s="5">
        <f t="shared" si="2"/>
        <v>0</v>
      </c>
    </row>
    <row r="369">
      <c r="BC369" s="5">
        <f t="shared" si="1"/>
        <v>0</v>
      </c>
      <c r="BD369" s="5">
        <f t="shared" si="2"/>
        <v>0</v>
      </c>
    </row>
    <row r="370">
      <c r="BC370" s="5">
        <f t="shared" si="1"/>
        <v>0</v>
      </c>
      <c r="BD370" s="5">
        <f t="shared" si="2"/>
        <v>0</v>
      </c>
    </row>
    <row r="371">
      <c r="BC371" s="5">
        <f t="shared" si="1"/>
        <v>0</v>
      </c>
      <c r="BD371" s="5">
        <f t="shared" si="2"/>
        <v>0</v>
      </c>
    </row>
    <row r="372">
      <c r="BC372" s="5">
        <f t="shared" si="1"/>
        <v>0</v>
      </c>
      <c r="BD372" s="5">
        <f t="shared" si="2"/>
        <v>0</v>
      </c>
    </row>
    <row r="373">
      <c r="BC373" s="5">
        <f t="shared" si="1"/>
        <v>0</v>
      </c>
      <c r="BD373" s="5">
        <f t="shared" si="2"/>
        <v>0</v>
      </c>
    </row>
    <row r="374">
      <c r="BC374" s="5">
        <f t="shared" si="1"/>
        <v>0</v>
      </c>
      <c r="BD374" s="5">
        <f t="shared" si="2"/>
        <v>0</v>
      </c>
    </row>
    <row r="375">
      <c r="BC375" s="5">
        <f t="shared" si="1"/>
        <v>0</v>
      </c>
      <c r="BD375" s="5">
        <f t="shared" si="2"/>
        <v>0</v>
      </c>
    </row>
    <row r="376">
      <c r="BC376" s="5">
        <f t="shared" si="1"/>
        <v>0</v>
      </c>
      <c r="BD376" s="5">
        <f t="shared" si="2"/>
        <v>0</v>
      </c>
    </row>
    <row r="377">
      <c r="BC377" s="5">
        <f t="shared" si="1"/>
        <v>0</v>
      </c>
      <c r="BD377" s="5">
        <f t="shared" si="2"/>
        <v>0</v>
      </c>
    </row>
    <row r="378">
      <c r="BC378" s="5">
        <f t="shared" si="1"/>
        <v>0</v>
      </c>
      <c r="BD378" s="5">
        <f t="shared" si="2"/>
        <v>0</v>
      </c>
    </row>
    <row r="379">
      <c r="BC379" s="5">
        <f t="shared" si="1"/>
        <v>0</v>
      </c>
      <c r="BD379" s="5">
        <f t="shared" si="2"/>
        <v>0</v>
      </c>
    </row>
    <row r="380">
      <c r="BC380" s="5">
        <f t="shared" si="1"/>
        <v>0</v>
      </c>
      <c r="BD380" s="5">
        <f t="shared" si="2"/>
        <v>0</v>
      </c>
    </row>
    <row r="381">
      <c r="BC381" s="5">
        <f t="shared" si="1"/>
        <v>0</v>
      </c>
      <c r="BD381" s="5">
        <f t="shared" si="2"/>
        <v>0</v>
      </c>
    </row>
    <row r="382">
      <c r="BC382" s="5">
        <f t="shared" si="1"/>
        <v>0</v>
      </c>
      <c r="BD382" s="5">
        <f t="shared" si="2"/>
        <v>0</v>
      </c>
    </row>
    <row r="383">
      <c r="BC383" s="5">
        <f t="shared" si="1"/>
        <v>0</v>
      </c>
      <c r="BD383" s="5">
        <f t="shared" si="2"/>
        <v>0</v>
      </c>
    </row>
    <row r="384">
      <c r="BC384" s="5">
        <f t="shared" si="1"/>
        <v>0</v>
      </c>
      <c r="BD384" s="5">
        <f t="shared" si="2"/>
        <v>0</v>
      </c>
    </row>
    <row r="385">
      <c r="BC385" s="5">
        <f t="shared" si="1"/>
        <v>0</v>
      </c>
      <c r="BD385" s="5">
        <f t="shared" si="2"/>
        <v>0</v>
      </c>
    </row>
    <row r="386">
      <c r="BC386" s="5">
        <f t="shared" si="1"/>
        <v>0</v>
      </c>
      <c r="BD386" s="5">
        <f t="shared" si="2"/>
        <v>0</v>
      </c>
    </row>
    <row r="387">
      <c r="BC387" s="5">
        <f t="shared" si="1"/>
        <v>0</v>
      </c>
      <c r="BD387" s="5">
        <f t="shared" si="2"/>
        <v>0</v>
      </c>
    </row>
    <row r="388">
      <c r="BC388" s="5">
        <f t="shared" si="1"/>
        <v>0</v>
      </c>
      <c r="BD388" s="5">
        <f t="shared" si="2"/>
        <v>0</v>
      </c>
    </row>
    <row r="389">
      <c r="BC389" s="5">
        <f t="shared" si="1"/>
        <v>0</v>
      </c>
      <c r="BD389" s="5">
        <f t="shared" si="2"/>
        <v>0</v>
      </c>
    </row>
    <row r="390">
      <c r="BC390" s="5">
        <f t="shared" si="1"/>
        <v>0</v>
      </c>
      <c r="BD390" s="5">
        <f t="shared" si="2"/>
        <v>0</v>
      </c>
    </row>
    <row r="391">
      <c r="BC391" s="5">
        <f t="shared" si="1"/>
        <v>0</v>
      </c>
      <c r="BD391" s="5">
        <f t="shared" si="2"/>
        <v>0</v>
      </c>
    </row>
    <row r="392">
      <c r="BC392" s="5">
        <f t="shared" si="1"/>
        <v>0</v>
      </c>
      <c r="BD392" s="5">
        <f t="shared" si="2"/>
        <v>0</v>
      </c>
    </row>
    <row r="393">
      <c r="BC393" s="5">
        <f t="shared" si="1"/>
        <v>0</v>
      </c>
      <c r="BD393" s="5">
        <f t="shared" si="2"/>
        <v>0</v>
      </c>
    </row>
    <row r="394">
      <c r="BC394" s="5">
        <f t="shared" si="1"/>
        <v>0</v>
      </c>
      <c r="BD394" s="5">
        <f t="shared" si="2"/>
        <v>0</v>
      </c>
    </row>
    <row r="395">
      <c r="BC395" s="5">
        <f t="shared" si="1"/>
        <v>0</v>
      </c>
      <c r="BD395" s="5">
        <f t="shared" si="2"/>
        <v>0</v>
      </c>
    </row>
    <row r="396">
      <c r="BC396" s="5">
        <f t="shared" si="1"/>
        <v>0</v>
      </c>
      <c r="BD396" s="5">
        <f t="shared" si="2"/>
        <v>0</v>
      </c>
    </row>
    <row r="397">
      <c r="BC397" s="5">
        <f t="shared" si="1"/>
        <v>0</v>
      </c>
      <c r="BD397" s="5">
        <f t="shared" si="2"/>
        <v>0</v>
      </c>
    </row>
    <row r="398">
      <c r="BC398" s="5">
        <f t="shared" si="1"/>
        <v>0</v>
      </c>
      <c r="BD398" s="5">
        <f t="shared" si="2"/>
        <v>0</v>
      </c>
    </row>
    <row r="399">
      <c r="BC399" s="5">
        <f t="shared" si="1"/>
        <v>0</v>
      </c>
      <c r="BD399" s="5">
        <f t="shared" si="2"/>
        <v>0</v>
      </c>
    </row>
    <row r="400">
      <c r="BC400" s="5">
        <f t="shared" si="1"/>
        <v>0</v>
      </c>
      <c r="BD400" s="5">
        <f t="shared" si="2"/>
        <v>0</v>
      </c>
    </row>
    <row r="401">
      <c r="BC401" s="5">
        <f t="shared" si="1"/>
        <v>0</v>
      </c>
      <c r="BD401" s="5">
        <f t="shared" si="2"/>
        <v>0</v>
      </c>
    </row>
    <row r="402">
      <c r="BC402" s="5">
        <f t="shared" si="1"/>
        <v>0</v>
      </c>
      <c r="BD402" s="5">
        <f t="shared" si="2"/>
        <v>0</v>
      </c>
    </row>
    <row r="403">
      <c r="BC403" s="5">
        <f t="shared" si="1"/>
        <v>0</v>
      </c>
      <c r="BD403" s="5">
        <f t="shared" si="2"/>
        <v>0</v>
      </c>
    </row>
    <row r="404">
      <c r="BC404" s="5">
        <f t="shared" si="1"/>
        <v>0</v>
      </c>
      <c r="BD404" s="5">
        <f t="shared" si="2"/>
        <v>0</v>
      </c>
    </row>
    <row r="405">
      <c r="BC405" s="5">
        <f t="shared" si="1"/>
        <v>0</v>
      </c>
      <c r="BD405" s="5">
        <f t="shared" si="2"/>
        <v>0</v>
      </c>
    </row>
    <row r="406">
      <c r="BC406" s="5">
        <f t="shared" si="1"/>
        <v>0</v>
      </c>
      <c r="BD406" s="5">
        <f t="shared" si="2"/>
        <v>0</v>
      </c>
    </row>
    <row r="407">
      <c r="BC407" s="5">
        <f t="shared" si="1"/>
        <v>0</v>
      </c>
      <c r="BD407" s="5">
        <f t="shared" si="2"/>
        <v>0</v>
      </c>
    </row>
    <row r="408">
      <c r="BC408" s="5">
        <f t="shared" si="1"/>
        <v>0</v>
      </c>
      <c r="BD408" s="5">
        <f t="shared" si="2"/>
        <v>0</v>
      </c>
    </row>
    <row r="409">
      <c r="BC409" s="5">
        <f t="shared" si="1"/>
        <v>0</v>
      </c>
      <c r="BD409" s="5">
        <f t="shared" si="2"/>
        <v>0</v>
      </c>
    </row>
    <row r="410">
      <c r="BC410" s="5">
        <f t="shared" si="1"/>
        <v>0</v>
      </c>
      <c r="BD410" s="5">
        <f t="shared" si="2"/>
        <v>0</v>
      </c>
    </row>
    <row r="411">
      <c r="BC411" s="5">
        <f t="shared" si="1"/>
        <v>0</v>
      </c>
      <c r="BD411" s="5">
        <f t="shared" si="2"/>
        <v>0</v>
      </c>
    </row>
    <row r="412">
      <c r="BC412" s="5">
        <f t="shared" si="1"/>
        <v>0</v>
      </c>
      <c r="BD412" s="5">
        <f t="shared" si="2"/>
        <v>0</v>
      </c>
    </row>
    <row r="413">
      <c r="BC413" s="5">
        <f t="shared" si="1"/>
        <v>0</v>
      </c>
      <c r="BD413" s="5">
        <f t="shared" si="2"/>
        <v>0</v>
      </c>
    </row>
    <row r="414">
      <c r="BC414" s="5">
        <f t="shared" si="1"/>
        <v>0</v>
      </c>
      <c r="BD414" s="5">
        <f t="shared" si="2"/>
        <v>0</v>
      </c>
    </row>
    <row r="415">
      <c r="BC415" s="5">
        <f t="shared" si="1"/>
        <v>0</v>
      </c>
      <c r="BD415" s="5">
        <f t="shared" si="2"/>
        <v>0</v>
      </c>
    </row>
    <row r="416">
      <c r="BC416" s="5">
        <f t="shared" si="1"/>
        <v>0</v>
      </c>
      <c r="BD416" s="5">
        <f t="shared" si="2"/>
        <v>0</v>
      </c>
    </row>
    <row r="417">
      <c r="BC417" s="5">
        <f t="shared" si="1"/>
        <v>0</v>
      </c>
      <c r="BD417" s="5">
        <f t="shared" si="2"/>
        <v>0</v>
      </c>
    </row>
    <row r="418">
      <c r="BC418" s="5">
        <f t="shared" si="1"/>
        <v>0</v>
      </c>
      <c r="BD418" s="5">
        <f t="shared" si="2"/>
        <v>0</v>
      </c>
    </row>
    <row r="419">
      <c r="BC419" s="5">
        <f t="shared" si="1"/>
        <v>0</v>
      </c>
      <c r="BD419" s="5">
        <f t="shared" si="2"/>
        <v>0</v>
      </c>
    </row>
    <row r="420">
      <c r="BC420" s="5">
        <f t="shared" si="1"/>
        <v>0</v>
      </c>
      <c r="BD420" s="5">
        <f t="shared" si="2"/>
        <v>0</v>
      </c>
    </row>
    <row r="421">
      <c r="BC421" s="5">
        <f t="shared" si="1"/>
        <v>0</v>
      </c>
      <c r="BD421" s="5">
        <f t="shared" si="2"/>
        <v>0</v>
      </c>
    </row>
    <row r="422">
      <c r="BC422" s="5">
        <f t="shared" si="1"/>
        <v>0</v>
      </c>
      <c r="BD422" s="5">
        <f t="shared" si="2"/>
        <v>0</v>
      </c>
    </row>
    <row r="423">
      <c r="BC423" s="5">
        <f t="shared" si="1"/>
        <v>0</v>
      </c>
      <c r="BD423" s="5">
        <f t="shared" si="2"/>
        <v>0</v>
      </c>
    </row>
    <row r="424">
      <c r="BC424" s="5">
        <f t="shared" si="1"/>
        <v>0</v>
      </c>
      <c r="BD424" s="5">
        <f t="shared" si="2"/>
        <v>0</v>
      </c>
    </row>
    <row r="425">
      <c r="BC425" s="5">
        <f t="shared" si="1"/>
        <v>0</v>
      </c>
      <c r="BD425" s="5">
        <f t="shared" si="2"/>
        <v>0</v>
      </c>
    </row>
    <row r="426">
      <c r="BC426" s="5">
        <f t="shared" si="1"/>
        <v>0</v>
      </c>
      <c r="BD426" s="5">
        <f t="shared" si="2"/>
        <v>0</v>
      </c>
    </row>
    <row r="427">
      <c r="BC427" s="5">
        <f t="shared" si="1"/>
        <v>0</v>
      </c>
      <c r="BD427" s="5">
        <f t="shared" si="2"/>
        <v>0</v>
      </c>
    </row>
    <row r="428">
      <c r="BC428" s="5">
        <f t="shared" si="1"/>
        <v>0</v>
      </c>
      <c r="BD428" s="5">
        <f t="shared" si="2"/>
        <v>0</v>
      </c>
    </row>
    <row r="429">
      <c r="BC429" s="5">
        <f t="shared" si="1"/>
        <v>0</v>
      </c>
      <c r="BD429" s="5">
        <f t="shared" si="2"/>
        <v>0</v>
      </c>
    </row>
    <row r="430">
      <c r="BC430" s="5">
        <f t="shared" si="1"/>
        <v>0</v>
      </c>
      <c r="BD430" s="5">
        <f t="shared" si="2"/>
        <v>0</v>
      </c>
    </row>
    <row r="431">
      <c r="BC431" s="5">
        <f t="shared" si="1"/>
        <v>0</v>
      </c>
      <c r="BD431" s="5">
        <f t="shared" si="2"/>
        <v>0</v>
      </c>
    </row>
    <row r="432">
      <c r="BC432" s="5">
        <f t="shared" si="1"/>
        <v>0</v>
      </c>
      <c r="BD432" s="5">
        <f t="shared" si="2"/>
        <v>0</v>
      </c>
    </row>
    <row r="433">
      <c r="BC433" s="5">
        <f t="shared" si="1"/>
        <v>0</v>
      </c>
      <c r="BD433" s="5">
        <f t="shared" si="2"/>
        <v>0</v>
      </c>
    </row>
    <row r="434">
      <c r="BC434" s="5">
        <f t="shared" si="1"/>
        <v>0</v>
      </c>
      <c r="BD434" s="5">
        <f t="shared" si="2"/>
        <v>0</v>
      </c>
    </row>
    <row r="435">
      <c r="BC435" s="5">
        <f t="shared" si="1"/>
        <v>0</v>
      </c>
      <c r="BD435" s="5">
        <f t="shared" si="2"/>
        <v>0</v>
      </c>
    </row>
    <row r="436">
      <c r="BC436" s="5">
        <f t="shared" si="1"/>
        <v>0</v>
      </c>
      <c r="BD436" s="5">
        <f t="shared" si="2"/>
        <v>0</v>
      </c>
    </row>
    <row r="437">
      <c r="BC437" s="5">
        <f t="shared" si="1"/>
        <v>0</v>
      </c>
      <c r="BD437" s="5">
        <f t="shared" si="2"/>
        <v>0</v>
      </c>
    </row>
    <row r="438">
      <c r="BC438" s="5">
        <f t="shared" si="1"/>
        <v>0</v>
      </c>
      <c r="BD438" s="5">
        <f t="shared" si="2"/>
        <v>0</v>
      </c>
    </row>
    <row r="439">
      <c r="BC439" s="5">
        <f t="shared" si="1"/>
        <v>0</v>
      </c>
      <c r="BD439" s="5">
        <f t="shared" si="2"/>
        <v>0</v>
      </c>
    </row>
    <row r="440">
      <c r="BC440" s="5">
        <f t="shared" si="1"/>
        <v>0</v>
      </c>
      <c r="BD440" s="5">
        <f t="shared" si="2"/>
        <v>0</v>
      </c>
    </row>
    <row r="441">
      <c r="BC441" s="5">
        <f t="shared" si="1"/>
        <v>0</v>
      </c>
      <c r="BD441" s="5">
        <f t="shared" si="2"/>
        <v>0</v>
      </c>
    </row>
    <row r="442">
      <c r="BC442" s="5">
        <f t="shared" si="1"/>
        <v>0</v>
      </c>
      <c r="BD442" s="5">
        <f t="shared" si="2"/>
        <v>0</v>
      </c>
    </row>
    <row r="443">
      <c r="BC443" s="5">
        <f t="shared" si="1"/>
        <v>0</v>
      </c>
      <c r="BD443" s="5">
        <f t="shared" si="2"/>
        <v>0</v>
      </c>
    </row>
    <row r="444">
      <c r="BC444" s="5">
        <f t="shared" si="1"/>
        <v>0</v>
      </c>
      <c r="BD444" s="5">
        <f t="shared" si="2"/>
        <v>0</v>
      </c>
    </row>
    <row r="445">
      <c r="BC445" s="5">
        <f t="shared" si="1"/>
        <v>0</v>
      </c>
      <c r="BD445" s="5">
        <f t="shared" si="2"/>
        <v>0</v>
      </c>
    </row>
    <row r="446">
      <c r="BC446" s="5">
        <f t="shared" si="1"/>
        <v>0</v>
      </c>
      <c r="BD446" s="5">
        <f t="shared" si="2"/>
        <v>0</v>
      </c>
    </row>
    <row r="447">
      <c r="BC447" s="5">
        <f t="shared" si="1"/>
        <v>0</v>
      </c>
      <c r="BD447" s="5">
        <f t="shared" si="2"/>
        <v>0</v>
      </c>
    </row>
    <row r="448">
      <c r="BC448" s="5">
        <f t="shared" si="1"/>
        <v>0</v>
      </c>
      <c r="BD448" s="5">
        <f t="shared" si="2"/>
        <v>0</v>
      </c>
    </row>
    <row r="449">
      <c r="BC449" s="5">
        <f t="shared" si="1"/>
        <v>0</v>
      </c>
      <c r="BD449" s="5">
        <f t="shared" si="2"/>
        <v>0</v>
      </c>
    </row>
    <row r="450">
      <c r="BC450" s="5">
        <f t="shared" si="1"/>
        <v>0</v>
      </c>
      <c r="BD450" s="5">
        <f t="shared" si="2"/>
        <v>0</v>
      </c>
    </row>
    <row r="451">
      <c r="BC451" s="5">
        <f t="shared" si="1"/>
        <v>0</v>
      </c>
      <c r="BD451" s="5">
        <f t="shared" si="2"/>
        <v>0</v>
      </c>
    </row>
    <row r="452">
      <c r="BC452" s="5">
        <f t="shared" si="1"/>
        <v>0</v>
      </c>
      <c r="BD452" s="5">
        <f t="shared" si="2"/>
        <v>0</v>
      </c>
    </row>
    <row r="453">
      <c r="BC453" s="5">
        <f t="shared" si="1"/>
        <v>0</v>
      </c>
      <c r="BD453" s="5">
        <f t="shared" si="2"/>
        <v>0</v>
      </c>
    </row>
    <row r="454">
      <c r="BC454" s="5">
        <f t="shared" si="1"/>
        <v>0</v>
      </c>
      <c r="BD454" s="5">
        <f t="shared" si="2"/>
        <v>0</v>
      </c>
    </row>
    <row r="455">
      <c r="BC455" s="5">
        <f t="shared" si="1"/>
        <v>0</v>
      </c>
      <c r="BD455" s="5">
        <f t="shared" si="2"/>
        <v>0</v>
      </c>
    </row>
    <row r="456">
      <c r="BC456" s="5">
        <f t="shared" si="1"/>
        <v>0</v>
      </c>
      <c r="BD456" s="5">
        <f t="shared" si="2"/>
        <v>0</v>
      </c>
    </row>
    <row r="457">
      <c r="BC457" s="5">
        <f t="shared" si="1"/>
        <v>0</v>
      </c>
      <c r="BD457" s="5">
        <f t="shared" si="2"/>
        <v>0</v>
      </c>
    </row>
    <row r="458">
      <c r="BC458" s="5">
        <f t="shared" si="1"/>
        <v>0</v>
      </c>
      <c r="BD458" s="5">
        <f t="shared" si="2"/>
        <v>0</v>
      </c>
    </row>
    <row r="459">
      <c r="BC459" s="5">
        <f t="shared" si="1"/>
        <v>0</v>
      </c>
      <c r="BD459" s="5">
        <f t="shared" si="2"/>
        <v>0</v>
      </c>
    </row>
    <row r="460">
      <c r="BC460" s="5">
        <f t="shared" si="1"/>
        <v>0</v>
      </c>
      <c r="BD460" s="5">
        <f t="shared" si="2"/>
        <v>0</v>
      </c>
    </row>
    <row r="461">
      <c r="BC461" s="5">
        <f t="shared" si="1"/>
        <v>0</v>
      </c>
      <c r="BD461" s="5">
        <f t="shared" si="2"/>
        <v>0</v>
      </c>
    </row>
    <row r="462">
      <c r="BC462" s="5">
        <f t="shared" si="1"/>
        <v>0</v>
      </c>
      <c r="BD462" s="5">
        <f t="shared" si="2"/>
        <v>0</v>
      </c>
    </row>
    <row r="463">
      <c r="BC463" s="5">
        <f t="shared" si="1"/>
        <v>0</v>
      </c>
      <c r="BD463" s="5">
        <f t="shared" si="2"/>
        <v>0</v>
      </c>
    </row>
    <row r="464">
      <c r="BC464" s="5">
        <f t="shared" si="1"/>
        <v>0</v>
      </c>
      <c r="BD464" s="5">
        <f t="shared" si="2"/>
        <v>0</v>
      </c>
    </row>
    <row r="465">
      <c r="BC465" s="5">
        <f t="shared" si="1"/>
        <v>0</v>
      </c>
      <c r="BD465" s="5">
        <f t="shared" si="2"/>
        <v>0</v>
      </c>
    </row>
    <row r="466">
      <c r="BC466" s="5">
        <f t="shared" si="1"/>
        <v>0</v>
      </c>
      <c r="BD466" s="5">
        <f t="shared" si="2"/>
        <v>0</v>
      </c>
    </row>
    <row r="467">
      <c r="BC467" s="5">
        <f t="shared" si="1"/>
        <v>0</v>
      </c>
      <c r="BD467" s="5">
        <f t="shared" si="2"/>
        <v>0</v>
      </c>
    </row>
    <row r="468">
      <c r="BC468" s="5">
        <f t="shared" si="1"/>
        <v>0</v>
      </c>
      <c r="BD468" s="5">
        <f t="shared" si="2"/>
        <v>0</v>
      </c>
    </row>
    <row r="469">
      <c r="BC469" s="5">
        <f t="shared" si="1"/>
        <v>0</v>
      </c>
      <c r="BD469" s="5">
        <f t="shared" si="2"/>
        <v>0</v>
      </c>
    </row>
    <row r="470">
      <c r="BC470" s="5">
        <f t="shared" si="1"/>
        <v>0</v>
      </c>
      <c r="BD470" s="5">
        <f t="shared" si="2"/>
        <v>0</v>
      </c>
    </row>
    <row r="471">
      <c r="BC471" s="5">
        <f t="shared" si="1"/>
        <v>0</v>
      </c>
      <c r="BD471" s="5">
        <f t="shared" si="2"/>
        <v>0</v>
      </c>
    </row>
    <row r="472">
      <c r="BC472" s="5">
        <f t="shared" si="1"/>
        <v>0</v>
      </c>
      <c r="BD472" s="5">
        <f t="shared" si="2"/>
        <v>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14"/>
    <col customWidth="1" min="2" max="2" width="14.43"/>
    <col customWidth="1" min="3" max="5" width="4.57"/>
    <col customWidth="1" min="6" max="7" width="3.86"/>
    <col customWidth="1" min="8" max="8" width="4.29"/>
    <col customWidth="1" min="9" max="9" width="5.57"/>
    <col customWidth="1" min="10" max="10" width="4.57"/>
    <col customWidth="1" min="11" max="11" width="5.57"/>
    <col customWidth="1" min="12" max="12" width="6.71"/>
    <col customWidth="1" min="13" max="15" width="10.14"/>
    <col customWidth="1" min="16" max="16" width="10.57"/>
    <col customWidth="1" min="17" max="17" width="11.86"/>
    <col customWidth="1" min="18" max="18" width="10.43"/>
    <col customWidth="1" min="19" max="19" width="11.86"/>
    <col customWidth="1" min="20" max="20" width="16.0"/>
    <col customWidth="1" min="21" max="21" width="15.43"/>
  </cols>
  <sheetData>
    <row r="1">
      <c r="A1" s="12" t="s">
        <v>1292</v>
      </c>
      <c r="B1" s="4" t="s">
        <v>719</v>
      </c>
      <c r="C1" s="13"/>
      <c r="D1" s="14">
        <f>VLOOKUP(B1, 'RHP v. RHB'!C:BD, 27, FALSE)</f>
        <v>223</v>
      </c>
      <c r="E1" s="15">
        <f>VLOOKUP(B1, 'RHP v. RHB'!C:BD, 53, FALSE)</f>
        <v>23</v>
      </c>
      <c r="F1" s="15">
        <f>VLOOKUP(B1, 'RHP v. RHB'!C:BD, 35, FALSE)</f>
        <v>9</v>
      </c>
      <c r="G1" s="15">
        <f>VLOOKUP(B1, 'RHP v. RHB'!C:BD, 36, FALSE)</f>
        <v>0</v>
      </c>
      <c r="H1" s="15">
        <f>VLOOKUP(B1, 'RHP v. RHB'!C:BD, 37, FALSE)</f>
        <v>8</v>
      </c>
      <c r="I1" s="15">
        <f>VLOOKUP(B1, 'RHP v. RHB'!C:BD, 47, FALSE)</f>
        <v>3</v>
      </c>
      <c r="J1" s="15">
        <f>VLOOKUP(B1, 'RHP v. RHB'!C:BD, 40, FALSE)</f>
        <v>20</v>
      </c>
      <c r="K1" s="15">
        <f>VLOOKUP(B1, 'RHP v. RHB'!C:BD, 54, FALSE)</f>
        <v>0</v>
      </c>
      <c r="L1" s="16"/>
      <c r="M1" s="17"/>
      <c r="N1" s="14"/>
      <c r="O1" s="14"/>
      <c r="P1" s="14"/>
      <c r="Q1" s="14"/>
      <c r="R1" s="14"/>
      <c r="S1" s="14"/>
      <c r="T1" s="18">
        <f t="shared" ref="T1:U1" si="1">AVERAGE(T3:T1001)</f>
        <v>1.140278748</v>
      </c>
      <c r="U1" s="19">
        <f t="shared" si="1"/>
        <v>4898.02367</v>
      </c>
      <c r="V1" s="14"/>
      <c r="W1" s="14"/>
      <c r="X1" s="14"/>
      <c r="Y1" s="14"/>
    </row>
    <row r="2">
      <c r="A2" s="1" t="s">
        <v>2</v>
      </c>
      <c r="B2" s="13"/>
      <c r="C2" s="12" t="s">
        <v>6</v>
      </c>
      <c r="D2" s="12" t="s">
        <v>9</v>
      </c>
      <c r="E2" s="12" t="s">
        <v>32</v>
      </c>
      <c r="F2" s="12" t="s">
        <v>13</v>
      </c>
      <c r="G2" s="12" t="s">
        <v>14</v>
      </c>
      <c r="H2" s="12" t="s">
        <v>7</v>
      </c>
      <c r="I2" s="12" t="s">
        <v>26</v>
      </c>
      <c r="J2" s="12" t="s">
        <v>18</v>
      </c>
      <c r="K2" s="12" t="s">
        <v>33</v>
      </c>
      <c r="L2" s="20" t="s">
        <v>1293</v>
      </c>
      <c r="M2" s="20" t="s">
        <v>1294</v>
      </c>
      <c r="N2" s="12" t="s">
        <v>1295</v>
      </c>
      <c r="O2" s="12" t="s">
        <v>1296</v>
      </c>
      <c r="P2" s="12" t="s">
        <v>1297</v>
      </c>
      <c r="Q2" s="12" t="s">
        <v>1298</v>
      </c>
      <c r="R2" s="12" t="s">
        <v>1299</v>
      </c>
      <c r="S2" s="12" t="s">
        <v>1300</v>
      </c>
      <c r="T2" s="12" t="s">
        <v>1301</v>
      </c>
      <c r="U2" s="21" t="s">
        <v>1302</v>
      </c>
      <c r="V2" s="14"/>
      <c r="W2" s="14"/>
      <c r="X2" s="14"/>
      <c r="Y2" s="14"/>
    </row>
    <row r="3">
      <c r="A3" s="4" t="s">
        <v>163</v>
      </c>
      <c r="B3" s="13"/>
      <c r="C3" s="12">
        <f>VLOOKUP(A3,'RHB v. RHP'!C:AH, 5, FALSE)</f>
        <v>164</v>
      </c>
      <c r="D3" s="22">
        <f>VLOOKUP(A3,'RHB v. RHP'!C:AH, 8, FALSE)</f>
        <v>539</v>
      </c>
      <c r="E3" s="22">
        <f>VLOOKUP(A3,'RHB v. RHP'!C:AH, 31, FALSE)</f>
        <v>59</v>
      </c>
      <c r="F3" s="15">
        <f>VLOOKUP(A3,'RHB v. RHP'!C:AH, 12, FALSE)</f>
        <v>22</v>
      </c>
      <c r="G3" s="15">
        <f>VLOOKUP(A3,'RHB v. RHP'!C:AH, 13, FALSE)</f>
        <v>2</v>
      </c>
      <c r="H3" s="15">
        <f>VLOOKUP(A3,'RHB v. RHP'!C:AH, 6, FALSE)</f>
        <v>48</v>
      </c>
      <c r="I3" s="15">
        <f>VLOOKUP(A3,'RHB v. RHP'!C:AH, 25, FALSE)</f>
        <v>15</v>
      </c>
      <c r="J3" s="15">
        <f>VLOOKUP(A3,'RHB v. RHP'!C:AH, 17, FALSE)</f>
        <v>89</v>
      </c>
      <c r="K3" s="23">
        <f>VLOOKUP(A3,'RHB v. RHP'!C:AH, 32, FALSE)</f>
        <v>7</v>
      </c>
      <c r="L3" s="17">
        <f t="shared" ref="L3:L426" si="2">D3/C3</f>
        <v>3.286585366</v>
      </c>
      <c r="M3" s="17">
        <f t="shared" ref="M3:M426" si="3">(((E3+$E$1)*3)/(D3+$D$1))</f>
        <v>0.3228346457</v>
      </c>
      <c r="N3" s="24">
        <f t="shared" ref="N3:N426" si="4">(((F3+$F$1)*5)/(D3+$D$1))</f>
        <v>0.2034120735</v>
      </c>
      <c r="O3" s="24">
        <f t="shared" ref="O3:O426" si="5">(((G3+$G$1)*8)/(D3+$D$1))</f>
        <v>0.02099737533</v>
      </c>
      <c r="P3" s="24">
        <f t="shared" ref="P3:P426" si="6">(((H3+$H$1)*10)/(D3+$D$1))</f>
        <v>0.7349081365</v>
      </c>
      <c r="Q3" s="24">
        <f t="shared" ref="Q3:Q426" si="7">(((I3+$I$1)*2)/(D3+$D$1))</f>
        <v>0.04724409449</v>
      </c>
      <c r="R3" s="24">
        <f t="shared" ref="R3:R426" si="8">(((J3+$J$1)*2)/(D3+$D$1))</f>
        <v>0.2860892388</v>
      </c>
      <c r="S3" s="17">
        <f t="shared" ref="S3:S426" si="9">(((K3+$K$1)*5)/(D3+$D$1))</f>
        <v>0.04593175853</v>
      </c>
      <c r="T3" s="17">
        <f t="shared" ref="T3:T426" si="10">M3+N3+O3+P3+Q3+R3+S3</f>
        <v>1.661417323</v>
      </c>
      <c r="U3" s="25">
        <f t="shared" ref="U3:U426" si="11">(((T3*0.800451)+T3)*3515.66)/1.473595629</f>
        <v>7136.554452</v>
      </c>
      <c r="V3" s="14"/>
      <c r="W3" s="14"/>
      <c r="X3" s="14"/>
      <c r="Y3" s="14"/>
    </row>
    <row r="4">
      <c r="A4" s="4" t="s">
        <v>265</v>
      </c>
      <c r="B4" s="13"/>
      <c r="C4" s="12">
        <f>VLOOKUP(A4,'RHB v. RHP'!C:AH, 5, FALSE)</f>
        <v>119</v>
      </c>
      <c r="D4" s="22">
        <f>VLOOKUP(A4,'RHB v. RHP'!C:AH, 8, FALSE)</f>
        <v>424</v>
      </c>
      <c r="E4" s="22">
        <f>VLOOKUP(A4,'RHB v. RHP'!C:AH, 31, FALSE)</f>
        <v>67</v>
      </c>
      <c r="F4" s="15">
        <f>VLOOKUP(A4,'RHB v. RHP'!C:AH, 12, FALSE)</f>
        <v>17</v>
      </c>
      <c r="G4" s="15">
        <f>VLOOKUP(A4,'RHB v. RHP'!C:AH, 13, FALSE)</f>
        <v>7</v>
      </c>
      <c r="H4" s="15">
        <f>VLOOKUP(A4,'RHB v. RHP'!C:AH, 6, FALSE)</f>
        <v>28</v>
      </c>
      <c r="I4" s="15">
        <f>VLOOKUP(A4,'RHB v. RHP'!C:AH, 25, FALSE)</f>
        <v>3</v>
      </c>
      <c r="J4" s="15">
        <f>VLOOKUP(A4,'RHB v. RHP'!C:AH, 17, FALSE)</f>
        <v>29</v>
      </c>
      <c r="K4" s="23">
        <f>VLOOKUP(A4,'RHB v. RHP'!C:AH, 32, FALSE)</f>
        <v>15</v>
      </c>
      <c r="L4" s="17">
        <f t="shared" si="2"/>
        <v>3.56302521</v>
      </c>
      <c r="M4" s="17">
        <f t="shared" si="3"/>
        <v>0.4173106646</v>
      </c>
      <c r="N4" s="24">
        <f t="shared" si="4"/>
        <v>0.200927357</v>
      </c>
      <c r="O4" s="24">
        <f t="shared" si="5"/>
        <v>0.08655332303</v>
      </c>
      <c r="P4" s="24">
        <f t="shared" si="6"/>
        <v>0.5564142195</v>
      </c>
      <c r="Q4" s="24">
        <f t="shared" si="7"/>
        <v>0.01854714065</v>
      </c>
      <c r="R4" s="24">
        <f t="shared" si="8"/>
        <v>0.1514683153</v>
      </c>
      <c r="S4" s="17">
        <f t="shared" si="9"/>
        <v>0.1159196291</v>
      </c>
      <c r="T4" s="17">
        <f t="shared" si="10"/>
        <v>1.547140649</v>
      </c>
      <c r="U4" s="25">
        <f t="shared" si="11"/>
        <v>6645.683379</v>
      </c>
      <c r="V4" s="14"/>
      <c r="W4" s="14"/>
      <c r="X4" s="14"/>
      <c r="Y4" s="14"/>
    </row>
    <row r="5">
      <c r="A5" s="4" t="s">
        <v>43</v>
      </c>
      <c r="B5" s="13"/>
      <c r="C5" s="12">
        <f>VLOOKUP(A5,'RHB v. RHP'!C:AH, 5, FALSE)</f>
        <v>175</v>
      </c>
      <c r="D5" s="22">
        <f>VLOOKUP(A5,'RHB v. RHP'!C:AH, 8, FALSE)</f>
        <v>659</v>
      </c>
      <c r="E5" s="22">
        <f>VLOOKUP(A5,'RHB v. RHP'!C:AH, 31, FALSE)</f>
        <v>98</v>
      </c>
      <c r="F5" s="15">
        <f>VLOOKUP(A5,'RHB v. RHP'!C:AH, 12, FALSE)</f>
        <v>26</v>
      </c>
      <c r="G5" s="15">
        <f>VLOOKUP(A5,'RHB v. RHP'!C:AH, 13, FALSE)</f>
        <v>1</v>
      </c>
      <c r="H5" s="15">
        <f>VLOOKUP(A5,'RHB v. RHP'!C:AH, 6, FALSE)</f>
        <v>40</v>
      </c>
      <c r="I5" s="15">
        <f>VLOOKUP(A5,'RHB v. RHP'!C:AH, 25, FALSE)</f>
        <v>7</v>
      </c>
      <c r="J5" s="15">
        <f>VLOOKUP(A5,'RHB v. RHP'!C:AH, 17, FALSE)</f>
        <v>75</v>
      </c>
      <c r="K5" s="23">
        <f>VLOOKUP(A5,'RHB v. RHP'!C:AH, 32, FALSE)</f>
        <v>27</v>
      </c>
      <c r="L5" s="17">
        <f t="shared" si="2"/>
        <v>3.765714286</v>
      </c>
      <c r="M5" s="17">
        <f t="shared" si="3"/>
        <v>0.4115646259</v>
      </c>
      <c r="N5" s="24">
        <f t="shared" si="4"/>
        <v>0.1984126984</v>
      </c>
      <c r="O5" s="24">
        <f t="shared" si="5"/>
        <v>0.009070294785</v>
      </c>
      <c r="P5" s="24">
        <f t="shared" si="6"/>
        <v>0.5442176871</v>
      </c>
      <c r="Q5" s="24">
        <f t="shared" si="7"/>
        <v>0.02267573696</v>
      </c>
      <c r="R5" s="24">
        <f t="shared" si="8"/>
        <v>0.2154195011</v>
      </c>
      <c r="S5" s="17">
        <f t="shared" si="9"/>
        <v>0.1530612245</v>
      </c>
      <c r="T5" s="17">
        <f t="shared" si="10"/>
        <v>1.554421769</v>
      </c>
      <c r="U5" s="25">
        <f t="shared" si="11"/>
        <v>6676.959149</v>
      </c>
      <c r="V5" s="14"/>
      <c r="W5" s="14"/>
      <c r="X5" s="14"/>
      <c r="Y5" s="14"/>
    </row>
    <row r="6">
      <c r="A6" s="4" t="s">
        <v>175</v>
      </c>
      <c r="B6" s="13"/>
      <c r="C6" s="12">
        <f>VLOOKUP(A6,'RHB v. RHP'!C:AH, 5, FALSE)</f>
        <v>177</v>
      </c>
      <c r="D6" s="22">
        <f>VLOOKUP(A6,'RHB v. RHP'!C:AH, 8, FALSE)</f>
        <v>639</v>
      </c>
      <c r="E6" s="22">
        <f>VLOOKUP(A6,'RHB v. RHP'!C:AH, 31, FALSE)</f>
        <v>97</v>
      </c>
      <c r="F6" s="15">
        <f>VLOOKUP(A6,'RHB v. RHP'!C:AH, 12, FALSE)</f>
        <v>34</v>
      </c>
      <c r="G6" s="15">
        <f>VLOOKUP(A6,'RHB v. RHP'!C:AH, 13, FALSE)</f>
        <v>5</v>
      </c>
      <c r="H6" s="15">
        <f>VLOOKUP(A6,'RHB v. RHP'!C:AH, 6, FALSE)</f>
        <v>36</v>
      </c>
      <c r="I6" s="15">
        <f>VLOOKUP(A6,'RHB v. RHP'!C:AH, 25, FALSE)</f>
        <v>4</v>
      </c>
      <c r="J6" s="15">
        <f>VLOOKUP(A6,'RHB v. RHP'!C:AH, 17, FALSE)</f>
        <v>80</v>
      </c>
      <c r="K6" s="23">
        <f>VLOOKUP(A6,'RHB v. RHP'!C:AH, 32, FALSE)</f>
        <v>12</v>
      </c>
      <c r="L6" s="17">
        <f t="shared" si="2"/>
        <v>3.610169492</v>
      </c>
      <c r="M6" s="17">
        <f t="shared" si="3"/>
        <v>0.4176334107</v>
      </c>
      <c r="N6" s="24">
        <f t="shared" si="4"/>
        <v>0.2494199536</v>
      </c>
      <c r="O6" s="24">
        <f t="shared" si="5"/>
        <v>0.0464037123</v>
      </c>
      <c r="P6" s="24">
        <f t="shared" si="6"/>
        <v>0.5104408353</v>
      </c>
      <c r="Q6" s="24">
        <f t="shared" si="7"/>
        <v>0.0162412993</v>
      </c>
      <c r="R6" s="24">
        <f t="shared" si="8"/>
        <v>0.2320185615</v>
      </c>
      <c r="S6" s="17">
        <f t="shared" si="9"/>
        <v>0.06960556845</v>
      </c>
      <c r="T6" s="17">
        <f t="shared" si="10"/>
        <v>1.541763341</v>
      </c>
      <c r="U6" s="25">
        <f t="shared" si="11"/>
        <v>6622.585358</v>
      </c>
      <c r="V6" s="14"/>
      <c r="W6" s="14"/>
      <c r="X6" s="14"/>
      <c r="Y6" s="14"/>
    </row>
    <row r="7">
      <c r="A7" s="4" t="s">
        <v>326</v>
      </c>
      <c r="B7" s="13"/>
      <c r="C7" s="12">
        <f>VLOOKUP(A7,'RHB v. RHP'!C:AH, 5, FALSE)</f>
        <v>156</v>
      </c>
      <c r="D7" s="22">
        <f>VLOOKUP(A7,'RHB v. RHP'!C:AH, 8, FALSE)</f>
        <v>570</v>
      </c>
      <c r="E7" s="22">
        <f>VLOOKUP(A7,'RHB v. RHP'!C:AH, 31, FALSE)</f>
        <v>95</v>
      </c>
      <c r="F7" s="15">
        <f>VLOOKUP(A7,'RHB v. RHP'!C:AH, 12, FALSE)</f>
        <v>35</v>
      </c>
      <c r="G7" s="15">
        <f>VLOOKUP(A7,'RHB v. RHP'!C:AH, 13, FALSE)</f>
        <v>6</v>
      </c>
      <c r="H7" s="15">
        <f>VLOOKUP(A7,'RHB v. RHP'!C:AH, 6, FALSE)</f>
        <v>24</v>
      </c>
      <c r="I7" s="15">
        <f>VLOOKUP(A7,'RHB v. RHP'!C:AH, 25, FALSE)</f>
        <v>5</v>
      </c>
      <c r="J7" s="15">
        <f>VLOOKUP(A7,'RHB v. RHP'!C:AH, 17, FALSE)</f>
        <v>42</v>
      </c>
      <c r="K7" s="23">
        <f>VLOOKUP(A7,'RHB v. RHP'!C:AH, 32, FALSE)</f>
        <v>23</v>
      </c>
      <c r="L7" s="17">
        <f t="shared" si="2"/>
        <v>3.653846154</v>
      </c>
      <c r="M7" s="17">
        <f t="shared" si="3"/>
        <v>0.446406053</v>
      </c>
      <c r="N7" s="24">
        <f t="shared" si="4"/>
        <v>0.2774274905</v>
      </c>
      <c r="O7" s="24">
        <f t="shared" si="5"/>
        <v>0.0605296343</v>
      </c>
      <c r="P7" s="24">
        <f t="shared" si="6"/>
        <v>0.4035308953</v>
      </c>
      <c r="Q7" s="24">
        <f t="shared" si="7"/>
        <v>0.02017654477</v>
      </c>
      <c r="R7" s="24">
        <f t="shared" si="8"/>
        <v>0.1563682219</v>
      </c>
      <c r="S7" s="17">
        <f t="shared" si="9"/>
        <v>0.1450189155</v>
      </c>
      <c r="T7" s="17">
        <f t="shared" si="10"/>
        <v>1.509457755</v>
      </c>
      <c r="U7" s="25">
        <f t="shared" si="11"/>
        <v>6483.817952</v>
      </c>
      <c r="V7" s="14"/>
      <c r="W7" s="14"/>
      <c r="X7" s="14"/>
      <c r="Y7" s="14"/>
    </row>
    <row r="8">
      <c r="A8" s="4" t="s">
        <v>75</v>
      </c>
      <c r="B8" s="13"/>
      <c r="C8" s="12">
        <f>VLOOKUP(A8,'RHB v. RHP'!C:AH, 5, FALSE)</f>
        <v>89</v>
      </c>
      <c r="D8" s="22">
        <f>VLOOKUP(A8,'RHB v. RHP'!C:AH, 8, FALSE)</f>
        <v>234</v>
      </c>
      <c r="E8" s="22">
        <f>VLOOKUP(A8,'RHB v. RHP'!C:AH, 31, FALSE)</f>
        <v>25</v>
      </c>
      <c r="F8" s="15">
        <f>VLOOKUP(A8,'RHB v. RHP'!C:AH, 12, FALSE)</f>
        <v>13</v>
      </c>
      <c r="G8" s="15">
        <f>VLOOKUP(A8,'RHB v. RHP'!C:AH, 13, FALSE)</f>
        <v>1</v>
      </c>
      <c r="H8" s="15">
        <f>VLOOKUP(A8,'RHB v. RHP'!C:AH, 6, FALSE)</f>
        <v>21</v>
      </c>
      <c r="I8" s="15">
        <f>VLOOKUP(A8,'RHB v. RHP'!C:AH, 25, FALSE)</f>
        <v>1</v>
      </c>
      <c r="J8" s="15">
        <f>VLOOKUP(A8,'RHB v. RHP'!C:AH, 17, FALSE)</f>
        <v>28</v>
      </c>
      <c r="K8" s="23">
        <f>VLOOKUP(A8,'RHB v. RHP'!C:AH, 32, FALSE)</f>
        <v>1</v>
      </c>
      <c r="L8" s="17">
        <f t="shared" si="2"/>
        <v>2.629213483</v>
      </c>
      <c r="M8" s="17">
        <f t="shared" si="3"/>
        <v>0.3150984683</v>
      </c>
      <c r="N8" s="24">
        <f t="shared" si="4"/>
        <v>0.2407002188</v>
      </c>
      <c r="O8" s="24">
        <f t="shared" si="5"/>
        <v>0.01750547046</v>
      </c>
      <c r="P8" s="24">
        <f t="shared" si="6"/>
        <v>0.6345733042</v>
      </c>
      <c r="Q8" s="24">
        <f t="shared" si="7"/>
        <v>0.01750547046</v>
      </c>
      <c r="R8" s="24">
        <f t="shared" si="8"/>
        <v>0.2100656455</v>
      </c>
      <c r="S8" s="17">
        <f t="shared" si="9"/>
        <v>0.01094091904</v>
      </c>
      <c r="T8" s="17">
        <f t="shared" si="10"/>
        <v>1.446389497</v>
      </c>
      <c r="U8" s="25">
        <f t="shared" si="11"/>
        <v>6212.910664</v>
      </c>
      <c r="V8" s="14"/>
      <c r="W8" s="14"/>
      <c r="X8" s="14"/>
      <c r="Y8" s="14"/>
    </row>
    <row r="9">
      <c r="A9" s="4" t="s">
        <v>193</v>
      </c>
      <c r="B9" s="13"/>
      <c r="C9" s="12">
        <f>VLOOKUP(A9,'RHB v. RHP'!C:AH, 5, FALSE)</f>
        <v>117</v>
      </c>
      <c r="D9" s="22">
        <f>VLOOKUP(A9,'RHB v. RHP'!C:AH, 8, FALSE)</f>
        <v>389</v>
      </c>
      <c r="E9" s="22">
        <f>VLOOKUP(A9,'RHB v. RHP'!C:AH, 31, FALSE)</f>
        <v>53</v>
      </c>
      <c r="F9" s="15">
        <f>VLOOKUP(A9,'RHB v. RHP'!C:AH, 12, FALSE)</f>
        <v>20</v>
      </c>
      <c r="G9" s="15">
        <f>VLOOKUP(A9,'RHB v. RHP'!C:AH, 13, FALSE)</f>
        <v>2</v>
      </c>
      <c r="H9" s="15">
        <f>VLOOKUP(A9,'RHB v. RHP'!C:AH, 6, FALSE)</f>
        <v>27</v>
      </c>
      <c r="I9" s="15">
        <f>VLOOKUP(A9,'RHB v. RHP'!C:AH, 25, FALSE)</f>
        <v>14</v>
      </c>
      <c r="J9" s="15">
        <f>VLOOKUP(A9,'RHB v. RHP'!C:AH, 17, FALSE)</f>
        <v>25</v>
      </c>
      <c r="K9" s="23">
        <f>VLOOKUP(A9,'RHB v. RHP'!C:AH, 32, FALSE)</f>
        <v>8</v>
      </c>
      <c r="L9" s="17">
        <f t="shared" si="2"/>
        <v>3.324786325</v>
      </c>
      <c r="M9" s="17">
        <f t="shared" si="3"/>
        <v>0.3725490196</v>
      </c>
      <c r="N9" s="24">
        <f t="shared" si="4"/>
        <v>0.2369281046</v>
      </c>
      <c r="O9" s="24">
        <f t="shared" si="5"/>
        <v>0.02614379085</v>
      </c>
      <c r="P9" s="24">
        <f t="shared" si="6"/>
        <v>0.5718954248</v>
      </c>
      <c r="Q9" s="24">
        <f t="shared" si="7"/>
        <v>0.05555555556</v>
      </c>
      <c r="R9" s="24">
        <f t="shared" si="8"/>
        <v>0.1470588235</v>
      </c>
      <c r="S9" s="17">
        <f t="shared" si="9"/>
        <v>0.06535947712</v>
      </c>
      <c r="T9" s="17">
        <f t="shared" si="10"/>
        <v>1.475490196</v>
      </c>
      <c r="U9" s="25">
        <f t="shared" si="11"/>
        <v>6337.911603</v>
      </c>
      <c r="V9" s="14"/>
      <c r="W9" s="14"/>
      <c r="X9" s="14"/>
      <c r="Y9" s="14"/>
    </row>
    <row r="10">
      <c r="A10" s="4" t="s">
        <v>142</v>
      </c>
      <c r="B10" s="13"/>
      <c r="C10" s="12">
        <f>VLOOKUP(A10,'RHB v. RHP'!C:AH, 5, FALSE)</f>
        <v>143</v>
      </c>
      <c r="D10" s="22">
        <f>VLOOKUP(A10,'RHB v. RHP'!C:AH, 8, FALSE)</f>
        <v>509</v>
      </c>
      <c r="E10" s="22">
        <f>VLOOKUP(A10,'RHB v. RHP'!C:AH, 31, FALSE)</f>
        <v>66</v>
      </c>
      <c r="F10" s="15">
        <f>VLOOKUP(A10,'RHB v. RHP'!C:AH, 12, FALSE)</f>
        <v>22</v>
      </c>
      <c r="G10" s="15">
        <f>VLOOKUP(A10,'RHB v. RHP'!C:AH, 13, FALSE)</f>
        <v>3</v>
      </c>
      <c r="H10" s="15">
        <f>VLOOKUP(A10,'RHB v. RHP'!C:AH, 6, FALSE)</f>
        <v>35</v>
      </c>
      <c r="I10" s="15">
        <f>VLOOKUP(A10,'RHB v. RHP'!C:AH, 25, FALSE)</f>
        <v>8</v>
      </c>
      <c r="J10" s="15">
        <f>VLOOKUP(A10,'RHB v. RHP'!C:AH, 17, FALSE)</f>
        <v>57</v>
      </c>
      <c r="K10" s="23">
        <f>VLOOKUP(A10,'RHB v. RHP'!C:AH, 32, FALSE)</f>
        <v>3</v>
      </c>
      <c r="L10" s="17">
        <f t="shared" si="2"/>
        <v>3.559440559</v>
      </c>
      <c r="M10" s="17">
        <f t="shared" si="3"/>
        <v>0.3647540984</v>
      </c>
      <c r="N10" s="24">
        <f t="shared" si="4"/>
        <v>0.2117486339</v>
      </c>
      <c r="O10" s="24">
        <f t="shared" si="5"/>
        <v>0.03278688525</v>
      </c>
      <c r="P10" s="24">
        <f t="shared" si="6"/>
        <v>0.587431694</v>
      </c>
      <c r="Q10" s="24">
        <f t="shared" si="7"/>
        <v>0.03005464481</v>
      </c>
      <c r="R10" s="24">
        <f t="shared" si="8"/>
        <v>0.2103825137</v>
      </c>
      <c r="S10" s="17">
        <f t="shared" si="9"/>
        <v>0.02049180328</v>
      </c>
      <c r="T10" s="17">
        <f t="shared" si="10"/>
        <v>1.457650273</v>
      </c>
      <c r="U10" s="25">
        <f t="shared" si="11"/>
        <v>6261.280898</v>
      </c>
      <c r="V10" s="14"/>
      <c r="W10" s="14"/>
      <c r="X10" s="14"/>
      <c r="Y10" s="14"/>
    </row>
    <row r="11">
      <c r="A11" s="4" t="s">
        <v>164</v>
      </c>
      <c r="B11" s="13"/>
      <c r="C11" s="12">
        <f>VLOOKUP(A11,'RHB v. RHP'!C:AH, 5, FALSE)</f>
        <v>175</v>
      </c>
      <c r="D11" s="22">
        <f>VLOOKUP(A11,'RHB v. RHP'!C:AH, 8, FALSE)</f>
        <v>584</v>
      </c>
      <c r="E11" s="22">
        <f>VLOOKUP(A11,'RHB v. RHP'!C:AH, 31, FALSE)</f>
        <v>89</v>
      </c>
      <c r="F11" s="15">
        <f>VLOOKUP(A11,'RHB v. RHP'!C:AH, 12, FALSE)</f>
        <v>38</v>
      </c>
      <c r="G11" s="15">
        <f>VLOOKUP(A11,'RHB v. RHP'!C:AH, 13, FALSE)</f>
        <v>3</v>
      </c>
      <c r="H11" s="15">
        <f>VLOOKUP(A11,'RHB v. RHP'!C:AH, 6, FALSE)</f>
        <v>29</v>
      </c>
      <c r="I11" s="15">
        <f>VLOOKUP(A11,'RHB v. RHP'!C:AH, 25, FALSE)</f>
        <v>10</v>
      </c>
      <c r="J11" s="15">
        <f>VLOOKUP(A11,'RHB v. RHP'!C:AH, 17, FALSE)</f>
        <v>71</v>
      </c>
      <c r="K11" s="23">
        <f>VLOOKUP(A11,'RHB v. RHP'!C:AH, 32, FALSE)</f>
        <v>1</v>
      </c>
      <c r="L11" s="17">
        <f t="shared" si="2"/>
        <v>3.337142857</v>
      </c>
      <c r="M11" s="17">
        <f t="shared" si="3"/>
        <v>0.4163568773</v>
      </c>
      <c r="N11" s="24">
        <f t="shared" si="4"/>
        <v>0.2912019827</v>
      </c>
      <c r="O11" s="24">
        <f t="shared" si="5"/>
        <v>0.02973977695</v>
      </c>
      <c r="P11" s="24">
        <f t="shared" si="6"/>
        <v>0.458488228</v>
      </c>
      <c r="Q11" s="24">
        <f t="shared" si="7"/>
        <v>0.0322180917</v>
      </c>
      <c r="R11" s="24">
        <f t="shared" si="8"/>
        <v>0.2255266419</v>
      </c>
      <c r="S11" s="17">
        <f t="shared" si="9"/>
        <v>0.006195786865</v>
      </c>
      <c r="T11" s="17">
        <f t="shared" si="10"/>
        <v>1.459727385</v>
      </c>
      <c r="U11" s="25">
        <f t="shared" si="11"/>
        <v>6270.203054</v>
      </c>
      <c r="V11" s="14"/>
      <c r="W11" s="14"/>
      <c r="X11" s="14"/>
      <c r="Y11" s="14"/>
    </row>
    <row r="12">
      <c r="A12" s="4" t="s">
        <v>119</v>
      </c>
      <c r="B12" s="13"/>
      <c r="C12" s="12">
        <f>VLOOKUP(A12,'RHB v. RHP'!C:AH, 5, FALSE)</f>
        <v>176</v>
      </c>
      <c r="D12" s="22">
        <f>VLOOKUP(A12,'RHB v. RHP'!C:AH, 8, FALSE)</f>
        <v>594</v>
      </c>
      <c r="E12" s="22">
        <f>VLOOKUP(A12,'RHB v. RHP'!C:AH, 31, FALSE)</f>
        <v>83</v>
      </c>
      <c r="F12" s="15">
        <f>VLOOKUP(A12,'RHB v. RHP'!C:AH, 12, FALSE)</f>
        <v>32</v>
      </c>
      <c r="G12" s="15">
        <f>VLOOKUP(A12,'RHB v. RHP'!C:AH, 13, FALSE)</f>
        <v>5</v>
      </c>
      <c r="H12" s="15">
        <f>VLOOKUP(A12,'RHB v. RHP'!C:AH, 6, FALSE)</f>
        <v>31</v>
      </c>
      <c r="I12" s="15">
        <f>VLOOKUP(A12,'RHB v. RHP'!C:AH, 25, FALSE)</f>
        <v>5</v>
      </c>
      <c r="J12" s="15">
        <f>VLOOKUP(A12,'RHB v. RHP'!C:AH, 17, FALSE)</f>
        <v>55</v>
      </c>
      <c r="K12" s="23">
        <f>VLOOKUP(A12,'RHB v. RHP'!C:AH, 32, FALSE)</f>
        <v>14</v>
      </c>
      <c r="L12" s="17">
        <f t="shared" si="2"/>
        <v>3.375</v>
      </c>
      <c r="M12" s="17">
        <f t="shared" si="3"/>
        <v>0.3892288862</v>
      </c>
      <c r="N12" s="24">
        <f t="shared" si="4"/>
        <v>0.2509179927</v>
      </c>
      <c r="O12" s="24">
        <f t="shared" si="5"/>
        <v>0.04895960832</v>
      </c>
      <c r="P12" s="24">
        <f t="shared" si="6"/>
        <v>0.4773561812</v>
      </c>
      <c r="Q12" s="24">
        <f t="shared" si="7"/>
        <v>0.01958384333</v>
      </c>
      <c r="R12" s="24">
        <f t="shared" si="8"/>
        <v>0.1835985312</v>
      </c>
      <c r="S12" s="17">
        <f t="shared" si="9"/>
        <v>0.08567931457</v>
      </c>
      <c r="T12" s="17">
        <f t="shared" si="10"/>
        <v>1.455324357</v>
      </c>
      <c r="U12" s="25">
        <f t="shared" si="11"/>
        <v>6251.290016</v>
      </c>
      <c r="V12" s="14"/>
      <c r="W12" s="14"/>
      <c r="X12" s="14"/>
      <c r="Y12" s="14"/>
    </row>
    <row r="13">
      <c r="A13" s="4" t="s">
        <v>177</v>
      </c>
      <c r="B13" s="13"/>
      <c r="C13" s="12">
        <f>VLOOKUP(A13,'RHB v. RHP'!C:AH, 5, FALSE)</f>
        <v>70</v>
      </c>
      <c r="D13" s="22">
        <f>VLOOKUP(A13,'RHB v. RHP'!C:AH, 8, FALSE)</f>
        <v>187</v>
      </c>
      <c r="E13" s="22">
        <f>VLOOKUP(A13,'RHB v. RHP'!C:AH, 31, FALSE)</f>
        <v>16</v>
      </c>
      <c r="F13" s="15">
        <f>VLOOKUP(A13,'RHB v. RHP'!C:AH, 12, FALSE)</f>
        <v>9</v>
      </c>
      <c r="G13" s="15">
        <f>VLOOKUP(A13,'RHB v. RHP'!C:AH, 13, FALSE)</f>
        <v>0</v>
      </c>
      <c r="H13" s="15">
        <f>VLOOKUP(A13,'RHB v. RHP'!C:AH, 6, FALSE)</f>
        <v>17</v>
      </c>
      <c r="I13" s="15">
        <f>VLOOKUP(A13,'RHB v. RHP'!C:AH, 25, FALSE)</f>
        <v>4</v>
      </c>
      <c r="J13" s="15">
        <f>VLOOKUP(A13,'RHB v. RHP'!C:AH, 17, FALSE)</f>
        <v>23</v>
      </c>
      <c r="K13" s="23">
        <f>VLOOKUP(A13,'RHB v. RHP'!C:AH, 32, FALSE)</f>
        <v>1</v>
      </c>
      <c r="L13" s="17">
        <f t="shared" si="2"/>
        <v>2.671428571</v>
      </c>
      <c r="M13" s="17">
        <f t="shared" si="3"/>
        <v>0.2853658537</v>
      </c>
      <c r="N13" s="24">
        <f t="shared" si="4"/>
        <v>0.2195121951</v>
      </c>
      <c r="O13" s="24">
        <f t="shared" si="5"/>
        <v>0</v>
      </c>
      <c r="P13" s="24">
        <f t="shared" si="6"/>
        <v>0.6097560976</v>
      </c>
      <c r="Q13" s="24">
        <f t="shared" si="7"/>
        <v>0.03414634146</v>
      </c>
      <c r="R13" s="24">
        <f t="shared" si="8"/>
        <v>0.2097560976</v>
      </c>
      <c r="S13" s="17">
        <f t="shared" si="9"/>
        <v>0.01219512195</v>
      </c>
      <c r="T13" s="17">
        <f t="shared" si="10"/>
        <v>1.370731707</v>
      </c>
      <c r="U13" s="25">
        <f t="shared" si="11"/>
        <v>5887.925528</v>
      </c>
      <c r="V13" s="14"/>
      <c r="W13" s="14"/>
      <c r="X13" s="14"/>
      <c r="Y13" s="14"/>
    </row>
    <row r="14">
      <c r="A14" s="4" t="s">
        <v>202</v>
      </c>
      <c r="B14" s="13"/>
      <c r="C14" s="12">
        <f>VLOOKUP(A14,'RHB v. RHP'!C:AH, 5, FALSE)</f>
        <v>149</v>
      </c>
      <c r="D14" s="22">
        <f>VLOOKUP(A14,'RHB v. RHP'!C:AH, 8, FALSE)</f>
        <v>492</v>
      </c>
      <c r="E14" s="22">
        <f>VLOOKUP(A14,'RHB v. RHP'!C:AH, 31, FALSE)</f>
        <v>73</v>
      </c>
      <c r="F14" s="15">
        <f>VLOOKUP(A14,'RHB v. RHP'!C:AH, 12, FALSE)</f>
        <v>25</v>
      </c>
      <c r="G14" s="15">
        <f>VLOOKUP(A14,'RHB v. RHP'!C:AH, 13, FALSE)</f>
        <v>0</v>
      </c>
      <c r="H14" s="15">
        <f>VLOOKUP(A14,'RHB v. RHP'!C:AH, 6, FALSE)</f>
        <v>32</v>
      </c>
      <c r="I14" s="15">
        <f>VLOOKUP(A14,'RHB v. RHP'!C:AH, 25, FALSE)</f>
        <v>8</v>
      </c>
      <c r="J14" s="15">
        <f>VLOOKUP(A14,'RHB v. RHP'!C:AH, 17, FALSE)</f>
        <v>47</v>
      </c>
      <c r="K14" s="23">
        <f>VLOOKUP(A14,'RHB v. RHP'!C:AH, 32, FALSE)</f>
        <v>-1</v>
      </c>
      <c r="L14" s="17">
        <f t="shared" si="2"/>
        <v>3.302013423</v>
      </c>
      <c r="M14" s="17">
        <f t="shared" si="3"/>
        <v>0.4027972028</v>
      </c>
      <c r="N14" s="24">
        <f t="shared" si="4"/>
        <v>0.2377622378</v>
      </c>
      <c r="O14" s="24">
        <f t="shared" si="5"/>
        <v>0</v>
      </c>
      <c r="P14" s="24">
        <f t="shared" si="6"/>
        <v>0.5594405594</v>
      </c>
      <c r="Q14" s="24">
        <f t="shared" si="7"/>
        <v>0.03076923077</v>
      </c>
      <c r="R14" s="24">
        <f t="shared" si="8"/>
        <v>0.1874125874</v>
      </c>
      <c r="S14" s="17">
        <f t="shared" si="9"/>
        <v>-0.006993006993</v>
      </c>
      <c r="T14" s="17">
        <f t="shared" si="10"/>
        <v>1.411188811</v>
      </c>
      <c r="U14" s="25">
        <f t="shared" si="11"/>
        <v>6061.707468</v>
      </c>
      <c r="V14" s="14"/>
      <c r="W14" s="14"/>
      <c r="X14" s="14"/>
      <c r="Y14" s="14"/>
    </row>
    <row r="15">
      <c r="A15" s="4" t="s">
        <v>192</v>
      </c>
      <c r="B15" s="13"/>
      <c r="C15" s="12">
        <f>VLOOKUP(A15,'RHB v. RHP'!C:AH, 5, FALSE)</f>
        <v>159</v>
      </c>
      <c r="D15" s="22">
        <f>VLOOKUP(A15,'RHB v. RHP'!C:AH, 8, FALSE)</f>
        <v>557</v>
      </c>
      <c r="E15" s="22">
        <f>VLOOKUP(A15,'RHB v. RHP'!C:AH, 31, FALSE)</f>
        <v>99</v>
      </c>
      <c r="F15" s="15">
        <f>VLOOKUP(A15,'RHB v. RHP'!C:AH, 12, FALSE)</f>
        <v>28</v>
      </c>
      <c r="G15" s="15">
        <f>VLOOKUP(A15,'RHB v. RHP'!C:AH, 13, FALSE)</f>
        <v>5</v>
      </c>
      <c r="H15" s="15">
        <f>VLOOKUP(A15,'RHB v. RHP'!C:AH, 6, FALSE)</f>
        <v>20</v>
      </c>
      <c r="I15" s="15">
        <f>VLOOKUP(A15,'RHB v. RHP'!C:AH, 25, FALSE)</f>
        <v>19</v>
      </c>
      <c r="J15" s="15">
        <f>VLOOKUP(A15,'RHB v. RHP'!C:AH, 17, FALSE)</f>
        <v>31</v>
      </c>
      <c r="K15" s="23">
        <f>VLOOKUP(A15,'RHB v. RHP'!C:AH, 32, FALSE)</f>
        <v>16</v>
      </c>
      <c r="L15" s="17">
        <f t="shared" si="2"/>
        <v>3.503144654</v>
      </c>
      <c r="M15" s="17">
        <f t="shared" si="3"/>
        <v>0.4692307692</v>
      </c>
      <c r="N15" s="24">
        <f t="shared" si="4"/>
        <v>0.2371794872</v>
      </c>
      <c r="O15" s="24">
        <f t="shared" si="5"/>
        <v>0.05128205128</v>
      </c>
      <c r="P15" s="24">
        <f t="shared" si="6"/>
        <v>0.358974359</v>
      </c>
      <c r="Q15" s="24">
        <f t="shared" si="7"/>
        <v>0.05641025641</v>
      </c>
      <c r="R15" s="24">
        <f t="shared" si="8"/>
        <v>0.1307692308</v>
      </c>
      <c r="S15" s="17">
        <f t="shared" si="9"/>
        <v>0.1025641026</v>
      </c>
      <c r="T15" s="17">
        <f t="shared" si="10"/>
        <v>1.406410256</v>
      </c>
      <c r="U15" s="25">
        <f t="shared" si="11"/>
        <v>6041.181369</v>
      </c>
      <c r="V15" s="14"/>
      <c r="W15" s="14"/>
      <c r="X15" s="14"/>
      <c r="Y15" s="14"/>
    </row>
    <row r="16">
      <c r="A16" s="4" t="s">
        <v>325</v>
      </c>
      <c r="B16" s="13"/>
      <c r="C16" s="12">
        <f>VLOOKUP(A16,'RHB v. RHP'!C:AH, 5, FALSE)</f>
        <v>185</v>
      </c>
      <c r="D16" s="22">
        <f>VLOOKUP(A16,'RHB v. RHP'!C:AH, 8, FALSE)</f>
        <v>569</v>
      </c>
      <c r="E16" s="22">
        <f>VLOOKUP(A16,'RHB v. RHP'!C:AH, 31, FALSE)</f>
        <v>92</v>
      </c>
      <c r="F16" s="15">
        <f>VLOOKUP(A16,'RHB v. RHP'!C:AH, 12, FALSE)</f>
        <v>26</v>
      </c>
      <c r="G16" s="15">
        <f>VLOOKUP(A16,'RHB v. RHP'!C:AH, 13, FALSE)</f>
        <v>4</v>
      </c>
      <c r="H16" s="15">
        <f>VLOOKUP(A16,'RHB v. RHP'!C:AH, 6, FALSE)</f>
        <v>16</v>
      </c>
      <c r="I16" s="15">
        <f>VLOOKUP(A16,'RHB v. RHP'!C:AH, 25, FALSE)</f>
        <v>4</v>
      </c>
      <c r="J16" s="15">
        <f>VLOOKUP(A16,'RHB v. RHP'!C:AH, 17, FALSE)</f>
        <v>56</v>
      </c>
      <c r="K16" s="23">
        <f>VLOOKUP(A16,'RHB v. RHP'!C:AH, 32, FALSE)</f>
        <v>31</v>
      </c>
      <c r="L16" s="17">
        <f t="shared" si="2"/>
        <v>3.075675676</v>
      </c>
      <c r="M16" s="17">
        <f t="shared" si="3"/>
        <v>0.4356060606</v>
      </c>
      <c r="N16" s="24">
        <f t="shared" si="4"/>
        <v>0.220959596</v>
      </c>
      <c r="O16" s="24">
        <f t="shared" si="5"/>
        <v>0.0404040404</v>
      </c>
      <c r="P16" s="24">
        <f t="shared" si="6"/>
        <v>0.303030303</v>
      </c>
      <c r="Q16" s="24">
        <f t="shared" si="7"/>
        <v>0.01767676768</v>
      </c>
      <c r="R16" s="24">
        <f t="shared" si="8"/>
        <v>0.1919191919</v>
      </c>
      <c r="S16" s="17">
        <f t="shared" si="9"/>
        <v>0.1957070707</v>
      </c>
      <c r="T16" s="17">
        <f t="shared" si="10"/>
        <v>1.40530303</v>
      </c>
      <c r="U16" s="25">
        <f t="shared" si="11"/>
        <v>6036.425322</v>
      </c>
      <c r="V16" s="14"/>
      <c r="W16" s="14"/>
      <c r="X16" s="14"/>
      <c r="Y16" s="14"/>
    </row>
    <row r="17">
      <c r="A17" s="4" t="s">
        <v>38</v>
      </c>
      <c r="B17" s="13"/>
      <c r="C17" s="12">
        <f>VLOOKUP(A17,'RHB v. RHP'!C:AH, 5, FALSE)</f>
        <v>167</v>
      </c>
      <c r="D17" s="22">
        <f>VLOOKUP(A17,'RHB v. RHP'!C:AH, 8, FALSE)</f>
        <v>571</v>
      </c>
      <c r="E17" s="22">
        <f>VLOOKUP(A17,'RHB v. RHP'!C:AH, 31, FALSE)</f>
        <v>98</v>
      </c>
      <c r="F17" s="15">
        <f>VLOOKUP(A17,'RHB v. RHP'!C:AH, 12, FALSE)</f>
        <v>32</v>
      </c>
      <c r="G17" s="15">
        <f>VLOOKUP(A17,'RHB v. RHP'!C:AH, 13, FALSE)</f>
        <v>8</v>
      </c>
      <c r="H17" s="15">
        <f>VLOOKUP(A17,'RHB v. RHP'!C:AH, 6, FALSE)</f>
        <v>21</v>
      </c>
      <c r="I17" s="15">
        <f>VLOOKUP(A17,'RHB v. RHP'!C:AH, 25, FALSE)</f>
        <v>5</v>
      </c>
      <c r="J17" s="15">
        <f>VLOOKUP(A17,'RHB v. RHP'!C:AH, 17, FALSE)</f>
        <v>51</v>
      </c>
      <c r="K17" s="23">
        <f>VLOOKUP(A17,'RHB v. RHP'!C:AH, 32, FALSE)</f>
        <v>7</v>
      </c>
      <c r="L17" s="17">
        <f t="shared" si="2"/>
        <v>3.419161677</v>
      </c>
      <c r="M17" s="17">
        <f t="shared" si="3"/>
        <v>0.4571788413</v>
      </c>
      <c r="N17" s="24">
        <f t="shared" si="4"/>
        <v>0.258186398</v>
      </c>
      <c r="O17" s="24">
        <f t="shared" si="5"/>
        <v>0.08060453401</v>
      </c>
      <c r="P17" s="24">
        <f t="shared" si="6"/>
        <v>0.3652392947</v>
      </c>
      <c r="Q17" s="24">
        <f t="shared" si="7"/>
        <v>0.0201511335</v>
      </c>
      <c r="R17" s="24">
        <f t="shared" si="8"/>
        <v>0.1788413098</v>
      </c>
      <c r="S17" s="17">
        <f t="shared" si="9"/>
        <v>0.04408060453</v>
      </c>
      <c r="T17" s="17">
        <f t="shared" si="10"/>
        <v>1.404282116</v>
      </c>
      <c r="U17" s="25">
        <f t="shared" si="11"/>
        <v>6032.040023</v>
      </c>
      <c r="V17" s="14"/>
      <c r="W17" s="14"/>
      <c r="X17" s="14"/>
      <c r="Y17" s="14"/>
    </row>
    <row r="18">
      <c r="A18" s="4" t="s">
        <v>106</v>
      </c>
      <c r="B18" s="13"/>
      <c r="C18" s="12">
        <f>VLOOKUP(A18,'RHB v. RHP'!C:AH, 5, FALSE)</f>
        <v>172</v>
      </c>
      <c r="D18" s="22">
        <f>VLOOKUP(A18,'RHB v. RHP'!C:AH, 8, FALSE)</f>
        <v>561</v>
      </c>
      <c r="E18" s="22">
        <f>VLOOKUP(A18,'RHB v. RHP'!C:AH, 31, FALSE)</f>
        <v>82</v>
      </c>
      <c r="F18" s="15">
        <f>VLOOKUP(A18,'RHB v. RHP'!C:AH, 12, FALSE)</f>
        <v>35</v>
      </c>
      <c r="G18" s="15">
        <f>VLOOKUP(A18,'RHB v. RHP'!C:AH, 13, FALSE)</f>
        <v>2</v>
      </c>
      <c r="H18" s="15">
        <f>VLOOKUP(A18,'RHB v. RHP'!C:AH, 6, FALSE)</f>
        <v>30</v>
      </c>
      <c r="I18" s="15">
        <f>VLOOKUP(A18,'RHB v. RHP'!C:AH, 25, FALSE)</f>
        <v>2</v>
      </c>
      <c r="J18" s="15">
        <f>VLOOKUP(A18,'RHB v. RHP'!C:AH, 17, FALSE)</f>
        <v>32</v>
      </c>
      <c r="K18" s="23">
        <f>VLOOKUP(A18,'RHB v. RHP'!C:AH, 32, FALSE)</f>
        <v>11</v>
      </c>
      <c r="L18" s="17">
        <f t="shared" si="2"/>
        <v>3.261627907</v>
      </c>
      <c r="M18" s="17">
        <f t="shared" si="3"/>
        <v>0.4017857143</v>
      </c>
      <c r="N18" s="24">
        <f t="shared" si="4"/>
        <v>0.2806122449</v>
      </c>
      <c r="O18" s="24">
        <f t="shared" si="5"/>
        <v>0.02040816327</v>
      </c>
      <c r="P18" s="24">
        <f t="shared" si="6"/>
        <v>0.4846938776</v>
      </c>
      <c r="Q18" s="24">
        <f t="shared" si="7"/>
        <v>0.01275510204</v>
      </c>
      <c r="R18" s="24">
        <f t="shared" si="8"/>
        <v>0.1326530612</v>
      </c>
      <c r="S18" s="17">
        <f t="shared" si="9"/>
        <v>0.07015306122</v>
      </c>
      <c r="T18" s="17">
        <f t="shared" si="10"/>
        <v>1.403061224</v>
      </c>
      <c r="U18" s="25">
        <f t="shared" si="11"/>
        <v>6026.795731</v>
      </c>
      <c r="V18" s="14"/>
      <c r="W18" s="14"/>
      <c r="X18" s="14"/>
      <c r="Y18" s="14"/>
    </row>
    <row r="19">
      <c r="A19" s="4" t="s">
        <v>100</v>
      </c>
      <c r="B19" s="13"/>
      <c r="C19" s="12">
        <f>VLOOKUP(A19,'RHB v. RHP'!C:AH, 5, FALSE)</f>
        <v>59</v>
      </c>
      <c r="D19" s="22">
        <f>VLOOKUP(A19,'RHB v. RHP'!C:AH, 8, FALSE)</f>
        <v>183</v>
      </c>
      <c r="E19" s="22">
        <f>VLOOKUP(A19,'RHB v. RHP'!C:AH, 31, FALSE)</f>
        <v>21</v>
      </c>
      <c r="F19" s="15">
        <f>VLOOKUP(A19,'RHB v. RHP'!C:AH, 12, FALSE)</f>
        <v>6</v>
      </c>
      <c r="G19" s="15">
        <f>VLOOKUP(A19,'RHB v. RHP'!C:AH, 13, FALSE)</f>
        <v>0</v>
      </c>
      <c r="H19" s="15">
        <f>VLOOKUP(A19,'RHB v. RHP'!C:AH, 6, FALSE)</f>
        <v>15</v>
      </c>
      <c r="I19" s="15">
        <f>VLOOKUP(A19,'RHB v. RHP'!C:AH, 25, FALSE)</f>
        <v>1</v>
      </c>
      <c r="J19" s="15">
        <f>VLOOKUP(A19,'RHB v. RHP'!C:AH, 17, FALSE)</f>
        <v>15</v>
      </c>
      <c r="K19" s="23">
        <f>VLOOKUP(A19,'RHB v. RHP'!C:AH, 32, FALSE)</f>
        <v>6</v>
      </c>
      <c r="L19" s="17">
        <f t="shared" si="2"/>
        <v>3.101694915</v>
      </c>
      <c r="M19" s="17">
        <f t="shared" si="3"/>
        <v>0.3251231527</v>
      </c>
      <c r="N19" s="24">
        <f t="shared" si="4"/>
        <v>0.184729064</v>
      </c>
      <c r="O19" s="24">
        <f t="shared" si="5"/>
        <v>0</v>
      </c>
      <c r="P19" s="24">
        <f t="shared" si="6"/>
        <v>0.5665024631</v>
      </c>
      <c r="Q19" s="24">
        <f t="shared" si="7"/>
        <v>0.0197044335</v>
      </c>
      <c r="R19" s="24">
        <f t="shared" si="8"/>
        <v>0.1724137931</v>
      </c>
      <c r="S19" s="17">
        <f t="shared" si="9"/>
        <v>0.07389162562</v>
      </c>
      <c r="T19" s="17">
        <f t="shared" si="10"/>
        <v>1.342364532</v>
      </c>
      <c r="U19" s="25">
        <f t="shared" si="11"/>
        <v>5766.075414</v>
      </c>
      <c r="V19" s="14"/>
      <c r="W19" s="14"/>
      <c r="X19" s="14"/>
      <c r="Y19" s="14"/>
    </row>
    <row r="20">
      <c r="A20" s="4" t="s">
        <v>97</v>
      </c>
      <c r="B20" s="13"/>
      <c r="C20" s="12">
        <f>VLOOKUP(A20,'RHB v. RHP'!C:AH, 5, FALSE)</f>
        <v>189</v>
      </c>
      <c r="D20" s="22">
        <f>VLOOKUP(A20,'RHB v. RHP'!C:AH, 8, FALSE)</f>
        <v>621</v>
      </c>
      <c r="E20" s="22">
        <f>VLOOKUP(A20,'RHB v. RHP'!C:AH, 31, FALSE)</f>
        <v>74</v>
      </c>
      <c r="F20" s="15">
        <f>VLOOKUP(A20,'RHB v. RHP'!C:AH, 12, FALSE)</f>
        <v>20</v>
      </c>
      <c r="G20" s="15">
        <f>VLOOKUP(A20,'RHB v. RHP'!C:AH, 13, FALSE)</f>
        <v>2</v>
      </c>
      <c r="H20" s="15">
        <f>VLOOKUP(A20,'RHB v. RHP'!C:AH, 6, FALSE)</f>
        <v>47</v>
      </c>
      <c r="I20" s="15">
        <f>VLOOKUP(A20,'RHB v. RHP'!C:AH, 25, FALSE)</f>
        <v>10</v>
      </c>
      <c r="J20" s="15">
        <f>VLOOKUP(A20,'RHB v. RHP'!C:AH, 17, FALSE)</f>
        <v>56</v>
      </c>
      <c r="K20" s="23">
        <f>VLOOKUP(A20,'RHB v. RHP'!C:AH, 32, FALSE)</f>
        <v>1</v>
      </c>
      <c r="L20" s="17">
        <f t="shared" si="2"/>
        <v>3.285714286</v>
      </c>
      <c r="M20" s="17">
        <f t="shared" si="3"/>
        <v>0.3447867299</v>
      </c>
      <c r="N20" s="24">
        <f t="shared" si="4"/>
        <v>0.1718009479</v>
      </c>
      <c r="O20" s="24">
        <f t="shared" si="5"/>
        <v>0.01895734597</v>
      </c>
      <c r="P20" s="24">
        <f t="shared" si="6"/>
        <v>0.6516587678</v>
      </c>
      <c r="Q20" s="24">
        <f t="shared" si="7"/>
        <v>0.0308056872</v>
      </c>
      <c r="R20" s="24">
        <f t="shared" si="8"/>
        <v>0.1800947867</v>
      </c>
      <c r="S20" s="17">
        <f t="shared" si="9"/>
        <v>0.005924170616</v>
      </c>
      <c r="T20" s="17">
        <f t="shared" si="10"/>
        <v>1.404028436</v>
      </c>
      <c r="U20" s="25">
        <f t="shared" si="11"/>
        <v>6030.950351</v>
      </c>
      <c r="V20" s="14"/>
      <c r="W20" s="14"/>
      <c r="X20" s="14"/>
      <c r="Y20" s="14"/>
    </row>
    <row r="21">
      <c r="A21" s="4" t="s">
        <v>311</v>
      </c>
      <c r="B21" s="13"/>
      <c r="C21" s="12">
        <f>VLOOKUP(A21,'RHB v. RHP'!C:AH, 5, FALSE)</f>
        <v>130</v>
      </c>
      <c r="D21" s="22">
        <f>VLOOKUP(A21,'RHB v. RHP'!C:AH, 8, FALSE)</f>
        <v>397</v>
      </c>
      <c r="E21" s="22">
        <f>VLOOKUP(A21,'RHB v. RHP'!C:AH, 31, FALSE)</f>
        <v>58</v>
      </c>
      <c r="F21" s="15">
        <f>VLOOKUP(A21,'RHB v. RHP'!C:AH, 12, FALSE)</f>
        <v>18</v>
      </c>
      <c r="G21" s="15">
        <f>VLOOKUP(A21,'RHB v. RHP'!C:AH, 13, FALSE)</f>
        <v>5</v>
      </c>
      <c r="H21" s="15">
        <f>VLOOKUP(A21,'RHB v. RHP'!C:AH, 6, FALSE)</f>
        <v>19</v>
      </c>
      <c r="I21" s="15">
        <f>VLOOKUP(A21,'RHB v. RHP'!C:AH, 25, FALSE)</f>
        <v>5</v>
      </c>
      <c r="J21" s="15">
        <f>VLOOKUP(A21,'RHB v. RHP'!C:AH, 17, FALSE)</f>
        <v>22</v>
      </c>
      <c r="K21" s="23">
        <f>VLOOKUP(A21,'RHB v. RHP'!C:AH, 32, FALSE)</f>
        <v>13</v>
      </c>
      <c r="L21" s="17">
        <f t="shared" si="2"/>
        <v>3.053846154</v>
      </c>
      <c r="M21" s="17">
        <f t="shared" si="3"/>
        <v>0.3919354839</v>
      </c>
      <c r="N21" s="24">
        <f t="shared" si="4"/>
        <v>0.2177419355</v>
      </c>
      <c r="O21" s="24">
        <f t="shared" si="5"/>
        <v>0.06451612903</v>
      </c>
      <c r="P21" s="24">
        <f t="shared" si="6"/>
        <v>0.435483871</v>
      </c>
      <c r="Q21" s="24">
        <f t="shared" si="7"/>
        <v>0.02580645161</v>
      </c>
      <c r="R21" s="24">
        <f t="shared" si="8"/>
        <v>0.135483871</v>
      </c>
      <c r="S21" s="17">
        <f t="shared" si="9"/>
        <v>0.1048387097</v>
      </c>
      <c r="T21" s="17">
        <f t="shared" si="10"/>
        <v>1.375806452</v>
      </c>
      <c r="U21" s="25">
        <f t="shared" si="11"/>
        <v>5909.723898</v>
      </c>
      <c r="V21" s="14"/>
      <c r="W21" s="14"/>
      <c r="X21" s="14"/>
      <c r="Y21" s="14"/>
    </row>
    <row r="22">
      <c r="A22" s="4" t="s">
        <v>153</v>
      </c>
      <c r="B22" s="13"/>
      <c r="C22" s="12">
        <f>VLOOKUP(A22,'RHB v. RHP'!C:AH, 5, FALSE)</f>
        <v>198</v>
      </c>
      <c r="D22" s="22">
        <f>VLOOKUP(A22,'RHB v. RHP'!C:AH, 8, FALSE)</f>
        <v>656</v>
      </c>
      <c r="E22" s="22">
        <f>VLOOKUP(A22,'RHB v. RHP'!C:AH, 31, FALSE)</f>
        <v>71</v>
      </c>
      <c r="F22" s="15">
        <f>VLOOKUP(A22,'RHB v. RHP'!C:AH, 12, FALSE)</f>
        <v>29</v>
      </c>
      <c r="G22" s="15">
        <f>VLOOKUP(A22,'RHB v. RHP'!C:AH, 13, FALSE)</f>
        <v>0</v>
      </c>
      <c r="H22" s="15">
        <f>VLOOKUP(A22,'RHB v. RHP'!C:AH, 6, FALSE)</f>
        <v>47</v>
      </c>
      <c r="I22" s="15">
        <f>VLOOKUP(A22,'RHB v. RHP'!C:AH, 25, FALSE)</f>
        <v>11</v>
      </c>
      <c r="J22" s="15">
        <f>VLOOKUP(A22,'RHB v. RHP'!C:AH, 17, FALSE)</f>
        <v>70</v>
      </c>
      <c r="K22" s="23">
        <f>VLOOKUP(A22,'RHB v. RHP'!C:AH, 32, FALSE)</f>
        <v>0</v>
      </c>
      <c r="L22" s="17">
        <f t="shared" si="2"/>
        <v>3.313131313</v>
      </c>
      <c r="M22" s="17">
        <f t="shared" si="3"/>
        <v>0.3208191126</v>
      </c>
      <c r="N22" s="24">
        <f t="shared" si="4"/>
        <v>0.2161547213</v>
      </c>
      <c r="O22" s="24">
        <f t="shared" si="5"/>
        <v>0</v>
      </c>
      <c r="P22" s="24">
        <f t="shared" si="6"/>
        <v>0.6257110353</v>
      </c>
      <c r="Q22" s="24">
        <f t="shared" si="7"/>
        <v>0.03185437998</v>
      </c>
      <c r="R22" s="24">
        <f t="shared" si="8"/>
        <v>0.204778157</v>
      </c>
      <c r="S22" s="17">
        <f t="shared" si="9"/>
        <v>0</v>
      </c>
      <c r="T22" s="17">
        <f t="shared" si="10"/>
        <v>1.399317406</v>
      </c>
      <c r="U22" s="25">
        <f t="shared" si="11"/>
        <v>6010.714302</v>
      </c>
      <c r="V22" s="14"/>
      <c r="W22" s="14"/>
      <c r="X22" s="14"/>
      <c r="Y22" s="14"/>
    </row>
    <row r="23">
      <c r="A23" s="4" t="s">
        <v>210</v>
      </c>
      <c r="B23" s="13"/>
      <c r="C23" s="12">
        <f>VLOOKUP(A23,'RHB v. RHP'!C:AH, 5, FALSE)</f>
        <v>186</v>
      </c>
      <c r="D23" s="22">
        <f>VLOOKUP(A23,'RHB v. RHP'!C:AH, 8, FALSE)</f>
        <v>620</v>
      </c>
      <c r="E23" s="22">
        <f>VLOOKUP(A23,'RHB v. RHP'!C:AH, 31, FALSE)</f>
        <v>69</v>
      </c>
      <c r="F23" s="15">
        <f>VLOOKUP(A23,'RHB v. RHP'!C:AH, 12, FALSE)</f>
        <v>25</v>
      </c>
      <c r="G23" s="15">
        <f>VLOOKUP(A23,'RHB v. RHP'!C:AH, 13, FALSE)</f>
        <v>1</v>
      </c>
      <c r="H23" s="15">
        <f>VLOOKUP(A23,'RHB v. RHP'!C:AH, 6, FALSE)</f>
        <v>43</v>
      </c>
      <c r="I23" s="15">
        <f>VLOOKUP(A23,'RHB v. RHP'!C:AH, 25, FALSE)</f>
        <v>21</v>
      </c>
      <c r="J23" s="15">
        <f>VLOOKUP(A23,'RHB v. RHP'!C:AH, 17, FALSE)</f>
        <v>60</v>
      </c>
      <c r="K23" s="23">
        <f>VLOOKUP(A23,'RHB v. RHP'!C:AH, 32, FALSE)</f>
        <v>1</v>
      </c>
      <c r="L23" s="17">
        <f t="shared" si="2"/>
        <v>3.333333333</v>
      </c>
      <c r="M23" s="17">
        <f t="shared" si="3"/>
        <v>0.3274021352</v>
      </c>
      <c r="N23" s="24">
        <f t="shared" si="4"/>
        <v>0.2016607355</v>
      </c>
      <c r="O23" s="24">
        <f t="shared" si="5"/>
        <v>0.009489916963</v>
      </c>
      <c r="P23" s="24">
        <f t="shared" si="6"/>
        <v>0.6049822064</v>
      </c>
      <c r="Q23" s="24">
        <f t="shared" si="7"/>
        <v>0.05693950178</v>
      </c>
      <c r="R23" s="24">
        <f t="shared" si="8"/>
        <v>0.1897983393</v>
      </c>
      <c r="S23" s="17">
        <f t="shared" si="9"/>
        <v>0.005931198102</v>
      </c>
      <c r="T23" s="17">
        <f t="shared" si="10"/>
        <v>1.396204033</v>
      </c>
      <c r="U23" s="25">
        <f t="shared" si="11"/>
        <v>5997.340928</v>
      </c>
      <c r="V23" s="14"/>
      <c r="W23" s="14"/>
      <c r="X23" s="14"/>
      <c r="Y23" s="14"/>
    </row>
    <row r="24">
      <c r="A24" s="4" t="s">
        <v>87</v>
      </c>
      <c r="B24" s="13"/>
      <c r="C24" s="12">
        <f>VLOOKUP(A24,'RHB v. RHP'!C:AH, 5, FALSE)</f>
        <v>153</v>
      </c>
      <c r="D24" s="22">
        <f>VLOOKUP(A24,'RHB v. RHP'!C:AH, 8, FALSE)</f>
        <v>514</v>
      </c>
      <c r="E24" s="22">
        <f>VLOOKUP(A24,'RHB v. RHP'!C:AH, 31, FALSE)</f>
        <v>88</v>
      </c>
      <c r="F24" s="15">
        <f>VLOOKUP(A24,'RHB v. RHP'!C:AH, 12, FALSE)</f>
        <v>24</v>
      </c>
      <c r="G24" s="15">
        <f>VLOOKUP(A24,'RHB v. RHP'!C:AH, 13, FALSE)</f>
        <v>3</v>
      </c>
      <c r="H24" s="15">
        <f>VLOOKUP(A24,'RHB v. RHP'!C:AH, 6, FALSE)</f>
        <v>25</v>
      </c>
      <c r="I24" s="15">
        <f>VLOOKUP(A24,'RHB v. RHP'!C:AH, 25, FALSE)</f>
        <v>3</v>
      </c>
      <c r="J24" s="15">
        <f>VLOOKUP(A24,'RHB v. RHP'!C:AH, 17, FALSE)</f>
        <v>44</v>
      </c>
      <c r="K24" s="23">
        <f>VLOOKUP(A24,'RHB v. RHP'!C:AH, 32, FALSE)</f>
        <v>6</v>
      </c>
      <c r="L24" s="17">
        <f t="shared" si="2"/>
        <v>3.359477124</v>
      </c>
      <c r="M24" s="17">
        <f t="shared" si="3"/>
        <v>0.4518317503</v>
      </c>
      <c r="N24" s="24">
        <f t="shared" si="4"/>
        <v>0.223880597</v>
      </c>
      <c r="O24" s="24">
        <f t="shared" si="5"/>
        <v>0.03256445047</v>
      </c>
      <c r="P24" s="24">
        <f t="shared" si="6"/>
        <v>0.447761194</v>
      </c>
      <c r="Q24" s="24">
        <f t="shared" si="7"/>
        <v>0.01628222524</v>
      </c>
      <c r="R24" s="24">
        <f t="shared" si="8"/>
        <v>0.1736770692</v>
      </c>
      <c r="S24" s="17">
        <f t="shared" si="9"/>
        <v>0.04070556309</v>
      </c>
      <c r="T24" s="17">
        <f t="shared" si="10"/>
        <v>1.386702849</v>
      </c>
      <c r="U24" s="25">
        <f t="shared" si="11"/>
        <v>5956.528957</v>
      </c>
      <c r="V24" s="14"/>
      <c r="W24" s="14"/>
      <c r="X24" s="14"/>
      <c r="Y24" s="14"/>
    </row>
    <row r="25">
      <c r="A25" s="4" t="s">
        <v>323</v>
      </c>
      <c r="B25" s="13"/>
      <c r="C25" s="12">
        <f>VLOOKUP(A25,'RHB v. RHP'!C:AH, 5, FALSE)</f>
        <v>55</v>
      </c>
      <c r="D25" s="22">
        <f>VLOOKUP(A25,'RHB v. RHP'!C:AH, 8, FALSE)</f>
        <v>193</v>
      </c>
      <c r="E25" s="22">
        <f>VLOOKUP(A25,'RHB v. RHP'!C:AH, 31, FALSE)</f>
        <v>27</v>
      </c>
      <c r="F25" s="15">
        <f>VLOOKUP(A25,'RHB v. RHP'!C:AH, 12, FALSE)</f>
        <v>17</v>
      </c>
      <c r="G25" s="15">
        <f>VLOOKUP(A25,'RHB v. RHP'!C:AH, 13, FALSE)</f>
        <v>0</v>
      </c>
      <c r="H25" s="15">
        <f>VLOOKUP(A25,'RHB v. RHP'!C:AH, 6, FALSE)</f>
        <v>11</v>
      </c>
      <c r="I25" s="15">
        <f>VLOOKUP(A25,'RHB v. RHP'!C:AH, 25, FALSE)</f>
        <v>1</v>
      </c>
      <c r="J25" s="15">
        <f>VLOOKUP(A25,'RHB v. RHP'!C:AH, 17, FALSE)</f>
        <v>11</v>
      </c>
      <c r="K25" s="23">
        <f>VLOOKUP(A25,'RHB v. RHP'!C:AH, 32, FALSE)</f>
        <v>3</v>
      </c>
      <c r="L25" s="17">
        <f t="shared" si="2"/>
        <v>3.509090909</v>
      </c>
      <c r="M25" s="17">
        <f t="shared" si="3"/>
        <v>0.3605769231</v>
      </c>
      <c r="N25" s="24">
        <f t="shared" si="4"/>
        <v>0.3125</v>
      </c>
      <c r="O25" s="24">
        <f t="shared" si="5"/>
        <v>0</v>
      </c>
      <c r="P25" s="24">
        <f t="shared" si="6"/>
        <v>0.4567307692</v>
      </c>
      <c r="Q25" s="24">
        <f t="shared" si="7"/>
        <v>0.01923076923</v>
      </c>
      <c r="R25" s="24">
        <f t="shared" si="8"/>
        <v>0.1490384615</v>
      </c>
      <c r="S25" s="17">
        <f t="shared" si="9"/>
        <v>0.03605769231</v>
      </c>
      <c r="T25" s="17">
        <f t="shared" si="10"/>
        <v>1.334134615</v>
      </c>
      <c r="U25" s="25">
        <f t="shared" si="11"/>
        <v>5730.724122</v>
      </c>
      <c r="V25" s="14"/>
      <c r="W25" s="14"/>
      <c r="X25" s="14"/>
      <c r="Y25" s="14"/>
    </row>
    <row r="26">
      <c r="A26" s="4" t="s">
        <v>354</v>
      </c>
      <c r="B26" s="13"/>
      <c r="C26" s="12">
        <f>VLOOKUP(A26,'RHB v. RHP'!C:AH, 5, FALSE)</f>
        <v>44</v>
      </c>
      <c r="D26" s="22">
        <f>VLOOKUP(A26,'RHB v. RHP'!C:AH, 8, FALSE)</f>
        <v>69</v>
      </c>
      <c r="E26" s="22">
        <f>VLOOKUP(A26,'RHB v. RHP'!C:AH, 31, FALSE)</f>
        <v>11</v>
      </c>
      <c r="F26" s="15">
        <f>VLOOKUP(A26,'RHB v. RHP'!C:AH, 12, FALSE)</f>
        <v>5</v>
      </c>
      <c r="G26" s="15">
        <f>VLOOKUP(A26,'RHB v. RHP'!C:AH, 13, FALSE)</f>
        <v>0</v>
      </c>
      <c r="H26" s="15">
        <f>VLOOKUP(A26,'RHB v. RHP'!C:AH, 6, FALSE)</f>
        <v>6</v>
      </c>
      <c r="I26" s="15">
        <f>VLOOKUP(A26,'RHB v. RHP'!C:AH, 25, FALSE)</f>
        <v>1</v>
      </c>
      <c r="J26" s="15">
        <f>VLOOKUP(A26,'RHB v. RHP'!C:AH, 17, FALSE)</f>
        <v>7</v>
      </c>
      <c r="K26" s="23">
        <f>VLOOKUP(A26,'RHB v. RHP'!C:AH, 32, FALSE)</f>
        <v>0</v>
      </c>
      <c r="L26" s="17">
        <f t="shared" si="2"/>
        <v>1.568181818</v>
      </c>
      <c r="M26" s="17">
        <f t="shared" si="3"/>
        <v>0.3493150685</v>
      </c>
      <c r="N26" s="24">
        <f t="shared" si="4"/>
        <v>0.2397260274</v>
      </c>
      <c r="O26" s="24">
        <f t="shared" si="5"/>
        <v>0</v>
      </c>
      <c r="P26" s="24">
        <f t="shared" si="6"/>
        <v>0.4794520548</v>
      </c>
      <c r="Q26" s="24">
        <f t="shared" si="7"/>
        <v>0.02739726027</v>
      </c>
      <c r="R26" s="24">
        <f t="shared" si="8"/>
        <v>0.1849315068</v>
      </c>
      <c r="S26" s="17">
        <f t="shared" si="9"/>
        <v>0</v>
      </c>
      <c r="T26" s="17">
        <f t="shared" si="10"/>
        <v>1.280821918</v>
      </c>
      <c r="U26" s="25">
        <f t="shared" si="11"/>
        <v>5501.721472</v>
      </c>
      <c r="V26" s="14"/>
      <c r="W26" s="14"/>
      <c r="X26" s="14"/>
      <c r="Y26" s="14"/>
    </row>
    <row r="27">
      <c r="A27" s="4" t="s">
        <v>65</v>
      </c>
      <c r="B27" s="13"/>
      <c r="C27" s="12">
        <f>VLOOKUP(A27,'RHB v. RHP'!C:AH, 5, FALSE)</f>
        <v>185</v>
      </c>
      <c r="D27" s="22">
        <f>VLOOKUP(A27,'RHB v. RHP'!C:AH, 8, FALSE)</f>
        <v>625</v>
      </c>
      <c r="E27" s="22">
        <f>VLOOKUP(A27,'RHB v. RHP'!C:AH, 31, FALSE)</f>
        <v>93</v>
      </c>
      <c r="F27" s="15">
        <f>VLOOKUP(A27,'RHB v. RHP'!C:AH, 12, FALSE)</f>
        <v>45</v>
      </c>
      <c r="G27" s="15">
        <f>VLOOKUP(A27,'RHB v. RHP'!C:AH, 13, FALSE)</f>
        <v>0</v>
      </c>
      <c r="H27" s="15">
        <f>VLOOKUP(A27,'RHB v. RHP'!C:AH, 6, FALSE)</f>
        <v>28</v>
      </c>
      <c r="I27" s="15">
        <f>VLOOKUP(A27,'RHB v. RHP'!C:AH, 25, FALSE)</f>
        <v>2</v>
      </c>
      <c r="J27" s="15">
        <f>VLOOKUP(A27,'RHB v. RHP'!C:AH, 17, FALSE)</f>
        <v>68</v>
      </c>
      <c r="K27" s="23">
        <f>VLOOKUP(A27,'RHB v. RHP'!C:AH, 32, FALSE)</f>
        <v>3</v>
      </c>
      <c r="L27" s="17">
        <f t="shared" si="2"/>
        <v>3.378378378</v>
      </c>
      <c r="M27" s="17">
        <f t="shared" si="3"/>
        <v>0.4103773585</v>
      </c>
      <c r="N27" s="24">
        <f t="shared" si="4"/>
        <v>0.3183962264</v>
      </c>
      <c r="O27" s="24">
        <f t="shared" si="5"/>
        <v>0</v>
      </c>
      <c r="P27" s="24">
        <f t="shared" si="6"/>
        <v>0.4245283019</v>
      </c>
      <c r="Q27" s="24">
        <f t="shared" si="7"/>
        <v>0.01179245283</v>
      </c>
      <c r="R27" s="24">
        <f t="shared" si="8"/>
        <v>0.2075471698</v>
      </c>
      <c r="S27" s="17">
        <f t="shared" si="9"/>
        <v>0.01768867925</v>
      </c>
      <c r="T27" s="17">
        <f t="shared" si="10"/>
        <v>1.390330189</v>
      </c>
      <c r="U27" s="25">
        <f t="shared" si="11"/>
        <v>5972.110054</v>
      </c>
      <c r="V27" s="14"/>
      <c r="W27" s="14"/>
      <c r="X27" s="14"/>
      <c r="Y27" s="14"/>
    </row>
    <row r="28">
      <c r="A28" s="4" t="s">
        <v>254</v>
      </c>
      <c r="B28" s="13"/>
      <c r="C28" s="12">
        <f>VLOOKUP(A28,'RHB v. RHP'!C:AH, 5, FALSE)</f>
        <v>165</v>
      </c>
      <c r="D28" s="22">
        <f>VLOOKUP(A28,'RHB v. RHP'!C:AH, 8, FALSE)</f>
        <v>557</v>
      </c>
      <c r="E28" s="22">
        <f>VLOOKUP(A28,'RHB v. RHP'!C:AH, 31, FALSE)</f>
        <v>66</v>
      </c>
      <c r="F28" s="15">
        <f>VLOOKUP(A28,'RHB v. RHP'!C:AH, 12, FALSE)</f>
        <v>34</v>
      </c>
      <c r="G28" s="15">
        <f>VLOOKUP(A28,'RHB v. RHP'!C:AH, 13, FALSE)</f>
        <v>3</v>
      </c>
      <c r="H28" s="15">
        <f>VLOOKUP(A28,'RHB v. RHP'!C:AH, 6, FALSE)</f>
        <v>31</v>
      </c>
      <c r="I28" s="15">
        <f>VLOOKUP(A28,'RHB v. RHP'!C:AH, 25, FALSE)</f>
        <v>3</v>
      </c>
      <c r="J28" s="15">
        <f>VLOOKUP(A28,'RHB v. RHP'!C:AH, 17, FALSE)</f>
        <v>66</v>
      </c>
      <c r="K28" s="23">
        <f>VLOOKUP(A28,'RHB v. RHP'!C:AH, 32, FALSE)</f>
        <v>0</v>
      </c>
      <c r="L28" s="17">
        <f t="shared" si="2"/>
        <v>3.375757576</v>
      </c>
      <c r="M28" s="17">
        <f t="shared" si="3"/>
        <v>0.3423076923</v>
      </c>
      <c r="N28" s="24">
        <f t="shared" si="4"/>
        <v>0.2756410256</v>
      </c>
      <c r="O28" s="24">
        <f t="shared" si="5"/>
        <v>0.03076923077</v>
      </c>
      <c r="P28" s="24">
        <f t="shared" si="6"/>
        <v>0.5</v>
      </c>
      <c r="Q28" s="24">
        <f t="shared" si="7"/>
        <v>0.01538461538</v>
      </c>
      <c r="R28" s="24">
        <f t="shared" si="8"/>
        <v>0.2205128205</v>
      </c>
      <c r="S28" s="17">
        <f t="shared" si="9"/>
        <v>0</v>
      </c>
      <c r="T28" s="17">
        <f t="shared" si="10"/>
        <v>1.384615385</v>
      </c>
      <c r="U28" s="25">
        <f t="shared" si="11"/>
        <v>5947.562332</v>
      </c>
      <c r="V28" s="14"/>
      <c r="W28" s="14"/>
      <c r="X28" s="14"/>
      <c r="Y28" s="14"/>
    </row>
    <row r="29">
      <c r="A29" s="4" t="s">
        <v>204</v>
      </c>
      <c r="B29" s="13"/>
      <c r="C29" s="12">
        <f>VLOOKUP(A29,'RHB v. RHP'!C:AH, 5, FALSE)</f>
        <v>134</v>
      </c>
      <c r="D29" s="22">
        <f>VLOOKUP(A29,'RHB v. RHP'!C:AH, 8, FALSE)</f>
        <v>417</v>
      </c>
      <c r="E29" s="22">
        <f>VLOOKUP(A29,'RHB v. RHP'!C:AH, 31, FALSE)</f>
        <v>32</v>
      </c>
      <c r="F29" s="15">
        <f>VLOOKUP(A29,'RHB v. RHP'!C:AH, 12, FALSE)</f>
        <v>24</v>
      </c>
      <c r="G29" s="15">
        <f>VLOOKUP(A29,'RHB v. RHP'!C:AH, 13, FALSE)</f>
        <v>1</v>
      </c>
      <c r="H29" s="15">
        <f>VLOOKUP(A29,'RHB v. RHP'!C:AH, 6, FALSE)</f>
        <v>30</v>
      </c>
      <c r="I29" s="15">
        <f>VLOOKUP(A29,'RHB v. RHP'!C:AH, 25, FALSE)</f>
        <v>4</v>
      </c>
      <c r="J29" s="15">
        <f>VLOOKUP(A29,'RHB v. RHP'!C:AH, 17, FALSE)</f>
        <v>55</v>
      </c>
      <c r="K29" s="23">
        <f>VLOOKUP(A29,'RHB v. RHP'!C:AH, 32, FALSE)</f>
        <v>-1</v>
      </c>
      <c r="L29" s="17">
        <f t="shared" si="2"/>
        <v>3.111940299</v>
      </c>
      <c r="M29" s="17">
        <f t="shared" si="3"/>
        <v>0.2578125</v>
      </c>
      <c r="N29" s="24">
        <f t="shared" si="4"/>
        <v>0.2578125</v>
      </c>
      <c r="O29" s="24">
        <f t="shared" si="5"/>
        <v>0.0125</v>
      </c>
      <c r="P29" s="24">
        <f t="shared" si="6"/>
        <v>0.59375</v>
      </c>
      <c r="Q29" s="24">
        <f t="shared" si="7"/>
        <v>0.021875</v>
      </c>
      <c r="R29" s="24">
        <f t="shared" si="8"/>
        <v>0.234375</v>
      </c>
      <c r="S29" s="17">
        <f t="shared" si="9"/>
        <v>-0.0078125</v>
      </c>
      <c r="T29" s="17">
        <f t="shared" si="10"/>
        <v>1.3703125</v>
      </c>
      <c r="U29" s="25">
        <f t="shared" si="11"/>
        <v>5886.124839</v>
      </c>
      <c r="V29" s="14"/>
      <c r="W29" s="14"/>
      <c r="X29" s="14"/>
      <c r="Y29" s="14"/>
    </row>
    <row r="30">
      <c r="A30" s="4" t="s">
        <v>203</v>
      </c>
      <c r="B30" s="13"/>
      <c r="C30" s="12">
        <f>VLOOKUP(A30,'RHB v. RHP'!C:AH, 5, FALSE)</f>
        <v>160</v>
      </c>
      <c r="D30" s="22">
        <f>VLOOKUP(A30,'RHB v. RHP'!C:AH, 8, FALSE)</f>
        <v>528</v>
      </c>
      <c r="E30" s="22">
        <f>VLOOKUP(A30,'RHB v. RHP'!C:AH, 31, FALSE)</f>
        <v>64</v>
      </c>
      <c r="F30" s="15">
        <f>VLOOKUP(A30,'RHB v. RHP'!C:AH, 12, FALSE)</f>
        <v>27</v>
      </c>
      <c r="G30" s="15">
        <f>VLOOKUP(A30,'RHB v. RHP'!C:AH, 13, FALSE)</f>
        <v>0</v>
      </c>
      <c r="H30" s="15">
        <f>VLOOKUP(A30,'RHB v. RHP'!C:AH, 6, FALSE)</f>
        <v>31</v>
      </c>
      <c r="I30" s="15">
        <f>VLOOKUP(A30,'RHB v. RHP'!C:AH, 25, FALSE)</f>
        <v>4</v>
      </c>
      <c r="J30" s="15">
        <f>VLOOKUP(A30,'RHB v. RHP'!C:AH, 17, FALSE)</f>
        <v>72</v>
      </c>
      <c r="K30" s="23">
        <f>VLOOKUP(A30,'RHB v. RHP'!C:AH, 32, FALSE)</f>
        <v>1</v>
      </c>
      <c r="L30" s="17">
        <f t="shared" si="2"/>
        <v>3.3</v>
      </c>
      <c r="M30" s="17">
        <f t="shared" si="3"/>
        <v>0.3475366178</v>
      </c>
      <c r="N30" s="24">
        <f t="shared" si="4"/>
        <v>0.2396804261</v>
      </c>
      <c r="O30" s="24">
        <f t="shared" si="5"/>
        <v>0</v>
      </c>
      <c r="P30" s="24">
        <f t="shared" si="6"/>
        <v>0.5193075899</v>
      </c>
      <c r="Q30" s="24">
        <f t="shared" si="7"/>
        <v>0.01864181092</v>
      </c>
      <c r="R30" s="24">
        <f t="shared" si="8"/>
        <v>0.2450066578</v>
      </c>
      <c r="S30" s="17">
        <f t="shared" si="9"/>
        <v>0.006657789614</v>
      </c>
      <c r="T30" s="17">
        <f t="shared" si="10"/>
        <v>1.376830892</v>
      </c>
      <c r="U30" s="25">
        <f t="shared" si="11"/>
        <v>5914.124343</v>
      </c>
      <c r="V30" s="14"/>
      <c r="W30" s="14"/>
      <c r="X30" s="14"/>
      <c r="Y30" s="14"/>
    </row>
    <row r="31">
      <c r="A31" s="4" t="s">
        <v>274</v>
      </c>
      <c r="B31" s="13"/>
      <c r="C31" s="12">
        <f>VLOOKUP(A31,'RHB v. RHP'!C:AH, 5, FALSE)</f>
        <v>52</v>
      </c>
      <c r="D31" s="22">
        <f>VLOOKUP(A31,'RHB v. RHP'!C:AH, 8, FALSE)</f>
        <v>180</v>
      </c>
      <c r="E31" s="22">
        <f>VLOOKUP(A31,'RHB v. RHP'!C:AH, 31, FALSE)</f>
        <v>35</v>
      </c>
      <c r="F31" s="15">
        <f>VLOOKUP(A31,'RHB v. RHP'!C:AH, 12, FALSE)</f>
        <v>7</v>
      </c>
      <c r="G31" s="15">
        <f>VLOOKUP(A31,'RHB v. RHP'!C:AH, 13, FALSE)</f>
        <v>0</v>
      </c>
      <c r="H31" s="15">
        <f>VLOOKUP(A31,'RHB v. RHP'!C:AH, 6, FALSE)</f>
        <v>11</v>
      </c>
      <c r="I31" s="15">
        <f>VLOOKUP(A31,'RHB v. RHP'!C:AH, 25, FALSE)</f>
        <v>0</v>
      </c>
      <c r="J31" s="15">
        <f>VLOOKUP(A31,'RHB v. RHP'!C:AH, 17, FALSE)</f>
        <v>16</v>
      </c>
      <c r="K31" s="23">
        <f>VLOOKUP(A31,'RHB v. RHP'!C:AH, 32, FALSE)</f>
        <v>2</v>
      </c>
      <c r="L31" s="17">
        <f t="shared" si="2"/>
        <v>3.461538462</v>
      </c>
      <c r="M31" s="17">
        <f t="shared" si="3"/>
        <v>0.4317617866</v>
      </c>
      <c r="N31" s="24">
        <f t="shared" si="4"/>
        <v>0.1985111663</v>
      </c>
      <c r="O31" s="24">
        <f t="shared" si="5"/>
        <v>0</v>
      </c>
      <c r="P31" s="24">
        <f t="shared" si="6"/>
        <v>0.4714640199</v>
      </c>
      <c r="Q31" s="24">
        <f t="shared" si="7"/>
        <v>0.01488833747</v>
      </c>
      <c r="R31" s="24">
        <f t="shared" si="8"/>
        <v>0.1786600496</v>
      </c>
      <c r="S31" s="17">
        <f t="shared" si="9"/>
        <v>0.02481389578</v>
      </c>
      <c r="T31" s="17">
        <f t="shared" si="10"/>
        <v>1.320099256</v>
      </c>
      <c r="U31" s="25">
        <f t="shared" si="11"/>
        <v>5670.435772</v>
      </c>
      <c r="V31" s="14"/>
      <c r="W31" s="14"/>
      <c r="X31" s="14"/>
      <c r="Y31" s="14"/>
    </row>
    <row r="32">
      <c r="A32" s="4" t="s">
        <v>108</v>
      </c>
      <c r="B32" s="13"/>
      <c r="C32" s="12">
        <f>VLOOKUP(A32,'RHB v. RHP'!C:AH, 5, FALSE)</f>
        <v>158</v>
      </c>
      <c r="D32" s="22">
        <f>VLOOKUP(A32,'RHB v. RHP'!C:AH, 8, FALSE)</f>
        <v>502</v>
      </c>
      <c r="E32" s="22">
        <f>VLOOKUP(A32,'RHB v. RHP'!C:AH, 31, FALSE)</f>
        <v>55</v>
      </c>
      <c r="F32" s="15">
        <f>VLOOKUP(A32,'RHB v. RHP'!C:AH, 12, FALSE)</f>
        <v>27</v>
      </c>
      <c r="G32" s="15">
        <f>VLOOKUP(A32,'RHB v. RHP'!C:AH, 13, FALSE)</f>
        <v>4</v>
      </c>
      <c r="H32" s="15">
        <f>VLOOKUP(A32,'RHB v. RHP'!C:AH, 6, FALSE)</f>
        <v>21</v>
      </c>
      <c r="I32" s="15">
        <f>VLOOKUP(A32,'RHB v. RHP'!C:AH, 25, FALSE)</f>
        <v>3</v>
      </c>
      <c r="J32" s="15">
        <f>VLOOKUP(A32,'RHB v. RHP'!C:AH, 17, FALSE)</f>
        <v>56</v>
      </c>
      <c r="K32" s="23">
        <f>VLOOKUP(A32,'RHB v. RHP'!C:AH, 32, FALSE)</f>
        <v>19</v>
      </c>
      <c r="L32" s="17">
        <f t="shared" si="2"/>
        <v>3.17721519</v>
      </c>
      <c r="M32" s="17">
        <f t="shared" si="3"/>
        <v>0.3227586207</v>
      </c>
      <c r="N32" s="24">
        <f t="shared" si="4"/>
        <v>0.2482758621</v>
      </c>
      <c r="O32" s="24">
        <f t="shared" si="5"/>
        <v>0.04413793103</v>
      </c>
      <c r="P32" s="24">
        <f t="shared" si="6"/>
        <v>0.4</v>
      </c>
      <c r="Q32" s="24">
        <f t="shared" si="7"/>
        <v>0.01655172414</v>
      </c>
      <c r="R32" s="24">
        <f t="shared" si="8"/>
        <v>0.2096551724</v>
      </c>
      <c r="S32" s="17">
        <f t="shared" si="9"/>
        <v>0.1310344828</v>
      </c>
      <c r="T32" s="17">
        <f t="shared" si="10"/>
        <v>1.372413793</v>
      </c>
      <c r="U32" s="25">
        <f t="shared" si="11"/>
        <v>5895.150863</v>
      </c>
      <c r="V32" s="14"/>
      <c r="W32" s="14"/>
      <c r="X32" s="14"/>
      <c r="Y32" s="14"/>
    </row>
    <row r="33">
      <c r="A33" s="4" t="s">
        <v>118</v>
      </c>
      <c r="B33" s="13"/>
      <c r="C33" s="12">
        <f>VLOOKUP(A33,'RHB v. RHP'!C:AH, 5, FALSE)</f>
        <v>184</v>
      </c>
      <c r="D33" s="22">
        <f>VLOOKUP(A33,'RHB v. RHP'!C:AH, 8, FALSE)</f>
        <v>587</v>
      </c>
      <c r="E33" s="22">
        <f>VLOOKUP(A33,'RHB v. RHP'!C:AH, 31, FALSE)</f>
        <v>95</v>
      </c>
      <c r="F33" s="15">
        <f>VLOOKUP(A33,'RHB v. RHP'!C:AH, 12, FALSE)</f>
        <v>27</v>
      </c>
      <c r="G33" s="15">
        <f>VLOOKUP(A33,'RHB v. RHP'!C:AH, 13, FALSE)</f>
        <v>1</v>
      </c>
      <c r="H33" s="15">
        <f>VLOOKUP(A33,'RHB v. RHP'!C:AH, 6, FALSE)</f>
        <v>34</v>
      </c>
      <c r="I33" s="15">
        <f>VLOOKUP(A33,'RHB v. RHP'!C:AH, 25, FALSE)</f>
        <v>3</v>
      </c>
      <c r="J33" s="15">
        <f>VLOOKUP(A33,'RHB v. RHP'!C:AH, 17, FALSE)</f>
        <v>46</v>
      </c>
      <c r="K33" s="23">
        <f>VLOOKUP(A33,'RHB v. RHP'!C:AH, 32, FALSE)</f>
        <v>2</v>
      </c>
      <c r="L33" s="17">
        <f t="shared" si="2"/>
        <v>3.190217391</v>
      </c>
      <c r="M33" s="17">
        <f t="shared" si="3"/>
        <v>0.437037037</v>
      </c>
      <c r="N33" s="24">
        <f t="shared" si="4"/>
        <v>0.2222222222</v>
      </c>
      <c r="O33" s="24">
        <f t="shared" si="5"/>
        <v>0.00987654321</v>
      </c>
      <c r="P33" s="24">
        <f t="shared" si="6"/>
        <v>0.5185185185</v>
      </c>
      <c r="Q33" s="24">
        <f t="shared" si="7"/>
        <v>0.01481481481</v>
      </c>
      <c r="R33" s="24">
        <f t="shared" si="8"/>
        <v>0.162962963</v>
      </c>
      <c r="S33" s="17">
        <f t="shared" si="9"/>
        <v>0.01234567901</v>
      </c>
      <c r="T33" s="17">
        <f t="shared" si="10"/>
        <v>1.377777778</v>
      </c>
      <c r="U33" s="25">
        <f t="shared" si="11"/>
        <v>5918.191654</v>
      </c>
      <c r="V33" s="14"/>
      <c r="W33" s="14"/>
      <c r="X33" s="14"/>
      <c r="Y33" s="14"/>
    </row>
    <row r="34">
      <c r="A34" s="4" t="s">
        <v>143</v>
      </c>
      <c r="B34" s="13"/>
      <c r="C34" s="12">
        <f>VLOOKUP(A34,'RHB v. RHP'!C:AH, 5, FALSE)</f>
        <v>174</v>
      </c>
      <c r="D34" s="22">
        <f>VLOOKUP(A34,'RHB v. RHP'!C:AH, 8, FALSE)</f>
        <v>571</v>
      </c>
      <c r="E34" s="22">
        <f>VLOOKUP(A34,'RHB v. RHP'!C:AH, 31, FALSE)</f>
        <v>65</v>
      </c>
      <c r="F34" s="15">
        <f>VLOOKUP(A34,'RHB v. RHP'!C:AH, 12, FALSE)</f>
        <v>27</v>
      </c>
      <c r="G34" s="15">
        <f>VLOOKUP(A34,'RHB v. RHP'!C:AH, 13, FALSE)</f>
        <v>1</v>
      </c>
      <c r="H34" s="15">
        <f>VLOOKUP(A34,'RHB v. RHP'!C:AH, 6, FALSE)</f>
        <v>28</v>
      </c>
      <c r="I34" s="15">
        <f>VLOOKUP(A34,'RHB v. RHP'!C:AH, 25, FALSE)</f>
        <v>9</v>
      </c>
      <c r="J34" s="15">
        <f>VLOOKUP(A34,'RHB v. RHP'!C:AH, 17, FALSE)</f>
        <v>100</v>
      </c>
      <c r="K34" s="23">
        <f>VLOOKUP(A34,'RHB v. RHP'!C:AH, 32, FALSE)</f>
        <v>3</v>
      </c>
      <c r="L34" s="17">
        <f t="shared" si="2"/>
        <v>3.281609195</v>
      </c>
      <c r="M34" s="17">
        <f t="shared" si="3"/>
        <v>0.3324937028</v>
      </c>
      <c r="N34" s="24">
        <f t="shared" si="4"/>
        <v>0.2267002519</v>
      </c>
      <c r="O34" s="24">
        <f t="shared" si="5"/>
        <v>0.01007556675</v>
      </c>
      <c r="P34" s="24">
        <f t="shared" si="6"/>
        <v>0.4534005038</v>
      </c>
      <c r="Q34" s="24">
        <f t="shared" si="7"/>
        <v>0.03022670025</v>
      </c>
      <c r="R34" s="24">
        <f t="shared" si="8"/>
        <v>0.3022670025</v>
      </c>
      <c r="S34" s="17">
        <f t="shared" si="9"/>
        <v>0.01889168766</v>
      </c>
      <c r="T34" s="17">
        <f t="shared" si="10"/>
        <v>1.374055416</v>
      </c>
      <c r="U34" s="25">
        <f t="shared" si="11"/>
        <v>5902.20239</v>
      </c>
      <c r="V34" s="14"/>
      <c r="W34" s="14"/>
      <c r="X34" s="14"/>
      <c r="Y34" s="14"/>
    </row>
    <row r="35">
      <c r="A35" s="4" t="s">
        <v>90</v>
      </c>
      <c r="B35" s="13"/>
      <c r="C35" s="12">
        <f>VLOOKUP(A35,'RHB v. RHP'!C:AH, 5, FALSE)</f>
        <v>149</v>
      </c>
      <c r="D35" s="22">
        <f>VLOOKUP(A35,'RHB v. RHP'!C:AH, 8, FALSE)</f>
        <v>458</v>
      </c>
      <c r="E35" s="22">
        <f>VLOOKUP(A35,'RHB v. RHP'!C:AH, 31, FALSE)</f>
        <v>105</v>
      </c>
      <c r="F35" s="15">
        <f>VLOOKUP(A35,'RHB v. RHP'!C:AH, 12, FALSE)</f>
        <v>26</v>
      </c>
      <c r="G35" s="15">
        <f>VLOOKUP(A35,'RHB v. RHP'!C:AH, 13, FALSE)</f>
        <v>0</v>
      </c>
      <c r="H35" s="15">
        <f>VLOOKUP(A35,'RHB v. RHP'!C:AH, 6, FALSE)</f>
        <v>14</v>
      </c>
      <c r="I35" s="15">
        <f>VLOOKUP(A35,'RHB v. RHP'!C:AH, 25, FALSE)</f>
        <v>4</v>
      </c>
      <c r="J35" s="15">
        <f>VLOOKUP(A35,'RHB v. RHP'!C:AH, 17, FALSE)</f>
        <v>12</v>
      </c>
      <c r="K35" s="23">
        <f>VLOOKUP(A35,'RHB v. RHP'!C:AH, 32, FALSE)</f>
        <v>13</v>
      </c>
      <c r="L35" s="17">
        <f t="shared" si="2"/>
        <v>3.073825503</v>
      </c>
      <c r="M35" s="17">
        <f t="shared" si="3"/>
        <v>0.563876652</v>
      </c>
      <c r="N35" s="24">
        <f t="shared" si="4"/>
        <v>0.2569750367</v>
      </c>
      <c r="O35" s="24">
        <f t="shared" si="5"/>
        <v>0</v>
      </c>
      <c r="P35" s="24">
        <f t="shared" si="6"/>
        <v>0.3230543319</v>
      </c>
      <c r="Q35" s="24">
        <f t="shared" si="7"/>
        <v>0.02055800294</v>
      </c>
      <c r="R35" s="24">
        <f t="shared" si="8"/>
        <v>0.093979442</v>
      </c>
      <c r="S35" s="17">
        <f t="shared" si="9"/>
        <v>0.09544787078</v>
      </c>
      <c r="T35" s="17">
        <f t="shared" si="10"/>
        <v>1.353891336</v>
      </c>
      <c r="U35" s="25">
        <f t="shared" si="11"/>
        <v>5815.58836</v>
      </c>
      <c r="V35" s="14"/>
      <c r="W35" s="14"/>
      <c r="X35" s="14"/>
      <c r="Y35" s="14"/>
    </row>
    <row r="36">
      <c r="A36" s="8" t="s">
        <v>42</v>
      </c>
      <c r="B36" s="13"/>
      <c r="C36" s="12">
        <f>VLOOKUP(A36,'RHB v. RHP'!C:AH, 5, FALSE)</f>
        <v>73</v>
      </c>
      <c r="D36" s="22">
        <f>VLOOKUP(A36,'RHB v. RHP'!C:AH, 8, FALSE)</f>
        <v>161</v>
      </c>
      <c r="E36" s="22">
        <f>VLOOKUP(A36,'RHB v. RHP'!C:AH, 31, FALSE)</f>
        <v>29</v>
      </c>
      <c r="F36" s="15">
        <f>VLOOKUP(A36,'RHB v. RHP'!C:AH, 12, FALSE)</f>
        <v>9</v>
      </c>
      <c r="G36" s="15">
        <f>VLOOKUP(A36,'RHB v. RHP'!C:AH, 13, FALSE)</f>
        <v>0</v>
      </c>
      <c r="H36" s="15">
        <f>VLOOKUP(A36,'RHB v. RHP'!C:AH, 6, FALSE)</f>
        <v>0</v>
      </c>
      <c r="I36" s="15">
        <f>VLOOKUP(A36,'RHB v. RHP'!C:AH, 25, FALSE)</f>
        <v>13</v>
      </c>
      <c r="J36" s="15">
        <f>VLOOKUP(A36,'RHB v. RHP'!C:AH, 17, FALSE)</f>
        <v>8</v>
      </c>
      <c r="K36" s="23">
        <f>VLOOKUP(A36,'RHB v. RHP'!C:AH, 32, FALSE)</f>
        <v>17</v>
      </c>
      <c r="L36" s="17">
        <f t="shared" si="2"/>
        <v>2.205479452</v>
      </c>
      <c r="M36" s="17">
        <f t="shared" si="3"/>
        <v>0.40625</v>
      </c>
      <c r="N36" s="24">
        <f t="shared" si="4"/>
        <v>0.234375</v>
      </c>
      <c r="O36" s="24">
        <f t="shared" si="5"/>
        <v>0</v>
      </c>
      <c r="P36" s="24">
        <f t="shared" si="6"/>
        <v>0.2083333333</v>
      </c>
      <c r="Q36" s="24">
        <f t="shared" si="7"/>
        <v>0.08333333333</v>
      </c>
      <c r="R36" s="24">
        <f t="shared" si="8"/>
        <v>0.1458333333</v>
      </c>
      <c r="S36" s="17">
        <f t="shared" si="9"/>
        <v>0.2213541667</v>
      </c>
      <c r="T36" s="17">
        <f t="shared" si="10"/>
        <v>1.299479167</v>
      </c>
      <c r="U36" s="25">
        <f t="shared" si="11"/>
        <v>5581.86297</v>
      </c>
      <c r="V36" s="14"/>
      <c r="W36" s="14"/>
      <c r="X36" s="14"/>
      <c r="Y36" s="14"/>
    </row>
    <row r="37">
      <c r="A37" s="4" t="s">
        <v>337</v>
      </c>
      <c r="B37" s="13"/>
      <c r="C37" s="12">
        <f>VLOOKUP(A37,'RHB v. RHP'!C:AH, 5, FALSE)</f>
        <v>150</v>
      </c>
      <c r="D37" s="22">
        <f>VLOOKUP(A37,'RHB v. RHP'!C:AH, 8, FALSE)</f>
        <v>460</v>
      </c>
      <c r="E37" s="22">
        <f>VLOOKUP(A37,'RHB v. RHP'!C:AH, 31, FALSE)</f>
        <v>74</v>
      </c>
      <c r="F37" s="15">
        <f>VLOOKUP(A37,'RHB v. RHP'!C:AH, 12, FALSE)</f>
        <v>23</v>
      </c>
      <c r="G37" s="15">
        <f>VLOOKUP(A37,'RHB v. RHP'!C:AH, 13, FALSE)</f>
        <v>2</v>
      </c>
      <c r="H37" s="15">
        <f>VLOOKUP(A37,'RHB v. RHP'!C:AH, 6, FALSE)</f>
        <v>23</v>
      </c>
      <c r="I37" s="15">
        <f>VLOOKUP(A37,'RHB v. RHP'!C:AH, 25, FALSE)</f>
        <v>4</v>
      </c>
      <c r="J37" s="15">
        <f>VLOOKUP(A37,'RHB v. RHP'!C:AH, 17, FALSE)</f>
        <v>41</v>
      </c>
      <c r="K37" s="23">
        <f>VLOOKUP(A37,'RHB v. RHP'!C:AH, 32, FALSE)</f>
        <v>1</v>
      </c>
      <c r="L37" s="17">
        <f t="shared" si="2"/>
        <v>3.066666667</v>
      </c>
      <c r="M37" s="17">
        <f t="shared" si="3"/>
        <v>0.4260614934</v>
      </c>
      <c r="N37" s="24">
        <f t="shared" si="4"/>
        <v>0.2342606149</v>
      </c>
      <c r="O37" s="24">
        <f t="shared" si="5"/>
        <v>0.02342606149</v>
      </c>
      <c r="P37" s="24">
        <f t="shared" si="6"/>
        <v>0.4538799414</v>
      </c>
      <c r="Q37" s="24">
        <f t="shared" si="7"/>
        <v>0.02049780381</v>
      </c>
      <c r="R37" s="24">
        <f t="shared" si="8"/>
        <v>0.1786237189</v>
      </c>
      <c r="S37" s="17">
        <f t="shared" si="9"/>
        <v>0.007320644217</v>
      </c>
      <c r="T37" s="17">
        <f t="shared" si="10"/>
        <v>1.344070278</v>
      </c>
      <c r="U37" s="25">
        <f t="shared" si="11"/>
        <v>5773.402381</v>
      </c>
      <c r="V37" s="14"/>
      <c r="W37" s="14"/>
      <c r="X37" s="14"/>
      <c r="Y37" s="14"/>
    </row>
    <row r="38">
      <c r="A38" s="4" t="s">
        <v>264</v>
      </c>
      <c r="B38" s="13"/>
      <c r="C38" s="12">
        <f>VLOOKUP(A38,'RHB v. RHP'!C:AH, 5, FALSE)</f>
        <v>16</v>
      </c>
      <c r="D38" s="22">
        <f>VLOOKUP(A38,'RHB v. RHP'!C:AH, 8, FALSE)</f>
        <v>36</v>
      </c>
      <c r="E38" s="22">
        <f>VLOOKUP(A38,'RHB v. RHP'!C:AH, 31, FALSE)</f>
        <v>5</v>
      </c>
      <c r="F38" s="15">
        <f>VLOOKUP(A38,'RHB v. RHP'!C:AH, 12, FALSE)</f>
        <v>0</v>
      </c>
      <c r="G38" s="15">
        <f>VLOOKUP(A38,'RHB v. RHP'!C:AH, 13, FALSE)</f>
        <v>1</v>
      </c>
      <c r="H38" s="15">
        <f>VLOOKUP(A38,'RHB v. RHP'!C:AH, 6, FALSE)</f>
        <v>3</v>
      </c>
      <c r="I38" s="15">
        <f>VLOOKUP(A38,'RHB v. RHP'!C:AH, 25, FALSE)</f>
        <v>1</v>
      </c>
      <c r="J38" s="15">
        <f>VLOOKUP(A38,'RHB v. RHP'!C:AH, 17, FALSE)</f>
        <v>2</v>
      </c>
      <c r="K38" s="23">
        <f>VLOOKUP(A38,'RHB v. RHP'!C:AH, 32, FALSE)</f>
        <v>4</v>
      </c>
      <c r="L38" s="17">
        <f t="shared" si="2"/>
        <v>2.25</v>
      </c>
      <c r="M38" s="17">
        <f t="shared" si="3"/>
        <v>0.3243243243</v>
      </c>
      <c r="N38" s="24">
        <f t="shared" si="4"/>
        <v>0.1737451737</v>
      </c>
      <c r="O38" s="24">
        <f t="shared" si="5"/>
        <v>0.03088803089</v>
      </c>
      <c r="P38" s="24">
        <f t="shared" si="6"/>
        <v>0.4247104247</v>
      </c>
      <c r="Q38" s="24">
        <f t="shared" si="7"/>
        <v>0.03088803089</v>
      </c>
      <c r="R38" s="24">
        <f t="shared" si="8"/>
        <v>0.1698841699</v>
      </c>
      <c r="S38" s="17">
        <f t="shared" si="9"/>
        <v>0.07722007722</v>
      </c>
      <c r="T38" s="17">
        <f t="shared" si="10"/>
        <v>1.231660232</v>
      </c>
      <c r="U38" s="25">
        <f t="shared" si="11"/>
        <v>5290.549333</v>
      </c>
      <c r="V38" s="14"/>
      <c r="W38" s="14"/>
      <c r="X38" s="14"/>
      <c r="Y38" s="14"/>
    </row>
    <row r="39">
      <c r="A39" s="4" t="s">
        <v>44</v>
      </c>
      <c r="B39" s="13"/>
      <c r="C39" s="12">
        <f>VLOOKUP(A39,'RHB v. RHP'!C:AH, 5, FALSE)</f>
        <v>166</v>
      </c>
      <c r="D39" s="22">
        <f>VLOOKUP(A39,'RHB v. RHP'!C:AH, 8, FALSE)</f>
        <v>591</v>
      </c>
      <c r="E39" s="22">
        <f>VLOOKUP(A39,'RHB v. RHP'!C:AH, 31, FALSE)</f>
        <v>76</v>
      </c>
      <c r="F39" s="15">
        <f>VLOOKUP(A39,'RHB v. RHP'!C:AH, 12, FALSE)</f>
        <v>26</v>
      </c>
      <c r="G39" s="15">
        <f>VLOOKUP(A39,'RHB v. RHP'!C:AH, 13, FALSE)</f>
        <v>1</v>
      </c>
      <c r="H39" s="15">
        <f>VLOOKUP(A39,'RHB v. RHP'!C:AH, 6, FALSE)</f>
        <v>30</v>
      </c>
      <c r="I39" s="15">
        <f>VLOOKUP(A39,'RHB v. RHP'!C:AH, 25, FALSE)</f>
        <v>1</v>
      </c>
      <c r="J39" s="15">
        <f>VLOOKUP(A39,'RHB v. RHP'!C:AH, 17, FALSE)</f>
        <v>72</v>
      </c>
      <c r="K39" s="23">
        <f>VLOOKUP(A39,'RHB v. RHP'!C:AH, 32, FALSE)</f>
        <v>10</v>
      </c>
      <c r="L39" s="17">
        <f t="shared" si="2"/>
        <v>3.560240964</v>
      </c>
      <c r="M39" s="17">
        <f t="shared" si="3"/>
        <v>0.3648648649</v>
      </c>
      <c r="N39" s="24">
        <f t="shared" si="4"/>
        <v>0.214987715</v>
      </c>
      <c r="O39" s="24">
        <f t="shared" si="5"/>
        <v>0.009828009828</v>
      </c>
      <c r="P39" s="24">
        <f t="shared" si="6"/>
        <v>0.4668304668</v>
      </c>
      <c r="Q39" s="24">
        <f t="shared" si="7"/>
        <v>0.009828009828</v>
      </c>
      <c r="R39" s="24">
        <f t="shared" si="8"/>
        <v>0.226044226</v>
      </c>
      <c r="S39" s="17">
        <f t="shared" si="9"/>
        <v>0.06142506143</v>
      </c>
      <c r="T39" s="17">
        <f t="shared" si="10"/>
        <v>1.353808354</v>
      </c>
      <c r="U39" s="25">
        <f t="shared" si="11"/>
        <v>5815.231912</v>
      </c>
      <c r="V39" s="14"/>
      <c r="W39" s="14"/>
      <c r="X39" s="14"/>
      <c r="Y39" s="14"/>
    </row>
    <row r="40">
      <c r="A40" s="4" t="s">
        <v>226</v>
      </c>
      <c r="B40" s="13"/>
      <c r="C40" s="12">
        <f>VLOOKUP(A40,'RHB v. RHP'!C:AH, 5, FALSE)</f>
        <v>143</v>
      </c>
      <c r="D40" s="22">
        <f>VLOOKUP(A40,'RHB v. RHP'!C:AH, 8, FALSE)</f>
        <v>425</v>
      </c>
      <c r="E40" s="22">
        <f>VLOOKUP(A40,'RHB v. RHP'!C:AH, 31, FALSE)</f>
        <v>71</v>
      </c>
      <c r="F40" s="15">
        <f>VLOOKUP(A40,'RHB v. RHP'!C:AH, 12, FALSE)</f>
        <v>30</v>
      </c>
      <c r="G40" s="15">
        <f>VLOOKUP(A40,'RHB v. RHP'!C:AH, 13, FALSE)</f>
        <v>0</v>
      </c>
      <c r="H40" s="15">
        <f>VLOOKUP(A40,'RHB v. RHP'!C:AH, 6, FALSE)</f>
        <v>19</v>
      </c>
      <c r="I40" s="15">
        <f>VLOOKUP(A40,'RHB v. RHP'!C:AH, 25, FALSE)</f>
        <v>5</v>
      </c>
      <c r="J40" s="15">
        <f>VLOOKUP(A40,'RHB v. RHP'!C:AH, 17, FALSE)</f>
        <v>29</v>
      </c>
      <c r="K40" s="23">
        <f>VLOOKUP(A40,'RHB v. RHP'!C:AH, 32, FALSE)</f>
        <v>1</v>
      </c>
      <c r="L40" s="17">
        <f t="shared" si="2"/>
        <v>2.972027972</v>
      </c>
      <c r="M40" s="17">
        <f t="shared" si="3"/>
        <v>0.4351851852</v>
      </c>
      <c r="N40" s="24">
        <f t="shared" si="4"/>
        <v>0.3009259259</v>
      </c>
      <c r="O40" s="24">
        <f t="shared" si="5"/>
        <v>0</v>
      </c>
      <c r="P40" s="24">
        <f t="shared" si="6"/>
        <v>0.4166666667</v>
      </c>
      <c r="Q40" s="24">
        <f t="shared" si="7"/>
        <v>0.02469135802</v>
      </c>
      <c r="R40" s="24">
        <f t="shared" si="8"/>
        <v>0.1512345679</v>
      </c>
      <c r="S40" s="17">
        <f t="shared" si="9"/>
        <v>0.007716049383</v>
      </c>
      <c r="T40" s="17">
        <f t="shared" si="10"/>
        <v>1.336419753</v>
      </c>
      <c r="U40" s="25">
        <f t="shared" si="11"/>
        <v>5740.539844</v>
      </c>
      <c r="V40" s="14"/>
      <c r="W40" s="14"/>
      <c r="X40" s="14"/>
      <c r="Y40" s="14"/>
    </row>
    <row r="41">
      <c r="A41" s="4" t="s">
        <v>91</v>
      </c>
      <c r="B41" s="13"/>
      <c r="C41" s="12">
        <f>VLOOKUP(A41,'RHB v. RHP'!C:AH, 5, FALSE)</f>
        <v>36</v>
      </c>
      <c r="D41" s="22">
        <f>VLOOKUP(A41,'RHB v. RHP'!C:AH, 8, FALSE)</f>
        <v>114</v>
      </c>
      <c r="E41" s="22">
        <f>VLOOKUP(A41,'RHB v. RHP'!C:AH, 31, FALSE)</f>
        <v>14</v>
      </c>
      <c r="F41" s="15">
        <f>VLOOKUP(A41,'RHB v. RHP'!C:AH, 12, FALSE)</f>
        <v>6</v>
      </c>
      <c r="G41" s="15">
        <f>VLOOKUP(A41,'RHB v. RHP'!C:AH, 13, FALSE)</f>
        <v>0</v>
      </c>
      <c r="H41" s="15">
        <f>VLOOKUP(A41,'RHB v. RHP'!C:AH, 6, FALSE)</f>
        <v>9</v>
      </c>
      <c r="I41" s="15">
        <f>VLOOKUP(A41,'RHB v. RHP'!C:AH, 25, FALSE)</f>
        <v>0</v>
      </c>
      <c r="J41" s="15">
        <f>VLOOKUP(A41,'RHB v. RHP'!C:AH, 17, FALSE)</f>
        <v>8</v>
      </c>
      <c r="K41" s="23">
        <f>VLOOKUP(A41,'RHB v. RHP'!C:AH, 32, FALSE)</f>
        <v>2</v>
      </c>
      <c r="L41" s="17">
        <f t="shared" si="2"/>
        <v>3.166666667</v>
      </c>
      <c r="M41" s="17">
        <f t="shared" si="3"/>
        <v>0.3293768546</v>
      </c>
      <c r="N41" s="24">
        <f t="shared" si="4"/>
        <v>0.2225519288</v>
      </c>
      <c r="O41" s="24">
        <f t="shared" si="5"/>
        <v>0</v>
      </c>
      <c r="P41" s="24">
        <f t="shared" si="6"/>
        <v>0.5044510386</v>
      </c>
      <c r="Q41" s="24">
        <f t="shared" si="7"/>
        <v>0.0178041543</v>
      </c>
      <c r="R41" s="24">
        <f t="shared" si="8"/>
        <v>0.1661721068</v>
      </c>
      <c r="S41" s="17">
        <f t="shared" si="9"/>
        <v>0.0296735905</v>
      </c>
      <c r="T41" s="17">
        <f t="shared" si="10"/>
        <v>1.270029674</v>
      </c>
      <c r="U41" s="25">
        <f t="shared" si="11"/>
        <v>5455.363801</v>
      </c>
      <c r="V41" s="14"/>
      <c r="W41" s="14"/>
      <c r="X41" s="14"/>
      <c r="Y41" s="14"/>
    </row>
    <row r="42">
      <c r="A42" s="4" t="s">
        <v>85</v>
      </c>
      <c r="B42" s="13"/>
      <c r="C42" s="12">
        <f>VLOOKUP(A42,'RHB v. RHP'!C:AH, 5, FALSE)</f>
        <v>153</v>
      </c>
      <c r="D42" s="22">
        <f>VLOOKUP(A42,'RHB v. RHP'!C:AH, 8, FALSE)</f>
        <v>469</v>
      </c>
      <c r="E42" s="22">
        <f>VLOOKUP(A42,'RHB v. RHP'!C:AH, 31, FALSE)</f>
        <v>69</v>
      </c>
      <c r="F42" s="15">
        <f>VLOOKUP(A42,'RHB v. RHP'!C:AH, 12, FALSE)</f>
        <v>19</v>
      </c>
      <c r="G42" s="15">
        <f>VLOOKUP(A42,'RHB v. RHP'!C:AH, 13, FALSE)</f>
        <v>2</v>
      </c>
      <c r="H42" s="15">
        <f>VLOOKUP(A42,'RHB v. RHP'!C:AH, 6, FALSE)</f>
        <v>31</v>
      </c>
      <c r="I42" s="15">
        <f>VLOOKUP(A42,'RHB v. RHP'!C:AH, 25, FALSE)</f>
        <v>2</v>
      </c>
      <c r="J42" s="15">
        <f>VLOOKUP(A42,'RHB v. RHP'!C:AH, 17, FALSE)</f>
        <v>27</v>
      </c>
      <c r="K42" s="23">
        <f>VLOOKUP(A42,'RHB v. RHP'!C:AH, 32, FALSE)</f>
        <v>0</v>
      </c>
      <c r="L42" s="17">
        <f t="shared" si="2"/>
        <v>3.065359477</v>
      </c>
      <c r="M42" s="17">
        <f t="shared" si="3"/>
        <v>0.3988439306</v>
      </c>
      <c r="N42" s="24">
        <f t="shared" si="4"/>
        <v>0.2023121387</v>
      </c>
      <c r="O42" s="24">
        <f t="shared" si="5"/>
        <v>0.02312138728</v>
      </c>
      <c r="P42" s="24">
        <f t="shared" si="6"/>
        <v>0.563583815</v>
      </c>
      <c r="Q42" s="24">
        <f t="shared" si="7"/>
        <v>0.01445086705</v>
      </c>
      <c r="R42" s="24">
        <f t="shared" si="8"/>
        <v>0.1358381503</v>
      </c>
      <c r="S42" s="17">
        <f t="shared" si="9"/>
        <v>0</v>
      </c>
      <c r="T42" s="17">
        <f t="shared" si="10"/>
        <v>1.338150289</v>
      </c>
      <c r="U42" s="25">
        <f t="shared" si="11"/>
        <v>5747.973294</v>
      </c>
      <c r="V42" s="14"/>
      <c r="W42" s="14"/>
      <c r="X42" s="14"/>
      <c r="Y42" s="14"/>
    </row>
    <row r="43">
      <c r="A43" s="4" t="s">
        <v>238</v>
      </c>
      <c r="B43" s="13"/>
      <c r="C43" s="12">
        <f>VLOOKUP(A43,'RHB v. RHP'!C:AH, 5, FALSE)</f>
        <v>152</v>
      </c>
      <c r="D43" s="22">
        <f>VLOOKUP(A43,'RHB v. RHP'!C:AH, 8, FALSE)</f>
        <v>461</v>
      </c>
      <c r="E43" s="22">
        <f>VLOOKUP(A43,'RHB v. RHP'!C:AH, 31, FALSE)</f>
        <v>67</v>
      </c>
      <c r="F43" s="15">
        <f>VLOOKUP(A43,'RHB v. RHP'!C:AH, 12, FALSE)</f>
        <v>16</v>
      </c>
      <c r="G43" s="15">
        <f>VLOOKUP(A43,'RHB v. RHP'!C:AH, 13, FALSE)</f>
        <v>2</v>
      </c>
      <c r="H43" s="15">
        <f>VLOOKUP(A43,'RHB v. RHP'!C:AH, 6, FALSE)</f>
        <v>21</v>
      </c>
      <c r="I43" s="15">
        <f>VLOOKUP(A43,'RHB v. RHP'!C:AH, 25, FALSE)</f>
        <v>21</v>
      </c>
      <c r="J43" s="15">
        <f>VLOOKUP(A43,'RHB v. RHP'!C:AH, 17, FALSE)</f>
        <v>60</v>
      </c>
      <c r="K43" s="23">
        <f>VLOOKUP(A43,'RHB v. RHP'!C:AH, 32, FALSE)</f>
        <v>1</v>
      </c>
      <c r="L43" s="17">
        <f t="shared" si="2"/>
        <v>3.032894737</v>
      </c>
      <c r="M43" s="17">
        <f t="shared" si="3"/>
        <v>0.3947368421</v>
      </c>
      <c r="N43" s="24">
        <f t="shared" si="4"/>
        <v>0.182748538</v>
      </c>
      <c r="O43" s="24">
        <f t="shared" si="5"/>
        <v>0.02339181287</v>
      </c>
      <c r="P43" s="24">
        <f t="shared" si="6"/>
        <v>0.4239766082</v>
      </c>
      <c r="Q43" s="24">
        <f t="shared" si="7"/>
        <v>0.0701754386</v>
      </c>
      <c r="R43" s="24">
        <f t="shared" si="8"/>
        <v>0.2339181287</v>
      </c>
      <c r="S43" s="17">
        <f t="shared" si="9"/>
        <v>0.00730994152</v>
      </c>
      <c r="T43" s="17">
        <f t="shared" si="10"/>
        <v>1.33625731</v>
      </c>
      <c r="U43" s="25">
        <f t="shared" si="11"/>
        <v>5739.842075</v>
      </c>
      <c r="V43" s="14"/>
      <c r="W43" s="14"/>
      <c r="X43" s="14"/>
      <c r="Y43" s="14"/>
    </row>
    <row r="44">
      <c r="A44" s="4" t="s">
        <v>237</v>
      </c>
      <c r="B44" s="13"/>
      <c r="C44" s="12">
        <f>VLOOKUP(A44,'RHB v. RHP'!C:AH, 5, FALSE)</f>
        <v>145</v>
      </c>
      <c r="D44" s="22">
        <f>VLOOKUP(A44,'RHB v. RHP'!C:AH, 8, FALSE)</f>
        <v>458</v>
      </c>
      <c r="E44" s="22">
        <f>VLOOKUP(A44,'RHB v. RHP'!C:AH, 31, FALSE)</f>
        <v>61</v>
      </c>
      <c r="F44" s="15">
        <f>VLOOKUP(A44,'RHB v. RHP'!C:AH, 12, FALSE)</f>
        <v>24</v>
      </c>
      <c r="G44" s="15">
        <f>VLOOKUP(A44,'RHB v. RHP'!C:AH, 13, FALSE)</f>
        <v>1</v>
      </c>
      <c r="H44" s="15">
        <f>VLOOKUP(A44,'RHB v. RHP'!C:AH, 6, FALSE)</f>
        <v>21</v>
      </c>
      <c r="I44" s="15">
        <f>VLOOKUP(A44,'RHB v. RHP'!C:AH, 25, FALSE)</f>
        <v>17</v>
      </c>
      <c r="J44" s="15">
        <f>VLOOKUP(A44,'RHB v. RHP'!C:AH, 17, FALSE)</f>
        <v>37</v>
      </c>
      <c r="K44" s="23">
        <f>VLOOKUP(A44,'RHB v. RHP'!C:AH, 32, FALSE)</f>
        <v>8</v>
      </c>
      <c r="L44" s="17">
        <f t="shared" si="2"/>
        <v>3.15862069</v>
      </c>
      <c r="M44" s="17">
        <f t="shared" si="3"/>
        <v>0.3700440529</v>
      </c>
      <c r="N44" s="24">
        <f t="shared" si="4"/>
        <v>0.2422907489</v>
      </c>
      <c r="O44" s="24">
        <f t="shared" si="5"/>
        <v>0.01174743025</v>
      </c>
      <c r="P44" s="24">
        <f t="shared" si="6"/>
        <v>0.4258443465</v>
      </c>
      <c r="Q44" s="24">
        <f t="shared" si="7"/>
        <v>0.05873715125</v>
      </c>
      <c r="R44" s="24">
        <f t="shared" si="8"/>
        <v>0.1674008811</v>
      </c>
      <c r="S44" s="17">
        <f t="shared" si="9"/>
        <v>0.05873715125</v>
      </c>
      <c r="T44" s="17">
        <f t="shared" si="10"/>
        <v>1.334801762</v>
      </c>
      <c r="U44" s="25">
        <f t="shared" si="11"/>
        <v>5733.589825</v>
      </c>
      <c r="V44" s="14"/>
      <c r="W44" s="14"/>
      <c r="X44" s="14"/>
      <c r="Y44" s="14"/>
    </row>
    <row r="45">
      <c r="A45" s="4" t="s">
        <v>223</v>
      </c>
      <c r="B45" s="13"/>
      <c r="C45" s="12">
        <f>VLOOKUP(A45,'RHB v. RHP'!C:AH, 5, FALSE)</f>
        <v>150</v>
      </c>
      <c r="D45" s="22">
        <f>VLOOKUP(A45,'RHB v. RHP'!C:AH, 8, FALSE)</f>
        <v>493</v>
      </c>
      <c r="E45" s="22">
        <f>VLOOKUP(A45,'RHB v. RHP'!C:AH, 31, FALSE)</f>
        <v>70</v>
      </c>
      <c r="F45" s="15">
        <f>VLOOKUP(A45,'RHB v. RHP'!C:AH, 12, FALSE)</f>
        <v>20</v>
      </c>
      <c r="G45" s="15">
        <f>VLOOKUP(A45,'RHB v. RHP'!C:AH, 13, FALSE)</f>
        <v>1</v>
      </c>
      <c r="H45" s="15">
        <f>VLOOKUP(A45,'RHB v. RHP'!C:AH, 6, FALSE)</f>
        <v>25</v>
      </c>
      <c r="I45" s="15">
        <f>VLOOKUP(A45,'RHB v. RHP'!C:AH, 25, FALSE)</f>
        <v>9</v>
      </c>
      <c r="J45" s="15">
        <f>VLOOKUP(A45,'RHB v. RHP'!C:AH, 17, FALSE)</f>
        <v>64</v>
      </c>
      <c r="K45" s="23">
        <f>VLOOKUP(A45,'RHB v. RHP'!C:AH, 32, FALSE)</f>
        <v>0</v>
      </c>
      <c r="L45" s="17">
        <f t="shared" si="2"/>
        <v>3.286666667</v>
      </c>
      <c r="M45" s="17">
        <f t="shared" si="3"/>
        <v>0.3896648045</v>
      </c>
      <c r="N45" s="24">
        <f t="shared" si="4"/>
        <v>0.2025139665</v>
      </c>
      <c r="O45" s="24">
        <f t="shared" si="5"/>
        <v>0.01117318436</v>
      </c>
      <c r="P45" s="24">
        <f t="shared" si="6"/>
        <v>0.4608938547</v>
      </c>
      <c r="Q45" s="24">
        <f t="shared" si="7"/>
        <v>0.03351955307</v>
      </c>
      <c r="R45" s="24">
        <f t="shared" si="8"/>
        <v>0.2346368715</v>
      </c>
      <c r="S45" s="17">
        <f t="shared" si="9"/>
        <v>0</v>
      </c>
      <c r="T45" s="17">
        <f t="shared" si="10"/>
        <v>1.332402235</v>
      </c>
      <c r="U45" s="25">
        <f t="shared" si="11"/>
        <v>5723.282747</v>
      </c>
      <c r="V45" s="14"/>
      <c r="W45" s="14"/>
      <c r="X45" s="14"/>
      <c r="Y45" s="14"/>
    </row>
    <row r="46">
      <c r="A46" s="4" t="s">
        <v>37</v>
      </c>
      <c r="B46" s="13"/>
      <c r="C46" s="12">
        <f>VLOOKUP(A46,'RHB v. RHP'!C:AH, 5, FALSE)</f>
        <v>175</v>
      </c>
      <c r="D46" s="22">
        <f>VLOOKUP(A46,'RHB v. RHP'!C:AH, 8, FALSE)</f>
        <v>549</v>
      </c>
      <c r="E46" s="22">
        <f>VLOOKUP(A46,'RHB v. RHP'!C:AH, 31, FALSE)</f>
        <v>76</v>
      </c>
      <c r="F46" s="15">
        <f>VLOOKUP(A46,'RHB v. RHP'!C:AH, 12, FALSE)</f>
        <v>31</v>
      </c>
      <c r="G46" s="15">
        <f>VLOOKUP(A46,'RHB v. RHP'!C:AH, 13, FALSE)</f>
        <v>1</v>
      </c>
      <c r="H46" s="15">
        <f>VLOOKUP(A46,'RHB v. RHP'!C:AH, 6, FALSE)</f>
        <v>26</v>
      </c>
      <c r="I46" s="15">
        <f>VLOOKUP(A46,'RHB v. RHP'!C:AH, 25, FALSE)</f>
        <v>6</v>
      </c>
      <c r="J46" s="15">
        <f>VLOOKUP(A46,'RHB v. RHP'!C:AH, 17, FALSE)</f>
        <v>49</v>
      </c>
      <c r="K46" s="23">
        <f>VLOOKUP(A46,'RHB v. RHP'!C:AH, 32, FALSE)</f>
        <v>6</v>
      </c>
      <c r="L46" s="17">
        <f t="shared" si="2"/>
        <v>3.137142857</v>
      </c>
      <c r="M46" s="17">
        <f t="shared" si="3"/>
        <v>0.3847150259</v>
      </c>
      <c r="N46" s="24">
        <f t="shared" si="4"/>
        <v>0.2590673575</v>
      </c>
      <c r="O46" s="24">
        <f t="shared" si="5"/>
        <v>0.0103626943</v>
      </c>
      <c r="P46" s="24">
        <f t="shared" si="6"/>
        <v>0.4404145078</v>
      </c>
      <c r="Q46" s="24">
        <f t="shared" si="7"/>
        <v>0.02331606218</v>
      </c>
      <c r="R46" s="24">
        <f t="shared" si="8"/>
        <v>0.1787564767</v>
      </c>
      <c r="S46" s="17">
        <f t="shared" si="9"/>
        <v>0.03886010363</v>
      </c>
      <c r="T46" s="17">
        <f t="shared" si="10"/>
        <v>1.335492228</v>
      </c>
      <c r="U46" s="25">
        <f t="shared" si="11"/>
        <v>5736.555695</v>
      </c>
      <c r="V46" s="14"/>
      <c r="W46" s="14"/>
      <c r="X46" s="14"/>
      <c r="Y46" s="14"/>
    </row>
    <row r="47">
      <c r="A47" s="4" t="s">
        <v>157</v>
      </c>
      <c r="B47" s="13"/>
      <c r="C47" s="12">
        <f>VLOOKUP(A47,'RHB v. RHP'!C:AH, 5, FALSE)</f>
        <v>134</v>
      </c>
      <c r="D47" s="22">
        <f>VLOOKUP(A47,'RHB v. RHP'!C:AH, 8, FALSE)</f>
        <v>423</v>
      </c>
      <c r="E47" s="22">
        <f>VLOOKUP(A47,'RHB v. RHP'!C:AH, 31, FALSE)</f>
        <v>62</v>
      </c>
      <c r="F47" s="15">
        <f>VLOOKUP(A47,'RHB v. RHP'!C:AH, 12, FALSE)</f>
        <v>20</v>
      </c>
      <c r="G47" s="15">
        <f>VLOOKUP(A47,'RHB v. RHP'!C:AH, 13, FALSE)</f>
        <v>9</v>
      </c>
      <c r="H47" s="15">
        <f>VLOOKUP(A47,'RHB v. RHP'!C:AH, 6, FALSE)</f>
        <v>6</v>
      </c>
      <c r="I47" s="15">
        <f>VLOOKUP(A47,'RHB v. RHP'!C:AH, 25, FALSE)</f>
        <v>1</v>
      </c>
      <c r="J47" s="15">
        <f>VLOOKUP(A47,'RHB v. RHP'!C:AH, 17, FALSE)</f>
        <v>20</v>
      </c>
      <c r="K47" s="23">
        <f>VLOOKUP(A47,'RHB v. RHP'!C:AH, 32, FALSE)</f>
        <v>31</v>
      </c>
      <c r="L47" s="17">
        <f t="shared" si="2"/>
        <v>3.156716418</v>
      </c>
      <c r="M47" s="17">
        <f t="shared" si="3"/>
        <v>0.3947368421</v>
      </c>
      <c r="N47" s="24">
        <f t="shared" si="4"/>
        <v>0.2244582043</v>
      </c>
      <c r="O47" s="24">
        <f t="shared" si="5"/>
        <v>0.1114551084</v>
      </c>
      <c r="P47" s="24">
        <f t="shared" si="6"/>
        <v>0.2167182663</v>
      </c>
      <c r="Q47" s="24">
        <f t="shared" si="7"/>
        <v>0.01238390093</v>
      </c>
      <c r="R47" s="24">
        <f t="shared" si="8"/>
        <v>0.1238390093</v>
      </c>
      <c r="S47" s="17">
        <f t="shared" si="9"/>
        <v>0.2399380805</v>
      </c>
      <c r="T47" s="17">
        <f t="shared" si="10"/>
        <v>1.323529412</v>
      </c>
      <c r="U47" s="25">
        <f t="shared" si="11"/>
        <v>5685.169876</v>
      </c>
      <c r="V47" s="14"/>
      <c r="W47" s="14"/>
      <c r="X47" s="14"/>
      <c r="Y47" s="14"/>
    </row>
    <row r="48">
      <c r="A48" s="4" t="s">
        <v>105</v>
      </c>
      <c r="B48" s="13"/>
      <c r="C48" s="12">
        <f>VLOOKUP(A48,'RHB v. RHP'!C:AH, 5, FALSE)</f>
        <v>174</v>
      </c>
      <c r="D48" s="22">
        <f>VLOOKUP(A48,'RHB v. RHP'!C:AH, 8, FALSE)</f>
        <v>527</v>
      </c>
      <c r="E48" s="22">
        <f>VLOOKUP(A48,'RHB v. RHP'!C:AH, 31, FALSE)</f>
        <v>70</v>
      </c>
      <c r="F48" s="15">
        <f>VLOOKUP(A48,'RHB v. RHP'!C:AH, 12, FALSE)</f>
        <v>17</v>
      </c>
      <c r="G48" s="15">
        <f>VLOOKUP(A48,'RHB v. RHP'!C:AH, 13, FALSE)</f>
        <v>0</v>
      </c>
      <c r="H48" s="15">
        <f>VLOOKUP(A48,'RHB v. RHP'!C:AH, 6, FALSE)</f>
        <v>38</v>
      </c>
      <c r="I48" s="15">
        <f>VLOOKUP(A48,'RHB v. RHP'!C:AH, 25, FALSE)</f>
        <v>1</v>
      </c>
      <c r="J48" s="15">
        <f>VLOOKUP(A48,'RHB v. RHP'!C:AH, 17, FALSE)</f>
        <v>41</v>
      </c>
      <c r="K48" s="23">
        <f>VLOOKUP(A48,'RHB v. RHP'!C:AH, 32, FALSE)</f>
        <v>0</v>
      </c>
      <c r="L48" s="17">
        <f t="shared" si="2"/>
        <v>3.028735632</v>
      </c>
      <c r="M48" s="17">
        <f t="shared" si="3"/>
        <v>0.372</v>
      </c>
      <c r="N48" s="24">
        <f t="shared" si="4"/>
        <v>0.1733333333</v>
      </c>
      <c r="O48" s="24">
        <f t="shared" si="5"/>
        <v>0</v>
      </c>
      <c r="P48" s="24">
        <f t="shared" si="6"/>
        <v>0.6133333333</v>
      </c>
      <c r="Q48" s="24">
        <f t="shared" si="7"/>
        <v>0.01066666667</v>
      </c>
      <c r="R48" s="24">
        <f t="shared" si="8"/>
        <v>0.1626666667</v>
      </c>
      <c r="S48" s="17">
        <f t="shared" si="9"/>
        <v>0</v>
      </c>
      <c r="T48" s="17">
        <f t="shared" si="10"/>
        <v>1.332</v>
      </c>
      <c r="U48" s="25">
        <f t="shared" si="11"/>
        <v>5721.554964</v>
      </c>
      <c r="V48" s="14"/>
      <c r="W48" s="14"/>
      <c r="X48" s="14"/>
      <c r="Y48" s="14"/>
    </row>
    <row r="49">
      <c r="A49" s="4" t="s">
        <v>236</v>
      </c>
      <c r="B49" s="13"/>
      <c r="C49" s="12">
        <f>VLOOKUP(A49,'RHB v. RHP'!C:AH, 5, FALSE)</f>
        <v>191</v>
      </c>
      <c r="D49" s="22">
        <f>VLOOKUP(A49,'RHB v. RHP'!C:AH, 8, FALSE)</f>
        <v>666</v>
      </c>
      <c r="E49" s="22">
        <f>VLOOKUP(A49,'RHB v. RHP'!C:AH, 31, FALSE)</f>
        <v>92</v>
      </c>
      <c r="F49" s="15">
        <f>VLOOKUP(A49,'RHB v. RHP'!C:AH, 12, FALSE)</f>
        <v>33</v>
      </c>
      <c r="G49" s="15">
        <f>VLOOKUP(A49,'RHB v. RHP'!C:AH, 13, FALSE)</f>
        <v>5</v>
      </c>
      <c r="H49" s="15">
        <f>VLOOKUP(A49,'RHB v. RHP'!C:AH, 6, FALSE)</f>
        <v>29</v>
      </c>
      <c r="I49" s="15">
        <f>VLOOKUP(A49,'RHB v. RHP'!C:AH, 25, FALSE)</f>
        <v>2</v>
      </c>
      <c r="J49" s="15">
        <f>VLOOKUP(A49,'RHB v. RHP'!C:AH, 17, FALSE)</f>
        <v>71</v>
      </c>
      <c r="K49" s="23">
        <f>VLOOKUP(A49,'RHB v. RHP'!C:AH, 32, FALSE)</f>
        <v>7</v>
      </c>
      <c r="L49" s="17">
        <f t="shared" si="2"/>
        <v>3.486910995</v>
      </c>
      <c r="M49" s="17">
        <f t="shared" si="3"/>
        <v>0.3880764904</v>
      </c>
      <c r="N49" s="24">
        <f t="shared" si="4"/>
        <v>0.2362204724</v>
      </c>
      <c r="O49" s="24">
        <f t="shared" si="5"/>
        <v>0.0449943757</v>
      </c>
      <c r="P49" s="24">
        <f t="shared" si="6"/>
        <v>0.4161979753</v>
      </c>
      <c r="Q49" s="24">
        <f t="shared" si="7"/>
        <v>0.01124859393</v>
      </c>
      <c r="R49" s="24">
        <f t="shared" si="8"/>
        <v>0.2047244094</v>
      </c>
      <c r="S49" s="17">
        <f t="shared" si="9"/>
        <v>0.03937007874</v>
      </c>
      <c r="T49" s="17">
        <f t="shared" si="10"/>
        <v>1.340832396</v>
      </c>
      <c r="U49" s="25">
        <f t="shared" si="11"/>
        <v>5759.494182</v>
      </c>
      <c r="V49" s="14"/>
      <c r="W49" s="14"/>
      <c r="X49" s="14"/>
      <c r="Y49" s="14"/>
    </row>
    <row r="50">
      <c r="A50" s="4" t="s">
        <v>208</v>
      </c>
      <c r="B50" s="13"/>
      <c r="C50" s="12">
        <f>VLOOKUP(A50,'RHB v. RHP'!C:AH, 5, FALSE)</f>
        <v>100</v>
      </c>
      <c r="D50" s="22">
        <f>VLOOKUP(A50,'RHB v. RHP'!C:AH, 8, FALSE)</f>
        <v>287</v>
      </c>
      <c r="E50" s="22">
        <f>VLOOKUP(A50,'RHB v. RHP'!C:AH, 31, FALSE)</f>
        <v>25</v>
      </c>
      <c r="F50" s="15">
        <f>VLOOKUP(A50,'RHB v. RHP'!C:AH, 12, FALSE)</f>
        <v>25</v>
      </c>
      <c r="G50" s="15">
        <f>VLOOKUP(A50,'RHB v. RHP'!C:AH, 13, FALSE)</f>
        <v>4</v>
      </c>
      <c r="H50" s="15">
        <f>VLOOKUP(A50,'RHB v. RHP'!C:AH, 6, FALSE)</f>
        <v>11</v>
      </c>
      <c r="I50" s="15">
        <f>VLOOKUP(A50,'RHB v. RHP'!C:AH, 25, FALSE)</f>
        <v>2</v>
      </c>
      <c r="J50" s="15">
        <f>VLOOKUP(A50,'RHB v. RHP'!C:AH, 17, FALSE)</f>
        <v>14</v>
      </c>
      <c r="K50" s="23">
        <f>VLOOKUP(A50,'RHB v. RHP'!C:AH, 32, FALSE)</f>
        <v>10</v>
      </c>
      <c r="L50" s="17">
        <f t="shared" si="2"/>
        <v>2.87</v>
      </c>
      <c r="M50" s="17">
        <f t="shared" si="3"/>
        <v>0.2823529412</v>
      </c>
      <c r="N50" s="24">
        <f t="shared" si="4"/>
        <v>0.3333333333</v>
      </c>
      <c r="O50" s="24">
        <f t="shared" si="5"/>
        <v>0.06274509804</v>
      </c>
      <c r="P50" s="24">
        <f t="shared" si="6"/>
        <v>0.3725490196</v>
      </c>
      <c r="Q50" s="24">
        <f t="shared" si="7"/>
        <v>0.01960784314</v>
      </c>
      <c r="R50" s="24">
        <f t="shared" si="8"/>
        <v>0.1333333333</v>
      </c>
      <c r="S50" s="17">
        <f t="shared" si="9"/>
        <v>0.09803921569</v>
      </c>
      <c r="T50" s="17">
        <f t="shared" si="10"/>
        <v>1.301960784</v>
      </c>
      <c r="U50" s="25">
        <f t="shared" si="11"/>
        <v>5592.522664</v>
      </c>
      <c r="V50" s="14"/>
      <c r="W50" s="14"/>
      <c r="X50" s="14"/>
      <c r="Y50" s="14"/>
    </row>
    <row r="51">
      <c r="A51" s="4" t="s">
        <v>144</v>
      </c>
      <c r="B51" s="13"/>
      <c r="C51" s="12">
        <f>VLOOKUP(A51,'RHB v. RHP'!C:AH, 5, FALSE)</f>
        <v>176</v>
      </c>
      <c r="D51" s="22">
        <f>VLOOKUP(A51,'RHB v. RHP'!C:AH, 8, FALSE)</f>
        <v>556</v>
      </c>
      <c r="E51" s="22">
        <f>VLOOKUP(A51,'RHB v. RHP'!C:AH, 31, FALSE)</f>
        <v>96</v>
      </c>
      <c r="F51" s="15">
        <f>VLOOKUP(A51,'RHB v. RHP'!C:AH, 12, FALSE)</f>
        <v>32</v>
      </c>
      <c r="G51" s="15">
        <f>VLOOKUP(A51,'RHB v. RHP'!C:AH, 13, FALSE)</f>
        <v>2</v>
      </c>
      <c r="H51" s="15">
        <f>VLOOKUP(A51,'RHB v. RHP'!C:AH, 6, FALSE)</f>
        <v>26</v>
      </c>
      <c r="I51" s="15">
        <f>VLOOKUP(A51,'RHB v. RHP'!C:AH, 25, FALSE)</f>
        <v>5</v>
      </c>
      <c r="J51" s="15">
        <f>VLOOKUP(A51,'RHB v. RHP'!C:AH, 17, FALSE)</f>
        <v>28</v>
      </c>
      <c r="K51" s="23">
        <f>VLOOKUP(A51,'RHB v. RHP'!C:AH, 32, FALSE)</f>
        <v>1</v>
      </c>
      <c r="L51" s="17">
        <f t="shared" si="2"/>
        <v>3.159090909</v>
      </c>
      <c r="M51" s="17">
        <f t="shared" si="3"/>
        <v>0.458279846</v>
      </c>
      <c r="N51" s="24">
        <f t="shared" si="4"/>
        <v>0.2631578947</v>
      </c>
      <c r="O51" s="24">
        <f t="shared" si="5"/>
        <v>0.02053915276</v>
      </c>
      <c r="P51" s="24">
        <f t="shared" si="6"/>
        <v>0.4364569961</v>
      </c>
      <c r="Q51" s="24">
        <f t="shared" si="7"/>
        <v>0.02053915276</v>
      </c>
      <c r="R51" s="24">
        <f t="shared" si="8"/>
        <v>0.1232349166</v>
      </c>
      <c r="S51" s="17">
        <f t="shared" si="9"/>
        <v>0.006418485237</v>
      </c>
      <c r="T51" s="17">
        <f t="shared" si="10"/>
        <v>1.328626444</v>
      </c>
      <c r="U51" s="25">
        <f t="shared" si="11"/>
        <v>5707.063984</v>
      </c>
      <c r="V51" s="14"/>
      <c r="W51" s="14"/>
      <c r="X51" s="14"/>
      <c r="Y51" s="14"/>
    </row>
    <row r="52">
      <c r="A52" s="4" t="s">
        <v>319</v>
      </c>
      <c r="B52" s="13"/>
      <c r="C52" s="12">
        <f>VLOOKUP(A52,'RHB v. RHP'!C:AH, 5, FALSE)</f>
        <v>149</v>
      </c>
      <c r="D52" s="22">
        <f>VLOOKUP(A52,'RHB v. RHP'!C:AH, 8, FALSE)</f>
        <v>413</v>
      </c>
      <c r="E52" s="22">
        <f>VLOOKUP(A52,'RHB v. RHP'!C:AH, 31, FALSE)</f>
        <v>50</v>
      </c>
      <c r="F52" s="15">
        <f>VLOOKUP(A52,'RHB v. RHP'!C:AH, 12, FALSE)</f>
        <v>16</v>
      </c>
      <c r="G52" s="15">
        <f>VLOOKUP(A52,'RHB v. RHP'!C:AH, 13, FALSE)</f>
        <v>0</v>
      </c>
      <c r="H52" s="15">
        <f>VLOOKUP(A52,'RHB v. RHP'!C:AH, 6, FALSE)</f>
        <v>27</v>
      </c>
      <c r="I52" s="15">
        <f>VLOOKUP(A52,'RHB v. RHP'!C:AH, 25, FALSE)</f>
        <v>1</v>
      </c>
      <c r="J52" s="15">
        <f>VLOOKUP(A52,'RHB v. RHP'!C:AH, 17, FALSE)</f>
        <v>32</v>
      </c>
      <c r="K52" s="23">
        <f>VLOOKUP(A52,'RHB v. RHP'!C:AH, 32, FALSE)</f>
        <v>6</v>
      </c>
      <c r="L52" s="17">
        <f t="shared" si="2"/>
        <v>2.771812081</v>
      </c>
      <c r="M52" s="17">
        <f t="shared" si="3"/>
        <v>0.3443396226</v>
      </c>
      <c r="N52" s="24">
        <f t="shared" si="4"/>
        <v>0.1965408805</v>
      </c>
      <c r="O52" s="24">
        <f t="shared" si="5"/>
        <v>0</v>
      </c>
      <c r="P52" s="24">
        <f t="shared" si="6"/>
        <v>0.5503144654</v>
      </c>
      <c r="Q52" s="24">
        <f t="shared" si="7"/>
        <v>0.01257861635</v>
      </c>
      <c r="R52" s="24">
        <f t="shared" si="8"/>
        <v>0.1635220126</v>
      </c>
      <c r="S52" s="17">
        <f t="shared" si="9"/>
        <v>0.04716981132</v>
      </c>
      <c r="T52" s="17">
        <f t="shared" si="10"/>
        <v>1.314465409</v>
      </c>
      <c r="U52" s="25">
        <f t="shared" si="11"/>
        <v>5646.235799</v>
      </c>
      <c r="V52" s="14"/>
      <c r="W52" s="14"/>
      <c r="X52" s="14"/>
      <c r="Y52" s="14"/>
    </row>
    <row r="53">
      <c r="A53" s="4" t="s">
        <v>235</v>
      </c>
      <c r="B53" s="13"/>
      <c r="C53" s="12">
        <f>VLOOKUP(A53,'RHB v. RHP'!C:AH, 5, FALSE)</f>
        <v>183</v>
      </c>
      <c r="D53" s="22">
        <f>VLOOKUP(A53,'RHB v. RHP'!C:AH, 8, FALSE)</f>
        <v>618</v>
      </c>
      <c r="E53" s="22">
        <f>VLOOKUP(A53,'RHB v. RHP'!C:AH, 31, FALSE)</f>
        <v>64</v>
      </c>
      <c r="F53" s="15">
        <f>VLOOKUP(A53,'RHB v. RHP'!C:AH, 12, FALSE)</f>
        <v>36</v>
      </c>
      <c r="G53" s="15">
        <f>VLOOKUP(A53,'RHB v. RHP'!C:AH, 13, FALSE)</f>
        <v>4</v>
      </c>
      <c r="H53" s="15">
        <f>VLOOKUP(A53,'RHB v. RHP'!C:AH, 6, FALSE)</f>
        <v>34</v>
      </c>
      <c r="I53" s="15">
        <f>VLOOKUP(A53,'RHB v. RHP'!C:AH, 25, FALSE)</f>
        <v>11</v>
      </c>
      <c r="J53" s="15">
        <f>VLOOKUP(A53,'RHB v. RHP'!C:AH, 17, FALSE)</f>
        <v>56</v>
      </c>
      <c r="K53" s="23">
        <f>VLOOKUP(A53,'RHB v. RHP'!C:AH, 32, FALSE)</f>
        <v>0</v>
      </c>
      <c r="L53" s="17">
        <f t="shared" si="2"/>
        <v>3.37704918</v>
      </c>
      <c r="M53" s="17">
        <f t="shared" si="3"/>
        <v>0.3103448276</v>
      </c>
      <c r="N53" s="24">
        <f t="shared" si="4"/>
        <v>0.2675386445</v>
      </c>
      <c r="O53" s="24">
        <f t="shared" si="5"/>
        <v>0.03804994055</v>
      </c>
      <c r="P53" s="24">
        <f t="shared" si="6"/>
        <v>0.4994054697</v>
      </c>
      <c r="Q53" s="24">
        <f t="shared" si="7"/>
        <v>0.03329369798</v>
      </c>
      <c r="R53" s="24">
        <f t="shared" si="8"/>
        <v>0.1807372176</v>
      </c>
      <c r="S53" s="17">
        <f t="shared" si="9"/>
        <v>0</v>
      </c>
      <c r="T53" s="17">
        <f t="shared" si="10"/>
        <v>1.329369798</v>
      </c>
      <c r="U53" s="25">
        <f t="shared" si="11"/>
        <v>5710.257031</v>
      </c>
      <c r="V53" s="14"/>
      <c r="W53" s="14"/>
      <c r="X53" s="14"/>
      <c r="Y53" s="14"/>
    </row>
    <row r="54">
      <c r="A54" s="4" t="s">
        <v>154</v>
      </c>
      <c r="B54" s="13"/>
      <c r="C54" s="12">
        <f>VLOOKUP(A54,'RHB v. RHP'!C:AH, 5, FALSE)</f>
        <v>159</v>
      </c>
      <c r="D54" s="22">
        <f>VLOOKUP(A54,'RHB v. RHP'!C:AH, 8, FALSE)</f>
        <v>543</v>
      </c>
      <c r="E54" s="22">
        <f>VLOOKUP(A54,'RHB v. RHP'!C:AH, 31, FALSE)</f>
        <v>72</v>
      </c>
      <c r="F54" s="15">
        <f>VLOOKUP(A54,'RHB v. RHP'!C:AH, 12, FALSE)</f>
        <v>25</v>
      </c>
      <c r="G54" s="15">
        <f>VLOOKUP(A54,'RHB v. RHP'!C:AH, 13, FALSE)</f>
        <v>8</v>
      </c>
      <c r="H54" s="15">
        <f>VLOOKUP(A54,'RHB v. RHP'!C:AH, 6, FALSE)</f>
        <v>23</v>
      </c>
      <c r="I54" s="15">
        <f>VLOOKUP(A54,'RHB v. RHP'!C:AH, 25, FALSE)</f>
        <v>3</v>
      </c>
      <c r="J54" s="15">
        <f>VLOOKUP(A54,'RHB v. RHP'!C:AH, 17, FALSE)</f>
        <v>55</v>
      </c>
      <c r="K54" s="23">
        <f>VLOOKUP(A54,'RHB v. RHP'!C:AH, 32, FALSE)</f>
        <v>4</v>
      </c>
      <c r="L54" s="17">
        <f t="shared" si="2"/>
        <v>3.41509434</v>
      </c>
      <c r="M54" s="17">
        <f t="shared" si="3"/>
        <v>0.3720626632</v>
      </c>
      <c r="N54" s="24">
        <f t="shared" si="4"/>
        <v>0.2219321149</v>
      </c>
      <c r="O54" s="24">
        <f t="shared" si="5"/>
        <v>0.08355091384</v>
      </c>
      <c r="P54" s="24">
        <f t="shared" si="6"/>
        <v>0.4046997389</v>
      </c>
      <c r="Q54" s="24">
        <f t="shared" si="7"/>
        <v>0.01566579634</v>
      </c>
      <c r="R54" s="24">
        <f t="shared" si="8"/>
        <v>0.1958224543</v>
      </c>
      <c r="S54" s="17">
        <f t="shared" si="9"/>
        <v>0.02610966057</v>
      </c>
      <c r="T54" s="17">
        <f t="shared" si="10"/>
        <v>1.319843342</v>
      </c>
      <c r="U54" s="25">
        <f t="shared" si="11"/>
        <v>5669.336505</v>
      </c>
      <c r="V54" s="14"/>
      <c r="W54" s="14"/>
      <c r="X54" s="14"/>
      <c r="Y54" s="14"/>
    </row>
    <row r="55">
      <c r="A55" s="4" t="s">
        <v>146</v>
      </c>
      <c r="B55" s="13"/>
      <c r="C55" s="12">
        <f>VLOOKUP(A55,'RHB v. RHP'!C:AH, 5, FALSE)</f>
        <v>111</v>
      </c>
      <c r="D55" s="22">
        <f>VLOOKUP(A55,'RHB v. RHP'!C:AH, 8, FALSE)</f>
        <v>349</v>
      </c>
      <c r="E55" s="22">
        <f>VLOOKUP(A55,'RHB v. RHP'!C:AH, 31, FALSE)</f>
        <v>46</v>
      </c>
      <c r="F55" s="15">
        <f>VLOOKUP(A55,'RHB v. RHP'!C:AH, 12, FALSE)</f>
        <v>18</v>
      </c>
      <c r="G55" s="15">
        <f>VLOOKUP(A55,'RHB v. RHP'!C:AH, 13, FALSE)</f>
        <v>0</v>
      </c>
      <c r="H55" s="15">
        <f>VLOOKUP(A55,'RHB v. RHP'!C:AH, 6, FALSE)</f>
        <v>20</v>
      </c>
      <c r="I55" s="15">
        <f>VLOOKUP(A55,'RHB v. RHP'!C:AH, 25, FALSE)</f>
        <v>3</v>
      </c>
      <c r="J55" s="15">
        <f>VLOOKUP(A55,'RHB v. RHP'!C:AH, 17, FALSE)</f>
        <v>31</v>
      </c>
      <c r="K55" s="23">
        <f>VLOOKUP(A55,'RHB v. RHP'!C:AH, 32, FALSE)</f>
        <v>1</v>
      </c>
      <c r="L55" s="17">
        <f t="shared" si="2"/>
        <v>3.144144144</v>
      </c>
      <c r="M55" s="17">
        <f t="shared" si="3"/>
        <v>0.3618881119</v>
      </c>
      <c r="N55" s="24">
        <f t="shared" si="4"/>
        <v>0.236013986</v>
      </c>
      <c r="O55" s="24">
        <f t="shared" si="5"/>
        <v>0</v>
      </c>
      <c r="P55" s="24">
        <f t="shared" si="6"/>
        <v>0.4895104895</v>
      </c>
      <c r="Q55" s="24">
        <f t="shared" si="7"/>
        <v>0.02097902098</v>
      </c>
      <c r="R55" s="24">
        <f t="shared" si="8"/>
        <v>0.1783216783</v>
      </c>
      <c r="S55" s="17">
        <f t="shared" si="9"/>
        <v>0.008741258741</v>
      </c>
      <c r="T55" s="17">
        <f t="shared" si="10"/>
        <v>1.295454545</v>
      </c>
      <c r="U55" s="25">
        <f t="shared" si="11"/>
        <v>5564.575364</v>
      </c>
      <c r="V55" s="14"/>
      <c r="W55" s="14"/>
      <c r="X55" s="14"/>
      <c r="Y55" s="14"/>
    </row>
    <row r="56">
      <c r="A56" s="4" t="s">
        <v>222</v>
      </c>
      <c r="B56" s="13"/>
      <c r="C56" s="12">
        <f>VLOOKUP(A56,'RHB v. RHP'!C:AH, 5, FALSE)</f>
        <v>162</v>
      </c>
      <c r="D56" s="22">
        <f>VLOOKUP(A56,'RHB v. RHP'!C:AH, 8, FALSE)</f>
        <v>519</v>
      </c>
      <c r="E56" s="22">
        <f>VLOOKUP(A56,'RHB v. RHP'!C:AH, 31, FALSE)</f>
        <v>79</v>
      </c>
      <c r="F56" s="15">
        <f>VLOOKUP(A56,'RHB v. RHP'!C:AH, 12, FALSE)</f>
        <v>19</v>
      </c>
      <c r="G56" s="15">
        <f>VLOOKUP(A56,'RHB v. RHP'!C:AH, 13, FALSE)</f>
        <v>0</v>
      </c>
      <c r="H56" s="15">
        <f>VLOOKUP(A56,'RHB v. RHP'!C:AH, 6, FALSE)</f>
        <v>29</v>
      </c>
      <c r="I56" s="15">
        <f>VLOOKUP(A56,'RHB v. RHP'!C:AH, 25, FALSE)</f>
        <v>2</v>
      </c>
      <c r="J56" s="15">
        <f>VLOOKUP(A56,'RHB v. RHP'!C:AH, 17, FALSE)</f>
        <v>44</v>
      </c>
      <c r="K56" s="23">
        <f>VLOOKUP(A56,'RHB v. RHP'!C:AH, 32, FALSE)</f>
        <v>4</v>
      </c>
      <c r="L56" s="17">
        <f t="shared" si="2"/>
        <v>3.203703704</v>
      </c>
      <c r="M56" s="17">
        <f t="shared" si="3"/>
        <v>0.4123989218</v>
      </c>
      <c r="N56" s="24">
        <f t="shared" si="4"/>
        <v>0.1886792453</v>
      </c>
      <c r="O56" s="24">
        <f t="shared" si="5"/>
        <v>0</v>
      </c>
      <c r="P56" s="24">
        <f t="shared" si="6"/>
        <v>0.4986522911</v>
      </c>
      <c r="Q56" s="24">
        <f t="shared" si="7"/>
        <v>0.01347708895</v>
      </c>
      <c r="R56" s="24">
        <f t="shared" si="8"/>
        <v>0.1725067385</v>
      </c>
      <c r="S56" s="17">
        <f t="shared" si="9"/>
        <v>0.0269541779</v>
      </c>
      <c r="T56" s="17">
        <f t="shared" si="10"/>
        <v>1.312668464</v>
      </c>
      <c r="U56" s="25">
        <f t="shared" si="11"/>
        <v>5638.51709</v>
      </c>
      <c r="V56" s="14"/>
      <c r="W56" s="14"/>
      <c r="X56" s="14"/>
      <c r="Y56" s="14"/>
    </row>
    <row r="57">
      <c r="A57" s="4" t="s">
        <v>211</v>
      </c>
      <c r="B57" s="13"/>
      <c r="C57" s="12">
        <f>VLOOKUP(A57,'RHB v. RHP'!C:AH, 5, FALSE)</f>
        <v>154</v>
      </c>
      <c r="D57" s="22">
        <f>VLOOKUP(A57,'RHB v. RHP'!C:AH, 8, FALSE)</f>
        <v>393</v>
      </c>
      <c r="E57" s="22">
        <f>VLOOKUP(A57,'RHB v. RHP'!C:AH, 31, FALSE)</f>
        <v>71</v>
      </c>
      <c r="F57" s="15">
        <f>VLOOKUP(A57,'RHB v. RHP'!C:AH, 12, FALSE)</f>
        <v>15</v>
      </c>
      <c r="G57" s="15">
        <f>VLOOKUP(A57,'RHB v. RHP'!C:AH, 13, FALSE)</f>
        <v>1</v>
      </c>
      <c r="H57" s="15">
        <f>VLOOKUP(A57,'RHB v. RHP'!C:AH, 6, FALSE)</f>
        <v>17</v>
      </c>
      <c r="I57" s="15">
        <f>VLOOKUP(A57,'RHB v. RHP'!C:AH, 25, FALSE)</f>
        <v>8</v>
      </c>
      <c r="J57" s="15">
        <f>VLOOKUP(A57,'RHB v. RHP'!C:AH, 17, FALSE)</f>
        <v>34</v>
      </c>
      <c r="K57" s="23">
        <f>VLOOKUP(A57,'RHB v. RHP'!C:AH, 32, FALSE)</f>
        <v>2</v>
      </c>
      <c r="L57" s="17">
        <f t="shared" si="2"/>
        <v>2.551948052</v>
      </c>
      <c r="M57" s="17">
        <f t="shared" si="3"/>
        <v>0.4577922078</v>
      </c>
      <c r="N57" s="24">
        <f t="shared" si="4"/>
        <v>0.1948051948</v>
      </c>
      <c r="O57" s="24">
        <f t="shared" si="5"/>
        <v>0.01298701299</v>
      </c>
      <c r="P57" s="24">
        <f t="shared" si="6"/>
        <v>0.4058441558</v>
      </c>
      <c r="Q57" s="24">
        <f t="shared" si="7"/>
        <v>0.03571428571</v>
      </c>
      <c r="R57" s="24">
        <f t="shared" si="8"/>
        <v>0.1753246753</v>
      </c>
      <c r="S57" s="17">
        <f t="shared" si="9"/>
        <v>0.01623376623</v>
      </c>
      <c r="T57" s="17">
        <f t="shared" si="10"/>
        <v>1.298701299</v>
      </c>
      <c r="U57" s="25">
        <f t="shared" si="11"/>
        <v>5578.521668</v>
      </c>
      <c r="V57" s="14"/>
      <c r="W57" s="14"/>
      <c r="X57" s="14"/>
      <c r="Y57" s="14"/>
    </row>
    <row r="58">
      <c r="A58" s="4" t="s">
        <v>81</v>
      </c>
      <c r="B58" s="13"/>
      <c r="C58" s="12">
        <f>VLOOKUP(A58,'RHB v. RHP'!C:AH, 5, FALSE)</f>
        <v>90</v>
      </c>
      <c r="D58" s="22">
        <f>VLOOKUP(A58,'RHB v. RHP'!C:AH, 8, FALSE)</f>
        <v>225</v>
      </c>
      <c r="E58" s="22">
        <f>VLOOKUP(A58,'RHB v. RHP'!C:AH, 31, FALSE)</f>
        <v>36</v>
      </c>
      <c r="F58" s="15">
        <f>VLOOKUP(A58,'RHB v. RHP'!C:AH, 12, FALSE)</f>
        <v>14</v>
      </c>
      <c r="G58" s="15">
        <f>VLOOKUP(A58,'RHB v. RHP'!C:AH, 13, FALSE)</f>
        <v>0</v>
      </c>
      <c r="H58" s="15">
        <f>VLOOKUP(A58,'RHB v. RHP'!C:AH, 6, FALSE)</f>
        <v>9</v>
      </c>
      <c r="I58" s="15">
        <f>VLOOKUP(A58,'RHB v. RHP'!C:AH, 25, FALSE)</f>
        <v>0</v>
      </c>
      <c r="J58" s="15">
        <f>VLOOKUP(A58,'RHB v. RHP'!C:AH, 17, FALSE)</f>
        <v>23</v>
      </c>
      <c r="K58" s="23">
        <f>VLOOKUP(A58,'RHB v. RHP'!C:AH, 32, FALSE)</f>
        <v>3</v>
      </c>
      <c r="L58" s="17">
        <f t="shared" si="2"/>
        <v>2.5</v>
      </c>
      <c r="M58" s="17">
        <f t="shared" si="3"/>
        <v>0.3950892857</v>
      </c>
      <c r="N58" s="24">
        <f t="shared" si="4"/>
        <v>0.2566964286</v>
      </c>
      <c r="O58" s="24">
        <f t="shared" si="5"/>
        <v>0</v>
      </c>
      <c r="P58" s="24">
        <f t="shared" si="6"/>
        <v>0.3794642857</v>
      </c>
      <c r="Q58" s="24">
        <f t="shared" si="7"/>
        <v>0.01339285714</v>
      </c>
      <c r="R58" s="24">
        <f t="shared" si="8"/>
        <v>0.1919642857</v>
      </c>
      <c r="S58" s="17">
        <f t="shared" si="9"/>
        <v>0.03348214286</v>
      </c>
      <c r="T58" s="17">
        <f t="shared" si="10"/>
        <v>1.270089286</v>
      </c>
      <c r="U58" s="25">
        <f t="shared" si="11"/>
        <v>5455.619863</v>
      </c>
      <c r="V58" s="14"/>
      <c r="W58" s="14"/>
      <c r="X58" s="14"/>
      <c r="Y58" s="14"/>
    </row>
    <row r="59">
      <c r="A59" s="8" t="s">
        <v>152</v>
      </c>
      <c r="B59" s="13"/>
      <c r="C59" s="12">
        <f>VLOOKUP(A59,'RHB v. RHP'!C:AH, 5, FALSE)</f>
        <v>59</v>
      </c>
      <c r="D59" s="22">
        <f>VLOOKUP(A59,'RHB v. RHP'!C:AH, 8, FALSE)</f>
        <v>133</v>
      </c>
      <c r="E59" s="22">
        <f>VLOOKUP(A59,'RHB v. RHP'!C:AH, 31, FALSE)</f>
        <v>26</v>
      </c>
      <c r="F59" s="15">
        <f>VLOOKUP(A59,'RHB v. RHP'!C:AH, 12, FALSE)</f>
        <v>5</v>
      </c>
      <c r="G59" s="15">
        <f>VLOOKUP(A59,'RHB v. RHP'!C:AH, 13, FALSE)</f>
        <v>2</v>
      </c>
      <c r="H59" s="15">
        <f>VLOOKUP(A59,'RHB v. RHP'!C:AH, 6, FALSE)</f>
        <v>0</v>
      </c>
      <c r="I59" s="15">
        <f>VLOOKUP(A59,'RHB v. RHP'!C:AH, 25, FALSE)</f>
        <v>0</v>
      </c>
      <c r="J59" s="15">
        <f>VLOOKUP(A59,'RHB v. RHP'!C:AH, 17, FALSE)</f>
        <v>17</v>
      </c>
      <c r="K59" s="23">
        <f>VLOOKUP(A59,'RHB v. RHP'!C:AH, 32, FALSE)</f>
        <v>10</v>
      </c>
      <c r="L59" s="17">
        <f t="shared" si="2"/>
        <v>2.254237288</v>
      </c>
      <c r="M59" s="17">
        <f t="shared" si="3"/>
        <v>0.4129213483</v>
      </c>
      <c r="N59" s="24">
        <f t="shared" si="4"/>
        <v>0.1966292135</v>
      </c>
      <c r="O59" s="24">
        <f t="shared" si="5"/>
        <v>0.04494382022</v>
      </c>
      <c r="P59" s="24">
        <f t="shared" si="6"/>
        <v>0.2247191011</v>
      </c>
      <c r="Q59" s="24">
        <f t="shared" si="7"/>
        <v>0.01685393258</v>
      </c>
      <c r="R59" s="24">
        <f t="shared" si="8"/>
        <v>0.2078651685</v>
      </c>
      <c r="S59" s="17">
        <f t="shared" si="9"/>
        <v>0.1404494382</v>
      </c>
      <c r="T59" s="17">
        <f t="shared" si="10"/>
        <v>1.244382022</v>
      </c>
      <c r="U59" s="25">
        <f t="shared" si="11"/>
        <v>5345.195298</v>
      </c>
      <c r="V59" s="14"/>
      <c r="W59" s="14"/>
      <c r="X59" s="14"/>
      <c r="Y59" s="14"/>
    </row>
    <row r="60">
      <c r="A60" s="4" t="s">
        <v>224</v>
      </c>
      <c r="B60" s="13"/>
      <c r="C60" s="12">
        <f>VLOOKUP(A60,'RHB v. RHP'!C:AH, 5, FALSE)</f>
        <v>117</v>
      </c>
      <c r="D60" s="22">
        <f>VLOOKUP(A60,'RHB v. RHP'!C:AH, 8, FALSE)</f>
        <v>379</v>
      </c>
      <c r="E60" s="22">
        <f>VLOOKUP(A60,'RHB v. RHP'!C:AH, 31, FALSE)</f>
        <v>43</v>
      </c>
      <c r="F60" s="15">
        <f>VLOOKUP(A60,'RHB v. RHP'!C:AH, 12, FALSE)</f>
        <v>13</v>
      </c>
      <c r="G60" s="15">
        <f>VLOOKUP(A60,'RHB v. RHP'!C:AH, 13, FALSE)</f>
        <v>1</v>
      </c>
      <c r="H60" s="15">
        <f>VLOOKUP(A60,'RHB v. RHP'!C:AH, 6, FALSE)</f>
        <v>25</v>
      </c>
      <c r="I60" s="15">
        <f>VLOOKUP(A60,'RHB v. RHP'!C:AH, 25, FALSE)</f>
        <v>3</v>
      </c>
      <c r="J60" s="15">
        <f>VLOOKUP(A60,'RHB v. RHP'!C:AH, 17, FALSE)</f>
        <v>45</v>
      </c>
      <c r="K60" s="23">
        <f>VLOOKUP(A60,'RHB v. RHP'!C:AH, 32, FALSE)</f>
        <v>-2</v>
      </c>
      <c r="L60" s="17">
        <f t="shared" si="2"/>
        <v>3.239316239</v>
      </c>
      <c r="M60" s="17">
        <f t="shared" si="3"/>
        <v>0.3289036545</v>
      </c>
      <c r="N60" s="24">
        <f t="shared" si="4"/>
        <v>0.1827242525</v>
      </c>
      <c r="O60" s="24">
        <f t="shared" si="5"/>
        <v>0.01328903654</v>
      </c>
      <c r="P60" s="24">
        <f t="shared" si="6"/>
        <v>0.5481727575</v>
      </c>
      <c r="Q60" s="24">
        <f t="shared" si="7"/>
        <v>0.01993355482</v>
      </c>
      <c r="R60" s="24">
        <f t="shared" si="8"/>
        <v>0.2159468439</v>
      </c>
      <c r="S60" s="17">
        <f t="shared" si="9"/>
        <v>-0.01661129568</v>
      </c>
      <c r="T60" s="17">
        <f t="shared" si="10"/>
        <v>1.292358804</v>
      </c>
      <c r="U60" s="25">
        <f t="shared" si="11"/>
        <v>5551.277725</v>
      </c>
      <c r="V60" s="14"/>
      <c r="W60" s="14"/>
      <c r="X60" s="14"/>
      <c r="Y60" s="14"/>
    </row>
    <row r="61">
      <c r="A61" s="4" t="s">
        <v>228</v>
      </c>
      <c r="B61" s="13"/>
      <c r="C61" s="12">
        <f>VLOOKUP(A61,'RHB v. RHP'!C:AH, 5, FALSE)</f>
        <v>81</v>
      </c>
      <c r="D61" s="22">
        <f>VLOOKUP(A61,'RHB v. RHP'!C:AH, 8, FALSE)</f>
        <v>245</v>
      </c>
      <c r="E61" s="22">
        <f>VLOOKUP(A61,'RHB v. RHP'!C:AH, 31, FALSE)</f>
        <v>38</v>
      </c>
      <c r="F61" s="15">
        <f>VLOOKUP(A61,'RHB v. RHP'!C:AH, 12, FALSE)</f>
        <v>15</v>
      </c>
      <c r="G61" s="15">
        <f>VLOOKUP(A61,'RHB v. RHP'!C:AH, 13, FALSE)</f>
        <v>0</v>
      </c>
      <c r="H61" s="15">
        <f>VLOOKUP(A61,'RHB v. RHP'!C:AH, 6, FALSE)</f>
        <v>12</v>
      </c>
      <c r="I61" s="15">
        <f>VLOOKUP(A61,'RHB v. RHP'!C:AH, 25, FALSE)</f>
        <v>3</v>
      </c>
      <c r="J61" s="15">
        <f>VLOOKUP(A61,'RHB v. RHP'!C:AH, 17, FALSE)</f>
        <v>20</v>
      </c>
      <c r="K61" s="23">
        <f>VLOOKUP(A61,'RHB v. RHP'!C:AH, 32, FALSE)</f>
        <v>0</v>
      </c>
      <c r="L61" s="17">
        <f t="shared" si="2"/>
        <v>3.024691358</v>
      </c>
      <c r="M61" s="17">
        <f t="shared" si="3"/>
        <v>0.391025641</v>
      </c>
      <c r="N61" s="24">
        <f t="shared" si="4"/>
        <v>0.2564102564</v>
      </c>
      <c r="O61" s="24">
        <f t="shared" si="5"/>
        <v>0</v>
      </c>
      <c r="P61" s="24">
        <f t="shared" si="6"/>
        <v>0.4273504274</v>
      </c>
      <c r="Q61" s="24">
        <f t="shared" si="7"/>
        <v>0.02564102564</v>
      </c>
      <c r="R61" s="24">
        <f t="shared" si="8"/>
        <v>0.1709401709</v>
      </c>
      <c r="S61" s="17">
        <f t="shared" si="9"/>
        <v>0</v>
      </c>
      <c r="T61" s="17">
        <f t="shared" si="10"/>
        <v>1.271367521</v>
      </c>
      <c r="U61" s="25">
        <f t="shared" si="11"/>
        <v>5461.110475</v>
      </c>
      <c r="V61" s="14"/>
      <c r="W61" s="14"/>
      <c r="X61" s="14"/>
      <c r="Y61" s="14"/>
    </row>
    <row r="62">
      <c r="A62" s="4" t="s">
        <v>134</v>
      </c>
      <c r="B62" s="13"/>
      <c r="C62" s="12">
        <f>VLOOKUP(A62,'RHB v. RHP'!C:AH, 5, FALSE)</f>
        <v>97</v>
      </c>
      <c r="D62" s="22">
        <f>VLOOKUP(A62,'RHB v. RHP'!C:AH, 8, FALSE)</f>
        <v>314</v>
      </c>
      <c r="E62" s="22">
        <f>VLOOKUP(A62,'RHB v. RHP'!C:AH, 31, FALSE)</f>
        <v>63</v>
      </c>
      <c r="F62" s="15">
        <f>VLOOKUP(A62,'RHB v. RHP'!C:AH, 12, FALSE)</f>
        <v>19</v>
      </c>
      <c r="G62" s="15">
        <f>VLOOKUP(A62,'RHB v. RHP'!C:AH, 13, FALSE)</f>
        <v>5</v>
      </c>
      <c r="H62" s="15">
        <f>VLOOKUP(A62,'RHB v. RHP'!C:AH, 6, FALSE)</f>
        <v>7</v>
      </c>
      <c r="I62" s="15">
        <f>VLOOKUP(A62,'RHB v. RHP'!C:AH, 25, FALSE)</f>
        <v>1</v>
      </c>
      <c r="J62" s="15">
        <f>VLOOKUP(A62,'RHB v. RHP'!C:AH, 17, FALSE)</f>
        <v>11</v>
      </c>
      <c r="K62" s="23">
        <f>VLOOKUP(A62,'RHB v. RHP'!C:AH, 32, FALSE)</f>
        <v>6</v>
      </c>
      <c r="L62" s="17">
        <f t="shared" si="2"/>
        <v>3.237113402</v>
      </c>
      <c r="M62" s="17">
        <f t="shared" si="3"/>
        <v>0.4804469274</v>
      </c>
      <c r="N62" s="24">
        <f t="shared" si="4"/>
        <v>0.260707635</v>
      </c>
      <c r="O62" s="24">
        <f t="shared" si="5"/>
        <v>0.07448789572</v>
      </c>
      <c r="P62" s="24">
        <f t="shared" si="6"/>
        <v>0.2793296089</v>
      </c>
      <c r="Q62" s="24">
        <f t="shared" si="7"/>
        <v>0.01489757914</v>
      </c>
      <c r="R62" s="24">
        <f t="shared" si="8"/>
        <v>0.1154562384</v>
      </c>
      <c r="S62" s="17">
        <f t="shared" si="9"/>
        <v>0.05586592179</v>
      </c>
      <c r="T62" s="17">
        <f t="shared" si="10"/>
        <v>1.281191806</v>
      </c>
      <c r="U62" s="25">
        <f t="shared" si="11"/>
        <v>5503.310314</v>
      </c>
      <c r="V62" s="14"/>
      <c r="W62" s="14"/>
      <c r="X62" s="14"/>
      <c r="Y62" s="14"/>
    </row>
    <row r="63">
      <c r="A63" s="4" t="s">
        <v>338</v>
      </c>
      <c r="B63" s="13"/>
      <c r="C63" s="12">
        <f>VLOOKUP(A63,'RHB v. RHP'!C:AH, 5, FALSE)</f>
        <v>144</v>
      </c>
      <c r="D63" s="22">
        <f>VLOOKUP(A63,'RHB v. RHP'!C:AH, 8, FALSE)</f>
        <v>457</v>
      </c>
      <c r="E63" s="22">
        <f>VLOOKUP(A63,'RHB v. RHP'!C:AH, 31, FALSE)</f>
        <v>65</v>
      </c>
      <c r="F63" s="15">
        <f>VLOOKUP(A63,'RHB v. RHP'!C:AH, 12, FALSE)</f>
        <v>24</v>
      </c>
      <c r="G63" s="15">
        <f>VLOOKUP(A63,'RHB v. RHP'!C:AH, 13, FALSE)</f>
        <v>2</v>
      </c>
      <c r="H63" s="15">
        <f>VLOOKUP(A63,'RHB v. RHP'!C:AH, 6, FALSE)</f>
        <v>19</v>
      </c>
      <c r="I63" s="15">
        <f>VLOOKUP(A63,'RHB v. RHP'!C:AH, 25, FALSE)</f>
        <v>5</v>
      </c>
      <c r="J63" s="15">
        <f>VLOOKUP(A63,'RHB v. RHP'!C:AH, 17, FALSE)</f>
        <v>30</v>
      </c>
      <c r="K63" s="23">
        <f>VLOOKUP(A63,'RHB v. RHP'!C:AH, 32, FALSE)</f>
        <v>10</v>
      </c>
      <c r="L63" s="17">
        <f t="shared" si="2"/>
        <v>3.173611111</v>
      </c>
      <c r="M63" s="17">
        <f t="shared" si="3"/>
        <v>0.3882352941</v>
      </c>
      <c r="N63" s="24">
        <f t="shared" si="4"/>
        <v>0.2426470588</v>
      </c>
      <c r="O63" s="24">
        <f t="shared" si="5"/>
        <v>0.02352941176</v>
      </c>
      <c r="P63" s="24">
        <f t="shared" si="6"/>
        <v>0.3970588235</v>
      </c>
      <c r="Q63" s="24">
        <f t="shared" si="7"/>
        <v>0.02352941176</v>
      </c>
      <c r="R63" s="24">
        <f t="shared" si="8"/>
        <v>0.1470588235</v>
      </c>
      <c r="S63" s="17">
        <f t="shared" si="9"/>
        <v>0.07352941176</v>
      </c>
      <c r="T63" s="17">
        <f t="shared" si="10"/>
        <v>1.295588235</v>
      </c>
      <c r="U63" s="25">
        <f t="shared" si="11"/>
        <v>5565.149623</v>
      </c>
      <c r="V63" s="14"/>
      <c r="W63" s="14"/>
      <c r="X63" s="14"/>
      <c r="Y63" s="14"/>
    </row>
    <row r="64">
      <c r="A64" s="4" t="s">
        <v>225</v>
      </c>
      <c r="B64" s="13"/>
      <c r="C64" s="12">
        <f>VLOOKUP(A64,'RHB v. RHP'!C:AH, 5, FALSE)</f>
        <v>169</v>
      </c>
      <c r="D64" s="22">
        <f>VLOOKUP(A64,'RHB v. RHP'!C:AH, 8, FALSE)</f>
        <v>574</v>
      </c>
      <c r="E64" s="22">
        <f>VLOOKUP(A64,'RHB v. RHP'!C:AH, 31, FALSE)</f>
        <v>126</v>
      </c>
      <c r="F64" s="15">
        <f>VLOOKUP(A64,'RHB v. RHP'!C:AH, 12, FALSE)</f>
        <v>23</v>
      </c>
      <c r="G64" s="15">
        <f>VLOOKUP(A64,'RHB v. RHP'!C:AH, 13, FALSE)</f>
        <v>3</v>
      </c>
      <c r="H64" s="15">
        <f>VLOOKUP(A64,'RHB v. RHP'!C:AH, 6, FALSE)</f>
        <v>20</v>
      </c>
      <c r="I64" s="15">
        <f>VLOOKUP(A64,'RHB v. RHP'!C:AH, 25, FALSE)</f>
        <v>3</v>
      </c>
      <c r="J64" s="15">
        <f>VLOOKUP(A64,'RHB v. RHP'!C:AH, 17, FALSE)</f>
        <v>33</v>
      </c>
      <c r="K64" s="23">
        <f>VLOOKUP(A64,'RHB v. RHP'!C:AH, 32, FALSE)</f>
        <v>2</v>
      </c>
      <c r="L64" s="17">
        <f t="shared" si="2"/>
        <v>3.396449704</v>
      </c>
      <c r="M64" s="17">
        <f t="shared" si="3"/>
        <v>0.5608531995</v>
      </c>
      <c r="N64" s="24">
        <f t="shared" si="4"/>
        <v>0.2007528231</v>
      </c>
      <c r="O64" s="24">
        <f t="shared" si="5"/>
        <v>0.03011292346</v>
      </c>
      <c r="P64" s="24">
        <f t="shared" si="6"/>
        <v>0.3513174404</v>
      </c>
      <c r="Q64" s="24">
        <f t="shared" si="7"/>
        <v>0.01505646173</v>
      </c>
      <c r="R64" s="24">
        <f t="shared" si="8"/>
        <v>0.1329987453</v>
      </c>
      <c r="S64" s="17">
        <f t="shared" si="9"/>
        <v>0.01254705144</v>
      </c>
      <c r="T64" s="17">
        <f t="shared" si="10"/>
        <v>1.303638645</v>
      </c>
      <c r="U64" s="25">
        <f t="shared" si="11"/>
        <v>5599.72985</v>
      </c>
      <c r="V64" s="14"/>
      <c r="W64" s="14"/>
      <c r="X64" s="14"/>
      <c r="Y64" s="14"/>
    </row>
    <row r="65">
      <c r="A65" s="4" t="s">
        <v>255</v>
      </c>
      <c r="B65" s="13"/>
      <c r="C65" s="12">
        <f>VLOOKUP(A65,'RHB v. RHP'!C:AH, 5, FALSE)</f>
        <v>158</v>
      </c>
      <c r="D65" s="22">
        <f>VLOOKUP(A65,'RHB v. RHP'!C:AH, 8, FALSE)</f>
        <v>490</v>
      </c>
      <c r="E65" s="22">
        <f>VLOOKUP(A65,'RHB v. RHP'!C:AH, 31, FALSE)</f>
        <v>84</v>
      </c>
      <c r="F65" s="15">
        <f>VLOOKUP(A65,'RHB v. RHP'!C:AH, 12, FALSE)</f>
        <v>29</v>
      </c>
      <c r="G65" s="15">
        <f>VLOOKUP(A65,'RHB v. RHP'!C:AH, 13, FALSE)</f>
        <v>5</v>
      </c>
      <c r="H65" s="15">
        <f>VLOOKUP(A65,'RHB v. RHP'!C:AH, 6, FALSE)</f>
        <v>14</v>
      </c>
      <c r="I65" s="15">
        <f>VLOOKUP(A65,'RHB v. RHP'!C:AH, 25, FALSE)</f>
        <v>3</v>
      </c>
      <c r="J65" s="15">
        <f>VLOOKUP(A65,'RHB v. RHP'!C:AH, 17, FALSE)</f>
        <v>45</v>
      </c>
      <c r="K65" s="23">
        <f>VLOOKUP(A65,'RHB v. RHP'!C:AH, 32, FALSE)</f>
        <v>2</v>
      </c>
      <c r="L65" s="17">
        <f t="shared" si="2"/>
        <v>3.101265823</v>
      </c>
      <c r="M65" s="17">
        <f t="shared" si="3"/>
        <v>0.4502103787</v>
      </c>
      <c r="N65" s="24">
        <f t="shared" si="4"/>
        <v>0.2664796634</v>
      </c>
      <c r="O65" s="24">
        <f t="shared" si="5"/>
        <v>0.05610098177</v>
      </c>
      <c r="P65" s="24">
        <f t="shared" si="6"/>
        <v>0.3085553997</v>
      </c>
      <c r="Q65" s="24">
        <f t="shared" si="7"/>
        <v>0.01683029453</v>
      </c>
      <c r="R65" s="24">
        <f t="shared" si="8"/>
        <v>0.1823281907</v>
      </c>
      <c r="S65" s="17">
        <f t="shared" si="9"/>
        <v>0.01402524544</v>
      </c>
      <c r="T65" s="17">
        <f t="shared" si="10"/>
        <v>1.294530154</v>
      </c>
      <c r="U65" s="25">
        <f t="shared" si="11"/>
        <v>5560.604677</v>
      </c>
      <c r="V65" s="14"/>
      <c r="W65" s="14"/>
      <c r="X65" s="14"/>
      <c r="Y65" s="14"/>
    </row>
    <row r="66">
      <c r="A66" s="4" t="s">
        <v>320</v>
      </c>
      <c r="B66" s="13"/>
      <c r="C66" s="12">
        <f>VLOOKUP(A66,'RHB v. RHP'!C:AH, 5, FALSE)</f>
        <v>113</v>
      </c>
      <c r="D66" s="22">
        <f>VLOOKUP(A66,'RHB v. RHP'!C:AH, 8, FALSE)</f>
        <v>327</v>
      </c>
      <c r="E66" s="22">
        <f>VLOOKUP(A66,'RHB v. RHP'!C:AH, 31, FALSE)</f>
        <v>47</v>
      </c>
      <c r="F66" s="15">
        <f>VLOOKUP(A66,'RHB v. RHP'!C:AH, 12, FALSE)</f>
        <v>17</v>
      </c>
      <c r="G66" s="15">
        <f>VLOOKUP(A66,'RHB v. RHP'!C:AH, 13, FALSE)</f>
        <v>2</v>
      </c>
      <c r="H66" s="15">
        <f>VLOOKUP(A66,'RHB v. RHP'!C:AH, 6, FALSE)</f>
        <v>14</v>
      </c>
      <c r="I66" s="15">
        <f>VLOOKUP(A66,'RHB v. RHP'!C:AH, 25, FALSE)</f>
        <v>4</v>
      </c>
      <c r="J66" s="15">
        <f>VLOOKUP(A66,'RHB v. RHP'!C:AH, 17, FALSE)</f>
        <v>25</v>
      </c>
      <c r="K66" s="23">
        <f>VLOOKUP(A66,'RHB v. RHP'!C:AH, 32, FALSE)</f>
        <v>4</v>
      </c>
      <c r="L66" s="17">
        <f t="shared" si="2"/>
        <v>2.89380531</v>
      </c>
      <c r="M66" s="17">
        <f t="shared" si="3"/>
        <v>0.3818181818</v>
      </c>
      <c r="N66" s="24">
        <f t="shared" si="4"/>
        <v>0.2363636364</v>
      </c>
      <c r="O66" s="24">
        <f t="shared" si="5"/>
        <v>0.02909090909</v>
      </c>
      <c r="P66" s="24">
        <f t="shared" si="6"/>
        <v>0.4</v>
      </c>
      <c r="Q66" s="24">
        <f t="shared" si="7"/>
        <v>0.02545454545</v>
      </c>
      <c r="R66" s="24">
        <f t="shared" si="8"/>
        <v>0.1636363636</v>
      </c>
      <c r="S66" s="17">
        <f t="shared" si="9"/>
        <v>0.03636363636</v>
      </c>
      <c r="T66" s="17">
        <f t="shared" si="10"/>
        <v>1.272727273</v>
      </c>
      <c r="U66" s="25">
        <f t="shared" si="11"/>
        <v>5466.951235</v>
      </c>
      <c r="V66" s="14"/>
      <c r="W66" s="14"/>
      <c r="X66" s="14"/>
      <c r="Y66" s="14"/>
    </row>
    <row r="67">
      <c r="A67" s="4" t="s">
        <v>84</v>
      </c>
      <c r="B67" s="13"/>
      <c r="C67" s="12">
        <f>VLOOKUP(A67,'RHB v. RHP'!C:AH, 5, FALSE)</f>
        <v>196</v>
      </c>
      <c r="D67" s="22">
        <f>VLOOKUP(A67,'RHB v. RHP'!C:AH, 8, FALSE)</f>
        <v>639</v>
      </c>
      <c r="E67" s="22">
        <f>VLOOKUP(A67,'RHB v. RHP'!C:AH, 31, FALSE)</f>
        <v>91</v>
      </c>
      <c r="F67" s="15">
        <f>VLOOKUP(A67,'RHB v. RHP'!C:AH, 12, FALSE)</f>
        <v>35</v>
      </c>
      <c r="G67" s="15">
        <f>VLOOKUP(A67,'RHB v. RHP'!C:AH, 13, FALSE)</f>
        <v>1</v>
      </c>
      <c r="H67" s="15">
        <f>VLOOKUP(A67,'RHB v. RHP'!C:AH, 6, FALSE)</f>
        <v>34</v>
      </c>
      <c r="I67" s="15">
        <f>VLOOKUP(A67,'RHB v. RHP'!C:AH, 25, FALSE)</f>
        <v>9</v>
      </c>
      <c r="J67" s="15">
        <f>VLOOKUP(A67,'RHB v. RHP'!C:AH, 17, FALSE)</f>
        <v>31</v>
      </c>
      <c r="K67" s="23">
        <f>VLOOKUP(A67,'RHB v. RHP'!C:AH, 32, FALSE)</f>
        <v>1</v>
      </c>
      <c r="L67" s="17">
        <f t="shared" si="2"/>
        <v>3.260204082</v>
      </c>
      <c r="M67" s="17">
        <f t="shared" si="3"/>
        <v>0.3967517401</v>
      </c>
      <c r="N67" s="24">
        <f t="shared" si="4"/>
        <v>0.2552204176</v>
      </c>
      <c r="O67" s="24">
        <f t="shared" si="5"/>
        <v>0.009280742459</v>
      </c>
      <c r="P67" s="24">
        <f t="shared" si="6"/>
        <v>0.4872389791</v>
      </c>
      <c r="Q67" s="24">
        <f t="shared" si="7"/>
        <v>0.02784222738</v>
      </c>
      <c r="R67" s="24">
        <f t="shared" si="8"/>
        <v>0.1183294664</v>
      </c>
      <c r="S67" s="17">
        <f t="shared" si="9"/>
        <v>0.005800464037</v>
      </c>
      <c r="T67" s="17">
        <f t="shared" si="10"/>
        <v>1.300464037</v>
      </c>
      <c r="U67" s="25">
        <f t="shared" si="11"/>
        <v>5586.093443</v>
      </c>
      <c r="V67" s="14"/>
      <c r="W67" s="14"/>
      <c r="X67" s="14"/>
      <c r="Y67" s="14"/>
    </row>
    <row r="68">
      <c r="A68" s="4" t="s">
        <v>205</v>
      </c>
      <c r="B68" s="13"/>
      <c r="C68" s="12">
        <f>VLOOKUP(A68,'RHB v. RHP'!C:AH, 5, FALSE)</f>
        <v>96</v>
      </c>
      <c r="D68" s="22">
        <f>VLOOKUP(A68,'RHB v. RHP'!C:AH, 8, FALSE)</f>
        <v>268</v>
      </c>
      <c r="E68" s="22">
        <f>VLOOKUP(A68,'RHB v. RHP'!C:AH, 31, FALSE)</f>
        <v>24</v>
      </c>
      <c r="F68" s="15">
        <f>VLOOKUP(A68,'RHB v. RHP'!C:AH, 12, FALSE)</f>
        <v>10</v>
      </c>
      <c r="G68" s="15">
        <f>VLOOKUP(A68,'RHB v. RHP'!C:AH, 13, FALSE)</f>
        <v>0</v>
      </c>
      <c r="H68" s="15">
        <f>VLOOKUP(A68,'RHB v. RHP'!C:AH, 6, FALSE)</f>
        <v>20</v>
      </c>
      <c r="I68" s="15">
        <f>VLOOKUP(A68,'RHB v. RHP'!C:AH, 25, FALSE)</f>
        <v>3</v>
      </c>
      <c r="J68" s="15">
        <f>VLOOKUP(A68,'RHB v. RHP'!C:AH, 17, FALSE)</f>
        <v>26</v>
      </c>
      <c r="K68" s="23">
        <f>VLOOKUP(A68,'RHB v. RHP'!C:AH, 32, FALSE)</f>
        <v>0</v>
      </c>
      <c r="L68" s="17">
        <f t="shared" si="2"/>
        <v>2.791666667</v>
      </c>
      <c r="M68" s="17">
        <f t="shared" si="3"/>
        <v>0.2871690428</v>
      </c>
      <c r="N68" s="24">
        <f t="shared" si="4"/>
        <v>0.1934826884</v>
      </c>
      <c r="O68" s="24">
        <f t="shared" si="5"/>
        <v>0</v>
      </c>
      <c r="P68" s="24">
        <f t="shared" si="6"/>
        <v>0.5702647658</v>
      </c>
      <c r="Q68" s="24">
        <f t="shared" si="7"/>
        <v>0.02443991853</v>
      </c>
      <c r="R68" s="24">
        <f t="shared" si="8"/>
        <v>0.1873727088</v>
      </c>
      <c r="S68" s="17">
        <f t="shared" si="9"/>
        <v>0</v>
      </c>
      <c r="T68" s="17">
        <f t="shared" si="10"/>
        <v>1.262729124</v>
      </c>
      <c r="U68" s="25">
        <f t="shared" si="11"/>
        <v>5424.004571</v>
      </c>
      <c r="V68" s="14"/>
      <c r="W68" s="14"/>
      <c r="X68" s="14"/>
      <c r="Y68" s="14"/>
    </row>
    <row r="69">
      <c r="A69" s="4" t="s">
        <v>176</v>
      </c>
      <c r="B69" s="13"/>
      <c r="C69" s="12">
        <f>VLOOKUP(A69,'RHB v. RHP'!C:AH, 5, FALSE)</f>
        <v>155</v>
      </c>
      <c r="D69" s="22">
        <f>VLOOKUP(A69,'RHB v. RHP'!C:AH, 8, FALSE)</f>
        <v>463</v>
      </c>
      <c r="E69" s="22">
        <f>VLOOKUP(A69,'RHB v. RHP'!C:AH, 31, FALSE)</f>
        <v>82</v>
      </c>
      <c r="F69" s="15">
        <f>VLOOKUP(A69,'RHB v. RHP'!C:AH, 12, FALSE)</f>
        <v>19</v>
      </c>
      <c r="G69" s="15">
        <f>VLOOKUP(A69,'RHB v. RHP'!C:AH, 13, FALSE)</f>
        <v>1</v>
      </c>
      <c r="H69" s="15">
        <f>VLOOKUP(A69,'RHB v. RHP'!C:AH, 6, FALSE)</f>
        <v>17</v>
      </c>
      <c r="I69" s="15">
        <f>VLOOKUP(A69,'RHB v. RHP'!C:AH, 25, FALSE)</f>
        <v>15</v>
      </c>
      <c r="J69" s="15">
        <f>VLOOKUP(A69,'RHB v. RHP'!C:AH, 17, FALSE)</f>
        <v>42</v>
      </c>
      <c r="K69" s="23">
        <f>VLOOKUP(A69,'RHB v. RHP'!C:AH, 32, FALSE)</f>
        <v>2</v>
      </c>
      <c r="L69" s="17">
        <f t="shared" si="2"/>
        <v>2.987096774</v>
      </c>
      <c r="M69" s="17">
        <f t="shared" si="3"/>
        <v>0.4591836735</v>
      </c>
      <c r="N69" s="24">
        <f t="shared" si="4"/>
        <v>0.2040816327</v>
      </c>
      <c r="O69" s="24">
        <f t="shared" si="5"/>
        <v>0.01166180758</v>
      </c>
      <c r="P69" s="24">
        <f t="shared" si="6"/>
        <v>0.3644314869</v>
      </c>
      <c r="Q69" s="24">
        <f t="shared" si="7"/>
        <v>0.05247813411</v>
      </c>
      <c r="R69" s="24">
        <f t="shared" si="8"/>
        <v>0.1807580175</v>
      </c>
      <c r="S69" s="17">
        <f t="shared" si="9"/>
        <v>0.01457725948</v>
      </c>
      <c r="T69" s="17">
        <f t="shared" si="10"/>
        <v>1.287172012</v>
      </c>
      <c r="U69" s="25">
        <f t="shared" si="11"/>
        <v>5528.998057</v>
      </c>
      <c r="V69" s="14"/>
      <c r="W69" s="14"/>
      <c r="X69" s="14"/>
      <c r="Y69" s="14"/>
    </row>
    <row r="70">
      <c r="A70" s="4" t="s">
        <v>299</v>
      </c>
      <c r="B70" s="13"/>
      <c r="C70" s="12">
        <f>VLOOKUP(A70,'RHB v. RHP'!C:AH, 5, FALSE)</f>
        <v>116</v>
      </c>
      <c r="D70" s="22">
        <f>VLOOKUP(A70,'RHB v. RHP'!C:AH, 8, FALSE)</f>
        <v>364</v>
      </c>
      <c r="E70" s="22">
        <f>VLOOKUP(A70,'RHB v. RHP'!C:AH, 31, FALSE)</f>
        <v>67</v>
      </c>
      <c r="F70" s="15">
        <f>VLOOKUP(A70,'RHB v. RHP'!C:AH, 12, FALSE)</f>
        <v>18</v>
      </c>
      <c r="G70" s="15">
        <f>VLOOKUP(A70,'RHB v. RHP'!C:AH, 13, FALSE)</f>
        <v>4</v>
      </c>
      <c r="H70" s="15">
        <f>VLOOKUP(A70,'RHB v. RHP'!C:AH, 6, FALSE)</f>
        <v>8</v>
      </c>
      <c r="I70" s="15">
        <f>VLOOKUP(A70,'RHB v. RHP'!C:AH, 25, FALSE)</f>
        <v>8</v>
      </c>
      <c r="J70" s="15">
        <f>VLOOKUP(A70,'RHB v. RHP'!C:AH, 17, FALSE)</f>
        <v>17</v>
      </c>
      <c r="K70" s="23">
        <f>VLOOKUP(A70,'RHB v. RHP'!C:AH, 32, FALSE)</f>
        <v>11</v>
      </c>
      <c r="L70" s="17">
        <f t="shared" si="2"/>
        <v>3.137931034</v>
      </c>
      <c r="M70" s="17">
        <f t="shared" si="3"/>
        <v>0.4599659284</v>
      </c>
      <c r="N70" s="24">
        <f t="shared" si="4"/>
        <v>0.2299829642</v>
      </c>
      <c r="O70" s="24">
        <f t="shared" si="5"/>
        <v>0.05451448041</v>
      </c>
      <c r="P70" s="24">
        <f t="shared" si="6"/>
        <v>0.272572402</v>
      </c>
      <c r="Q70" s="24">
        <f t="shared" si="7"/>
        <v>0.03747870528</v>
      </c>
      <c r="R70" s="24">
        <f t="shared" si="8"/>
        <v>0.1260647359</v>
      </c>
      <c r="S70" s="17">
        <f t="shared" si="9"/>
        <v>0.0936967632</v>
      </c>
      <c r="T70" s="17">
        <f t="shared" si="10"/>
        <v>1.27427598</v>
      </c>
      <c r="U70" s="25">
        <f t="shared" si="11"/>
        <v>5473.603646</v>
      </c>
      <c r="V70" s="14"/>
      <c r="W70" s="14"/>
      <c r="X70" s="14"/>
      <c r="Y70" s="14"/>
    </row>
    <row r="71">
      <c r="A71" s="4" t="s">
        <v>331</v>
      </c>
      <c r="B71" s="13"/>
      <c r="C71" s="12">
        <f>VLOOKUP(A71,'RHB v. RHP'!C:AH, 5, FALSE)</f>
        <v>135</v>
      </c>
      <c r="D71" s="22">
        <f>VLOOKUP(A71,'RHB v. RHP'!C:AH, 8, FALSE)</f>
        <v>318</v>
      </c>
      <c r="E71" s="22">
        <f>VLOOKUP(A71,'RHB v. RHP'!C:AH, 31, FALSE)</f>
        <v>62</v>
      </c>
      <c r="F71" s="15">
        <f>VLOOKUP(A71,'RHB v. RHP'!C:AH, 12, FALSE)</f>
        <v>17</v>
      </c>
      <c r="G71" s="15">
        <f>VLOOKUP(A71,'RHB v. RHP'!C:AH, 13, FALSE)</f>
        <v>1</v>
      </c>
      <c r="H71" s="15">
        <f>VLOOKUP(A71,'RHB v. RHP'!C:AH, 6, FALSE)</f>
        <v>11</v>
      </c>
      <c r="I71" s="15">
        <f>VLOOKUP(A71,'RHB v. RHP'!C:AH, 25, FALSE)</f>
        <v>3</v>
      </c>
      <c r="J71" s="15">
        <f>VLOOKUP(A71,'RHB v. RHP'!C:AH, 17, FALSE)</f>
        <v>25</v>
      </c>
      <c r="K71" s="23">
        <f>VLOOKUP(A71,'RHB v. RHP'!C:AH, 32, FALSE)</f>
        <v>0</v>
      </c>
      <c r="L71" s="17">
        <f t="shared" si="2"/>
        <v>2.355555556</v>
      </c>
      <c r="M71" s="17">
        <f t="shared" si="3"/>
        <v>0.471349353</v>
      </c>
      <c r="N71" s="24">
        <f t="shared" si="4"/>
        <v>0.2402957486</v>
      </c>
      <c r="O71" s="24">
        <f t="shared" si="5"/>
        <v>0.01478743068</v>
      </c>
      <c r="P71" s="24">
        <f t="shared" si="6"/>
        <v>0.3512014787</v>
      </c>
      <c r="Q71" s="24">
        <f t="shared" si="7"/>
        <v>0.02218114603</v>
      </c>
      <c r="R71" s="24">
        <f t="shared" si="8"/>
        <v>0.1663585952</v>
      </c>
      <c r="S71" s="17">
        <f t="shared" si="9"/>
        <v>0</v>
      </c>
      <c r="T71" s="17">
        <f t="shared" si="10"/>
        <v>1.266173752</v>
      </c>
      <c r="U71" s="25">
        <f t="shared" si="11"/>
        <v>5438.800839</v>
      </c>
      <c r="V71" s="14"/>
      <c r="W71" s="14"/>
      <c r="X71" s="14"/>
      <c r="Y71" s="14"/>
    </row>
    <row r="72">
      <c r="A72" s="4" t="s">
        <v>305</v>
      </c>
      <c r="B72" s="13"/>
      <c r="C72" s="12">
        <f>VLOOKUP(A72,'RHB v. RHP'!C:AH, 5, FALSE)</f>
        <v>176</v>
      </c>
      <c r="D72" s="22">
        <f>VLOOKUP(A72,'RHB v. RHP'!C:AH, 8, FALSE)</f>
        <v>484</v>
      </c>
      <c r="E72" s="22">
        <f>VLOOKUP(A72,'RHB v. RHP'!C:AH, 31, FALSE)</f>
        <v>82</v>
      </c>
      <c r="F72" s="15">
        <f>VLOOKUP(A72,'RHB v. RHP'!C:AH, 12, FALSE)</f>
        <v>27</v>
      </c>
      <c r="G72" s="15">
        <f>VLOOKUP(A72,'RHB v. RHP'!C:AH, 13, FALSE)</f>
        <v>2</v>
      </c>
      <c r="H72" s="15">
        <f>VLOOKUP(A72,'RHB v. RHP'!C:AH, 6, FALSE)</f>
        <v>17</v>
      </c>
      <c r="I72" s="15">
        <f>VLOOKUP(A72,'RHB v. RHP'!C:AH, 25, FALSE)</f>
        <v>3</v>
      </c>
      <c r="J72" s="15">
        <f>VLOOKUP(A72,'RHB v. RHP'!C:AH, 17, FALSE)</f>
        <v>42</v>
      </c>
      <c r="K72" s="23">
        <f>VLOOKUP(A72,'RHB v. RHP'!C:AH, 32, FALSE)</f>
        <v>2</v>
      </c>
      <c r="L72" s="17">
        <f t="shared" si="2"/>
        <v>2.75</v>
      </c>
      <c r="M72" s="17">
        <f t="shared" si="3"/>
        <v>0.4455445545</v>
      </c>
      <c r="N72" s="24">
        <f t="shared" si="4"/>
        <v>0.2545968883</v>
      </c>
      <c r="O72" s="24">
        <f t="shared" si="5"/>
        <v>0.02263083451</v>
      </c>
      <c r="P72" s="24">
        <f t="shared" si="6"/>
        <v>0.3536067893</v>
      </c>
      <c r="Q72" s="24">
        <f t="shared" si="7"/>
        <v>0.01697312588</v>
      </c>
      <c r="R72" s="24">
        <f t="shared" si="8"/>
        <v>0.1753889675</v>
      </c>
      <c r="S72" s="17">
        <f t="shared" si="9"/>
        <v>0.01414427157</v>
      </c>
      <c r="T72" s="17">
        <f t="shared" si="10"/>
        <v>1.282885431</v>
      </c>
      <c r="U72" s="25">
        <f t="shared" si="11"/>
        <v>5510.585216</v>
      </c>
      <c r="V72" s="14"/>
      <c r="W72" s="14"/>
      <c r="X72" s="14"/>
      <c r="Y72" s="14"/>
    </row>
    <row r="73">
      <c r="A73" s="4" t="s">
        <v>206</v>
      </c>
      <c r="B73" s="13"/>
      <c r="C73" s="12">
        <f>VLOOKUP(A73,'RHB v. RHP'!C:AH, 5, FALSE)</f>
        <v>188</v>
      </c>
      <c r="D73" s="22">
        <f>VLOOKUP(A73,'RHB v. RHP'!C:AH, 8, FALSE)</f>
        <v>604</v>
      </c>
      <c r="E73" s="22">
        <f>VLOOKUP(A73,'RHB v. RHP'!C:AH, 31, FALSE)</f>
        <v>101</v>
      </c>
      <c r="F73" s="15">
        <f>VLOOKUP(A73,'RHB v. RHP'!C:AH, 12, FALSE)</f>
        <v>32</v>
      </c>
      <c r="G73" s="15">
        <f>VLOOKUP(A73,'RHB v. RHP'!C:AH, 13, FALSE)</f>
        <v>6</v>
      </c>
      <c r="H73" s="15">
        <f>VLOOKUP(A73,'RHB v. RHP'!C:AH, 6, FALSE)</f>
        <v>19</v>
      </c>
      <c r="I73" s="15">
        <f>VLOOKUP(A73,'RHB v. RHP'!C:AH, 25, FALSE)</f>
        <v>4</v>
      </c>
      <c r="J73" s="15">
        <f>VLOOKUP(A73,'RHB v. RHP'!C:AH, 17, FALSE)</f>
        <v>57</v>
      </c>
      <c r="K73" s="23">
        <f>VLOOKUP(A73,'RHB v. RHP'!C:AH, 32, FALSE)</f>
        <v>1</v>
      </c>
      <c r="L73" s="17">
        <f t="shared" si="2"/>
        <v>3.212765957</v>
      </c>
      <c r="M73" s="17">
        <f t="shared" si="3"/>
        <v>0.4498186215</v>
      </c>
      <c r="N73" s="24">
        <f t="shared" si="4"/>
        <v>0.2478839178</v>
      </c>
      <c r="O73" s="24">
        <f t="shared" si="5"/>
        <v>0.05804111245</v>
      </c>
      <c r="P73" s="24">
        <f t="shared" si="6"/>
        <v>0.3264812576</v>
      </c>
      <c r="Q73" s="24">
        <f t="shared" si="7"/>
        <v>0.0169286578</v>
      </c>
      <c r="R73" s="24">
        <f t="shared" si="8"/>
        <v>0.1862152358</v>
      </c>
      <c r="S73" s="17">
        <f t="shared" si="9"/>
        <v>0.006045949214</v>
      </c>
      <c r="T73" s="17">
        <f t="shared" si="10"/>
        <v>1.291414752</v>
      </c>
      <c r="U73" s="25">
        <f t="shared" si="11"/>
        <v>5547.222586</v>
      </c>
      <c r="V73" s="14"/>
      <c r="W73" s="14"/>
      <c r="X73" s="14"/>
      <c r="Y73" s="14"/>
    </row>
    <row r="74">
      <c r="A74" s="4" t="s">
        <v>245</v>
      </c>
      <c r="B74" s="13"/>
      <c r="C74" s="12">
        <f>VLOOKUP(A74,'RHB v. RHP'!C:AH, 5, FALSE)</f>
        <v>173</v>
      </c>
      <c r="D74" s="22">
        <f>VLOOKUP(A74,'RHB v. RHP'!C:AH, 8, FALSE)</f>
        <v>538</v>
      </c>
      <c r="E74" s="22">
        <f>VLOOKUP(A74,'RHB v. RHP'!C:AH, 31, FALSE)</f>
        <v>74</v>
      </c>
      <c r="F74" s="15">
        <f>VLOOKUP(A74,'RHB v. RHP'!C:AH, 12, FALSE)</f>
        <v>27</v>
      </c>
      <c r="G74" s="15">
        <f>VLOOKUP(A74,'RHB v. RHP'!C:AH, 13, FALSE)</f>
        <v>3</v>
      </c>
      <c r="H74" s="15">
        <f>VLOOKUP(A74,'RHB v. RHP'!C:AH, 6, FALSE)</f>
        <v>24</v>
      </c>
      <c r="I74" s="15">
        <f>VLOOKUP(A74,'RHB v. RHP'!C:AH, 25, FALSE)</f>
        <v>6</v>
      </c>
      <c r="J74" s="15">
        <f>VLOOKUP(A74,'RHB v. RHP'!C:AH, 17, FALSE)</f>
        <v>38</v>
      </c>
      <c r="K74" s="23">
        <f>VLOOKUP(A74,'RHB v. RHP'!C:AH, 32, FALSE)</f>
        <v>6</v>
      </c>
      <c r="L74" s="17">
        <f t="shared" si="2"/>
        <v>3.10982659</v>
      </c>
      <c r="M74" s="17">
        <f t="shared" si="3"/>
        <v>0.38239159</v>
      </c>
      <c r="N74" s="24">
        <f t="shared" si="4"/>
        <v>0.2365308804</v>
      </c>
      <c r="O74" s="24">
        <f t="shared" si="5"/>
        <v>0.03153745072</v>
      </c>
      <c r="P74" s="24">
        <f t="shared" si="6"/>
        <v>0.420499343</v>
      </c>
      <c r="Q74" s="24">
        <f t="shared" si="7"/>
        <v>0.02365308804</v>
      </c>
      <c r="R74" s="24">
        <f t="shared" si="8"/>
        <v>0.1524310118</v>
      </c>
      <c r="S74" s="17">
        <f t="shared" si="9"/>
        <v>0.0394218134</v>
      </c>
      <c r="T74" s="17">
        <f t="shared" si="10"/>
        <v>1.286465177</v>
      </c>
      <c r="U74" s="25">
        <f t="shared" si="11"/>
        <v>5525.961878</v>
      </c>
      <c r="V74" s="14"/>
      <c r="W74" s="14"/>
      <c r="X74" s="14"/>
      <c r="Y74" s="14"/>
    </row>
    <row r="75">
      <c r="A75" s="4" t="s">
        <v>120</v>
      </c>
      <c r="B75" s="13"/>
      <c r="C75" s="12">
        <f>VLOOKUP(A75,'RHB v. RHP'!C:AH, 5, FALSE)</f>
        <v>110</v>
      </c>
      <c r="D75" s="22">
        <f>VLOOKUP(A75,'RHB v. RHP'!C:AH, 8, FALSE)</f>
        <v>285</v>
      </c>
      <c r="E75" s="22">
        <f>VLOOKUP(A75,'RHB v. RHP'!C:AH, 31, FALSE)</f>
        <v>47</v>
      </c>
      <c r="F75" s="15">
        <f>VLOOKUP(A75,'RHB v. RHP'!C:AH, 12, FALSE)</f>
        <v>8</v>
      </c>
      <c r="G75" s="15">
        <f>VLOOKUP(A75,'RHB v. RHP'!C:AH, 13, FALSE)</f>
        <v>4</v>
      </c>
      <c r="H75" s="15">
        <f>VLOOKUP(A75,'RHB v. RHP'!C:AH, 6, FALSE)</f>
        <v>8</v>
      </c>
      <c r="I75" s="15">
        <f>VLOOKUP(A75,'RHB v. RHP'!C:AH, 25, FALSE)</f>
        <v>0</v>
      </c>
      <c r="J75" s="15">
        <f>VLOOKUP(A75,'RHB v. RHP'!C:AH, 17, FALSE)</f>
        <v>23</v>
      </c>
      <c r="K75" s="23">
        <f>VLOOKUP(A75,'RHB v. RHP'!C:AH, 32, FALSE)</f>
        <v>12</v>
      </c>
      <c r="L75" s="17">
        <f t="shared" si="2"/>
        <v>2.590909091</v>
      </c>
      <c r="M75" s="17">
        <f t="shared" si="3"/>
        <v>0.4133858268</v>
      </c>
      <c r="N75" s="24">
        <f t="shared" si="4"/>
        <v>0.1673228346</v>
      </c>
      <c r="O75" s="24">
        <f t="shared" si="5"/>
        <v>0.06299212598</v>
      </c>
      <c r="P75" s="24">
        <f t="shared" si="6"/>
        <v>0.3149606299</v>
      </c>
      <c r="Q75" s="24">
        <f t="shared" si="7"/>
        <v>0.01181102362</v>
      </c>
      <c r="R75" s="24">
        <f t="shared" si="8"/>
        <v>0.1692913386</v>
      </c>
      <c r="S75" s="17">
        <f t="shared" si="9"/>
        <v>0.1181102362</v>
      </c>
      <c r="T75" s="17">
        <f t="shared" si="10"/>
        <v>1.257874016</v>
      </c>
      <c r="U75" s="25">
        <f t="shared" si="11"/>
        <v>5403.149638</v>
      </c>
      <c r="V75" s="14"/>
      <c r="W75" s="14"/>
      <c r="X75" s="14"/>
      <c r="Y75" s="14"/>
    </row>
    <row r="76">
      <c r="A76" s="4" t="s">
        <v>159</v>
      </c>
      <c r="B76" s="13"/>
      <c r="C76" s="12">
        <f>VLOOKUP(A76,'RHB v. RHP'!C:AH, 5, FALSE)</f>
        <v>22</v>
      </c>
      <c r="D76" s="22">
        <f>VLOOKUP(A76,'RHB v. RHP'!C:AH, 8, FALSE)</f>
        <v>78</v>
      </c>
      <c r="E76" s="22">
        <f>VLOOKUP(A76,'RHB v. RHP'!C:AH, 31, FALSE)</f>
        <v>15</v>
      </c>
      <c r="F76" s="15">
        <f>VLOOKUP(A76,'RHB v. RHP'!C:AH, 12, FALSE)</f>
        <v>6</v>
      </c>
      <c r="G76" s="15">
        <f>VLOOKUP(A76,'RHB v. RHP'!C:AH, 13, FALSE)</f>
        <v>0</v>
      </c>
      <c r="H76" s="15">
        <f>VLOOKUP(A76,'RHB v. RHP'!C:AH, 6, FALSE)</f>
        <v>4</v>
      </c>
      <c r="I76" s="15">
        <f>VLOOKUP(A76,'RHB v. RHP'!C:AH, 25, FALSE)</f>
        <v>1</v>
      </c>
      <c r="J76" s="15">
        <f>VLOOKUP(A76,'RHB v. RHP'!C:AH, 17, FALSE)</f>
        <v>2</v>
      </c>
      <c r="K76" s="23">
        <f>VLOOKUP(A76,'RHB v. RHP'!C:AH, 32, FALSE)</f>
        <v>0</v>
      </c>
      <c r="L76" s="17">
        <f t="shared" si="2"/>
        <v>3.545454545</v>
      </c>
      <c r="M76" s="17">
        <f t="shared" si="3"/>
        <v>0.3787375415</v>
      </c>
      <c r="N76" s="24">
        <f t="shared" si="4"/>
        <v>0.2491694352</v>
      </c>
      <c r="O76" s="24">
        <f t="shared" si="5"/>
        <v>0</v>
      </c>
      <c r="P76" s="24">
        <f t="shared" si="6"/>
        <v>0.3986710963</v>
      </c>
      <c r="Q76" s="24">
        <f t="shared" si="7"/>
        <v>0.02657807309</v>
      </c>
      <c r="R76" s="24">
        <f t="shared" si="8"/>
        <v>0.146179402</v>
      </c>
      <c r="S76" s="17">
        <f t="shared" si="9"/>
        <v>0</v>
      </c>
      <c r="T76" s="17">
        <f t="shared" si="10"/>
        <v>1.199335548</v>
      </c>
      <c r="U76" s="25">
        <f t="shared" si="11"/>
        <v>5151.699894</v>
      </c>
      <c r="V76" s="14"/>
      <c r="W76" s="14"/>
      <c r="X76" s="14"/>
      <c r="Y76" s="14"/>
    </row>
    <row r="77">
      <c r="A77" s="4" t="s">
        <v>268</v>
      </c>
      <c r="B77" s="13"/>
      <c r="C77" s="12">
        <f>VLOOKUP(A77,'RHB v. RHP'!C:AH, 5, FALSE)</f>
        <v>162</v>
      </c>
      <c r="D77" s="22">
        <f>VLOOKUP(A77,'RHB v. RHP'!C:AH, 8, FALSE)</f>
        <v>530</v>
      </c>
      <c r="E77" s="22">
        <f>VLOOKUP(A77,'RHB v. RHP'!C:AH, 31, FALSE)</f>
        <v>71</v>
      </c>
      <c r="F77" s="15">
        <f>VLOOKUP(A77,'RHB v. RHP'!C:AH, 12, FALSE)</f>
        <v>20</v>
      </c>
      <c r="G77" s="15">
        <f>VLOOKUP(A77,'RHB v. RHP'!C:AH, 13, FALSE)</f>
        <v>2</v>
      </c>
      <c r="H77" s="15">
        <f>VLOOKUP(A77,'RHB v. RHP'!C:AH, 6, FALSE)</f>
        <v>19</v>
      </c>
      <c r="I77" s="15">
        <f>VLOOKUP(A77,'RHB v. RHP'!C:AH, 25, FALSE)</f>
        <v>5</v>
      </c>
      <c r="J77" s="15">
        <f>VLOOKUP(A77,'RHB v. RHP'!C:AH, 17, FALSE)</f>
        <v>53</v>
      </c>
      <c r="K77" s="23">
        <f>VLOOKUP(A77,'RHB v. RHP'!C:AH, 32, FALSE)</f>
        <v>18</v>
      </c>
      <c r="L77" s="17">
        <f t="shared" si="2"/>
        <v>3.271604938</v>
      </c>
      <c r="M77" s="17">
        <f t="shared" si="3"/>
        <v>0.374501992</v>
      </c>
      <c r="N77" s="24">
        <f t="shared" si="4"/>
        <v>0.192563081</v>
      </c>
      <c r="O77" s="24">
        <f t="shared" si="5"/>
        <v>0.02124833997</v>
      </c>
      <c r="P77" s="24">
        <f t="shared" si="6"/>
        <v>0.3585657371</v>
      </c>
      <c r="Q77" s="24">
        <f t="shared" si="7"/>
        <v>0.02124833997</v>
      </c>
      <c r="R77" s="24">
        <f t="shared" si="8"/>
        <v>0.1938911023</v>
      </c>
      <c r="S77" s="17">
        <f t="shared" si="9"/>
        <v>0.1195219124</v>
      </c>
      <c r="T77" s="17">
        <f t="shared" si="10"/>
        <v>1.281540505</v>
      </c>
      <c r="U77" s="25">
        <f t="shared" si="11"/>
        <v>5504.808135</v>
      </c>
      <c r="V77" s="14"/>
      <c r="W77" s="14"/>
      <c r="X77" s="14"/>
      <c r="Y77" s="14"/>
    </row>
    <row r="78">
      <c r="A78" s="4" t="s">
        <v>182</v>
      </c>
      <c r="B78" s="13"/>
      <c r="C78" s="12">
        <f>VLOOKUP(A78,'RHB v. RHP'!C:AH, 5, FALSE)</f>
        <v>156</v>
      </c>
      <c r="D78" s="22">
        <f>VLOOKUP(A78,'RHB v. RHP'!C:AH, 8, FALSE)</f>
        <v>489</v>
      </c>
      <c r="E78" s="22">
        <f>VLOOKUP(A78,'RHB v. RHP'!C:AH, 31, FALSE)</f>
        <v>59</v>
      </c>
      <c r="F78" s="15">
        <f>VLOOKUP(A78,'RHB v. RHP'!C:AH, 12, FALSE)</f>
        <v>31</v>
      </c>
      <c r="G78" s="15">
        <f>VLOOKUP(A78,'RHB v. RHP'!C:AH, 13, FALSE)</f>
        <v>2</v>
      </c>
      <c r="H78" s="15">
        <f>VLOOKUP(A78,'RHB v. RHP'!C:AH, 6, FALSE)</f>
        <v>18</v>
      </c>
      <c r="I78" s="15">
        <f>VLOOKUP(A78,'RHB v. RHP'!C:AH, 25, FALSE)</f>
        <v>13</v>
      </c>
      <c r="J78" s="15">
        <f>VLOOKUP(A78,'RHB v. RHP'!C:AH, 17, FALSE)</f>
        <v>48</v>
      </c>
      <c r="K78" s="23">
        <f>VLOOKUP(A78,'RHB v. RHP'!C:AH, 32, FALSE)</f>
        <v>4</v>
      </c>
      <c r="L78" s="17">
        <f t="shared" si="2"/>
        <v>3.134615385</v>
      </c>
      <c r="M78" s="17">
        <f t="shared" si="3"/>
        <v>0.345505618</v>
      </c>
      <c r="N78" s="24">
        <f t="shared" si="4"/>
        <v>0.2808988764</v>
      </c>
      <c r="O78" s="24">
        <f t="shared" si="5"/>
        <v>0.02247191011</v>
      </c>
      <c r="P78" s="24">
        <f t="shared" si="6"/>
        <v>0.3651685393</v>
      </c>
      <c r="Q78" s="24">
        <f t="shared" si="7"/>
        <v>0.04494382022</v>
      </c>
      <c r="R78" s="24">
        <f t="shared" si="8"/>
        <v>0.191011236</v>
      </c>
      <c r="S78" s="17">
        <f t="shared" si="9"/>
        <v>0.02808988764</v>
      </c>
      <c r="T78" s="17">
        <f t="shared" si="10"/>
        <v>1.278089888</v>
      </c>
      <c r="U78" s="25">
        <f t="shared" si="11"/>
        <v>5489.986142</v>
      </c>
      <c r="V78" s="14"/>
      <c r="W78" s="14"/>
      <c r="X78" s="14"/>
      <c r="Y78" s="14"/>
    </row>
    <row r="79">
      <c r="A79" s="4" t="s">
        <v>76</v>
      </c>
      <c r="B79" s="13"/>
      <c r="C79" s="12">
        <f>VLOOKUP(A79,'RHB v. RHP'!C:AH, 5, FALSE)</f>
        <v>122</v>
      </c>
      <c r="D79" s="22">
        <f>VLOOKUP(A79,'RHB v. RHP'!C:AH, 8, FALSE)</f>
        <v>327</v>
      </c>
      <c r="E79" s="22">
        <f>VLOOKUP(A79,'RHB v. RHP'!C:AH, 31, FALSE)</f>
        <v>50</v>
      </c>
      <c r="F79" s="15">
        <f>VLOOKUP(A79,'RHB v. RHP'!C:AH, 12, FALSE)</f>
        <v>12</v>
      </c>
      <c r="G79" s="15">
        <f>VLOOKUP(A79,'RHB v. RHP'!C:AH, 13, FALSE)</f>
        <v>0</v>
      </c>
      <c r="H79" s="15">
        <f>VLOOKUP(A79,'RHB v. RHP'!C:AH, 6, FALSE)</f>
        <v>12</v>
      </c>
      <c r="I79" s="15">
        <f>VLOOKUP(A79,'RHB v. RHP'!C:AH, 25, FALSE)</f>
        <v>5</v>
      </c>
      <c r="J79" s="15">
        <f>VLOOKUP(A79,'RHB v. RHP'!C:AH, 17, FALSE)</f>
        <v>44</v>
      </c>
      <c r="K79" s="23">
        <f>VLOOKUP(A79,'RHB v. RHP'!C:AH, 32, FALSE)</f>
        <v>5</v>
      </c>
      <c r="L79" s="17">
        <f t="shared" si="2"/>
        <v>2.680327869</v>
      </c>
      <c r="M79" s="17">
        <f t="shared" si="3"/>
        <v>0.3981818182</v>
      </c>
      <c r="N79" s="24">
        <f t="shared" si="4"/>
        <v>0.1909090909</v>
      </c>
      <c r="O79" s="24">
        <f t="shared" si="5"/>
        <v>0</v>
      </c>
      <c r="P79" s="24">
        <f t="shared" si="6"/>
        <v>0.3636363636</v>
      </c>
      <c r="Q79" s="24">
        <f t="shared" si="7"/>
        <v>0.02909090909</v>
      </c>
      <c r="R79" s="24">
        <f t="shared" si="8"/>
        <v>0.2327272727</v>
      </c>
      <c r="S79" s="17">
        <f t="shared" si="9"/>
        <v>0.04545454545</v>
      </c>
      <c r="T79" s="17">
        <f t="shared" si="10"/>
        <v>1.26</v>
      </c>
      <c r="U79" s="25">
        <f t="shared" si="11"/>
        <v>5412.281722</v>
      </c>
      <c r="V79" s="14"/>
      <c r="W79" s="14"/>
      <c r="X79" s="14"/>
      <c r="Y79" s="14"/>
    </row>
    <row r="80">
      <c r="A80" s="4" t="s">
        <v>189</v>
      </c>
      <c r="B80" s="13"/>
      <c r="C80" s="12">
        <f>VLOOKUP(A80,'RHB v. RHP'!C:AH, 5, FALSE)</f>
        <v>95</v>
      </c>
      <c r="D80" s="22">
        <f>VLOOKUP(A80,'RHB v. RHP'!C:AH, 8, FALSE)</f>
        <v>298</v>
      </c>
      <c r="E80" s="22">
        <f>VLOOKUP(A80,'RHB v. RHP'!C:AH, 31, FALSE)</f>
        <v>51</v>
      </c>
      <c r="F80" s="15">
        <f>VLOOKUP(A80,'RHB v. RHP'!C:AH, 12, FALSE)</f>
        <v>15</v>
      </c>
      <c r="G80" s="15">
        <f>VLOOKUP(A80,'RHB v. RHP'!C:AH, 13, FALSE)</f>
        <v>1</v>
      </c>
      <c r="H80" s="15">
        <f>VLOOKUP(A80,'RHB v. RHP'!C:AH, 6, FALSE)</f>
        <v>3</v>
      </c>
      <c r="I80" s="15">
        <f>VLOOKUP(A80,'RHB v. RHP'!C:AH, 25, FALSE)</f>
        <v>7</v>
      </c>
      <c r="J80" s="15">
        <f>VLOOKUP(A80,'RHB v. RHP'!C:AH, 17, FALSE)</f>
        <v>27</v>
      </c>
      <c r="K80" s="23">
        <f>VLOOKUP(A80,'RHB v. RHP'!C:AH, 32, FALSE)</f>
        <v>16</v>
      </c>
      <c r="L80" s="17">
        <f t="shared" si="2"/>
        <v>3.136842105</v>
      </c>
      <c r="M80" s="17">
        <f t="shared" si="3"/>
        <v>0.4261036468</v>
      </c>
      <c r="N80" s="24">
        <f t="shared" si="4"/>
        <v>0.2303262956</v>
      </c>
      <c r="O80" s="24">
        <f t="shared" si="5"/>
        <v>0.01535508637</v>
      </c>
      <c r="P80" s="24">
        <f t="shared" si="6"/>
        <v>0.2111324376</v>
      </c>
      <c r="Q80" s="24">
        <f t="shared" si="7"/>
        <v>0.03838771593</v>
      </c>
      <c r="R80" s="24">
        <f t="shared" si="8"/>
        <v>0.1804222649</v>
      </c>
      <c r="S80" s="17">
        <f t="shared" si="9"/>
        <v>0.1535508637</v>
      </c>
      <c r="T80" s="17">
        <f t="shared" si="10"/>
        <v>1.255278311</v>
      </c>
      <c r="U80" s="25">
        <f t="shared" si="11"/>
        <v>5391.999888</v>
      </c>
      <c r="V80" s="14"/>
      <c r="W80" s="14"/>
      <c r="X80" s="14"/>
      <c r="Y80" s="14"/>
    </row>
    <row r="81">
      <c r="A81" s="4" t="s">
        <v>74</v>
      </c>
      <c r="B81" s="13"/>
      <c r="C81" s="12">
        <f>VLOOKUP(A81,'RHB v. RHP'!C:AH, 5, FALSE)</f>
        <v>133</v>
      </c>
      <c r="D81" s="22">
        <f>VLOOKUP(A81,'RHB v. RHP'!C:AH, 8, FALSE)</f>
        <v>432</v>
      </c>
      <c r="E81" s="22">
        <f>VLOOKUP(A81,'RHB v. RHP'!C:AH, 31, FALSE)</f>
        <v>55</v>
      </c>
      <c r="F81" s="15">
        <f>VLOOKUP(A81,'RHB v. RHP'!C:AH, 12, FALSE)</f>
        <v>19</v>
      </c>
      <c r="G81" s="15">
        <f>VLOOKUP(A81,'RHB v. RHP'!C:AH, 13, FALSE)</f>
        <v>1</v>
      </c>
      <c r="H81" s="15">
        <f>VLOOKUP(A81,'RHB v. RHP'!C:AH, 6, FALSE)</f>
        <v>23</v>
      </c>
      <c r="I81" s="15">
        <f>VLOOKUP(A81,'RHB v. RHP'!C:AH, 25, FALSE)</f>
        <v>14</v>
      </c>
      <c r="J81" s="15">
        <f>VLOOKUP(A81,'RHB v. RHP'!C:AH, 17, FALSE)</f>
        <v>38</v>
      </c>
      <c r="K81" s="23">
        <f>VLOOKUP(A81,'RHB v. RHP'!C:AH, 32, FALSE)</f>
        <v>-2</v>
      </c>
      <c r="L81" s="17">
        <f t="shared" si="2"/>
        <v>3.248120301</v>
      </c>
      <c r="M81" s="17">
        <f t="shared" si="3"/>
        <v>0.3572519084</v>
      </c>
      <c r="N81" s="24">
        <f t="shared" si="4"/>
        <v>0.213740458</v>
      </c>
      <c r="O81" s="24">
        <f t="shared" si="5"/>
        <v>0.01221374046</v>
      </c>
      <c r="P81" s="24">
        <f t="shared" si="6"/>
        <v>0.4732824427</v>
      </c>
      <c r="Q81" s="24">
        <f t="shared" si="7"/>
        <v>0.05190839695</v>
      </c>
      <c r="R81" s="24">
        <f t="shared" si="8"/>
        <v>0.1770992366</v>
      </c>
      <c r="S81" s="17">
        <f t="shared" si="9"/>
        <v>-0.01526717557</v>
      </c>
      <c r="T81" s="17">
        <f t="shared" si="10"/>
        <v>1.270229008</v>
      </c>
      <c r="U81" s="25">
        <f t="shared" si="11"/>
        <v>5456.220033</v>
      </c>
      <c r="V81" s="14"/>
      <c r="W81" s="14"/>
      <c r="X81" s="14"/>
      <c r="Y81" s="14"/>
    </row>
    <row r="82">
      <c r="A82" s="4" t="s">
        <v>123</v>
      </c>
      <c r="B82" s="13"/>
      <c r="C82" s="12">
        <f>VLOOKUP(A82,'RHB v. RHP'!C:AH, 5, FALSE)</f>
        <v>21</v>
      </c>
      <c r="D82" s="22">
        <f>VLOOKUP(A82,'RHB v. RHP'!C:AH, 8, FALSE)</f>
        <v>50</v>
      </c>
      <c r="E82" s="22">
        <f>VLOOKUP(A82,'RHB v. RHP'!C:AH, 31, FALSE)</f>
        <v>11</v>
      </c>
      <c r="F82" s="15">
        <f>VLOOKUP(A82,'RHB v. RHP'!C:AH, 12, FALSE)</f>
        <v>2</v>
      </c>
      <c r="G82" s="15">
        <f>VLOOKUP(A82,'RHB v. RHP'!C:AH, 13, FALSE)</f>
        <v>0</v>
      </c>
      <c r="H82" s="15">
        <f>VLOOKUP(A82,'RHB v. RHP'!C:AH, 6, FALSE)</f>
        <v>3</v>
      </c>
      <c r="I82" s="15">
        <f>VLOOKUP(A82,'RHB v. RHP'!C:AH, 25, FALSE)</f>
        <v>1</v>
      </c>
      <c r="J82" s="15">
        <f>VLOOKUP(A82,'RHB v. RHP'!C:AH, 17, FALSE)</f>
        <v>1</v>
      </c>
      <c r="K82" s="23">
        <f>VLOOKUP(A82,'RHB v. RHP'!C:AH, 32, FALSE)</f>
        <v>1</v>
      </c>
      <c r="L82" s="17">
        <f t="shared" si="2"/>
        <v>2.380952381</v>
      </c>
      <c r="M82" s="17">
        <f t="shared" si="3"/>
        <v>0.3736263736</v>
      </c>
      <c r="N82" s="24">
        <f t="shared" si="4"/>
        <v>0.2014652015</v>
      </c>
      <c r="O82" s="24">
        <f t="shared" si="5"/>
        <v>0</v>
      </c>
      <c r="P82" s="24">
        <f t="shared" si="6"/>
        <v>0.4029304029</v>
      </c>
      <c r="Q82" s="24">
        <f t="shared" si="7"/>
        <v>0.0293040293</v>
      </c>
      <c r="R82" s="24">
        <f t="shared" si="8"/>
        <v>0.1538461538</v>
      </c>
      <c r="S82" s="17">
        <f t="shared" si="9"/>
        <v>0.01831501832</v>
      </c>
      <c r="T82" s="17">
        <f t="shared" si="10"/>
        <v>1.179487179</v>
      </c>
      <c r="U82" s="25">
        <f t="shared" si="11"/>
        <v>5066.441987</v>
      </c>
      <c r="V82" s="14"/>
      <c r="W82" s="14"/>
      <c r="X82" s="14"/>
      <c r="Y82" s="14"/>
    </row>
    <row r="83">
      <c r="A83" s="4" t="s">
        <v>98</v>
      </c>
      <c r="B83" s="13"/>
      <c r="C83" s="12">
        <f>VLOOKUP(A83,'RHB v. RHP'!C:AH, 5, FALSE)</f>
        <v>185</v>
      </c>
      <c r="D83" s="22">
        <f>VLOOKUP(A83,'RHB v. RHP'!C:AH, 8, FALSE)</f>
        <v>666</v>
      </c>
      <c r="E83" s="22">
        <f>VLOOKUP(A83,'RHB v. RHP'!C:AH, 31, FALSE)</f>
        <v>81</v>
      </c>
      <c r="F83" s="15">
        <f>VLOOKUP(A83,'RHB v. RHP'!C:AH, 12, FALSE)</f>
        <v>51</v>
      </c>
      <c r="G83" s="15">
        <f>VLOOKUP(A83,'RHB v. RHP'!C:AH, 13, FALSE)</f>
        <v>3</v>
      </c>
      <c r="H83" s="15">
        <f>VLOOKUP(A83,'RHB v. RHP'!C:AH, 6, FALSE)</f>
        <v>28</v>
      </c>
      <c r="I83" s="15">
        <f>VLOOKUP(A83,'RHB v. RHP'!C:AH, 25, FALSE)</f>
        <v>7</v>
      </c>
      <c r="J83" s="15">
        <f>VLOOKUP(A83,'RHB v. RHP'!C:AH, 17, FALSE)</f>
        <v>45</v>
      </c>
      <c r="K83" s="23">
        <f>VLOOKUP(A83,'RHB v. RHP'!C:AH, 32, FALSE)</f>
        <v>-1</v>
      </c>
      <c r="L83" s="17">
        <f t="shared" si="2"/>
        <v>3.6</v>
      </c>
      <c r="M83" s="17">
        <f t="shared" si="3"/>
        <v>0.3509561305</v>
      </c>
      <c r="N83" s="24">
        <f t="shared" si="4"/>
        <v>0.3374578178</v>
      </c>
      <c r="O83" s="24">
        <f t="shared" si="5"/>
        <v>0.02699662542</v>
      </c>
      <c r="P83" s="24">
        <f t="shared" si="6"/>
        <v>0.4049493813</v>
      </c>
      <c r="Q83" s="24">
        <f t="shared" si="7"/>
        <v>0.02249718785</v>
      </c>
      <c r="R83" s="24">
        <f t="shared" si="8"/>
        <v>0.146231721</v>
      </c>
      <c r="S83" s="17">
        <f t="shared" si="9"/>
        <v>-0.005624296963</v>
      </c>
      <c r="T83" s="17">
        <f t="shared" si="10"/>
        <v>1.283464567</v>
      </c>
      <c r="U83" s="25">
        <f t="shared" si="11"/>
        <v>5513.072871</v>
      </c>
      <c r="V83" s="14"/>
      <c r="W83" s="14"/>
      <c r="X83" s="14"/>
      <c r="Y83" s="14"/>
    </row>
    <row r="84">
      <c r="A84" s="4" t="s">
        <v>294</v>
      </c>
      <c r="B84" s="13"/>
      <c r="C84" s="12">
        <f>VLOOKUP(A84,'RHB v. RHP'!C:AH, 5, FALSE)</f>
        <v>188</v>
      </c>
      <c r="D84" s="22">
        <f>VLOOKUP(A84,'RHB v. RHP'!C:AH, 8, FALSE)</f>
        <v>668</v>
      </c>
      <c r="E84" s="22">
        <f>VLOOKUP(A84,'RHB v. RHP'!C:AH, 31, FALSE)</f>
        <v>98</v>
      </c>
      <c r="F84" s="15">
        <f>VLOOKUP(A84,'RHB v. RHP'!C:AH, 12, FALSE)</f>
        <v>30</v>
      </c>
      <c r="G84" s="15">
        <f>VLOOKUP(A84,'RHB v. RHP'!C:AH, 13, FALSE)</f>
        <v>0</v>
      </c>
      <c r="H84" s="15">
        <f>VLOOKUP(A84,'RHB v. RHP'!C:AH, 6, FALSE)</f>
        <v>28</v>
      </c>
      <c r="I84" s="15">
        <f>VLOOKUP(A84,'RHB v. RHP'!C:AH, 25, FALSE)</f>
        <v>3</v>
      </c>
      <c r="J84" s="15">
        <f>VLOOKUP(A84,'RHB v. RHP'!C:AH, 17, FALSE)</f>
        <v>79</v>
      </c>
      <c r="K84" s="23">
        <f>VLOOKUP(A84,'RHB v. RHP'!C:AH, 32, FALSE)</f>
        <v>3</v>
      </c>
      <c r="L84" s="17">
        <f t="shared" si="2"/>
        <v>3.553191489</v>
      </c>
      <c r="M84" s="17">
        <f t="shared" si="3"/>
        <v>0.4074074074</v>
      </c>
      <c r="N84" s="24">
        <f t="shared" si="4"/>
        <v>0.2188552189</v>
      </c>
      <c r="O84" s="24">
        <f t="shared" si="5"/>
        <v>0</v>
      </c>
      <c r="P84" s="24">
        <f t="shared" si="6"/>
        <v>0.404040404</v>
      </c>
      <c r="Q84" s="24">
        <f t="shared" si="7"/>
        <v>0.01346801347</v>
      </c>
      <c r="R84" s="24">
        <f t="shared" si="8"/>
        <v>0.2222222222</v>
      </c>
      <c r="S84" s="17">
        <f t="shared" si="9"/>
        <v>0.01683501684</v>
      </c>
      <c r="T84" s="17">
        <f t="shared" si="10"/>
        <v>1.282828283</v>
      </c>
      <c r="U84" s="25">
        <f t="shared" si="11"/>
        <v>5510.339737</v>
      </c>
      <c r="V84" s="14"/>
      <c r="W84" s="14"/>
      <c r="X84" s="14"/>
      <c r="Y84" s="14"/>
    </row>
    <row r="85">
      <c r="A85" s="4" t="s">
        <v>221</v>
      </c>
      <c r="B85" s="13"/>
      <c r="C85" s="12">
        <f>VLOOKUP(A85,'RHB v. RHP'!C:AH, 5, FALSE)</f>
        <v>134</v>
      </c>
      <c r="D85" s="22">
        <f>VLOOKUP(A85,'RHB v. RHP'!C:AH, 8, FALSE)</f>
        <v>429</v>
      </c>
      <c r="E85" s="22">
        <f>VLOOKUP(A85,'RHB v. RHP'!C:AH, 31, FALSE)</f>
        <v>42</v>
      </c>
      <c r="F85" s="15">
        <f>VLOOKUP(A85,'RHB v. RHP'!C:AH, 12, FALSE)</f>
        <v>8</v>
      </c>
      <c r="G85" s="15">
        <f>VLOOKUP(A85,'RHB v. RHP'!C:AH, 13, FALSE)</f>
        <v>1</v>
      </c>
      <c r="H85" s="15">
        <f>VLOOKUP(A85,'RHB v. RHP'!C:AH, 6, FALSE)</f>
        <v>33</v>
      </c>
      <c r="I85" s="15">
        <f>VLOOKUP(A85,'RHB v. RHP'!C:AH, 25, FALSE)</f>
        <v>10</v>
      </c>
      <c r="J85" s="15">
        <f>VLOOKUP(A85,'RHB v. RHP'!C:AH, 17, FALSE)</f>
        <v>33</v>
      </c>
      <c r="K85" s="23">
        <f>VLOOKUP(A85,'RHB v. RHP'!C:AH, 32, FALSE)</f>
        <v>-1</v>
      </c>
      <c r="L85" s="17">
        <f t="shared" si="2"/>
        <v>3.201492537</v>
      </c>
      <c r="M85" s="17">
        <f t="shared" si="3"/>
        <v>0.2990797546</v>
      </c>
      <c r="N85" s="24">
        <f t="shared" si="4"/>
        <v>0.1303680982</v>
      </c>
      <c r="O85" s="24">
        <f t="shared" si="5"/>
        <v>0.01226993865</v>
      </c>
      <c r="P85" s="24">
        <f t="shared" si="6"/>
        <v>0.6288343558</v>
      </c>
      <c r="Q85" s="24">
        <f t="shared" si="7"/>
        <v>0.03987730061</v>
      </c>
      <c r="R85" s="24">
        <f t="shared" si="8"/>
        <v>0.1625766871</v>
      </c>
      <c r="S85" s="17">
        <f t="shared" si="9"/>
        <v>-0.007668711656</v>
      </c>
      <c r="T85" s="17">
        <f t="shared" si="10"/>
        <v>1.265337423</v>
      </c>
      <c r="U85" s="25">
        <f t="shared" si="11"/>
        <v>5435.20842</v>
      </c>
      <c r="V85" s="14"/>
      <c r="W85" s="14"/>
      <c r="X85" s="14"/>
      <c r="Y85" s="14"/>
    </row>
    <row r="86">
      <c r="A86" s="4" t="s">
        <v>73</v>
      </c>
      <c r="B86" s="13"/>
      <c r="C86" s="12">
        <f>VLOOKUP(A86,'RHB v. RHP'!C:AH, 5, FALSE)</f>
        <v>158</v>
      </c>
      <c r="D86" s="22">
        <f>VLOOKUP(A86,'RHB v. RHP'!C:AH, 8, FALSE)</f>
        <v>572</v>
      </c>
      <c r="E86" s="22">
        <f>VLOOKUP(A86,'RHB v. RHP'!C:AH, 31, FALSE)</f>
        <v>75</v>
      </c>
      <c r="F86" s="15">
        <f>VLOOKUP(A86,'RHB v. RHP'!C:AH, 12, FALSE)</f>
        <v>31</v>
      </c>
      <c r="G86" s="15">
        <f>VLOOKUP(A86,'RHB v. RHP'!C:AH, 13, FALSE)</f>
        <v>0</v>
      </c>
      <c r="H86" s="15">
        <f>VLOOKUP(A86,'RHB v. RHP'!C:AH, 6, FALSE)</f>
        <v>24</v>
      </c>
      <c r="I86" s="15">
        <f>VLOOKUP(A86,'RHB v. RHP'!C:AH, 25, FALSE)</f>
        <v>14</v>
      </c>
      <c r="J86" s="15">
        <f>VLOOKUP(A86,'RHB v. RHP'!C:AH, 17, FALSE)</f>
        <v>55</v>
      </c>
      <c r="K86" s="23">
        <f>VLOOKUP(A86,'RHB v. RHP'!C:AH, 32, FALSE)</f>
        <v>3</v>
      </c>
      <c r="L86" s="17">
        <f t="shared" si="2"/>
        <v>3.620253165</v>
      </c>
      <c r="M86" s="17">
        <f t="shared" si="3"/>
        <v>0.3698113208</v>
      </c>
      <c r="N86" s="24">
        <f t="shared" si="4"/>
        <v>0.251572327</v>
      </c>
      <c r="O86" s="24">
        <f t="shared" si="5"/>
        <v>0</v>
      </c>
      <c r="P86" s="24">
        <f t="shared" si="6"/>
        <v>0.4025157233</v>
      </c>
      <c r="Q86" s="24">
        <f t="shared" si="7"/>
        <v>0.0427672956</v>
      </c>
      <c r="R86" s="24">
        <f t="shared" si="8"/>
        <v>0.1886792453</v>
      </c>
      <c r="S86" s="17">
        <f t="shared" si="9"/>
        <v>0.01886792453</v>
      </c>
      <c r="T86" s="17">
        <f t="shared" si="10"/>
        <v>1.274213836</v>
      </c>
      <c r="U86" s="25">
        <f t="shared" si="11"/>
        <v>5473.336712</v>
      </c>
      <c r="V86" s="14"/>
      <c r="W86" s="14"/>
      <c r="X86" s="14"/>
      <c r="Y86" s="14"/>
    </row>
    <row r="87">
      <c r="A87" s="4" t="s">
        <v>59</v>
      </c>
      <c r="B87" s="13"/>
      <c r="C87" s="12">
        <f>VLOOKUP(A87,'RHB v. RHP'!C:AH, 5, FALSE)</f>
        <v>34</v>
      </c>
      <c r="D87" s="22">
        <f>VLOOKUP(A87,'RHB v. RHP'!C:AH, 8, FALSE)</f>
        <v>109</v>
      </c>
      <c r="E87" s="22">
        <f>VLOOKUP(A87,'RHB v. RHP'!C:AH, 31, FALSE)</f>
        <v>19</v>
      </c>
      <c r="F87" s="15">
        <f>VLOOKUP(A87,'RHB v. RHP'!C:AH, 12, FALSE)</f>
        <v>5</v>
      </c>
      <c r="G87" s="15">
        <f>VLOOKUP(A87,'RHB v. RHP'!C:AH, 13, FALSE)</f>
        <v>0</v>
      </c>
      <c r="H87" s="15">
        <f>VLOOKUP(A87,'RHB v. RHP'!C:AH, 6, FALSE)</f>
        <v>5</v>
      </c>
      <c r="I87" s="15">
        <f>VLOOKUP(A87,'RHB v. RHP'!C:AH, 25, FALSE)</f>
        <v>2</v>
      </c>
      <c r="J87" s="15">
        <f>VLOOKUP(A87,'RHB v. RHP'!C:AH, 17, FALSE)</f>
        <v>9</v>
      </c>
      <c r="K87" s="23">
        <f>VLOOKUP(A87,'RHB v. RHP'!C:AH, 32, FALSE)</f>
        <v>1</v>
      </c>
      <c r="L87" s="17">
        <f t="shared" si="2"/>
        <v>3.205882353</v>
      </c>
      <c r="M87" s="17">
        <f t="shared" si="3"/>
        <v>0.3795180723</v>
      </c>
      <c r="N87" s="24">
        <f t="shared" si="4"/>
        <v>0.2108433735</v>
      </c>
      <c r="O87" s="24">
        <f t="shared" si="5"/>
        <v>0</v>
      </c>
      <c r="P87" s="24">
        <f t="shared" si="6"/>
        <v>0.3915662651</v>
      </c>
      <c r="Q87" s="24">
        <f t="shared" si="7"/>
        <v>0.03012048193</v>
      </c>
      <c r="R87" s="24">
        <f t="shared" si="8"/>
        <v>0.1746987952</v>
      </c>
      <c r="S87" s="17">
        <f t="shared" si="9"/>
        <v>0.01506024096</v>
      </c>
      <c r="T87" s="17">
        <f t="shared" si="10"/>
        <v>1.201807229</v>
      </c>
      <c r="U87" s="25">
        <f t="shared" si="11"/>
        <v>5162.316904</v>
      </c>
      <c r="V87" s="14"/>
      <c r="W87" s="14"/>
      <c r="X87" s="14"/>
      <c r="Y87" s="14"/>
    </row>
    <row r="88">
      <c r="A88" s="4" t="s">
        <v>107</v>
      </c>
      <c r="B88" s="13"/>
      <c r="C88" s="12">
        <f>VLOOKUP(A88,'RHB v. RHP'!C:AH, 5, FALSE)</f>
        <v>192</v>
      </c>
      <c r="D88" s="22">
        <f>VLOOKUP(A88,'RHB v. RHP'!C:AH, 8, FALSE)</f>
        <v>593</v>
      </c>
      <c r="E88" s="22">
        <f>VLOOKUP(A88,'RHB v. RHP'!C:AH, 31, FALSE)</f>
        <v>70</v>
      </c>
      <c r="F88" s="15">
        <f>VLOOKUP(A88,'RHB v. RHP'!C:AH, 12, FALSE)</f>
        <v>22</v>
      </c>
      <c r="G88" s="15">
        <f>VLOOKUP(A88,'RHB v. RHP'!C:AH, 13, FALSE)</f>
        <v>1</v>
      </c>
      <c r="H88" s="15">
        <f>VLOOKUP(A88,'RHB v. RHP'!C:AH, 6, FALSE)</f>
        <v>25</v>
      </c>
      <c r="I88" s="15">
        <f>VLOOKUP(A88,'RHB v. RHP'!C:AH, 25, FALSE)</f>
        <v>3</v>
      </c>
      <c r="J88" s="15">
        <f>VLOOKUP(A88,'RHB v. RHP'!C:AH, 17, FALSE)</f>
        <v>103</v>
      </c>
      <c r="K88" s="23">
        <f>VLOOKUP(A88,'RHB v. RHP'!C:AH, 32, FALSE)</f>
        <v>2</v>
      </c>
      <c r="L88" s="17">
        <f t="shared" si="2"/>
        <v>3.088541667</v>
      </c>
      <c r="M88" s="17">
        <f t="shared" si="3"/>
        <v>0.3419117647</v>
      </c>
      <c r="N88" s="24">
        <f t="shared" si="4"/>
        <v>0.1899509804</v>
      </c>
      <c r="O88" s="24">
        <f t="shared" si="5"/>
        <v>0.009803921569</v>
      </c>
      <c r="P88" s="24">
        <f t="shared" si="6"/>
        <v>0.4044117647</v>
      </c>
      <c r="Q88" s="24">
        <f t="shared" si="7"/>
        <v>0.01470588235</v>
      </c>
      <c r="R88" s="24">
        <f t="shared" si="8"/>
        <v>0.3014705882</v>
      </c>
      <c r="S88" s="17">
        <f t="shared" si="9"/>
        <v>0.01225490196</v>
      </c>
      <c r="T88" s="17">
        <f t="shared" si="10"/>
        <v>1.274509804</v>
      </c>
      <c r="U88" s="25">
        <f t="shared" si="11"/>
        <v>5474.608029</v>
      </c>
      <c r="V88" s="14"/>
      <c r="W88" s="14"/>
      <c r="X88" s="14"/>
      <c r="Y88" s="14"/>
    </row>
    <row r="89">
      <c r="A89" s="4" t="s">
        <v>185</v>
      </c>
      <c r="B89" s="13"/>
      <c r="C89" s="12">
        <f>VLOOKUP(A89,'RHB v. RHP'!C:AH, 5, FALSE)</f>
        <v>111</v>
      </c>
      <c r="D89" s="22">
        <f>VLOOKUP(A89,'RHB v. RHP'!C:AH, 8, FALSE)</f>
        <v>323</v>
      </c>
      <c r="E89" s="22">
        <f>VLOOKUP(A89,'RHB v. RHP'!C:AH, 31, FALSE)</f>
        <v>60</v>
      </c>
      <c r="F89" s="15">
        <f>VLOOKUP(A89,'RHB v. RHP'!C:AH, 12, FALSE)</f>
        <v>16</v>
      </c>
      <c r="G89" s="15">
        <f>VLOOKUP(A89,'RHB v. RHP'!C:AH, 13, FALSE)</f>
        <v>1</v>
      </c>
      <c r="H89" s="15">
        <f>VLOOKUP(A89,'RHB v. RHP'!C:AH, 6, FALSE)</f>
        <v>11</v>
      </c>
      <c r="I89" s="15">
        <f>VLOOKUP(A89,'RHB v. RHP'!C:AH, 25, FALSE)</f>
        <v>4</v>
      </c>
      <c r="J89" s="15">
        <f>VLOOKUP(A89,'RHB v. RHP'!C:AH, 17, FALSE)</f>
        <v>27</v>
      </c>
      <c r="K89" s="23">
        <f>VLOOKUP(A89,'RHB v. RHP'!C:AH, 32, FALSE)</f>
        <v>0</v>
      </c>
      <c r="L89" s="17">
        <f t="shared" si="2"/>
        <v>2.90990991</v>
      </c>
      <c r="M89" s="17">
        <f t="shared" si="3"/>
        <v>0.456043956</v>
      </c>
      <c r="N89" s="24">
        <f t="shared" si="4"/>
        <v>0.2289377289</v>
      </c>
      <c r="O89" s="24">
        <f t="shared" si="5"/>
        <v>0.01465201465</v>
      </c>
      <c r="P89" s="24">
        <f t="shared" si="6"/>
        <v>0.347985348</v>
      </c>
      <c r="Q89" s="24">
        <f t="shared" si="7"/>
        <v>0.02564102564</v>
      </c>
      <c r="R89" s="24">
        <f t="shared" si="8"/>
        <v>0.1721611722</v>
      </c>
      <c r="S89" s="17">
        <f t="shared" si="9"/>
        <v>0</v>
      </c>
      <c r="T89" s="17">
        <f t="shared" si="10"/>
        <v>1.245421245</v>
      </c>
      <c r="U89" s="25">
        <f t="shared" si="11"/>
        <v>5349.659241</v>
      </c>
      <c r="V89" s="14"/>
      <c r="W89" s="14"/>
      <c r="X89" s="14"/>
      <c r="Y89" s="14"/>
    </row>
    <row r="90">
      <c r="A90" s="4" t="s">
        <v>35</v>
      </c>
      <c r="B90" s="13"/>
      <c r="C90" s="12">
        <f>VLOOKUP(A90,'RHB v. RHP'!C:AH, 5, FALSE)</f>
        <v>186</v>
      </c>
      <c r="D90" s="22">
        <f>VLOOKUP(A90,'RHB v. RHP'!C:AH, 8, FALSE)</f>
        <v>612</v>
      </c>
      <c r="E90" s="22">
        <f>VLOOKUP(A90,'RHB v. RHP'!C:AH, 31, FALSE)</f>
        <v>79</v>
      </c>
      <c r="F90" s="15">
        <f>VLOOKUP(A90,'RHB v. RHP'!C:AH, 12, FALSE)</f>
        <v>20</v>
      </c>
      <c r="G90" s="15">
        <f>VLOOKUP(A90,'RHB v. RHP'!C:AH, 13, FALSE)</f>
        <v>10</v>
      </c>
      <c r="H90" s="15">
        <f>VLOOKUP(A90,'RHB v. RHP'!C:AH, 6, FALSE)</f>
        <v>27</v>
      </c>
      <c r="I90" s="15">
        <f>VLOOKUP(A90,'RHB v. RHP'!C:AH, 25, FALSE)</f>
        <v>4</v>
      </c>
      <c r="J90" s="15">
        <f>VLOOKUP(A90,'RHB v. RHP'!C:AH, 17, FALSE)</f>
        <v>53</v>
      </c>
      <c r="K90" s="23">
        <f>VLOOKUP(A90,'RHB v. RHP'!C:AH, 32, FALSE)</f>
        <v>4</v>
      </c>
      <c r="L90" s="17">
        <f t="shared" si="2"/>
        <v>3.290322581</v>
      </c>
      <c r="M90" s="17">
        <f t="shared" si="3"/>
        <v>0.3664670659</v>
      </c>
      <c r="N90" s="24">
        <f t="shared" si="4"/>
        <v>0.1736526946</v>
      </c>
      <c r="O90" s="24">
        <f t="shared" si="5"/>
        <v>0.09580838323</v>
      </c>
      <c r="P90" s="24">
        <f t="shared" si="6"/>
        <v>0.4191616766</v>
      </c>
      <c r="Q90" s="24">
        <f t="shared" si="7"/>
        <v>0.01676646707</v>
      </c>
      <c r="R90" s="24">
        <f t="shared" si="8"/>
        <v>0.1748502994</v>
      </c>
      <c r="S90" s="17">
        <f t="shared" si="9"/>
        <v>0.02395209581</v>
      </c>
      <c r="T90" s="17">
        <f t="shared" si="10"/>
        <v>1.270658683</v>
      </c>
      <c r="U90" s="25">
        <f t="shared" si="11"/>
        <v>5458.065685</v>
      </c>
      <c r="V90" s="14"/>
      <c r="W90" s="14"/>
      <c r="X90" s="14"/>
      <c r="Y90" s="14"/>
    </row>
    <row r="91">
      <c r="A91" s="4" t="s">
        <v>197</v>
      </c>
      <c r="B91" s="13"/>
      <c r="C91" s="12">
        <f>VLOOKUP(A91,'RHB v. RHP'!C:AH, 5, FALSE)</f>
        <v>150</v>
      </c>
      <c r="D91" s="22">
        <f>VLOOKUP(A91,'RHB v. RHP'!C:AH, 8, FALSE)</f>
        <v>382</v>
      </c>
      <c r="E91" s="22">
        <f>VLOOKUP(A91,'RHB v. RHP'!C:AH, 31, FALSE)</f>
        <v>58</v>
      </c>
      <c r="F91" s="15">
        <f>VLOOKUP(A91,'RHB v. RHP'!C:AH, 12, FALSE)</f>
        <v>23</v>
      </c>
      <c r="G91" s="15">
        <f>VLOOKUP(A91,'RHB v. RHP'!C:AH, 13, FALSE)</f>
        <v>2</v>
      </c>
      <c r="H91" s="15">
        <f>VLOOKUP(A91,'RHB v. RHP'!C:AH, 6, FALSE)</f>
        <v>12</v>
      </c>
      <c r="I91" s="15">
        <f>VLOOKUP(A91,'RHB v. RHP'!C:AH, 25, FALSE)</f>
        <v>7</v>
      </c>
      <c r="J91" s="15">
        <f>VLOOKUP(A91,'RHB v. RHP'!C:AH, 17, FALSE)</f>
        <v>19</v>
      </c>
      <c r="K91" s="23">
        <f>VLOOKUP(A91,'RHB v. RHP'!C:AH, 32, FALSE)</f>
        <v>8</v>
      </c>
      <c r="L91" s="17">
        <f t="shared" si="2"/>
        <v>2.546666667</v>
      </c>
      <c r="M91" s="17">
        <f t="shared" si="3"/>
        <v>0.4016528926</v>
      </c>
      <c r="N91" s="24">
        <f t="shared" si="4"/>
        <v>0.2644628099</v>
      </c>
      <c r="O91" s="24">
        <f t="shared" si="5"/>
        <v>0.02644628099</v>
      </c>
      <c r="P91" s="24">
        <f t="shared" si="6"/>
        <v>0.3305785124</v>
      </c>
      <c r="Q91" s="24">
        <f t="shared" si="7"/>
        <v>0.03305785124</v>
      </c>
      <c r="R91" s="24">
        <f t="shared" si="8"/>
        <v>0.1289256198</v>
      </c>
      <c r="S91" s="17">
        <f t="shared" si="9"/>
        <v>0.06611570248</v>
      </c>
      <c r="T91" s="17">
        <f t="shared" si="10"/>
        <v>1.251239669</v>
      </c>
      <c r="U91" s="25">
        <f t="shared" si="11"/>
        <v>5374.652058</v>
      </c>
      <c r="V91" s="14"/>
      <c r="W91" s="14"/>
      <c r="X91" s="14"/>
      <c r="Y91" s="14"/>
    </row>
    <row r="92">
      <c r="A92" s="4" t="s">
        <v>55</v>
      </c>
      <c r="B92" s="13"/>
      <c r="C92" s="12">
        <f>VLOOKUP(A92,'RHB v. RHP'!C:AH, 5, FALSE)</f>
        <v>126</v>
      </c>
      <c r="D92" s="22">
        <f>VLOOKUP(A92,'RHB v. RHP'!C:AH, 8, FALSE)</f>
        <v>393</v>
      </c>
      <c r="E92" s="22">
        <f>VLOOKUP(A92,'RHB v. RHP'!C:AH, 31, FALSE)</f>
        <v>48</v>
      </c>
      <c r="F92" s="15">
        <f>VLOOKUP(A92,'RHB v. RHP'!C:AH, 12, FALSE)</f>
        <v>27</v>
      </c>
      <c r="G92" s="15">
        <f>VLOOKUP(A92,'RHB v. RHP'!C:AH, 13, FALSE)</f>
        <v>2</v>
      </c>
      <c r="H92" s="15">
        <f>VLOOKUP(A92,'RHB v. RHP'!C:AH, 6, FALSE)</f>
        <v>20</v>
      </c>
      <c r="I92" s="15">
        <f>VLOOKUP(A92,'RHB v. RHP'!C:AH, 25, FALSE)</f>
        <v>3</v>
      </c>
      <c r="J92" s="15">
        <f>VLOOKUP(A92,'RHB v. RHP'!C:AH, 17, FALSE)</f>
        <v>20</v>
      </c>
      <c r="K92" s="23">
        <f>VLOOKUP(A92,'RHB v. RHP'!C:AH, 32, FALSE)</f>
        <v>-2</v>
      </c>
      <c r="L92" s="17">
        <f t="shared" si="2"/>
        <v>3.119047619</v>
      </c>
      <c r="M92" s="17">
        <f t="shared" si="3"/>
        <v>0.3457792208</v>
      </c>
      <c r="N92" s="24">
        <f t="shared" si="4"/>
        <v>0.2922077922</v>
      </c>
      <c r="O92" s="24">
        <f t="shared" si="5"/>
        <v>0.02597402597</v>
      </c>
      <c r="P92" s="24">
        <f t="shared" si="6"/>
        <v>0.4545454545</v>
      </c>
      <c r="Q92" s="24">
        <f t="shared" si="7"/>
        <v>0.01948051948</v>
      </c>
      <c r="R92" s="24">
        <f t="shared" si="8"/>
        <v>0.1298701299</v>
      </c>
      <c r="S92" s="17">
        <f t="shared" si="9"/>
        <v>-0.01623376623</v>
      </c>
      <c r="T92" s="17">
        <f t="shared" si="10"/>
        <v>1.251623377</v>
      </c>
      <c r="U92" s="25">
        <f t="shared" si="11"/>
        <v>5376.300258</v>
      </c>
      <c r="V92" s="14"/>
      <c r="W92" s="14"/>
      <c r="X92" s="14"/>
      <c r="Y92" s="14"/>
    </row>
    <row r="93">
      <c r="A93" s="4" t="s">
        <v>156</v>
      </c>
      <c r="B93" s="13"/>
      <c r="C93" s="12">
        <f>VLOOKUP(A93,'RHB v. RHP'!C:AH, 5, FALSE)</f>
        <v>196</v>
      </c>
      <c r="D93" s="22">
        <f>VLOOKUP(A93,'RHB v. RHP'!C:AH, 8, FALSE)</f>
        <v>673</v>
      </c>
      <c r="E93" s="22">
        <f>VLOOKUP(A93,'RHB v. RHP'!C:AH, 31, FALSE)</f>
        <v>130</v>
      </c>
      <c r="F93" s="15">
        <f>VLOOKUP(A93,'RHB v. RHP'!C:AH, 12, FALSE)</f>
        <v>32</v>
      </c>
      <c r="G93" s="15">
        <f>VLOOKUP(A93,'RHB v. RHP'!C:AH, 13, FALSE)</f>
        <v>9</v>
      </c>
      <c r="H93" s="15">
        <f>VLOOKUP(A93,'RHB v. RHP'!C:AH, 6, FALSE)</f>
        <v>14</v>
      </c>
      <c r="I93" s="15">
        <f>VLOOKUP(A93,'RHB v. RHP'!C:AH, 25, FALSE)</f>
        <v>9</v>
      </c>
      <c r="J93" s="15">
        <f>VLOOKUP(A93,'RHB v. RHP'!C:AH, 17, FALSE)</f>
        <v>37</v>
      </c>
      <c r="K93" s="23">
        <f>VLOOKUP(A93,'RHB v. RHP'!C:AH, 32, FALSE)</f>
        <v>9</v>
      </c>
      <c r="L93" s="17">
        <f t="shared" si="2"/>
        <v>3.433673469</v>
      </c>
      <c r="M93" s="17">
        <f t="shared" si="3"/>
        <v>0.5122767857</v>
      </c>
      <c r="N93" s="24">
        <f t="shared" si="4"/>
        <v>0.2287946429</v>
      </c>
      <c r="O93" s="24">
        <f t="shared" si="5"/>
        <v>0.08035714286</v>
      </c>
      <c r="P93" s="24">
        <f t="shared" si="6"/>
        <v>0.2455357143</v>
      </c>
      <c r="Q93" s="24">
        <f t="shared" si="7"/>
        <v>0.02678571429</v>
      </c>
      <c r="R93" s="24">
        <f t="shared" si="8"/>
        <v>0.1272321429</v>
      </c>
      <c r="S93" s="17">
        <f t="shared" si="9"/>
        <v>0.05022321429</v>
      </c>
      <c r="T93" s="17">
        <f t="shared" si="10"/>
        <v>1.271205357</v>
      </c>
      <c r="U93" s="25">
        <f t="shared" si="11"/>
        <v>5460.413905</v>
      </c>
      <c r="V93" s="14"/>
      <c r="W93" s="14"/>
      <c r="X93" s="14"/>
      <c r="Y93" s="14"/>
    </row>
    <row r="94">
      <c r="A94" s="4" t="s">
        <v>48</v>
      </c>
      <c r="B94" s="13"/>
      <c r="C94" s="12">
        <f>VLOOKUP(A94,'RHB v. RHP'!C:AH, 5, FALSE)</f>
        <v>67</v>
      </c>
      <c r="D94" s="22">
        <f>VLOOKUP(A94,'RHB v. RHP'!C:AH, 8, FALSE)</f>
        <v>173</v>
      </c>
      <c r="E94" s="22">
        <f>VLOOKUP(A94,'RHB v. RHP'!C:AH, 31, FALSE)</f>
        <v>22</v>
      </c>
      <c r="F94" s="15">
        <f>VLOOKUP(A94,'RHB v. RHP'!C:AH, 12, FALSE)</f>
        <v>5</v>
      </c>
      <c r="G94" s="15">
        <f>VLOOKUP(A94,'RHB v. RHP'!C:AH, 13, FALSE)</f>
        <v>0</v>
      </c>
      <c r="H94" s="15">
        <f>VLOOKUP(A94,'RHB v. RHP'!C:AH, 6, FALSE)</f>
        <v>13</v>
      </c>
      <c r="I94" s="15">
        <f>VLOOKUP(A94,'RHB v. RHP'!C:AH, 25, FALSE)</f>
        <v>2</v>
      </c>
      <c r="J94" s="15">
        <f>VLOOKUP(A94,'RHB v. RHP'!C:AH, 17, FALSE)</f>
        <v>8</v>
      </c>
      <c r="K94" s="23">
        <f>VLOOKUP(A94,'RHB v. RHP'!C:AH, 32, FALSE)</f>
        <v>0</v>
      </c>
      <c r="L94" s="17">
        <f t="shared" si="2"/>
        <v>2.582089552</v>
      </c>
      <c r="M94" s="17">
        <f t="shared" si="3"/>
        <v>0.3409090909</v>
      </c>
      <c r="N94" s="24">
        <f t="shared" si="4"/>
        <v>0.1767676768</v>
      </c>
      <c r="O94" s="24">
        <f t="shared" si="5"/>
        <v>0</v>
      </c>
      <c r="P94" s="24">
        <f t="shared" si="6"/>
        <v>0.5303030303</v>
      </c>
      <c r="Q94" s="24">
        <f t="shared" si="7"/>
        <v>0.02525252525</v>
      </c>
      <c r="R94" s="24">
        <f t="shared" si="8"/>
        <v>0.1414141414</v>
      </c>
      <c r="S94" s="17">
        <f t="shared" si="9"/>
        <v>0</v>
      </c>
      <c r="T94" s="17">
        <f t="shared" si="10"/>
        <v>1.214646465</v>
      </c>
      <c r="U94" s="25">
        <f t="shared" si="11"/>
        <v>5217.467349</v>
      </c>
      <c r="V94" s="14"/>
      <c r="W94" s="14"/>
      <c r="X94" s="14"/>
      <c r="Y94" s="14"/>
    </row>
    <row r="95">
      <c r="A95" s="4" t="s">
        <v>271</v>
      </c>
      <c r="B95" s="13"/>
      <c r="C95" s="12">
        <f>VLOOKUP(A95,'RHB v. RHP'!C:AH, 5, FALSE)</f>
        <v>93</v>
      </c>
      <c r="D95" s="22">
        <f>VLOOKUP(A95,'RHB v. RHP'!C:AH, 8, FALSE)</f>
        <v>265</v>
      </c>
      <c r="E95" s="22">
        <f>VLOOKUP(A95,'RHB v. RHP'!C:AH, 31, FALSE)</f>
        <v>48</v>
      </c>
      <c r="F95" s="15">
        <f>VLOOKUP(A95,'RHB v. RHP'!C:AH, 12, FALSE)</f>
        <v>13</v>
      </c>
      <c r="G95" s="15">
        <f>VLOOKUP(A95,'RHB v. RHP'!C:AH, 13, FALSE)</f>
        <v>0</v>
      </c>
      <c r="H95" s="15">
        <f>VLOOKUP(A95,'RHB v. RHP'!C:AH, 6, FALSE)</f>
        <v>10</v>
      </c>
      <c r="I95" s="15">
        <f>VLOOKUP(A95,'RHB v. RHP'!C:AH, 25, FALSE)</f>
        <v>5</v>
      </c>
      <c r="J95" s="15">
        <f>VLOOKUP(A95,'RHB v. RHP'!C:AH, 17, FALSE)</f>
        <v>19</v>
      </c>
      <c r="K95" s="23">
        <f>VLOOKUP(A95,'RHB v. RHP'!C:AH, 32, FALSE)</f>
        <v>1</v>
      </c>
      <c r="L95" s="17">
        <f t="shared" si="2"/>
        <v>2.849462366</v>
      </c>
      <c r="M95" s="17">
        <f t="shared" si="3"/>
        <v>0.4364754098</v>
      </c>
      <c r="N95" s="24">
        <f t="shared" si="4"/>
        <v>0.2254098361</v>
      </c>
      <c r="O95" s="24">
        <f t="shared" si="5"/>
        <v>0</v>
      </c>
      <c r="P95" s="24">
        <f t="shared" si="6"/>
        <v>0.368852459</v>
      </c>
      <c r="Q95" s="24">
        <f t="shared" si="7"/>
        <v>0.03278688525</v>
      </c>
      <c r="R95" s="24">
        <f t="shared" si="8"/>
        <v>0.1598360656</v>
      </c>
      <c r="S95" s="17">
        <f t="shared" si="9"/>
        <v>0.01024590164</v>
      </c>
      <c r="T95" s="17">
        <f t="shared" si="10"/>
        <v>1.233606557</v>
      </c>
      <c r="U95" s="25">
        <f t="shared" si="11"/>
        <v>5298.909701</v>
      </c>
      <c r="V95" s="14"/>
      <c r="W95" s="14"/>
      <c r="X95" s="14"/>
      <c r="Y95" s="14"/>
    </row>
    <row r="96">
      <c r="A96" s="8" t="s">
        <v>446</v>
      </c>
      <c r="B96" s="13"/>
      <c r="C96" s="12">
        <f>VLOOKUP(A96,'RHB v. RHP'!C:AH, 5, FALSE)</f>
        <v>15</v>
      </c>
      <c r="D96" s="22">
        <f>VLOOKUP(A96,'RHB v. RHP'!C:AH, 8, FALSE)</f>
        <v>34</v>
      </c>
      <c r="E96" s="22">
        <f>VLOOKUP(A96,'RHB v. RHP'!C:AH, 31, FALSE)</f>
        <v>3</v>
      </c>
      <c r="F96" s="15">
        <f>VLOOKUP(A96,'RHB v. RHP'!C:AH, 12, FALSE)</f>
        <v>1</v>
      </c>
      <c r="G96" s="15">
        <f>VLOOKUP(A96,'RHB v. RHP'!C:AH, 13, FALSE)</f>
        <v>1</v>
      </c>
      <c r="H96" s="15">
        <f>VLOOKUP(A96,'RHB v. RHP'!C:AH, 6, FALSE)</f>
        <v>0</v>
      </c>
      <c r="I96" s="15">
        <f>VLOOKUP(A96,'RHB v. RHP'!C:AH, 25, FALSE)</f>
        <v>0</v>
      </c>
      <c r="J96" s="15">
        <f>VLOOKUP(A96,'RHB v. RHP'!C:AH, 17, FALSE)</f>
        <v>3</v>
      </c>
      <c r="K96" s="23">
        <f>VLOOKUP(A96,'RHB v. RHP'!C:AH, 32, FALSE)</f>
        <v>6</v>
      </c>
      <c r="L96" s="17">
        <f t="shared" si="2"/>
        <v>2.266666667</v>
      </c>
      <c r="M96" s="17">
        <f t="shared" si="3"/>
        <v>0.3035019455</v>
      </c>
      <c r="N96" s="24">
        <f t="shared" si="4"/>
        <v>0.1945525292</v>
      </c>
      <c r="O96" s="24">
        <f t="shared" si="5"/>
        <v>0.03112840467</v>
      </c>
      <c r="P96" s="24">
        <f t="shared" si="6"/>
        <v>0.3112840467</v>
      </c>
      <c r="Q96" s="24">
        <f t="shared" si="7"/>
        <v>0.0233463035</v>
      </c>
      <c r="R96" s="24">
        <f t="shared" si="8"/>
        <v>0.1789883268</v>
      </c>
      <c r="S96" s="17">
        <f t="shared" si="9"/>
        <v>0.1167315175</v>
      </c>
      <c r="T96" s="17">
        <f t="shared" si="10"/>
        <v>1.159533074</v>
      </c>
      <c r="U96" s="25">
        <f t="shared" si="11"/>
        <v>4980.729891</v>
      </c>
      <c r="V96" s="14"/>
      <c r="W96" s="14"/>
      <c r="X96" s="14"/>
      <c r="Y96" s="14"/>
    </row>
    <row r="97">
      <c r="A97" s="4" t="s">
        <v>131</v>
      </c>
      <c r="B97" s="13"/>
      <c r="C97" s="12">
        <f>VLOOKUP(A97,'RHB v. RHP'!C:AH, 5, FALSE)</f>
        <v>111</v>
      </c>
      <c r="D97" s="22">
        <f>VLOOKUP(A97,'RHB v. RHP'!C:AH, 8, FALSE)</f>
        <v>352</v>
      </c>
      <c r="E97" s="22">
        <f>VLOOKUP(A97,'RHB v. RHP'!C:AH, 31, FALSE)</f>
        <v>41</v>
      </c>
      <c r="F97" s="15">
        <f>VLOOKUP(A97,'RHB v. RHP'!C:AH, 12, FALSE)</f>
        <v>21</v>
      </c>
      <c r="G97" s="15">
        <f>VLOOKUP(A97,'RHB v. RHP'!C:AH, 13, FALSE)</f>
        <v>3</v>
      </c>
      <c r="H97" s="15">
        <f>VLOOKUP(A97,'RHB v. RHP'!C:AH, 6, FALSE)</f>
        <v>13</v>
      </c>
      <c r="I97" s="15">
        <f>VLOOKUP(A97,'RHB v. RHP'!C:AH, 25, FALSE)</f>
        <v>9</v>
      </c>
      <c r="J97" s="15">
        <f>VLOOKUP(A97,'RHB v. RHP'!C:AH, 17, FALSE)</f>
        <v>28</v>
      </c>
      <c r="K97" s="23">
        <f>VLOOKUP(A97,'RHB v. RHP'!C:AH, 32, FALSE)</f>
        <v>4</v>
      </c>
      <c r="L97" s="17">
        <f t="shared" si="2"/>
        <v>3.171171171</v>
      </c>
      <c r="M97" s="17">
        <f t="shared" si="3"/>
        <v>0.3339130435</v>
      </c>
      <c r="N97" s="24">
        <f t="shared" si="4"/>
        <v>0.2608695652</v>
      </c>
      <c r="O97" s="24">
        <f t="shared" si="5"/>
        <v>0.04173913043</v>
      </c>
      <c r="P97" s="24">
        <f t="shared" si="6"/>
        <v>0.3652173913</v>
      </c>
      <c r="Q97" s="24">
        <f t="shared" si="7"/>
        <v>0.04173913043</v>
      </c>
      <c r="R97" s="24">
        <f t="shared" si="8"/>
        <v>0.1669565217</v>
      </c>
      <c r="S97" s="17">
        <f t="shared" si="9"/>
        <v>0.0347826087</v>
      </c>
      <c r="T97" s="17">
        <f t="shared" si="10"/>
        <v>1.245217391</v>
      </c>
      <c r="U97" s="25">
        <f t="shared" si="11"/>
        <v>5348.783593</v>
      </c>
      <c r="V97" s="14"/>
      <c r="W97" s="14"/>
      <c r="X97" s="14"/>
      <c r="Y97" s="14"/>
    </row>
    <row r="98">
      <c r="A98" s="4" t="s">
        <v>61</v>
      </c>
      <c r="B98" s="13"/>
      <c r="C98" s="12">
        <f>VLOOKUP(A98,'RHB v. RHP'!C:AH, 5, FALSE)</f>
        <v>14</v>
      </c>
      <c r="D98" s="22">
        <f>VLOOKUP(A98,'RHB v. RHP'!C:AH, 8, FALSE)</f>
        <v>41</v>
      </c>
      <c r="E98" s="22">
        <f>VLOOKUP(A98,'RHB v. RHP'!C:AH, 31, FALSE)</f>
        <v>10</v>
      </c>
      <c r="F98" s="15">
        <f>VLOOKUP(A98,'RHB v. RHP'!C:AH, 12, FALSE)</f>
        <v>1</v>
      </c>
      <c r="G98" s="15">
        <f>VLOOKUP(A98,'RHB v. RHP'!C:AH, 13, FALSE)</f>
        <v>0</v>
      </c>
      <c r="H98" s="15">
        <f>VLOOKUP(A98,'RHB v. RHP'!C:AH, 6, FALSE)</f>
        <v>3</v>
      </c>
      <c r="I98" s="15">
        <f>VLOOKUP(A98,'RHB v. RHP'!C:AH, 25, FALSE)</f>
        <v>0</v>
      </c>
      <c r="J98" s="15">
        <f>VLOOKUP(A98,'RHB v. RHP'!C:AH, 17, FALSE)</f>
        <v>3</v>
      </c>
      <c r="K98" s="23">
        <f>VLOOKUP(A98,'RHB v. RHP'!C:AH, 32, FALSE)</f>
        <v>-1</v>
      </c>
      <c r="L98" s="17">
        <f t="shared" si="2"/>
        <v>2.928571429</v>
      </c>
      <c r="M98" s="17">
        <f t="shared" si="3"/>
        <v>0.375</v>
      </c>
      <c r="N98" s="24">
        <f t="shared" si="4"/>
        <v>0.1893939394</v>
      </c>
      <c r="O98" s="24">
        <f t="shared" si="5"/>
        <v>0</v>
      </c>
      <c r="P98" s="24">
        <f t="shared" si="6"/>
        <v>0.4166666667</v>
      </c>
      <c r="Q98" s="24">
        <f t="shared" si="7"/>
        <v>0.02272727273</v>
      </c>
      <c r="R98" s="24">
        <f t="shared" si="8"/>
        <v>0.1742424242</v>
      </c>
      <c r="S98" s="17">
        <f t="shared" si="9"/>
        <v>-0.01893939394</v>
      </c>
      <c r="T98" s="17">
        <f t="shared" si="10"/>
        <v>1.159090909</v>
      </c>
      <c r="U98" s="25">
        <f t="shared" si="11"/>
        <v>4978.830589</v>
      </c>
      <c r="V98" s="14"/>
      <c r="W98" s="14"/>
      <c r="X98" s="14"/>
      <c r="Y98" s="14"/>
    </row>
    <row r="99">
      <c r="A99" s="4" t="s">
        <v>242</v>
      </c>
      <c r="B99" s="13"/>
      <c r="C99" s="12">
        <f>VLOOKUP(A99,'RHB v. RHP'!C:AH, 5, FALSE)</f>
        <v>41</v>
      </c>
      <c r="D99" s="22">
        <f>VLOOKUP(A99,'RHB v. RHP'!C:AH, 8, FALSE)</f>
        <v>103</v>
      </c>
      <c r="E99" s="22">
        <f>VLOOKUP(A99,'RHB v. RHP'!C:AH, 31, FALSE)</f>
        <v>9</v>
      </c>
      <c r="F99" s="15">
        <f>VLOOKUP(A99,'RHB v. RHP'!C:AH, 12, FALSE)</f>
        <v>6</v>
      </c>
      <c r="G99" s="15">
        <f>VLOOKUP(A99,'RHB v. RHP'!C:AH, 13, FALSE)</f>
        <v>0</v>
      </c>
      <c r="H99" s="15">
        <f>VLOOKUP(A99,'RHB v. RHP'!C:AH, 6, FALSE)</f>
        <v>6</v>
      </c>
      <c r="I99" s="15">
        <f>VLOOKUP(A99,'RHB v. RHP'!C:AH, 25, FALSE)</f>
        <v>1</v>
      </c>
      <c r="J99" s="15">
        <f>VLOOKUP(A99,'RHB v. RHP'!C:AH, 17, FALSE)</f>
        <v>14</v>
      </c>
      <c r="K99" s="23">
        <f>VLOOKUP(A99,'RHB v. RHP'!C:AH, 32, FALSE)</f>
        <v>0</v>
      </c>
      <c r="L99" s="17">
        <f t="shared" si="2"/>
        <v>2.512195122</v>
      </c>
      <c r="M99" s="17">
        <f t="shared" si="3"/>
        <v>0.2944785276</v>
      </c>
      <c r="N99" s="24">
        <f t="shared" si="4"/>
        <v>0.2300613497</v>
      </c>
      <c r="O99" s="24">
        <f t="shared" si="5"/>
        <v>0</v>
      </c>
      <c r="P99" s="24">
        <f t="shared" si="6"/>
        <v>0.4294478528</v>
      </c>
      <c r="Q99" s="24">
        <f t="shared" si="7"/>
        <v>0.0245398773</v>
      </c>
      <c r="R99" s="24">
        <f t="shared" si="8"/>
        <v>0.2085889571</v>
      </c>
      <c r="S99" s="17">
        <f t="shared" si="9"/>
        <v>0</v>
      </c>
      <c r="T99" s="17">
        <f t="shared" si="10"/>
        <v>1.187116564</v>
      </c>
      <c r="U99" s="25">
        <f t="shared" si="11"/>
        <v>5099.213717</v>
      </c>
      <c r="V99" s="14"/>
      <c r="W99" s="14"/>
      <c r="X99" s="14"/>
      <c r="Y99" s="14"/>
    </row>
    <row r="100">
      <c r="A100" s="4" t="s">
        <v>301</v>
      </c>
      <c r="B100" s="13"/>
      <c r="C100" s="12">
        <f>VLOOKUP(A100,'RHB v. RHP'!C:AH, 5, FALSE)</f>
        <v>27</v>
      </c>
      <c r="D100" s="22">
        <f>VLOOKUP(A100,'RHB v. RHP'!C:AH, 8, FALSE)</f>
        <v>52</v>
      </c>
      <c r="E100" s="22">
        <f>VLOOKUP(A100,'RHB v. RHP'!C:AH, 31, FALSE)</f>
        <v>5</v>
      </c>
      <c r="F100" s="15">
        <f>VLOOKUP(A100,'RHB v. RHP'!C:AH, 12, FALSE)</f>
        <v>2</v>
      </c>
      <c r="G100" s="15">
        <f>VLOOKUP(A100,'RHB v. RHP'!C:AH, 13, FALSE)</f>
        <v>0</v>
      </c>
      <c r="H100" s="15">
        <f>VLOOKUP(A100,'RHB v. RHP'!C:AH, 6, FALSE)</f>
        <v>3</v>
      </c>
      <c r="I100" s="15">
        <f>VLOOKUP(A100,'RHB v. RHP'!C:AH, 25, FALSE)</f>
        <v>2</v>
      </c>
      <c r="J100" s="15">
        <f>VLOOKUP(A100,'RHB v. RHP'!C:AH, 17, FALSE)</f>
        <v>8</v>
      </c>
      <c r="K100" s="23">
        <f>VLOOKUP(A100,'RHB v. RHP'!C:AH, 32, FALSE)</f>
        <v>1</v>
      </c>
      <c r="L100" s="17">
        <f t="shared" si="2"/>
        <v>1.925925926</v>
      </c>
      <c r="M100" s="17">
        <f t="shared" si="3"/>
        <v>0.3054545455</v>
      </c>
      <c r="N100" s="24">
        <f t="shared" si="4"/>
        <v>0.2</v>
      </c>
      <c r="O100" s="24">
        <f t="shared" si="5"/>
        <v>0</v>
      </c>
      <c r="P100" s="24">
        <f t="shared" si="6"/>
        <v>0.4</v>
      </c>
      <c r="Q100" s="24">
        <f t="shared" si="7"/>
        <v>0.03636363636</v>
      </c>
      <c r="R100" s="24">
        <f t="shared" si="8"/>
        <v>0.2036363636</v>
      </c>
      <c r="S100" s="17">
        <f t="shared" si="9"/>
        <v>0.01818181818</v>
      </c>
      <c r="T100" s="17">
        <f t="shared" si="10"/>
        <v>1.163636364</v>
      </c>
      <c r="U100" s="25">
        <f t="shared" si="11"/>
        <v>4998.355415</v>
      </c>
      <c r="V100" s="14"/>
      <c r="W100" s="14"/>
      <c r="X100" s="14"/>
      <c r="Y100" s="14"/>
    </row>
    <row r="101">
      <c r="A101" s="4" t="s">
        <v>145</v>
      </c>
      <c r="B101" s="13"/>
      <c r="C101" s="12">
        <f>VLOOKUP(A101,'RHB v. RHP'!C:AH, 5, FALSE)</f>
        <v>152</v>
      </c>
      <c r="D101" s="22">
        <f>VLOOKUP(A101,'RHB v. RHP'!C:AH, 8, FALSE)</f>
        <v>518</v>
      </c>
      <c r="E101" s="22">
        <f>VLOOKUP(A101,'RHB v. RHP'!C:AH, 31, FALSE)</f>
        <v>86</v>
      </c>
      <c r="F101" s="15">
        <f>VLOOKUP(A101,'RHB v. RHP'!C:AH, 12, FALSE)</f>
        <v>22</v>
      </c>
      <c r="G101" s="15">
        <f>VLOOKUP(A101,'RHB v. RHP'!C:AH, 13, FALSE)</f>
        <v>2</v>
      </c>
      <c r="H101" s="15">
        <f>VLOOKUP(A101,'RHB v. RHP'!C:AH, 6, FALSE)</f>
        <v>22</v>
      </c>
      <c r="I101" s="15">
        <f>VLOOKUP(A101,'RHB v. RHP'!C:AH, 25, FALSE)</f>
        <v>2</v>
      </c>
      <c r="J101" s="15">
        <f>VLOOKUP(A101,'RHB v. RHP'!C:AH, 17, FALSE)</f>
        <v>38</v>
      </c>
      <c r="K101" s="23">
        <f>VLOOKUP(A101,'RHB v. RHP'!C:AH, 32, FALSE)</f>
        <v>1</v>
      </c>
      <c r="L101" s="17">
        <f t="shared" si="2"/>
        <v>3.407894737</v>
      </c>
      <c r="M101" s="17">
        <f t="shared" si="3"/>
        <v>0.4412955466</v>
      </c>
      <c r="N101" s="24">
        <f t="shared" si="4"/>
        <v>0.2091767881</v>
      </c>
      <c r="O101" s="24">
        <f t="shared" si="5"/>
        <v>0.02159244265</v>
      </c>
      <c r="P101" s="24">
        <f t="shared" si="6"/>
        <v>0.4048582996</v>
      </c>
      <c r="Q101" s="24">
        <f t="shared" si="7"/>
        <v>0.01349527665</v>
      </c>
      <c r="R101" s="24">
        <f t="shared" si="8"/>
        <v>0.1565452092</v>
      </c>
      <c r="S101" s="17">
        <f t="shared" si="9"/>
        <v>0.006747638327</v>
      </c>
      <c r="T101" s="17">
        <f t="shared" si="10"/>
        <v>1.253711201</v>
      </c>
      <c r="U101" s="25">
        <f t="shared" si="11"/>
        <v>5385.268428</v>
      </c>
      <c r="V101" s="14"/>
      <c r="W101" s="14"/>
      <c r="X101" s="14"/>
      <c r="Y101" s="14"/>
    </row>
    <row r="102">
      <c r="A102" s="4" t="s">
        <v>293</v>
      </c>
      <c r="B102" s="13"/>
      <c r="C102" s="12">
        <f>VLOOKUP(A102,'RHB v. RHP'!C:AH, 5, FALSE)</f>
        <v>175</v>
      </c>
      <c r="D102" s="22">
        <f>VLOOKUP(A102,'RHB v. RHP'!C:AH, 8, FALSE)</f>
        <v>610</v>
      </c>
      <c r="E102" s="22">
        <f>VLOOKUP(A102,'RHB v. RHP'!C:AH, 31, FALSE)</f>
        <v>73</v>
      </c>
      <c r="F102" s="15">
        <f>VLOOKUP(A102,'RHB v. RHP'!C:AH, 12, FALSE)</f>
        <v>28</v>
      </c>
      <c r="G102" s="15">
        <f>VLOOKUP(A102,'RHB v. RHP'!C:AH, 13, FALSE)</f>
        <v>1</v>
      </c>
      <c r="H102" s="15">
        <f>VLOOKUP(A102,'RHB v. RHP'!C:AH, 6, FALSE)</f>
        <v>30</v>
      </c>
      <c r="I102" s="15">
        <f>VLOOKUP(A102,'RHB v. RHP'!C:AH, 25, FALSE)</f>
        <v>12</v>
      </c>
      <c r="J102" s="15">
        <f>VLOOKUP(A102,'RHB v. RHP'!C:AH, 17, FALSE)</f>
        <v>54</v>
      </c>
      <c r="K102" s="23">
        <f>VLOOKUP(A102,'RHB v. RHP'!C:AH, 32, FALSE)</f>
        <v>2</v>
      </c>
      <c r="L102" s="17">
        <f t="shared" si="2"/>
        <v>3.485714286</v>
      </c>
      <c r="M102" s="17">
        <f t="shared" si="3"/>
        <v>0.3457382953</v>
      </c>
      <c r="N102" s="24">
        <f t="shared" si="4"/>
        <v>0.2220888355</v>
      </c>
      <c r="O102" s="24">
        <f t="shared" si="5"/>
        <v>0.009603841537</v>
      </c>
      <c r="P102" s="24">
        <f t="shared" si="6"/>
        <v>0.456182473</v>
      </c>
      <c r="Q102" s="24">
        <f t="shared" si="7"/>
        <v>0.03601440576</v>
      </c>
      <c r="R102" s="24">
        <f t="shared" si="8"/>
        <v>0.1776710684</v>
      </c>
      <c r="S102" s="17">
        <f t="shared" si="9"/>
        <v>0.01200480192</v>
      </c>
      <c r="T102" s="17">
        <f t="shared" si="10"/>
        <v>1.259303721</v>
      </c>
      <c r="U102" s="25">
        <f t="shared" si="11"/>
        <v>5409.290885</v>
      </c>
      <c r="V102" s="14"/>
      <c r="W102" s="14"/>
      <c r="X102" s="14"/>
      <c r="Y102" s="14"/>
    </row>
    <row r="103">
      <c r="A103" s="4" t="s">
        <v>283</v>
      </c>
      <c r="B103" s="13"/>
      <c r="C103" s="12">
        <f>VLOOKUP(A103,'RHB v. RHP'!C:AH, 5, FALSE)</f>
        <v>94</v>
      </c>
      <c r="D103" s="22">
        <f>VLOOKUP(A103,'RHB v. RHP'!C:AH, 8, FALSE)</f>
        <v>223</v>
      </c>
      <c r="E103" s="22">
        <f>VLOOKUP(A103,'RHB v. RHP'!C:AH, 31, FALSE)</f>
        <v>32</v>
      </c>
      <c r="F103" s="15">
        <f>VLOOKUP(A103,'RHB v. RHP'!C:AH, 12, FALSE)</f>
        <v>9</v>
      </c>
      <c r="G103" s="15">
        <f>VLOOKUP(A103,'RHB v. RHP'!C:AH, 13, FALSE)</f>
        <v>0</v>
      </c>
      <c r="H103" s="15">
        <f>VLOOKUP(A103,'RHB v. RHP'!C:AH, 6, FALSE)</f>
        <v>10</v>
      </c>
      <c r="I103" s="15">
        <f>VLOOKUP(A103,'RHB v. RHP'!C:AH, 25, FALSE)</f>
        <v>2</v>
      </c>
      <c r="J103" s="15">
        <f>VLOOKUP(A103,'RHB v. RHP'!C:AH, 17, FALSE)</f>
        <v>19</v>
      </c>
      <c r="K103" s="23">
        <f>VLOOKUP(A103,'RHB v. RHP'!C:AH, 32, FALSE)</f>
        <v>4</v>
      </c>
      <c r="L103" s="17">
        <f t="shared" si="2"/>
        <v>2.372340426</v>
      </c>
      <c r="M103" s="17">
        <f t="shared" si="3"/>
        <v>0.369955157</v>
      </c>
      <c r="N103" s="24">
        <f t="shared" si="4"/>
        <v>0.201793722</v>
      </c>
      <c r="O103" s="24">
        <f t="shared" si="5"/>
        <v>0</v>
      </c>
      <c r="P103" s="24">
        <f t="shared" si="6"/>
        <v>0.4035874439</v>
      </c>
      <c r="Q103" s="24">
        <f t="shared" si="7"/>
        <v>0.02242152466</v>
      </c>
      <c r="R103" s="24">
        <f t="shared" si="8"/>
        <v>0.1748878924</v>
      </c>
      <c r="S103" s="17">
        <f t="shared" si="9"/>
        <v>0.04484304933</v>
      </c>
      <c r="T103" s="17">
        <f t="shared" si="10"/>
        <v>1.217488789</v>
      </c>
      <c r="U103" s="25">
        <f t="shared" si="11"/>
        <v>5229.676445</v>
      </c>
      <c r="V103" s="14"/>
      <c r="W103" s="14"/>
      <c r="X103" s="14"/>
      <c r="Y103" s="14"/>
    </row>
    <row r="104">
      <c r="A104" s="4" t="s">
        <v>86</v>
      </c>
      <c r="B104" s="13"/>
      <c r="C104" s="12">
        <f>VLOOKUP(A104,'RHB v. RHP'!C:AH, 5, FALSE)</f>
        <v>131</v>
      </c>
      <c r="D104" s="22">
        <f>VLOOKUP(A104,'RHB v. RHP'!C:AH, 8, FALSE)</f>
        <v>439</v>
      </c>
      <c r="E104" s="22">
        <f>VLOOKUP(A104,'RHB v. RHP'!C:AH, 31, FALSE)</f>
        <v>45</v>
      </c>
      <c r="F104" s="15">
        <f>VLOOKUP(A104,'RHB v. RHP'!C:AH, 12, FALSE)</f>
        <v>17</v>
      </c>
      <c r="G104" s="15">
        <f>VLOOKUP(A104,'RHB v. RHP'!C:AH, 13, FALSE)</f>
        <v>0</v>
      </c>
      <c r="H104" s="15">
        <f>VLOOKUP(A104,'RHB v. RHP'!C:AH, 6, FALSE)</f>
        <v>27</v>
      </c>
      <c r="I104" s="15">
        <f>VLOOKUP(A104,'RHB v. RHP'!C:AH, 25, FALSE)</f>
        <v>8</v>
      </c>
      <c r="J104" s="15">
        <f>VLOOKUP(A104,'RHB v. RHP'!C:AH, 17, FALSE)</f>
        <v>42</v>
      </c>
      <c r="K104" s="23">
        <f>VLOOKUP(A104,'RHB v. RHP'!C:AH, 32, FALSE)</f>
        <v>-1</v>
      </c>
      <c r="L104" s="17">
        <f t="shared" si="2"/>
        <v>3.351145038</v>
      </c>
      <c r="M104" s="17">
        <f t="shared" si="3"/>
        <v>0.3081570997</v>
      </c>
      <c r="N104" s="24">
        <f t="shared" si="4"/>
        <v>0.1963746224</v>
      </c>
      <c r="O104" s="24">
        <f t="shared" si="5"/>
        <v>0</v>
      </c>
      <c r="P104" s="24">
        <f t="shared" si="6"/>
        <v>0.5287009063</v>
      </c>
      <c r="Q104" s="24">
        <f t="shared" si="7"/>
        <v>0.0332326284</v>
      </c>
      <c r="R104" s="24">
        <f t="shared" si="8"/>
        <v>0.1873111782</v>
      </c>
      <c r="S104" s="17">
        <f t="shared" si="9"/>
        <v>-0.007552870091</v>
      </c>
      <c r="T104" s="17">
        <f t="shared" si="10"/>
        <v>1.246223565</v>
      </c>
      <c r="U104" s="25">
        <f t="shared" si="11"/>
        <v>5353.105573</v>
      </c>
      <c r="V104" s="14"/>
      <c r="W104" s="14"/>
      <c r="X104" s="14"/>
      <c r="Y104" s="14"/>
    </row>
    <row r="105">
      <c r="A105" s="4" t="s">
        <v>250</v>
      </c>
      <c r="B105" s="13"/>
      <c r="C105" s="12">
        <f>VLOOKUP(A105,'RHB v. RHP'!C:AH, 5, FALSE)</f>
        <v>57</v>
      </c>
      <c r="D105" s="22">
        <f>VLOOKUP(A105,'RHB v. RHP'!C:AH, 8, FALSE)</f>
        <v>123</v>
      </c>
      <c r="E105" s="22">
        <f>VLOOKUP(A105,'RHB v. RHP'!C:AH, 31, FALSE)</f>
        <v>20</v>
      </c>
      <c r="F105" s="15">
        <f>VLOOKUP(A105,'RHB v. RHP'!C:AH, 12, FALSE)</f>
        <v>4</v>
      </c>
      <c r="G105" s="15">
        <f>VLOOKUP(A105,'RHB v. RHP'!C:AH, 13, FALSE)</f>
        <v>1</v>
      </c>
      <c r="H105" s="15">
        <f>VLOOKUP(A105,'RHB v. RHP'!C:AH, 6, FALSE)</f>
        <v>2</v>
      </c>
      <c r="I105" s="15">
        <f>VLOOKUP(A105,'RHB v. RHP'!C:AH, 25, FALSE)</f>
        <v>2</v>
      </c>
      <c r="J105" s="15">
        <f>VLOOKUP(A105,'RHB v. RHP'!C:AH, 17, FALSE)</f>
        <v>5</v>
      </c>
      <c r="K105" s="23">
        <f>VLOOKUP(A105,'RHB v. RHP'!C:AH, 32, FALSE)</f>
        <v>10</v>
      </c>
      <c r="L105" s="17">
        <f t="shared" si="2"/>
        <v>2.157894737</v>
      </c>
      <c r="M105" s="17">
        <f t="shared" si="3"/>
        <v>0.3728323699</v>
      </c>
      <c r="N105" s="24">
        <f t="shared" si="4"/>
        <v>0.1878612717</v>
      </c>
      <c r="O105" s="24">
        <f t="shared" si="5"/>
        <v>0.02312138728</v>
      </c>
      <c r="P105" s="24">
        <f t="shared" si="6"/>
        <v>0.289017341</v>
      </c>
      <c r="Q105" s="24">
        <f t="shared" si="7"/>
        <v>0.0289017341</v>
      </c>
      <c r="R105" s="24">
        <f t="shared" si="8"/>
        <v>0.1445086705</v>
      </c>
      <c r="S105" s="17">
        <f t="shared" si="9"/>
        <v>0.1445086705</v>
      </c>
      <c r="T105" s="17">
        <f t="shared" si="10"/>
        <v>1.190751445</v>
      </c>
      <c r="U105" s="25">
        <f t="shared" si="11"/>
        <v>5114.827208</v>
      </c>
      <c r="V105" s="14"/>
      <c r="W105" s="14"/>
      <c r="X105" s="14"/>
      <c r="Y105" s="14"/>
    </row>
    <row r="106">
      <c r="A106" s="4" t="s">
        <v>50</v>
      </c>
      <c r="B106" s="13"/>
      <c r="C106" s="12">
        <f>VLOOKUP(A106,'RHB v. RHP'!C:AH, 5, FALSE)</f>
        <v>87</v>
      </c>
      <c r="D106" s="22">
        <f>VLOOKUP(A106,'RHB v. RHP'!C:AH, 8, FALSE)</f>
        <v>248</v>
      </c>
      <c r="E106" s="22">
        <f>VLOOKUP(A106,'RHB v. RHP'!C:AH, 31, FALSE)</f>
        <v>36</v>
      </c>
      <c r="F106" s="15">
        <f>VLOOKUP(A106,'RHB v. RHP'!C:AH, 12, FALSE)</f>
        <v>11</v>
      </c>
      <c r="G106" s="15">
        <f>VLOOKUP(A106,'RHB v. RHP'!C:AH, 13, FALSE)</f>
        <v>1</v>
      </c>
      <c r="H106" s="15">
        <f>VLOOKUP(A106,'RHB v. RHP'!C:AH, 6, FALSE)</f>
        <v>11</v>
      </c>
      <c r="I106" s="15">
        <f>VLOOKUP(A106,'RHB v. RHP'!C:AH, 25, FALSE)</f>
        <v>6</v>
      </c>
      <c r="J106" s="15">
        <f>VLOOKUP(A106,'RHB v. RHP'!C:AH, 17, FALSE)</f>
        <v>21</v>
      </c>
      <c r="K106" s="23">
        <f>VLOOKUP(A106,'RHB v. RHP'!C:AH, 32, FALSE)</f>
        <v>0</v>
      </c>
      <c r="L106" s="17">
        <f t="shared" si="2"/>
        <v>2.850574713</v>
      </c>
      <c r="M106" s="17">
        <f t="shared" si="3"/>
        <v>0.3757961783</v>
      </c>
      <c r="N106" s="24">
        <f t="shared" si="4"/>
        <v>0.2123142251</v>
      </c>
      <c r="O106" s="24">
        <f t="shared" si="5"/>
        <v>0.016985138</v>
      </c>
      <c r="P106" s="24">
        <f t="shared" si="6"/>
        <v>0.4033970276</v>
      </c>
      <c r="Q106" s="24">
        <f t="shared" si="7"/>
        <v>0.03821656051</v>
      </c>
      <c r="R106" s="24">
        <f t="shared" si="8"/>
        <v>0.1740976645</v>
      </c>
      <c r="S106" s="17">
        <f t="shared" si="9"/>
        <v>0</v>
      </c>
      <c r="T106" s="17">
        <f t="shared" si="10"/>
        <v>1.220806794</v>
      </c>
      <c r="U106" s="25">
        <f t="shared" si="11"/>
        <v>5243.928808</v>
      </c>
      <c r="V106" s="14"/>
      <c r="W106" s="14"/>
      <c r="X106" s="14"/>
      <c r="Y106" s="14"/>
    </row>
    <row r="107">
      <c r="A107" s="4" t="s">
        <v>45</v>
      </c>
      <c r="B107" s="13"/>
      <c r="C107" s="12">
        <f>VLOOKUP(A107,'RHB v. RHP'!C:AH, 5, FALSE)</f>
        <v>161</v>
      </c>
      <c r="D107" s="22">
        <f>VLOOKUP(A107,'RHB v. RHP'!C:AH, 8, FALSE)</f>
        <v>576</v>
      </c>
      <c r="E107" s="22">
        <f>VLOOKUP(A107,'RHB v. RHP'!C:AH, 31, FALSE)</f>
        <v>77</v>
      </c>
      <c r="F107" s="15">
        <f>VLOOKUP(A107,'RHB v. RHP'!C:AH, 12, FALSE)</f>
        <v>34</v>
      </c>
      <c r="G107" s="15">
        <f>VLOOKUP(A107,'RHB v. RHP'!C:AH, 13, FALSE)</f>
        <v>2</v>
      </c>
      <c r="H107" s="15">
        <f>VLOOKUP(A107,'RHB v. RHP'!C:AH, 6, FALSE)</f>
        <v>19</v>
      </c>
      <c r="I107" s="15">
        <f>VLOOKUP(A107,'RHB v. RHP'!C:AH, 25, FALSE)</f>
        <v>7</v>
      </c>
      <c r="J107" s="15">
        <f>VLOOKUP(A107,'RHB v. RHP'!C:AH, 17, FALSE)</f>
        <v>50</v>
      </c>
      <c r="K107" s="23">
        <f>VLOOKUP(A107,'RHB v. RHP'!C:AH, 32, FALSE)</f>
        <v>8</v>
      </c>
      <c r="L107" s="17">
        <f t="shared" si="2"/>
        <v>3.577639752</v>
      </c>
      <c r="M107" s="17">
        <f t="shared" si="3"/>
        <v>0.3754693367</v>
      </c>
      <c r="N107" s="24">
        <f t="shared" si="4"/>
        <v>0.2690863579</v>
      </c>
      <c r="O107" s="24">
        <f t="shared" si="5"/>
        <v>0.02002503129</v>
      </c>
      <c r="P107" s="24">
        <f t="shared" si="6"/>
        <v>0.337922403</v>
      </c>
      <c r="Q107" s="24">
        <f t="shared" si="7"/>
        <v>0.02503128911</v>
      </c>
      <c r="R107" s="24">
        <f t="shared" si="8"/>
        <v>0.1752190238</v>
      </c>
      <c r="S107" s="17">
        <f t="shared" si="9"/>
        <v>0.05006257822</v>
      </c>
      <c r="T107" s="17">
        <f t="shared" si="10"/>
        <v>1.25281602</v>
      </c>
      <c r="U107" s="25">
        <f t="shared" si="11"/>
        <v>5381.423212</v>
      </c>
      <c r="V107" s="14"/>
      <c r="W107" s="14"/>
      <c r="X107" s="14"/>
      <c r="Y107" s="14"/>
    </row>
    <row r="108">
      <c r="A108" s="4" t="s">
        <v>246</v>
      </c>
      <c r="B108" s="13"/>
      <c r="C108" s="12">
        <f>VLOOKUP(A108,'RHB v. RHP'!C:AH, 5, FALSE)</f>
        <v>137</v>
      </c>
      <c r="D108" s="22">
        <f>VLOOKUP(A108,'RHB v. RHP'!C:AH, 8, FALSE)</f>
        <v>418</v>
      </c>
      <c r="E108" s="22">
        <f>VLOOKUP(A108,'RHB v. RHP'!C:AH, 31, FALSE)</f>
        <v>47</v>
      </c>
      <c r="F108" s="15">
        <f>VLOOKUP(A108,'RHB v. RHP'!C:AH, 12, FALSE)</f>
        <v>25</v>
      </c>
      <c r="G108" s="15">
        <f>VLOOKUP(A108,'RHB v. RHP'!C:AH, 13, FALSE)</f>
        <v>3</v>
      </c>
      <c r="H108" s="15">
        <f>VLOOKUP(A108,'RHB v. RHP'!C:AH, 6, FALSE)</f>
        <v>13</v>
      </c>
      <c r="I108" s="15">
        <f>VLOOKUP(A108,'RHB v. RHP'!C:AH, 25, FALSE)</f>
        <v>6</v>
      </c>
      <c r="J108" s="15">
        <f>VLOOKUP(A108,'RHB v. RHP'!C:AH, 17, FALSE)</f>
        <v>29</v>
      </c>
      <c r="K108" s="23">
        <f>VLOOKUP(A108,'RHB v. RHP'!C:AH, 32, FALSE)</f>
        <v>13</v>
      </c>
      <c r="L108" s="17">
        <f t="shared" si="2"/>
        <v>3.051094891</v>
      </c>
      <c r="M108" s="17">
        <f t="shared" si="3"/>
        <v>0.3276131045</v>
      </c>
      <c r="N108" s="24">
        <f t="shared" si="4"/>
        <v>0.2652106084</v>
      </c>
      <c r="O108" s="24">
        <f t="shared" si="5"/>
        <v>0.03744149766</v>
      </c>
      <c r="P108" s="24">
        <f t="shared" si="6"/>
        <v>0.3276131045</v>
      </c>
      <c r="Q108" s="24">
        <f t="shared" si="7"/>
        <v>0.02808112324</v>
      </c>
      <c r="R108" s="24">
        <f t="shared" si="8"/>
        <v>0.1528861154</v>
      </c>
      <c r="S108" s="17">
        <f t="shared" si="9"/>
        <v>0.1014040562</v>
      </c>
      <c r="T108" s="17">
        <f t="shared" si="10"/>
        <v>1.24024961</v>
      </c>
      <c r="U108" s="25">
        <f t="shared" si="11"/>
        <v>5327.444679</v>
      </c>
      <c r="V108" s="14"/>
      <c r="W108" s="14"/>
      <c r="X108" s="14"/>
      <c r="Y108" s="14"/>
    </row>
    <row r="109">
      <c r="A109" s="4" t="s">
        <v>148</v>
      </c>
      <c r="B109" s="13"/>
      <c r="C109" s="12">
        <f>VLOOKUP(A109,'RHB v. RHP'!C:AH, 5, FALSE)</f>
        <v>64</v>
      </c>
      <c r="D109" s="22">
        <f>VLOOKUP(A109,'RHB v. RHP'!C:AH, 8, FALSE)</f>
        <v>183</v>
      </c>
      <c r="E109" s="22">
        <f>VLOOKUP(A109,'RHB v. RHP'!C:AH, 31, FALSE)</f>
        <v>28</v>
      </c>
      <c r="F109" s="15">
        <f>VLOOKUP(A109,'RHB v. RHP'!C:AH, 12, FALSE)</f>
        <v>10</v>
      </c>
      <c r="G109" s="15">
        <f>VLOOKUP(A109,'RHB v. RHP'!C:AH, 13, FALSE)</f>
        <v>0</v>
      </c>
      <c r="H109" s="15">
        <f>VLOOKUP(A109,'RHB v. RHP'!C:AH, 6, FALSE)</f>
        <v>7</v>
      </c>
      <c r="I109" s="15">
        <f>VLOOKUP(A109,'RHB v. RHP'!C:AH, 25, FALSE)</f>
        <v>5</v>
      </c>
      <c r="J109" s="15">
        <f>VLOOKUP(A109,'RHB v. RHP'!C:AH, 17, FALSE)</f>
        <v>15</v>
      </c>
      <c r="K109" s="23">
        <f>VLOOKUP(A109,'RHB v. RHP'!C:AH, 32, FALSE)</f>
        <v>1</v>
      </c>
      <c r="L109" s="17">
        <f t="shared" si="2"/>
        <v>2.859375</v>
      </c>
      <c r="M109" s="17">
        <f t="shared" si="3"/>
        <v>0.3768472906</v>
      </c>
      <c r="N109" s="24">
        <f t="shared" si="4"/>
        <v>0.2339901478</v>
      </c>
      <c r="O109" s="24">
        <f t="shared" si="5"/>
        <v>0</v>
      </c>
      <c r="P109" s="24">
        <f t="shared" si="6"/>
        <v>0.3694581281</v>
      </c>
      <c r="Q109" s="24">
        <f t="shared" si="7"/>
        <v>0.039408867</v>
      </c>
      <c r="R109" s="24">
        <f t="shared" si="8"/>
        <v>0.1724137931</v>
      </c>
      <c r="S109" s="17">
        <f t="shared" si="9"/>
        <v>0.01231527094</v>
      </c>
      <c r="T109" s="17">
        <f t="shared" si="10"/>
        <v>1.204433498</v>
      </c>
      <c r="U109" s="25">
        <f t="shared" si="11"/>
        <v>5173.59794</v>
      </c>
      <c r="V109" s="14"/>
      <c r="W109" s="14"/>
      <c r="X109" s="14"/>
      <c r="Y109" s="14"/>
    </row>
    <row r="110">
      <c r="A110" s="4" t="s">
        <v>295</v>
      </c>
      <c r="B110" s="13"/>
      <c r="C110" s="12">
        <f>VLOOKUP(A110,'RHB v. RHP'!C:AH, 5, FALSE)</f>
        <v>165</v>
      </c>
      <c r="D110" s="22">
        <f>VLOOKUP(A110,'RHB v. RHP'!C:AH, 8, FALSE)</f>
        <v>511</v>
      </c>
      <c r="E110" s="22">
        <f>VLOOKUP(A110,'RHB v. RHP'!C:AH, 31, FALSE)</f>
        <v>68</v>
      </c>
      <c r="F110" s="15">
        <f>VLOOKUP(A110,'RHB v. RHP'!C:AH, 12, FALSE)</f>
        <v>23</v>
      </c>
      <c r="G110" s="15">
        <f>VLOOKUP(A110,'RHB v. RHP'!C:AH, 13, FALSE)</f>
        <v>1</v>
      </c>
      <c r="H110" s="15">
        <f>VLOOKUP(A110,'RHB v. RHP'!C:AH, 6, FALSE)</f>
        <v>19</v>
      </c>
      <c r="I110" s="15">
        <f>VLOOKUP(A110,'RHB v. RHP'!C:AH, 25, FALSE)</f>
        <v>8</v>
      </c>
      <c r="J110" s="15">
        <f>VLOOKUP(A110,'RHB v. RHP'!C:AH, 17, FALSE)</f>
        <v>62</v>
      </c>
      <c r="K110" s="23">
        <f>VLOOKUP(A110,'RHB v. RHP'!C:AH, 32, FALSE)</f>
        <v>3</v>
      </c>
      <c r="L110" s="17">
        <f t="shared" si="2"/>
        <v>3.096969697</v>
      </c>
      <c r="M110" s="17">
        <f t="shared" si="3"/>
        <v>0.3719346049</v>
      </c>
      <c r="N110" s="24">
        <f t="shared" si="4"/>
        <v>0.2179836512</v>
      </c>
      <c r="O110" s="24">
        <f t="shared" si="5"/>
        <v>0.01089918256</v>
      </c>
      <c r="P110" s="24">
        <f t="shared" si="6"/>
        <v>0.3678474114</v>
      </c>
      <c r="Q110" s="24">
        <f t="shared" si="7"/>
        <v>0.02997275204</v>
      </c>
      <c r="R110" s="24">
        <f t="shared" si="8"/>
        <v>0.2234332425</v>
      </c>
      <c r="S110" s="17">
        <f t="shared" si="9"/>
        <v>0.0204359673</v>
      </c>
      <c r="T110" s="17">
        <f t="shared" si="10"/>
        <v>1.242506812</v>
      </c>
      <c r="U110" s="25">
        <f t="shared" si="11"/>
        <v>5337.140403</v>
      </c>
      <c r="V110" s="14"/>
      <c r="W110" s="14"/>
      <c r="X110" s="14"/>
      <c r="Y110" s="14"/>
    </row>
    <row r="111">
      <c r="A111" s="4" t="s">
        <v>111</v>
      </c>
      <c r="B111" s="13"/>
      <c r="C111" s="12">
        <f>VLOOKUP(A111,'RHB v. RHP'!C:AH, 5, FALSE)</f>
        <v>188</v>
      </c>
      <c r="D111" s="22">
        <f>VLOOKUP(A111,'RHB v. RHP'!C:AH, 8, FALSE)</f>
        <v>617</v>
      </c>
      <c r="E111" s="22">
        <f>VLOOKUP(A111,'RHB v. RHP'!C:AH, 31, FALSE)</f>
        <v>110</v>
      </c>
      <c r="F111" s="15">
        <f>VLOOKUP(A111,'RHB v. RHP'!C:AH, 12, FALSE)</f>
        <v>34</v>
      </c>
      <c r="G111" s="15">
        <f>VLOOKUP(A111,'RHB v. RHP'!C:AH, 13, FALSE)</f>
        <v>3</v>
      </c>
      <c r="H111" s="15">
        <f>VLOOKUP(A111,'RHB v. RHP'!C:AH, 6, FALSE)</f>
        <v>14</v>
      </c>
      <c r="I111" s="15">
        <f>VLOOKUP(A111,'RHB v. RHP'!C:AH, 25, FALSE)</f>
        <v>6</v>
      </c>
      <c r="J111" s="15">
        <f>VLOOKUP(A111,'RHB v. RHP'!C:AH, 17, FALSE)</f>
        <v>49</v>
      </c>
      <c r="K111" s="23">
        <f>VLOOKUP(A111,'RHB v. RHP'!C:AH, 32, FALSE)</f>
        <v>7</v>
      </c>
      <c r="L111" s="17">
        <f t="shared" si="2"/>
        <v>3.281914894</v>
      </c>
      <c r="M111" s="17">
        <f t="shared" si="3"/>
        <v>0.475</v>
      </c>
      <c r="N111" s="24">
        <f t="shared" si="4"/>
        <v>0.255952381</v>
      </c>
      <c r="O111" s="24">
        <f t="shared" si="5"/>
        <v>0.02857142857</v>
      </c>
      <c r="P111" s="24">
        <f t="shared" si="6"/>
        <v>0.2619047619</v>
      </c>
      <c r="Q111" s="24">
        <f t="shared" si="7"/>
        <v>0.02142857143</v>
      </c>
      <c r="R111" s="24">
        <f t="shared" si="8"/>
        <v>0.1642857143</v>
      </c>
      <c r="S111" s="17">
        <f t="shared" si="9"/>
        <v>0.04166666667</v>
      </c>
      <c r="T111" s="17">
        <f t="shared" si="10"/>
        <v>1.248809524</v>
      </c>
      <c r="U111" s="25">
        <f t="shared" si="11"/>
        <v>5364.213461</v>
      </c>
      <c r="V111" s="14"/>
      <c r="W111" s="14"/>
      <c r="X111" s="14"/>
      <c r="Y111" s="14"/>
    </row>
    <row r="112">
      <c r="A112" s="4" t="s">
        <v>272</v>
      </c>
      <c r="B112" s="13"/>
      <c r="C112" s="12">
        <f>VLOOKUP(A112,'RHB v. RHP'!C:AH, 5, FALSE)</f>
        <v>82</v>
      </c>
      <c r="D112" s="22">
        <f>VLOOKUP(A112,'RHB v. RHP'!C:AH, 8, FALSE)</f>
        <v>208</v>
      </c>
      <c r="E112" s="22">
        <f>VLOOKUP(A112,'RHB v. RHP'!C:AH, 31, FALSE)</f>
        <v>28</v>
      </c>
      <c r="F112" s="15">
        <f>VLOOKUP(A112,'RHB v. RHP'!C:AH, 12, FALSE)</f>
        <v>8</v>
      </c>
      <c r="G112" s="15">
        <f>VLOOKUP(A112,'RHB v. RHP'!C:AH, 13, FALSE)</f>
        <v>3</v>
      </c>
      <c r="H112" s="15">
        <f>VLOOKUP(A112,'RHB v. RHP'!C:AH, 6, FALSE)</f>
        <v>5</v>
      </c>
      <c r="I112" s="15">
        <f>VLOOKUP(A112,'RHB v. RHP'!C:AH, 25, FALSE)</f>
        <v>11</v>
      </c>
      <c r="J112" s="15">
        <f>VLOOKUP(A112,'RHB v. RHP'!C:AH, 17, FALSE)</f>
        <v>12</v>
      </c>
      <c r="K112" s="23">
        <f>VLOOKUP(A112,'RHB v. RHP'!C:AH, 32, FALSE)</f>
        <v>7</v>
      </c>
      <c r="L112" s="17">
        <f t="shared" si="2"/>
        <v>2.536585366</v>
      </c>
      <c r="M112" s="17">
        <f t="shared" si="3"/>
        <v>0.3549883991</v>
      </c>
      <c r="N112" s="24">
        <f t="shared" si="4"/>
        <v>0.1972157773</v>
      </c>
      <c r="O112" s="24">
        <f t="shared" si="5"/>
        <v>0.05568445476</v>
      </c>
      <c r="P112" s="24">
        <f t="shared" si="6"/>
        <v>0.3016241299</v>
      </c>
      <c r="Q112" s="24">
        <f t="shared" si="7"/>
        <v>0.06496519722</v>
      </c>
      <c r="R112" s="24">
        <f t="shared" si="8"/>
        <v>0.1484918794</v>
      </c>
      <c r="S112" s="17">
        <f t="shared" si="9"/>
        <v>0.08120649652</v>
      </c>
      <c r="T112" s="17">
        <f t="shared" si="10"/>
        <v>1.204176334</v>
      </c>
      <c r="U112" s="25">
        <f t="shared" si="11"/>
        <v>5172.493304</v>
      </c>
      <c r="V112" s="14"/>
      <c r="W112" s="14"/>
      <c r="X112" s="14"/>
      <c r="Y112" s="14"/>
    </row>
    <row r="113">
      <c r="A113" s="4" t="s">
        <v>227</v>
      </c>
      <c r="B113" s="13"/>
      <c r="C113" s="12">
        <f>VLOOKUP(A113,'RHB v. RHP'!C:AH, 5, FALSE)</f>
        <v>88</v>
      </c>
      <c r="D113" s="22">
        <f>VLOOKUP(A113,'RHB v. RHP'!C:AH, 8, FALSE)</f>
        <v>270</v>
      </c>
      <c r="E113" s="22">
        <f>VLOOKUP(A113,'RHB v. RHP'!C:AH, 31, FALSE)</f>
        <v>21</v>
      </c>
      <c r="F113" s="15">
        <f>VLOOKUP(A113,'RHB v. RHP'!C:AH, 12, FALSE)</f>
        <v>12</v>
      </c>
      <c r="G113" s="15">
        <f>VLOOKUP(A113,'RHB v. RHP'!C:AH, 13, FALSE)</f>
        <v>1</v>
      </c>
      <c r="H113" s="15">
        <f>VLOOKUP(A113,'RHB v. RHP'!C:AH, 6, FALSE)</f>
        <v>13</v>
      </c>
      <c r="I113" s="15">
        <f>VLOOKUP(A113,'RHB v. RHP'!C:AH, 25, FALSE)</f>
        <v>0</v>
      </c>
      <c r="J113" s="15">
        <f>VLOOKUP(A113,'RHB v. RHP'!C:AH, 17, FALSE)</f>
        <v>46</v>
      </c>
      <c r="K113" s="23">
        <f>VLOOKUP(A113,'RHB v. RHP'!C:AH, 32, FALSE)</f>
        <v>1</v>
      </c>
      <c r="L113" s="17">
        <f t="shared" si="2"/>
        <v>3.068181818</v>
      </c>
      <c r="M113" s="17">
        <f t="shared" si="3"/>
        <v>0.2677484787</v>
      </c>
      <c r="N113" s="24">
        <f t="shared" si="4"/>
        <v>0.2129817444</v>
      </c>
      <c r="O113" s="24">
        <f t="shared" si="5"/>
        <v>0.01622718053</v>
      </c>
      <c r="P113" s="24">
        <f t="shared" si="6"/>
        <v>0.4259634888</v>
      </c>
      <c r="Q113" s="24">
        <f t="shared" si="7"/>
        <v>0.0121703854</v>
      </c>
      <c r="R113" s="24">
        <f t="shared" si="8"/>
        <v>0.2677484787</v>
      </c>
      <c r="S113" s="17">
        <f t="shared" si="9"/>
        <v>0.01014198783</v>
      </c>
      <c r="T113" s="17">
        <f t="shared" si="10"/>
        <v>1.212981744</v>
      </c>
      <c r="U113" s="25">
        <f t="shared" si="11"/>
        <v>5210.316607</v>
      </c>
      <c r="V113" s="14"/>
      <c r="W113" s="14"/>
      <c r="X113" s="14"/>
      <c r="Y113" s="14"/>
    </row>
    <row r="114">
      <c r="A114" s="4" t="s">
        <v>47</v>
      </c>
      <c r="B114" s="13"/>
      <c r="C114" s="12">
        <f>VLOOKUP(A114,'RHB v. RHP'!C:AH, 5, FALSE)</f>
        <v>164</v>
      </c>
      <c r="D114" s="22">
        <f>VLOOKUP(A114,'RHB v. RHP'!C:AH, 8, FALSE)</f>
        <v>580</v>
      </c>
      <c r="E114" s="22">
        <f>VLOOKUP(A114,'RHB v. RHP'!C:AH, 31, FALSE)</f>
        <v>81</v>
      </c>
      <c r="F114" s="15">
        <f>VLOOKUP(A114,'RHB v. RHP'!C:AH, 12, FALSE)</f>
        <v>36</v>
      </c>
      <c r="G114" s="15">
        <f>VLOOKUP(A114,'RHB v. RHP'!C:AH, 13, FALSE)</f>
        <v>7</v>
      </c>
      <c r="H114" s="15">
        <f>VLOOKUP(A114,'RHB v. RHP'!C:AH, 6, FALSE)</f>
        <v>14</v>
      </c>
      <c r="I114" s="15">
        <f>VLOOKUP(A114,'RHB v. RHP'!C:AH, 25, FALSE)</f>
        <v>3</v>
      </c>
      <c r="J114" s="15">
        <f>VLOOKUP(A114,'RHB v. RHP'!C:AH, 17, FALSE)</f>
        <v>49</v>
      </c>
      <c r="K114" s="23">
        <f>VLOOKUP(A114,'RHB v. RHP'!C:AH, 32, FALSE)</f>
        <v>7</v>
      </c>
      <c r="L114" s="17">
        <f t="shared" si="2"/>
        <v>3.536585366</v>
      </c>
      <c r="M114" s="17">
        <f t="shared" si="3"/>
        <v>0.3885429639</v>
      </c>
      <c r="N114" s="24">
        <f t="shared" si="4"/>
        <v>0.2801992528</v>
      </c>
      <c r="O114" s="24">
        <f t="shared" si="5"/>
        <v>0.0697384807</v>
      </c>
      <c r="P114" s="24">
        <f t="shared" si="6"/>
        <v>0.2739726027</v>
      </c>
      <c r="Q114" s="24">
        <f t="shared" si="7"/>
        <v>0.01494396015</v>
      </c>
      <c r="R114" s="24">
        <f t="shared" si="8"/>
        <v>0.1718555417</v>
      </c>
      <c r="S114" s="17">
        <f t="shared" si="9"/>
        <v>0.04358655044</v>
      </c>
      <c r="T114" s="17">
        <f t="shared" si="10"/>
        <v>1.242839352</v>
      </c>
      <c r="U114" s="25">
        <f t="shared" si="11"/>
        <v>5338.568818</v>
      </c>
      <c r="V114" s="14"/>
      <c r="W114" s="14"/>
      <c r="X114" s="14"/>
      <c r="Y114" s="14"/>
    </row>
    <row r="115">
      <c r="A115" s="4" t="s">
        <v>343</v>
      </c>
      <c r="B115" s="13"/>
      <c r="C115" s="12">
        <f>VLOOKUP(A115,'RHB v. RHP'!C:AH, 5, FALSE)</f>
        <v>61</v>
      </c>
      <c r="D115" s="22">
        <f>VLOOKUP(A115,'RHB v. RHP'!C:AH, 8, FALSE)</f>
        <v>214</v>
      </c>
      <c r="E115" s="22">
        <f>VLOOKUP(A115,'RHB v. RHP'!C:AH, 31, FALSE)</f>
        <v>17</v>
      </c>
      <c r="F115" s="15">
        <f>VLOOKUP(A115,'RHB v. RHP'!C:AH, 12, FALSE)</f>
        <v>10</v>
      </c>
      <c r="G115" s="15">
        <f>VLOOKUP(A115,'RHB v. RHP'!C:AH, 13, FALSE)</f>
        <v>1</v>
      </c>
      <c r="H115" s="15">
        <f>VLOOKUP(A115,'RHB v. RHP'!C:AH, 6, FALSE)</f>
        <v>11</v>
      </c>
      <c r="I115" s="15">
        <f>VLOOKUP(A115,'RHB v. RHP'!C:AH, 25, FALSE)</f>
        <v>3</v>
      </c>
      <c r="J115" s="15">
        <f>VLOOKUP(A115,'RHB v. RHP'!C:AH, 17, FALSE)</f>
        <v>20</v>
      </c>
      <c r="K115" s="23">
        <f>VLOOKUP(A115,'RHB v. RHP'!C:AH, 32, FALSE)</f>
        <v>4</v>
      </c>
      <c r="L115" s="17">
        <f t="shared" si="2"/>
        <v>3.508196721</v>
      </c>
      <c r="M115" s="17">
        <f t="shared" si="3"/>
        <v>0.2745995423</v>
      </c>
      <c r="N115" s="24">
        <f t="shared" si="4"/>
        <v>0.2173913043</v>
      </c>
      <c r="O115" s="24">
        <f t="shared" si="5"/>
        <v>0.01830663616</v>
      </c>
      <c r="P115" s="24">
        <f t="shared" si="6"/>
        <v>0.4347826087</v>
      </c>
      <c r="Q115" s="24">
        <f t="shared" si="7"/>
        <v>0.02745995423</v>
      </c>
      <c r="R115" s="24">
        <f t="shared" si="8"/>
        <v>0.1830663616</v>
      </c>
      <c r="S115" s="17">
        <f t="shared" si="9"/>
        <v>0.04576659039</v>
      </c>
      <c r="T115" s="17">
        <f t="shared" si="10"/>
        <v>1.201372998</v>
      </c>
      <c r="U115" s="25">
        <f t="shared" si="11"/>
        <v>5160.45168</v>
      </c>
      <c r="V115" s="14"/>
      <c r="W115" s="14"/>
      <c r="X115" s="14"/>
      <c r="Y115" s="14"/>
    </row>
    <row r="116">
      <c r="A116" s="4" t="s">
        <v>88</v>
      </c>
      <c r="B116" s="13"/>
      <c r="C116" s="12">
        <f>VLOOKUP(A116,'RHB v. RHP'!C:AH, 5, FALSE)</f>
        <v>175</v>
      </c>
      <c r="D116" s="22">
        <f>VLOOKUP(A116,'RHB v. RHP'!C:AH, 8, FALSE)</f>
        <v>536</v>
      </c>
      <c r="E116" s="22">
        <f>VLOOKUP(A116,'RHB v. RHP'!C:AH, 31, FALSE)</f>
        <v>61</v>
      </c>
      <c r="F116" s="15">
        <f>VLOOKUP(A116,'RHB v. RHP'!C:AH, 12, FALSE)</f>
        <v>23</v>
      </c>
      <c r="G116" s="15">
        <f>VLOOKUP(A116,'RHB v. RHP'!C:AH, 13, FALSE)</f>
        <v>1</v>
      </c>
      <c r="H116" s="15">
        <f>VLOOKUP(A116,'RHB v. RHP'!C:AH, 6, FALSE)</f>
        <v>20</v>
      </c>
      <c r="I116" s="15">
        <f>VLOOKUP(A116,'RHB v. RHP'!C:AH, 25, FALSE)</f>
        <v>5</v>
      </c>
      <c r="J116" s="15">
        <f>VLOOKUP(A116,'RHB v. RHP'!C:AH, 17, FALSE)</f>
        <v>87</v>
      </c>
      <c r="K116" s="23">
        <f>VLOOKUP(A116,'RHB v. RHP'!C:AH, 32, FALSE)</f>
        <v>2</v>
      </c>
      <c r="L116" s="17">
        <f t="shared" si="2"/>
        <v>3.062857143</v>
      </c>
      <c r="M116" s="17">
        <f t="shared" si="3"/>
        <v>0.3320158103</v>
      </c>
      <c r="N116" s="24">
        <f t="shared" si="4"/>
        <v>0.2108036891</v>
      </c>
      <c r="O116" s="24">
        <f t="shared" si="5"/>
        <v>0.01054018445</v>
      </c>
      <c r="P116" s="24">
        <f t="shared" si="6"/>
        <v>0.3689064559</v>
      </c>
      <c r="Q116" s="24">
        <f t="shared" si="7"/>
        <v>0.02108036891</v>
      </c>
      <c r="R116" s="24">
        <f t="shared" si="8"/>
        <v>0.2819499341</v>
      </c>
      <c r="S116" s="17">
        <f t="shared" si="9"/>
        <v>0.01317523057</v>
      </c>
      <c r="T116" s="17">
        <f t="shared" si="10"/>
        <v>1.238471673</v>
      </c>
      <c r="U116" s="25">
        <f t="shared" si="11"/>
        <v>5319.80762</v>
      </c>
      <c r="V116" s="14"/>
      <c r="W116" s="14"/>
      <c r="X116" s="14"/>
      <c r="Y116" s="14"/>
    </row>
    <row r="117">
      <c r="A117" s="4" t="s">
        <v>215</v>
      </c>
      <c r="B117" s="13"/>
      <c r="C117" s="12">
        <f>VLOOKUP(A117,'RHB v. RHP'!C:AH, 5, FALSE)</f>
        <v>99</v>
      </c>
      <c r="D117" s="22">
        <f>VLOOKUP(A117,'RHB v. RHP'!C:AH, 8, FALSE)</f>
        <v>218</v>
      </c>
      <c r="E117" s="22">
        <f>VLOOKUP(A117,'RHB v. RHP'!C:AH, 31, FALSE)</f>
        <v>31</v>
      </c>
      <c r="F117" s="15">
        <f>VLOOKUP(A117,'RHB v. RHP'!C:AH, 12, FALSE)</f>
        <v>8</v>
      </c>
      <c r="G117" s="15">
        <f>VLOOKUP(A117,'RHB v. RHP'!C:AH, 13, FALSE)</f>
        <v>3</v>
      </c>
      <c r="H117" s="15">
        <f>VLOOKUP(A117,'RHB v. RHP'!C:AH, 6, FALSE)</f>
        <v>7</v>
      </c>
      <c r="I117" s="15">
        <f>VLOOKUP(A117,'RHB v. RHP'!C:AH, 25, FALSE)</f>
        <v>3</v>
      </c>
      <c r="J117" s="15">
        <f>VLOOKUP(A117,'RHB v. RHP'!C:AH, 17, FALSE)</f>
        <v>11</v>
      </c>
      <c r="K117" s="23">
        <f>VLOOKUP(A117,'RHB v. RHP'!C:AH, 32, FALSE)</f>
        <v>7</v>
      </c>
      <c r="L117" s="17">
        <f t="shared" si="2"/>
        <v>2.202020202</v>
      </c>
      <c r="M117" s="17">
        <f t="shared" si="3"/>
        <v>0.3673469388</v>
      </c>
      <c r="N117" s="24">
        <f t="shared" si="4"/>
        <v>0.1927437642</v>
      </c>
      <c r="O117" s="24">
        <f t="shared" si="5"/>
        <v>0.05442176871</v>
      </c>
      <c r="P117" s="24">
        <f t="shared" si="6"/>
        <v>0.3401360544</v>
      </c>
      <c r="Q117" s="24">
        <f t="shared" si="7"/>
        <v>0.02721088435</v>
      </c>
      <c r="R117" s="24">
        <f t="shared" si="8"/>
        <v>0.1405895692</v>
      </c>
      <c r="S117" s="17">
        <f t="shared" si="9"/>
        <v>0.07936507937</v>
      </c>
      <c r="T117" s="17">
        <f t="shared" si="10"/>
        <v>1.201814059</v>
      </c>
      <c r="U117" s="25">
        <f t="shared" si="11"/>
        <v>5162.346242</v>
      </c>
      <c r="V117" s="14"/>
      <c r="W117" s="14"/>
      <c r="X117" s="14"/>
      <c r="Y117" s="14"/>
    </row>
    <row r="118">
      <c r="A118" s="4" t="s">
        <v>256</v>
      </c>
      <c r="B118" s="13"/>
      <c r="C118" s="12">
        <f>VLOOKUP(A118,'RHB v. RHP'!C:AH, 5, FALSE)</f>
        <v>147</v>
      </c>
      <c r="D118" s="22">
        <f>VLOOKUP(A118,'RHB v. RHP'!C:AH, 8, FALSE)</f>
        <v>492</v>
      </c>
      <c r="E118" s="22">
        <f>VLOOKUP(A118,'RHB v. RHP'!C:AH, 31, FALSE)</f>
        <v>103</v>
      </c>
      <c r="F118" s="15">
        <f>VLOOKUP(A118,'RHB v. RHP'!C:AH, 12, FALSE)</f>
        <v>19</v>
      </c>
      <c r="G118" s="15">
        <f>VLOOKUP(A118,'RHB v. RHP'!C:AH, 13, FALSE)</f>
        <v>4</v>
      </c>
      <c r="H118" s="15">
        <f>VLOOKUP(A118,'RHB v. RHP'!C:AH, 6, FALSE)</f>
        <v>11</v>
      </c>
      <c r="I118" s="15">
        <f>VLOOKUP(A118,'RHB v. RHP'!C:AH, 25, FALSE)</f>
        <v>4</v>
      </c>
      <c r="J118" s="15">
        <f>VLOOKUP(A118,'RHB v. RHP'!C:AH, 17, FALSE)</f>
        <v>24</v>
      </c>
      <c r="K118" s="23">
        <f>VLOOKUP(A118,'RHB v. RHP'!C:AH, 32, FALSE)</f>
        <v>8</v>
      </c>
      <c r="L118" s="17">
        <f t="shared" si="2"/>
        <v>3.346938776</v>
      </c>
      <c r="M118" s="17">
        <f t="shared" si="3"/>
        <v>0.5286713287</v>
      </c>
      <c r="N118" s="24">
        <f t="shared" si="4"/>
        <v>0.1958041958</v>
      </c>
      <c r="O118" s="24">
        <f t="shared" si="5"/>
        <v>0.04475524476</v>
      </c>
      <c r="P118" s="24">
        <f t="shared" si="6"/>
        <v>0.2657342657</v>
      </c>
      <c r="Q118" s="24">
        <f t="shared" si="7"/>
        <v>0.01958041958</v>
      </c>
      <c r="R118" s="24">
        <f t="shared" si="8"/>
        <v>0.1230769231</v>
      </c>
      <c r="S118" s="17">
        <f t="shared" si="9"/>
        <v>0.05594405594</v>
      </c>
      <c r="T118" s="17">
        <f t="shared" si="10"/>
        <v>1.233566434</v>
      </c>
      <c r="U118" s="25">
        <f t="shared" si="11"/>
        <v>5298.737351</v>
      </c>
      <c r="V118" s="14"/>
      <c r="W118" s="14"/>
      <c r="X118" s="14"/>
      <c r="Y118" s="14"/>
    </row>
    <row r="119">
      <c r="A119" s="4" t="s">
        <v>359</v>
      </c>
      <c r="B119" s="13"/>
      <c r="C119" s="12">
        <f>VLOOKUP(A119,'RHB v. RHP'!C:AH, 5, FALSE)</f>
        <v>24</v>
      </c>
      <c r="D119" s="22">
        <f>VLOOKUP(A119,'RHB v. RHP'!C:AH, 8, FALSE)</f>
        <v>60</v>
      </c>
      <c r="E119" s="22">
        <f>VLOOKUP(A119,'RHB v. RHP'!C:AH, 31, FALSE)</f>
        <v>6</v>
      </c>
      <c r="F119" s="15">
        <f>VLOOKUP(A119,'RHB v. RHP'!C:AH, 12, FALSE)</f>
        <v>2</v>
      </c>
      <c r="G119" s="15">
        <f>VLOOKUP(A119,'RHB v. RHP'!C:AH, 13, FALSE)</f>
        <v>1</v>
      </c>
      <c r="H119" s="15">
        <f>VLOOKUP(A119,'RHB v. RHP'!C:AH, 6, FALSE)</f>
        <v>4</v>
      </c>
      <c r="I119" s="15">
        <f>VLOOKUP(A119,'RHB v. RHP'!C:AH, 25, FALSE)</f>
        <v>0</v>
      </c>
      <c r="J119" s="15">
        <f>VLOOKUP(A119,'RHB v. RHP'!C:AH, 17, FALSE)</f>
        <v>5</v>
      </c>
      <c r="K119" s="23">
        <f>VLOOKUP(A119,'RHB v. RHP'!C:AH, 32, FALSE)</f>
        <v>0</v>
      </c>
      <c r="L119" s="17">
        <f t="shared" si="2"/>
        <v>2.5</v>
      </c>
      <c r="M119" s="17">
        <f t="shared" si="3"/>
        <v>0.3074204947</v>
      </c>
      <c r="N119" s="24">
        <f t="shared" si="4"/>
        <v>0.1943462898</v>
      </c>
      <c r="O119" s="24">
        <f t="shared" si="5"/>
        <v>0.02826855124</v>
      </c>
      <c r="P119" s="24">
        <f t="shared" si="6"/>
        <v>0.4240282686</v>
      </c>
      <c r="Q119" s="24">
        <f t="shared" si="7"/>
        <v>0.02120141343</v>
      </c>
      <c r="R119" s="24">
        <f t="shared" si="8"/>
        <v>0.1766784452</v>
      </c>
      <c r="S119" s="17">
        <f t="shared" si="9"/>
        <v>0</v>
      </c>
      <c r="T119" s="17">
        <f t="shared" si="10"/>
        <v>1.151943463</v>
      </c>
      <c r="U119" s="25">
        <f t="shared" si="11"/>
        <v>4948.129007</v>
      </c>
      <c r="V119" s="14"/>
      <c r="W119" s="14"/>
      <c r="X119" s="14"/>
      <c r="Y119" s="14"/>
    </row>
    <row r="120">
      <c r="A120" s="4" t="s">
        <v>351</v>
      </c>
      <c r="B120" s="13"/>
      <c r="C120" s="12">
        <f>VLOOKUP(A120,'RHB v. RHP'!C:AH, 5, FALSE)</f>
        <v>43</v>
      </c>
      <c r="D120" s="22">
        <f>VLOOKUP(A120,'RHB v. RHP'!C:AH, 8, FALSE)</f>
        <v>137</v>
      </c>
      <c r="E120" s="22">
        <f>VLOOKUP(A120,'RHB v. RHP'!C:AH, 31, FALSE)</f>
        <v>14</v>
      </c>
      <c r="F120" s="15">
        <f>VLOOKUP(A120,'RHB v. RHP'!C:AH, 12, FALSE)</f>
        <v>11</v>
      </c>
      <c r="G120" s="15">
        <f>VLOOKUP(A120,'RHB v. RHP'!C:AH, 13, FALSE)</f>
        <v>0</v>
      </c>
      <c r="H120" s="15">
        <f>VLOOKUP(A120,'RHB v. RHP'!C:AH, 6, FALSE)</f>
        <v>7</v>
      </c>
      <c r="I120" s="15">
        <f>VLOOKUP(A120,'RHB v. RHP'!C:AH, 25, FALSE)</f>
        <v>1</v>
      </c>
      <c r="J120" s="15">
        <f>VLOOKUP(A120,'RHB v. RHP'!C:AH, 17, FALSE)</f>
        <v>8</v>
      </c>
      <c r="K120" s="23">
        <f>VLOOKUP(A120,'RHB v. RHP'!C:AH, 32, FALSE)</f>
        <v>0</v>
      </c>
      <c r="L120" s="17">
        <f t="shared" si="2"/>
        <v>3.186046512</v>
      </c>
      <c r="M120" s="17">
        <f t="shared" si="3"/>
        <v>0.3083333333</v>
      </c>
      <c r="N120" s="24">
        <f t="shared" si="4"/>
        <v>0.2777777778</v>
      </c>
      <c r="O120" s="24">
        <f t="shared" si="5"/>
        <v>0</v>
      </c>
      <c r="P120" s="24">
        <f t="shared" si="6"/>
        <v>0.4166666667</v>
      </c>
      <c r="Q120" s="24">
        <f t="shared" si="7"/>
        <v>0.02222222222</v>
      </c>
      <c r="R120" s="24">
        <f t="shared" si="8"/>
        <v>0.1555555556</v>
      </c>
      <c r="S120" s="17">
        <f t="shared" si="9"/>
        <v>0</v>
      </c>
      <c r="T120" s="17">
        <f t="shared" si="10"/>
        <v>1.180555556</v>
      </c>
      <c r="U120" s="25">
        <f t="shared" si="11"/>
        <v>5071.031155</v>
      </c>
      <c r="V120" s="14"/>
      <c r="W120" s="14"/>
      <c r="X120" s="14"/>
      <c r="Y120" s="14"/>
    </row>
    <row r="121">
      <c r="A121" s="4" t="s">
        <v>286</v>
      </c>
      <c r="B121" s="13"/>
      <c r="C121" s="12">
        <f>VLOOKUP(A121,'RHB v. RHP'!C:AH, 5, FALSE)</f>
        <v>88</v>
      </c>
      <c r="D121" s="22">
        <f>VLOOKUP(A121,'RHB v. RHP'!C:AH, 8, FALSE)</f>
        <v>202</v>
      </c>
      <c r="E121" s="22">
        <f>VLOOKUP(A121,'RHB v. RHP'!C:AH, 31, FALSE)</f>
        <v>41</v>
      </c>
      <c r="F121" s="15">
        <f>VLOOKUP(A121,'RHB v. RHP'!C:AH, 12, FALSE)</f>
        <v>19</v>
      </c>
      <c r="G121" s="15">
        <f>VLOOKUP(A121,'RHB v. RHP'!C:AH, 13, FALSE)</f>
        <v>0</v>
      </c>
      <c r="H121" s="15">
        <f>VLOOKUP(A121,'RHB v. RHP'!C:AH, 6, FALSE)</f>
        <v>3</v>
      </c>
      <c r="I121" s="15">
        <f>VLOOKUP(A121,'RHB v. RHP'!C:AH, 25, FALSE)</f>
        <v>2</v>
      </c>
      <c r="J121" s="15">
        <f>VLOOKUP(A121,'RHB v. RHP'!C:AH, 17, FALSE)</f>
        <v>8</v>
      </c>
      <c r="K121" s="23">
        <f>VLOOKUP(A121,'RHB v. RHP'!C:AH, 32, FALSE)</f>
        <v>0</v>
      </c>
      <c r="L121" s="17">
        <f t="shared" si="2"/>
        <v>2.295454545</v>
      </c>
      <c r="M121" s="17">
        <f t="shared" si="3"/>
        <v>0.4517647059</v>
      </c>
      <c r="N121" s="24">
        <f t="shared" si="4"/>
        <v>0.3294117647</v>
      </c>
      <c r="O121" s="24">
        <f t="shared" si="5"/>
        <v>0</v>
      </c>
      <c r="P121" s="24">
        <f t="shared" si="6"/>
        <v>0.2588235294</v>
      </c>
      <c r="Q121" s="24">
        <f t="shared" si="7"/>
        <v>0.02352941176</v>
      </c>
      <c r="R121" s="24">
        <f t="shared" si="8"/>
        <v>0.1317647059</v>
      </c>
      <c r="S121" s="17">
        <f t="shared" si="9"/>
        <v>0</v>
      </c>
      <c r="T121" s="17">
        <f t="shared" si="10"/>
        <v>1.195294118</v>
      </c>
      <c r="U121" s="25">
        <f t="shared" si="11"/>
        <v>5134.340084</v>
      </c>
      <c r="V121" s="14"/>
      <c r="W121" s="14"/>
      <c r="X121" s="14"/>
      <c r="Y121" s="14"/>
    </row>
    <row r="122">
      <c r="A122" s="4" t="s">
        <v>247</v>
      </c>
      <c r="B122" s="13"/>
      <c r="C122" s="12">
        <f>VLOOKUP(A122,'RHB v. RHP'!C:AH, 5, FALSE)</f>
        <v>87</v>
      </c>
      <c r="D122" s="22">
        <f>VLOOKUP(A122,'RHB v. RHP'!C:AH, 8, FALSE)</f>
        <v>292</v>
      </c>
      <c r="E122" s="22">
        <f>VLOOKUP(A122,'RHB v. RHP'!C:AH, 31, FALSE)</f>
        <v>41</v>
      </c>
      <c r="F122" s="15">
        <f>VLOOKUP(A122,'RHB v. RHP'!C:AH, 12, FALSE)</f>
        <v>11</v>
      </c>
      <c r="G122" s="15">
        <f>VLOOKUP(A122,'RHB v. RHP'!C:AH, 13, FALSE)</f>
        <v>0</v>
      </c>
      <c r="H122" s="15">
        <f>VLOOKUP(A122,'RHB v. RHP'!C:AH, 6, FALSE)</f>
        <v>12</v>
      </c>
      <c r="I122" s="15">
        <f>VLOOKUP(A122,'RHB v. RHP'!C:AH, 25, FALSE)</f>
        <v>0</v>
      </c>
      <c r="J122" s="15">
        <f>VLOOKUP(A122,'RHB v. RHP'!C:AH, 17, FALSE)</f>
        <v>35</v>
      </c>
      <c r="K122" s="23">
        <f>VLOOKUP(A122,'RHB v. RHP'!C:AH, 32, FALSE)</f>
        <v>3</v>
      </c>
      <c r="L122" s="17">
        <f t="shared" si="2"/>
        <v>3.356321839</v>
      </c>
      <c r="M122" s="17">
        <f t="shared" si="3"/>
        <v>0.372815534</v>
      </c>
      <c r="N122" s="24">
        <f t="shared" si="4"/>
        <v>0.1941747573</v>
      </c>
      <c r="O122" s="24">
        <f t="shared" si="5"/>
        <v>0</v>
      </c>
      <c r="P122" s="24">
        <f t="shared" si="6"/>
        <v>0.3883495146</v>
      </c>
      <c r="Q122" s="24">
        <f t="shared" si="7"/>
        <v>0.01165048544</v>
      </c>
      <c r="R122" s="24">
        <f t="shared" si="8"/>
        <v>0.213592233</v>
      </c>
      <c r="S122" s="17">
        <f t="shared" si="9"/>
        <v>0.02912621359</v>
      </c>
      <c r="T122" s="17">
        <f t="shared" si="10"/>
        <v>1.209708738</v>
      </c>
      <c r="U122" s="25">
        <f t="shared" si="11"/>
        <v>5196.257533</v>
      </c>
      <c r="V122" s="14"/>
      <c r="W122" s="14"/>
      <c r="X122" s="14"/>
      <c r="Y122" s="14"/>
    </row>
    <row r="123">
      <c r="A123" s="4" t="s">
        <v>180</v>
      </c>
      <c r="B123" s="13"/>
      <c r="C123" s="12">
        <f>VLOOKUP(A123,'RHB v. RHP'!C:AH, 5, FALSE)</f>
        <v>132</v>
      </c>
      <c r="D123" s="22">
        <f>VLOOKUP(A123,'RHB v. RHP'!C:AH, 8, FALSE)</f>
        <v>349</v>
      </c>
      <c r="E123" s="22">
        <f>VLOOKUP(A123,'RHB v. RHP'!C:AH, 31, FALSE)</f>
        <v>54</v>
      </c>
      <c r="F123" s="15">
        <f>VLOOKUP(A123,'RHB v. RHP'!C:AH, 12, FALSE)</f>
        <v>20</v>
      </c>
      <c r="G123" s="15">
        <f>VLOOKUP(A123,'RHB v. RHP'!C:AH, 13, FALSE)</f>
        <v>4</v>
      </c>
      <c r="H123" s="15">
        <f>VLOOKUP(A123,'RHB v. RHP'!C:AH, 6, FALSE)</f>
        <v>6</v>
      </c>
      <c r="I123" s="15">
        <f>VLOOKUP(A123,'RHB v. RHP'!C:AH, 25, FALSE)</f>
        <v>5</v>
      </c>
      <c r="J123" s="15">
        <f>VLOOKUP(A123,'RHB v. RHP'!C:AH, 17, FALSE)</f>
        <v>31</v>
      </c>
      <c r="K123" s="23">
        <f>VLOOKUP(A123,'RHB v. RHP'!C:AH, 32, FALSE)</f>
        <v>6</v>
      </c>
      <c r="L123" s="17">
        <f t="shared" si="2"/>
        <v>2.643939394</v>
      </c>
      <c r="M123" s="17">
        <f t="shared" si="3"/>
        <v>0.4038461538</v>
      </c>
      <c r="N123" s="24">
        <f t="shared" si="4"/>
        <v>0.2534965035</v>
      </c>
      <c r="O123" s="24">
        <f t="shared" si="5"/>
        <v>0.05594405594</v>
      </c>
      <c r="P123" s="24">
        <f t="shared" si="6"/>
        <v>0.2447552448</v>
      </c>
      <c r="Q123" s="24">
        <f t="shared" si="7"/>
        <v>0.02797202797</v>
      </c>
      <c r="R123" s="24">
        <f t="shared" si="8"/>
        <v>0.1783216783</v>
      </c>
      <c r="S123" s="17">
        <f t="shared" si="9"/>
        <v>0.05244755245</v>
      </c>
      <c r="T123" s="17">
        <f t="shared" si="10"/>
        <v>1.216783217</v>
      </c>
      <c r="U123" s="25">
        <f t="shared" si="11"/>
        <v>5226.645686</v>
      </c>
      <c r="V123" s="14"/>
      <c r="W123" s="14"/>
      <c r="X123" s="14"/>
      <c r="Y123" s="14"/>
    </row>
    <row r="124">
      <c r="A124" s="4" t="s">
        <v>346</v>
      </c>
      <c r="B124" s="13"/>
      <c r="C124" s="12">
        <f>VLOOKUP(A124,'RHB v. RHP'!C:AH, 5, FALSE)</f>
        <v>91</v>
      </c>
      <c r="D124" s="22">
        <f>VLOOKUP(A124,'RHB v. RHP'!C:AH, 8, FALSE)</f>
        <v>229</v>
      </c>
      <c r="E124" s="22">
        <f>VLOOKUP(A124,'RHB v. RHP'!C:AH, 31, FALSE)</f>
        <v>32</v>
      </c>
      <c r="F124" s="15">
        <f>VLOOKUP(A124,'RHB v. RHP'!C:AH, 12, FALSE)</f>
        <v>13</v>
      </c>
      <c r="G124" s="15">
        <f>VLOOKUP(A124,'RHB v. RHP'!C:AH, 13, FALSE)</f>
        <v>2</v>
      </c>
      <c r="H124" s="15">
        <f>VLOOKUP(A124,'RHB v. RHP'!C:AH, 6, FALSE)</f>
        <v>9</v>
      </c>
      <c r="I124" s="15">
        <f>VLOOKUP(A124,'RHB v. RHP'!C:AH, 25, FALSE)</f>
        <v>2</v>
      </c>
      <c r="J124" s="15">
        <f>VLOOKUP(A124,'RHB v. RHP'!C:AH, 17, FALSE)</f>
        <v>13</v>
      </c>
      <c r="K124" s="23">
        <f>VLOOKUP(A124,'RHB v. RHP'!C:AH, 32, FALSE)</f>
        <v>1</v>
      </c>
      <c r="L124" s="17">
        <f t="shared" si="2"/>
        <v>2.516483516</v>
      </c>
      <c r="M124" s="17">
        <f t="shared" si="3"/>
        <v>0.3650442478</v>
      </c>
      <c r="N124" s="24">
        <f t="shared" si="4"/>
        <v>0.2433628319</v>
      </c>
      <c r="O124" s="24">
        <f t="shared" si="5"/>
        <v>0.03539823009</v>
      </c>
      <c r="P124" s="24">
        <f t="shared" si="6"/>
        <v>0.3761061947</v>
      </c>
      <c r="Q124" s="24">
        <f t="shared" si="7"/>
        <v>0.02212389381</v>
      </c>
      <c r="R124" s="24">
        <f t="shared" si="8"/>
        <v>0.1460176991</v>
      </c>
      <c r="S124" s="17">
        <f t="shared" si="9"/>
        <v>0.0110619469</v>
      </c>
      <c r="T124" s="17">
        <f t="shared" si="10"/>
        <v>1.199115044</v>
      </c>
      <c r="U124" s="25">
        <f t="shared" si="11"/>
        <v>5150.752728</v>
      </c>
      <c r="V124" s="14"/>
      <c r="W124" s="14"/>
      <c r="X124" s="14"/>
      <c r="Y124" s="14"/>
    </row>
    <row r="125">
      <c r="A125" s="4" t="s">
        <v>128</v>
      </c>
      <c r="B125" s="13"/>
      <c r="C125" s="12">
        <f>VLOOKUP(A125,'RHB v. RHP'!C:AH, 5, FALSE)</f>
        <v>148</v>
      </c>
      <c r="D125" s="22">
        <f>VLOOKUP(A125,'RHB v. RHP'!C:AH, 8, FALSE)</f>
        <v>458</v>
      </c>
      <c r="E125" s="22">
        <f>VLOOKUP(A125,'RHB v. RHP'!C:AH, 31, FALSE)</f>
        <v>70</v>
      </c>
      <c r="F125" s="15">
        <f>VLOOKUP(A125,'RHB v. RHP'!C:AH, 12, FALSE)</f>
        <v>20</v>
      </c>
      <c r="G125" s="15">
        <f>VLOOKUP(A125,'RHB v. RHP'!C:AH, 13, FALSE)</f>
        <v>2</v>
      </c>
      <c r="H125" s="15">
        <f>VLOOKUP(A125,'RHB v. RHP'!C:AH, 6, FALSE)</f>
        <v>21</v>
      </c>
      <c r="I125" s="15">
        <f>VLOOKUP(A125,'RHB v. RHP'!C:AH, 25, FALSE)</f>
        <v>9</v>
      </c>
      <c r="J125" s="15">
        <f>VLOOKUP(A125,'RHB v. RHP'!C:AH, 17, FALSE)</f>
        <v>18</v>
      </c>
      <c r="K125" s="23">
        <f>VLOOKUP(A125,'RHB v. RHP'!C:AH, 32, FALSE)</f>
        <v>1</v>
      </c>
      <c r="L125" s="17">
        <f t="shared" si="2"/>
        <v>3.094594595</v>
      </c>
      <c r="M125" s="17">
        <f t="shared" si="3"/>
        <v>0.40969163</v>
      </c>
      <c r="N125" s="24">
        <f t="shared" si="4"/>
        <v>0.2129221733</v>
      </c>
      <c r="O125" s="24">
        <f t="shared" si="5"/>
        <v>0.0234948605</v>
      </c>
      <c r="P125" s="24">
        <f t="shared" si="6"/>
        <v>0.4258443465</v>
      </c>
      <c r="Q125" s="24">
        <f t="shared" si="7"/>
        <v>0.03524229075</v>
      </c>
      <c r="R125" s="24">
        <f t="shared" si="8"/>
        <v>0.1116005874</v>
      </c>
      <c r="S125" s="17">
        <f t="shared" si="9"/>
        <v>0.007342143906</v>
      </c>
      <c r="T125" s="17">
        <f t="shared" si="10"/>
        <v>1.226138032</v>
      </c>
      <c r="U125" s="25">
        <f t="shared" si="11"/>
        <v>5266.828938</v>
      </c>
      <c r="V125" s="14"/>
      <c r="W125" s="14"/>
      <c r="X125" s="14"/>
      <c r="Y125" s="14"/>
    </row>
    <row r="126">
      <c r="A126" s="4" t="s">
        <v>321</v>
      </c>
      <c r="B126" s="13"/>
      <c r="C126" s="12">
        <f>VLOOKUP(A126,'RHB v. RHP'!C:AH, 5, FALSE)</f>
        <v>158</v>
      </c>
      <c r="D126" s="22">
        <f>VLOOKUP(A126,'RHB v. RHP'!C:AH, 8, FALSE)</f>
        <v>482</v>
      </c>
      <c r="E126" s="22">
        <f>VLOOKUP(A126,'RHB v. RHP'!C:AH, 31, FALSE)</f>
        <v>85</v>
      </c>
      <c r="F126" s="15">
        <f>VLOOKUP(A126,'RHB v. RHP'!C:AH, 12, FALSE)</f>
        <v>26</v>
      </c>
      <c r="G126" s="15">
        <f>VLOOKUP(A126,'RHB v. RHP'!C:AH, 13, FALSE)</f>
        <v>2</v>
      </c>
      <c r="H126" s="15">
        <f>VLOOKUP(A126,'RHB v. RHP'!C:AH, 6, FALSE)</f>
        <v>14</v>
      </c>
      <c r="I126" s="15">
        <f>VLOOKUP(A126,'RHB v. RHP'!C:AH, 25, FALSE)</f>
        <v>3</v>
      </c>
      <c r="J126" s="15">
        <f>VLOOKUP(A126,'RHB v. RHP'!C:AH, 17, FALSE)</f>
        <v>41</v>
      </c>
      <c r="K126" s="23">
        <f>VLOOKUP(A126,'RHB v. RHP'!C:AH, 32, FALSE)</f>
        <v>-1</v>
      </c>
      <c r="L126" s="17">
        <f t="shared" si="2"/>
        <v>3.050632911</v>
      </c>
      <c r="M126" s="17">
        <f t="shared" si="3"/>
        <v>0.4595744681</v>
      </c>
      <c r="N126" s="24">
        <f t="shared" si="4"/>
        <v>0.2482269504</v>
      </c>
      <c r="O126" s="24">
        <f t="shared" si="5"/>
        <v>0.02269503546</v>
      </c>
      <c r="P126" s="24">
        <f t="shared" si="6"/>
        <v>0.3120567376</v>
      </c>
      <c r="Q126" s="24">
        <f t="shared" si="7"/>
        <v>0.0170212766</v>
      </c>
      <c r="R126" s="24">
        <f t="shared" si="8"/>
        <v>0.1730496454</v>
      </c>
      <c r="S126" s="17">
        <f t="shared" si="9"/>
        <v>-0.007092198582</v>
      </c>
      <c r="T126" s="17">
        <f t="shared" si="10"/>
        <v>1.225531915</v>
      </c>
      <c r="U126" s="25">
        <f t="shared" si="11"/>
        <v>5264.225383</v>
      </c>
      <c r="V126" s="14"/>
      <c r="W126" s="14"/>
      <c r="X126" s="14"/>
      <c r="Y126" s="14"/>
    </row>
    <row r="127">
      <c r="A127" s="4" t="s">
        <v>54</v>
      </c>
      <c r="B127" s="13"/>
      <c r="C127" s="12">
        <f>VLOOKUP(A127,'RHB v. RHP'!C:AH, 5, FALSE)</f>
        <v>177</v>
      </c>
      <c r="D127" s="22">
        <f>VLOOKUP(A127,'RHB v. RHP'!C:AH, 8, FALSE)</f>
        <v>511</v>
      </c>
      <c r="E127" s="22">
        <f>VLOOKUP(A127,'RHB v. RHP'!C:AH, 31, FALSE)</f>
        <v>62</v>
      </c>
      <c r="F127" s="15">
        <f>VLOOKUP(A127,'RHB v. RHP'!C:AH, 12, FALSE)</f>
        <v>20</v>
      </c>
      <c r="G127" s="15">
        <f>VLOOKUP(A127,'RHB v. RHP'!C:AH, 13, FALSE)</f>
        <v>0</v>
      </c>
      <c r="H127" s="15">
        <f>VLOOKUP(A127,'RHB v. RHP'!C:AH, 6, FALSE)</f>
        <v>28</v>
      </c>
      <c r="I127" s="15">
        <f>VLOOKUP(A127,'RHB v. RHP'!C:AH, 25, FALSE)</f>
        <v>8</v>
      </c>
      <c r="J127" s="15">
        <f>VLOOKUP(A127,'RHB v. RHP'!C:AH, 17, FALSE)</f>
        <v>39</v>
      </c>
      <c r="K127" s="23">
        <f>VLOOKUP(A127,'RHB v. RHP'!C:AH, 32, FALSE)</f>
        <v>0</v>
      </c>
      <c r="L127" s="17">
        <f t="shared" si="2"/>
        <v>2.88700565</v>
      </c>
      <c r="M127" s="17">
        <f t="shared" si="3"/>
        <v>0.3474114441</v>
      </c>
      <c r="N127" s="24">
        <f t="shared" si="4"/>
        <v>0.1975476839</v>
      </c>
      <c r="O127" s="24">
        <f t="shared" si="5"/>
        <v>0</v>
      </c>
      <c r="P127" s="24">
        <f t="shared" si="6"/>
        <v>0.4904632153</v>
      </c>
      <c r="Q127" s="24">
        <f t="shared" si="7"/>
        <v>0.02997275204</v>
      </c>
      <c r="R127" s="24">
        <f t="shared" si="8"/>
        <v>0.1607629428</v>
      </c>
      <c r="S127" s="17">
        <f t="shared" si="9"/>
        <v>0</v>
      </c>
      <c r="T127" s="17">
        <f t="shared" si="10"/>
        <v>1.226158038</v>
      </c>
      <c r="U127" s="25">
        <f t="shared" si="11"/>
        <v>5266.914872</v>
      </c>
      <c r="V127" s="14"/>
      <c r="W127" s="14"/>
      <c r="X127" s="14"/>
      <c r="Y127" s="14"/>
    </row>
    <row r="128">
      <c r="A128" s="4" t="s">
        <v>304</v>
      </c>
      <c r="B128" s="13"/>
      <c r="C128" s="12">
        <f>VLOOKUP(A128,'RHB v. RHP'!C:AH, 5, FALSE)</f>
        <v>152</v>
      </c>
      <c r="D128" s="22">
        <f>VLOOKUP(A128,'RHB v. RHP'!C:AH, 8, FALSE)</f>
        <v>428</v>
      </c>
      <c r="E128" s="22">
        <f>VLOOKUP(A128,'RHB v. RHP'!C:AH, 31, FALSE)</f>
        <v>33</v>
      </c>
      <c r="F128" s="15">
        <f>VLOOKUP(A128,'RHB v. RHP'!C:AH, 12, FALSE)</f>
        <v>21</v>
      </c>
      <c r="G128" s="15">
        <f>VLOOKUP(A128,'RHB v. RHP'!C:AH, 13, FALSE)</f>
        <v>0</v>
      </c>
      <c r="H128" s="15">
        <f>VLOOKUP(A128,'RHB v. RHP'!C:AH, 6, FALSE)</f>
        <v>25</v>
      </c>
      <c r="I128" s="15">
        <f>VLOOKUP(A128,'RHB v. RHP'!C:AH, 25, FALSE)</f>
        <v>3</v>
      </c>
      <c r="J128" s="15">
        <f>VLOOKUP(A128,'RHB v. RHP'!C:AH, 17, FALSE)</f>
        <v>32</v>
      </c>
      <c r="K128" s="23">
        <f>VLOOKUP(A128,'RHB v. RHP'!C:AH, 32, FALSE)</f>
        <v>6</v>
      </c>
      <c r="L128" s="17">
        <f t="shared" si="2"/>
        <v>2.815789474</v>
      </c>
      <c r="M128" s="17">
        <f t="shared" si="3"/>
        <v>0.2580645161</v>
      </c>
      <c r="N128" s="24">
        <f t="shared" si="4"/>
        <v>0.2304147465</v>
      </c>
      <c r="O128" s="24">
        <f t="shared" si="5"/>
        <v>0</v>
      </c>
      <c r="P128" s="24">
        <f t="shared" si="6"/>
        <v>0.5069124424</v>
      </c>
      <c r="Q128" s="24">
        <f t="shared" si="7"/>
        <v>0.01843317972</v>
      </c>
      <c r="R128" s="24">
        <f t="shared" si="8"/>
        <v>0.1597542243</v>
      </c>
      <c r="S128" s="17">
        <f t="shared" si="9"/>
        <v>0.04608294931</v>
      </c>
      <c r="T128" s="17">
        <f t="shared" si="10"/>
        <v>1.219662058</v>
      </c>
      <c r="U128" s="25">
        <f t="shared" si="11"/>
        <v>5239.01164</v>
      </c>
      <c r="V128" s="14"/>
      <c r="W128" s="14"/>
      <c r="X128" s="14"/>
      <c r="Y128" s="14"/>
    </row>
    <row r="129">
      <c r="A129" s="4" t="s">
        <v>273</v>
      </c>
      <c r="B129" s="13"/>
      <c r="C129" s="12">
        <f>VLOOKUP(A129,'RHB v. RHP'!C:AH, 5, FALSE)</f>
        <v>98</v>
      </c>
      <c r="D129" s="22">
        <f>VLOOKUP(A129,'RHB v. RHP'!C:AH, 8, FALSE)</f>
        <v>267</v>
      </c>
      <c r="E129" s="22">
        <f>VLOOKUP(A129,'RHB v. RHP'!C:AH, 31, FALSE)</f>
        <v>30</v>
      </c>
      <c r="F129" s="15">
        <f>VLOOKUP(A129,'RHB v. RHP'!C:AH, 12, FALSE)</f>
        <v>10</v>
      </c>
      <c r="G129" s="15">
        <f>VLOOKUP(A129,'RHB v. RHP'!C:AH, 13, FALSE)</f>
        <v>2</v>
      </c>
      <c r="H129" s="15">
        <f>VLOOKUP(A129,'RHB v. RHP'!C:AH, 6, FALSE)</f>
        <v>11</v>
      </c>
      <c r="I129" s="15">
        <f>VLOOKUP(A129,'RHB v. RHP'!C:AH, 25, FALSE)</f>
        <v>8</v>
      </c>
      <c r="J129" s="15">
        <f>VLOOKUP(A129,'RHB v. RHP'!C:AH, 17, FALSE)</f>
        <v>23</v>
      </c>
      <c r="K129" s="23">
        <f>VLOOKUP(A129,'RHB v. RHP'!C:AH, 32, FALSE)</f>
        <v>4</v>
      </c>
      <c r="L129" s="17">
        <f t="shared" si="2"/>
        <v>2.724489796</v>
      </c>
      <c r="M129" s="17">
        <f t="shared" si="3"/>
        <v>0.3244897959</v>
      </c>
      <c r="N129" s="24">
        <f t="shared" si="4"/>
        <v>0.193877551</v>
      </c>
      <c r="O129" s="24">
        <f t="shared" si="5"/>
        <v>0.03265306122</v>
      </c>
      <c r="P129" s="24">
        <f t="shared" si="6"/>
        <v>0.387755102</v>
      </c>
      <c r="Q129" s="24">
        <f t="shared" si="7"/>
        <v>0.04489795918</v>
      </c>
      <c r="R129" s="24">
        <f t="shared" si="8"/>
        <v>0.1755102041</v>
      </c>
      <c r="S129" s="17">
        <f t="shared" si="9"/>
        <v>0.04081632653</v>
      </c>
      <c r="T129" s="17">
        <f t="shared" si="10"/>
        <v>1.2</v>
      </c>
      <c r="U129" s="25">
        <f t="shared" si="11"/>
        <v>5154.554021</v>
      </c>
      <c r="V129" s="14"/>
      <c r="W129" s="14"/>
      <c r="X129" s="14"/>
      <c r="Y129" s="14"/>
    </row>
    <row r="130">
      <c r="A130" s="8" t="s">
        <v>392</v>
      </c>
      <c r="B130" s="13"/>
      <c r="C130" s="12">
        <f>VLOOKUP(A130,'RHB v. RHP'!C:AH, 5, FALSE)</f>
        <v>24</v>
      </c>
      <c r="D130" s="22">
        <f>VLOOKUP(A130,'RHB v. RHP'!C:AH, 8, FALSE)</f>
        <v>36</v>
      </c>
      <c r="E130" s="22">
        <f>VLOOKUP(A130,'RHB v. RHP'!C:AH, 31, FALSE)</f>
        <v>5</v>
      </c>
      <c r="F130" s="15">
        <f>VLOOKUP(A130,'RHB v. RHP'!C:AH, 12, FALSE)</f>
        <v>1</v>
      </c>
      <c r="G130" s="15">
        <f>VLOOKUP(A130,'RHB v. RHP'!C:AH, 13, FALSE)</f>
        <v>0</v>
      </c>
      <c r="H130" s="15">
        <f>VLOOKUP(A130,'RHB v. RHP'!C:AH, 6, FALSE)</f>
        <v>1</v>
      </c>
      <c r="I130" s="15">
        <f>VLOOKUP(A130,'RHB v. RHP'!C:AH, 25, FALSE)</f>
        <v>1</v>
      </c>
      <c r="J130" s="15">
        <f>VLOOKUP(A130,'RHB v. RHP'!C:AH, 17, FALSE)</f>
        <v>3</v>
      </c>
      <c r="K130" s="23">
        <f>VLOOKUP(A130,'RHB v. RHP'!C:AH, 32, FALSE)</f>
        <v>3</v>
      </c>
      <c r="L130" s="17">
        <f t="shared" si="2"/>
        <v>1.5</v>
      </c>
      <c r="M130" s="17">
        <f t="shared" si="3"/>
        <v>0.3243243243</v>
      </c>
      <c r="N130" s="24">
        <f t="shared" si="4"/>
        <v>0.1930501931</v>
      </c>
      <c r="O130" s="24">
        <f t="shared" si="5"/>
        <v>0</v>
      </c>
      <c r="P130" s="24">
        <f t="shared" si="6"/>
        <v>0.3474903475</v>
      </c>
      <c r="Q130" s="24">
        <f t="shared" si="7"/>
        <v>0.03088803089</v>
      </c>
      <c r="R130" s="24">
        <f t="shared" si="8"/>
        <v>0.1776061776</v>
      </c>
      <c r="S130" s="17">
        <f t="shared" si="9"/>
        <v>0.05791505792</v>
      </c>
      <c r="T130" s="17">
        <f t="shared" si="10"/>
        <v>1.131274131</v>
      </c>
      <c r="U130" s="25">
        <f t="shared" si="11"/>
        <v>4859.344685</v>
      </c>
      <c r="V130" s="14"/>
      <c r="W130" s="14"/>
      <c r="X130" s="14"/>
      <c r="Y130" s="14"/>
    </row>
    <row r="131">
      <c r="A131" s="4" t="s">
        <v>70</v>
      </c>
      <c r="B131" s="13"/>
      <c r="C131" s="12">
        <f>VLOOKUP(A131,'RHB v. RHP'!C:AH, 5, FALSE)</f>
        <v>75</v>
      </c>
      <c r="D131" s="22">
        <f>VLOOKUP(A131,'RHB v. RHP'!C:AH, 8, FALSE)</f>
        <v>156</v>
      </c>
      <c r="E131" s="22">
        <f>VLOOKUP(A131,'RHB v. RHP'!C:AH, 31, FALSE)</f>
        <v>30</v>
      </c>
      <c r="F131" s="15">
        <f>VLOOKUP(A131,'RHB v. RHP'!C:AH, 12, FALSE)</f>
        <v>9</v>
      </c>
      <c r="G131" s="15">
        <f>VLOOKUP(A131,'RHB v. RHP'!C:AH, 13, FALSE)</f>
        <v>1</v>
      </c>
      <c r="H131" s="15">
        <f>VLOOKUP(A131,'RHB v. RHP'!C:AH, 6, FALSE)</f>
        <v>3</v>
      </c>
      <c r="I131" s="15">
        <f>VLOOKUP(A131,'RHB v. RHP'!C:AH, 25, FALSE)</f>
        <v>1</v>
      </c>
      <c r="J131" s="15">
        <f>VLOOKUP(A131,'RHB v. RHP'!C:AH, 17, FALSE)</f>
        <v>3</v>
      </c>
      <c r="K131" s="23">
        <f>VLOOKUP(A131,'RHB v. RHP'!C:AH, 32, FALSE)</f>
        <v>5</v>
      </c>
      <c r="L131" s="17">
        <f t="shared" si="2"/>
        <v>2.08</v>
      </c>
      <c r="M131" s="17">
        <f t="shared" si="3"/>
        <v>0.419525066</v>
      </c>
      <c r="N131" s="24">
        <f t="shared" si="4"/>
        <v>0.2374670185</v>
      </c>
      <c r="O131" s="24">
        <f t="shared" si="5"/>
        <v>0.02110817942</v>
      </c>
      <c r="P131" s="24">
        <f t="shared" si="6"/>
        <v>0.290237467</v>
      </c>
      <c r="Q131" s="24">
        <f t="shared" si="7"/>
        <v>0.02110817942</v>
      </c>
      <c r="R131" s="24">
        <f t="shared" si="8"/>
        <v>0.1213720317</v>
      </c>
      <c r="S131" s="17">
        <f t="shared" si="9"/>
        <v>0.06596306069</v>
      </c>
      <c r="T131" s="17">
        <f t="shared" si="10"/>
        <v>1.176781003</v>
      </c>
      <c r="U131" s="25">
        <f t="shared" si="11"/>
        <v>5054.817708</v>
      </c>
      <c r="V131" s="14"/>
      <c r="W131" s="14"/>
      <c r="X131" s="14"/>
      <c r="Y131" s="14"/>
    </row>
    <row r="132">
      <c r="A132" s="4" t="s">
        <v>102</v>
      </c>
      <c r="B132" s="13"/>
      <c r="C132" s="12">
        <f>VLOOKUP(A132,'RHB v. RHP'!C:AH, 5, FALSE)</f>
        <v>111</v>
      </c>
      <c r="D132" s="22">
        <f>VLOOKUP(A132,'RHB v. RHP'!C:AH, 8, FALSE)</f>
        <v>340</v>
      </c>
      <c r="E132" s="22">
        <f>VLOOKUP(A132,'RHB v. RHP'!C:AH, 31, FALSE)</f>
        <v>45</v>
      </c>
      <c r="F132" s="15">
        <f>VLOOKUP(A132,'RHB v. RHP'!C:AH, 12, FALSE)</f>
        <v>20</v>
      </c>
      <c r="G132" s="15">
        <f>VLOOKUP(A132,'RHB v. RHP'!C:AH, 13, FALSE)</f>
        <v>1</v>
      </c>
      <c r="H132" s="15">
        <f>VLOOKUP(A132,'RHB v. RHP'!C:AH, 6, FALSE)</f>
        <v>10</v>
      </c>
      <c r="I132" s="15">
        <f>VLOOKUP(A132,'RHB v. RHP'!C:AH, 25, FALSE)</f>
        <v>2</v>
      </c>
      <c r="J132" s="15">
        <f>VLOOKUP(A132,'RHB v. RHP'!C:AH, 17, FALSE)</f>
        <v>26</v>
      </c>
      <c r="K132" s="23">
        <f>VLOOKUP(A132,'RHB v. RHP'!C:AH, 32, FALSE)</f>
        <v>8</v>
      </c>
      <c r="L132" s="17">
        <f t="shared" si="2"/>
        <v>3.063063063</v>
      </c>
      <c r="M132" s="17">
        <f t="shared" si="3"/>
        <v>0.3623445826</v>
      </c>
      <c r="N132" s="24">
        <f t="shared" si="4"/>
        <v>0.2575488455</v>
      </c>
      <c r="O132" s="24">
        <f t="shared" si="5"/>
        <v>0.01420959147</v>
      </c>
      <c r="P132" s="24">
        <f t="shared" si="6"/>
        <v>0.3197158082</v>
      </c>
      <c r="Q132" s="24">
        <f t="shared" si="7"/>
        <v>0.01776198934</v>
      </c>
      <c r="R132" s="24">
        <f t="shared" si="8"/>
        <v>0.163410302</v>
      </c>
      <c r="S132" s="17">
        <f t="shared" si="9"/>
        <v>0.07104795737</v>
      </c>
      <c r="T132" s="17">
        <f t="shared" si="10"/>
        <v>1.206039076</v>
      </c>
      <c r="U132" s="25">
        <f t="shared" si="11"/>
        <v>5180.494642</v>
      </c>
      <c r="V132" s="14"/>
      <c r="W132" s="14"/>
      <c r="X132" s="14"/>
      <c r="Y132" s="14"/>
    </row>
    <row r="133">
      <c r="A133" s="4" t="s">
        <v>266</v>
      </c>
      <c r="B133" s="13"/>
      <c r="C133" s="12">
        <f>VLOOKUP(A133,'RHB v. RHP'!C:AH, 5, FALSE)</f>
        <v>192</v>
      </c>
      <c r="D133" s="22">
        <f>VLOOKUP(A133,'RHB v. RHP'!C:AH, 8, FALSE)</f>
        <v>646</v>
      </c>
      <c r="E133" s="22">
        <f>VLOOKUP(A133,'RHB v. RHP'!C:AH, 31, FALSE)</f>
        <v>91</v>
      </c>
      <c r="F133" s="15">
        <f>VLOOKUP(A133,'RHB v. RHP'!C:AH, 12, FALSE)</f>
        <v>22</v>
      </c>
      <c r="G133" s="15">
        <f>VLOOKUP(A133,'RHB v. RHP'!C:AH, 13, FALSE)</f>
        <v>2</v>
      </c>
      <c r="H133" s="15">
        <f>VLOOKUP(A133,'RHB v. RHP'!C:AH, 6, FALSE)</f>
        <v>27</v>
      </c>
      <c r="I133" s="15">
        <f>VLOOKUP(A133,'RHB v. RHP'!C:AH, 25, FALSE)</f>
        <v>5</v>
      </c>
      <c r="J133" s="15">
        <f>VLOOKUP(A133,'RHB v. RHP'!C:AH, 17, FALSE)</f>
        <v>62</v>
      </c>
      <c r="K133" s="23">
        <f>VLOOKUP(A133,'RHB v. RHP'!C:AH, 32, FALSE)</f>
        <v>5</v>
      </c>
      <c r="L133" s="17">
        <f t="shared" si="2"/>
        <v>3.364583333</v>
      </c>
      <c r="M133" s="17">
        <f t="shared" si="3"/>
        <v>0.3935558113</v>
      </c>
      <c r="N133" s="24">
        <f t="shared" si="4"/>
        <v>0.1783659379</v>
      </c>
      <c r="O133" s="24">
        <f t="shared" si="5"/>
        <v>0.01841196778</v>
      </c>
      <c r="P133" s="24">
        <f t="shared" si="6"/>
        <v>0.4027617952</v>
      </c>
      <c r="Q133" s="24">
        <f t="shared" si="7"/>
        <v>0.01841196778</v>
      </c>
      <c r="R133" s="24">
        <f t="shared" si="8"/>
        <v>0.1887226697</v>
      </c>
      <c r="S133" s="17">
        <f t="shared" si="9"/>
        <v>0.02876869965</v>
      </c>
      <c r="T133" s="17">
        <f t="shared" si="10"/>
        <v>1.228998849</v>
      </c>
      <c r="U133" s="25">
        <f t="shared" si="11"/>
        <v>5279.117467</v>
      </c>
      <c r="V133" s="14"/>
      <c r="W133" s="14"/>
      <c r="X133" s="14"/>
      <c r="Y133" s="14"/>
    </row>
    <row r="134">
      <c r="A134" s="8" t="s">
        <v>252</v>
      </c>
      <c r="B134" s="13"/>
      <c r="C134" s="12">
        <f>VLOOKUP(A134,'RHB v. RHP'!C:AH, 5, FALSE)</f>
        <v>20</v>
      </c>
      <c r="D134" s="22">
        <f>VLOOKUP(A134,'RHB v. RHP'!C:AH, 8, FALSE)</f>
        <v>61</v>
      </c>
      <c r="E134" s="22">
        <f>VLOOKUP(A134,'RHB v. RHP'!C:AH, 31, FALSE)</f>
        <v>14</v>
      </c>
      <c r="F134" s="15">
        <f>VLOOKUP(A134,'RHB v. RHP'!C:AH, 12, FALSE)</f>
        <v>4</v>
      </c>
      <c r="G134" s="15">
        <f>VLOOKUP(A134,'RHB v. RHP'!C:AH, 13, FALSE)</f>
        <v>0</v>
      </c>
      <c r="H134" s="15">
        <f>VLOOKUP(A134,'RHB v. RHP'!C:AH, 6, FALSE)</f>
        <v>1</v>
      </c>
      <c r="I134" s="15">
        <f>VLOOKUP(A134,'RHB v. RHP'!C:AH, 25, FALSE)</f>
        <v>0</v>
      </c>
      <c r="J134" s="15">
        <f>VLOOKUP(A134,'RHB v. RHP'!C:AH, 17, FALSE)</f>
        <v>6</v>
      </c>
      <c r="K134" s="23">
        <f>VLOOKUP(A134,'RHB v. RHP'!C:AH, 32, FALSE)</f>
        <v>0</v>
      </c>
      <c r="L134" s="17">
        <f t="shared" si="2"/>
        <v>3.05</v>
      </c>
      <c r="M134" s="17">
        <f t="shared" si="3"/>
        <v>0.3908450704</v>
      </c>
      <c r="N134" s="24">
        <f t="shared" si="4"/>
        <v>0.2288732394</v>
      </c>
      <c r="O134" s="24">
        <f t="shared" si="5"/>
        <v>0</v>
      </c>
      <c r="P134" s="24">
        <f t="shared" si="6"/>
        <v>0.3169014085</v>
      </c>
      <c r="Q134" s="24">
        <f t="shared" si="7"/>
        <v>0.02112676056</v>
      </c>
      <c r="R134" s="24">
        <f t="shared" si="8"/>
        <v>0.1830985915</v>
      </c>
      <c r="S134" s="17">
        <f t="shared" si="9"/>
        <v>0</v>
      </c>
      <c r="T134" s="17">
        <f t="shared" si="10"/>
        <v>1.14084507</v>
      </c>
      <c r="U134" s="25">
        <f t="shared" si="11"/>
        <v>4900.456288</v>
      </c>
      <c r="V134" s="14"/>
      <c r="W134" s="14"/>
      <c r="X134" s="14"/>
      <c r="Y134" s="14"/>
    </row>
    <row r="135">
      <c r="A135" s="4" t="s">
        <v>195</v>
      </c>
      <c r="B135" s="13"/>
      <c r="C135" s="12">
        <f>VLOOKUP(A135,'RHB v. RHP'!C:AH, 5, FALSE)</f>
        <v>150</v>
      </c>
      <c r="D135" s="22">
        <f>VLOOKUP(A135,'RHB v. RHP'!C:AH, 8, FALSE)</f>
        <v>439</v>
      </c>
      <c r="E135" s="22">
        <f>VLOOKUP(A135,'RHB v. RHP'!C:AH, 31, FALSE)</f>
        <v>74</v>
      </c>
      <c r="F135" s="15">
        <f>VLOOKUP(A135,'RHB v. RHP'!C:AH, 12, FALSE)</f>
        <v>20</v>
      </c>
      <c r="G135" s="15">
        <f>VLOOKUP(A135,'RHB v. RHP'!C:AH, 13, FALSE)</f>
        <v>1</v>
      </c>
      <c r="H135" s="15">
        <f>VLOOKUP(A135,'RHB v. RHP'!C:AH, 6, FALSE)</f>
        <v>14</v>
      </c>
      <c r="I135" s="15">
        <f>VLOOKUP(A135,'RHB v. RHP'!C:AH, 25, FALSE)</f>
        <v>10</v>
      </c>
      <c r="J135" s="15">
        <f>VLOOKUP(A135,'RHB v. RHP'!C:AH, 17, FALSE)</f>
        <v>22</v>
      </c>
      <c r="K135" s="23">
        <f>VLOOKUP(A135,'RHB v. RHP'!C:AH, 32, FALSE)</f>
        <v>6</v>
      </c>
      <c r="L135" s="17">
        <f t="shared" si="2"/>
        <v>2.926666667</v>
      </c>
      <c r="M135" s="17">
        <f t="shared" si="3"/>
        <v>0.4395770393</v>
      </c>
      <c r="N135" s="24">
        <f t="shared" si="4"/>
        <v>0.2190332326</v>
      </c>
      <c r="O135" s="24">
        <f t="shared" si="5"/>
        <v>0.01208459215</v>
      </c>
      <c r="P135" s="24">
        <f t="shared" si="6"/>
        <v>0.332326284</v>
      </c>
      <c r="Q135" s="24">
        <f t="shared" si="7"/>
        <v>0.03927492447</v>
      </c>
      <c r="R135" s="24">
        <f t="shared" si="8"/>
        <v>0.1268882175</v>
      </c>
      <c r="S135" s="17">
        <f t="shared" si="9"/>
        <v>0.04531722054</v>
      </c>
      <c r="T135" s="17">
        <f t="shared" si="10"/>
        <v>1.214501511</v>
      </c>
      <c r="U135" s="25">
        <f t="shared" si="11"/>
        <v>5216.844704</v>
      </c>
      <c r="V135" s="14"/>
      <c r="W135" s="14"/>
      <c r="X135" s="14"/>
      <c r="Y135" s="14"/>
    </row>
    <row r="136">
      <c r="A136" s="4" t="s">
        <v>229</v>
      </c>
      <c r="B136" s="13"/>
      <c r="C136" s="12">
        <f>VLOOKUP(A136,'RHB v. RHP'!C:AH, 5, FALSE)</f>
        <v>31</v>
      </c>
      <c r="D136" s="22">
        <f>VLOOKUP(A136,'RHB v. RHP'!C:AH, 8, FALSE)</f>
        <v>100</v>
      </c>
      <c r="E136" s="22">
        <f>VLOOKUP(A136,'RHB v. RHP'!C:AH, 31, FALSE)</f>
        <v>15</v>
      </c>
      <c r="F136" s="15">
        <f>VLOOKUP(A136,'RHB v. RHP'!C:AH, 12, FALSE)</f>
        <v>3</v>
      </c>
      <c r="G136" s="15">
        <f>VLOOKUP(A136,'RHB v. RHP'!C:AH, 13, FALSE)</f>
        <v>0</v>
      </c>
      <c r="H136" s="15">
        <f>VLOOKUP(A136,'RHB v. RHP'!C:AH, 6, FALSE)</f>
        <v>4</v>
      </c>
      <c r="I136" s="15">
        <f>VLOOKUP(A136,'RHB v. RHP'!C:AH, 25, FALSE)</f>
        <v>2</v>
      </c>
      <c r="J136" s="15">
        <f>VLOOKUP(A136,'RHB v. RHP'!C:AH, 17, FALSE)</f>
        <v>17</v>
      </c>
      <c r="K136" s="23">
        <f>VLOOKUP(A136,'RHB v. RHP'!C:AH, 32, FALSE)</f>
        <v>-1</v>
      </c>
      <c r="L136" s="17">
        <f t="shared" si="2"/>
        <v>3.225806452</v>
      </c>
      <c r="M136" s="17">
        <f t="shared" si="3"/>
        <v>0.3529411765</v>
      </c>
      <c r="N136" s="24">
        <f t="shared" si="4"/>
        <v>0.1857585139</v>
      </c>
      <c r="O136" s="24">
        <f t="shared" si="5"/>
        <v>0</v>
      </c>
      <c r="P136" s="24">
        <f t="shared" si="6"/>
        <v>0.3715170279</v>
      </c>
      <c r="Q136" s="24">
        <f t="shared" si="7"/>
        <v>0.03095975232</v>
      </c>
      <c r="R136" s="24">
        <f t="shared" si="8"/>
        <v>0.2291021672</v>
      </c>
      <c r="S136" s="17">
        <f t="shared" si="9"/>
        <v>-0.01547987616</v>
      </c>
      <c r="T136" s="17">
        <f t="shared" si="10"/>
        <v>1.154798762</v>
      </c>
      <c r="U136" s="25">
        <f t="shared" si="11"/>
        <v>4960.393834</v>
      </c>
      <c r="V136" s="14"/>
      <c r="W136" s="14"/>
      <c r="X136" s="14"/>
      <c r="Y136" s="14"/>
    </row>
    <row r="137">
      <c r="A137" s="4" t="s">
        <v>244</v>
      </c>
      <c r="B137" s="13"/>
      <c r="C137" s="12">
        <f>VLOOKUP(A137,'RHB v. RHP'!C:AH, 5, FALSE)</f>
        <v>185</v>
      </c>
      <c r="D137" s="22">
        <f>VLOOKUP(A137,'RHB v. RHP'!C:AH, 8, FALSE)</f>
        <v>621</v>
      </c>
      <c r="E137" s="22">
        <f>VLOOKUP(A137,'RHB v. RHP'!C:AH, 31, FALSE)</f>
        <v>54</v>
      </c>
      <c r="F137" s="15">
        <f>VLOOKUP(A137,'RHB v. RHP'!C:AH, 12, FALSE)</f>
        <v>29</v>
      </c>
      <c r="G137" s="15">
        <f>VLOOKUP(A137,'RHB v. RHP'!C:AH, 13, FALSE)</f>
        <v>4</v>
      </c>
      <c r="H137" s="15">
        <f>VLOOKUP(A137,'RHB v. RHP'!C:AH, 6, FALSE)</f>
        <v>26</v>
      </c>
      <c r="I137" s="15">
        <f>VLOOKUP(A137,'RHB v. RHP'!C:AH, 25, FALSE)</f>
        <v>13</v>
      </c>
      <c r="J137" s="15">
        <f>VLOOKUP(A137,'RHB v. RHP'!C:AH, 17, FALSE)</f>
        <v>87</v>
      </c>
      <c r="K137" s="23">
        <f>VLOOKUP(A137,'RHB v. RHP'!C:AH, 32, FALSE)</f>
        <v>-1</v>
      </c>
      <c r="L137" s="17">
        <f t="shared" si="2"/>
        <v>3.356756757</v>
      </c>
      <c r="M137" s="17">
        <f t="shared" si="3"/>
        <v>0.2736966825</v>
      </c>
      <c r="N137" s="24">
        <f t="shared" si="4"/>
        <v>0.2251184834</v>
      </c>
      <c r="O137" s="24">
        <f t="shared" si="5"/>
        <v>0.03791469194</v>
      </c>
      <c r="P137" s="24">
        <f t="shared" si="6"/>
        <v>0.4028436019</v>
      </c>
      <c r="Q137" s="24">
        <f t="shared" si="7"/>
        <v>0.03791469194</v>
      </c>
      <c r="R137" s="24">
        <f t="shared" si="8"/>
        <v>0.2535545024</v>
      </c>
      <c r="S137" s="17">
        <f t="shared" si="9"/>
        <v>-0.005924170616</v>
      </c>
      <c r="T137" s="17">
        <f t="shared" si="10"/>
        <v>1.225118483</v>
      </c>
      <c r="U137" s="25">
        <f t="shared" si="11"/>
        <v>5262.449504</v>
      </c>
      <c r="V137" s="14"/>
      <c r="W137" s="14"/>
      <c r="X137" s="14"/>
      <c r="Y137" s="14"/>
    </row>
    <row r="138">
      <c r="A138" s="8" t="s">
        <v>96</v>
      </c>
      <c r="B138" s="13"/>
      <c r="C138" s="12">
        <f>VLOOKUP(A138,'RHB v. RHP'!C:AH, 5, FALSE)</f>
        <v>11</v>
      </c>
      <c r="D138" s="22">
        <f>VLOOKUP(A138,'RHB v. RHP'!C:AH, 8, FALSE)</f>
        <v>32</v>
      </c>
      <c r="E138" s="22">
        <f>VLOOKUP(A138,'RHB v. RHP'!C:AH, 31, FALSE)</f>
        <v>13</v>
      </c>
      <c r="F138" s="15">
        <f>VLOOKUP(A138,'RHB v. RHP'!C:AH, 12, FALSE)</f>
        <v>0</v>
      </c>
      <c r="G138" s="15">
        <f>VLOOKUP(A138,'RHB v. RHP'!C:AH, 13, FALSE)</f>
        <v>0</v>
      </c>
      <c r="H138" s="15">
        <f>VLOOKUP(A138,'RHB v. RHP'!C:AH, 6, FALSE)</f>
        <v>0</v>
      </c>
      <c r="I138" s="15">
        <f>VLOOKUP(A138,'RHB v. RHP'!C:AH, 25, FALSE)</f>
        <v>0</v>
      </c>
      <c r="J138" s="15">
        <f>VLOOKUP(A138,'RHB v. RHP'!C:AH, 17, FALSE)</f>
        <v>1</v>
      </c>
      <c r="K138" s="23">
        <f>VLOOKUP(A138,'RHB v. RHP'!C:AH, 32, FALSE)</f>
        <v>1</v>
      </c>
      <c r="L138" s="17">
        <f t="shared" si="2"/>
        <v>2.909090909</v>
      </c>
      <c r="M138" s="17">
        <f t="shared" si="3"/>
        <v>0.4235294118</v>
      </c>
      <c r="N138" s="24">
        <f t="shared" si="4"/>
        <v>0.1764705882</v>
      </c>
      <c r="O138" s="24">
        <f t="shared" si="5"/>
        <v>0</v>
      </c>
      <c r="P138" s="24">
        <f t="shared" si="6"/>
        <v>0.3137254902</v>
      </c>
      <c r="Q138" s="24">
        <f t="shared" si="7"/>
        <v>0.02352941176</v>
      </c>
      <c r="R138" s="24">
        <f t="shared" si="8"/>
        <v>0.1647058824</v>
      </c>
      <c r="S138" s="17">
        <f t="shared" si="9"/>
        <v>0.01960784314</v>
      </c>
      <c r="T138" s="17">
        <f t="shared" si="10"/>
        <v>1.121568627</v>
      </c>
      <c r="U138" s="25">
        <f t="shared" si="11"/>
        <v>4817.655066</v>
      </c>
      <c r="V138" s="14"/>
      <c r="W138" s="14"/>
      <c r="X138" s="14"/>
      <c r="Y138" s="14"/>
    </row>
    <row r="139">
      <c r="A139" s="4" t="s">
        <v>269</v>
      </c>
      <c r="B139" s="13"/>
      <c r="C139" s="12">
        <f>VLOOKUP(A139,'RHB v. RHP'!C:AH, 5, FALSE)</f>
        <v>167</v>
      </c>
      <c r="D139" s="22">
        <f>VLOOKUP(A139,'RHB v. RHP'!C:AH, 8, FALSE)</f>
        <v>488</v>
      </c>
      <c r="E139" s="22">
        <f>VLOOKUP(A139,'RHB v. RHP'!C:AH, 31, FALSE)</f>
        <v>64</v>
      </c>
      <c r="F139" s="15">
        <f>VLOOKUP(A139,'RHB v. RHP'!C:AH, 12, FALSE)</f>
        <v>25</v>
      </c>
      <c r="G139" s="15">
        <f>VLOOKUP(A139,'RHB v. RHP'!C:AH, 13, FALSE)</f>
        <v>1</v>
      </c>
      <c r="H139" s="15">
        <f>VLOOKUP(A139,'RHB v. RHP'!C:AH, 6, FALSE)</f>
        <v>16</v>
      </c>
      <c r="I139" s="15">
        <f>VLOOKUP(A139,'RHB v. RHP'!C:AH, 25, FALSE)</f>
        <v>4</v>
      </c>
      <c r="J139" s="15">
        <f>VLOOKUP(A139,'RHB v. RHP'!C:AH, 17, FALSE)</f>
        <v>41</v>
      </c>
      <c r="K139" s="23">
        <f>VLOOKUP(A139,'RHB v. RHP'!C:AH, 32, FALSE)</f>
        <v>9</v>
      </c>
      <c r="L139" s="17">
        <f t="shared" si="2"/>
        <v>2.922155689</v>
      </c>
      <c r="M139" s="17">
        <f t="shared" si="3"/>
        <v>0.3670886076</v>
      </c>
      <c r="N139" s="24">
        <f t="shared" si="4"/>
        <v>0.2390998594</v>
      </c>
      <c r="O139" s="24">
        <f t="shared" si="5"/>
        <v>0.01125175809</v>
      </c>
      <c r="P139" s="24">
        <f t="shared" si="6"/>
        <v>0.3375527426</v>
      </c>
      <c r="Q139" s="24">
        <f t="shared" si="7"/>
        <v>0.01969057665</v>
      </c>
      <c r="R139" s="24">
        <f t="shared" si="8"/>
        <v>0.1715893108</v>
      </c>
      <c r="S139" s="17">
        <f t="shared" si="9"/>
        <v>0.06329113924</v>
      </c>
      <c r="T139" s="17">
        <f t="shared" si="10"/>
        <v>1.209563994</v>
      </c>
      <c r="U139" s="25">
        <f t="shared" si="11"/>
        <v>5195.635793</v>
      </c>
      <c r="V139" s="14"/>
      <c r="W139" s="14"/>
      <c r="X139" s="14"/>
      <c r="Y139" s="14"/>
    </row>
    <row r="140">
      <c r="A140" s="4" t="s">
        <v>178</v>
      </c>
      <c r="B140" s="13"/>
      <c r="C140" s="12">
        <f>VLOOKUP(A140,'RHB v. RHP'!C:AH, 5, FALSE)</f>
        <v>114</v>
      </c>
      <c r="D140" s="22">
        <f>VLOOKUP(A140,'RHB v. RHP'!C:AH, 8, FALSE)</f>
        <v>332</v>
      </c>
      <c r="E140" s="22">
        <f>VLOOKUP(A140,'RHB v. RHP'!C:AH, 31, FALSE)</f>
        <v>39</v>
      </c>
      <c r="F140" s="15">
        <f>VLOOKUP(A140,'RHB v. RHP'!C:AH, 12, FALSE)</f>
        <v>16</v>
      </c>
      <c r="G140" s="15">
        <f>VLOOKUP(A140,'RHB v. RHP'!C:AH, 13, FALSE)</f>
        <v>1</v>
      </c>
      <c r="H140" s="15">
        <f>VLOOKUP(A140,'RHB v. RHP'!C:AH, 6, FALSE)</f>
        <v>15</v>
      </c>
      <c r="I140" s="15">
        <f>VLOOKUP(A140,'RHB v. RHP'!C:AH, 25, FALSE)</f>
        <v>5</v>
      </c>
      <c r="J140" s="15">
        <f>VLOOKUP(A140,'RHB v. RHP'!C:AH, 17, FALSE)</f>
        <v>24</v>
      </c>
      <c r="K140" s="23">
        <f>VLOOKUP(A140,'RHB v. RHP'!C:AH, 32, FALSE)</f>
        <v>2</v>
      </c>
      <c r="L140" s="17">
        <f t="shared" si="2"/>
        <v>2.912280702</v>
      </c>
      <c r="M140" s="17">
        <f t="shared" si="3"/>
        <v>0.3351351351</v>
      </c>
      <c r="N140" s="24">
        <f t="shared" si="4"/>
        <v>0.2252252252</v>
      </c>
      <c r="O140" s="24">
        <f t="shared" si="5"/>
        <v>0.01441441441</v>
      </c>
      <c r="P140" s="24">
        <f t="shared" si="6"/>
        <v>0.4144144144</v>
      </c>
      <c r="Q140" s="24">
        <f t="shared" si="7"/>
        <v>0.02882882883</v>
      </c>
      <c r="R140" s="24">
        <f t="shared" si="8"/>
        <v>0.1585585586</v>
      </c>
      <c r="S140" s="17">
        <f t="shared" si="9"/>
        <v>0.01801801802</v>
      </c>
      <c r="T140" s="17">
        <f t="shared" si="10"/>
        <v>1.194594595</v>
      </c>
      <c r="U140" s="25">
        <f t="shared" si="11"/>
        <v>5131.335309</v>
      </c>
      <c r="V140" s="14"/>
      <c r="W140" s="14"/>
      <c r="X140" s="14"/>
      <c r="Y140" s="14"/>
    </row>
    <row r="141">
      <c r="A141" s="4" t="s">
        <v>49</v>
      </c>
      <c r="B141" s="13"/>
      <c r="C141" s="12">
        <f>VLOOKUP(A141,'RHB v. RHP'!C:AH, 5, FALSE)</f>
        <v>121</v>
      </c>
      <c r="D141" s="22">
        <f>VLOOKUP(A141,'RHB v. RHP'!C:AH, 8, FALSE)</f>
        <v>322</v>
      </c>
      <c r="E141" s="22">
        <f>VLOOKUP(A141,'RHB v. RHP'!C:AH, 31, FALSE)</f>
        <v>53</v>
      </c>
      <c r="F141" s="15">
        <f>VLOOKUP(A141,'RHB v. RHP'!C:AH, 12, FALSE)</f>
        <v>14</v>
      </c>
      <c r="G141" s="15">
        <f>VLOOKUP(A141,'RHB v. RHP'!C:AH, 13, FALSE)</f>
        <v>0</v>
      </c>
      <c r="H141" s="15">
        <f>VLOOKUP(A141,'RHB v. RHP'!C:AH, 6, FALSE)</f>
        <v>12</v>
      </c>
      <c r="I141" s="15">
        <f>VLOOKUP(A141,'RHB v. RHP'!C:AH, 25, FALSE)</f>
        <v>2</v>
      </c>
      <c r="J141" s="15">
        <f>VLOOKUP(A141,'RHB v. RHP'!C:AH, 17, FALSE)</f>
        <v>26</v>
      </c>
      <c r="K141" s="23">
        <f>VLOOKUP(A141,'RHB v. RHP'!C:AH, 32, FALSE)</f>
        <v>1</v>
      </c>
      <c r="L141" s="17">
        <f t="shared" si="2"/>
        <v>2.661157025</v>
      </c>
      <c r="M141" s="17">
        <f t="shared" si="3"/>
        <v>0.4183486239</v>
      </c>
      <c r="N141" s="24">
        <f t="shared" si="4"/>
        <v>0.2110091743</v>
      </c>
      <c r="O141" s="24">
        <f t="shared" si="5"/>
        <v>0</v>
      </c>
      <c r="P141" s="24">
        <f t="shared" si="6"/>
        <v>0.3669724771</v>
      </c>
      <c r="Q141" s="24">
        <f t="shared" si="7"/>
        <v>0.01834862385</v>
      </c>
      <c r="R141" s="24">
        <f t="shared" si="8"/>
        <v>0.1688073394</v>
      </c>
      <c r="S141" s="17">
        <f t="shared" si="9"/>
        <v>0.009174311927</v>
      </c>
      <c r="T141" s="17">
        <f t="shared" si="10"/>
        <v>1.19266055</v>
      </c>
      <c r="U141" s="25">
        <f t="shared" si="11"/>
        <v>5123.027697</v>
      </c>
      <c r="V141" s="14"/>
      <c r="W141" s="14"/>
      <c r="X141" s="14"/>
      <c r="Y141" s="14"/>
    </row>
    <row r="142">
      <c r="A142" s="4" t="s">
        <v>110</v>
      </c>
      <c r="B142" s="13"/>
      <c r="C142" s="12">
        <f>VLOOKUP(A142,'RHB v. RHP'!C:AH, 5, FALSE)</f>
        <v>136</v>
      </c>
      <c r="D142" s="22">
        <f>VLOOKUP(A142,'RHB v. RHP'!C:AH, 8, FALSE)</f>
        <v>427</v>
      </c>
      <c r="E142" s="22">
        <f>VLOOKUP(A142,'RHB v. RHP'!C:AH, 31, FALSE)</f>
        <v>61</v>
      </c>
      <c r="F142" s="15">
        <f>VLOOKUP(A142,'RHB v. RHP'!C:AH, 12, FALSE)</f>
        <v>18</v>
      </c>
      <c r="G142" s="15">
        <f>VLOOKUP(A142,'RHB v. RHP'!C:AH, 13, FALSE)</f>
        <v>1</v>
      </c>
      <c r="H142" s="15">
        <f>VLOOKUP(A142,'RHB v. RHP'!C:AH, 6, FALSE)</f>
        <v>15</v>
      </c>
      <c r="I142" s="15">
        <f>VLOOKUP(A142,'RHB v. RHP'!C:AH, 25, FALSE)</f>
        <v>3</v>
      </c>
      <c r="J142" s="15">
        <f>VLOOKUP(A142,'RHB v. RHP'!C:AH, 17, FALSE)</f>
        <v>40</v>
      </c>
      <c r="K142" s="23">
        <f>VLOOKUP(A142,'RHB v. RHP'!C:AH, 32, FALSE)</f>
        <v>5</v>
      </c>
      <c r="L142" s="17">
        <f t="shared" si="2"/>
        <v>3.139705882</v>
      </c>
      <c r="M142" s="17">
        <f t="shared" si="3"/>
        <v>0.3876923077</v>
      </c>
      <c r="N142" s="24">
        <f t="shared" si="4"/>
        <v>0.2076923077</v>
      </c>
      <c r="O142" s="24">
        <f t="shared" si="5"/>
        <v>0.01230769231</v>
      </c>
      <c r="P142" s="24">
        <f t="shared" si="6"/>
        <v>0.3538461538</v>
      </c>
      <c r="Q142" s="24">
        <f t="shared" si="7"/>
        <v>0.01846153846</v>
      </c>
      <c r="R142" s="24">
        <f t="shared" si="8"/>
        <v>0.1846153846</v>
      </c>
      <c r="S142" s="17">
        <f t="shared" si="9"/>
        <v>0.03846153846</v>
      </c>
      <c r="T142" s="17">
        <f t="shared" si="10"/>
        <v>1.203076923</v>
      </c>
      <c r="U142" s="25">
        <f t="shared" si="11"/>
        <v>5167.770826</v>
      </c>
      <c r="V142" s="14"/>
      <c r="W142" s="14"/>
      <c r="X142" s="14"/>
      <c r="Y142" s="14"/>
    </row>
    <row r="143">
      <c r="A143" s="4" t="s">
        <v>72</v>
      </c>
      <c r="B143" s="13"/>
      <c r="C143" s="12">
        <f>VLOOKUP(A143,'RHB v. RHP'!C:AH, 5, FALSE)</f>
        <v>166</v>
      </c>
      <c r="D143" s="22">
        <f>VLOOKUP(A143,'RHB v. RHP'!C:AH, 8, FALSE)</f>
        <v>567</v>
      </c>
      <c r="E143" s="22">
        <f>VLOOKUP(A143,'RHB v. RHP'!C:AH, 31, FALSE)</f>
        <v>74</v>
      </c>
      <c r="F143" s="15">
        <f>VLOOKUP(A143,'RHB v. RHP'!C:AH, 12, FALSE)</f>
        <v>37</v>
      </c>
      <c r="G143" s="15">
        <f>VLOOKUP(A143,'RHB v. RHP'!C:AH, 13, FALSE)</f>
        <v>2</v>
      </c>
      <c r="H143" s="15">
        <f>VLOOKUP(A143,'RHB v. RHP'!C:AH, 6, FALSE)</f>
        <v>25</v>
      </c>
      <c r="I143" s="15">
        <f>VLOOKUP(A143,'RHB v. RHP'!C:AH, 25, FALSE)</f>
        <v>1</v>
      </c>
      <c r="J143" s="15">
        <f>VLOOKUP(A143,'RHB v. RHP'!C:AH, 17, FALSE)</f>
        <v>24</v>
      </c>
      <c r="K143" s="23">
        <f>VLOOKUP(A143,'RHB v. RHP'!C:AH, 32, FALSE)</f>
        <v>-1</v>
      </c>
      <c r="L143" s="17">
        <f t="shared" si="2"/>
        <v>3.415662651</v>
      </c>
      <c r="M143" s="17">
        <f t="shared" si="3"/>
        <v>0.3683544304</v>
      </c>
      <c r="N143" s="24">
        <f t="shared" si="4"/>
        <v>0.2911392405</v>
      </c>
      <c r="O143" s="24">
        <f t="shared" si="5"/>
        <v>0.02025316456</v>
      </c>
      <c r="P143" s="24">
        <f t="shared" si="6"/>
        <v>0.417721519</v>
      </c>
      <c r="Q143" s="24">
        <f t="shared" si="7"/>
        <v>0.01012658228</v>
      </c>
      <c r="R143" s="24">
        <f t="shared" si="8"/>
        <v>0.1113924051</v>
      </c>
      <c r="S143" s="17">
        <f t="shared" si="9"/>
        <v>-0.006329113924</v>
      </c>
      <c r="T143" s="17">
        <f t="shared" si="10"/>
        <v>1.212658228</v>
      </c>
      <c r="U143" s="25">
        <f t="shared" si="11"/>
        <v>5208.926954</v>
      </c>
      <c r="V143" s="14"/>
      <c r="W143" s="14"/>
      <c r="X143" s="14"/>
      <c r="Y143" s="14"/>
    </row>
    <row r="144">
      <c r="A144" s="4" t="s">
        <v>339</v>
      </c>
      <c r="B144" s="13"/>
      <c r="C144" s="12">
        <f>VLOOKUP(A144,'RHB v. RHP'!C:AH, 5, FALSE)</f>
        <v>106</v>
      </c>
      <c r="D144" s="22">
        <f>VLOOKUP(A144,'RHB v. RHP'!C:AH, 8, FALSE)</f>
        <v>316</v>
      </c>
      <c r="E144" s="22">
        <f>VLOOKUP(A144,'RHB v. RHP'!C:AH, 31, FALSE)</f>
        <v>41</v>
      </c>
      <c r="F144" s="15">
        <f>VLOOKUP(A144,'RHB v. RHP'!C:AH, 12, FALSE)</f>
        <v>14</v>
      </c>
      <c r="G144" s="15">
        <f>VLOOKUP(A144,'RHB v. RHP'!C:AH, 13, FALSE)</f>
        <v>3</v>
      </c>
      <c r="H144" s="15">
        <f>VLOOKUP(A144,'RHB v. RHP'!C:AH, 6, FALSE)</f>
        <v>12</v>
      </c>
      <c r="I144" s="15">
        <f>VLOOKUP(A144,'RHB v. RHP'!C:AH, 25, FALSE)</f>
        <v>3</v>
      </c>
      <c r="J144" s="15">
        <f>VLOOKUP(A144,'RHB v. RHP'!C:AH, 17, FALSE)</f>
        <v>17</v>
      </c>
      <c r="K144" s="23">
        <f>VLOOKUP(A144,'RHB v. RHP'!C:AH, 32, FALSE)</f>
        <v>5</v>
      </c>
      <c r="L144" s="17">
        <f t="shared" si="2"/>
        <v>2.981132075</v>
      </c>
      <c r="M144" s="17">
        <f t="shared" si="3"/>
        <v>0.3562152134</v>
      </c>
      <c r="N144" s="24">
        <f t="shared" si="4"/>
        <v>0.2133580705</v>
      </c>
      <c r="O144" s="24">
        <f t="shared" si="5"/>
        <v>0.04452690167</v>
      </c>
      <c r="P144" s="24">
        <f t="shared" si="6"/>
        <v>0.3710575139</v>
      </c>
      <c r="Q144" s="24">
        <f t="shared" si="7"/>
        <v>0.02226345083</v>
      </c>
      <c r="R144" s="24">
        <f t="shared" si="8"/>
        <v>0.1372912801</v>
      </c>
      <c r="S144" s="17">
        <f t="shared" si="9"/>
        <v>0.04638218924</v>
      </c>
      <c r="T144" s="17">
        <f t="shared" si="10"/>
        <v>1.19109462</v>
      </c>
      <c r="U144" s="25">
        <f t="shared" si="11"/>
        <v>5116.301301</v>
      </c>
      <c r="V144" s="14"/>
      <c r="W144" s="14"/>
      <c r="X144" s="14"/>
      <c r="Y144" s="14"/>
    </row>
    <row r="145">
      <c r="A145" s="4" t="s">
        <v>60</v>
      </c>
      <c r="B145" s="13"/>
      <c r="C145" s="12">
        <f>VLOOKUP(A145,'RHB v. RHP'!C:AH, 5, FALSE)</f>
        <v>41</v>
      </c>
      <c r="D145" s="22">
        <f>VLOOKUP(A145,'RHB v. RHP'!C:AH, 8, FALSE)</f>
        <v>104</v>
      </c>
      <c r="E145" s="22">
        <f>VLOOKUP(A145,'RHB v. RHP'!C:AH, 31, FALSE)</f>
        <v>19</v>
      </c>
      <c r="F145" s="15">
        <f>VLOOKUP(A145,'RHB v. RHP'!C:AH, 12, FALSE)</f>
        <v>5</v>
      </c>
      <c r="G145" s="15">
        <f>VLOOKUP(A145,'RHB v. RHP'!C:AH, 13, FALSE)</f>
        <v>0</v>
      </c>
      <c r="H145" s="15">
        <f>VLOOKUP(A145,'RHB v. RHP'!C:AH, 6, FALSE)</f>
        <v>4</v>
      </c>
      <c r="I145" s="15">
        <f>VLOOKUP(A145,'RHB v. RHP'!C:AH, 25, FALSE)</f>
        <v>1</v>
      </c>
      <c r="J145" s="15">
        <f>VLOOKUP(A145,'RHB v. RHP'!C:AH, 17, FALSE)</f>
        <v>8</v>
      </c>
      <c r="K145" s="23">
        <f>VLOOKUP(A145,'RHB v. RHP'!C:AH, 32, FALSE)</f>
        <v>-1</v>
      </c>
      <c r="L145" s="17">
        <f t="shared" si="2"/>
        <v>2.536585366</v>
      </c>
      <c r="M145" s="17">
        <f t="shared" si="3"/>
        <v>0.3853211009</v>
      </c>
      <c r="N145" s="24">
        <f t="shared" si="4"/>
        <v>0.2140672783</v>
      </c>
      <c r="O145" s="24">
        <f t="shared" si="5"/>
        <v>0</v>
      </c>
      <c r="P145" s="24">
        <f t="shared" si="6"/>
        <v>0.3669724771</v>
      </c>
      <c r="Q145" s="24">
        <f t="shared" si="7"/>
        <v>0.0244648318</v>
      </c>
      <c r="R145" s="24">
        <f t="shared" si="8"/>
        <v>0.1712538226</v>
      </c>
      <c r="S145" s="17">
        <f t="shared" si="9"/>
        <v>-0.01529051988</v>
      </c>
      <c r="T145" s="17">
        <f t="shared" si="10"/>
        <v>1.146788991</v>
      </c>
      <c r="U145" s="25">
        <f t="shared" si="11"/>
        <v>4925.98817</v>
      </c>
      <c r="V145" s="14"/>
      <c r="W145" s="14"/>
      <c r="X145" s="14"/>
      <c r="Y145" s="14"/>
    </row>
    <row r="146">
      <c r="A146" s="4" t="s">
        <v>194</v>
      </c>
      <c r="B146" s="13"/>
      <c r="C146" s="12">
        <f>VLOOKUP(A146,'RHB v. RHP'!C:AH, 5, FALSE)</f>
        <v>144</v>
      </c>
      <c r="D146" s="22">
        <f>VLOOKUP(A146,'RHB v. RHP'!C:AH, 8, FALSE)</f>
        <v>446</v>
      </c>
      <c r="E146" s="22">
        <f>VLOOKUP(A146,'RHB v. RHP'!C:AH, 31, FALSE)</f>
        <v>36</v>
      </c>
      <c r="F146" s="15">
        <f>VLOOKUP(A146,'RHB v. RHP'!C:AH, 12, FALSE)</f>
        <v>14</v>
      </c>
      <c r="G146" s="15">
        <f>VLOOKUP(A146,'RHB v. RHP'!C:AH, 13, FALSE)</f>
        <v>0</v>
      </c>
      <c r="H146" s="15">
        <f>VLOOKUP(A146,'RHB v. RHP'!C:AH, 6, FALSE)</f>
        <v>24</v>
      </c>
      <c r="I146" s="15">
        <f>VLOOKUP(A146,'RHB v. RHP'!C:AH, 25, FALSE)</f>
        <v>6</v>
      </c>
      <c r="J146" s="15">
        <f>VLOOKUP(A146,'RHB v. RHP'!C:AH, 17, FALSE)</f>
        <v>67</v>
      </c>
      <c r="K146" s="23">
        <f>VLOOKUP(A146,'RHB v. RHP'!C:AH, 32, FALSE)</f>
        <v>0</v>
      </c>
      <c r="L146" s="17">
        <f t="shared" si="2"/>
        <v>3.097222222</v>
      </c>
      <c r="M146" s="17">
        <f t="shared" si="3"/>
        <v>0.264573991</v>
      </c>
      <c r="N146" s="24">
        <f t="shared" si="4"/>
        <v>0.1718983558</v>
      </c>
      <c r="O146" s="24">
        <f t="shared" si="5"/>
        <v>0</v>
      </c>
      <c r="P146" s="24">
        <f t="shared" si="6"/>
        <v>0.4783258595</v>
      </c>
      <c r="Q146" s="24">
        <f t="shared" si="7"/>
        <v>0.0269058296</v>
      </c>
      <c r="R146" s="24">
        <f t="shared" si="8"/>
        <v>0.2600896861</v>
      </c>
      <c r="S146" s="17">
        <f t="shared" si="9"/>
        <v>0</v>
      </c>
      <c r="T146" s="17">
        <f t="shared" si="10"/>
        <v>1.201793722</v>
      </c>
      <c r="U146" s="25">
        <f t="shared" si="11"/>
        <v>5162.258885</v>
      </c>
      <c r="V146" s="14"/>
      <c r="W146" s="14"/>
      <c r="X146" s="14"/>
      <c r="Y146" s="14"/>
    </row>
    <row r="147">
      <c r="A147" s="4" t="s">
        <v>89</v>
      </c>
      <c r="B147" s="13"/>
      <c r="C147" s="12">
        <f>VLOOKUP(A147,'RHB v. RHP'!C:AH, 5, FALSE)</f>
        <v>132</v>
      </c>
      <c r="D147" s="22">
        <f>VLOOKUP(A147,'RHB v. RHP'!C:AH, 8, FALSE)</f>
        <v>383</v>
      </c>
      <c r="E147" s="22">
        <f>VLOOKUP(A147,'RHB v. RHP'!C:AH, 31, FALSE)</f>
        <v>64</v>
      </c>
      <c r="F147" s="15">
        <f>VLOOKUP(A147,'RHB v. RHP'!C:AH, 12, FALSE)</f>
        <v>14</v>
      </c>
      <c r="G147" s="15">
        <f>VLOOKUP(A147,'RHB v. RHP'!C:AH, 13, FALSE)</f>
        <v>1</v>
      </c>
      <c r="H147" s="15">
        <f>VLOOKUP(A147,'RHB v. RHP'!C:AH, 6, FALSE)</f>
        <v>16</v>
      </c>
      <c r="I147" s="15">
        <f>VLOOKUP(A147,'RHB v. RHP'!C:AH, 25, FALSE)</f>
        <v>4</v>
      </c>
      <c r="J147" s="15">
        <f>VLOOKUP(A147,'RHB v. RHP'!C:AH, 17, FALSE)</f>
        <v>18</v>
      </c>
      <c r="K147" s="23">
        <f>VLOOKUP(A147,'RHB v. RHP'!C:AH, 32, FALSE)</f>
        <v>2</v>
      </c>
      <c r="L147" s="17">
        <f t="shared" si="2"/>
        <v>2.901515152</v>
      </c>
      <c r="M147" s="17">
        <f t="shared" si="3"/>
        <v>0.4306930693</v>
      </c>
      <c r="N147" s="24">
        <f t="shared" si="4"/>
        <v>0.1897689769</v>
      </c>
      <c r="O147" s="24">
        <f t="shared" si="5"/>
        <v>0.01320132013</v>
      </c>
      <c r="P147" s="24">
        <f t="shared" si="6"/>
        <v>0.396039604</v>
      </c>
      <c r="Q147" s="24">
        <f t="shared" si="7"/>
        <v>0.02310231023</v>
      </c>
      <c r="R147" s="24">
        <f t="shared" si="8"/>
        <v>0.1254125413</v>
      </c>
      <c r="S147" s="17">
        <f t="shared" si="9"/>
        <v>0.01650165017</v>
      </c>
      <c r="T147" s="17">
        <f t="shared" si="10"/>
        <v>1.194719472</v>
      </c>
      <c r="U147" s="25">
        <f t="shared" si="11"/>
        <v>5131.871715</v>
      </c>
      <c r="V147" s="14"/>
      <c r="W147" s="14"/>
      <c r="X147" s="14"/>
      <c r="Y147" s="14"/>
    </row>
    <row r="148">
      <c r="A148" s="4" t="s">
        <v>315</v>
      </c>
      <c r="B148" s="13"/>
      <c r="C148" s="12">
        <f>VLOOKUP(A148,'RHB v. RHP'!C:AH, 5, FALSE)</f>
        <v>31</v>
      </c>
      <c r="D148" s="22">
        <f>VLOOKUP(A148,'RHB v. RHP'!C:AH, 8, FALSE)</f>
        <v>78</v>
      </c>
      <c r="E148" s="22">
        <f>VLOOKUP(A148,'RHB v. RHP'!C:AH, 31, FALSE)</f>
        <v>5</v>
      </c>
      <c r="F148" s="15">
        <f>VLOOKUP(A148,'RHB v. RHP'!C:AH, 12, FALSE)</f>
        <v>7</v>
      </c>
      <c r="G148" s="15">
        <f>VLOOKUP(A148,'RHB v. RHP'!C:AH, 13, FALSE)</f>
        <v>0</v>
      </c>
      <c r="H148" s="15">
        <f>VLOOKUP(A148,'RHB v. RHP'!C:AH, 6, FALSE)</f>
        <v>2</v>
      </c>
      <c r="I148" s="15">
        <f>VLOOKUP(A148,'RHB v. RHP'!C:AH, 25, FALSE)</f>
        <v>1</v>
      </c>
      <c r="J148" s="15">
        <f>VLOOKUP(A148,'RHB v. RHP'!C:AH, 17, FALSE)</f>
        <v>7</v>
      </c>
      <c r="K148" s="23">
        <f>VLOOKUP(A148,'RHB v. RHP'!C:AH, 32, FALSE)</f>
        <v>3</v>
      </c>
      <c r="L148" s="17">
        <f t="shared" si="2"/>
        <v>2.516129032</v>
      </c>
      <c r="M148" s="17">
        <f t="shared" si="3"/>
        <v>0.2790697674</v>
      </c>
      <c r="N148" s="24">
        <f t="shared" si="4"/>
        <v>0.2657807309</v>
      </c>
      <c r="O148" s="24">
        <f t="shared" si="5"/>
        <v>0</v>
      </c>
      <c r="P148" s="24">
        <f t="shared" si="6"/>
        <v>0.3322259136</v>
      </c>
      <c r="Q148" s="24">
        <f t="shared" si="7"/>
        <v>0.02657807309</v>
      </c>
      <c r="R148" s="24">
        <f t="shared" si="8"/>
        <v>0.1794019934</v>
      </c>
      <c r="S148" s="17">
        <f t="shared" si="9"/>
        <v>0.04983388704</v>
      </c>
      <c r="T148" s="17">
        <f t="shared" si="10"/>
        <v>1.132890365</v>
      </c>
      <c r="U148" s="25">
        <f t="shared" si="11"/>
        <v>4866.287157</v>
      </c>
      <c r="V148" s="14"/>
      <c r="W148" s="14"/>
      <c r="X148" s="14"/>
      <c r="Y148" s="14"/>
    </row>
    <row r="149">
      <c r="A149" s="4" t="s">
        <v>307</v>
      </c>
      <c r="B149" s="13"/>
      <c r="C149" s="12">
        <f>VLOOKUP(A149,'RHB v. RHP'!C:AH, 5, FALSE)</f>
        <v>159</v>
      </c>
      <c r="D149" s="22">
        <f>VLOOKUP(A149,'RHB v. RHP'!C:AH, 8, FALSE)</f>
        <v>400</v>
      </c>
      <c r="E149" s="22">
        <f>VLOOKUP(A149,'RHB v. RHP'!C:AH, 31, FALSE)</f>
        <v>49</v>
      </c>
      <c r="F149" s="15">
        <f>VLOOKUP(A149,'RHB v. RHP'!C:AH, 12, FALSE)</f>
        <v>17</v>
      </c>
      <c r="G149" s="15">
        <f>VLOOKUP(A149,'RHB v. RHP'!C:AH, 13, FALSE)</f>
        <v>3</v>
      </c>
      <c r="H149" s="15">
        <f>VLOOKUP(A149,'RHB v. RHP'!C:AH, 6, FALSE)</f>
        <v>10</v>
      </c>
      <c r="I149" s="15">
        <f>VLOOKUP(A149,'RHB v. RHP'!C:AH, 25, FALSE)</f>
        <v>2</v>
      </c>
      <c r="J149" s="15">
        <f>VLOOKUP(A149,'RHB v. RHP'!C:AH, 17, FALSE)</f>
        <v>29</v>
      </c>
      <c r="K149" s="23">
        <f>VLOOKUP(A149,'RHB v. RHP'!C:AH, 32, FALSE)</f>
        <v>17</v>
      </c>
      <c r="L149" s="17">
        <f t="shared" si="2"/>
        <v>2.51572327</v>
      </c>
      <c r="M149" s="17">
        <f t="shared" si="3"/>
        <v>0.3467094703</v>
      </c>
      <c r="N149" s="24">
        <f t="shared" si="4"/>
        <v>0.2086677368</v>
      </c>
      <c r="O149" s="24">
        <f t="shared" si="5"/>
        <v>0.03852327448</v>
      </c>
      <c r="P149" s="24">
        <f t="shared" si="6"/>
        <v>0.2889245586</v>
      </c>
      <c r="Q149" s="24">
        <f t="shared" si="7"/>
        <v>0.01605136437</v>
      </c>
      <c r="R149" s="24">
        <f t="shared" si="8"/>
        <v>0.1573033708</v>
      </c>
      <c r="S149" s="17">
        <f t="shared" si="9"/>
        <v>0.1364365971</v>
      </c>
      <c r="T149" s="17">
        <f t="shared" si="10"/>
        <v>1.192616372</v>
      </c>
      <c r="U149" s="25">
        <f t="shared" si="11"/>
        <v>5122.837932</v>
      </c>
      <c r="V149" s="14"/>
      <c r="W149" s="14"/>
      <c r="X149" s="14"/>
      <c r="Y149" s="14"/>
    </row>
    <row r="150">
      <c r="A150" s="4" t="s">
        <v>297</v>
      </c>
      <c r="B150" s="13"/>
      <c r="C150" s="12">
        <f>VLOOKUP(A150,'RHB v. RHP'!C:AH, 5, FALSE)</f>
        <v>136</v>
      </c>
      <c r="D150" s="22">
        <f>VLOOKUP(A150,'RHB v. RHP'!C:AH, 8, FALSE)</f>
        <v>350</v>
      </c>
      <c r="E150" s="22">
        <f>VLOOKUP(A150,'RHB v. RHP'!C:AH, 31, FALSE)</f>
        <v>37</v>
      </c>
      <c r="F150" s="15">
        <f>VLOOKUP(A150,'RHB v. RHP'!C:AH, 12, FALSE)</f>
        <v>11</v>
      </c>
      <c r="G150" s="15">
        <f>VLOOKUP(A150,'RHB v. RHP'!C:AH, 13, FALSE)</f>
        <v>3</v>
      </c>
      <c r="H150" s="15">
        <f>VLOOKUP(A150,'RHB v. RHP'!C:AH, 6, FALSE)</f>
        <v>9</v>
      </c>
      <c r="I150" s="15">
        <f>VLOOKUP(A150,'RHB v. RHP'!C:AH, 25, FALSE)</f>
        <v>11</v>
      </c>
      <c r="J150" s="15">
        <f>VLOOKUP(A150,'RHB v. RHP'!C:AH, 17, FALSE)</f>
        <v>44</v>
      </c>
      <c r="K150" s="23">
        <f>VLOOKUP(A150,'RHB v. RHP'!C:AH, 32, FALSE)</f>
        <v>10</v>
      </c>
      <c r="L150" s="17">
        <f t="shared" si="2"/>
        <v>2.573529412</v>
      </c>
      <c r="M150" s="17">
        <f t="shared" si="3"/>
        <v>0.3141361257</v>
      </c>
      <c r="N150" s="24">
        <f t="shared" si="4"/>
        <v>0.1745200698</v>
      </c>
      <c r="O150" s="24">
        <f t="shared" si="5"/>
        <v>0.04188481675</v>
      </c>
      <c r="P150" s="24">
        <f t="shared" si="6"/>
        <v>0.2966841187</v>
      </c>
      <c r="Q150" s="24">
        <f t="shared" si="7"/>
        <v>0.04886561955</v>
      </c>
      <c r="R150" s="24">
        <f t="shared" si="8"/>
        <v>0.2233856894</v>
      </c>
      <c r="S150" s="17">
        <f t="shared" si="9"/>
        <v>0.0872600349</v>
      </c>
      <c r="T150" s="17">
        <f t="shared" si="10"/>
        <v>1.186736475</v>
      </c>
      <c r="U150" s="25">
        <f t="shared" si="11"/>
        <v>5097.581057</v>
      </c>
      <c r="V150" s="14"/>
      <c r="W150" s="14"/>
      <c r="X150" s="14"/>
      <c r="Y150" s="14"/>
    </row>
    <row r="151">
      <c r="A151" s="4" t="s">
        <v>66</v>
      </c>
      <c r="B151" s="13"/>
      <c r="C151" s="12">
        <f>VLOOKUP(A151,'RHB v. RHP'!C:AH, 5, FALSE)</f>
        <v>177</v>
      </c>
      <c r="D151" s="22">
        <f>VLOOKUP(A151,'RHB v. RHP'!C:AH, 8, FALSE)</f>
        <v>599</v>
      </c>
      <c r="E151" s="22">
        <f>VLOOKUP(A151,'RHB v. RHP'!C:AH, 31, FALSE)</f>
        <v>86</v>
      </c>
      <c r="F151" s="15">
        <f>VLOOKUP(A151,'RHB v. RHP'!C:AH, 12, FALSE)</f>
        <v>33</v>
      </c>
      <c r="G151" s="15">
        <f>VLOOKUP(A151,'RHB v. RHP'!C:AH, 13, FALSE)</f>
        <v>1</v>
      </c>
      <c r="H151" s="15">
        <f>VLOOKUP(A151,'RHB v. RHP'!C:AH, 6, FALSE)</f>
        <v>19</v>
      </c>
      <c r="I151" s="15">
        <f>VLOOKUP(A151,'RHB v. RHP'!C:AH, 25, FALSE)</f>
        <v>3</v>
      </c>
      <c r="J151" s="15">
        <f>VLOOKUP(A151,'RHB v. RHP'!C:AH, 17, FALSE)</f>
        <v>59</v>
      </c>
      <c r="K151" s="23">
        <f>VLOOKUP(A151,'RHB v. RHP'!C:AH, 32, FALSE)</f>
        <v>1</v>
      </c>
      <c r="L151" s="17">
        <f t="shared" si="2"/>
        <v>3.384180791</v>
      </c>
      <c r="M151" s="17">
        <f t="shared" si="3"/>
        <v>0.397810219</v>
      </c>
      <c r="N151" s="24">
        <f t="shared" si="4"/>
        <v>0.2554744526</v>
      </c>
      <c r="O151" s="24">
        <f t="shared" si="5"/>
        <v>0.009732360097</v>
      </c>
      <c r="P151" s="24">
        <f t="shared" si="6"/>
        <v>0.3284671533</v>
      </c>
      <c r="Q151" s="24">
        <f t="shared" si="7"/>
        <v>0.01459854015</v>
      </c>
      <c r="R151" s="24">
        <f t="shared" si="8"/>
        <v>0.1922141119</v>
      </c>
      <c r="S151" s="17">
        <f t="shared" si="9"/>
        <v>0.006082725061</v>
      </c>
      <c r="T151" s="17">
        <f t="shared" si="10"/>
        <v>1.204379562</v>
      </c>
      <c r="U151" s="25">
        <f t="shared" si="11"/>
        <v>5173.366262</v>
      </c>
      <c r="V151" s="14"/>
      <c r="W151" s="14"/>
      <c r="X151" s="14"/>
      <c r="Y151" s="14"/>
    </row>
    <row r="152">
      <c r="A152" s="4" t="s">
        <v>103</v>
      </c>
      <c r="B152" s="13"/>
      <c r="C152" s="12">
        <f>VLOOKUP(A152,'RHB v. RHP'!C:AH, 5, FALSE)</f>
        <v>81</v>
      </c>
      <c r="D152" s="22">
        <f>VLOOKUP(A152,'RHB v. RHP'!C:AH, 8, FALSE)</f>
        <v>172</v>
      </c>
      <c r="E152" s="22">
        <f>VLOOKUP(A152,'RHB v. RHP'!C:AH, 31, FALSE)</f>
        <v>21</v>
      </c>
      <c r="F152" s="15">
        <f>VLOOKUP(A152,'RHB v. RHP'!C:AH, 12, FALSE)</f>
        <v>10</v>
      </c>
      <c r="G152" s="15">
        <f>VLOOKUP(A152,'RHB v. RHP'!C:AH, 13, FALSE)</f>
        <v>0</v>
      </c>
      <c r="H152" s="15">
        <f>VLOOKUP(A152,'RHB v. RHP'!C:AH, 6, FALSE)</f>
        <v>6</v>
      </c>
      <c r="I152" s="15">
        <f>VLOOKUP(A152,'RHB v. RHP'!C:AH, 25, FALSE)</f>
        <v>3</v>
      </c>
      <c r="J152" s="15">
        <f>VLOOKUP(A152,'RHB v. RHP'!C:AH, 17, FALSE)</f>
        <v>19</v>
      </c>
      <c r="K152" s="23">
        <f>VLOOKUP(A152,'RHB v. RHP'!C:AH, 32, FALSE)</f>
        <v>0</v>
      </c>
      <c r="L152" s="17">
        <f t="shared" si="2"/>
        <v>2.12345679</v>
      </c>
      <c r="M152" s="17">
        <f t="shared" si="3"/>
        <v>0.3341772152</v>
      </c>
      <c r="N152" s="24">
        <f t="shared" si="4"/>
        <v>0.2405063291</v>
      </c>
      <c r="O152" s="24">
        <f t="shared" si="5"/>
        <v>0</v>
      </c>
      <c r="P152" s="24">
        <f t="shared" si="6"/>
        <v>0.3544303797</v>
      </c>
      <c r="Q152" s="24">
        <f t="shared" si="7"/>
        <v>0.03037974684</v>
      </c>
      <c r="R152" s="24">
        <f t="shared" si="8"/>
        <v>0.1974683544</v>
      </c>
      <c r="S152" s="17">
        <f t="shared" si="9"/>
        <v>0</v>
      </c>
      <c r="T152" s="17">
        <f t="shared" si="10"/>
        <v>1.156962025</v>
      </c>
      <c r="U152" s="25">
        <f t="shared" si="11"/>
        <v>4969.68605</v>
      </c>
      <c r="V152" s="14"/>
      <c r="W152" s="14"/>
      <c r="X152" s="14"/>
      <c r="Y152" s="14"/>
    </row>
    <row r="153">
      <c r="A153" s="4" t="s">
        <v>230</v>
      </c>
      <c r="B153" s="13"/>
      <c r="C153" s="12">
        <f>VLOOKUP(A153,'RHB v. RHP'!C:AH, 5, FALSE)</f>
        <v>37</v>
      </c>
      <c r="D153" s="22">
        <f>VLOOKUP(A153,'RHB v. RHP'!C:AH, 8, FALSE)</f>
        <v>76</v>
      </c>
      <c r="E153" s="22">
        <f>VLOOKUP(A153,'RHB v. RHP'!C:AH, 31, FALSE)</f>
        <v>9</v>
      </c>
      <c r="F153" s="15">
        <f>VLOOKUP(A153,'RHB v. RHP'!C:AH, 12, FALSE)</f>
        <v>3</v>
      </c>
      <c r="G153" s="15">
        <f>VLOOKUP(A153,'RHB v. RHP'!C:AH, 13, FALSE)</f>
        <v>0</v>
      </c>
      <c r="H153" s="15">
        <f>VLOOKUP(A153,'RHB v. RHP'!C:AH, 6, FALSE)</f>
        <v>3</v>
      </c>
      <c r="I153" s="15">
        <f>VLOOKUP(A153,'RHB v. RHP'!C:AH, 25, FALSE)</f>
        <v>4</v>
      </c>
      <c r="J153" s="15">
        <f>VLOOKUP(A153,'RHB v. RHP'!C:AH, 17, FALSE)</f>
        <v>1</v>
      </c>
      <c r="K153" s="23">
        <f>VLOOKUP(A153,'RHB v. RHP'!C:AH, 32, FALSE)</f>
        <v>3</v>
      </c>
      <c r="L153" s="17">
        <f t="shared" si="2"/>
        <v>2.054054054</v>
      </c>
      <c r="M153" s="17">
        <f t="shared" si="3"/>
        <v>0.3210702341</v>
      </c>
      <c r="N153" s="24">
        <f t="shared" si="4"/>
        <v>0.2006688963</v>
      </c>
      <c r="O153" s="24">
        <f t="shared" si="5"/>
        <v>0</v>
      </c>
      <c r="P153" s="24">
        <f t="shared" si="6"/>
        <v>0.3678929766</v>
      </c>
      <c r="Q153" s="24">
        <f t="shared" si="7"/>
        <v>0.04682274247</v>
      </c>
      <c r="R153" s="24">
        <f t="shared" si="8"/>
        <v>0.1404682274</v>
      </c>
      <c r="S153" s="17">
        <f t="shared" si="9"/>
        <v>0.05016722408</v>
      </c>
      <c r="T153" s="17">
        <f t="shared" si="10"/>
        <v>1.127090301</v>
      </c>
      <c r="U153" s="25">
        <f t="shared" si="11"/>
        <v>4841.373203</v>
      </c>
      <c r="V153" s="14"/>
      <c r="W153" s="14"/>
      <c r="X153" s="14"/>
      <c r="Y153" s="14"/>
    </row>
    <row r="154">
      <c r="A154" s="8" t="s">
        <v>302</v>
      </c>
      <c r="B154" s="13"/>
      <c r="C154" s="12">
        <f>VLOOKUP(A154,'RHB v. RHP'!C:AH, 5, FALSE)</f>
        <v>23</v>
      </c>
      <c r="D154" s="22">
        <f>VLOOKUP(A154,'RHB v. RHP'!C:AH, 8, FALSE)</f>
        <v>60</v>
      </c>
      <c r="E154" s="22">
        <f>VLOOKUP(A154,'RHB v. RHP'!C:AH, 31, FALSE)</f>
        <v>9</v>
      </c>
      <c r="F154" s="15">
        <f>VLOOKUP(A154,'RHB v. RHP'!C:AH, 12, FALSE)</f>
        <v>2</v>
      </c>
      <c r="G154" s="15">
        <f>VLOOKUP(A154,'RHB v. RHP'!C:AH, 13, FALSE)</f>
        <v>0</v>
      </c>
      <c r="H154" s="15">
        <f>VLOOKUP(A154,'RHB v. RHP'!C:AH, 6, FALSE)</f>
        <v>2</v>
      </c>
      <c r="I154" s="15">
        <f>VLOOKUP(A154,'RHB v. RHP'!C:AH, 25, FALSE)</f>
        <v>1</v>
      </c>
      <c r="J154" s="15">
        <f>VLOOKUP(A154,'RHB v. RHP'!C:AH, 17, FALSE)</f>
        <v>4</v>
      </c>
      <c r="K154" s="23">
        <f>VLOOKUP(A154,'RHB v. RHP'!C:AH, 32, FALSE)</f>
        <v>2</v>
      </c>
      <c r="L154" s="17">
        <f t="shared" si="2"/>
        <v>2.608695652</v>
      </c>
      <c r="M154" s="17">
        <f t="shared" si="3"/>
        <v>0.3392226148</v>
      </c>
      <c r="N154" s="24">
        <f t="shared" si="4"/>
        <v>0.1943462898</v>
      </c>
      <c r="O154" s="24">
        <f t="shared" si="5"/>
        <v>0</v>
      </c>
      <c r="P154" s="24">
        <f t="shared" si="6"/>
        <v>0.3533568905</v>
      </c>
      <c r="Q154" s="24">
        <f t="shared" si="7"/>
        <v>0.02826855124</v>
      </c>
      <c r="R154" s="24">
        <f t="shared" si="8"/>
        <v>0.1696113074</v>
      </c>
      <c r="S154" s="17">
        <f t="shared" si="9"/>
        <v>0.03533568905</v>
      </c>
      <c r="T154" s="17">
        <f t="shared" si="10"/>
        <v>1.120141343</v>
      </c>
      <c r="U154" s="25">
        <f t="shared" si="11"/>
        <v>4811.524219</v>
      </c>
      <c r="V154" s="14"/>
      <c r="W154" s="14"/>
      <c r="X154" s="14"/>
      <c r="Y154" s="14"/>
    </row>
    <row r="155">
      <c r="A155" s="8" t="s">
        <v>394</v>
      </c>
      <c r="B155" s="13"/>
      <c r="C155" s="12">
        <f>VLOOKUP(A155,'RHB v. RHP'!C:AH, 5, FALSE)</f>
        <v>12</v>
      </c>
      <c r="D155" s="22">
        <f>VLOOKUP(A155,'RHB v. RHP'!C:AH, 8, FALSE)</f>
        <v>32</v>
      </c>
      <c r="E155" s="22">
        <f>VLOOKUP(A155,'RHB v. RHP'!C:AH, 31, FALSE)</f>
        <v>4</v>
      </c>
      <c r="F155" s="15">
        <f>VLOOKUP(A155,'RHB v. RHP'!C:AH, 12, FALSE)</f>
        <v>1</v>
      </c>
      <c r="G155" s="15">
        <f>VLOOKUP(A155,'RHB v. RHP'!C:AH, 13, FALSE)</f>
        <v>0</v>
      </c>
      <c r="H155" s="15">
        <f>VLOOKUP(A155,'RHB v. RHP'!C:AH, 6, FALSE)</f>
        <v>1</v>
      </c>
      <c r="I155" s="15">
        <f>VLOOKUP(A155,'RHB v. RHP'!C:AH, 25, FALSE)</f>
        <v>1</v>
      </c>
      <c r="J155" s="15">
        <f>VLOOKUP(A155,'RHB v. RHP'!C:AH, 17, FALSE)</f>
        <v>4</v>
      </c>
      <c r="K155" s="23">
        <f>VLOOKUP(A155,'RHB v. RHP'!C:AH, 32, FALSE)</f>
        <v>1</v>
      </c>
      <c r="L155" s="17">
        <f t="shared" si="2"/>
        <v>2.666666667</v>
      </c>
      <c r="M155" s="17">
        <f t="shared" si="3"/>
        <v>0.3176470588</v>
      </c>
      <c r="N155" s="24">
        <f t="shared" si="4"/>
        <v>0.1960784314</v>
      </c>
      <c r="O155" s="24">
        <f t="shared" si="5"/>
        <v>0</v>
      </c>
      <c r="P155" s="24">
        <f t="shared" si="6"/>
        <v>0.3529411765</v>
      </c>
      <c r="Q155" s="24">
        <f t="shared" si="7"/>
        <v>0.03137254902</v>
      </c>
      <c r="R155" s="24">
        <f t="shared" si="8"/>
        <v>0.1882352941</v>
      </c>
      <c r="S155" s="17">
        <f t="shared" si="9"/>
        <v>0.01960784314</v>
      </c>
      <c r="T155" s="17">
        <f t="shared" si="10"/>
        <v>1.105882353</v>
      </c>
      <c r="U155" s="25">
        <f t="shared" si="11"/>
        <v>4750.275275</v>
      </c>
      <c r="V155" s="14"/>
      <c r="W155" s="14"/>
      <c r="X155" s="14"/>
      <c r="Y155" s="14"/>
    </row>
    <row r="156">
      <c r="A156" s="4" t="s">
        <v>328</v>
      </c>
      <c r="B156" s="13"/>
      <c r="C156" s="12">
        <f>VLOOKUP(A156,'RHB v. RHP'!C:AH, 5, FALSE)</f>
        <v>184</v>
      </c>
      <c r="D156" s="22">
        <f>VLOOKUP(A156,'RHB v. RHP'!C:AH, 8, FALSE)</f>
        <v>552</v>
      </c>
      <c r="E156" s="22">
        <f>VLOOKUP(A156,'RHB v. RHP'!C:AH, 31, FALSE)</f>
        <v>77</v>
      </c>
      <c r="F156" s="15">
        <f>VLOOKUP(A156,'RHB v. RHP'!C:AH, 12, FALSE)</f>
        <v>26</v>
      </c>
      <c r="G156" s="15">
        <f>VLOOKUP(A156,'RHB v. RHP'!C:AH, 13, FALSE)</f>
        <v>2</v>
      </c>
      <c r="H156" s="15">
        <f>VLOOKUP(A156,'RHB v. RHP'!C:AH, 6, FALSE)</f>
        <v>16</v>
      </c>
      <c r="I156" s="15">
        <f>VLOOKUP(A156,'RHB v. RHP'!C:AH, 25, FALSE)</f>
        <v>17</v>
      </c>
      <c r="J156" s="15">
        <f>VLOOKUP(A156,'RHB v. RHP'!C:AH, 17, FALSE)</f>
        <v>31</v>
      </c>
      <c r="K156" s="23">
        <f>VLOOKUP(A156,'RHB v. RHP'!C:AH, 32, FALSE)</f>
        <v>11</v>
      </c>
      <c r="L156" s="17">
        <f t="shared" si="2"/>
        <v>3</v>
      </c>
      <c r="M156" s="17">
        <f t="shared" si="3"/>
        <v>0.3870967742</v>
      </c>
      <c r="N156" s="24">
        <f t="shared" si="4"/>
        <v>0.2258064516</v>
      </c>
      <c r="O156" s="24">
        <f t="shared" si="5"/>
        <v>0.02064516129</v>
      </c>
      <c r="P156" s="24">
        <f t="shared" si="6"/>
        <v>0.3096774194</v>
      </c>
      <c r="Q156" s="24">
        <f t="shared" si="7"/>
        <v>0.05161290323</v>
      </c>
      <c r="R156" s="24">
        <f t="shared" si="8"/>
        <v>0.1316129032</v>
      </c>
      <c r="S156" s="17">
        <f t="shared" si="9"/>
        <v>0.07096774194</v>
      </c>
      <c r="T156" s="17">
        <f t="shared" si="10"/>
        <v>1.197419355</v>
      </c>
      <c r="U156" s="25">
        <f t="shared" si="11"/>
        <v>5143.468959</v>
      </c>
      <c r="V156" s="14"/>
      <c r="W156" s="14"/>
      <c r="X156" s="14"/>
      <c r="Y156" s="14"/>
    </row>
    <row r="157">
      <c r="A157" s="4" t="s">
        <v>257</v>
      </c>
      <c r="B157" s="13"/>
      <c r="C157" s="12">
        <f>VLOOKUP(A157,'RHB v. RHP'!C:AH, 5, FALSE)</f>
        <v>97</v>
      </c>
      <c r="D157" s="22">
        <f>VLOOKUP(A157,'RHB v. RHP'!C:AH, 8, FALSE)</f>
        <v>223</v>
      </c>
      <c r="E157" s="22">
        <f>VLOOKUP(A157,'RHB v. RHP'!C:AH, 31, FALSE)</f>
        <v>27</v>
      </c>
      <c r="F157" s="15">
        <f>VLOOKUP(A157,'RHB v. RHP'!C:AH, 12, FALSE)</f>
        <v>16</v>
      </c>
      <c r="G157" s="15">
        <f>VLOOKUP(A157,'RHB v. RHP'!C:AH, 13, FALSE)</f>
        <v>0</v>
      </c>
      <c r="H157" s="15">
        <f>VLOOKUP(A157,'RHB v. RHP'!C:AH, 6, FALSE)</f>
        <v>9</v>
      </c>
      <c r="I157" s="15">
        <f>VLOOKUP(A157,'RHB v. RHP'!C:AH, 25, FALSE)</f>
        <v>1</v>
      </c>
      <c r="J157" s="15">
        <f>VLOOKUP(A157,'RHB v. RHP'!C:AH, 17, FALSE)</f>
        <v>13</v>
      </c>
      <c r="K157" s="23">
        <f>VLOOKUP(A157,'RHB v. RHP'!C:AH, 32, FALSE)</f>
        <v>0</v>
      </c>
      <c r="L157" s="17">
        <f t="shared" si="2"/>
        <v>2.298969072</v>
      </c>
      <c r="M157" s="17">
        <f t="shared" si="3"/>
        <v>0.33632287</v>
      </c>
      <c r="N157" s="24">
        <f t="shared" si="4"/>
        <v>0.2802690583</v>
      </c>
      <c r="O157" s="24">
        <f t="shared" si="5"/>
        <v>0</v>
      </c>
      <c r="P157" s="24">
        <f t="shared" si="6"/>
        <v>0.3811659193</v>
      </c>
      <c r="Q157" s="24">
        <f t="shared" si="7"/>
        <v>0.01793721973</v>
      </c>
      <c r="R157" s="24">
        <f t="shared" si="8"/>
        <v>0.1479820628</v>
      </c>
      <c r="S157" s="17">
        <f t="shared" si="9"/>
        <v>0</v>
      </c>
      <c r="T157" s="17">
        <f t="shared" si="10"/>
        <v>1.16367713</v>
      </c>
      <c r="U157" s="25">
        <f t="shared" si="11"/>
        <v>4998.530525</v>
      </c>
      <c r="V157" s="14"/>
      <c r="W157" s="14"/>
      <c r="X157" s="14"/>
      <c r="Y157" s="14"/>
    </row>
    <row r="158">
      <c r="A158" s="4" t="s">
        <v>361</v>
      </c>
      <c r="B158" s="13"/>
      <c r="C158" s="12">
        <f>VLOOKUP(A158,'RHB v. RHP'!C:AH, 5, FALSE)</f>
        <v>41</v>
      </c>
      <c r="D158" s="22">
        <f>VLOOKUP(A158,'RHB v. RHP'!C:AH, 8, FALSE)</f>
        <v>91</v>
      </c>
      <c r="E158" s="22">
        <f>VLOOKUP(A158,'RHB v. RHP'!C:AH, 31, FALSE)</f>
        <v>10</v>
      </c>
      <c r="F158" s="15">
        <f>VLOOKUP(A158,'RHB v. RHP'!C:AH, 12, FALSE)</f>
        <v>7</v>
      </c>
      <c r="G158" s="15">
        <f>VLOOKUP(A158,'RHB v. RHP'!C:AH, 13, FALSE)</f>
        <v>0</v>
      </c>
      <c r="H158" s="15">
        <f>VLOOKUP(A158,'RHB v. RHP'!C:AH, 6, FALSE)</f>
        <v>4</v>
      </c>
      <c r="I158" s="15">
        <f>VLOOKUP(A158,'RHB v. RHP'!C:AH, 25, FALSE)</f>
        <v>1</v>
      </c>
      <c r="J158" s="15">
        <f>VLOOKUP(A158,'RHB v. RHP'!C:AH, 17, FALSE)</f>
        <v>4</v>
      </c>
      <c r="K158" s="23">
        <f>VLOOKUP(A158,'RHB v. RHP'!C:AH, 32, FALSE)</f>
        <v>0</v>
      </c>
      <c r="L158" s="17">
        <f t="shared" si="2"/>
        <v>2.219512195</v>
      </c>
      <c r="M158" s="17">
        <f t="shared" si="3"/>
        <v>0.3152866242</v>
      </c>
      <c r="N158" s="24">
        <f t="shared" si="4"/>
        <v>0.2547770701</v>
      </c>
      <c r="O158" s="24">
        <f t="shared" si="5"/>
        <v>0</v>
      </c>
      <c r="P158" s="24">
        <f t="shared" si="6"/>
        <v>0.3821656051</v>
      </c>
      <c r="Q158" s="24">
        <f t="shared" si="7"/>
        <v>0.02547770701</v>
      </c>
      <c r="R158" s="24">
        <f t="shared" si="8"/>
        <v>0.152866242</v>
      </c>
      <c r="S158" s="17">
        <f t="shared" si="9"/>
        <v>0</v>
      </c>
      <c r="T158" s="17">
        <f t="shared" si="10"/>
        <v>1.130573248</v>
      </c>
      <c r="U158" s="25">
        <f t="shared" si="11"/>
        <v>4856.33407</v>
      </c>
      <c r="V158" s="14"/>
      <c r="W158" s="14"/>
      <c r="X158" s="14"/>
      <c r="Y158" s="14"/>
    </row>
    <row r="159">
      <c r="A159" s="4" t="s">
        <v>313</v>
      </c>
      <c r="B159" s="13"/>
      <c r="C159" s="12">
        <f>VLOOKUP(A159,'RHB v. RHP'!C:AH, 5, FALSE)</f>
        <v>66</v>
      </c>
      <c r="D159" s="22">
        <f>VLOOKUP(A159,'RHB v. RHP'!C:AH, 8, FALSE)</f>
        <v>182</v>
      </c>
      <c r="E159" s="22">
        <f>VLOOKUP(A159,'RHB v. RHP'!C:AH, 31, FALSE)</f>
        <v>30</v>
      </c>
      <c r="F159" s="15">
        <f>VLOOKUP(A159,'RHB v. RHP'!C:AH, 12, FALSE)</f>
        <v>8</v>
      </c>
      <c r="G159" s="15">
        <f>VLOOKUP(A159,'RHB v. RHP'!C:AH, 13, FALSE)</f>
        <v>0</v>
      </c>
      <c r="H159" s="15">
        <f>VLOOKUP(A159,'RHB v. RHP'!C:AH, 6, FALSE)</f>
        <v>4</v>
      </c>
      <c r="I159" s="15">
        <f>VLOOKUP(A159,'RHB v. RHP'!C:AH, 25, FALSE)</f>
        <v>4</v>
      </c>
      <c r="J159" s="15">
        <f>VLOOKUP(A159,'RHB v. RHP'!C:AH, 17, FALSE)</f>
        <v>20</v>
      </c>
      <c r="K159" s="23">
        <f>VLOOKUP(A159,'RHB v. RHP'!C:AH, 32, FALSE)</f>
        <v>2</v>
      </c>
      <c r="L159" s="17">
        <f t="shared" si="2"/>
        <v>2.757575758</v>
      </c>
      <c r="M159" s="17">
        <f t="shared" si="3"/>
        <v>0.3925925926</v>
      </c>
      <c r="N159" s="24">
        <f t="shared" si="4"/>
        <v>0.2098765432</v>
      </c>
      <c r="O159" s="24">
        <f t="shared" si="5"/>
        <v>0</v>
      </c>
      <c r="P159" s="24">
        <f t="shared" si="6"/>
        <v>0.2962962963</v>
      </c>
      <c r="Q159" s="24">
        <f t="shared" si="7"/>
        <v>0.03456790123</v>
      </c>
      <c r="R159" s="24">
        <f t="shared" si="8"/>
        <v>0.1975308642</v>
      </c>
      <c r="S159" s="17">
        <f t="shared" si="9"/>
        <v>0.02469135802</v>
      </c>
      <c r="T159" s="17">
        <f t="shared" si="10"/>
        <v>1.155555556</v>
      </c>
      <c r="U159" s="25">
        <f t="shared" si="11"/>
        <v>4963.644613</v>
      </c>
      <c r="V159" s="14"/>
      <c r="W159" s="14"/>
      <c r="X159" s="14"/>
      <c r="Y159" s="14"/>
    </row>
    <row r="160">
      <c r="A160" s="4" t="s">
        <v>56</v>
      </c>
      <c r="B160" s="13"/>
      <c r="C160" s="12">
        <f>VLOOKUP(A160,'RHB v. RHP'!C:AH, 5, FALSE)</f>
        <v>162</v>
      </c>
      <c r="D160" s="22">
        <f>VLOOKUP(A160,'RHB v. RHP'!C:AH, 8, FALSE)</f>
        <v>480</v>
      </c>
      <c r="E160" s="22">
        <f>VLOOKUP(A160,'RHB v. RHP'!C:AH, 31, FALSE)</f>
        <v>99</v>
      </c>
      <c r="F160" s="15">
        <f>VLOOKUP(A160,'RHB v. RHP'!C:AH, 12, FALSE)</f>
        <v>31</v>
      </c>
      <c r="G160" s="15">
        <f>VLOOKUP(A160,'RHB v. RHP'!C:AH, 13, FALSE)</f>
        <v>2</v>
      </c>
      <c r="H160" s="15">
        <f>VLOOKUP(A160,'RHB v. RHP'!C:AH, 6, FALSE)</f>
        <v>8</v>
      </c>
      <c r="I160" s="15">
        <f>VLOOKUP(A160,'RHB v. RHP'!C:AH, 25, FALSE)</f>
        <v>4</v>
      </c>
      <c r="J160" s="15">
        <f>VLOOKUP(A160,'RHB v. RHP'!C:AH, 17, FALSE)</f>
        <v>16</v>
      </c>
      <c r="K160" s="23">
        <f>VLOOKUP(A160,'RHB v. RHP'!C:AH, 32, FALSE)</f>
        <v>2</v>
      </c>
      <c r="L160" s="17">
        <f t="shared" si="2"/>
        <v>2.962962963</v>
      </c>
      <c r="M160" s="17">
        <f t="shared" si="3"/>
        <v>0.520625889</v>
      </c>
      <c r="N160" s="24">
        <f t="shared" si="4"/>
        <v>0.2844950213</v>
      </c>
      <c r="O160" s="24">
        <f t="shared" si="5"/>
        <v>0.02275960171</v>
      </c>
      <c r="P160" s="24">
        <f t="shared" si="6"/>
        <v>0.2275960171</v>
      </c>
      <c r="Q160" s="24">
        <f t="shared" si="7"/>
        <v>0.01991465149</v>
      </c>
      <c r="R160" s="24">
        <f t="shared" si="8"/>
        <v>0.1024182077</v>
      </c>
      <c r="S160" s="17">
        <f t="shared" si="9"/>
        <v>0.01422475107</v>
      </c>
      <c r="T160" s="17">
        <f t="shared" si="10"/>
        <v>1.192034139</v>
      </c>
      <c r="U160" s="25">
        <f t="shared" si="11"/>
        <v>5120.336972</v>
      </c>
      <c r="V160" s="14"/>
      <c r="W160" s="14"/>
      <c r="X160" s="14"/>
      <c r="Y160" s="14"/>
    </row>
    <row r="161">
      <c r="A161" s="8" t="s">
        <v>415</v>
      </c>
      <c r="B161" s="13"/>
      <c r="C161" s="12">
        <f>VLOOKUP(A161,'RHB v. RHP'!C:AH, 5, FALSE)</f>
        <v>12</v>
      </c>
      <c r="D161" s="22">
        <f>VLOOKUP(A161,'RHB v. RHP'!C:AH, 8, FALSE)</f>
        <v>30</v>
      </c>
      <c r="E161" s="22">
        <f>VLOOKUP(A161,'RHB v. RHP'!C:AH, 31, FALSE)</f>
        <v>4</v>
      </c>
      <c r="F161" s="15">
        <f>VLOOKUP(A161,'RHB v. RHP'!C:AH, 12, FALSE)</f>
        <v>0</v>
      </c>
      <c r="G161" s="15">
        <f>VLOOKUP(A161,'RHB v. RHP'!C:AH, 13, FALSE)</f>
        <v>2</v>
      </c>
      <c r="H161" s="15">
        <f>VLOOKUP(A161,'RHB v. RHP'!C:AH, 6, FALSE)</f>
        <v>0</v>
      </c>
      <c r="I161" s="15">
        <f>VLOOKUP(A161,'RHB v. RHP'!C:AH, 25, FALSE)</f>
        <v>0</v>
      </c>
      <c r="J161" s="15">
        <f>VLOOKUP(A161,'RHB v. RHP'!C:AH, 17, FALSE)</f>
        <v>3</v>
      </c>
      <c r="K161" s="23">
        <f>VLOOKUP(A161,'RHB v. RHP'!C:AH, 32, FALSE)</f>
        <v>1</v>
      </c>
      <c r="L161" s="17">
        <f t="shared" si="2"/>
        <v>2.5</v>
      </c>
      <c r="M161" s="17">
        <f t="shared" si="3"/>
        <v>0.3201581028</v>
      </c>
      <c r="N161" s="24">
        <f t="shared" si="4"/>
        <v>0.1778656126</v>
      </c>
      <c r="O161" s="24">
        <f t="shared" si="5"/>
        <v>0.06324110672</v>
      </c>
      <c r="P161" s="24">
        <f t="shared" si="6"/>
        <v>0.3162055336</v>
      </c>
      <c r="Q161" s="24">
        <f t="shared" si="7"/>
        <v>0.02371541502</v>
      </c>
      <c r="R161" s="24">
        <f t="shared" si="8"/>
        <v>0.1818181818</v>
      </c>
      <c r="S161" s="17">
        <f t="shared" si="9"/>
        <v>0.01976284585</v>
      </c>
      <c r="T161" s="17">
        <f t="shared" si="10"/>
        <v>1.102766798</v>
      </c>
      <c r="U161" s="25">
        <f t="shared" si="11"/>
        <v>4736.892529</v>
      </c>
      <c r="V161" s="14"/>
      <c r="W161" s="14"/>
      <c r="X161" s="14"/>
      <c r="Y161" s="14"/>
    </row>
    <row r="162">
      <c r="A162" s="4" t="s">
        <v>356</v>
      </c>
      <c r="B162" s="13"/>
      <c r="C162" s="12">
        <f>VLOOKUP(A162,'RHB v. RHP'!C:AH, 5, FALSE)</f>
        <v>64</v>
      </c>
      <c r="D162" s="22">
        <f>VLOOKUP(A162,'RHB v. RHP'!C:AH, 8, FALSE)</f>
        <v>178</v>
      </c>
      <c r="E162" s="22">
        <f>VLOOKUP(A162,'RHB v. RHP'!C:AH, 31, FALSE)</f>
        <v>20</v>
      </c>
      <c r="F162" s="15">
        <f>VLOOKUP(A162,'RHB v. RHP'!C:AH, 12, FALSE)</f>
        <v>12</v>
      </c>
      <c r="G162" s="15">
        <f>VLOOKUP(A162,'RHB v. RHP'!C:AH, 13, FALSE)</f>
        <v>1</v>
      </c>
      <c r="H162" s="15">
        <f>VLOOKUP(A162,'RHB v. RHP'!C:AH, 6, FALSE)</f>
        <v>6</v>
      </c>
      <c r="I162" s="15">
        <f>VLOOKUP(A162,'RHB v. RHP'!C:AH, 25, FALSE)</f>
        <v>3</v>
      </c>
      <c r="J162" s="15">
        <f>VLOOKUP(A162,'RHB v. RHP'!C:AH, 17, FALSE)</f>
        <v>9</v>
      </c>
      <c r="K162" s="23">
        <f>VLOOKUP(A162,'RHB v. RHP'!C:AH, 32, FALSE)</f>
        <v>2</v>
      </c>
      <c r="L162" s="17">
        <f t="shared" si="2"/>
        <v>2.78125</v>
      </c>
      <c r="M162" s="17">
        <f t="shared" si="3"/>
        <v>0.3216957606</v>
      </c>
      <c r="N162" s="24">
        <f t="shared" si="4"/>
        <v>0.2618453865</v>
      </c>
      <c r="O162" s="24">
        <f t="shared" si="5"/>
        <v>0.01995012469</v>
      </c>
      <c r="P162" s="24">
        <f t="shared" si="6"/>
        <v>0.349127182</v>
      </c>
      <c r="Q162" s="24">
        <f t="shared" si="7"/>
        <v>0.02992518703</v>
      </c>
      <c r="R162" s="24">
        <f t="shared" si="8"/>
        <v>0.144638404</v>
      </c>
      <c r="S162" s="17">
        <f t="shared" si="9"/>
        <v>0.02493765586</v>
      </c>
      <c r="T162" s="17">
        <f t="shared" si="10"/>
        <v>1.152119701</v>
      </c>
      <c r="U162" s="25">
        <f t="shared" si="11"/>
        <v>4948.88603</v>
      </c>
      <c r="V162" s="14"/>
      <c r="W162" s="14"/>
      <c r="X162" s="14"/>
      <c r="Y162" s="14"/>
    </row>
    <row r="163">
      <c r="A163" s="4" t="s">
        <v>241</v>
      </c>
      <c r="B163" s="13"/>
      <c r="C163" s="12">
        <f>VLOOKUP(A163,'RHB v. RHP'!C:AH, 5, FALSE)</f>
        <v>160</v>
      </c>
      <c r="D163" s="22">
        <f>VLOOKUP(A163,'RHB v. RHP'!C:AH, 8, FALSE)</f>
        <v>530</v>
      </c>
      <c r="E163" s="22">
        <f>VLOOKUP(A163,'RHB v. RHP'!C:AH, 31, FALSE)</f>
        <v>72</v>
      </c>
      <c r="F163" s="15">
        <f>VLOOKUP(A163,'RHB v. RHP'!C:AH, 12, FALSE)</f>
        <v>30</v>
      </c>
      <c r="G163" s="15">
        <f>VLOOKUP(A163,'RHB v. RHP'!C:AH, 13, FALSE)</f>
        <v>3</v>
      </c>
      <c r="H163" s="15">
        <f>VLOOKUP(A163,'RHB v. RHP'!C:AH, 6, FALSE)</f>
        <v>9</v>
      </c>
      <c r="I163" s="15">
        <f>VLOOKUP(A163,'RHB v. RHP'!C:AH, 25, FALSE)</f>
        <v>6</v>
      </c>
      <c r="J163" s="15">
        <f>VLOOKUP(A163,'RHB v. RHP'!C:AH, 17, FALSE)</f>
        <v>68</v>
      </c>
      <c r="K163" s="23">
        <f>VLOOKUP(A163,'RHB v. RHP'!C:AH, 32, FALSE)</f>
        <v>6</v>
      </c>
      <c r="L163" s="17">
        <f t="shared" si="2"/>
        <v>3.3125</v>
      </c>
      <c r="M163" s="17">
        <f t="shared" si="3"/>
        <v>0.3784860558</v>
      </c>
      <c r="N163" s="24">
        <f t="shared" si="4"/>
        <v>0.2589641434</v>
      </c>
      <c r="O163" s="24">
        <f t="shared" si="5"/>
        <v>0.03187250996</v>
      </c>
      <c r="P163" s="24">
        <f t="shared" si="6"/>
        <v>0.2257636122</v>
      </c>
      <c r="Q163" s="24">
        <f t="shared" si="7"/>
        <v>0.02390438247</v>
      </c>
      <c r="R163" s="24">
        <f t="shared" si="8"/>
        <v>0.2337317397</v>
      </c>
      <c r="S163" s="17">
        <f t="shared" si="9"/>
        <v>0.03984063745</v>
      </c>
      <c r="T163" s="17">
        <f t="shared" si="10"/>
        <v>1.192563081</v>
      </c>
      <c r="U163" s="25">
        <f t="shared" si="11"/>
        <v>5122.609021</v>
      </c>
      <c r="V163" s="14"/>
      <c r="W163" s="14"/>
      <c r="X163" s="14"/>
      <c r="Y163" s="14"/>
    </row>
    <row r="164">
      <c r="A164" s="4" t="s">
        <v>285</v>
      </c>
      <c r="B164" s="13"/>
      <c r="C164" s="12">
        <f>VLOOKUP(A164,'RHB v. RHP'!C:AH, 5, FALSE)</f>
        <v>60</v>
      </c>
      <c r="D164" s="22">
        <f>VLOOKUP(A164,'RHB v. RHP'!C:AH, 8, FALSE)</f>
        <v>137</v>
      </c>
      <c r="E164" s="22">
        <f>VLOOKUP(A164,'RHB v. RHP'!C:AH, 31, FALSE)</f>
        <v>17</v>
      </c>
      <c r="F164" s="15">
        <f>VLOOKUP(A164,'RHB v. RHP'!C:AH, 12, FALSE)</f>
        <v>3</v>
      </c>
      <c r="G164" s="15">
        <f>VLOOKUP(A164,'RHB v. RHP'!C:AH, 13, FALSE)</f>
        <v>2</v>
      </c>
      <c r="H164" s="15">
        <f>VLOOKUP(A164,'RHB v. RHP'!C:AH, 6, FALSE)</f>
        <v>4</v>
      </c>
      <c r="I164" s="15">
        <f>VLOOKUP(A164,'RHB v. RHP'!C:AH, 25, FALSE)</f>
        <v>4</v>
      </c>
      <c r="J164" s="15">
        <f>VLOOKUP(A164,'RHB v. RHP'!C:AH, 17, FALSE)</f>
        <v>13</v>
      </c>
      <c r="K164" s="23">
        <f>VLOOKUP(A164,'RHB v. RHP'!C:AH, 32, FALSE)</f>
        <v>3</v>
      </c>
      <c r="L164" s="17">
        <f t="shared" si="2"/>
        <v>2.283333333</v>
      </c>
      <c r="M164" s="17">
        <f t="shared" si="3"/>
        <v>0.3333333333</v>
      </c>
      <c r="N164" s="24">
        <f t="shared" si="4"/>
        <v>0.1666666667</v>
      </c>
      <c r="O164" s="24">
        <f t="shared" si="5"/>
        <v>0.04444444444</v>
      </c>
      <c r="P164" s="24">
        <f t="shared" si="6"/>
        <v>0.3333333333</v>
      </c>
      <c r="Q164" s="24">
        <f t="shared" si="7"/>
        <v>0.03888888889</v>
      </c>
      <c r="R164" s="24">
        <f t="shared" si="8"/>
        <v>0.1833333333</v>
      </c>
      <c r="S164" s="17">
        <f t="shared" si="9"/>
        <v>0.04166666667</v>
      </c>
      <c r="T164" s="17">
        <f t="shared" si="10"/>
        <v>1.141666667</v>
      </c>
      <c r="U164" s="25">
        <f t="shared" si="11"/>
        <v>4903.985423</v>
      </c>
      <c r="V164" s="14"/>
      <c r="W164" s="14"/>
      <c r="X164" s="14"/>
      <c r="Y164" s="14"/>
    </row>
    <row r="165">
      <c r="A165" s="4" t="s">
        <v>310</v>
      </c>
      <c r="B165" s="13"/>
      <c r="C165" s="12">
        <f>VLOOKUP(A165,'RHB v. RHP'!C:AH, 5, FALSE)</f>
        <v>45</v>
      </c>
      <c r="D165" s="22">
        <f>VLOOKUP(A165,'RHB v. RHP'!C:AH, 8, FALSE)</f>
        <v>91</v>
      </c>
      <c r="E165" s="22">
        <f>VLOOKUP(A165,'RHB v. RHP'!C:AH, 31, FALSE)</f>
        <v>12</v>
      </c>
      <c r="F165" s="15">
        <f>VLOOKUP(A165,'RHB v. RHP'!C:AH, 12, FALSE)</f>
        <v>5</v>
      </c>
      <c r="G165" s="15">
        <f>VLOOKUP(A165,'RHB v. RHP'!C:AH, 13, FALSE)</f>
        <v>0</v>
      </c>
      <c r="H165" s="15">
        <f>VLOOKUP(A165,'RHB v. RHP'!C:AH, 6, FALSE)</f>
        <v>3</v>
      </c>
      <c r="I165" s="15">
        <f>VLOOKUP(A165,'RHB v. RHP'!C:AH, 25, FALSE)</f>
        <v>2</v>
      </c>
      <c r="J165" s="15">
        <f>VLOOKUP(A165,'RHB v. RHP'!C:AH, 17, FALSE)</f>
        <v>7</v>
      </c>
      <c r="K165" s="23">
        <f>VLOOKUP(A165,'RHB v. RHP'!C:AH, 32, FALSE)</f>
        <v>1</v>
      </c>
      <c r="L165" s="17">
        <f t="shared" si="2"/>
        <v>2.022222222</v>
      </c>
      <c r="M165" s="17">
        <f t="shared" si="3"/>
        <v>0.3343949045</v>
      </c>
      <c r="N165" s="24">
        <f t="shared" si="4"/>
        <v>0.2229299363</v>
      </c>
      <c r="O165" s="24">
        <f t="shared" si="5"/>
        <v>0</v>
      </c>
      <c r="P165" s="24">
        <f t="shared" si="6"/>
        <v>0.3503184713</v>
      </c>
      <c r="Q165" s="24">
        <f t="shared" si="7"/>
        <v>0.03184713376</v>
      </c>
      <c r="R165" s="24">
        <f t="shared" si="8"/>
        <v>0.1719745223</v>
      </c>
      <c r="S165" s="17">
        <f t="shared" si="9"/>
        <v>0.01592356688</v>
      </c>
      <c r="T165" s="17">
        <f t="shared" si="10"/>
        <v>1.127388535</v>
      </c>
      <c r="U165" s="25">
        <f t="shared" si="11"/>
        <v>4842.654256</v>
      </c>
      <c r="V165" s="14"/>
      <c r="W165" s="14"/>
      <c r="X165" s="14"/>
      <c r="Y165" s="14"/>
    </row>
    <row r="166">
      <c r="A166" s="4" t="s">
        <v>187</v>
      </c>
      <c r="B166" s="13"/>
      <c r="C166" s="12">
        <f>VLOOKUP(A166,'RHB v. RHP'!C:AH, 5, FALSE)</f>
        <v>58</v>
      </c>
      <c r="D166" s="22">
        <f>VLOOKUP(A166,'RHB v. RHP'!C:AH, 8, FALSE)</f>
        <v>168</v>
      </c>
      <c r="E166" s="22">
        <f>VLOOKUP(A166,'RHB v. RHP'!C:AH, 31, FALSE)</f>
        <v>21</v>
      </c>
      <c r="F166" s="15">
        <f>VLOOKUP(A166,'RHB v. RHP'!C:AH, 12, FALSE)</f>
        <v>8</v>
      </c>
      <c r="G166" s="15">
        <f>VLOOKUP(A166,'RHB v. RHP'!C:AH, 13, FALSE)</f>
        <v>1</v>
      </c>
      <c r="H166" s="15">
        <f>VLOOKUP(A166,'RHB v. RHP'!C:AH, 6, FALSE)</f>
        <v>4</v>
      </c>
      <c r="I166" s="15">
        <f>VLOOKUP(A166,'RHB v. RHP'!C:AH, 25, FALSE)</f>
        <v>6</v>
      </c>
      <c r="J166" s="15">
        <f>VLOOKUP(A166,'RHB v. RHP'!C:AH, 17, FALSE)</f>
        <v>18</v>
      </c>
      <c r="K166" s="23">
        <f>VLOOKUP(A166,'RHB v. RHP'!C:AH, 32, FALSE)</f>
        <v>2</v>
      </c>
      <c r="L166" s="17">
        <f t="shared" si="2"/>
        <v>2.896551724</v>
      </c>
      <c r="M166" s="17">
        <f t="shared" si="3"/>
        <v>0.3375959079</v>
      </c>
      <c r="N166" s="24">
        <f t="shared" si="4"/>
        <v>0.2173913043</v>
      </c>
      <c r="O166" s="24">
        <f t="shared" si="5"/>
        <v>0.02046035806</v>
      </c>
      <c r="P166" s="24">
        <f t="shared" si="6"/>
        <v>0.3069053708</v>
      </c>
      <c r="Q166" s="24">
        <f t="shared" si="7"/>
        <v>0.04603580563</v>
      </c>
      <c r="R166" s="24">
        <f t="shared" si="8"/>
        <v>0.1943734015</v>
      </c>
      <c r="S166" s="17">
        <f t="shared" si="9"/>
        <v>0.02557544757</v>
      </c>
      <c r="T166" s="17">
        <f t="shared" si="10"/>
        <v>1.148337596</v>
      </c>
      <c r="U166" s="25">
        <f t="shared" si="11"/>
        <v>4932.640144</v>
      </c>
      <c r="V166" s="14"/>
      <c r="W166" s="14"/>
      <c r="X166" s="14"/>
      <c r="Y166" s="14"/>
    </row>
    <row r="167">
      <c r="A167" s="4" t="s">
        <v>58</v>
      </c>
      <c r="B167" s="13"/>
      <c r="C167" s="12">
        <f>VLOOKUP(A167,'RHB v. RHP'!C:AH, 5, FALSE)</f>
        <v>111</v>
      </c>
      <c r="D167" s="22">
        <f>VLOOKUP(A167,'RHB v. RHP'!C:AH, 8, FALSE)</f>
        <v>283</v>
      </c>
      <c r="E167" s="22">
        <f>VLOOKUP(A167,'RHB v. RHP'!C:AH, 31, FALSE)</f>
        <v>47</v>
      </c>
      <c r="F167" s="15">
        <f>VLOOKUP(A167,'RHB v. RHP'!C:AH, 12, FALSE)</f>
        <v>9</v>
      </c>
      <c r="G167" s="15">
        <f>VLOOKUP(A167,'RHB v. RHP'!C:AH, 13, FALSE)</f>
        <v>1</v>
      </c>
      <c r="H167" s="15">
        <f>VLOOKUP(A167,'RHB v. RHP'!C:AH, 6, FALSE)</f>
        <v>8</v>
      </c>
      <c r="I167" s="15">
        <f>VLOOKUP(A167,'RHB v. RHP'!C:AH, 25, FALSE)</f>
        <v>4</v>
      </c>
      <c r="J167" s="15">
        <f>VLOOKUP(A167,'RHB v. RHP'!C:AH, 17, FALSE)</f>
        <v>27</v>
      </c>
      <c r="K167" s="23">
        <f>VLOOKUP(A167,'RHB v. RHP'!C:AH, 32, FALSE)</f>
        <v>3</v>
      </c>
      <c r="L167" s="17">
        <f t="shared" si="2"/>
        <v>2.54954955</v>
      </c>
      <c r="M167" s="17">
        <f t="shared" si="3"/>
        <v>0.4150197628</v>
      </c>
      <c r="N167" s="24">
        <f t="shared" si="4"/>
        <v>0.1778656126</v>
      </c>
      <c r="O167" s="24">
        <f t="shared" si="5"/>
        <v>0.01581027668</v>
      </c>
      <c r="P167" s="24">
        <f t="shared" si="6"/>
        <v>0.3162055336</v>
      </c>
      <c r="Q167" s="24">
        <f t="shared" si="7"/>
        <v>0.02766798419</v>
      </c>
      <c r="R167" s="24">
        <f t="shared" si="8"/>
        <v>0.185770751</v>
      </c>
      <c r="S167" s="17">
        <f t="shared" si="9"/>
        <v>0.02964426877</v>
      </c>
      <c r="T167" s="17">
        <f t="shared" si="10"/>
        <v>1.16798419</v>
      </c>
      <c r="U167" s="25">
        <f t="shared" si="11"/>
        <v>5017.031335</v>
      </c>
      <c r="V167" s="14"/>
      <c r="W167" s="14"/>
      <c r="X167" s="14"/>
      <c r="Y167" s="14"/>
    </row>
    <row r="168">
      <c r="A168" s="4" t="s">
        <v>342</v>
      </c>
      <c r="B168" s="13"/>
      <c r="C168" s="12">
        <f>VLOOKUP(A168,'RHB v. RHP'!C:AH, 5, FALSE)</f>
        <v>80</v>
      </c>
      <c r="D168" s="22">
        <f>VLOOKUP(A168,'RHB v. RHP'!C:AH, 8, FALSE)</f>
        <v>228</v>
      </c>
      <c r="E168" s="22">
        <f>VLOOKUP(A168,'RHB v. RHP'!C:AH, 31, FALSE)</f>
        <v>17</v>
      </c>
      <c r="F168" s="15">
        <f>VLOOKUP(A168,'RHB v. RHP'!C:AH, 12, FALSE)</f>
        <v>17</v>
      </c>
      <c r="G168" s="15">
        <f>VLOOKUP(A168,'RHB v. RHP'!C:AH, 13, FALSE)</f>
        <v>1</v>
      </c>
      <c r="H168" s="15">
        <f>VLOOKUP(A168,'RHB v. RHP'!C:AH, 6, FALSE)</f>
        <v>11</v>
      </c>
      <c r="I168" s="15">
        <f>VLOOKUP(A168,'RHB v. RHP'!C:AH, 25, FALSE)</f>
        <v>2</v>
      </c>
      <c r="J168" s="15">
        <f>VLOOKUP(A168,'RHB v. RHP'!C:AH, 17, FALSE)</f>
        <v>15</v>
      </c>
      <c r="K168" s="23">
        <f>VLOOKUP(A168,'RHB v. RHP'!C:AH, 32, FALSE)</f>
        <v>-1</v>
      </c>
      <c r="L168" s="17">
        <f t="shared" si="2"/>
        <v>2.85</v>
      </c>
      <c r="M168" s="17">
        <f t="shared" si="3"/>
        <v>0.266075388</v>
      </c>
      <c r="N168" s="24">
        <f t="shared" si="4"/>
        <v>0.288248337</v>
      </c>
      <c r="O168" s="24">
        <f t="shared" si="5"/>
        <v>0.0177383592</v>
      </c>
      <c r="P168" s="24">
        <f t="shared" si="6"/>
        <v>0.421286031</v>
      </c>
      <c r="Q168" s="24">
        <f t="shared" si="7"/>
        <v>0.022172949</v>
      </c>
      <c r="R168" s="24">
        <f t="shared" si="8"/>
        <v>0.155210643</v>
      </c>
      <c r="S168" s="17">
        <f t="shared" si="9"/>
        <v>-0.0110864745</v>
      </c>
      <c r="T168" s="17">
        <f t="shared" si="10"/>
        <v>1.159645233</v>
      </c>
      <c r="U168" s="25">
        <f t="shared" si="11"/>
        <v>4981.211665</v>
      </c>
      <c r="V168" s="14"/>
      <c r="W168" s="14"/>
      <c r="X168" s="14"/>
      <c r="Y168" s="14"/>
    </row>
    <row r="169">
      <c r="A169" s="4" t="s">
        <v>334</v>
      </c>
      <c r="B169" s="13"/>
      <c r="C169" s="12">
        <f>VLOOKUP(A169,'RHB v. RHP'!C:AH, 5, FALSE)</f>
        <v>55</v>
      </c>
      <c r="D169" s="22">
        <f>VLOOKUP(A169,'RHB v. RHP'!C:AH, 8, FALSE)</f>
        <v>97</v>
      </c>
      <c r="E169" s="22">
        <f>VLOOKUP(A169,'RHB v. RHP'!C:AH, 31, FALSE)</f>
        <v>12</v>
      </c>
      <c r="F169" s="15">
        <f>VLOOKUP(A169,'RHB v. RHP'!C:AH, 12, FALSE)</f>
        <v>6</v>
      </c>
      <c r="G169" s="15">
        <f>VLOOKUP(A169,'RHB v. RHP'!C:AH, 13, FALSE)</f>
        <v>0</v>
      </c>
      <c r="H169" s="15">
        <f>VLOOKUP(A169,'RHB v. RHP'!C:AH, 6, FALSE)</f>
        <v>2</v>
      </c>
      <c r="I169" s="15">
        <f>VLOOKUP(A169,'RHB v. RHP'!C:AH, 25, FALSE)</f>
        <v>0</v>
      </c>
      <c r="J169" s="15">
        <f>VLOOKUP(A169,'RHB v. RHP'!C:AH, 17, FALSE)</f>
        <v>5</v>
      </c>
      <c r="K169" s="23">
        <f>VLOOKUP(A169,'RHB v. RHP'!C:AH, 32, FALSE)</f>
        <v>5</v>
      </c>
      <c r="L169" s="17">
        <f t="shared" si="2"/>
        <v>1.763636364</v>
      </c>
      <c r="M169" s="17">
        <f t="shared" si="3"/>
        <v>0.328125</v>
      </c>
      <c r="N169" s="24">
        <f t="shared" si="4"/>
        <v>0.234375</v>
      </c>
      <c r="O169" s="24">
        <f t="shared" si="5"/>
        <v>0</v>
      </c>
      <c r="P169" s="24">
        <f t="shared" si="6"/>
        <v>0.3125</v>
      </c>
      <c r="Q169" s="24">
        <f t="shared" si="7"/>
        <v>0.01875</v>
      </c>
      <c r="R169" s="24">
        <f t="shared" si="8"/>
        <v>0.15625</v>
      </c>
      <c r="S169" s="17">
        <f t="shared" si="9"/>
        <v>0.078125</v>
      </c>
      <c r="T169" s="17">
        <f t="shared" si="10"/>
        <v>1.128125</v>
      </c>
      <c r="U169" s="25">
        <f t="shared" si="11"/>
        <v>4845.817713</v>
      </c>
      <c r="V169" s="14"/>
      <c r="W169" s="14"/>
      <c r="X169" s="14"/>
      <c r="Y169" s="14"/>
    </row>
    <row r="170">
      <c r="A170" s="4" t="s">
        <v>167</v>
      </c>
      <c r="B170" s="13"/>
      <c r="C170" s="12">
        <f>VLOOKUP(A170,'RHB v. RHP'!C:AH, 5, FALSE)</f>
        <v>174</v>
      </c>
      <c r="D170" s="22">
        <f>VLOOKUP(A170,'RHB v. RHP'!C:AH, 8, FALSE)</f>
        <v>559</v>
      </c>
      <c r="E170" s="22">
        <f>VLOOKUP(A170,'RHB v. RHP'!C:AH, 31, FALSE)</f>
        <v>120</v>
      </c>
      <c r="F170" s="15">
        <f>VLOOKUP(A170,'RHB v. RHP'!C:AH, 12, FALSE)</f>
        <v>27</v>
      </c>
      <c r="G170" s="15">
        <f>VLOOKUP(A170,'RHB v. RHP'!C:AH, 13, FALSE)</f>
        <v>3</v>
      </c>
      <c r="H170" s="15">
        <f>VLOOKUP(A170,'RHB v. RHP'!C:AH, 6, FALSE)</f>
        <v>5</v>
      </c>
      <c r="I170" s="15">
        <f>VLOOKUP(A170,'RHB v. RHP'!C:AH, 25, FALSE)</f>
        <v>0</v>
      </c>
      <c r="J170" s="15">
        <f>VLOOKUP(A170,'RHB v. RHP'!C:AH, 17, FALSE)</f>
        <v>44</v>
      </c>
      <c r="K170" s="23">
        <f>VLOOKUP(A170,'RHB v. RHP'!C:AH, 32, FALSE)</f>
        <v>7</v>
      </c>
      <c r="L170" s="17">
        <f t="shared" si="2"/>
        <v>3.212643678</v>
      </c>
      <c r="M170" s="17">
        <f t="shared" si="3"/>
        <v>0.5485933504</v>
      </c>
      <c r="N170" s="24">
        <f t="shared" si="4"/>
        <v>0.2301790281</v>
      </c>
      <c r="O170" s="24">
        <f t="shared" si="5"/>
        <v>0.03069053708</v>
      </c>
      <c r="P170" s="24">
        <f t="shared" si="6"/>
        <v>0.1662404092</v>
      </c>
      <c r="Q170" s="24">
        <f t="shared" si="7"/>
        <v>0.007672634271</v>
      </c>
      <c r="R170" s="24">
        <f t="shared" si="8"/>
        <v>0.1636828645</v>
      </c>
      <c r="S170" s="17">
        <f t="shared" si="9"/>
        <v>0.04475703325</v>
      </c>
      <c r="T170" s="17">
        <f t="shared" si="10"/>
        <v>1.191815857</v>
      </c>
      <c r="U170" s="25">
        <f t="shared" si="11"/>
        <v>5119.399348</v>
      </c>
      <c r="V170" s="14"/>
      <c r="W170" s="14"/>
      <c r="X170" s="14"/>
      <c r="Y170" s="14"/>
    </row>
    <row r="171">
      <c r="A171" s="4" t="s">
        <v>166</v>
      </c>
      <c r="B171" s="13"/>
      <c r="C171" s="12">
        <f>VLOOKUP(A171,'RHB v. RHP'!C:AH, 5, FALSE)</f>
        <v>82</v>
      </c>
      <c r="D171" s="22">
        <f>VLOOKUP(A171,'RHB v. RHP'!C:AH, 8, FALSE)</f>
        <v>238</v>
      </c>
      <c r="E171" s="22">
        <f>VLOOKUP(A171,'RHB v. RHP'!C:AH, 31, FALSE)</f>
        <v>29</v>
      </c>
      <c r="F171" s="15">
        <f>VLOOKUP(A171,'RHB v. RHP'!C:AH, 12, FALSE)</f>
        <v>6</v>
      </c>
      <c r="G171" s="15">
        <f>VLOOKUP(A171,'RHB v. RHP'!C:AH, 13, FALSE)</f>
        <v>0</v>
      </c>
      <c r="H171" s="15">
        <f>VLOOKUP(A171,'RHB v. RHP'!C:AH, 6, FALSE)</f>
        <v>12</v>
      </c>
      <c r="I171" s="15">
        <f>VLOOKUP(A171,'RHB v. RHP'!C:AH, 25, FALSE)</f>
        <v>3</v>
      </c>
      <c r="J171" s="15">
        <f>VLOOKUP(A171,'RHB v. RHP'!C:AH, 17, FALSE)</f>
        <v>26</v>
      </c>
      <c r="K171" s="23">
        <f>VLOOKUP(A171,'RHB v. RHP'!C:AH, 32, FALSE)</f>
        <v>0</v>
      </c>
      <c r="L171" s="17">
        <f t="shared" si="2"/>
        <v>2.902439024</v>
      </c>
      <c r="M171" s="17">
        <f t="shared" si="3"/>
        <v>0.3383947939</v>
      </c>
      <c r="N171" s="24">
        <f t="shared" si="4"/>
        <v>0.1626898048</v>
      </c>
      <c r="O171" s="24">
        <f t="shared" si="5"/>
        <v>0</v>
      </c>
      <c r="P171" s="24">
        <f t="shared" si="6"/>
        <v>0.4338394794</v>
      </c>
      <c r="Q171" s="24">
        <f t="shared" si="7"/>
        <v>0.02603036876</v>
      </c>
      <c r="R171" s="24">
        <f t="shared" si="8"/>
        <v>0.1995661605</v>
      </c>
      <c r="S171" s="17">
        <f t="shared" si="9"/>
        <v>0</v>
      </c>
      <c r="T171" s="17">
        <f t="shared" si="10"/>
        <v>1.160520607</v>
      </c>
      <c r="U171" s="25">
        <f t="shared" si="11"/>
        <v>4984.971803</v>
      </c>
      <c r="V171" s="14"/>
      <c r="W171" s="14"/>
      <c r="X171" s="14"/>
      <c r="Y171" s="14"/>
    </row>
    <row r="172">
      <c r="A172" s="4" t="s">
        <v>368</v>
      </c>
      <c r="B172" s="13"/>
      <c r="C172" s="12">
        <f>VLOOKUP(A172,'RHB v. RHP'!C:AH, 5, FALSE)</f>
        <v>28</v>
      </c>
      <c r="D172" s="22">
        <f>VLOOKUP(A172,'RHB v. RHP'!C:AH, 8, FALSE)</f>
        <v>73</v>
      </c>
      <c r="E172" s="22">
        <f>VLOOKUP(A172,'RHB v. RHP'!C:AH, 31, FALSE)</f>
        <v>7</v>
      </c>
      <c r="F172" s="15">
        <f>VLOOKUP(A172,'RHB v. RHP'!C:AH, 12, FALSE)</f>
        <v>2</v>
      </c>
      <c r="G172" s="15">
        <f>VLOOKUP(A172,'RHB v. RHP'!C:AH, 13, FALSE)</f>
        <v>0</v>
      </c>
      <c r="H172" s="15">
        <f>VLOOKUP(A172,'RHB v. RHP'!C:AH, 6, FALSE)</f>
        <v>3</v>
      </c>
      <c r="I172" s="15">
        <f>VLOOKUP(A172,'RHB v. RHP'!C:AH, 25, FALSE)</f>
        <v>0</v>
      </c>
      <c r="J172" s="15">
        <f>VLOOKUP(A172,'RHB v. RHP'!C:AH, 17, FALSE)</f>
        <v>5</v>
      </c>
      <c r="K172" s="23">
        <f>VLOOKUP(A172,'RHB v. RHP'!C:AH, 32, FALSE)</f>
        <v>4</v>
      </c>
      <c r="L172" s="17">
        <f t="shared" si="2"/>
        <v>2.607142857</v>
      </c>
      <c r="M172" s="17">
        <f t="shared" si="3"/>
        <v>0.3040540541</v>
      </c>
      <c r="N172" s="24">
        <f t="shared" si="4"/>
        <v>0.1858108108</v>
      </c>
      <c r="O172" s="24">
        <f t="shared" si="5"/>
        <v>0</v>
      </c>
      <c r="P172" s="24">
        <f t="shared" si="6"/>
        <v>0.3716216216</v>
      </c>
      <c r="Q172" s="24">
        <f t="shared" si="7"/>
        <v>0.02027027027</v>
      </c>
      <c r="R172" s="24">
        <f t="shared" si="8"/>
        <v>0.1689189189</v>
      </c>
      <c r="S172" s="17">
        <f t="shared" si="9"/>
        <v>0.06756756757</v>
      </c>
      <c r="T172" s="17">
        <f t="shared" si="10"/>
        <v>1.118243243</v>
      </c>
      <c r="U172" s="25">
        <f t="shared" si="11"/>
        <v>4803.371005</v>
      </c>
      <c r="V172" s="14"/>
      <c r="W172" s="14"/>
      <c r="X172" s="14"/>
      <c r="Y172" s="14"/>
    </row>
    <row r="173">
      <c r="A173" s="4" t="s">
        <v>248</v>
      </c>
      <c r="B173" s="13"/>
      <c r="C173" s="12">
        <f>VLOOKUP(A173,'RHB v. RHP'!C:AH, 5, FALSE)</f>
        <v>118</v>
      </c>
      <c r="D173" s="22">
        <f>VLOOKUP(A173,'RHB v. RHP'!C:AH, 8, FALSE)</f>
        <v>351</v>
      </c>
      <c r="E173" s="22">
        <f>VLOOKUP(A173,'RHB v. RHP'!C:AH, 31, FALSE)</f>
        <v>55</v>
      </c>
      <c r="F173" s="15">
        <f>VLOOKUP(A173,'RHB v. RHP'!C:AH, 12, FALSE)</f>
        <v>18</v>
      </c>
      <c r="G173" s="15">
        <f>VLOOKUP(A173,'RHB v. RHP'!C:AH, 13, FALSE)</f>
        <v>1</v>
      </c>
      <c r="H173" s="15">
        <f>VLOOKUP(A173,'RHB v. RHP'!C:AH, 6, FALSE)</f>
        <v>8</v>
      </c>
      <c r="I173" s="15">
        <f>VLOOKUP(A173,'RHB v. RHP'!C:AH, 25, FALSE)</f>
        <v>1</v>
      </c>
      <c r="J173" s="15">
        <f>VLOOKUP(A173,'RHB v. RHP'!C:AH, 17, FALSE)</f>
        <v>37</v>
      </c>
      <c r="K173" s="23">
        <f>VLOOKUP(A173,'RHB v. RHP'!C:AH, 32, FALSE)</f>
        <v>3</v>
      </c>
      <c r="L173" s="17">
        <f t="shared" si="2"/>
        <v>2.974576271</v>
      </c>
      <c r="M173" s="17">
        <f t="shared" si="3"/>
        <v>0.4076655052</v>
      </c>
      <c r="N173" s="24">
        <f t="shared" si="4"/>
        <v>0.2351916376</v>
      </c>
      <c r="O173" s="24">
        <f t="shared" si="5"/>
        <v>0.01393728223</v>
      </c>
      <c r="P173" s="24">
        <f t="shared" si="6"/>
        <v>0.2787456446</v>
      </c>
      <c r="Q173" s="24">
        <f t="shared" si="7"/>
        <v>0.01393728223</v>
      </c>
      <c r="R173" s="24">
        <f t="shared" si="8"/>
        <v>0.1986062718</v>
      </c>
      <c r="S173" s="17">
        <f t="shared" si="9"/>
        <v>0.02613240418</v>
      </c>
      <c r="T173" s="17">
        <f t="shared" si="10"/>
        <v>1.174216028</v>
      </c>
      <c r="U173" s="25">
        <f t="shared" si="11"/>
        <v>5043.799957</v>
      </c>
      <c r="V173" s="14"/>
      <c r="W173" s="14"/>
      <c r="X173" s="14"/>
      <c r="Y173" s="14"/>
    </row>
    <row r="174">
      <c r="A174" s="4" t="s">
        <v>41</v>
      </c>
      <c r="B174" s="13"/>
      <c r="C174" s="12">
        <f>VLOOKUP(A174,'RHB v. RHP'!C:AH, 5, FALSE)</f>
        <v>34</v>
      </c>
      <c r="D174" s="22">
        <f>VLOOKUP(A174,'RHB v. RHP'!C:AH, 8, FALSE)</f>
        <v>67</v>
      </c>
      <c r="E174" s="22">
        <f>VLOOKUP(A174,'RHB v. RHP'!C:AH, 31, FALSE)</f>
        <v>3</v>
      </c>
      <c r="F174" s="15">
        <f>VLOOKUP(A174,'RHB v. RHP'!C:AH, 12, FALSE)</f>
        <v>3</v>
      </c>
      <c r="G174" s="15">
        <f>VLOOKUP(A174,'RHB v. RHP'!C:AH, 13, FALSE)</f>
        <v>0</v>
      </c>
      <c r="H174" s="15">
        <f>VLOOKUP(A174,'RHB v. RHP'!C:AH, 6, FALSE)</f>
        <v>5</v>
      </c>
      <c r="I174" s="15">
        <f>VLOOKUP(A174,'RHB v. RHP'!C:AH, 25, FALSE)</f>
        <v>3</v>
      </c>
      <c r="J174" s="15">
        <f>VLOOKUP(A174,'RHB v. RHP'!C:AH, 17, FALSE)</f>
        <v>4</v>
      </c>
      <c r="K174" s="23">
        <f>VLOOKUP(A174,'RHB v. RHP'!C:AH, 32, FALSE)</f>
        <v>-1</v>
      </c>
      <c r="L174" s="17">
        <f t="shared" si="2"/>
        <v>1.970588235</v>
      </c>
      <c r="M174" s="17">
        <f t="shared" si="3"/>
        <v>0.2689655172</v>
      </c>
      <c r="N174" s="24">
        <f t="shared" si="4"/>
        <v>0.2068965517</v>
      </c>
      <c r="O174" s="24">
        <f t="shared" si="5"/>
        <v>0</v>
      </c>
      <c r="P174" s="24">
        <f t="shared" si="6"/>
        <v>0.4482758621</v>
      </c>
      <c r="Q174" s="24">
        <f t="shared" si="7"/>
        <v>0.04137931034</v>
      </c>
      <c r="R174" s="24">
        <f t="shared" si="8"/>
        <v>0.1655172414</v>
      </c>
      <c r="S174" s="17">
        <f t="shared" si="9"/>
        <v>-0.01724137931</v>
      </c>
      <c r="T174" s="17">
        <f t="shared" si="10"/>
        <v>1.113793103</v>
      </c>
      <c r="U174" s="25">
        <f t="shared" si="11"/>
        <v>4784.2556</v>
      </c>
      <c r="V174" s="14"/>
      <c r="W174" s="14"/>
      <c r="X174" s="14"/>
      <c r="Y174" s="14"/>
    </row>
    <row r="175">
      <c r="A175" s="8" t="s">
        <v>190</v>
      </c>
      <c r="B175" s="13"/>
      <c r="C175" s="12">
        <f>VLOOKUP(A175,'RHB v. RHP'!C:AH, 5, FALSE)</f>
        <v>11</v>
      </c>
      <c r="D175" s="22">
        <f>VLOOKUP(A175,'RHB v. RHP'!C:AH, 8, FALSE)</f>
        <v>33</v>
      </c>
      <c r="E175" s="22">
        <f>VLOOKUP(A175,'RHB v. RHP'!C:AH, 31, FALSE)</f>
        <v>6</v>
      </c>
      <c r="F175" s="15">
        <f>VLOOKUP(A175,'RHB v. RHP'!C:AH, 12, FALSE)</f>
        <v>1</v>
      </c>
      <c r="G175" s="15">
        <f>VLOOKUP(A175,'RHB v. RHP'!C:AH, 13, FALSE)</f>
        <v>0</v>
      </c>
      <c r="H175" s="15">
        <f>VLOOKUP(A175,'RHB v. RHP'!C:AH, 6, FALSE)</f>
        <v>0</v>
      </c>
      <c r="I175" s="15">
        <f>VLOOKUP(A175,'RHB v. RHP'!C:AH, 25, FALSE)</f>
        <v>1</v>
      </c>
      <c r="J175" s="15">
        <f>VLOOKUP(A175,'RHB v. RHP'!C:AH, 17, FALSE)</f>
        <v>3</v>
      </c>
      <c r="K175" s="23">
        <f>VLOOKUP(A175,'RHB v. RHP'!C:AH, 32, FALSE)</f>
        <v>2</v>
      </c>
      <c r="L175" s="17">
        <f t="shared" si="2"/>
        <v>3</v>
      </c>
      <c r="M175" s="17">
        <f t="shared" si="3"/>
        <v>0.33984375</v>
      </c>
      <c r="N175" s="24">
        <f t="shared" si="4"/>
        <v>0.1953125</v>
      </c>
      <c r="O175" s="24">
        <f t="shared" si="5"/>
        <v>0</v>
      </c>
      <c r="P175" s="24">
        <f t="shared" si="6"/>
        <v>0.3125</v>
      </c>
      <c r="Q175" s="24">
        <f t="shared" si="7"/>
        <v>0.03125</v>
      </c>
      <c r="R175" s="24">
        <f t="shared" si="8"/>
        <v>0.1796875</v>
      </c>
      <c r="S175" s="17">
        <f t="shared" si="9"/>
        <v>0.0390625</v>
      </c>
      <c r="T175" s="17">
        <f t="shared" si="10"/>
        <v>1.09765625</v>
      </c>
      <c r="U175" s="25">
        <f t="shared" si="11"/>
        <v>4714.940365</v>
      </c>
      <c r="V175" s="14"/>
      <c r="W175" s="14"/>
      <c r="X175" s="14"/>
      <c r="Y175" s="14"/>
    </row>
    <row r="176">
      <c r="A176" s="4" t="s">
        <v>284</v>
      </c>
      <c r="B176" s="13"/>
      <c r="C176" s="12">
        <f>VLOOKUP(A176,'RHB v. RHP'!C:AH, 5, FALSE)</f>
        <v>111</v>
      </c>
      <c r="D176" s="22">
        <f>VLOOKUP(A176,'RHB v. RHP'!C:AH, 8, FALSE)</f>
        <v>276</v>
      </c>
      <c r="E176" s="22">
        <f>VLOOKUP(A176,'RHB v. RHP'!C:AH, 31, FALSE)</f>
        <v>56</v>
      </c>
      <c r="F176" s="15">
        <f>VLOOKUP(A176,'RHB v. RHP'!C:AH, 12, FALSE)</f>
        <v>15</v>
      </c>
      <c r="G176" s="15">
        <f>VLOOKUP(A176,'RHB v. RHP'!C:AH, 13, FALSE)</f>
        <v>0</v>
      </c>
      <c r="H176" s="15">
        <f>VLOOKUP(A176,'RHB v. RHP'!C:AH, 6, FALSE)</f>
        <v>5</v>
      </c>
      <c r="I176" s="15">
        <f>VLOOKUP(A176,'RHB v. RHP'!C:AH, 25, FALSE)</f>
        <v>4</v>
      </c>
      <c r="J176" s="15">
        <f>VLOOKUP(A176,'RHB v. RHP'!C:AH, 17, FALSE)</f>
        <v>17</v>
      </c>
      <c r="K176" s="23">
        <f>VLOOKUP(A176,'RHB v. RHP'!C:AH, 32, FALSE)</f>
        <v>1</v>
      </c>
      <c r="L176" s="17">
        <f t="shared" si="2"/>
        <v>2.486486486</v>
      </c>
      <c r="M176" s="17">
        <f t="shared" si="3"/>
        <v>0.4749498998</v>
      </c>
      <c r="N176" s="24">
        <f t="shared" si="4"/>
        <v>0.2404809619</v>
      </c>
      <c r="O176" s="24">
        <f t="shared" si="5"/>
        <v>0</v>
      </c>
      <c r="P176" s="24">
        <f t="shared" si="6"/>
        <v>0.2605210421</v>
      </c>
      <c r="Q176" s="24">
        <f t="shared" si="7"/>
        <v>0.02805611222</v>
      </c>
      <c r="R176" s="24">
        <f t="shared" si="8"/>
        <v>0.1482965932</v>
      </c>
      <c r="S176" s="17">
        <f t="shared" si="9"/>
        <v>0.01002004008</v>
      </c>
      <c r="T176" s="17">
        <f t="shared" si="10"/>
        <v>1.162324649</v>
      </c>
      <c r="U176" s="25">
        <f t="shared" si="11"/>
        <v>4992.720996</v>
      </c>
      <c r="V176" s="14"/>
      <c r="W176" s="14"/>
      <c r="X176" s="14"/>
      <c r="Y176" s="14"/>
    </row>
    <row r="177">
      <c r="A177" s="4" t="s">
        <v>77</v>
      </c>
      <c r="B177" s="13"/>
      <c r="C177" s="12">
        <f>VLOOKUP(A177,'RHB v. RHP'!C:AH, 5, FALSE)</f>
        <v>117</v>
      </c>
      <c r="D177" s="22">
        <f>VLOOKUP(A177,'RHB v. RHP'!C:AH, 8, FALSE)</f>
        <v>298</v>
      </c>
      <c r="E177" s="22">
        <f>VLOOKUP(A177,'RHB v. RHP'!C:AH, 31, FALSE)</f>
        <v>49</v>
      </c>
      <c r="F177" s="15">
        <f>VLOOKUP(A177,'RHB v. RHP'!C:AH, 12, FALSE)</f>
        <v>12</v>
      </c>
      <c r="G177" s="15">
        <f>VLOOKUP(A177,'RHB v. RHP'!C:AH, 13, FALSE)</f>
        <v>0</v>
      </c>
      <c r="H177" s="15">
        <f>VLOOKUP(A177,'RHB v. RHP'!C:AH, 6, FALSE)</f>
        <v>10</v>
      </c>
      <c r="I177" s="15">
        <f>VLOOKUP(A177,'RHB v. RHP'!C:AH, 25, FALSE)</f>
        <v>2</v>
      </c>
      <c r="J177" s="15">
        <f>VLOOKUP(A177,'RHB v. RHP'!C:AH, 17, FALSE)</f>
        <v>28</v>
      </c>
      <c r="K177" s="23">
        <f>VLOOKUP(A177,'RHB v. RHP'!C:AH, 32, FALSE)</f>
        <v>0</v>
      </c>
      <c r="L177" s="17">
        <f t="shared" si="2"/>
        <v>2.547008547</v>
      </c>
      <c r="M177" s="17">
        <f t="shared" si="3"/>
        <v>0.4145873321</v>
      </c>
      <c r="N177" s="24">
        <f t="shared" si="4"/>
        <v>0.2015355086</v>
      </c>
      <c r="O177" s="24">
        <f t="shared" si="5"/>
        <v>0</v>
      </c>
      <c r="P177" s="24">
        <f t="shared" si="6"/>
        <v>0.3454894434</v>
      </c>
      <c r="Q177" s="24">
        <f t="shared" si="7"/>
        <v>0.01919385797</v>
      </c>
      <c r="R177" s="24">
        <f t="shared" si="8"/>
        <v>0.1842610365</v>
      </c>
      <c r="S177" s="17">
        <f t="shared" si="9"/>
        <v>0</v>
      </c>
      <c r="T177" s="17">
        <f t="shared" si="10"/>
        <v>1.165067179</v>
      </c>
      <c r="U177" s="25">
        <f t="shared" si="11"/>
        <v>5004.501425</v>
      </c>
      <c r="V177" s="14"/>
      <c r="W177" s="14"/>
      <c r="X177" s="14"/>
      <c r="Y177" s="14"/>
    </row>
    <row r="178">
      <c r="A178" s="4" t="s">
        <v>150</v>
      </c>
      <c r="B178" s="13"/>
      <c r="C178" s="12">
        <f>VLOOKUP(A178,'RHB v. RHP'!C:AH, 5, FALSE)</f>
        <v>36</v>
      </c>
      <c r="D178" s="22">
        <f>VLOOKUP(A178,'RHB v. RHP'!C:AH, 8, FALSE)</f>
        <v>85</v>
      </c>
      <c r="E178" s="22">
        <f>VLOOKUP(A178,'RHB v. RHP'!C:AH, 31, FALSE)</f>
        <v>9</v>
      </c>
      <c r="F178" s="15">
        <f>VLOOKUP(A178,'RHB v. RHP'!C:AH, 12, FALSE)</f>
        <v>3</v>
      </c>
      <c r="G178" s="15">
        <f>VLOOKUP(A178,'RHB v. RHP'!C:AH, 13, FALSE)</f>
        <v>1</v>
      </c>
      <c r="H178" s="15">
        <f>VLOOKUP(A178,'RHB v. RHP'!C:AH, 6, FALSE)</f>
        <v>3</v>
      </c>
      <c r="I178" s="15">
        <f>VLOOKUP(A178,'RHB v. RHP'!C:AH, 25, FALSE)</f>
        <v>3</v>
      </c>
      <c r="J178" s="15">
        <f>VLOOKUP(A178,'RHB v. RHP'!C:AH, 17, FALSE)</f>
        <v>9</v>
      </c>
      <c r="K178" s="23">
        <f>VLOOKUP(A178,'RHB v. RHP'!C:AH, 32, FALSE)</f>
        <v>0</v>
      </c>
      <c r="L178" s="17">
        <f t="shared" si="2"/>
        <v>2.361111111</v>
      </c>
      <c r="M178" s="17">
        <f t="shared" si="3"/>
        <v>0.3116883117</v>
      </c>
      <c r="N178" s="24">
        <f t="shared" si="4"/>
        <v>0.1948051948</v>
      </c>
      <c r="O178" s="24">
        <f t="shared" si="5"/>
        <v>0.02597402597</v>
      </c>
      <c r="P178" s="24">
        <f t="shared" si="6"/>
        <v>0.3571428571</v>
      </c>
      <c r="Q178" s="24">
        <f t="shared" si="7"/>
        <v>0.03896103896</v>
      </c>
      <c r="R178" s="24">
        <f t="shared" si="8"/>
        <v>0.1883116883</v>
      </c>
      <c r="S178" s="17">
        <f t="shared" si="9"/>
        <v>0</v>
      </c>
      <c r="T178" s="17">
        <f t="shared" si="10"/>
        <v>1.116883117</v>
      </c>
      <c r="U178" s="25">
        <f t="shared" si="11"/>
        <v>4797.528635</v>
      </c>
      <c r="V178" s="14"/>
      <c r="W178" s="14"/>
      <c r="X178" s="14"/>
      <c r="Y178" s="14"/>
    </row>
    <row r="179">
      <c r="A179" s="4" t="s">
        <v>298</v>
      </c>
      <c r="B179" s="13"/>
      <c r="C179" s="12">
        <f>VLOOKUP(A179,'RHB v. RHP'!C:AH, 5, FALSE)</f>
        <v>73</v>
      </c>
      <c r="D179" s="22">
        <f>VLOOKUP(A179,'RHB v. RHP'!C:AH, 8, FALSE)</f>
        <v>200</v>
      </c>
      <c r="E179" s="22">
        <f>VLOOKUP(A179,'RHB v. RHP'!C:AH, 31, FALSE)</f>
        <v>26</v>
      </c>
      <c r="F179" s="15">
        <f>VLOOKUP(A179,'RHB v. RHP'!C:AH, 12, FALSE)</f>
        <v>9</v>
      </c>
      <c r="G179" s="15">
        <f>VLOOKUP(A179,'RHB v. RHP'!C:AH, 13, FALSE)</f>
        <v>0</v>
      </c>
      <c r="H179" s="15">
        <f>VLOOKUP(A179,'RHB v. RHP'!C:AH, 6, FALSE)</f>
        <v>9</v>
      </c>
      <c r="I179" s="15">
        <f>VLOOKUP(A179,'RHB v. RHP'!C:AH, 25, FALSE)</f>
        <v>2</v>
      </c>
      <c r="J179" s="15">
        <f>VLOOKUP(A179,'RHB v. RHP'!C:AH, 17, FALSE)</f>
        <v>14</v>
      </c>
      <c r="K179" s="23">
        <f>VLOOKUP(A179,'RHB v. RHP'!C:AH, 32, FALSE)</f>
        <v>0</v>
      </c>
      <c r="L179" s="17">
        <f t="shared" si="2"/>
        <v>2.739726027</v>
      </c>
      <c r="M179" s="17">
        <f t="shared" si="3"/>
        <v>0.3475177305</v>
      </c>
      <c r="N179" s="24">
        <f t="shared" si="4"/>
        <v>0.2127659574</v>
      </c>
      <c r="O179" s="24">
        <f t="shared" si="5"/>
        <v>0</v>
      </c>
      <c r="P179" s="24">
        <f t="shared" si="6"/>
        <v>0.401891253</v>
      </c>
      <c r="Q179" s="24">
        <f t="shared" si="7"/>
        <v>0.02364066194</v>
      </c>
      <c r="R179" s="24">
        <f t="shared" si="8"/>
        <v>0.1607565012</v>
      </c>
      <c r="S179" s="17">
        <f t="shared" si="9"/>
        <v>0</v>
      </c>
      <c r="T179" s="17">
        <f t="shared" si="10"/>
        <v>1.146572104</v>
      </c>
      <c r="U179" s="25">
        <f t="shared" si="11"/>
        <v>4925.056541</v>
      </c>
      <c r="V179" s="14"/>
      <c r="W179" s="14"/>
      <c r="X179" s="14"/>
      <c r="Y179" s="14"/>
    </row>
    <row r="180">
      <c r="A180" s="4" t="s">
        <v>349</v>
      </c>
      <c r="B180" s="13"/>
      <c r="C180" s="12">
        <f>VLOOKUP(A180,'RHB v. RHP'!C:AH, 5, FALSE)</f>
        <v>67</v>
      </c>
      <c r="D180" s="22">
        <f>VLOOKUP(A180,'RHB v. RHP'!C:AH, 8, FALSE)</f>
        <v>179</v>
      </c>
      <c r="E180" s="22">
        <f>VLOOKUP(A180,'RHB v. RHP'!C:AH, 31, FALSE)</f>
        <v>31</v>
      </c>
      <c r="F180" s="15">
        <f>VLOOKUP(A180,'RHB v. RHP'!C:AH, 12, FALSE)</f>
        <v>2</v>
      </c>
      <c r="G180" s="15">
        <f>VLOOKUP(A180,'RHB v. RHP'!C:AH, 13, FALSE)</f>
        <v>1</v>
      </c>
      <c r="H180" s="15">
        <f>VLOOKUP(A180,'RHB v. RHP'!C:AH, 6, FALSE)</f>
        <v>7</v>
      </c>
      <c r="I180" s="15">
        <f>VLOOKUP(A180,'RHB v. RHP'!C:AH, 25, FALSE)</f>
        <v>3</v>
      </c>
      <c r="J180" s="15">
        <f>VLOOKUP(A180,'RHB v. RHP'!C:AH, 17, FALSE)</f>
        <v>11</v>
      </c>
      <c r="K180" s="23">
        <f>VLOOKUP(A180,'RHB v. RHP'!C:AH, 32, FALSE)</f>
        <v>2</v>
      </c>
      <c r="L180" s="17">
        <f t="shared" si="2"/>
        <v>2.671641791</v>
      </c>
      <c r="M180" s="17">
        <f t="shared" si="3"/>
        <v>0.4029850746</v>
      </c>
      <c r="N180" s="24">
        <f t="shared" si="4"/>
        <v>0.1368159204</v>
      </c>
      <c r="O180" s="24">
        <f t="shared" si="5"/>
        <v>0.01990049751</v>
      </c>
      <c r="P180" s="24">
        <f t="shared" si="6"/>
        <v>0.3731343284</v>
      </c>
      <c r="Q180" s="24">
        <f t="shared" si="7"/>
        <v>0.02985074627</v>
      </c>
      <c r="R180" s="24">
        <f t="shared" si="8"/>
        <v>0.1542288557</v>
      </c>
      <c r="S180" s="17">
        <f t="shared" si="9"/>
        <v>0.02487562189</v>
      </c>
      <c r="T180" s="17">
        <f t="shared" si="10"/>
        <v>1.141791045</v>
      </c>
      <c r="U180" s="25">
        <f t="shared" si="11"/>
        <v>4904.519684</v>
      </c>
      <c r="V180" s="14"/>
      <c r="W180" s="14"/>
      <c r="X180" s="14"/>
      <c r="Y180" s="14"/>
    </row>
    <row r="181">
      <c r="A181" s="8" t="s">
        <v>292</v>
      </c>
      <c r="B181" s="13"/>
      <c r="C181" s="12">
        <f>VLOOKUP(A181,'RHB v. RHP'!C:AH, 5, FALSE)</f>
        <v>14</v>
      </c>
      <c r="D181" s="22">
        <f>VLOOKUP(A181,'RHB v. RHP'!C:AH, 8, FALSE)</f>
        <v>39</v>
      </c>
      <c r="E181" s="22">
        <f>VLOOKUP(A181,'RHB v. RHP'!C:AH, 31, FALSE)</f>
        <v>8</v>
      </c>
      <c r="F181" s="15">
        <f>VLOOKUP(A181,'RHB v. RHP'!C:AH, 12, FALSE)</f>
        <v>1</v>
      </c>
      <c r="G181" s="15">
        <f>VLOOKUP(A181,'RHB v. RHP'!C:AH, 13, FALSE)</f>
        <v>1</v>
      </c>
      <c r="H181" s="15">
        <f>VLOOKUP(A181,'RHB v. RHP'!C:AH, 6, FALSE)</f>
        <v>0</v>
      </c>
      <c r="I181" s="15">
        <f>VLOOKUP(A181,'RHB v. RHP'!C:AH, 25, FALSE)</f>
        <v>3</v>
      </c>
      <c r="J181" s="15">
        <f>VLOOKUP(A181,'RHB v. RHP'!C:AH, 17, FALSE)</f>
        <v>2</v>
      </c>
      <c r="K181" s="23">
        <f>VLOOKUP(A181,'RHB v. RHP'!C:AH, 32, FALSE)</f>
        <v>0</v>
      </c>
      <c r="L181" s="17">
        <f t="shared" si="2"/>
        <v>2.785714286</v>
      </c>
      <c r="M181" s="17">
        <f t="shared" si="3"/>
        <v>0.3549618321</v>
      </c>
      <c r="N181" s="24">
        <f t="shared" si="4"/>
        <v>0.1908396947</v>
      </c>
      <c r="O181" s="24">
        <f t="shared" si="5"/>
        <v>0.03053435115</v>
      </c>
      <c r="P181" s="24">
        <f t="shared" si="6"/>
        <v>0.3053435115</v>
      </c>
      <c r="Q181" s="24">
        <f t="shared" si="7"/>
        <v>0.04580152672</v>
      </c>
      <c r="R181" s="24">
        <f t="shared" si="8"/>
        <v>0.1679389313</v>
      </c>
      <c r="S181" s="17">
        <f t="shared" si="9"/>
        <v>0</v>
      </c>
      <c r="T181" s="17">
        <f t="shared" si="10"/>
        <v>1.095419847</v>
      </c>
      <c r="U181" s="25">
        <f t="shared" si="11"/>
        <v>4705.333983</v>
      </c>
      <c r="V181" s="14"/>
      <c r="W181" s="14"/>
      <c r="X181" s="14"/>
      <c r="Y181" s="14"/>
    </row>
    <row r="182">
      <c r="A182" s="4" t="s">
        <v>216</v>
      </c>
      <c r="B182" s="13"/>
      <c r="C182" s="12">
        <f>VLOOKUP(A182,'RHB v. RHP'!C:AH, 5, FALSE)</f>
        <v>62</v>
      </c>
      <c r="D182" s="22">
        <f>VLOOKUP(A182,'RHB v. RHP'!C:AH, 8, FALSE)</f>
        <v>142</v>
      </c>
      <c r="E182" s="22">
        <f>VLOOKUP(A182,'RHB v. RHP'!C:AH, 31, FALSE)</f>
        <v>17</v>
      </c>
      <c r="F182" s="15">
        <f>VLOOKUP(A182,'RHB v. RHP'!C:AH, 12, FALSE)</f>
        <v>5</v>
      </c>
      <c r="G182" s="15">
        <f>VLOOKUP(A182,'RHB v. RHP'!C:AH, 13, FALSE)</f>
        <v>0</v>
      </c>
      <c r="H182" s="15">
        <f>VLOOKUP(A182,'RHB v. RHP'!C:AH, 6, FALSE)</f>
        <v>5</v>
      </c>
      <c r="I182" s="15">
        <f>VLOOKUP(A182,'RHB v. RHP'!C:AH, 25, FALSE)</f>
        <v>3</v>
      </c>
      <c r="J182" s="15">
        <f>VLOOKUP(A182,'RHB v. RHP'!C:AH, 17, FALSE)</f>
        <v>13</v>
      </c>
      <c r="K182" s="23">
        <f>VLOOKUP(A182,'RHB v. RHP'!C:AH, 32, FALSE)</f>
        <v>3</v>
      </c>
      <c r="L182" s="17">
        <f t="shared" si="2"/>
        <v>2.290322581</v>
      </c>
      <c r="M182" s="17">
        <f t="shared" si="3"/>
        <v>0.3287671233</v>
      </c>
      <c r="N182" s="24">
        <f t="shared" si="4"/>
        <v>0.1917808219</v>
      </c>
      <c r="O182" s="24">
        <f t="shared" si="5"/>
        <v>0</v>
      </c>
      <c r="P182" s="24">
        <f t="shared" si="6"/>
        <v>0.3561643836</v>
      </c>
      <c r="Q182" s="24">
        <f t="shared" si="7"/>
        <v>0.03287671233</v>
      </c>
      <c r="R182" s="24">
        <f t="shared" si="8"/>
        <v>0.1808219178</v>
      </c>
      <c r="S182" s="17">
        <f t="shared" si="9"/>
        <v>0.04109589041</v>
      </c>
      <c r="T182" s="17">
        <f t="shared" si="10"/>
        <v>1.131506849</v>
      </c>
      <c r="U182" s="25">
        <f t="shared" si="11"/>
        <v>4860.344317</v>
      </c>
      <c r="V182" s="14"/>
      <c r="W182" s="14"/>
      <c r="X182" s="14"/>
      <c r="Y182" s="14"/>
    </row>
    <row r="183">
      <c r="A183" s="8" t="s">
        <v>402</v>
      </c>
      <c r="B183" s="13"/>
      <c r="C183" s="12">
        <f>VLOOKUP(A183,'RHB v. RHP'!C:AH, 5, FALSE)</f>
        <v>44</v>
      </c>
      <c r="D183" s="22">
        <f>VLOOKUP(A183,'RHB v. RHP'!C:AH, 8, FALSE)</f>
        <v>84</v>
      </c>
      <c r="E183" s="22">
        <f>VLOOKUP(A183,'RHB v. RHP'!C:AH, 31, FALSE)</f>
        <v>10</v>
      </c>
      <c r="F183" s="15">
        <f>VLOOKUP(A183,'RHB v. RHP'!C:AH, 12, FALSE)</f>
        <v>6</v>
      </c>
      <c r="G183" s="15">
        <f>VLOOKUP(A183,'RHB v. RHP'!C:AH, 13, FALSE)</f>
        <v>0</v>
      </c>
      <c r="H183" s="15">
        <f>VLOOKUP(A183,'RHB v. RHP'!C:AH, 6, FALSE)</f>
        <v>1</v>
      </c>
      <c r="I183" s="15">
        <f>VLOOKUP(A183,'RHB v. RHP'!C:AH, 25, FALSE)</f>
        <v>2</v>
      </c>
      <c r="J183" s="15">
        <f>VLOOKUP(A183,'RHB v. RHP'!C:AH, 17, FALSE)</f>
        <v>9</v>
      </c>
      <c r="K183" s="23">
        <f>VLOOKUP(A183,'RHB v. RHP'!C:AH, 32, FALSE)</f>
        <v>2</v>
      </c>
      <c r="L183" s="17">
        <f t="shared" si="2"/>
        <v>1.909090909</v>
      </c>
      <c r="M183" s="17">
        <f t="shared" si="3"/>
        <v>0.32247557</v>
      </c>
      <c r="N183" s="24">
        <f t="shared" si="4"/>
        <v>0.2442996743</v>
      </c>
      <c r="O183" s="24">
        <f t="shared" si="5"/>
        <v>0</v>
      </c>
      <c r="P183" s="24">
        <f t="shared" si="6"/>
        <v>0.2931596091</v>
      </c>
      <c r="Q183" s="24">
        <f t="shared" si="7"/>
        <v>0.0325732899</v>
      </c>
      <c r="R183" s="24">
        <f t="shared" si="8"/>
        <v>0.1889250814</v>
      </c>
      <c r="S183" s="17">
        <f t="shared" si="9"/>
        <v>0.0325732899</v>
      </c>
      <c r="T183" s="17">
        <f t="shared" si="10"/>
        <v>1.114006515</v>
      </c>
      <c r="U183" s="25">
        <f t="shared" si="11"/>
        <v>4785.1723</v>
      </c>
      <c r="V183" s="14"/>
      <c r="W183" s="14"/>
      <c r="X183" s="14"/>
      <c r="Y183" s="14"/>
    </row>
    <row r="184">
      <c r="A184" s="8" t="s">
        <v>388</v>
      </c>
      <c r="B184" s="13"/>
      <c r="C184" s="12">
        <f>VLOOKUP(A184,'RHB v. RHP'!C:AH, 5, FALSE)</f>
        <v>34</v>
      </c>
      <c r="D184" s="22">
        <f>VLOOKUP(A184,'RHB v. RHP'!C:AH, 8, FALSE)</f>
        <v>53</v>
      </c>
      <c r="E184" s="22">
        <f>VLOOKUP(A184,'RHB v. RHP'!C:AH, 31, FALSE)</f>
        <v>6</v>
      </c>
      <c r="F184" s="15">
        <f>VLOOKUP(A184,'RHB v. RHP'!C:AH, 12, FALSE)</f>
        <v>2</v>
      </c>
      <c r="G184" s="15">
        <f>VLOOKUP(A184,'RHB v. RHP'!C:AH, 13, FALSE)</f>
        <v>1</v>
      </c>
      <c r="H184" s="15">
        <f>VLOOKUP(A184,'RHB v. RHP'!C:AH, 6, FALSE)</f>
        <v>1</v>
      </c>
      <c r="I184" s="15">
        <f>VLOOKUP(A184,'RHB v. RHP'!C:AH, 25, FALSE)</f>
        <v>1</v>
      </c>
      <c r="J184" s="15">
        <f>VLOOKUP(A184,'RHB v. RHP'!C:AH, 17, FALSE)</f>
        <v>3</v>
      </c>
      <c r="K184" s="23">
        <f>VLOOKUP(A184,'RHB v. RHP'!C:AH, 32, FALSE)</f>
        <v>2</v>
      </c>
      <c r="L184" s="17">
        <f t="shared" si="2"/>
        <v>1.558823529</v>
      </c>
      <c r="M184" s="17">
        <f t="shared" si="3"/>
        <v>0.3152173913</v>
      </c>
      <c r="N184" s="24">
        <f t="shared" si="4"/>
        <v>0.1992753623</v>
      </c>
      <c r="O184" s="24">
        <f t="shared" si="5"/>
        <v>0.02898550725</v>
      </c>
      <c r="P184" s="24">
        <f t="shared" si="6"/>
        <v>0.3260869565</v>
      </c>
      <c r="Q184" s="24">
        <f t="shared" si="7"/>
        <v>0.02898550725</v>
      </c>
      <c r="R184" s="24">
        <f t="shared" si="8"/>
        <v>0.1666666667</v>
      </c>
      <c r="S184" s="17">
        <f t="shared" si="9"/>
        <v>0.03623188406</v>
      </c>
      <c r="T184" s="17">
        <f t="shared" si="10"/>
        <v>1.101449275</v>
      </c>
      <c r="U184" s="25">
        <f t="shared" si="11"/>
        <v>4731.23316</v>
      </c>
      <c r="V184" s="14"/>
      <c r="W184" s="14"/>
      <c r="X184" s="14"/>
      <c r="Y184" s="14"/>
    </row>
    <row r="185">
      <c r="A185" s="4" t="s">
        <v>46</v>
      </c>
      <c r="B185" s="13"/>
      <c r="C185" s="12">
        <f>VLOOKUP(A185,'RHB v. RHP'!C:AH, 5, FALSE)</f>
        <v>106</v>
      </c>
      <c r="D185" s="22">
        <f>VLOOKUP(A185,'RHB v. RHP'!C:AH, 8, FALSE)</f>
        <v>323</v>
      </c>
      <c r="E185" s="22">
        <f>VLOOKUP(A185,'RHB v. RHP'!C:AH, 31, FALSE)</f>
        <v>41</v>
      </c>
      <c r="F185" s="15">
        <f>VLOOKUP(A185,'RHB v. RHP'!C:AH, 12, FALSE)</f>
        <v>10</v>
      </c>
      <c r="G185" s="15">
        <f>VLOOKUP(A185,'RHB v. RHP'!C:AH, 13, FALSE)</f>
        <v>2</v>
      </c>
      <c r="H185" s="15">
        <f>VLOOKUP(A185,'RHB v. RHP'!C:AH, 6, FALSE)</f>
        <v>17</v>
      </c>
      <c r="I185" s="15">
        <f>VLOOKUP(A185,'RHB v. RHP'!C:AH, 25, FALSE)</f>
        <v>5</v>
      </c>
      <c r="J185" s="15">
        <f>VLOOKUP(A185,'RHB v. RHP'!C:AH, 17, FALSE)</f>
        <v>15</v>
      </c>
      <c r="K185" s="23">
        <f>VLOOKUP(A185,'RHB v. RHP'!C:AH, 32, FALSE)</f>
        <v>-1</v>
      </c>
      <c r="L185" s="17">
        <f t="shared" si="2"/>
        <v>3.047169811</v>
      </c>
      <c r="M185" s="17">
        <f t="shared" si="3"/>
        <v>0.3516483516</v>
      </c>
      <c r="N185" s="24">
        <f t="shared" si="4"/>
        <v>0.173992674</v>
      </c>
      <c r="O185" s="24">
        <f t="shared" si="5"/>
        <v>0.0293040293</v>
      </c>
      <c r="P185" s="24">
        <f t="shared" si="6"/>
        <v>0.4578754579</v>
      </c>
      <c r="Q185" s="24">
        <f t="shared" si="7"/>
        <v>0.0293040293</v>
      </c>
      <c r="R185" s="24">
        <f t="shared" si="8"/>
        <v>0.1282051282</v>
      </c>
      <c r="S185" s="17">
        <f t="shared" si="9"/>
        <v>-0.009157509158</v>
      </c>
      <c r="T185" s="17">
        <f t="shared" si="10"/>
        <v>1.161172161</v>
      </c>
      <c r="U185" s="25">
        <f t="shared" si="11"/>
        <v>4987.770527</v>
      </c>
      <c r="V185" s="14"/>
      <c r="W185" s="14"/>
      <c r="X185" s="14"/>
      <c r="Y185" s="14"/>
    </row>
    <row r="186">
      <c r="A186" s="4" t="s">
        <v>379</v>
      </c>
      <c r="B186" s="13"/>
      <c r="C186" s="12">
        <f>VLOOKUP(A186,'RHB v. RHP'!C:AH, 5, FALSE)</f>
        <v>22</v>
      </c>
      <c r="D186" s="22">
        <f>VLOOKUP(A186,'RHB v. RHP'!C:AH, 8, FALSE)</f>
        <v>36</v>
      </c>
      <c r="E186" s="22">
        <f>VLOOKUP(A186,'RHB v. RHP'!C:AH, 31, FALSE)</f>
        <v>3</v>
      </c>
      <c r="F186" s="15">
        <f>VLOOKUP(A186,'RHB v. RHP'!C:AH, 12, FALSE)</f>
        <v>2</v>
      </c>
      <c r="G186" s="15">
        <f>VLOOKUP(A186,'RHB v. RHP'!C:AH, 13, FALSE)</f>
        <v>0</v>
      </c>
      <c r="H186" s="15">
        <f>VLOOKUP(A186,'RHB v. RHP'!C:AH, 6, FALSE)</f>
        <v>2</v>
      </c>
      <c r="I186" s="15">
        <f>VLOOKUP(A186,'RHB v. RHP'!C:AH, 25, FALSE)</f>
        <v>0</v>
      </c>
      <c r="J186" s="15">
        <f>VLOOKUP(A186,'RHB v. RHP'!C:AH, 17, FALSE)</f>
        <v>2</v>
      </c>
      <c r="K186" s="23">
        <f>VLOOKUP(A186,'RHB v. RHP'!C:AH, 32, FALSE)</f>
        <v>0</v>
      </c>
      <c r="L186" s="17">
        <f t="shared" si="2"/>
        <v>1.636363636</v>
      </c>
      <c r="M186" s="17">
        <f t="shared" si="3"/>
        <v>0.3011583012</v>
      </c>
      <c r="N186" s="24">
        <f t="shared" si="4"/>
        <v>0.2123552124</v>
      </c>
      <c r="O186" s="24">
        <f t="shared" si="5"/>
        <v>0</v>
      </c>
      <c r="P186" s="24">
        <f t="shared" si="6"/>
        <v>0.3861003861</v>
      </c>
      <c r="Q186" s="24">
        <f t="shared" si="7"/>
        <v>0.02316602317</v>
      </c>
      <c r="R186" s="24">
        <f t="shared" si="8"/>
        <v>0.1698841699</v>
      </c>
      <c r="S186" s="17">
        <f t="shared" si="9"/>
        <v>0</v>
      </c>
      <c r="T186" s="17">
        <f t="shared" si="10"/>
        <v>1.092664093</v>
      </c>
      <c r="U186" s="25">
        <f t="shared" si="11"/>
        <v>4693.496744</v>
      </c>
      <c r="V186" s="14"/>
      <c r="W186" s="14"/>
      <c r="X186" s="14"/>
      <c r="Y186" s="14"/>
    </row>
    <row r="187">
      <c r="A187" s="8" t="s">
        <v>385</v>
      </c>
      <c r="B187" s="13"/>
      <c r="C187" s="12">
        <f>VLOOKUP(A187,'RHB v. RHP'!C:AH, 5, FALSE)</f>
        <v>14</v>
      </c>
      <c r="D187" s="22">
        <f>VLOOKUP(A187,'RHB v. RHP'!C:AH, 8, FALSE)</f>
        <v>36</v>
      </c>
      <c r="E187" s="22">
        <f>VLOOKUP(A187,'RHB v. RHP'!C:AH, 31, FALSE)</f>
        <v>4</v>
      </c>
      <c r="F187" s="15">
        <f>VLOOKUP(A187,'RHB v. RHP'!C:AH, 12, FALSE)</f>
        <v>1</v>
      </c>
      <c r="G187" s="15">
        <f>VLOOKUP(A187,'RHB v. RHP'!C:AH, 13, FALSE)</f>
        <v>1</v>
      </c>
      <c r="H187" s="15">
        <f>VLOOKUP(A187,'RHB v. RHP'!C:AH, 6, FALSE)</f>
        <v>1</v>
      </c>
      <c r="I187" s="15">
        <f>VLOOKUP(A187,'RHB v. RHP'!C:AH, 25, FALSE)</f>
        <v>0</v>
      </c>
      <c r="J187" s="15">
        <f>VLOOKUP(A187,'RHB v. RHP'!C:AH, 17, FALSE)</f>
        <v>4</v>
      </c>
      <c r="K187" s="23">
        <f>VLOOKUP(A187,'RHB v. RHP'!C:AH, 32, FALSE)</f>
        <v>0</v>
      </c>
      <c r="L187" s="17">
        <f t="shared" si="2"/>
        <v>2.571428571</v>
      </c>
      <c r="M187" s="17">
        <f t="shared" si="3"/>
        <v>0.3127413127</v>
      </c>
      <c r="N187" s="24">
        <f t="shared" si="4"/>
        <v>0.1930501931</v>
      </c>
      <c r="O187" s="24">
        <f t="shared" si="5"/>
        <v>0.03088803089</v>
      </c>
      <c r="P187" s="24">
        <f t="shared" si="6"/>
        <v>0.3474903475</v>
      </c>
      <c r="Q187" s="24">
        <f t="shared" si="7"/>
        <v>0.02316602317</v>
      </c>
      <c r="R187" s="24">
        <f t="shared" si="8"/>
        <v>0.1853281853</v>
      </c>
      <c r="S187" s="17">
        <f t="shared" si="9"/>
        <v>0</v>
      </c>
      <c r="T187" s="17">
        <f t="shared" si="10"/>
        <v>1.092664093</v>
      </c>
      <c r="U187" s="25">
        <f t="shared" si="11"/>
        <v>4693.496744</v>
      </c>
      <c r="V187" s="14"/>
      <c r="W187" s="14"/>
      <c r="X187" s="14"/>
      <c r="Y187" s="14"/>
    </row>
    <row r="188">
      <c r="A188" s="4" t="s">
        <v>94</v>
      </c>
      <c r="B188" s="13"/>
      <c r="C188" s="12">
        <f>VLOOKUP(A188,'RHB v. RHP'!C:AH, 5, FALSE)</f>
        <v>39</v>
      </c>
      <c r="D188" s="22">
        <f>VLOOKUP(A188,'RHB v. RHP'!C:AH, 8, FALSE)</f>
        <v>95</v>
      </c>
      <c r="E188" s="22">
        <f>VLOOKUP(A188,'RHB v. RHP'!C:AH, 31, FALSE)</f>
        <v>18</v>
      </c>
      <c r="F188" s="15">
        <f>VLOOKUP(A188,'RHB v. RHP'!C:AH, 12, FALSE)</f>
        <v>2</v>
      </c>
      <c r="G188" s="15">
        <f>VLOOKUP(A188,'RHB v. RHP'!C:AH, 13, FALSE)</f>
        <v>1</v>
      </c>
      <c r="H188" s="15">
        <f>VLOOKUP(A188,'RHB v. RHP'!C:AH, 6, FALSE)</f>
        <v>4</v>
      </c>
      <c r="I188" s="15">
        <f>VLOOKUP(A188,'RHB v. RHP'!C:AH, 25, FALSE)</f>
        <v>0</v>
      </c>
      <c r="J188" s="15">
        <f>VLOOKUP(A188,'RHB v. RHP'!C:AH, 17, FALSE)</f>
        <v>4</v>
      </c>
      <c r="K188" s="23">
        <f>VLOOKUP(A188,'RHB v. RHP'!C:AH, 32, FALSE)</f>
        <v>-1</v>
      </c>
      <c r="L188" s="17">
        <f t="shared" si="2"/>
        <v>2.435897436</v>
      </c>
      <c r="M188" s="17">
        <f t="shared" si="3"/>
        <v>0.3867924528</v>
      </c>
      <c r="N188" s="24">
        <f t="shared" si="4"/>
        <v>0.1729559748</v>
      </c>
      <c r="O188" s="24">
        <f t="shared" si="5"/>
        <v>0.0251572327</v>
      </c>
      <c r="P188" s="24">
        <f t="shared" si="6"/>
        <v>0.3773584906</v>
      </c>
      <c r="Q188" s="24">
        <f t="shared" si="7"/>
        <v>0.01886792453</v>
      </c>
      <c r="R188" s="24">
        <f t="shared" si="8"/>
        <v>0.1509433962</v>
      </c>
      <c r="S188" s="17">
        <f t="shared" si="9"/>
        <v>-0.01572327044</v>
      </c>
      <c r="T188" s="17">
        <f t="shared" si="10"/>
        <v>1.116352201</v>
      </c>
      <c r="U188" s="25">
        <f t="shared" si="11"/>
        <v>4795.248107</v>
      </c>
      <c r="V188" s="14"/>
      <c r="W188" s="14"/>
      <c r="X188" s="14"/>
      <c r="Y188" s="14"/>
    </row>
    <row r="189">
      <c r="A189" s="8" t="s">
        <v>410</v>
      </c>
      <c r="B189" s="13"/>
      <c r="C189" s="12">
        <f>VLOOKUP(A189,'RHB v. RHP'!C:AH, 5, FALSE)</f>
        <v>19</v>
      </c>
      <c r="D189" s="22">
        <f>VLOOKUP(A189,'RHB v. RHP'!C:AH, 8, FALSE)</f>
        <v>41</v>
      </c>
      <c r="E189" s="22">
        <f>VLOOKUP(A189,'RHB v. RHP'!C:AH, 31, FALSE)</f>
        <v>3</v>
      </c>
      <c r="F189" s="15">
        <f>VLOOKUP(A189,'RHB v. RHP'!C:AH, 12, FALSE)</f>
        <v>3</v>
      </c>
      <c r="G189" s="15">
        <f>VLOOKUP(A189,'RHB v. RHP'!C:AH, 13, FALSE)</f>
        <v>1</v>
      </c>
      <c r="H189" s="15">
        <f>VLOOKUP(A189,'RHB v. RHP'!C:AH, 6, FALSE)</f>
        <v>1</v>
      </c>
      <c r="I189" s="15">
        <f>VLOOKUP(A189,'RHB v. RHP'!C:AH, 25, FALSE)</f>
        <v>0</v>
      </c>
      <c r="J189" s="15">
        <f>VLOOKUP(A189,'RHB v. RHP'!C:AH, 17, FALSE)</f>
        <v>6</v>
      </c>
      <c r="K189" s="23">
        <f>VLOOKUP(A189,'RHB v. RHP'!C:AH, 32, FALSE)</f>
        <v>-1</v>
      </c>
      <c r="L189" s="17">
        <f t="shared" si="2"/>
        <v>2.157894737</v>
      </c>
      <c r="M189" s="17">
        <f t="shared" si="3"/>
        <v>0.2954545455</v>
      </c>
      <c r="N189" s="24">
        <f t="shared" si="4"/>
        <v>0.2272727273</v>
      </c>
      <c r="O189" s="24">
        <f t="shared" si="5"/>
        <v>0.0303030303</v>
      </c>
      <c r="P189" s="24">
        <f t="shared" si="6"/>
        <v>0.3409090909</v>
      </c>
      <c r="Q189" s="24">
        <f t="shared" si="7"/>
        <v>0.02272727273</v>
      </c>
      <c r="R189" s="24">
        <f t="shared" si="8"/>
        <v>0.196969697</v>
      </c>
      <c r="S189" s="17">
        <f t="shared" si="9"/>
        <v>-0.01893939394</v>
      </c>
      <c r="T189" s="17">
        <f t="shared" si="10"/>
        <v>1.09469697</v>
      </c>
      <c r="U189" s="25">
        <f t="shared" si="11"/>
        <v>4702.228889</v>
      </c>
      <c r="V189" s="14"/>
      <c r="W189" s="14"/>
      <c r="X189" s="14"/>
      <c r="Y189" s="14"/>
    </row>
    <row r="190">
      <c r="A190" s="4" t="s">
        <v>350</v>
      </c>
      <c r="B190" s="13"/>
      <c r="C190" s="12">
        <f>VLOOKUP(A190,'RHB v. RHP'!C:AH, 5, FALSE)</f>
        <v>44</v>
      </c>
      <c r="D190" s="22">
        <f>VLOOKUP(A190,'RHB v. RHP'!C:AH, 8, FALSE)</f>
        <v>109</v>
      </c>
      <c r="E190" s="22">
        <f>VLOOKUP(A190,'RHB v. RHP'!C:AH, 31, FALSE)</f>
        <v>5</v>
      </c>
      <c r="F190" s="15">
        <f>VLOOKUP(A190,'RHB v. RHP'!C:AH, 12, FALSE)</f>
        <v>5</v>
      </c>
      <c r="G190" s="15">
        <f>VLOOKUP(A190,'RHB v. RHP'!C:AH, 13, FALSE)</f>
        <v>0</v>
      </c>
      <c r="H190" s="15">
        <f>VLOOKUP(A190,'RHB v. RHP'!C:AH, 6, FALSE)</f>
        <v>7</v>
      </c>
      <c r="I190" s="15">
        <f>VLOOKUP(A190,'RHB v. RHP'!C:AH, 25, FALSE)</f>
        <v>1</v>
      </c>
      <c r="J190" s="15">
        <f>VLOOKUP(A190,'RHB v. RHP'!C:AH, 17, FALSE)</f>
        <v>10</v>
      </c>
      <c r="K190" s="23">
        <f>VLOOKUP(A190,'RHB v. RHP'!C:AH, 32, FALSE)</f>
        <v>0</v>
      </c>
      <c r="L190" s="17">
        <f t="shared" si="2"/>
        <v>2.477272727</v>
      </c>
      <c r="M190" s="17">
        <f t="shared" si="3"/>
        <v>0.2530120482</v>
      </c>
      <c r="N190" s="24">
        <f t="shared" si="4"/>
        <v>0.2108433735</v>
      </c>
      <c r="O190" s="24">
        <f t="shared" si="5"/>
        <v>0</v>
      </c>
      <c r="P190" s="24">
        <f t="shared" si="6"/>
        <v>0.4518072289</v>
      </c>
      <c r="Q190" s="24">
        <f t="shared" si="7"/>
        <v>0.02409638554</v>
      </c>
      <c r="R190" s="24">
        <f t="shared" si="8"/>
        <v>0.1807228916</v>
      </c>
      <c r="S190" s="17">
        <f t="shared" si="9"/>
        <v>0</v>
      </c>
      <c r="T190" s="17">
        <f t="shared" si="10"/>
        <v>1.120481928</v>
      </c>
      <c r="U190" s="25">
        <f t="shared" si="11"/>
        <v>4812.987189</v>
      </c>
      <c r="V190" s="14"/>
      <c r="W190" s="14"/>
      <c r="X190" s="14"/>
      <c r="Y190" s="14"/>
    </row>
    <row r="191">
      <c r="A191" s="4" t="s">
        <v>366</v>
      </c>
      <c r="B191" s="13"/>
      <c r="C191" s="12">
        <f>VLOOKUP(A191,'RHB v. RHP'!C:AH, 5, FALSE)</f>
        <v>23</v>
      </c>
      <c r="D191" s="22">
        <f>VLOOKUP(A191,'RHB v. RHP'!C:AH, 8, FALSE)</f>
        <v>55</v>
      </c>
      <c r="E191" s="22">
        <f>VLOOKUP(A191,'RHB v. RHP'!C:AH, 31, FALSE)</f>
        <v>2</v>
      </c>
      <c r="F191" s="15">
        <f>VLOOKUP(A191,'RHB v. RHP'!C:AH, 12, FALSE)</f>
        <v>1</v>
      </c>
      <c r="G191" s="15">
        <f>VLOOKUP(A191,'RHB v. RHP'!C:AH, 13, FALSE)</f>
        <v>0</v>
      </c>
      <c r="H191" s="15">
        <f>VLOOKUP(A191,'RHB v. RHP'!C:AH, 6, FALSE)</f>
        <v>4</v>
      </c>
      <c r="I191" s="15">
        <f>VLOOKUP(A191,'RHB v. RHP'!C:AH, 25, FALSE)</f>
        <v>0</v>
      </c>
      <c r="J191" s="15">
        <f>VLOOKUP(A191,'RHB v. RHP'!C:AH, 17, FALSE)</f>
        <v>5</v>
      </c>
      <c r="K191" s="23">
        <f>VLOOKUP(A191,'RHB v. RHP'!C:AH, 32, FALSE)</f>
        <v>1</v>
      </c>
      <c r="L191" s="17">
        <f t="shared" si="2"/>
        <v>2.391304348</v>
      </c>
      <c r="M191" s="17">
        <f t="shared" si="3"/>
        <v>0.2697841727</v>
      </c>
      <c r="N191" s="24">
        <f t="shared" si="4"/>
        <v>0.1798561151</v>
      </c>
      <c r="O191" s="24">
        <f t="shared" si="5"/>
        <v>0</v>
      </c>
      <c r="P191" s="24">
        <f t="shared" si="6"/>
        <v>0.4316546763</v>
      </c>
      <c r="Q191" s="24">
        <f t="shared" si="7"/>
        <v>0.02158273381</v>
      </c>
      <c r="R191" s="24">
        <f t="shared" si="8"/>
        <v>0.1798561151</v>
      </c>
      <c r="S191" s="17">
        <f t="shared" si="9"/>
        <v>0.01798561151</v>
      </c>
      <c r="T191" s="17">
        <f t="shared" si="10"/>
        <v>1.100719424</v>
      </c>
      <c r="U191" s="25">
        <f t="shared" si="11"/>
        <v>4728.098113</v>
      </c>
      <c r="V191" s="14"/>
      <c r="W191" s="14"/>
      <c r="X191" s="14"/>
      <c r="Y191" s="14"/>
    </row>
    <row r="192">
      <c r="A192" s="4" t="s">
        <v>308</v>
      </c>
      <c r="B192" s="13"/>
      <c r="C192" s="12">
        <f>VLOOKUP(A192,'RHB v. RHP'!C:AH, 5, FALSE)</f>
        <v>111</v>
      </c>
      <c r="D192" s="22">
        <f>VLOOKUP(A192,'RHB v. RHP'!C:AH, 8, FALSE)</f>
        <v>323</v>
      </c>
      <c r="E192" s="22">
        <f>VLOOKUP(A192,'RHB v. RHP'!C:AH, 31, FALSE)</f>
        <v>51</v>
      </c>
      <c r="F192" s="15">
        <f>VLOOKUP(A192,'RHB v. RHP'!C:AH, 12, FALSE)</f>
        <v>16</v>
      </c>
      <c r="G192" s="15">
        <f>VLOOKUP(A192,'RHB v. RHP'!C:AH, 13, FALSE)</f>
        <v>0</v>
      </c>
      <c r="H192" s="15">
        <f>VLOOKUP(A192,'RHB v. RHP'!C:AH, 6, FALSE)</f>
        <v>9</v>
      </c>
      <c r="I192" s="15">
        <f>VLOOKUP(A192,'RHB v. RHP'!C:AH, 25, FALSE)</f>
        <v>2</v>
      </c>
      <c r="J192" s="15">
        <f>VLOOKUP(A192,'RHB v. RHP'!C:AH, 17, FALSE)</f>
        <v>33</v>
      </c>
      <c r="K192" s="23">
        <f>VLOOKUP(A192,'RHB v. RHP'!C:AH, 32, FALSE)</f>
        <v>0</v>
      </c>
      <c r="L192" s="17">
        <f t="shared" si="2"/>
        <v>2.90990991</v>
      </c>
      <c r="M192" s="17">
        <f t="shared" si="3"/>
        <v>0.4065934066</v>
      </c>
      <c r="N192" s="24">
        <f t="shared" si="4"/>
        <v>0.2289377289</v>
      </c>
      <c r="O192" s="24">
        <f t="shared" si="5"/>
        <v>0</v>
      </c>
      <c r="P192" s="24">
        <f t="shared" si="6"/>
        <v>0.3113553114</v>
      </c>
      <c r="Q192" s="24">
        <f t="shared" si="7"/>
        <v>0.01831501832</v>
      </c>
      <c r="R192" s="24">
        <f t="shared" si="8"/>
        <v>0.1941391941</v>
      </c>
      <c r="S192" s="17">
        <f t="shared" si="9"/>
        <v>0</v>
      </c>
      <c r="T192" s="17">
        <f t="shared" si="10"/>
        <v>1.159340659</v>
      </c>
      <c r="U192" s="25">
        <f t="shared" si="11"/>
        <v>4979.903381</v>
      </c>
      <c r="V192" s="14"/>
      <c r="W192" s="14"/>
      <c r="X192" s="14"/>
      <c r="Y192" s="14"/>
    </row>
    <row r="193">
      <c r="A193" s="4" t="s">
        <v>99</v>
      </c>
      <c r="B193" s="13"/>
      <c r="C193" s="12">
        <f>VLOOKUP(A193,'RHB v. RHP'!C:AH, 5, FALSE)</f>
        <v>160</v>
      </c>
      <c r="D193" s="22">
        <f>VLOOKUP(A193,'RHB v. RHP'!C:AH, 8, FALSE)</f>
        <v>487</v>
      </c>
      <c r="E193" s="22">
        <f>VLOOKUP(A193,'RHB v. RHP'!C:AH, 31, FALSE)</f>
        <v>67</v>
      </c>
      <c r="F193" s="15">
        <f>VLOOKUP(A193,'RHB v. RHP'!C:AH, 12, FALSE)</f>
        <v>17</v>
      </c>
      <c r="G193" s="15">
        <f>VLOOKUP(A193,'RHB v. RHP'!C:AH, 13, FALSE)</f>
        <v>1</v>
      </c>
      <c r="H193" s="15">
        <f>VLOOKUP(A193,'RHB v. RHP'!C:AH, 6, FALSE)</f>
        <v>23</v>
      </c>
      <c r="I193" s="15">
        <f>VLOOKUP(A193,'RHB v. RHP'!C:AH, 25, FALSE)</f>
        <v>4</v>
      </c>
      <c r="J193" s="15">
        <f>VLOOKUP(A193,'RHB v. RHP'!C:AH, 17, FALSE)</f>
        <v>33</v>
      </c>
      <c r="K193" s="23">
        <f>VLOOKUP(A193,'RHB v. RHP'!C:AH, 32, FALSE)</f>
        <v>-1</v>
      </c>
      <c r="L193" s="17">
        <f t="shared" si="2"/>
        <v>3.04375</v>
      </c>
      <c r="M193" s="17">
        <f t="shared" si="3"/>
        <v>0.3802816901</v>
      </c>
      <c r="N193" s="24">
        <f t="shared" si="4"/>
        <v>0.1830985915</v>
      </c>
      <c r="O193" s="24">
        <f t="shared" si="5"/>
        <v>0.01126760563</v>
      </c>
      <c r="P193" s="24">
        <f t="shared" si="6"/>
        <v>0.4366197183</v>
      </c>
      <c r="Q193" s="24">
        <f t="shared" si="7"/>
        <v>0.01971830986</v>
      </c>
      <c r="R193" s="24">
        <f t="shared" si="8"/>
        <v>0.1492957746</v>
      </c>
      <c r="S193" s="17">
        <f t="shared" si="9"/>
        <v>-0.007042253521</v>
      </c>
      <c r="T193" s="17">
        <f t="shared" si="10"/>
        <v>1.173239437</v>
      </c>
      <c r="U193" s="25">
        <f t="shared" si="11"/>
        <v>5039.605047</v>
      </c>
      <c r="V193" s="14"/>
      <c r="W193" s="14"/>
      <c r="X193" s="14"/>
      <c r="Y193" s="14"/>
    </row>
    <row r="194">
      <c r="A194" s="4" t="s">
        <v>347</v>
      </c>
      <c r="B194" s="13"/>
      <c r="C194" s="12">
        <f>VLOOKUP(A194,'RHB v. RHP'!C:AH, 5, FALSE)</f>
        <v>112</v>
      </c>
      <c r="D194" s="22">
        <f>VLOOKUP(A194,'RHB v. RHP'!C:AH, 8, FALSE)</f>
        <v>329</v>
      </c>
      <c r="E194" s="22">
        <f>VLOOKUP(A194,'RHB v. RHP'!C:AH, 31, FALSE)</f>
        <v>60</v>
      </c>
      <c r="F194" s="15">
        <f>VLOOKUP(A194,'RHB v. RHP'!C:AH, 12, FALSE)</f>
        <v>14</v>
      </c>
      <c r="G194" s="15">
        <f>VLOOKUP(A194,'RHB v. RHP'!C:AH, 13, FALSE)</f>
        <v>3</v>
      </c>
      <c r="H194" s="15">
        <f>VLOOKUP(A194,'RHB v. RHP'!C:AH, 6, FALSE)</f>
        <v>9</v>
      </c>
      <c r="I194" s="15">
        <f>VLOOKUP(A194,'RHB v. RHP'!C:AH, 25, FALSE)</f>
        <v>4</v>
      </c>
      <c r="J194" s="15">
        <f>VLOOKUP(A194,'RHB v. RHP'!C:AH, 17, FALSE)</f>
        <v>14</v>
      </c>
      <c r="K194" s="23">
        <f>VLOOKUP(A194,'RHB v. RHP'!C:AH, 32, FALSE)</f>
        <v>0</v>
      </c>
      <c r="L194" s="17">
        <f t="shared" si="2"/>
        <v>2.9375</v>
      </c>
      <c r="M194" s="17">
        <f t="shared" si="3"/>
        <v>0.4510869565</v>
      </c>
      <c r="N194" s="24">
        <f t="shared" si="4"/>
        <v>0.2083333333</v>
      </c>
      <c r="O194" s="24">
        <f t="shared" si="5"/>
        <v>0.04347826087</v>
      </c>
      <c r="P194" s="24">
        <f t="shared" si="6"/>
        <v>0.3079710145</v>
      </c>
      <c r="Q194" s="24">
        <f t="shared" si="7"/>
        <v>0.02536231884</v>
      </c>
      <c r="R194" s="24">
        <f t="shared" si="8"/>
        <v>0.1231884058</v>
      </c>
      <c r="S194" s="17">
        <f t="shared" si="9"/>
        <v>0</v>
      </c>
      <c r="T194" s="17">
        <f t="shared" si="10"/>
        <v>1.15942029</v>
      </c>
      <c r="U194" s="25">
        <f t="shared" si="11"/>
        <v>4980.245431</v>
      </c>
      <c r="V194" s="14"/>
      <c r="W194" s="14"/>
      <c r="X194" s="14"/>
      <c r="Y194" s="14"/>
    </row>
    <row r="195">
      <c r="A195" s="4" t="s">
        <v>318</v>
      </c>
      <c r="B195" s="13"/>
      <c r="C195" s="12">
        <f>VLOOKUP(A195,'RHB v. RHP'!C:AH, 5, FALSE)</f>
        <v>172</v>
      </c>
      <c r="D195" s="22">
        <f>VLOOKUP(A195,'RHB v. RHP'!C:AH, 8, FALSE)</f>
        <v>527</v>
      </c>
      <c r="E195" s="22">
        <f>VLOOKUP(A195,'RHB v. RHP'!C:AH, 31, FALSE)</f>
        <v>60</v>
      </c>
      <c r="F195" s="15">
        <f>VLOOKUP(A195,'RHB v. RHP'!C:AH, 12, FALSE)</f>
        <v>24</v>
      </c>
      <c r="G195" s="15">
        <f>VLOOKUP(A195,'RHB v. RHP'!C:AH, 13, FALSE)</f>
        <v>2</v>
      </c>
      <c r="H195" s="15">
        <f>VLOOKUP(A195,'RHB v. RHP'!C:AH, 6, FALSE)</f>
        <v>27</v>
      </c>
      <c r="I195" s="15">
        <f>VLOOKUP(A195,'RHB v. RHP'!C:AH, 25, FALSE)</f>
        <v>4</v>
      </c>
      <c r="J195" s="15">
        <f>VLOOKUP(A195,'RHB v. RHP'!C:AH, 17, FALSE)</f>
        <v>26</v>
      </c>
      <c r="K195" s="23">
        <f>VLOOKUP(A195,'RHB v. RHP'!C:AH, 32, FALSE)</f>
        <v>-1</v>
      </c>
      <c r="L195" s="17">
        <f t="shared" si="2"/>
        <v>3.063953488</v>
      </c>
      <c r="M195" s="17">
        <f t="shared" si="3"/>
        <v>0.332</v>
      </c>
      <c r="N195" s="24">
        <f t="shared" si="4"/>
        <v>0.22</v>
      </c>
      <c r="O195" s="24">
        <f t="shared" si="5"/>
        <v>0.02133333333</v>
      </c>
      <c r="P195" s="24">
        <f t="shared" si="6"/>
        <v>0.4666666667</v>
      </c>
      <c r="Q195" s="24">
        <f t="shared" si="7"/>
        <v>0.01866666667</v>
      </c>
      <c r="R195" s="24">
        <f t="shared" si="8"/>
        <v>0.1226666667</v>
      </c>
      <c r="S195" s="17">
        <f t="shared" si="9"/>
        <v>-0.006666666667</v>
      </c>
      <c r="T195" s="17">
        <f t="shared" si="10"/>
        <v>1.174666667</v>
      </c>
      <c r="U195" s="25">
        <f t="shared" si="11"/>
        <v>5045.735659</v>
      </c>
      <c r="V195" s="14"/>
      <c r="W195" s="14"/>
      <c r="X195" s="14"/>
      <c r="Y195" s="14"/>
    </row>
    <row r="196">
      <c r="A196" s="4" t="s">
        <v>67</v>
      </c>
      <c r="B196" s="13"/>
      <c r="C196" s="12">
        <f>VLOOKUP(A196,'RHB v. RHP'!C:AH, 5, FALSE)</f>
        <v>151</v>
      </c>
      <c r="D196" s="22">
        <f>VLOOKUP(A196,'RHB v. RHP'!C:AH, 8, FALSE)</f>
        <v>441</v>
      </c>
      <c r="E196" s="22">
        <f>VLOOKUP(A196,'RHB v. RHP'!C:AH, 31, FALSE)</f>
        <v>78</v>
      </c>
      <c r="F196" s="15">
        <f>VLOOKUP(A196,'RHB v. RHP'!C:AH, 12, FALSE)</f>
        <v>20</v>
      </c>
      <c r="G196" s="15">
        <f>VLOOKUP(A196,'RHB v. RHP'!C:AH, 13, FALSE)</f>
        <v>1</v>
      </c>
      <c r="H196" s="15">
        <f>VLOOKUP(A196,'RHB v. RHP'!C:AH, 6, FALSE)</f>
        <v>13</v>
      </c>
      <c r="I196" s="15">
        <f>VLOOKUP(A196,'RHB v. RHP'!C:AH, 25, FALSE)</f>
        <v>0</v>
      </c>
      <c r="J196" s="15">
        <f>VLOOKUP(A196,'RHB v. RHP'!C:AH, 17, FALSE)</f>
        <v>27</v>
      </c>
      <c r="K196" s="23">
        <f>VLOOKUP(A196,'RHB v. RHP'!C:AH, 32, FALSE)</f>
        <v>2</v>
      </c>
      <c r="L196" s="17">
        <f t="shared" si="2"/>
        <v>2.920529801</v>
      </c>
      <c r="M196" s="17">
        <f t="shared" si="3"/>
        <v>0.4563253012</v>
      </c>
      <c r="N196" s="24">
        <f t="shared" si="4"/>
        <v>0.218373494</v>
      </c>
      <c r="O196" s="24">
        <f t="shared" si="5"/>
        <v>0.01204819277</v>
      </c>
      <c r="P196" s="24">
        <f t="shared" si="6"/>
        <v>0.3162650602</v>
      </c>
      <c r="Q196" s="24">
        <f t="shared" si="7"/>
        <v>0.009036144578</v>
      </c>
      <c r="R196" s="24">
        <f t="shared" si="8"/>
        <v>0.1415662651</v>
      </c>
      <c r="S196" s="17">
        <f t="shared" si="9"/>
        <v>0.01506024096</v>
      </c>
      <c r="T196" s="17">
        <f t="shared" si="10"/>
        <v>1.168674699</v>
      </c>
      <c r="U196" s="25">
        <f t="shared" si="11"/>
        <v>5019.99739</v>
      </c>
      <c r="V196" s="14"/>
      <c r="W196" s="14"/>
      <c r="X196" s="14"/>
      <c r="Y196" s="14"/>
    </row>
    <row r="197">
      <c r="A197" s="4" t="s">
        <v>184</v>
      </c>
      <c r="B197" s="13"/>
      <c r="C197" s="12">
        <f>VLOOKUP(A197,'RHB v. RHP'!C:AH, 5, FALSE)</f>
        <v>136</v>
      </c>
      <c r="D197" s="22">
        <f>VLOOKUP(A197,'RHB v. RHP'!C:AH, 8, FALSE)</f>
        <v>304</v>
      </c>
      <c r="E197" s="22">
        <f>VLOOKUP(A197,'RHB v. RHP'!C:AH, 31, FALSE)</f>
        <v>41</v>
      </c>
      <c r="F197" s="15">
        <f>VLOOKUP(A197,'RHB v. RHP'!C:AH, 12, FALSE)</f>
        <v>12</v>
      </c>
      <c r="G197" s="15">
        <f>VLOOKUP(A197,'RHB v. RHP'!C:AH, 13, FALSE)</f>
        <v>0</v>
      </c>
      <c r="H197" s="15">
        <f>VLOOKUP(A197,'RHB v. RHP'!C:AH, 6, FALSE)</f>
        <v>12</v>
      </c>
      <c r="I197" s="15">
        <f>VLOOKUP(A197,'RHB v. RHP'!C:AH, 25, FALSE)</f>
        <v>2</v>
      </c>
      <c r="J197" s="15">
        <f>VLOOKUP(A197,'RHB v. RHP'!C:AH, 17, FALSE)</f>
        <v>31</v>
      </c>
      <c r="K197" s="23">
        <f>VLOOKUP(A197,'RHB v. RHP'!C:AH, 32, FALSE)</f>
        <v>0</v>
      </c>
      <c r="L197" s="17">
        <f t="shared" si="2"/>
        <v>2.235294118</v>
      </c>
      <c r="M197" s="17">
        <f t="shared" si="3"/>
        <v>0.3643263757</v>
      </c>
      <c r="N197" s="24">
        <f t="shared" si="4"/>
        <v>0.1992409867</v>
      </c>
      <c r="O197" s="24">
        <f t="shared" si="5"/>
        <v>0</v>
      </c>
      <c r="P197" s="24">
        <f t="shared" si="6"/>
        <v>0.3795066414</v>
      </c>
      <c r="Q197" s="24">
        <f t="shared" si="7"/>
        <v>0.01897533207</v>
      </c>
      <c r="R197" s="24">
        <f t="shared" si="8"/>
        <v>0.1935483871</v>
      </c>
      <c r="S197" s="17">
        <f t="shared" si="9"/>
        <v>0</v>
      </c>
      <c r="T197" s="17">
        <f t="shared" si="10"/>
        <v>1.155597723</v>
      </c>
      <c r="U197" s="25">
        <f t="shared" si="11"/>
        <v>4963.825742</v>
      </c>
      <c r="V197" s="14"/>
      <c r="W197" s="14"/>
      <c r="X197" s="14"/>
      <c r="Y197" s="14"/>
    </row>
    <row r="198">
      <c r="A198" s="4" t="s">
        <v>312</v>
      </c>
      <c r="B198" s="13"/>
      <c r="C198" s="12">
        <f>VLOOKUP(A198,'RHB v. RHP'!C:AH, 5, FALSE)</f>
        <v>165</v>
      </c>
      <c r="D198" s="22">
        <f>VLOOKUP(A198,'RHB v. RHP'!C:AH, 8, FALSE)</f>
        <v>516</v>
      </c>
      <c r="E198" s="22">
        <f>VLOOKUP(A198,'RHB v. RHP'!C:AH, 31, FALSE)</f>
        <v>93</v>
      </c>
      <c r="F198" s="15">
        <f>VLOOKUP(A198,'RHB v. RHP'!C:AH, 12, FALSE)</f>
        <v>21</v>
      </c>
      <c r="G198" s="15">
        <f>VLOOKUP(A198,'RHB v. RHP'!C:AH, 13, FALSE)</f>
        <v>2</v>
      </c>
      <c r="H198" s="15">
        <f>VLOOKUP(A198,'RHB v. RHP'!C:AH, 6, FALSE)</f>
        <v>9</v>
      </c>
      <c r="I198" s="15">
        <f>VLOOKUP(A198,'RHB v. RHP'!C:AH, 25, FALSE)</f>
        <v>3</v>
      </c>
      <c r="J198" s="15">
        <f>VLOOKUP(A198,'RHB v. RHP'!C:AH, 17, FALSE)</f>
        <v>28</v>
      </c>
      <c r="K198" s="23">
        <f>VLOOKUP(A198,'RHB v. RHP'!C:AH, 32, FALSE)</f>
        <v>15</v>
      </c>
      <c r="L198" s="17">
        <f t="shared" si="2"/>
        <v>3.127272727</v>
      </c>
      <c r="M198" s="17">
        <f t="shared" si="3"/>
        <v>0.4709066306</v>
      </c>
      <c r="N198" s="24">
        <f t="shared" si="4"/>
        <v>0.2029769959</v>
      </c>
      <c r="O198" s="24">
        <f t="shared" si="5"/>
        <v>0.02165087957</v>
      </c>
      <c r="P198" s="24">
        <f t="shared" si="6"/>
        <v>0.2300405954</v>
      </c>
      <c r="Q198" s="24">
        <f t="shared" si="7"/>
        <v>0.01623815968</v>
      </c>
      <c r="R198" s="24">
        <f t="shared" si="8"/>
        <v>0.1299052774</v>
      </c>
      <c r="S198" s="17">
        <f t="shared" si="9"/>
        <v>0.101488498</v>
      </c>
      <c r="T198" s="17">
        <f t="shared" si="10"/>
        <v>1.173207037</v>
      </c>
      <c r="U198" s="25">
        <f t="shared" si="11"/>
        <v>5039.465873</v>
      </c>
      <c r="V198" s="14"/>
      <c r="W198" s="14"/>
      <c r="X198" s="14"/>
      <c r="Y198" s="14"/>
    </row>
    <row r="199">
      <c r="A199" s="4" t="s">
        <v>330</v>
      </c>
      <c r="B199" s="13"/>
      <c r="C199" s="12">
        <f>VLOOKUP(A199,'RHB v. RHP'!C:AH, 5, FALSE)</f>
        <v>100</v>
      </c>
      <c r="D199" s="22">
        <f>VLOOKUP(A199,'RHB v. RHP'!C:AH, 8, FALSE)</f>
        <v>305</v>
      </c>
      <c r="E199" s="22">
        <f>VLOOKUP(A199,'RHB v. RHP'!C:AH, 31, FALSE)</f>
        <v>41</v>
      </c>
      <c r="F199" s="15">
        <f>VLOOKUP(A199,'RHB v. RHP'!C:AH, 12, FALSE)</f>
        <v>11</v>
      </c>
      <c r="G199" s="15">
        <f>VLOOKUP(A199,'RHB v. RHP'!C:AH, 13, FALSE)</f>
        <v>0</v>
      </c>
      <c r="H199" s="15">
        <f>VLOOKUP(A199,'RHB v. RHP'!C:AH, 6, FALSE)</f>
        <v>14</v>
      </c>
      <c r="I199" s="15">
        <f>VLOOKUP(A199,'RHB v. RHP'!C:AH, 25, FALSE)</f>
        <v>6</v>
      </c>
      <c r="J199" s="15">
        <f>VLOOKUP(A199,'RHB v. RHP'!C:AH, 17, FALSE)</f>
        <v>22</v>
      </c>
      <c r="K199" s="23">
        <f>VLOOKUP(A199,'RHB v. RHP'!C:AH, 32, FALSE)</f>
        <v>-1</v>
      </c>
      <c r="L199" s="17">
        <f t="shared" si="2"/>
        <v>3.05</v>
      </c>
      <c r="M199" s="17">
        <f t="shared" si="3"/>
        <v>0.3636363636</v>
      </c>
      <c r="N199" s="24">
        <f t="shared" si="4"/>
        <v>0.1893939394</v>
      </c>
      <c r="O199" s="24">
        <f t="shared" si="5"/>
        <v>0</v>
      </c>
      <c r="P199" s="24">
        <f t="shared" si="6"/>
        <v>0.4166666667</v>
      </c>
      <c r="Q199" s="24">
        <f t="shared" si="7"/>
        <v>0.03409090909</v>
      </c>
      <c r="R199" s="24">
        <f t="shared" si="8"/>
        <v>0.1590909091</v>
      </c>
      <c r="S199" s="17">
        <f t="shared" si="9"/>
        <v>-0.00946969697</v>
      </c>
      <c r="T199" s="17">
        <f t="shared" si="10"/>
        <v>1.153409091</v>
      </c>
      <c r="U199" s="25">
        <f t="shared" si="11"/>
        <v>4954.424556</v>
      </c>
      <c r="V199" s="14"/>
      <c r="W199" s="14"/>
      <c r="X199" s="14"/>
      <c r="Y199" s="14"/>
    </row>
    <row r="200">
      <c r="A200" s="4" t="s">
        <v>378</v>
      </c>
      <c r="B200" s="13"/>
      <c r="C200" s="12">
        <f>VLOOKUP(A200,'RHB v. RHP'!C:AH, 5, FALSE)</f>
        <v>15</v>
      </c>
      <c r="D200" s="22">
        <f>VLOOKUP(A200,'RHB v. RHP'!C:AH, 8, FALSE)</f>
        <v>38</v>
      </c>
      <c r="E200" s="22">
        <f>VLOOKUP(A200,'RHB v. RHP'!C:AH, 31, FALSE)</f>
        <v>4</v>
      </c>
      <c r="F200" s="15">
        <f>VLOOKUP(A200,'RHB v. RHP'!C:AH, 12, FALSE)</f>
        <v>0</v>
      </c>
      <c r="G200" s="15">
        <f>VLOOKUP(A200,'RHB v. RHP'!C:AH, 13, FALSE)</f>
        <v>0</v>
      </c>
      <c r="H200" s="15">
        <f>VLOOKUP(A200,'RHB v. RHP'!C:AH, 6, FALSE)</f>
        <v>2</v>
      </c>
      <c r="I200" s="15">
        <f>VLOOKUP(A200,'RHB v. RHP'!C:AH, 25, FALSE)</f>
        <v>0</v>
      </c>
      <c r="J200" s="15">
        <f>VLOOKUP(A200,'RHB v. RHP'!C:AH, 17, FALSE)</f>
        <v>6</v>
      </c>
      <c r="K200" s="23">
        <f>VLOOKUP(A200,'RHB v. RHP'!C:AH, 32, FALSE)</f>
        <v>0</v>
      </c>
      <c r="L200" s="17">
        <f t="shared" si="2"/>
        <v>2.533333333</v>
      </c>
      <c r="M200" s="17">
        <f t="shared" si="3"/>
        <v>0.3103448276</v>
      </c>
      <c r="N200" s="24">
        <f t="shared" si="4"/>
        <v>0.1724137931</v>
      </c>
      <c r="O200" s="24">
        <f t="shared" si="5"/>
        <v>0</v>
      </c>
      <c r="P200" s="24">
        <f t="shared" si="6"/>
        <v>0.3831417625</v>
      </c>
      <c r="Q200" s="24">
        <f t="shared" si="7"/>
        <v>0.02298850575</v>
      </c>
      <c r="R200" s="24">
        <f t="shared" si="8"/>
        <v>0.1992337165</v>
      </c>
      <c r="S200" s="17">
        <f t="shared" si="9"/>
        <v>0</v>
      </c>
      <c r="T200" s="17">
        <f t="shared" si="10"/>
        <v>1.088122605</v>
      </c>
      <c r="U200" s="25">
        <f t="shared" si="11"/>
        <v>4673.988959</v>
      </c>
      <c r="V200" s="14"/>
      <c r="W200" s="14"/>
      <c r="X200" s="14"/>
      <c r="Y200" s="14"/>
    </row>
    <row r="201">
      <c r="A201" s="4" t="s">
        <v>282</v>
      </c>
      <c r="B201" s="13"/>
      <c r="C201" s="12">
        <f>VLOOKUP(A201,'RHB v. RHP'!C:AH, 5, FALSE)</f>
        <v>120</v>
      </c>
      <c r="D201" s="22">
        <f>VLOOKUP(A201,'RHB v. RHP'!C:AH, 8, FALSE)</f>
        <v>315</v>
      </c>
      <c r="E201" s="22">
        <f>VLOOKUP(A201,'RHB v. RHP'!C:AH, 31, FALSE)</f>
        <v>39</v>
      </c>
      <c r="F201" s="15">
        <f>VLOOKUP(A201,'RHB v. RHP'!C:AH, 12, FALSE)</f>
        <v>20</v>
      </c>
      <c r="G201" s="15">
        <f>VLOOKUP(A201,'RHB v. RHP'!C:AH, 13, FALSE)</f>
        <v>0</v>
      </c>
      <c r="H201" s="15">
        <f>VLOOKUP(A201,'RHB v. RHP'!C:AH, 6, FALSE)</f>
        <v>12</v>
      </c>
      <c r="I201" s="15">
        <f>VLOOKUP(A201,'RHB v. RHP'!C:AH, 25, FALSE)</f>
        <v>1</v>
      </c>
      <c r="J201" s="15">
        <f>VLOOKUP(A201,'RHB v. RHP'!C:AH, 17, FALSE)</f>
        <v>18</v>
      </c>
      <c r="K201" s="23">
        <f>VLOOKUP(A201,'RHB v. RHP'!C:AH, 32, FALSE)</f>
        <v>1</v>
      </c>
      <c r="L201" s="17">
        <f t="shared" si="2"/>
        <v>2.625</v>
      </c>
      <c r="M201" s="17">
        <f t="shared" si="3"/>
        <v>0.3457249071</v>
      </c>
      <c r="N201" s="24">
        <f t="shared" si="4"/>
        <v>0.2695167286</v>
      </c>
      <c r="O201" s="24">
        <f t="shared" si="5"/>
        <v>0</v>
      </c>
      <c r="P201" s="24">
        <f t="shared" si="6"/>
        <v>0.3717472119</v>
      </c>
      <c r="Q201" s="24">
        <f t="shared" si="7"/>
        <v>0.01486988848</v>
      </c>
      <c r="R201" s="24">
        <f t="shared" si="8"/>
        <v>0.1412639405</v>
      </c>
      <c r="S201" s="17">
        <f t="shared" si="9"/>
        <v>0.009293680297</v>
      </c>
      <c r="T201" s="17">
        <f t="shared" si="10"/>
        <v>1.152416357</v>
      </c>
      <c r="U201" s="25">
        <f t="shared" si="11"/>
        <v>4950.160305</v>
      </c>
      <c r="V201" s="14"/>
      <c r="W201" s="14"/>
      <c r="X201" s="14"/>
      <c r="Y201" s="14"/>
    </row>
    <row r="202">
      <c r="A202" s="4" t="s">
        <v>101</v>
      </c>
      <c r="B202" s="13"/>
      <c r="C202" s="12">
        <f>VLOOKUP(A202,'RHB v. RHP'!C:AH, 5, FALSE)</f>
        <v>130</v>
      </c>
      <c r="D202" s="22">
        <f>VLOOKUP(A202,'RHB v. RHP'!C:AH, 8, FALSE)</f>
        <v>377</v>
      </c>
      <c r="E202" s="22">
        <f>VLOOKUP(A202,'RHB v. RHP'!C:AH, 31, FALSE)</f>
        <v>51</v>
      </c>
      <c r="F202" s="15">
        <f>VLOOKUP(A202,'RHB v. RHP'!C:AH, 12, FALSE)</f>
        <v>14</v>
      </c>
      <c r="G202" s="15">
        <f>VLOOKUP(A202,'RHB v. RHP'!C:AH, 13, FALSE)</f>
        <v>0</v>
      </c>
      <c r="H202" s="15">
        <f>VLOOKUP(A202,'RHB v. RHP'!C:AH, 6, FALSE)</f>
        <v>14</v>
      </c>
      <c r="I202" s="15">
        <f>VLOOKUP(A202,'RHB v. RHP'!C:AH, 25, FALSE)</f>
        <v>2</v>
      </c>
      <c r="J202" s="15">
        <f>VLOOKUP(A202,'RHB v. RHP'!C:AH, 17, FALSE)</f>
        <v>44</v>
      </c>
      <c r="K202" s="23">
        <f>VLOOKUP(A202,'RHB v. RHP'!C:AH, 32, FALSE)</f>
        <v>0</v>
      </c>
      <c r="L202" s="17">
        <f t="shared" si="2"/>
        <v>2.9</v>
      </c>
      <c r="M202" s="17">
        <f t="shared" si="3"/>
        <v>0.37</v>
      </c>
      <c r="N202" s="24">
        <f t="shared" si="4"/>
        <v>0.1916666667</v>
      </c>
      <c r="O202" s="24">
        <f t="shared" si="5"/>
        <v>0</v>
      </c>
      <c r="P202" s="24">
        <f t="shared" si="6"/>
        <v>0.3666666667</v>
      </c>
      <c r="Q202" s="24">
        <f t="shared" si="7"/>
        <v>0.01666666667</v>
      </c>
      <c r="R202" s="24">
        <f t="shared" si="8"/>
        <v>0.2133333333</v>
      </c>
      <c r="S202" s="17">
        <f t="shared" si="9"/>
        <v>0</v>
      </c>
      <c r="T202" s="17">
        <f t="shared" si="10"/>
        <v>1.158333333</v>
      </c>
      <c r="U202" s="25">
        <f t="shared" si="11"/>
        <v>4975.576451</v>
      </c>
      <c r="V202" s="14"/>
      <c r="W202" s="14"/>
      <c r="X202" s="14"/>
      <c r="Y202" s="14"/>
    </row>
    <row r="203">
      <c r="A203" s="4" t="s">
        <v>341</v>
      </c>
      <c r="B203" s="13"/>
      <c r="C203" s="12">
        <f>VLOOKUP(A203,'RHB v. RHP'!C:AH, 5, FALSE)</f>
        <v>80</v>
      </c>
      <c r="D203" s="22">
        <f>VLOOKUP(A203,'RHB v. RHP'!C:AH, 8, FALSE)</f>
        <v>223</v>
      </c>
      <c r="E203" s="22">
        <f>VLOOKUP(A203,'RHB v. RHP'!C:AH, 31, FALSE)</f>
        <v>24</v>
      </c>
      <c r="F203" s="15">
        <f>VLOOKUP(A203,'RHB v. RHP'!C:AH, 12, FALSE)</f>
        <v>8</v>
      </c>
      <c r="G203" s="15">
        <f>VLOOKUP(A203,'RHB v. RHP'!C:AH, 13, FALSE)</f>
        <v>2</v>
      </c>
      <c r="H203" s="15">
        <f>VLOOKUP(A203,'RHB v. RHP'!C:AH, 6, FALSE)</f>
        <v>11</v>
      </c>
      <c r="I203" s="15">
        <f>VLOOKUP(A203,'RHB v. RHP'!C:AH, 25, FALSE)</f>
        <v>0</v>
      </c>
      <c r="J203" s="15">
        <f>VLOOKUP(A203,'RHB v. RHP'!C:AH, 17, FALSE)</f>
        <v>10</v>
      </c>
      <c r="K203" s="23">
        <f>VLOOKUP(A203,'RHB v. RHP'!C:AH, 32, FALSE)</f>
        <v>2</v>
      </c>
      <c r="L203" s="17">
        <f t="shared" si="2"/>
        <v>2.7875</v>
      </c>
      <c r="M203" s="17">
        <f t="shared" si="3"/>
        <v>0.3161434978</v>
      </c>
      <c r="N203" s="24">
        <f t="shared" si="4"/>
        <v>0.1905829596</v>
      </c>
      <c r="O203" s="24">
        <f t="shared" si="5"/>
        <v>0.03587443946</v>
      </c>
      <c r="P203" s="24">
        <f t="shared" si="6"/>
        <v>0.4260089686</v>
      </c>
      <c r="Q203" s="24">
        <f t="shared" si="7"/>
        <v>0.0134529148</v>
      </c>
      <c r="R203" s="24">
        <f t="shared" si="8"/>
        <v>0.134529148</v>
      </c>
      <c r="S203" s="17">
        <f t="shared" si="9"/>
        <v>0.02242152466</v>
      </c>
      <c r="T203" s="17">
        <f t="shared" si="10"/>
        <v>1.139013453</v>
      </c>
      <c r="U203" s="25">
        <f t="shared" si="11"/>
        <v>4892.588645</v>
      </c>
      <c r="V203" s="14"/>
      <c r="W203" s="14"/>
      <c r="X203" s="14"/>
      <c r="Y203" s="14"/>
    </row>
    <row r="204">
      <c r="A204" s="4" t="s">
        <v>367</v>
      </c>
      <c r="B204" s="13"/>
      <c r="C204" s="12">
        <f>VLOOKUP(A204,'RHB v. RHP'!C:AH, 5, FALSE)</f>
        <v>116</v>
      </c>
      <c r="D204" s="22">
        <f>VLOOKUP(A204,'RHB v. RHP'!C:AH, 8, FALSE)</f>
        <v>270</v>
      </c>
      <c r="E204" s="22">
        <f>VLOOKUP(A204,'RHB v. RHP'!C:AH, 31, FALSE)</f>
        <v>51</v>
      </c>
      <c r="F204" s="15">
        <f>VLOOKUP(A204,'RHB v. RHP'!C:AH, 12, FALSE)</f>
        <v>16</v>
      </c>
      <c r="G204" s="15">
        <f>VLOOKUP(A204,'RHB v. RHP'!C:AH, 13, FALSE)</f>
        <v>1</v>
      </c>
      <c r="H204" s="15">
        <f>VLOOKUP(A204,'RHB v. RHP'!C:AH, 6, FALSE)</f>
        <v>4</v>
      </c>
      <c r="I204" s="15">
        <f>VLOOKUP(A204,'RHB v. RHP'!C:AH, 25, FALSE)</f>
        <v>1</v>
      </c>
      <c r="J204" s="15">
        <f>VLOOKUP(A204,'RHB v. RHP'!C:AH, 17, FALSE)</f>
        <v>16</v>
      </c>
      <c r="K204" s="23">
        <f>VLOOKUP(A204,'RHB v. RHP'!C:AH, 32, FALSE)</f>
        <v>2</v>
      </c>
      <c r="L204" s="17">
        <f t="shared" si="2"/>
        <v>2.327586207</v>
      </c>
      <c r="M204" s="17">
        <f t="shared" si="3"/>
        <v>0.4503042596</v>
      </c>
      <c r="N204" s="24">
        <f t="shared" si="4"/>
        <v>0.2535496957</v>
      </c>
      <c r="O204" s="24">
        <f t="shared" si="5"/>
        <v>0.01622718053</v>
      </c>
      <c r="P204" s="24">
        <f t="shared" si="6"/>
        <v>0.2434077079</v>
      </c>
      <c r="Q204" s="24">
        <f t="shared" si="7"/>
        <v>0.01622718053</v>
      </c>
      <c r="R204" s="24">
        <f t="shared" si="8"/>
        <v>0.1460446247</v>
      </c>
      <c r="S204" s="17">
        <f t="shared" si="9"/>
        <v>0.02028397566</v>
      </c>
      <c r="T204" s="17">
        <f t="shared" si="10"/>
        <v>1.146044625</v>
      </c>
      <c r="U204" s="25">
        <f t="shared" si="11"/>
        <v>4922.790774</v>
      </c>
      <c r="V204" s="14"/>
      <c r="W204" s="14"/>
      <c r="X204" s="14"/>
      <c r="Y204" s="14"/>
    </row>
    <row r="205">
      <c r="A205" s="4" t="s">
        <v>127</v>
      </c>
      <c r="B205" s="13"/>
      <c r="C205" s="12">
        <f>VLOOKUP(A205,'RHB v. RHP'!C:AH, 5, FALSE)</f>
        <v>180</v>
      </c>
      <c r="D205" s="22">
        <f>VLOOKUP(A205,'RHB v. RHP'!C:AH, 8, FALSE)</f>
        <v>554</v>
      </c>
      <c r="E205" s="22">
        <f>VLOOKUP(A205,'RHB v. RHP'!C:AH, 31, FALSE)</f>
        <v>86</v>
      </c>
      <c r="F205" s="15">
        <f>VLOOKUP(A205,'RHB v. RHP'!C:AH, 12, FALSE)</f>
        <v>28</v>
      </c>
      <c r="G205" s="15">
        <f>VLOOKUP(A205,'RHB v. RHP'!C:AH, 13, FALSE)</f>
        <v>6</v>
      </c>
      <c r="H205" s="15">
        <f>VLOOKUP(A205,'RHB v. RHP'!C:AH, 6, FALSE)</f>
        <v>13</v>
      </c>
      <c r="I205" s="15">
        <f>VLOOKUP(A205,'RHB v. RHP'!C:AH, 25, FALSE)</f>
        <v>9</v>
      </c>
      <c r="J205" s="15">
        <f>VLOOKUP(A205,'RHB v. RHP'!C:AH, 17, FALSE)</f>
        <v>15</v>
      </c>
      <c r="K205" s="23">
        <f>VLOOKUP(A205,'RHB v. RHP'!C:AH, 32, FALSE)</f>
        <v>9</v>
      </c>
      <c r="L205" s="17">
        <f t="shared" si="2"/>
        <v>3.077777778</v>
      </c>
      <c r="M205" s="17">
        <f t="shared" si="3"/>
        <v>0.4208494208</v>
      </c>
      <c r="N205" s="24">
        <f t="shared" si="4"/>
        <v>0.2380952381</v>
      </c>
      <c r="O205" s="24">
        <f t="shared" si="5"/>
        <v>0.06177606178</v>
      </c>
      <c r="P205" s="24">
        <f t="shared" si="6"/>
        <v>0.2702702703</v>
      </c>
      <c r="Q205" s="24">
        <f t="shared" si="7"/>
        <v>0.03088803089</v>
      </c>
      <c r="R205" s="24">
        <f t="shared" si="8"/>
        <v>0.09009009009</v>
      </c>
      <c r="S205" s="17">
        <f t="shared" si="9"/>
        <v>0.05791505792</v>
      </c>
      <c r="T205" s="17">
        <f t="shared" si="10"/>
        <v>1.16988417</v>
      </c>
      <c r="U205" s="25">
        <f t="shared" si="11"/>
        <v>5025.192627</v>
      </c>
      <c r="V205" s="14"/>
      <c r="W205" s="14"/>
      <c r="X205" s="14"/>
      <c r="Y205" s="14"/>
    </row>
    <row r="206">
      <c r="A206" s="8" t="s">
        <v>395</v>
      </c>
      <c r="B206" s="13"/>
      <c r="C206" s="12">
        <f>VLOOKUP(A206,'RHB v. RHP'!C:AH, 5, FALSE)</f>
        <v>23</v>
      </c>
      <c r="D206" s="22">
        <f>VLOOKUP(A206,'RHB v. RHP'!C:AH, 8, FALSE)</f>
        <v>45</v>
      </c>
      <c r="E206" s="22">
        <f>VLOOKUP(A206,'RHB v. RHP'!C:AH, 31, FALSE)</f>
        <v>11</v>
      </c>
      <c r="F206" s="15">
        <f>VLOOKUP(A206,'RHB v. RHP'!C:AH, 12, FALSE)</f>
        <v>1</v>
      </c>
      <c r="G206" s="15">
        <f>VLOOKUP(A206,'RHB v. RHP'!C:AH, 13, FALSE)</f>
        <v>0</v>
      </c>
      <c r="H206" s="15">
        <f>VLOOKUP(A206,'RHB v. RHP'!C:AH, 6, FALSE)</f>
        <v>1</v>
      </c>
      <c r="I206" s="15">
        <f>VLOOKUP(A206,'RHB v. RHP'!C:AH, 25, FALSE)</f>
        <v>0</v>
      </c>
      <c r="J206" s="15">
        <f>VLOOKUP(A206,'RHB v. RHP'!C:AH, 17, FALSE)</f>
        <v>2</v>
      </c>
      <c r="K206" s="23">
        <f>VLOOKUP(A206,'RHB v. RHP'!C:AH, 32, FALSE)</f>
        <v>0</v>
      </c>
      <c r="L206" s="17">
        <f t="shared" si="2"/>
        <v>1.956521739</v>
      </c>
      <c r="M206" s="17">
        <f t="shared" si="3"/>
        <v>0.3805970149</v>
      </c>
      <c r="N206" s="24">
        <f t="shared" si="4"/>
        <v>0.1865671642</v>
      </c>
      <c r="O206" s="24">
        <f t="shared" si="5"/>
        <v>0</v>
      </c>
      <c r="P206" s="24">
        <f t="shared" si="6"/>
        <v>0.3358208955</v>
      </c>
      <c r="Q206" s="24">
        <f t="shared" si="7"/>
        <v>0.0223880597</v>
      </c>
      <c r="R206" s="24">
        <f t="shared" si="8"/>
        <v>0.1641791045</v>
      </c>
      <c r="S206" s="17">
        <f t="shared" si="9"/>
        <v>0</v>
      </c>
      <c r="T206" s="17">
        <f t="shared" si="10"/>
        <v>1.089552239</v>
      </c>
      <c r="U206" s="25">
        <f t="shared" si="11"/>
        <v>4680.129895</v>
      </c>
      <c r="V206" s="14"/>
      <c r="W206" s="14"/>
      <c r="X206" s="14"/>
      <c r="Y206" s="14"/>
    </row>
    <row r="207">
      <c r="A207" s="4" t="s">
        <v>68</v>
      </c>
      <c r="B207" s="13"/>
      <c r="C207" s="12">
        <f>VLOOKUP(A207,'RHB v. RHP'!C:AH, 5, FALSE)</f>
        <v>112</v>
      </c>
      <c r="D207" s="22">
        <f>VLOOKUP(A207,'RHB v. RHP'!C:AH, 8, FALSE)</f>
        <v>330</v>
      </c>
      <c r="E207" s="22">
        <f>VLOOKUP(A207,'RHB v. RHP'!C:AH, 31, FALSE)</f>
        <v>55</v>
      </c>
      <c r="F207" s="15">
        <f>VLOOKUP(A207,'RHB v. RHP'!C:AH, 12, FALSE)</f>
        <v>9</v>
      </c>
      <c r="G207" s="15">
        <f>VLOOKUP(A207,'RHB v. RHP'!C:AH, 13, FALSE)</f>
        <v>2</v>
      </c>
      <c r="H207" s="15">
        <f>VLOOKUP(A207,'RHB v. RHP'!C:AH, 6, FALSE)</f>
        <v>10</v>
      </c>
      <c r="I207" s="15">
        <f>VLOOKUP(A207,'RHB v. RHP'!C:AH, 25, FALSE)</f>
        <v>3</v>
      </c>
      <c r="J207" s="15">
        <f>VLOOKUP(A207,'RHB v. RHP'!C:AH, 17, FALSE)</f>
        <v>30</v>
      </c>
      <c r="K207" s="23">
        <f>VLOOKUP(A207,'RHB v. RHP'!C:AH, 32, FALSE)</f>
        <v>1</v>
      </c>
      <c r="L207" s="17">
        <f t="shared" si="2"/>
        <v>2.946428571</v>
      </c>
      <c r="M207" s="17">
        <f t="shared" si="3"/>
        <v>0.4231464738</v>
      </c>
      <c r="N207" s="24">
        <f t="shared" si="4"/>
        <v>0.1627486438</v>
      </c>
      <c r="O207" s="24">
        <f t="shared" si="5"/>
        <v>0.02893309222</v>
      </c>
      <c r="P207" s="24">
        <f t="shared" si="6"/>
        <v>0.3254972875</v>
      </c>
      <c r="Q207" s="24">
        <f t="shared" si="7"/>
        <v>0.02169981917</v>
      </c>
      <c r="R207" s="24">
        <f t="shared" si="8"/>
        <v>0.1808318264</v>
      </c>
      <c r="S207" s="17">
        <f t="shared" si="9"/>
        <v>0.00904159132</v>
      </c>
      <c r="T207" s="17">
        <f t="shared" si="10"/>
        <v>1.151898734</v>
      </c>
      <c r="U207" s="25">
        <f t="shared" si="11"/>
        <v>4947.936877</v>
      </c>
      <c r="V207" s="14"/>
      <c r="W207" s="14"/>
      <c r="X207" s="14"/>
      <c r="Y207" s="14"/>
    </row>
    <row r="208">
      <c r="A208" s="4" t="s">
        <v>327</v>
      </c>
      <c r="B208" s="13"/>
      <c r="C208" s="12">
        <f>VLOOKUP(A208,'RHB v. RHP'!C:AH, 5, FALSE)</f>
        <v>160</v>
      </c>
      <c r="D208" s="22">
        <f>VLOOKUP(A208,'RHB v. RHP'!C:AH, 8, FALSE)</f>
        <v>487</v>
      </c>
      <c r="E208" s="22">
        <f>VLOOKUP(A208,'RHB v. RHP'!C:AH, 31, FALSE)</f>
        <v>63</v>
      </c>
      <c r="F208" s="15">
        <f>VLOOKUP(A208,'RHB v. RHP'!C:AH, 12, FALSE)</f>
        <v>19</v>
      </c>
      <c r="G208" s="15">
        <f>VLOOKUP(A208,'RHB v. RHP'!C:AH, 13, FALSE)</f>
        <v>2</v>
      </c>
      <c r="H208" s="15">
        <f>VLOOKUP(A208,'RHB v. RHP'!C:AH, 6, FALSE)</f>
        <v>16</v>
      </c>
      <c r="I208" s="15">
        <f>VLOOKUP(A208,'RHB v. RHP'!C:AH, 25, FALSE)</f>
        <v>3</v>
      </c>
      <c r="J208" s="15">
        <f>VLOOKUP(A208,'RHB v. RHP'!C:AH, 17, FALSE)</f>
        <v>52</v>
      </c>
      <c r="K208" s="23">
        <f>VLOOKUP(A208,'RHB v. RHP'!C:AH, 32, FALSE)</f>
        <v>3</v>
      </c>
      <c r="L208" s="17">
        <f t="shared" si="2"/>
        <v>3.04375</v>
      </c>
      <c r="M208" s="17">
        <f t="shared" si="3"/>
        <v>0.3633802817</v>
      </c>
      <c r="N208" s="24">
        <f t="shared" si="4"/>
        <v>0.1971830986</v>
      </c>
      <c r="O208" s="24">
        <f t="shared" si="5"/>
        <v>0.02253521127</v>
      </c>
      <c r="P208" s="24">
        <f t="shared" si="6"/>
        <v>0.338028169</v>
      </c>
      <c r="Q208" s="24">
        <f t="shared" si="7"/>
        <v>0.01690140845</v>
      </c>
      <c r="R208" s="24">
        <f t="shared" si="8"/>
        <v>0.2028169014</v>
      </c>
      <c r="S208" s="17">
        <f t="shared" si="9"/>
        <v>0.02112676056</v>
      </c>
      <c r="T208" s="17">
        <f t="shared" si="10"/>
        <v>1.161971831</v>
      </c>
      <c r="U208" s="25">
        <f t="shared" si="11"/>
        <v>4991.205478</v>
      </c>
      <c r="V208" s="14"/>
      <c r="W208" s="14"/>
      <c r="X208" s="14"/>
      <c r="Y208" s="14"/>
    </row>
    <row r="209">
      <c r="A209" s="8" t="s">
        <v>407</v>
      </c>
      <c r="B209" s="13"/>
      <c r="C209" s="12">
        <f>VLOOKUP(A209,'RHB v. RHP'!C:AH, 5, FALSE)</f>
        <v>39</v>
      </c>
      <c r="D209" s="22">
        <f>VLOOKUP(A209,'RHB v. RHP'!C:AH, 8, FALSE)</f>
        <v>103</v>
      </c>
      <c r="E209" s="22">
        <f>VLOOKUP(A209,'RHB v. RHP'!C:AH, 31, FALSE)</f>
        <v>23</v>
      </c>
      <c r="F209" s="15">
        <f>VLOOKUP(A209,'RHB v. RHP'!C:AH, 12, FALSE)</f>
        <v>4</v>
      </c>
      <c r="G209" s="15">
        <f>VLOOKUP(A209,'RHB v. RHP'!C:AH, 13, FALSE)</f>
        <v>0</v>
      </c>
      <c r="H209" s="15">
        <f>VLOOKUP(A209,'RHB v. RHP'!C:AH, 6, FALSE)</f>
        <v>1</v>
      </c>
      <c r="I209" s="15">
        <f>VLOOKUP(A209,'RHB v. RHP'!C:AH, 25, FALSE)</f>
        <v>1</v>
      </c>
      <c r="J209" s="15">
        <f>VLOOKUP(A209,'RHB v. RHP'!C:AH, 17, FALSE)</f>
        <v>10</v>
      </c>
      <c r="K209" s="23">
        <f>VLOOKUP(A209,'RHB v. RHP'!C:AH, 32, FALSE)</f>
        <v>0</v>
      </c>
      <c r="L209" s="17">
        <f t="shared" si="2"/>
        <v>2.641025641</v>
      </c>
      <c r="M209" s="17">
        <f t="shared" si="3"/>
        <v>0.4233128834</v>
      </c>
      <c r="N209" s="24">
        <f t="shared" si="4"/>
        <v>0.1993865031</v>
      </c>
      <c r="O209" s="24">
        <f t="shared" si="5"/>
        <v>0</v>
      </c>
      <c r="P209" s="24">
        <f t="shared" si="6"/>
        <v>0.2760736196</v>
      </c>
      <c r="Q209" s="24">
        <f t="shared" si="7"/>
        <v>0.0245398773</v>
      </c>
      <c r="R209" s="24">
        <f t="shared" si="8"/>
        <v>0.1840490798</v>
      </c>
      <c r="S209" s="17">
        <f t="shared" si="9"/>
        <v>0</v>
      </c>
      <c r="T209" s="17">
        <f t="shared" si="10"/>
        <v>1.107361963</v>
      </c>
      <c r="U209" s="25">
        <f t="shared" si="11"/>
        <v>4756.630884</v>
      </c>
      <c r="V209" s="14"/>
      <c r="W209" s="14"/>
      <c r="X209" s="14"/>
      <c r="Y209" s="14"/>
    </row>
    <row r="210">
      <c r="A210" s="4" t="s">
        <v>275</v>
      </c>
      <c r="B210" s="13"/>
      <c r="C210" s="12">
        <f>VLOOKUP(A210,'RHB v. RHP'!C:AH, 5, FALSE)</f>
        <v>31</v>
      </c>
      <c r="D210" s="22">
        <f>VLOOKUP(A210,'RHB v. RHP'!C:AH, 8, FALSE)</f>
        <v>89</v>
      </c>
      <c r="E210" s="22">
        <f>VLOOKUP(A210,'RHB v. RHP'!C:AH, 31, FALSE)</f>
        <v>7</v>
      </c>
      <c r="F210" s="15">
        <f>VLOOKUP(A210,'RHB v. RHP'!C:AH, 12, FALSE)</f>
        <v>5</v>
      </c>
      <c r="G210" s="15">
        <f>VLOOKUP(A210,'RHB v. RHP'!C:AH, 13, FALSE)</f>
        <v>0</v>
      </c>
      <c r="H210" s="15">
        <f>VLOOKUP(A210,'RHB v. RHP'!C:AH, 6, FALSE)</f>
        <v>4</v>
      </c>
      <c r="I210" s="15">
        <f>VLOOKUP(A210,'RHB v. RHP'!C:AH, 25, FALSE)</f>
        <v>1</v>
      </c>
      <c r="J210" s="15">
        <f>VLOOKUP(A210,'RHB v. RHP'!C:AH, 17, FALSE)</f>
        <v>8</v>
      </c>
      <c r="K210" s="23">
        <f>VLOOKUP(A210,'RHB v. RHP'!C:AH, 32, FALSE)</f>
        <v>0</v>
      </c>
      <c r="L210" s="17">
        <f t="shared" si="2"/>
        <v>2.870967742</v>
      </c>
      <c r="M210" s="17">
        <f t="shared" si="3"/>
        <v>0.2884615385</v>
      </c>
      <c r="N210" s="24">
        <f t="shared" si="4"/>
        <v>0.2243589744</v>
      </c>
      <c r="O210" s="24">
        <f t="shared" si="5"/>
        <v>0</v>
      </c>
      <c r="P210" s="24">
        <f t="shared" si="6"/>
        <v>0.3846153846</v>
      </c>
      <c r="Q210" s="24">
        <f t="shared" si="7"/>
        <v>0.02564102564</v>
      </c>
      <c r="R210" s="24">
        <f t="shared" si="8"/>
        <v>0.1794871795</v>
      </c>
      <c r="S210" s="17">
        <f t="shared" si="9"/>
        <v>0</v>
      </c>
      <c r="T210" s="17">
        <f t="shared" si="10"/>
        <v>1.102564103</v>
      </c>
      <c r="U210" s="25">
        <f t="shared" si="11"/>
        <v>4736.021857</v>
      </c>
      <c r="V210" s="14"/>
      <c r="W210" s="14"/>
      <c r="X210" s="14"/>
      <c r="Y210" s="14"/>
    </row>
    <row r="211">
      <c r="A211" s="8" t="s">
        <v>409</v>
      </c>
      <c r="B211" s="13"/>
      <c r="C211" s="12">
        <f>VLOOKUP(A211,'RHB v. RHP'!C:AH, 5, FALSE)</f>
        <v>23</v>
      </c>
      <c r="D211" s="22">
        <f>VLOOKUP(A211,'RHB v. RHP'!C:AH, 8, FALSE)</f>
        <v>41</v>
      </c>
      <c r="E211" s="22">
        <f>VLOOKUP(A211,'RHB v. RHP'!C:AH, 31, FALSE)</f>
        <v>4</v>
      </c>
      <c r="F211" s="15">
        <f>VLOOKUP(A211,'RHB v. RHP'!C:AH, 12, FALSE)</f>
        <v>4</v>
      </c>
      <c r="G211" s="15">
        <f>VLOOKUP(A211,'RHB v. RHP'!C:AH, 13, FALSE)</f>
        <v>0</v>
      </c>
      <c r="H211" s="15">
        <f>VLOOKUP(A211,'RHB v. RHP'!C:AH, 6, FALSE)</f>
        <v>1</v>
      </c>
      <c r="I211" s="15">
        <f>VLOOKUP(A211,'RHB v. RHP'!C:AH, 25, FALSE)</f>
        <v>0</v>
      </c>
      <c r="J211" s="15">
        <f>VLOOKUP(A211,'RHB v. RHP'!C:AH, 17, FALSE)</f>
        <v>2</v>
      </c>
      <c r="K211" s="23">
        <f>VLOOKUP(A211,'RHB v. RHP'!C:AH, 32, FALSE)</f>
        <v>0</v>
      </c>
      <c r="L211" s="17">
        <f t="shared" si="2"/>
        <v>1.782608696</v>
      </c>
      <c r="M211" s="17">
        <f t="shared" si="3"/>
        <v>0.3068181818</v>
      </c>
      <c r="N211" s="24">
        <f t="shared" si="4"/>
        <v>0.2462121212</v>
      </c>
      <c r="O211" s="24">
        <f t="shared" si="5"/>
        <v>0</v>
      </c>
      <c r="P211" s="24">
        <f t="shared" si="6"/>
        <v>0.3409090909</v>
      </c>
      <c r="Q211" s="24">
        <f t="shared" si="7"/>
        <v>0.02272727273</v>
      </c>
      <c r="R211" s="24">
        <f t="shared" si="8"/>
        <v>0.1666666667</v>
      </c>
      <c r="S211" s="17">
        <f t="shared" si="9"/>
        <v>0</v>
      </c>
      <c r="T211" s="17">
        <f t="shared" si="10"/>
        <v>1.083333333</v>
      </c>
      <c r="U211" s="25">
        <f t="shared" si="11"/>
        <v>4653.416825</v>
      </c>
      <c r="V211" s="14"/>
      <c r="W211" s="14"/>
      <c r="X211" s="14"/>
      <c r="Y211" s="14"/>
    </row>
    <row r="212">
      <c r="A212" s="4" t="s">
        <v>340</v>
      </c>
      <c r="B212" s="13"/>
      <c r="C212" s="12">
        <f>VLOOKUP(A212,'RHB v. RHP'!C:AH, 5, FALSE)</f>
        <v>125</v>
      </c>
      <c r="D212" s="22">
        <f>VLOOKUP(A212,'RHB v. RHP'!C:AH, 8, FALSE)</f>
        <v>358</v>
      </c>
      <c r="E212" s="22">
        <f>VLOOKUP(A212,'RHB v. RHP'!C:AH, 31, FALSE)</f>
        <v>59</v>
      </c>
      <c r="F212" s="15">
        <f>VLOOKUP(A212,'RHB v. RHP'!C:AH, 12, FALSE)</f>
        <v>14</v>
      </c>
      <c r="G212" s="15">
        <f>VLOOKUP(A212,'RHB v. RHP'!C:AH, 13, FALSE)</f>
        <v>0</v>
      </c>
      <c r="H212" s="15">
        <f>VLOOKUP(A212,'RHB v. RHP'!C:AH, 6, FALSE)</f>
        <v>12</v>
      </c>
      <c r="I212" s="15">
        <f>VLOOKUP(A212,'RHB v. RHP'!C:AH, 25, FALSE)</f>
        <v>7</v>
      </c>
      <c r="J212" s="15">
        <f>VLOOKUP(A212,'RHB v. RHP'!C:AH, 17, FALSE)</f>
        <v>21</v>
      </c>
      <c r="K212" s="23">
        <f>VLOOKUP(A212,'RHB v. RHP'!C:AH, 32, FALSE)</f>
        <v>1</v>
      </c>
      <c r="L212" s="17">
        <f t="shared" si="2"/>
        <v>2.864</v>
      </c>
      <c r="M212" s="17">
        <f t="shared" si="3"/>
        <v>0.4234079174</v>
      </c>
      <c r="N212" s="24">
        <f t="shared" si="4"/>
        <v>0.1979345955</v>
      </c>
      <c r="O212" s="24">
        <f t="shared" si="5"/>
        <v>0</v>
      </c>
      <c r="P212" s="24">
        <f t="shared" si="6"/>
        <v>0.3442340792</v>
      </c>
      <c r="Q212" s="24">
        <f t="shared" si="7"/>
        <v>0.03442340792</v>
      </c>
      <c r="R212" s="24">
        <f t="shared" si="8"/>
        <v>0.1411359725</v>
      </c>
      <c r="S212" s="17">
        <f t="shared" si="9"/>
        <v>0.008605851979</v>
      </c>
      <c r="T212" s="17">
        <f t="shared" si="10"/>
        <v>1.149741824</v>
      </c>
      <c r="U212" s="25">
        <f t="shared" si="11"/>
        <v>4938.671954</v>
      </c>
      <c r="V212" s="14"/>
      <c r="W212" s="14"/>
      <c r="X212" s="14"/>
      <c r="Y212" s="14"/>
    </row>
    <row r="213">
      <c r="A213" s="4" t="s">
        <v>112</v>
      </c>
      <c r="B213" s="13"/>
      <c r="C213" s="12">
        <f>VLOOKUP(A213,'RHB v. RHP'!C:AH, 5, FALSE)</f>
        <v>121</v>
      </c>
      <c r="D213" s="22">
        <f>VLOOKUP(A213,'RHB v. RHP'!C:AH, 8, FALSE)</f>
        <v>349</v>
      </c>
      <c r="E213" s="22">
        <f>VLOOKUP(A213,'RHB v. RHP'!C:AH, 31, FALSE)</f>
        <v>55</v>
      </c>
      <c r="F213" s="15">
        <f>VLOOKUP(A213,'RHB v. RHP'!C:AH, 12, FALSE)</f>
        <v>16</v>
      </c>
      <c r="G213" s="15">
        <f>VLOOKUP(A213,'RHB v. RHP'!C:AH, 13, FALSE)</f>
        <v>3</v>
      </c>
      <c r="H213" s="15">
        <f>VLOOKUP(A213,'RHB v. RHP'!C:AH, 6, FALSE)</f>
        <v>8</v>
      </c>
      <c r="I213" s="15">
        <f>VLOOKUP(A213,'RHB v. RHP'!C:AH, 25, FALSE)</f>
        <v>3</v>
      </c>
      <c r="J213" s="15">
        <f>VLOOKUP(A213,'RHB v. RHP'!C:AH, 17, FALSE)</f>
        <v>21</v>
      </c>
      <c r="K213" s="23">
        <f>VLOOKUP(A213,'RHB v. RHP'!C:AH, 32, FALSE)</f>
        <v>4</v>
      </c>
      <c r="L213" s="17">
        <f t="shared" si="2"/>
        <v>2.884297521</v>
      </c>
      <c r="M213" s="17">
        <f t="shared" si="3"/>
        <v>0.4090909091</v>
      </c>
      <c r="N213" s="24">
        <f t="shared" si="4"/>
        <v>0.2185314685</v>
      </c>
      <c r="O213" s="24">
        <f t="shared" si="5"/>
        <v>0.04195804196</v>
      </c>
      <c r="P213" s="24">
        <f t="shared" si="6"/>
        <v>0.2797202797</v>
      </c>
      <c r="Q213" s="24">
        <f t="shared" si="7"/>
        <v>0.02097902098</v>
      </c>
      <c r="R213" s="24">
        <f t="shared" si="8"/>
        <v>0.1433566434</v>
      </c>
      <c r="S213" s="17">
        <f t="shared" si="9"/>
        <v>0.03496503497</v>
      </c>
      <c r="T213" s="17">
        <f t="shared" si="10"/>
        <v>1.148601399</v>
      </c>
      <c r="U213" s="25">
        <f t="shared" si="11"/>
        <v>4933.773298</v>
      </c>
      <c r="V213" s="14"/>
      <c r="W213" s="14"/>
      <c r="X213" s="14"/>
      <c r="Y213" s="14"/>
    </row>
    <row r="214">
      <c r="A214" s="4" t="s">
        <v>344</v>
      </c>
      <c r="B214" s="13"/>
      <c r="C214" s="12">
        <f>VLOOKUP(A214,'RHB v. RHP'!C:AH, 5, FALSE)</f>
        <v>59</v>
      </c>
      <c r="D214" s="22">
        <f>VLOOKUP(A214,'RHB v. RHP'!C:AH, 8, FALSE)</f>
        <v>161</v>
      </c>
      <c r="E214" s="22">
        <f>VLOOKUP(A214,'RHB v. RHP'!C:AH, 31, FALSE)</f>
        <v>16</v>
      </c>
      <c r="F214" s="15">
        <f>VLOOKUP(A214,'RHB v. RHP'!C:AH, 12, FALSE)</f>
        <v>4</v>
      </c>
      <c r="G214" s="15">
        <f>VLOOKUP(A214,'RHB v. RHP'!C:AH, 13, FALSE)</f>
        <v>0</v>
      </c>
      <c r="H214" s="15">
        <f>VLOOKUP(A214,'RHB v. RHP'!C:AH, 6, FALSE)</f>
        <v>10</v>
      </c>
      <c r="I214" s="15">
        <f>VLOOKUP(A214,'RHB v. RHP'!C:AH, 25, FALSE)</f>
        <v>1</v>
      </c>
      <c r="J214" s="15">
        <f>VLOOKUP(A214,'RHB v. RHP'!C:AH, 17, FALSE)</f>
        <v>10</v>
      </c>
      <c r="K214" s="23">
        <f>VLOOKUP(A214,'RHB v. RHP'!C:AH, 32, FALSE)</f>
        <v>0</v>
      </c>
      <c r="L214" s="17">
        <f t="shared" si="2"/>
        <v>2.728813559</v>
      </c>
      <c r="M214" s="17">
        <f t="shared" si="3"/>
        <v>0.3046875</v>
      </c>
      <c r="N214" s="24">
        <f t="shared" si="4"/>
        <v>0.1692708333</v>
      </c>
      <c r="O214" s="24">
        <f t="shared" si="5"/>
        <v>0</v>
      </c>
      <c r="P214" s="24">
        <f t="shared" si="6"/>
        <v>0.46875</v>
      </c>
      <c r="Q214" s="24">
        <f t="shared" si="7"/>
        <v>0.02083333333</v>
      </c>
      <c r="R214" s="24">
        <f t="shared" si="8"/>
        <v>0.15625</v>
      </c>
      <c r="S214" s="17">
        <f t="shared" si="9"/>
        <v>0</v>
      </c>
      <c r="T214" s="17">
        <f t="shared" si="10"/>
        <v>1.119791667</v>
      </c>
      <c r="U214" s="25">
        <f t="shared" si="11"/>
        <v>4810.022199</v>
      </c>
      <c r="V214" s="14"/>
      <c r="W214" s="14"/>
      <c r="X214" s="14"/>
      <c r="Y214" s="14"/>
    </row>
    <row r="215">
      <c r="A215" s="4" t="s">
        <v>188</v>
      </c>
      <c r="B215" s="13"/>
      <c r="C215" s="12">
        <f>VLOOKUP(A215,'RHB v. RHP'!C:AH, 5, FALSE)</f>
        <v>135</v>
      </c>
      <c r="D215" s="22">
        <f>VLOOKUP(A215,'RHB v. RHP'!C:AH, 8, FALSE)</f>
        <v>417</v>
      </c>
      <c r="E215" s="22">
        <f>VLOOKUP(A215,'RHB v. RHP'!C:AH, 31, FALSE)</f>
        <v>78</v>
      </c>
      <c r="F215" s="15">
        <f>VLOOKUP(A215,'RHB v. RHP'!C:AH, 12, FALSE)</f>
        <v>24</v>
      </c>
      <c r="G215" s="15">
        <f>VLOOKUP(A215,'RHB v. RHP'!C:AH, 13, FALSE)</f>
        <v>1</v>
      </c>
      <c r="H215" s="15">
        <f>VLOOKUP(A215,'RHB v. RHP'!C:AH, 6, FALSE)</f>
        <v>3</v>
      </c>
      <c r="I215" s="15">
        <f>VLOOKUP(A215,'RHB v. RHP'!C:AH, 25, FALSE)</f>
        <v>5</v>
      </c>
      <c r="J215" s="15">
        <f>VLOOKUP(A215,'RHB v. RHP'!C:AH, 17, FALSE)</f>
        <v>28</v>
      </c>
      <c r="K215" s="23">
        <f>VLOOKUP(A215,'RHB v. RHP'!C:AH, 32, FALSE)</f>
        <v>8</v>
      </c>
      <c r="L215" s="17">
        <f t="shared" si="2"/>
        <v>3.088888889</v>
      </c>
      <c r="M215" s="17">
        <f t="shared" si="3"/>
        <v>0.4734375</v>
      </c>
      <c r="N215" s="24">
        <f t="shared" si="4"/>
        <v>0.2578125</v>
      </c>
      <c r="O215" s="24">
        <f t="shared" si="5"/>
        <v>0.0125</v>
      </c>
      <c r="P215" s="24">
        <f t="shared" si="6"/>
        <v>0.171875</v>
      </c>
      <c r="Q215" s="24">
        <f t="shared" si="7"/>
        <v>0.025</v>
      </c>
      <c r="R215" s="24">
        <f t="shared" si="8"/>
        <v>0.15</v>
      </c>
      <c r="S215" s="17">
        <f t="shared" si="9"/>
        <v>0.0625</v>
      </c>
      <c r="T215" s="17">
        <f t="shared" si="10"/>
        <v>1.153125</v>
      </c>
      <c r="U215" s="25">
        <f t="shared" si="11"/>
        <v>4953.204255</v>
      </c>
      <c r="V215" s="14"/>
      <c r="W215" s="14"/>
      <c r="X215" s="14"/>
      <c r="Y215" s="14"/>
    </row>
    <row r="216">
      <c r="A216" s="4" t="s">
        <v>267</v>
      </c>
      <c r="B216" s="13"/>
      <c r="C216" s="12">
        <f>VLOOKUP(A216,'RHB v. RHP'!C:AH, 5, FALSE)</f>
        <v>166</v>
      </c>
      <c r="D216" s="22">
        <f>VLOOKUP(A216,'RHB v. RHP'!C:AH, 8, FALSE)</f>
        <v>491</v>
      </c>
      <c r="E216" s="22">
        <f>VLOOKUP(A216,'RHB v. RHP'!C:AH, 31, FALSE)</f>
        <v>45</v>
      </c>
      <c r="F216" s="15">
        <f>VLOOKUP(A216,'RHB v. RHP'!C:AH, 12, FALSE)</f>
        <v>18</v>
      </c>
      <c r="G216" s="15">
        <f>VLOOKUP(A216,'RHB v. RHP'!C:AH, 13, FALSE)</f>
        <v>2</v>
      </c>
      <c r="H216" s="15">
        <f>VLOOKUP(A216,'RHB v. RHP'!C:AH, 6, FALSE)</f>
        <v>20</v>
      </c>
      <c r="I216" s="15">
        <f>VLOOKUP(A216,'RHB v. RHP'!C:AH, 25, FALSE)</f>
        <v>11</v>
      </c>
      <c r="J216" s="15">
        <f>VLOOKUP(A216,'RHB v. RHP'!C:AH, 17, FALSE)</f>
        <v>44</v>
      </c>
      <c r="K216" s="23">
        <f>VLOOKUP(A216,'RHB v. RHP'!C:AH, 32, FALSE)</f>
        <v>7</v>
      </c>
      <c r="L216" s="17">
        <f t="shared" si="2"/>
        <v>2.957831325</v>
      </c>
      <c r="M216" s="17">
        <f t="shared" si="3"/>
        <v>0.2857142857</v>
      </c>
      <c r="N216" s="24">
        <f t="shared" si="4"/>
        <v>0.1890756303</v>
      </c>
      <c r="O216" s="24">
        <f t="shared" si="5"/>
        <v>0.02240896359</v>
      </c>
      <c r="P216" s="24">
        <f t="shared" si="6"/>
        <v>0.3921568627</v>
      </c>
      <c r="Q216" s="24">
        <f t="shared" si="7"/>
        <v>0.03921568627</v>
      </c>
      <c r="R216" s="24">
        <f t="shared" si="8"/>
        <v>0.1792717087</v>
      </c>
      <c r="S216" s="17">
        <f t="shared" si="9"/>
        <v>0.04901960784</v>
      </c>
      <c r="T216" s="17">
        <f t="shared" si="10"/>
        <v>1.156862745</v>
      </c>
      <c r="U216" s="25">
        <f t="shared" si="11"/>
        <v>4969.259596</v>
      </c>
      <c r="V216" s="14"/>
      <c r="W216" s="14"/>
      <c r="X216" s="14"/>
      <c r="Y216" s="14"/>
    </row>
    <row r="217">
      <c r="A217" s="8" t="s">
        <v>263</v>
      </c>
      <c r="B217" s="13"/>
      <c r="C217" s="12">
        <f>VLOOKUP(A217,'RHB v. RHP'!C:AH, 5, FALSE)</f>
        <v>11</v>
      </c>
      <c r="D217" s="22">
        <f>VLOOKUP(A217,'RHB v. RHP'!C:AH, 8, FALSE)</f>
        <v>31</v>
      </c>
      <c r="E217" s="22">
        <f>VLOOKUP(A217,'RHB v. RHP'!C:AH, 31, FALSE)</f>
        <v>7</v>
      </c>
      <c r="F217" s="15">
        <f>VLOOKUP(A217,'RHB v. RHP'!C:AH, 12, FALSE)</f>
        <v>1</v>
      </c>
      <c r="G217" s="15">
        <f>VLOOKUP(A217,'RHB v. RHP'!C:AH, 13, FALSE)</f>
        <v>0</v>
      </c>
      <c r="H217" s="15">
        <f>VLOOKUP(A217,'RHB v. RHP'!C:AH, 6, FALSE)</f>
        <v>0</v>
      </c>
      <c r="I217" s="15">
        <f>VLOOKUP(A217,'RHB v. RHP'!C:AH, 25, FALSE)</f>
        <v>1</v>
      </c>
      <c r="J217" s="15">
        <f>VLOOKUP(A217,'RHB v. RHP'!C:AH, 17, FALSE)</f>
        <v>5</v>
      </c>
      <c r="K217" s="23">
        <f>VLOOKUP(A217,'RHB v. RHP'!C:AH, 32, FALSE)</f>
        <v>-1</v>
      </c>
      <c r="L217" s="17">
        <f t="shared" si="2"/>
        <v>2.818181818</v>
      </c>
      <c r="M217" s="17">
        <f t="shared" si="3"/>
        <v>0.3543307087</v>
      </c>
      <c r="N217" s="24">
        <f t="shared" si="4"/>
        <v>0.1968503937</v>
      </c>
      <c r="O217" s="24">
        <f t="shared" si="5"/>
        <v>0</v>
      </c>
      <c r="P217" s="24">
        <f t="shared" si="6"/>
        <v>0.3149606299</v>
      </c>
      <c r="Q217" s="24">
        <f t="shared" si="7"/>
        <v>0.03149606299</v>
      </c>
      <c r="R217" s="24">
        <f t="shared" si="8"/>
        <v>0.1968503937</v>
      </c>
      <c r="S217" s="17">
        <f t="shared" si="9"/>
        <v>-0.01968503937</v>
      </c>
      <c r="T217" s="17">
        <f t="shared" si="10"/>
        <v>1.07480315</v>
      </c>
      <c r="U217" s="25">
        <f t="shared" si="11"/>
        <v>4616.775747</v>
      </c>
      <c r="V217" s="14"/>
      <c r="W217" s="14"/>
      <c r="X217" s="14"/>
      <c r="Y217" s="14"/>
    </row>
    <row r="218">
      <c r="A218" s="4" t="s">
        <v>130</v>
      </c>
      <c r="B218" s="13"/>
      <c r="C218" s="12">
        <f>VLOOKUP(A218,'RHB v. RHP'!C:AH, 5, FALSE)</f>
        <v>139</v>
      </c>
      <c r="D218" s="22">
        <f>VLOOKUP(A218,'RHB v. RHP'!C:AH, 8, FALSE)</f>
        <v>465</v>
      </c>
      <c r="E218" s="22">
        <f>VLOOKUP(A218,'RHB v. RHP'!C:AH, 31, FALSE)</f>
        <v>43</v>
      </c>
      <c r="F218" s="15">
        <f>VLOOKUP(A218,'RHB v. RHP'!C:AH, 12, FALSE)</f>
        <v>24</v>
      </c>
      <c r="G218" s="15">
        <f>VLOOKUP(A218,'RHB v. RHP'!C:AH, 13, FALSE)</f>
        <v>2</v>
      </c>
      <c r="H218" s="15">
        <f>VLOOKUP(A218,'RHB v. RHP'!C:AH, 6, FALSE)</f>
        <v>14</v>
      </c>
      <c r="I218" s="15">
        <f>VLOOKUP(A218,'RHB v. RHP'!C:AH, 25, FALSE)</f>
        <v>1</v>
      </c>
      <c r="J218" s="15">
        <f>VLOOKUP(A218,'RHB v. RHP'!C:AH, 17, FALSE)</f>
        <v>48</v>
      </c>
      <c r="K218" s="23">
        <f>VLOOKUP(A218,'RHB v. RHP'!C:AH, 32, FALSE)</f>
        <v>10</v>
      </c>
      <c r="L218" s="17">
        <f t="shared" si="2"/>
        <v>3.345323741</v>
      </c>
      <c r="M218" s="17">
        <f t="shared" si="3"/>
        <v>0.2877906977</v>
      </c>
      <c r="N218" s="24">
        <f t="shared" si="4"/>
        <v>0.2398255814</v>
      </c>
      <c r="O218" s="24">
        <f t="shared" si="5"/>
        <v>0.02325581395</v>
      </c>
      <c r="P218" s="24">
        <f t="shared" si="6"/>
        <v>0.3197674419</v>
      </c>
      <c r="Q218" s="24">
        <f t="shared" si="7"/>
        <v>0.01162790698</v>
      </c>
      <c r="R218" s="24">
        <f t="shared" si="8"/>
        <v>0.1976744186</v>
      </c>
      <c r="S218" s="17">
        <f t="shared" si="9"/>
        <v>0.0726744186</v>
      </c>
      <c r="T218" s="17">
        <f t="shared" si="10"/>
        <v>1.152616279</v>
      </c>
      <c r="U218" s="25">
        <f t="shared" si="11"/>
        <v>4951.019064</v>
      </c>
      <c r="V218" s="14"/>
      <c r="W218" s="14"/>
      <c r="X218" s="14"/>
      <c r="Y218" s="14"/>
    </row>
    <row r="219">
      <c r="A219" s="4" t="s">
        <v>129</v>
      </c>
      <c r="B219" s="13"/>
      <c r="C219" s="12">
        <f>VLOOKUP(A219,'RHB v. RHP'!C:AH, 5, FALSE)</f>
        <v>132</v>
      </c>
      <c r="D219" s="22">
        <f>VLOOKUP(A219,'RHB v. RHP'!C:AH, 8, FALSE)</f>
        <v>395</v>
      </c>
      <c r="E219" s="22">
        <f>VLOOKUP(A219,'RHB v. RHP'!C:AH, 31, FALSE)</f>
        <v>44</v>
      </c>
      <c r="F219" s="15">
        <f>VLOOKUP(A219,'RHB v. RHP'!C:AH, 12, FALSE)</f>
        <v>19</v>
      </c>
      <c r="G219" s="15">
        <f>VLOOKUP(A219,'RHB v. RHP'!C:AH, 13, FALSE)</f>
        <v>0</v>
      </c>
      <c r="H219" s="15">
        <f>VLOOKUP(A219,'RHB v. RHP'!C:AH, 6, FALSE)</f>
        <v>17</v>
      </c>
      <c r="I219" s="15">
        <f>VLOOKUP(A219,'RHB v. RHP'!C:AH, 25, FALSE)</f>
        <v>8</v>
      </c>
      <c r="J219" s="15">
        <f>VLOOKUP(A219,'RHB v. RHP'!C:AH, 17, FALSE)</f>
        <v>28</v>
      </c>
      <c r="K219" s="23">
        <f>VLOOKUP(A219,'RHB v. RHP'!C:AH, 32, FALSE)</f>
        <v>0</v>
      </c>
      <c r="L219" s="17">
        <f t="shared" si="2"/>
        <v>2.992424242</v>
      </c>
      <c r="M219" s="17">
        <f t="shared" si="3"/>
        <v>0.3252427184</v>
      </c>
      <c r="N219" s="24">
        <f t="shared" si="4"/>
        <v>0.2265372168</v>
      </c>
      <c r="O219" s="24">
        <f t="shared" si="5"/>
        <v>0</v>
      </c>
      <c r="P219" s="24">
        <f t="shared" si="6"/>
        <v>0.4045307443</v>
      </c>
      <c r="Q219" s="24">
        <f t="shared" si="7"/>
        <v>0.0355987055</v>
      </c>
      <c r="R219" s="24">
        <f t="shared" si="8"/>
        <v>0.1553398058</v>
      </c>
      <c r="S219" s="17">
        <f t="shared" si="9"/>
        <v>0</v>
      </c>
      <c r="T219" s="17">
        <f t="shared" si="10"/>
        <v>1.147249191</v>
      </c>
      <c r="U219" s="25">
        <f t="shared" si="11"/>
        <v>4927.964942</v>
      </c>
      <c r="V219" s="14"/>
      <c r="W219" s="14"/>
      <c r="X219" s="14"/>
      <c r="Y219" s="14"/>
    </row>
    <row r="220">
      <c r="A220" s="4" t="s">
        <v>133</v>
      </c>
      <c r="B220" s="13"/>
      <c r="C220" s="12">
        <f>VLOOKUP(A220,'RHB v. RHP'!C:AH, 5, FALSE)</f>
        <v>124</v>
      </c>
      <c r="D220" s="22">
        <f>VLOOKUP(A220,'RHB v. RHP'!C:AH, 8, FALSE)</f>
        <v>394</v>
      </c>
      <c r="E220" s="22">
        <f>VLOOKUP(A220,'RHB v. RHP'!C:AH, 31, FALSE)</f>
        <v>46</v>
      </c>
      <c r="F220" s="15">
        <f>VLOOKUP(A220,'RHB v. RHP'!C:AH, 12, FALSE)</f>
        <v>18</v>
      </c>
      <c r="G220" s="15">
        <f>VLOOKUP(A220,'RHB v. RHP'!C:AH, 13, FALSE)</f>
        <v>4</v>
      </c>
      <c r="H220" s="15">
        <f>VLOOKUP(A220,'RHB v. RHP'!C:AH, 6, FALSE)</f>
        <v>10</v>
      </c>
      <c r="I220" s="15">
        <f>VLOOKUP(A220,'RHB v. RHP'!C:AH, 25, FALSE)</f>
        <v>7</v>
      </c>
      <c r="J220" s="15">
        <f>VLOOKUP(A220,'RHB v. RHP'!C:AH, 17, FALSE)</f>
        <v>39</v>
      </c>
      <c r="K220" s="23">
        <f>VLOOKUP(A220,'RHB v. RHP'!C:AH, 32, FALSE)</f>
        <v>3</v>
      </c>
      <c r="L220" s="17">
        <f t="shared" si="2"/>
        <v>3.177419355</v>
      </c>
      <c r="M220" s="17">
        <f t="shared" si="3"/>
        <v>0.3354943274</v>
      </c>
      <c r="N220" s="24">
        <f t="shared" si="4"/>
        <v>0.2188006483</v>
      </c>
      <c r="O220" s="24">
        <f t="shared" si="5"/>
        <v>0.05186385737</v>
      </c>
      <c r="P220" s="24">
        <f t="shared" si="6"/>
        <v>0.2917341977</v>
      </c>
      <c r="Q220" s="24">
        <f t="shared" si="7"/>
        <v>0.03241491086</v>
      </c>
      <c r="R220" s="24">
        <f t="shared" si="8"/>
        <v>0.1912479741</v>
      </c>
      <c r="S220" s="17">
        <f t="shared" si="9"/>
        <v>0.02431118314</v>
      </c>
      <c r="T220" s="17">
        <f t="shared" si="10"/>
        <v>1.145867099</v>
      </c>
      <c r="U220" s="25">
        <f t="shared" si="11"/>
        <v>4922.028219</v>
      </c>
      <c r="V220" s="14"/>
      <c r="W220" s="14"/>
      <c r="X220" s="14"/>
      <c r="Y220" s="14"/>
    </row>
    <row r="221">
      <c r="A221" s="4" t="s">
        <v>270</v>
      </c>
      <c r="B221" s="13"/>
      <c r="C221" s="12">
        <f>VLOOKUP(A221,'RHB v. RHP'!C:AH, 5, FALSE)</f>
        <v>82</v>
      </c>
      <c r="D221" s="22">
        <f>VLOOKUP(A221,'RHB v. RHP'!C:AH, 8, FALSE)</f>
        <v>208</v>
      </c>
      <c r="E221" s="22">
        <f>VLOOKUP(A221,'RHB v. RHP'!C:AH, 31, FALSE)</f>
        <v>27</v>
      </c>
      <c r="F221" s="15">
        <f>VLOOKUP(A221,'RHB v. RHP'!C:AH, 12, FALSE)</f>
        <v>8</v>
      </c>
      <c r="G221" s="15">
        <f>VLOOKUP(A221,'RHB v. RHP'!C:AH, 13, FALSE)</f>
        <v>2</v>
      </c>
      <c r="H221" s="15">
        <f>VLOOKUP(A221,'RHB v. RHP'!C:AH, 6, FALSE)</f>
        <v>8</v>
      </c>
      <c r="I221" s="15">
        <f>VLOOKUP(A221,'RHB v. RHP'!C:AH, 25, FALSE)</f>
        <v>6</v>
      </c>
      <c r="J221" s="15">
        <f>VLOOKUP(A221,'RHB v. RHP'!C:AH, 17, FALSE)</f>
        <v>10</v>
      </c>
      <c r="K221" s="23">
        <f>VLOOKUP(A221,'RHB v. RHP'!C:AH, 32, FALSE)</f>
        <v>-1</v>
      </c>
      <c r="L221" s="17">
        <f t="shared" si="2"/>
        <v>2.536585366</v>
      </c>
      <c r="M221" s="17">
        <f t="shared" si="3"/>
        <v>0.3480278422</v>
      </c>
      <c r="N221" s="24">
        <f t="shared" si="4"/>
        <v>0.1972157773</v>
      </c>
      <c r="O221" s="24">
        <f t="shared" si="5"/>
        <v>0.03712296984</v>
      </c>
      <c r="P221" s="24">
        <f t="shared" si="6"/>
        <v>0.3712296984</v>
      </c>
      <c r="Q221" s="24">
        <f t="shared" si="7"/>
        <v>0.04176334107</v>
      </c>
      <c r="R221" s="24">
        <f t="shared" si="8"/>
        <v>0.1392111369</v>
      </c>
      <c r="S221" s="17">
        <f t="shared" si="9"/>
        <v>-0.01160092807</v>
      </c>
      <c r="T221" s="17">
        <f t="shared" si="10"/>
        <v>1.122969838</v>
      </c>
      <c r="U221" s="25">
        <f t="shared" si="11"/>
        <v>4823.67391</v>
      </c>
      <c r="V221" s="14"/>
      <c r="W221" s="14"/>
      <c r="X221" s="14"/>
      <c r="Y221" s="14"/>
    </row>
    <row r="222">
      <c r="A222" s="8" t="s">
        <v>408</v>
      </c>
      <c r="B222" s="13"/>
      <c r="C222" s="12">
        <f>VLOOKUP(A222,'RHB v. RHP'!C:AH, 5, FALSE)</f>
        <v>39</v>
      </c>
      <c r="D222" s="22">
        <f>VLOOKUP(A222,'RHB v. RHP'!C:AH, 8, FALSE)</f>
        <v>61</v>
      </c>
      <c r="E222" s="22">
        <f>VLOOKUP(A222,'RHB v. RHP'!C:AH, 31, FALSE)</f>
        <v>6</v>
      </c>
      <c r="F222" s="15">
        <f>VLOOKUP(A222,'RHB v. RHP'!C:AH, 12, FALSE)</f>
        <v>3</v>
      </c>
      <c r="G222" s="15">
        <f>VLOOKUP(A222,'RHB v. RHP'!C:AH, 13, FALSE)</f>
        <v>0</v>
      </c>
      <c r="H222" s="15">
        <f>VLOOKUP(A222,'RHB v. RHP'!C:AH, 6, FALSE)</f>
        <v>1</v>
      </c>
      <c r="I222" s="15">
        <f>VLOOKUP(A222,'RHB v. RHP'!C:AH, 25, FALSE)</f>
        <v>1</v>
      </c>
      <c r="J222" s="15">
        <f>VLOOKUP(A222,'RHB v. RHP'!C:AH, 17, FALSE)</f>
        <v>9</v>
      </c>
      <c r="K222" s="23">
        <f>VLOOKUP(A222,'RHB v. RHP'!C:AH, 32, FALSE)</f>
        <v>1</v>
      </c>
      <c r="L222" s="17">
        <f t="shared" si="2"/>
        <v>1.564102564</v>
      </c>
      <c r="M222" s="17">
        <f t="shared" si="3"/>
        <v>0.3063380282</v>
      </c>
      <c r="N222" s="24">
        <f t="shared" si="4"/>
        <v>0.2112676056</v>
      </c>
      <c r="O222" s="24">
        <f t="shared" si="5"/>
        <v>0</v>
      </c>
      <c r="P222" s="24">
        <f t="shared" si="6"/>
        <v>0.3169014085</v>
      </c>
      <c r="Q222" s="24">
        <f t="shared" si="7"/>
        <v>0.02816901408</v>
      </c>
      <c r="R222" s="24">
        <f t="shared" si="8"/>
        <v>0.2042253521</v>
      </c>
      <c r="S222" s="17">
        <f t="shared" si="9"/>
        <v>0.0176056338</v>
      </c>
      <c r="T222" s="17">
        <f t="shared" si="10"/>
        <v>1.084507042</v>
      </c>
      <c r="U222" s="25">
        <f t="shared" si="11"/>
        <v>4658.458446</v>
      </c>
      <c r="V222" s="14"/>
      <c r="W222" s="14"/>
      <c r="X222" s="14"/>
      <c r="Y222" s="14"/>
    </row>
    <row r="223">
      <c r="A223" s="4" t="s">
        <v>281</v>
      </c>
      <c r="B223" s="13"/>
      <c r="C223" s="12">
        <f>VLOOKUP(A223,'RHB v. RHP'!C:AH, 5, FALSE)</f>
        <v>154</v>
      </c>
      <c r="D223" s="22">
        <f>VLOOKUP(A223,'RHB v. RHP'!C:AH, 8, FALSE)</f>
        <v>445</v>
      </c>
      <c r="E223" s="22">
        <f>VLOOKUP(A223,'RHB v. RHP'!C:AH, 31, FALSE)</f>
        <v>63</v>
      </c>
      <c r="F223" s="15">
        <f>VLOOKUP(A223,'RHB v. RHP'!C:AH, 12, FALSE)</f>
        <v>18</v>
      </c>
      <c r="G223" s="15">
        <f>VLOOKUP(A223,'RHB v. RHP'!C:AH, 13, FALSE)</f>
        <v>2</v>
      </c>
      <c r="H223" s="15">
        <f>VLOOKUP(A223,'RHB v. RHP'!C:AH, 6, FALSE)</f>
        <v>16</v>
      </c>
      <c r="I223" s="15">
        <f>VLOOKUP(A223,'RHB v. RHP'!C:AH, 25, FALSE)</f>
        <v>6</v>
      </c>
      <c r="J223" s="15">
        <f>VLOOKUP(A223,'RHB v. RHP'!C:AH, 17, FALSE)</f>
        <v>30</v>
      </c>
      <c r="K223" s="23">
        <f>VLOOKUP(A223,'RHB v. RHP'!C:AH, 32, FALSE)</f>
        <v>0</v>
      </c>
      <c r="L223" s="17">
        <f t="shared" si="2"/>
        <v>2.88961039</v>
      </c>
      <c r="M223" s="17">
        <f t="shared" si="3"/>
        <v>0.3862275449</v>
      </c>
      <c r="N223" s="24">
        <f t="shared" si="4"/>
        <v>0.2020958084</v>
      </c>
      <c r="O223" s="24">
        <f t="shared" si="5"/>
        <v>0.02395209581</v>
      </c>
      <c r="P223" s="24">
        <f t="shared" si="6"/>
        <v>0.3592814371</v>
      </c>
      <c r="Q223" s="24">
        <f t="shared" si="7"/>
        <v>0.02694610778</v>
      </c>
      <c r="R223" s="24">
        <f t="shared" si="8"/>
        <v>0.1497005988</v>
      </c>
      <c r="S223" s="17">
        <f t="shared" si="9"/>
        <v>0</v>
      </c>
      <c r="T223" s="17">
        <f t="shared" si="10"/>
        <v>1.148203593</v>
      </c>
      <c r="U223" s="25">
        <f t="shared" si="11"/>
        <v>4932.064539</v>
      </c>
      <c r="V223" s="14"/>
      <c r="W223" s="14"/>
      <c r="X223" s="14"/>
      <c r="Y223" s="14"/>
    </row>
    <row r="224">
      <c r="A224" s="4" t="s">
        <v>200</v>
      </c>
      <c r="B224" s="13"/>
      <c r="C224" s="12">
        <f>VLOOKUP(A224,'RHB v. RHP'!C:AH, 5, FALSE)</f>
        <v>54</v>
      </c>
      <c r="D224" s="22">
        <f>VLOOKUP(A224,'RHB v. RHP'!C:AH, 8, FALSE)</f>
        <v>79</v>
      </c>
      <c r="E224" s="22">
        <f>VLOOKUP(A224,'RHB v. RHP'!C:AH, 31, FALSE)</f>
        <v>14</v>
      </c>
      <c r="F224" s="15">
        <f>VLOOKUP(A224,'RHB v. RHP'!C:AH, 12, FALSE)</f>
        <v>0</v>
      </c>
      <c r="G224" s="15">
        <f>VLOOKUP(A224,'RHB v. RHP'!C:AH, 13, FALSE)</f>
        <v>0</v>
      </c>
      <c r="H224" s="15">
        <f>VLOOKUP(A224,'RHB v. RHP'!C:AH, 6, FALSE)</f>
        <v>3</v>
      </c>
      <c r="I224" s="15">
        <f>VLOOKUP(A224,'RHB v. RHP'!C:AH, 25, FALSE)</f>
        <v>0</v>
      </c>
      <c r="J224" s="15">
        <f>VLOOKUP(A224,'RHB v. RHP'!C:AH, 17, FALSE)</f>
        <v>6</v>
      </c>
      <c r="K224" s="23">
        <f>VLOOKUP(A224,'RHB v. RHP'!C:AH, 32, FALSE)</f>
        <v>1</v>
      </c>
      <c r="L224" s="17">
        <f t="shared" si="2"/>
        <v>1.462962963</v>
      </c>
      <c r="M224" s="17">
        <f t="shared" si="3"/>
        <v>0.3675496689</v>
      </c>
      <c r="N224" s="24">
        <f t="shared" si="4"/>
        <v>0.1490066225</v>
      </c>
      <c r="O224" s="24">
        <f t="shared" si="5"/>
        <v>0</v>
      </c>
      <c r="P224" s="24">
        <f t="shared" si="6"/>
        <v>0.3642384106</v>
      </c>
      <c r="Q224" s="24">
        <f t="shared" si="7"/>
        <v>0.01986754967</v>
      </c>
      <c r="R224" s="24">
        <f t="shared" si="8"/>
        <v>0.1721854305</v>
      </c>
      <c r="S224" s="17">
        <f t="shared" si="9"/>
        <v>0.01655629139</v>
      </c>
      <c r="T224" s="17">
        <f t="shared" si="10"/>
        <v>1.089403974</v>
      </c>
      <c r="U224" s="25">
        <f t="shared" si="11"/>
        <v>4679.493027</v>
      </c>
      <c r="V224" s="14"/>
      <c r="W224" s="14"/>
      <c r="X224" s="14"/>
      <c r="Y224" s="14"/>
    </row>
    <row r="225">
      <c r="A225" s="4" t="s">
        <v>213</v>
      </c>
      <c r="B225" s="13"/>
      <c r="C225" s="12">
        <f>VLOOKUP(A225,'RHB v. RHP'!C:AH, 5, FALSE)</f>
        <v>172</v>
      </c>
      <c r="D225" s="22">
        <f>VLOOKUP(A225,'RHB v. RHP'!C:AH, 8, FALSE)</f>
        <v>560</v>
      </c>
      <c r="E225" s="22">
        <f>VLOOKUP(A225,'RHB v. RHP'!C:AH, 31, FALSE)</f>
        <v>107</v>
      </c>
      <c r="F225" s="15">
        <f>VLOOKUP(A225,'RHB v. RHP'!C:AH, 12, FALSE)</f>
        <v>20</v>
      </c>
      <c r="G225" s="15">
        <f>VLOOKUP(A225,'RHB v. RHP'!C:AH, 13, FALSE)</f>
        <v>6</v>
      </c>
      <c r="H225" s="15">
        <f>VLOOKUP(A225,'RHB v. RHP'!C:AH, 6, FALSE)</f>
        <v>11</v>
      </c>
      <c r="I225" s="15">
        <f>VLOOKUP(A225,'RHB v. RHP'!C:AH, 25, FALSE)</f>
        <v>3</v>
      </c>
      <c r="J225" s="15">
        <f>VLOOKUP(A225,'RHB v. RHP'!C:AH, 17, FALSE)</f>
        <v>19</v>
      </c>
      <c r="K225" s="23">
        <f>VLOOKUP(A225,'RHB v. RHP'!C:AH, 32, FALSE)</f>
        <v>8</v>
      </c>
      <c r="L225" s="17">
        <f t="shared" si="2"/>
        <v>3.255813953</v>
      </c>
      <c r="M225" s="17">
        <f t="shared" si="3"/>
        <v>0.4980842912</v>
      </c>
      <c r="N225" s="24">
        <f t="shared" si="4"/>
        <v>0.1851851852</v>
      </c>
      <c r="O225" s="24">
        <f t="shared" si="5"/>
        <v>0.06130268199</v>
      </c>
      <c r="P225" s="24">
        <f t="shared" si="6"/>
        <v>0.2426564496</v>
      </c>
      <c r="Q225" s="24">
        <f t="shared" si="7"/>
        <v>0.0153256705</v>
      </c>
      <c r="R225" s="24">
        <f t="shared" si="8"/>
        <v>0.09961685824</v>
      </c>
      <c r="S225" s="17">
        <f t="shared" si="9"/>
        <v>0.05108556833</v>
      </c>
      <c r="T225" s="17">
        <f t="shared" si="10"/>
        <v>1.153256705</v>
      </c>
      <c r="U225" s="25">
        <f t="shared" si="11"/>
        <v>4953.769989</v>
      </c>
      <c r="V225" s="14"/>
      <c r="W225" s="14"/>
      <c r="X225" s="14"/>
      <c r="Y225" s="14"/>
    </row>
    <row r="226">
      <c r="A226" s="8" t="s">
        <v>406</v>
      </c>
      <c r="B226" s="13"/>
      <c r="C226" s="12">
        <f>VLOOKUP(A226,'RHB v. RHP'!C:AH, 5, FALSE)</f>
        <v>18</v>
      </c>
      <c r="D226" s="22">
        <f>VLOOKUP(A226,'RHB v. RHP'!C:AH, 8, FALSE)</f>
        <v>35</v>
      </c>
      <c r="E226" s="22">
        <f>VLOOKUP(A226,'RHB v. RHP'!C:AH, 31, FALSE)</f>
        <v>2</v>
      </c>
      <c r="F226" s="15">
        <f>VLOOKUP(A226,'RHB v. RHP'!C:AH, 12, FALSE)</f>
        <v>2</v>
      </c>
      <c r="G226" s="15">
        <f>VLOOKUP(A226,'RHB v. RHP'!C:AH, 13, FALSE)</f>
        <v>1</v>
      </c>
      <c r="H226" s="15">
        <f>VLOOKUP(A226,'RHB v. RHP'!C:AH, 6, FALSE)</f>
        <v>1</v>
      </c>
      <c r="I226" s="15">
        <f>VLOOKUP(A226,'RHB v. RHP'!C:AH, 25, FALSE)</f>
        <v>0</v>
      </c>
      <c r="J226" s="15">
        <f>VLOOKUP(A226,'RHB v. RHP'!C:AH, 17, FALSE)</f>
        <v>1</v>
      </c>
      <c r="K226" s="23">
        <f>VLOOKUP(A226,'RHB v. RHP'!C:AH, 32, FALSE)</f>
        <v>0</v>
      </c>
      <c r="L226" s="17">
        <f t="shared" si="2"/>
        <v>1.944444444</v>
      </c>
      <c r="M226" s="17">
        <f t="shared" si="3"/>
        <v>0.2906976744</v>
      </c>
      <c r="N226" s="24">
        <f t="shared" si="4"/>
        <v>0.2131782946</v>
      </c>
      <c r="O226" s="24">
        <f t="shared" si="5"/>
        <v>0.03100775194</v>
      </c>
      <c r="P226" s="24">
        <f t="shared" si="6"/>
        <v>0.3488372093</v>
      </c>
      <c r="Q226" s="24">
        <f t="shared" si="7"/>
        <v>0.02325581395</v>
      </c>
      <c r="R226" s="24">
        <f t="shared" si="8"/>
        <v>0.1627906977</v>
      </c>
      <c r="S226" s="17">
        <f t="shared" si="9"/>
        <v>0</v>
      </c>
      <c r="T226" s="17">
        <f t="shared" si="10"/>
        <v>1.069767442</v>
      </c>
      <c r="U226" s="25">
        <f t="shared" si="11"/>
        <v>4595.145058</v>
      </c>
      <c r="V226" s="14"/>
      <c r="W226" s="14"/>
      <c r="X226" s="14"/>
      <c r="Y226" s="14"/>
    </row>
    <row r="227">
      <c r="A227" s="8" t="s">
        <v>278</v>
      </c>
      <c r="B227" s="13"/>
      <c r="C227" s="12">
        <f>VLOOKUP(A227,'RHB v. RHP'!C:AH, 5, FALSE)</f>
        <v>52</v>
      </c>
      <c r="D227" s="22">
        <f>VLOOKUP(A227,'RHB v. RHP'!C:AH, 8, FALSE)</f>
        <v>141</v>
      </c>
      <c r="E227" s="22">
        <f>VLOOKUP(A227,'RHB v. RHP'!C:AH, 31, FALSE)</f>
        <v>22</v>
      </c>
      <c r="F227" s="15">
        <f>VLOOKUP(A227,'RHB v. RHP'!C:AH, 12, FALSE)</f>
        <v>9</v>
      </c>
      <c r="G227" s="15">
        <f>VLOOKUP(A227,'RHB v. RHP'!C:AH, 13, FALSE)</f>
        <v>0</v>
      </c>
      <c r="H227" s="15">
        <f>VLOOKUP(A227,'RHB v. RHP'!C:AH, 6, FALSE)</f>
        <v>0</v>
      </c>
      <c r="I227" s="15">
        <f>VLOOKUP(A227,'RHB v. RHP'!C:AH, 25, FALSE)</f>
        <v>2</v>
      </c>
      <c r="J227" s="15">
        <f>VLOOKUP(A227,'RHB v. RHP'!C:AH, 17, FALSE)</f>
        <v>11</v>
      </c>
      <c r="K227" s="23">
        <f>VLOOKUP(A227,'RHB v. RHP'!C:AH, 32, FALSE)</f>
        <v>5</v>
      </c>
      <c r="L227" s="17">
        <f t="shared" si="2"/>
        <v>2.711538462</v>
      </c>
      <c r="M227" s="17">
        <f t="shared" si="3"/>
        <v>0.3708791209</v>
      </c>
      <c r="N227" s="24">
        <f t="shared" si="4"/>
        <v>0.2472527473</v>
      </c>
      <c r="O227" s="24">
        <f t="shared" si="5"/>
        <v>0</v>
      </c>
      <c r="P227" s="24">
        <f t="shared" si="6"/>
        <v>0.2197802198</v>
      </c>
      <c r="Q227" s="24">
        <f t="shared" si="7"/>
        <v>0.02747252747</v>
      </c>
      <c r="R227" s="24">
        <f t="shared" si="8"/>
        <v>0.1703296703</v>
      </c>
      <c r="S227" s="17">
        <f t="shared" si="9"/>
        <v>0.06868131868</v>
      </c>
      <c r="T227" s="17">
        <f t="shared" si="10"/>
        <v>1.104395604</v>
      </c>
      <c r="U227" s="25">
        <f t="shared" si="11"/>
        <v>4743.889003</v>
      </c>
      <c r="V227" s="14"/>
      <c r="W227" s="14"/>
      <c r="X227" s="14"/>
      <c r="Y227" s="14"/>
    </row>
    <row r="228">
      <c r="A228" s="4" t="s">
        <v>138</v>
      </c>
      <c r="B228" s="13"/>
      <c r="C228" s="12">
        <f>VLOOKUP(A228,'RHB v. RHP'!C:AH, 5, FALSE)</f>
        <v>52</v>
      </c>
      <c r="D228" s="22">
        <f>VLOOKUP(A228,'RHB v. RHP'!C:AH, 8, FALSE)</f>
        <v>147</v>
      </c>
      <c r="E228" s="22">
        <f>VLOOKUP(A228,'RHB v. RHP'!C:AH, 31, FALSE)</f>
        <v>20</v>
      </c>
      <c r="F228" s="15">
        <f>VLOOKUP(A228,'RHB v. RHP'!C:AH, 12, FALSE)</f>
        <v>4</v>
      </c>
      <c r="G228" s="15">
        <f>VLOOKUP(A228,'RHB v. RHP'!C:AH, 13, FALSE)</f>
        <v>2</v>
      </c>
      <c r="H228" s="15">
        <f>VLOOKUP(A228,'RHB v. RHP'!C:AH, 6, FALSE)</f>
        <v>3</v>
      </c>
      <c r="I228" s="15">
        <f>VLOOKUP(A228,'RHB v. RHP'!C:AH, 25, FALSE)</f>
        <v>1</v>
      </c>
      <c r="J228" s="15">
        <f>VLOOKUP(A228,'RHB v. RHP'!C:AH, 17, FALSE)</f>
        <v>13</v>
      </c>
      <c r="K228" s="23">
        <f>VLOOKUP(A228,'RHB v. RHP'!C:AH, 32, FALSE)</f>
        <v>3</v>
      </c>
      <c r="L228" s="17">
        <f t="shared" si="2"/>
        <v>2.826923077</v>
      </c>
      <c r="M228" s="17">
        <f t="shared" si="3"/>
        <v>0.3486486486</v>
      </c>
      <c r="N228" s="24">
        <f t="shared" si="4"/>
        <v>0.1756756757</v>
      </c>
      <c r="O228" s="24">
        <f t="shared" si="5"/>
        <v>0.04324324324</v>
      </c>
      <c r="P228" s="24">
        <f t="shared" si="6"/>
        <v>0.2972972973</v>
      </c>
      <c r="Q228" s="24">
        <f t="shared" si="7"/>
        <v>0.02162162162</v>
      </c>
      <c r="R228" s="24">
        <f t="shared" si="8"/>
        <v>0.1783783784</v>
      </c>
      <c r="S228" s="17">
        <f t="shared" si="9"/>
        <v>0.04054054054</v>
      </c>
      <c r="T228" s="17">
        <f t="shared" si="10"/>
        <v>1.105405405</v>
      </c>
      <c r="U228" s="25">
        <f t="shared" si="11"/>
        <v>4748.226565</v>
      </c>
      <c r="V228" s="14"/>
      <c r="W228" s="14"/>
      <c r="X228" s="14"/>
      <c r="Y228" s="14"/>
    </row>
    <row r="229">
      <c r="A229" s="4" t="s">
        <v>348</v>
      </c>
      <c r="B229" s="13"/>
      <c r="C229" s="12">
        <f>VLOOKUP(A229,'RHB v. RHP'!C:AH, 5, FALSE)</f>
        <v>107</v>
      </c>
      <c r="D229" s="22">
        <f>VLOOKUP(A229,'RHB v. RHP'!C:AH, 8, FALSE)</f>
        <v>313</v>
      </c>
      <c r="E229" s="22">
        <f>VLOOKUP(A229,'RHB v. RHP'!C:AH, 31, FALSE)</f>
        <v>55</v>
      </c>
      <c r="F229" s="15">
        <f>VLOOKUP(A229,'RHB v. RHP'!C:AH, 12, FALSE)</f>
        <v>13</v>
      </c>
      <c r="G229" s="15">
        <f>VLOOKUP(A229,'RHB v. RHP'!C:AH, 13, FALSE)</f>
        <v>0</v>
      </c>
      <c r="H229" s="15">
        <f>VLOOKUP(A229,'RHB v. RHP'!C:AH, 6, FALSE)</f>
        <v>7</v>
      </c>
      <c r="I229" s="15">
        <f>VLOOKUP(A229,'RHB v. RHP'!C:AH, 25, FALSE)</f>
        <v>3</v>
      </c>
      <c r="J229" s="15">
        <f>VLOOKUP(A229,'RHB v. RHP'!C:AH, 17, FALSE)</f>
        <v>30</v>
      </c>
      <c r="K229" s="23">
        <f>VLOOKUP(A229,'RHB v. RHP'!C:AH, 32, FALSE)</f>
        <v>0</v>
      </c>
      <c r="L229" s="17">
        <f t="shared" si="2"/>
        <v>2.925233645</v>
      </c>
      <c r="M229" s="17">
        <f t="shared" si="3"/>
        <v>0.4365671642</v>
      </c>
      <c r="N229" s="24">
        <f t="shared" si="4"/>
        <v>0.2052238806</v>
      </c>
      <c r="O229" s="24">
        <f t="shared" si="5"/>
        <v>0</v>
      </c>
      <c r="P229" s="24">
        <f t="shared" si="6"/>
        <v>0.2798507463</v>
      </c>
      <c r="Q229" s="24">
        <f t="shared" si="7"/>
        <v>0.0223880597</v>
      </c>
      <c r="R229" s="24">
        <f t="shared" si="8"/>
        <v>0.1865671642</v>
      </c>
      <c r="S229" s="17">
        <f t="shared" si="9"/>
        <v>0</v>
      </c>
      <c r="T229" s="17">
        <f t="shared" si="10"/>
        <v>1.130597015</v>
      </c>
      <c r="U229" s="25">
        <f t="shared" si="11"/>
        <v>4856.436158</v>
      </c>
      <c r="V229" s="14"/>
      <c r="W229" s="14"/>
      <c r="X229" s="14"/>
      <c r="Y229" s="14"/>
    </row>
    <row r="230">
      <c r="A230" s="8" t="s">
        <v>276</v>
      </c>
      <c r="B230" s="13"/>
      <c r="C230" s="12">
        <f>VLOOKUP(A230,'RHB v. RHP'!C:AH, 5, FALSE)</f>
        <v>14</v>
      </c>
      <c r="D230" s="22">
        <f>VLOOKUP(A230,'RHB v. RHP'!C:AH, 8, FALSE)</f>
        <v>38</v>
      </c>
      <c r="E230" s="22">
        <f>VLOOKUP(A230,'RHB v. RHP'!C:AH, 31, FALSE)</f>
        <v>5</v>
      </c>
      <c r="F230" s="15">
        <f>VLOOKUP(A230,'RHB v. RHP'!C:AH, 12, FALSE)</f>
        <v>2</v>
      </c>
      <c r="G230" s="15">
        <f>VLOOKUP(A230,'RHB v. RHP'!C:AH, 13, FALSE)</f>
        <v>0</v>
      </c>
      <c r="H230" s="15">
        <f>VLOOKUP(A230,'RHB v. RHP'!C:AH, 6, FALSE)</f>
        <v>0</v>
      </c>
      <c r="I230" s="15">
        <f>VLOOKUP(A230,'RHB v. RHP'!C:AH, 25, FALSE)</f>
        <v>0</v>
      </c>
      <c r="J230" s="15">
        <f>VLOOKUP(A230,'RHB v. RHP'!C:AH, 17, FALSE)</f>
        <v>2</v>
      </c>
      <c r="K230" s="23">
        <f>VLOOKUP(A230,'RHB v. RHP'!C:AH, 32, FALSE)</f>
        <v>2</v>
      </c>
      <c r="L230" s="17">
        <f t="shared" si="2"/>
        <v>2.714285714</v>
      </c>
      <c r="M230" s="17">
        <f t="shared" si="3"/>
        <v>0.3218390805</v>
      </c>
      <c r="N230" s="24">
        <f t="shared" si="4"/>
        <v>0.2107279693</v>
      </c>
      <c r="O230" s="24">
        <f t="shared" si="5"/>
        <v>0</v>
      </c>
      <c r="P230" s="24">
        <f t="shared" si="6"/>
        <v>0.30651341</v>
      </c>
      <c r="Q230" s="24">
        <f t="shared" si="7"/>
        <v>0.02298850575</v>
      </c>
      <c r="R230" s="24">
        <f t="shared" si="8"/>
        <v>0.1685823755</v>
      </c>
      <c r="S230" s="17">
        <f t="shared" si="9"/>
        <v>0.03831417625</v>
      </c>
      <c r="T230" s="17">
        <f t="shared" si="10"/>
        <v>1.068965517</v>
      </c>
      <c r="U230" s="25">
        <f t="shared" si="11"/>
        <v>4591.700421</v>
      </c>
      <c r="V230" s="14"/>
      <c r="W230" s="14"/>
      <c r="X230" s="14"/>
      <c r="Y230" s="14"/>
    </row>
    <row r="231">
      <c r="A231" s="8" t="s">
        <v>141</v>
      </c>
      <c r="B231" s="13"/>
      <c r="C231" s="12">
        <f>VLOOKUP(A231,'RHB v. RHP'!C:AH, 5, FALSE)</f>
        <v>13</v>
      </c>
      <c r="D231" s="22">
        <f>VLOOKUP(A231,'RHB v. RHP'!C:AH, 8, FALSE)</f>
        <v>33</v>
      </c>
      <c r="E231" s="22">
        <f>VLOOKUP(A231,'RHB v. RHP'!C:AH, 31, FALSE)</f>
        <v>3</v>
      </c>
      <c r="F231" s="15">
        <f>VLOOKUP(A231,'RHB v. RHP'!C:AH, 12, FALSE)</f>
        <v>2</v>
      </c>
      <c r="G231" s="15">
        <f>VLOOKUP(A231,'RHB v. RHP'!C:AH, 13, FALSE)</f>
        <v>0</v>
      </c>
      <c r="H231" s="15">
        <f>VLOOKUP(A231,'RHB v. RHP'!C:AH, 6, FALSE)</f>
        <v>1</v>
      </c>
      <c r="I231" s="15">
        <f>VLOOKUP(A231,'RHB v. RHP'!C:AH, 25, FALSE)</f>
        <v>1</v>
      </c>
      <c r="J231" s="15">
        <f>VLOOKUP(A231,'RHB v. RHP'!C:AH, 17, FALSE)</f>
        <v>1</v>
      </c>
      <c r="K231" s="23">
        <f>VLOOKUP(A231,'RHB v. RHP'!C:AH, 32, FALSE)</f>
        <v>0</v>
      </c>
      <c r="L231" s="17">
        <f t="shared" si="2"/>
        <v>2.538461538</v>
      </c>
      <c r="M231" s="17">
        <f t="shared" si="3"/>
        <v>0.3046875</v>
      </c>
      <c r="N231" s="24">
        <f t="shared" si="4"/>
        <v>0.21484375</v>
      </c>
      <c r="O231" s="24">
        <f t="shared" si="5"/>
        <v>0</v>
      </c>
      <c r="P231" s="24">
        <f t="shared" si="6"/>
        <v>0.3515625</v>
      </c>
      <c r="Q231" s="24">
        <f t="shared" si="7"/>
        <v>0.03125</v>
      </c>
      <c r="R231" s="24">
        <f t="shared" si="8"/>
        <v>0.1640625</v>
      </c>
      <c r="S231" s="17">
        <f t="shared" si="9"/>
        <v>0</v>
      </c>
      <c r="T231" s="17">
        <f t="shared" si="10"/>
        <v>1.06640625</v>
      </c>
      <c r="U231" s="25">
        <f t="shared" si="11"/>
        <v>4580.707187</v>
      </c>
      <c r="V231" s="14"/>
      <c r="W231" s="14"/>
      <c r="X231" s="14"/>
      <c r="Y231" s="14"/>
    </row>
    <row r="232">
      <c r="A232" s="8" t="s">
        <v>403</v>
      </c>
      <c r="B232" s="13"/>
      <c r="C232" s="12">
        <f>VLOOKUP(A232,'RHB v. RHP'!C:AH, 5, FALSE)</f>
        <v>44</v>
      </c>
      <c r="D232" s="22">
        <f>VLOOKUP(A232,'RHB v. RHP'!C:AH, 8, FALSE)</f>
        <v>95</v>
      </c>
      <c r="E232" s="22">
        <f>VLOOKUP(A232,'RHB v. RHP'!C:AH, 31, FALSE)</f>
        <v>8</v>
      </c>
      <c r="F232" s="15">
        <f>VLOOKUP(A232,'RHB v. RHP'!C:AH, 12, FALSE)</f>
        <v>7</v>
      </c>
      <c r="G232" s="15">
        <f>VLOOKUP(A232,'RHB v. RHP'!C:AH, 13, FALSE)</f>
        <v>1</v>
      </c>
      <c r="H232" s="15">
        <f>VLOOKUP(A232,'RHB v. RHP'!C:AH, 6, FALSE)</f>
        <v>1</v>
      </c>
      <c r="I232" s="15">
        <f>VLOOKUP(A232,'RHB v. RHP'!C:AH, 25, FALSE)</f>
        <v>1</v>
      </c>
      <c r="J232" s="15">
        <f>VLOOKUP(A232,'RHB v. RHP'!C:AH, 17, FALSE)</f>
        <v>6</v>
      </c>
      <c r="K232" s="23">
        <f>VLOOKUP(A232,'RHB v. RHP'!C:AH, 32, FALSE)</f>
        <v>3</v>
      </c>
      <c r="L232" s="17">
        <f t="shared" si="2"/>
        <v>2.159090909</v>
      </c>
      <c r="M232" s="17">
        <f t="shared" si="3"/>
        <v>0.2924528302</v>
      </c>
      <c r="N232" s="24">
        <f t="shared" si="4"/>
        <v>0.251572327</v>
      </c>
      <c r="O232" s="24">
        <f t="shared" si="5"/>
        <v>0.0251572327</v>
      </c>
      <c r="P232" s="24">
        <f t="shared" si="6"/>
        <v>0.2830188679</v>
      </c>
      <c r="Q232" s="24">
        <f t="shared" si="7"/>
        <v>0.0251572327</v>
      </c>
      <c r="R232" s="24">
        <f t="shared" si="8"/>
        <v>0.1635220126</v>
      </c>
      <c r="S232" s="17">
        <f t="shared" si="9"/>
        <v>0.04716981132</v>
      </c>
      <c r="T232" s="17">
        <f t="shared" si="10"/>
        <v>1.088050314</v>
      </c>
      <c r="U232" s="25">
        <f t="shared" si="11"/>
        <v>4673.678436</v>
      </c>
      <c r="V232" s="14"/>
      <c r="W232" s="14"/>
      <c r="X232" s="14"/>
      <c r="Y232" s="14"/>
    </row>
    <row r="233">
      <c r="A233" s="4" t="s">
        <v>287</v>
      </c>
      <c r="B233" s="13"/>
      <c r="C233" s="12">
        <f>VLOOKUP(A233,'RHB v. RHP'!C:AH, 5, FALSE)</f>
        <v>56</v>
      </c>
      <c r="D233" s="22">
        <f>VLOOKUP(A233,'RHB v. RHP'!C:AH, 8, FALSE)</f>
        <v>155</v>
      </c>
      <c r="E233" s="22">
        <f>VLOOKUP(A233,'RHB v. RHP'!C:AH, 31, FALSE)</f>
        <v>31</v>
      </c>
      <c r="F233" s="15">
        <f>VLOOKUP(A233,'RHB v. RHP'!C:AH, 12, FALSE)</f>
        <v>6</v>
      </c>
      <c r="G233" s="15">
        <f>VLOOKUP(A233,'RHB v. RHP'!C:AH, 13, FALSE)</f>
        <v>1</v>
      </c>
      <c r="H233" s="15">
        <f>VLOOKUP(A233,'RHB v. RHP'!C:AH, 6, FALSE)</f>
        <v>2</v>
      </c>
      <c r="I233" s="15">
        <f>VLOOKUP(A233,'RHB v. RHP'!C:AH, 25, FALSE)</f>
        <v>1</v>
      </c>
      <c r="J233" s="15">
        <f>VLOOKUP(A233,'RHB v. RHP'!C:AH, 17, FALSE)</f>
        <v>7</v>
      </c>
      <c r="K233" s="23">
        <f>VLOOKUP(A233,'RHB v. RHP'!C:AH, 32, FALSE)</f>
        <v>2</v>
      </c>
      <c r="L233" s="17">
        <f t="shared" si="2"/>
        <v>2.767857143</v>
      </c>
      <c r="M233" s="17">
        <f t="shared" si="3"/>
        <v>0.4285714286</v>
      </c>
      <c r="N233" s="24">
        <f t="shared" si="4"/>
        <v>0.1984126984</v>
      </c>
      <c r="O233" s="24">
        <f t="shared" si="5"/>
        <v>0.02116402116</v>
      </c>
      <c r="P233" s="24">
        <f t="shared" si="6"/>
        <v>0.2645502646</v>
      </c>
      <c r="Q233" s="24">
        <f t="shared" si="7"/>
        <v>0.02116402116</v>
      </c>
      <c r="R233" s="24">
        <f t="shared" si="8"/>
        <v>0.1428571429</v>
      </c>
      <c r="S233" s="17">
        <f t="shared" si="9"/>
        <v>0.02645502646</v>
      </c>
      <c r="T233" s="17">
        <f t="shared" si="10"/>
        <v>1.103174603</v>
      </c>
      <c r="U233" s="25">
        <f t="shared" si="11"/>
        <v>4738.644239</v>
      </c>
      <c r="V233" s="14"/>
      <c r="W233" s="14"/>
      <c r="X233" s="14"/>
      <c r="Y233" s="14"/>
    </row>
    <row r="234">
      <c r="A234" s="4" t="s">
        <v>181</v>
      </c>
      <c r="B234" s="13"/>
      <c r="C234" s="12">
        <f>VLOOKUP(A234,'RHB v. RHP'!C:AH, 5, FALSE)</f>
        <v>83</v>
      </c>
      <c r="D234" s="22">
        <f>VLOOKUP(A234,'RHB v. RHP'!C:AH, 8, FALSE)</f>
        <v>232</v>
      </c>
      <c r="E234" s="22">
        <f>VLOOKUP(A234,'RHB v. RHP'!C:AH, 31, FALSE)</f>
        <v>26</v>
      </c>
      <c r="F234" s="15">
        <f>VLOOKUP(A234,'RHB v. RHP'!C:AH, 12, FALSE)</f>
        <v>11</v>
      </c>
      <c r="G234" s="15">
        <f>VLOOKUP(A234,'RHB v. RHP'!C:AH, 13, FALSE)</f>
        <v>1</v>
      </c>
      <c r="H234" s="15">
        <f>VLOOKUP(A234,'RHB v. RHP'!C:AH, 6, FALSE)</f>
        <v>5</v>
      </c>
      <c r="I234" s="15">
        <f>VLOOKUP(A234,'RHB v. RHP'!C:AH, 25, FALSE)</f>
        <v>3</v>
      </c>
      <c r="J234" s="15">
        <f>VLOOKUP(A234,'RHB v. RHP'!C:AH, 17, FALSE)</f>
        <v>23</v>
      </c>
      <c r="K234" s="23">
        <f>VLOOKUP(A234,'RHB v. RHP'!C:AH, 32, FALSE)</f>
        <v>5</v>
      </c>
      <c r="L234" s="17">
        <f t="shared" si="2"/>
        <v>2.795180723</v>
      </c>
      <c r="M234" s="17">
        <f t="shared" si="3"/>
        <v>0.3230769231</v>
      </c>
      <c r="N234" s="24">
        <f t="shared" si="4"/>
        <v>0.2197802198</v>
      </c>
      <c r="O234" s="24">
        <f t="shared" si="5"/>
        <v>0.01758241758</v>
      </c>
      <c r="P234" s="24">
        <f t="shared" si="6"/>
        <v>0.2857142857</v>
      </c>
      <c r="Q234" s="24">
        <f t="shared" si="7"/>
        <v>0.02637362637</v>
      </c>
      <c r="R234" s="24">
        <f t="shared" si="8"/>
        <v>0.189010989</v>
      </c>
      <c r="S234" s="17">
        <f t="shared" si="9"/>
        <v>0.05494505495</v>
      </c>
      <c r="T234" s="17">
        <f t="shared" si="10"/>
        <v>1.116483516</v>
      </c>
      <c r="U234" s="25">
        <f t="shared" si="11"/>
        <v>4795.812166</v>
      </c>
      <c r="V234" s="14"/>
      <c r="W234" s="14"/>
      <c r="X234" s="14"/>
      <c r="Y234" s="14"/>
    </row>
    <row r="235">
      <c r="A235" s="4" t="s">
        <v>352</v>
      </c>
      <c r="B235" s="13"/>
      <c r="C235" s="12">
        <f>VLOOKUP(A235,'RHB v. RHP'!C:AH, 5, FALSE)</f>
        <v>65</v>
      </c>
      <c r="D235" s="22">
        <f>VLOOKUP(A235,'RHB v. RHP'!C:AH, 8, FALSE)</f>
        <v>151</v>
      </c>
      <c r="E235" s="22">
        <f>VLOOKUP(A235,'RHB v. RHP'!C:AH, 31, FALSE)</f>
        <v>17</v>
      </c>
      <c r="F235" s="15">
        <f>VLOOKUP(A235,'RHB v. RHP'!C:AH, 12, FALSE)</f>
        <v>6</v>
      </c>
      <c r="G235" s="15">
        <f>VLOOKUP(A235,'RHB v. RHP'!C:AH, 13, FALSE)</f>
        <v>0</v>
      </c>
      <c r="H235" s="15">
        <f>VLOOKUP(A235,'RHB v. RHP'!C:AH, 6, FALSE)</f>
        <v>7</v>
      </c>
      <c r="I235" s="15">
        <f>VLOOKUP(A235,'RHB v. RHP'!C:AH, 25, FALSE)</f>
        <v>0</v>
      </c>
      <c r="J235" s="15">
        <f>VLOOKUP(A235,'RHB v. RHP'!C:AH, 17, FALSE)</f>
        <v>8</v>
      </c>
      <c r="K235" s="23">
        <f>VLOOKUP(A235,'RHB v. RHP'!C:AH, 32, FALSE)</f>
        <v>1</v>
      </c>
      <c r="L235" s="17">
        <f t="shared" si="2"/>
        <v>2.323076923</v>
      </c>
      <c r="M235" s="17">
        <f t="shared" si="3"/>
        <v>0.320855615</v>
      </c>
      <c r="N235" s="24">
        <f t="shared" si="4"/>
        <v>0.2005347594</v>
      </c>
      <c r="O235" s="24">
        <f t="shared" si="5"/>
        <v>0</v>
      </c>
      <c r="P235" s="24">
        <f t="shared" si="6"/>
        <v>0.4010695187</v>
      </c>
      <c r="Q235" s="24">
        <f t="shared" si="7"/>
        <v>0.01604278075</v>
      </c>
      <c r="R235" s="24">
        <f t="shared" si="8"/>
        <v>0.1497326203</v>
      </c>
      <c r="S235" s="17">
        <f t="shared" si="9"/>
        <v>0.01336898396</v>
      </c>
      <c r="T235" s="17">
        <f t="shared" si="10"/>
        <v>1.101604278</v>
      </c>
      <c r="U235" s="25">
        <f t="shared" si="11"/>
        <v>4731.898968</v>
      </c>
      <c r="V235" s="14"/>
      <c r="W235" s="14"/>
      <c r="X235" s="14"/>
      <c r="Y235" s="14"/>
    </row>
    <row r="236">
      <c r="A236" s="4" t="s">
        <v>109</v>
      </c>
      <c r="B236" s="13"/>
      <c r="C236" s="12">
        <f>VLOOKUP(A236,'RHB v. RHP'!C:AH, 5, FALSE)</f>
        <v>123</v>
      </c>
      <c r="D236" s="22">
        <f>VLOOKUP(A236,'RHB v. RHP'!C:AH, 8, FALSE)</f>
        <v>337</v>
      </c>
      <c r="E236" s="22">
        <f>VLOOKUP(A236,'RHB v. RHP'!C:AH, 31, FALSE)</f>
        <v>41</v>
      </c>
      <c r="F236" s="15">
        <f>VLOOKUP(A236,'RHB v. RHP'!C:AH, 12, FALSE)</f>
        <v>7</v>
      </c>
      <c r="G236" s="15">
        <f>VLOOKUP(A236,'RHB v. RHP'!C:AH, 13, FALSE)</f>
        <v>0</v>
      </c>
      <c r="H236" s="15">
        <f>VLOOKUP(A236,'RHB v. RHP'!C:AH, 6, FALSE)</f>
        <v>16</v>
      </c>
      <c r="I236" s="15">
        <f>VLOOKUP(A236,'RHB v. RHP'!C:AH, 25, FALSE)</f>
        <v>6</v>
      </c>
      <c r="J236" s="15">
        <f>VLOOKUP(A236,'RHB v. RHP'!C:AH, 17, FALSE)</f>
        <v>31</v>
      </c>
      <c r="K236" s="23">
        <f>VLOOKUP(A236,'RHB v. RHP'!C:AH, 32, FALSE)</f>
        <v>0</v>
      </c>
      <c r="L236" s="17">
        <f t="shared" si="2"/>
        <v>2.739837398</v>
      </c>
      <c r="M236" s="17">
        <f t="shared" si="3"/>
        <v>0.3428571429</v>
      </c>
      <c r="N236" s="24">
        <f t="shared" si="4"/>
        <v>0.1428571429</v>
      </c>
      <c r="O236" s="24">
        <f t="shared" si="5"/>
        <v>0</v>
      </c>
      <c r="P236" s="24">
        <f t="shared" si="6"/>
        <v>0.4285714286</v>
      </c>
      <c r="Q236" s="24">
        <f t="shared" si="7"/>
        <v>0.03214285714</v>
      </c>
      <c r="R236" s="24">
        <f t="shared" si="8"/>
        <v>0.1821428571</v>
      </c>
      <c r="S236" s="17">
        <f t="shared" si="9"/>
        <v>0</v>
      </c>
      <c r="T236" s="17">
        <f t="shared" si="10"/>
        <v>1.128571429</v>
      </c>
      <c r="U236" s="25">
        <f t="shared" si="11"/>
        <v>4847.73533</v>
      </c>
      <c r="V236" s="14"/>
      <c r="W236" s="14"/>
      <c r="X236" s="14"/>
      <c r="Y236" s="14"/>
    </row>
    <row r="237">
      <c r="A237" s="8" t="s">
        <v>418</v>
      </c>
      <c r="B237" s="13"/>
      <c r="C237" s="12">
        <f>VLOOKUP(A237,'RHB v. RHP'!C:AH, 5, FALSE)</f>
        <v>20</v>
      </c>
      <c r="D237" s="22">
        <f>VLOOKUP(A237,'RHB v. RHP'!C:AH, 8, FALSE)</f>
        <v>38</v>
      </c>
      <c r="E237" s="22">
        <f>VLOOKUP(A237,'RHB v. RHP'!C:AH, 31, FALSE)</f>
        <v>4</v>
      </c>
      <c r="F237" s="15">
        <f>VLOOKUP(A237,'RHB v. RHP'!C:AH, 12, FALSE)</f>
        <v>1</v>
      </c>
      <c r="G237" s="15">
        <f>VLOOKUP(A237,'RHB v. RHP'!C:AH, 13, FALSE)</f>
        <v>0</v>
      </c>
      <c r="H237" s="15">
        <f>VLOOKUP(A237,'RHB v. RHP'!C:AH, 6, FALSE)</f>
        <v>0</v>
      </c>
      <c r="I237" s="15">
        <f>VLOOKUP(A237,'RHB v. RHP'!C:AH, 25, FALSE)</f>
        <v>0</v>
      </c>
      <c r="J237" s="15">
        <f>VLOOKUP(A237,'RHB v. RHP'!C:AH, 17, FALSE)</f>
        <v>3</v>
      </c>
      <c r="K237" s="23">
        <f>VLOOKUP(A237,'RHB v. RHP'!C:AH, 32, FALSE)</f>
        <v>3</v>
      </c>
      <c r="L237" s="17">
        <f t="shared" si="2"/>
        <v>1.9</v>
      </c>
      <c r="M237" s="17">
        <f t="shared" si="3"/>
        <v>0.3103448276</v>
      </c>
      <c r="N237" s="24">
        <f t="shared" si="4"/>
        <v>0.1915708812</v>
      </c>
      <c r="O237" s="24">
        <f t="shared" si="5"/>
        <v>0</v>
      </c>
      <c r="P237" s="24">
        <f t="shared" si="6"/>
        <v>0.30651341</v>
      </c>
      <c r="Q237" s="24">
        <f t="shared" si="7"/>
        <v>0.02298850575</v>
      </c>
      <c r="R237" s="24">
        <f t="shared" si="8"/>
        <v>0.1762452107</v>
      </c>
      <c r="S237" s="17">
        <f t="shared" si="9"/>
        <v>0.05747126437</v>
      </c>
      <c r="T237" s="17">
        <f t="shared" si="10"/>
        <v>1.0651341</v>
      </c>
      <c r="U237" s="25">
        <f t="shared" si="11"/>
        <v>4575.242714</v>
      </c>
      <c r="V237" s="14"/>
      <c r="W237" s="14"/>
      <c r="X237" s="14"/>
      <c r="Y237" s="14"/>
    </row>
    <row r="238">
      <c r="A238" s="8" t="s">
        <v>173</v>
      </c>
      <c r="B238" s="13"/>
      <c r="C238" s="12">
        <f>VLOOKUP(A238,'RHB v. RHP'!C:AH, 5, FALSE)</f>
        <v>15</v>
      </c>
      <c r="D238" s="22">
        <f>VLOOKUP(A238,'RHB v. RHP'!C:AH, 8, FALSE)</f>
        <v>39</v>
      </c>
      <c r="E238" s="22">
        <f>VLOOKUP(A238,'RHB v. RHP'!C:AH, 31, FALSE)</f>
        <v>3</v>
      </c>
      <c r="F238" s="15">
        <f>VLOOKUP(A238,'RHB v. RHP'!C:AH, 12, FALSE)</f>
        <v>1</v>
      </c>
      <c r="G238" s="15">
        <f>VLOOKUP(A238,'RHB v. RHP'!C:AH, 13, FALSE)</f>
        <v>1</v>
      </c>
      <c r="H238" s="15">
        <f>VLOOKUP(A238,'RHB v. RHP'!C:AH, 6, FALSE)</f>
        <v>0</v>
      </c>
      <c r="I238" s="15">
        <f>VLOOKUP(A238,'RHB v. RHP'!C:AH, 25, FALSE)</f>
        <v>2</v>
      </c>
      <c r="J238" s="15">
        <f>VLOOKUP(A238,'RHB v. RHP'!C:AH, 17, FALSE)</f>
        <v>4</v>
      </c>
      <c r="K238" s="23">
        <f>VLOOKUP(A238,'RHB v. RHP'!C:AH, 32, FALSE)</f>
        <v>1</v>
      </c>
      <c r="L238" s="17">
        <f t="shared" si="2"/>
        <v>2.6</v>
      </c>
      <c r="M238" s="17">
        <f t="shared" si="3"/>
        <v>0.2977099237</v>
      </c>
      <c r="N238" s="24">
        <f t="shared" si="4"/>
        <v>0.1908396947</v>
      </c>
      <c r="O238" s="24">
        <f t="shared" si="5"/>
        <v>0.03053435115</v>
      </c>
      <c r="P238" s="24">
        <f t="shared" si="6"/>
        <v>0.3053435115</v>
      </c>
      <c r="Q238" s="24">
        <f t="shared" si="7"/>
        <v>0.03816793893</v>
      </c>
      <c r="R238" s="24">
        <f t="shared" si="8"/>
        <v>0.1832061069</v>
      </c>
      <c r="S238" s="17">
        <f t="shared" si="9"/>
        <v>0.01908396947</v>
      </c>
      <c r="T238" s="17">
        <f t="shared" si="10"/>
        <v>1.064885496</v>
      </c>
      <c r="U238" s="25">
        <f t="shared" si="11"/>
        <v>4574.174847</v>
      </c>
      <c r="V238" s="14"/>
      <c r="W238" s="14"/>
      <c r="X238" s="14"/>
      <c r="Y238" s="14"/>
    </row>
    <row r="239">
      <c r="A239" s="4" t="s">
        <v>161</v>
      </c>
      <c r="B239" s="13"/>
      <c r="C239" s="12">
        <f>VLOOKUP(A239,'RHB v. RHP'!C:AH, 5, FALSE)</f>
        <v>44</v>
      </c>
      <c r="D239" s="22">
        <f>VLOOKUP(A239,'RHB v. RHP'!C:AH, 8, FALSE)</f>
        <v>105</v>
      </c>
      <c r="E239" s="22">
        <f>VLOOKUP(A239,'RHB v. RHP'!C:AH, 31, FALSE)</f>
        <v>21</v>
      </c>
      <c r="F239" s="15">
        <f>VLOOKUP(A239,'RHB v. RHP'!C:AH, 12, FALSE)</f>
        <v>4</v>
      </c>
      <c r="G239" s="15">
        <f>VLOOKUP(A239,'RHB v. RHP'!C:AH, 13, FALSE)</f>
        <v>0</v>
      </c>
      <c r="H239" s="15">
        <f>VLOOKUP(A239,'RHB v. RHP'!C:AH, 6, FALSE)</f>
        <v>2</v>
      </c>
      <c r="I239" s="15">
        <f>VLOOKUP(A239,'RHB v. RHP'!C:AH, 25, FALSE)</f>
        <v>1</v>
      </c>
      <c r="J239" s="15">
        <f>VLOOKUP(A239,'RHB v. RHP'!C:AH, 17, FALSE)</f>
        <v>6</v>
      </c>
      <c r="K239" s="23">
        <f>VLOOKUP(A239,'RHB v. RHP'!C:AH, 32, FALSE)</f>
        <v>0</v>
      </c>
      <c r="L239" s="17">
        <f t="shared" si="2"/>
        <v>2.386363636</v>
      </c>
      <c r="M239" s="17">
        <f t="shared" si="3"/>
        <v>0.4024390244</v>
      </c>
      <c r="N239" s="24">
        <f t="shared" si="4"/>
        <v>0.1981707317</v>
      </c>
      <c r="O239" s="24">
        <f t="shared" si="5"/>
        <v>0</v>
      </c>
      <c r="P239" s="24">
        <f t="shared" si="6"/>
        <v>0.3048780488</v>
      </c>
      <c r="Q239" s="24">
        <f t="shared" si="7"/>
        <v>0.0243902439</v>
      </c>
      <c r="R239" s="24">
        <f t="shared" si="8"/>
        <v>0.1585365854</v>
      </c>
      <c r="S239" s="17">
        <f t="shared" si="9"/>
        <v>0</v>
      </c>
      <c r="T239" s="17">
        <f t="shared" si="10"/>
        <v>1.088414634</v>
      </c>
      <c r="U239" s="25">
        <f t="shared" si="11"/>
        <v>4675.243358</v>
      </c>
      <c r="V239" s="14"/>
      <c r="W239" s="14"/>
      <c r="X239" s="14"/>
      <c r="Y239" s="14"/>
    </row>
    <row r="240">
      <c r="A240" s="4" t="s">
        <v>279</v>
      </c>
      <c r="B240" s="13"/>
      <c r="C240" s="12">
        <f>VLOOKUP(A240,'RHB v. RHP'!C:AH, 5, FALSE)</f>
        <v>78</v>
      </c>
      <c r="D240" s="22">
        <f>VLOOKUP(A240,'RHB v. RHP'!C:AH, 8, FALSE)</f>
        <v>180</v>
      </c>
      <c r="E240" s="22">
        <f>VLOOKUP(A240,'RHB v. RHP'!C:AH, 31, FALSE)</f>
        <v>31</v>
      </c>
      <c r="F240" s="15">
        <f>VLOOKUP(A240,'RHB v. RHP'!C:AH, 12, FALSE)</f>
        <v>6</v>
      </c>
      <c r="G240" s="15">
        <f>VLOOKUP(A240,'RHB v. RHP'!C:AH, 13, FALSE)</f>
        <v>1</v>
      </c>
      <c r="H240" s="15">
        <f>VLOOKUP(A240,'RHB v. RHP'!C:AH, 6, FALSE)</f>
        <v>5</v>
      </c>
      <c r="I240" s="15">
        <f>VLOOKUP(A240,'RHB v. RHP'!C:AH, 25, FALSE)</f>
        <v>6</v>
      </c>
      <c r="J240" s="15">
        <f>VLOOKUP(A240,'RHB v. RHP'!C:AH, 17, FALSE)</f>
        <v>11</v>
      </c>
      <c r="K240" s="23">
        <f>VLOOKUP(A240,'RHB v. RHP'!C:AH, 32, FALSE)</f>
        <v>-2</v>
      </c>
      <c r="L240" s="17">
        <f t="shared" si="2"/>
        <v>2.307692308</v>
      </c>
      <c r="M240" s="17">
        <f t="shared" si="3"/>
        <v>0.4019851117</v>
      </c>
      <c r="N240" s="24">
        <f t="shared" si="4"/>
        <v>0.1861042184</v>
      </c>
      <c r="O240" s="24">
        <f t="shared" si="5"/>
        <v>0.01985111663</v>
      </c>
      <c r="P240" s="24">
        <f t="shared" si="6"/>
        <v>0.3225806452</v>
      </c>
      <c r="Q240" s="24">
        <f t="shared" si="7"/>
        <v>0.04466501241</v>
      </c>
      <c r="R240" s="24">
        <f t="shared" si="8"/>
        <v>0.1538461538</v>
      </c>
      <c r="S240" s="17">
        <f t="shared" si="9"/>
        <v>-0.02481389578</v>
      </c>
      <c r="T240" s="17">
        <f t="shared" si="10"/>
        <v>1.104218362</v>
      </c>
      <c r="U240" s="25">
        <f t="shared" si="11"/>
        <v>4743.127666</v>
      </c>
      <c r="V240" s="14"/>
      <c r="W240" s="14"/>
      <c r="X240" s="14"/>
      <c r="Y240" s="14"/>
    </row>
    <row r="241">
      <c r="A241" s="8" t="s">
        <v>172</v>
      </c>
      <c r="B241" s="13"/>
      <c r="C241" s="12">
        <f>VLOOKUP(A241,'RHB v. RHP'!C:AH, 5, FALSE)</f>
        <v>24</v>
      </c>
      <c r="D241" s="22">
        <f>VLOOKUP(A241,'RHB v. RHP'!C:AH, 8, FALSE)</f>
        <v>58</v>
      </c>
      <c r="E241" s="22">
        <f>VLOOKUP(A241,'RHB v. RHP'!C:AH, 31, FALSE)</f>
        <v>4</v>
      </c>
      <c r="F241" s="15">
        <f>VLOOKUP(A241,'RHB v. RHP'!C:AH, 12, FALSE)</f>
        <v>3</v>
      </c>
      <c r="G241" s="15">
        <f>VLOOKUP(A241,'RHB v. RHP'!C:AH, 13, FALSE)</f>
        <v>1</v>
      </c>
      <c r="H241" s="15">
        <f>VLOOKUP(A241,'RHB v. RHP'!C:AH, 6, FALSE)</f>
        <v>1</v>
      </c>
      <c r="I241" s="15">
        <f>VLOOKUP(A241,'RHB v. RHP'!C:AH, 25, FALSE)</f>
        <v>0</v>
      </c>
      <c r="J241" s="15">
        <f>VLOOKUP(A241,'RHB v. RHP'!C:AH, 17, FALSE)</f>
        <v>8</v>
      </c>
      <c r="K241" s="23">
        <f>VLOOKUP(A241,'RHB v. RHP'!C:AH, 32, FALSE)</f>
        <v>0</v>
      </c>
      <c r="L241" s="17">
        <f t="shared" si="2"/>
        <v>2.416666667</v>
      </c>
      <c r="M241" s="17">
        <f t="shared" si="3"/>
        <v>0.2882562278</v>
      </c>
      <c r="N241" s="24">
        <f t="shared" si="4"/>
        <v>0.2135231317</v>
      </c>
      <c r="O241" s="24">
        <f t="shared" si="5"/>
        <v>0.02846975089</v>
      </c>
      <c r="P241" s="24">
        <f t="shared" si="6"/>
        <v>0.3202846975</v>
      </c>
      <c r="Q241" s="24">
        <f t="shared" si="7"/>
        <v>0.02135231317</v>
      </c>
      <c r="R241" s="24">
        <f t="shared" si="8"/>
        <v>0.1992882562</v>
      </c>
      <c r="S241" s="17">
        <f t="shared" si="9"/>
        <v>0</v>
      </c>
      <c r="T241" s="17">
        <f t="shared" si="10"/>
        <v>1.071174377</v>
      </c>
      <c r="U241" s="25">
        <f t="shared" si="11"/>
        <v>4601.188495</v>
      </c>
      <c r="V241" s="14"/>
      <c r="W241" s="14"/>
      <c r="X241" s="14"/>
      <c r="Y241" s="14"/>
    </row>
    <row r="242">
      <c r="A242" s="4" t="s">
        <v>249</v>
      </c>
      <c r="B242" s="13"/>
      <c r="C242" s="12">
        <f>VLOOKUP(A242,'RHB v. RHP'!C:AH, 5, FALSE)</f>
        <v>169</v>
      </c>
      <c r="D242" s="22">
        <f>VLOOKUP(A242,'RHB v. RHP'!C:AH, 8, FALSE)</f>
        <v>559</v>
      </c>
      <c r="E242" s="22">
        <f>VLOOKUP(A242,'RHB v. RHP'!C:AH, 31, FALSE)</f>
        <v>107</v>
      </c>
      <c r="F242" s="15">
        <f>VLOOKUP(A242,'RHB v. RHP'!C:AH, 12, FALSE)</f>
        <v>22</v>
      </c>
      <c r="G242" s="15">
        <f>VLOOKUP(A242,'RHB v. RHP'!C:AH, 13, FALSE)</f>
        <v>4</v>
      </c>
      <c r="H242" s="15">
        <f>VLOOKUP(A242,'RHB v. RHP'!C:AH, 6, FALSE)</f>
        <v>7</v>
      </c>
      <c r="I242" s="15">
        <f>VLOOKUP(A242,'RHB v. RHP'!C:AH, 25, FALSE)</f>
        <v>6</v>
      </c>
      <c r="J242" s="15">
        <f>VLOOKUP(A242,'RHB v. RHP'!C:AH, 17, FALSE)</f>
        <v>31</v>
      </c>
      <c r="K242" s="23">
        <f>VLOOKUP(A242,'RHB v. RHP'!C:AH, 32, FALSE)</f>
        <v>9</v>
      </c>
      <c r="L242" s="17">
        <f t="shared" si="2"/>
        <v>3.307692308</v>
      </c>
      <c r="M242" s="17">
        <f t="shared" si="3"/>
        <v>0.4987212276</v>
      </c>
      <c r="N242" s="24">
        <f t="shared" si="4"/>
        <v>0.1982097187</v>
      </c>
      <c r="O242" s="24">
        <f t="shared" si="5"/>
        <v>0.04092071611</v>
      </c>
      <c r="P242" s="24">
        <f t="shared" si="6"/>
        <v>0.1918158568</v>
      </c>
      <c r="Q242" s="24">
        <f t="shared" si="7"/>
        <v>0.02301790281</v>
      </c>
      <c r="R242" s="24">
        <f t="shared" si="8"/>
        <v>0.1304347826</v>
      </c>
      <c r="S242" s="17">
        <f t="shared" si="9"/>
        <v>0.05754475703</v>
      </c>
      <c r="T242" s="17">
        <f t="shared" si="10"/>
        <v>1.140664962</v>
      </c>
      <c r="U242" s="25">
        <f t="shared" si="11"/>
        <v>4899.682637</v>
      </c>
      <c r="V242" s="14"/>
      <c r="W242" s="14"/>
      <c r="X242" s="14"/>
      <c r="Y242" s="14"/>
    </row>
    <row r="243">
      <c r="A243" s="8" t="s">
        <v>218</v>
      </c>
      <c r="B243" s="13"/>
      <c r="C243" s="12">
        <f>VLOOKUP(A243,'RHB v. RHP'!C:AH, 5, FALSE)</f>
        <v>103</v>
      </c>
      <c r="D243" s="22">
        <f>VLOOKUP(A243,'RHB v. RHP'!C:AH, 8, FALSE)</f>
        <v>248</v>
      </c>
      <c r="E243" s="22">
        <f>VLOOKUP(A243,'RHB v. RHP'!C:AH, 31, FALSE)</f>
        <v>42</v>
      </c>
      <c r="F243" s="15">
        <f>VLOOKUP(A243,'RHB v. RHP'!C:AH, 12, FALSE)</f>
        <v>8</v>
      </c>
      <c r="G243" s="15">
        <f>VLOOKUP(A243,'RHB v. RHP'!C:AH, 13, FALSE)</f>
        <v>1</v>
      </c>
      <c r="H243" s="15">
        <f>VLOOKUP(A243,'RHB v. RHP'!C:AH, 6, FALSE)</f>
        <v>0</v>
      </c>
      <c r="I243" s="15">
        <f>VLOOKUP(A243,'RHB v. RHP'!C:AH, 25, FALSE)</f>
        <v>0</v>
      </c>
      <c r="J243" s="15">
        <f>VLOOKUP(A243,'RHB v. RHP'!C:AH, 17, FALSE)</f>
        <v>18</v>
      </c>
      <c r="K243" s="23">
        <f>VLOOKUP(A243,'RHB v. RHP'!C:AH, 32, FALSE)</f>
        <v>15</v>
      </c>
      <c r="L243" s="17">
        <f t="shared" si="2"/>
        <v>2.40776699</v>
      </c>
      <c r="M243" s="17">
        <f t="shared" si="3"/>
        <v>0.4140127389</v>
      </c>
      <c r="N243" s="24">
        <f t="shared" si="4"/>
        <v>0.1804670913</v>
      </c>
      <c r="O243" s="24">
        <f t="shared" si="5"/>
        <v>0.016985138</v>
      </c>
      <c r="P243" s="24">
        <f t="shared" si="6"/>
        <v>0.16985138</v>
      </c>
      <c r="Q243" s="24">
        <f t="shared" si="7"/>
        <v>0.0127388535</v>
      </c>
      <c r="R243" s="24">
        <f t="shared" si="8"/>
        <v>0.161358811</v>
      </c>
      <c r="S243" s="17">
        <f t="shared" si="9"/>
        <v>0.1592356688</v>
      </c>
      <c r="T243" s="17">
        <f t="shared" si="10"/>
        <v>1.114649682</v>
      </c>
      <c r="U243" s="25">
        <f t="shared" si="11"/>
        <v>4787.934999</v>
      </c>
      <c r="V243" s="14"/>
      <c r="W243" s="14"/>
      <c r="X243" s="14"/>
      <c r="Y243" s="14"/>
    </row>
    <row r="244">
      <c r="A244" s="8" t="s">
        <v>116</v>
      </c>
      <c r="B244" s="13"/>
      <c r="C244" s="12">
        <f>VLOOKUP(A244,'RHB v. RHP'!C:AH, 5, FALSE)</f>
        <v>117</v>
      </c>
      <c r="D244" s="22">
        <f>VLOOKUP(A244,'RHB v. RHP'!C:AH, 8, FALSE)</f>
        <v>327</v>
      </c>
      <c r="E244" s="22">
        <f>VLOOKUP(A244,'RHB v. RHP'!C:AH, 31, FALSE)</f>
        <v>61</v>
      </c>
      <c r="F244" s="15">
        <f>VLOOKUP(A244,'RHB v. RHP'!C:AH, 12, FALSE)</f>
        <v>7</v>
      </c>
      <c r="G244" s="15">
        <f>VLOOKUP(A244,'RHB v. RHP'!C:AH, 13, FALSE)</f>
        <v>2</v>
      </c>
      <c r="H244" s="15">
        <f>VLOOKUP(A244,'RHB v. RHP'!C:AH, 6, FALSE)</f>
        <v>0</v>
      </c>
      <c r="I244" s="15">
        <f>VLOOKUP(A244,'RHB v. RHP'!C:AH, 25, FALSE)</f>
        <v>2</v>
      </c>
      <c r="J244" s="15">
        <f>VLOOKUP(A244,'RHB v. RHP'!C:AH, 17, FALSE)</f>
        <v>35</v>
      </c>
      <c r="K244" s="23">
        <f>VLOOKUP(A244,'RHB v. RHP'!C:AH, 32, FALSE)</f>
        <v>14</v>
      </c>
      <c r="L244" s="17">
        <f t="shared" si="2"/>
        <v>2.794871795</v>
      </c>
      <c r="M244" s="17">
        <f t="shared" si="3"/>
        <v>0.4581818182</v>
      </c>
      <c r="N244" s="24">
        <f t="shared" si="4"/>
        <v>0.1454545455</v>
      </c>
      <c r="O244" s="24">
        <f t="shared" si="5"/>
        <v>0.02909090909</v>
      </c>
      <c r="P244" s="24">
        <f t="shared" si="6"/>
        <v>0.1454545455</v>
      </c>
      <c r="Q244" s="24">
        <f t="shared" si="7"/>
        <v>0.01818181818</v>
      </c>
      <c r="R244" s="24">
        <f t="shared" si="8"/>
        <v>0.2</v>
      </c>
      <c r="S244" s="17">
        <f t="shared" si="9"/>
        <v>0.1272727273</v>
      </c>
      <c r="T244" s="17">
        <f t="shared" si="10"/>
        <v>1.123636364</v>
      </c>
      <c r="U244" s="25">
        <f t="shared" si="11"/>
        <v>4826.536947</v>
      </c>
      <c r="V244" s="14"/>
      <c r="W244" s="14"/>
      <c r="X244" s="14"/>
      <c r="Y244" s="14"/>
    </row>
    <row r="245">
      <c r="A245" s="4" t="s">
        <v>155</v>
      </c>
      <c r="B245" s="13"/>
      <c r="C245" s="12">
        <f>VLOOKUP(A245,'RHB v. RHP'!C:AH, 5, FALSE)</f>
        <v>148</v>
      </c>
      <c r="D245" s="22">
        <f>VLOOKUP(A245,'RHB v. RHP'!C:AH, 8, FALSE)</f>
        <v>445</v>
      </c>
      <c r="E245" s="22">
        <f>VLOOKUP(A245,'RHB v. RHP'!C:AH, 31, FALSE)</f>
        <v>53</v>
      </c>
      <c r="F245" s="15">
        <f>VLOOKUP(A245,'RHB v. RHP'!C:AH, 12, FALSE)</f>
        <v>24</v>
      </c>
      <c r="G245" s="15">
        <f>VLOOKUP(A245,'RHB v. RHP'!C:AH, 13, FALSE)</f>
        <v>0</v>
      </c>
      <c r="H245" s="15">
        <f>VLOOKUP(A245,'RHB v. RHP'!C:AH, 6, FALSE)</f>
        <v>17</v>
      </c>
      <c r="I245" s="15">
        <f>VLOOKUP(A245,'RHB v. RHP'!C:AH, 25, FALSE)</f>
        <v>0</v>
      </c>
      <c r="J245" s="15">
        <f>VLOOKUP(A245,'RHB v. RHP'!C:AH, 17, FALSE)</f>
        <v>31</v>
      </c>
      <c r="K245" s="23">
        <f>VLOOKUP(A245,'RHB v. RHP'!C:AH, 32, FALSE)</f>
        <v>1</v>
      </c>
      <c r="L245" s="17">
        <f t="shared" si="2"/>
        <v>3.006756757</v>
      </c>
      <c r="M245" s="17">
        <f t="shared" si="3"/>
        <v>0.3413173653</v>
      </c>
      <c r="N245" s="24">
        <f t="shared" si="4"/>
        <v>0.247005988</v>
      </c>
      <c r="O245" s="24">
        <f t="shared" si="5"/>
        <v>0</v>
      </c>
      <c r="P245" s="24">
        <f t="shared" si="6"/>
        <v>0.374251497</v>
      </c>
      <c r="Q245" s="24">
        <f t="shared" si="7"/>
        <v>0.008982035928</v>
      </c>
      <c r="R245" s="24">
        <f t="shared" si="8"/>
        <v>0.1526946108</v>
      </c>
      <c r="S245" s="17">
        <f t="shared" si="9"/>
        <v>0.00748502994</v>
      </c>
      <c r="T245" s="17">
        <f t="shared" si="10"/>
        <v>1.131736527</v>
      </c>
      <c r="U245" s="25">
        <f t="shared" si="11"/>
        <v>4861.330888</v>
      </c>
      <c r="V245" s="14"/>
      <c r="W245" s="14"/>
      <c r="X245" s="14"/>
      <c r="Y245" s="14"/>
    </row>
    <row r="246">
      <c r="A246" s="4" t="s">
        <v>179</v>
      </c>
      <c r="B246" s="13"/>
      <c r="C246" s="12">
        <f>VLOOKUP(A246,'RHB v. RHP'!C:AH, 5, FALSE)</f>
        <v>139</v>
      </c>
      <c r="D246" s="22">
        <f>VLOOKUP(A246,'RHB v. RHP'!C:AH, 8, FALSE)</f>
        <v>356</v>
      </c>
      <c r="E246" s="22">
        <f>VLOOKUP(A246,'RHB v. RHP'!C:AH, 31, FALSE)</f>
        <v>42</v>
      </c>
      <c r="F246" s="15">
        <f>VLOOKUP(A246,'RHB v. RHP'!C:AH, 12, FALSE)</f>
        <v>18</v>
      </c>
      <c r="G246" s="15">
        <f>VLOOKUP(A246,'RHB v. RHP'!C:AH, 13, FALSE)</f>
        <v>2</v>
      </c>
      <c r="H246" s="15">
        <f>VLOOKUP(A246,'RHB v. RHP'!C:AH, 6, FALSE)</f>
        <v>12</v>
      </c>
      <c r="I246" s="15">
        <f>VLOOKUP(A246,'RHB v. RHP'!C:AH, 25, FALSE)</f>
        <v>5</v>
      </c>
      <c r="J246" s="15">
        <f>VLOOKUP(A246,'RHB v. RHP'!C:AH, 17, FALSE)</f>
        <v>22</v>
      </c>
      <c r="K246" s="23">
        <f>VLOOKUP(A246,'RHB v. RHP'!C:AH, 32, FALSE)</f>
        <v>1</v>
      </c>
      <c r="L246" s="17">
        <f t="shared" si="2"/>
        <v>2.561151079</v>
      </c>
      <c r="M246" s="17">
        <f t="shared" si="3"/>
        <v>0.3367875648</v>
      </c>
      <c r="N246" s="24">
        <f t="shared" si="4"/>
        <v>0.2331606218</v>
      </c>
      <c r="O246" s="24">
        <f t="shared" si="5"/>
        <v>0.02763385147</v>
      </c>
      <c r="P246" s="24">
        <f t="shared" si="6"/>
        <v>0.3454231434</v>
      </c>
      <c r="Q246" s="24">
        <f t="shared" si="7"/>
        <v>0.02763385147</v>
      </c>
      <c r="R246" s="24">
        <f t="shared" si="8"/>
        <v>0.1450777202</v>
      </c>
      <c r="S246" s="17">
        <f t="shared" si="9"/>
        <v>0.008635578584</v>
      </c>
      <c r="T246" s="17">
        <f t="shared" si="10"/>
        <v>1.124352332</v>
      </c>
      <c r="U246" s="25">
        <f t="shared" si="11"/>
        <v>4829.61236</v>
      </c>
      <c r="V246" s="14"/>
      <c r="W246" s="14"/>
      <c r="X246" s="14"/>
      <c r="Y246" s="14"/>
    </row>
    <row r="247">
      <c r="A247" s="4" t="s">
        <v>39</v>
      </c>
      <c r="B247" s="13"/>
      <c r="C247" s="12">
        <f>VLOOKUP(A247,'RHB v. RHP'!C:AH, 5, FALSE)</f>
        <v>183</v>
      </c>
      <c r="D247" s="22">
        <f>VLOOKUP(A247,'RHB v. RHP'!C:AH, 8, FALSE)</f>
        <v>571</v>
      </c>
      <c r="E247" s="22">
        <f>VLOOKUP(A247,'RHB v. RHP'!C:AH, 31, FALSE)</f>
        <v>77</v>
      </c>
      <c r="F247" s="15">
        <f>VLOOKUP(A247,'RHB v. RHP'!C:AH, 12, FALSE)</f>
        <v>23</v>
      </c>
      <c r="G247" s="15">
        <f>VLOOKUP(A247,'RHB v. RHP'!C:AH, 13, FALSE)</f>
        <v>5</v>
      </c>
      <c r="H247" s="15">
        <f>VLOOKUP(A247,'RHB v. RHP'!C:AH, 6, FALSE)</f>
        <v>15</v>
      </c>
      <c r="I247" s="15">
        <f>VLOOKUP(A247,'RHB v. RHP'!C:AH, 25, FALSE)</f>
        <v>4</v>
      </c>
      <c r="J247" s="15">
        <f>VLOOKUP(A247,'RHB v. RHP'!C:AH, 17, FALSE)</f>
        <v>45</v>
      </c>
      <c r="K247" s="23">
        <f>VLOOKUP(A247,'RHB v. RHP'!C:AH, 32, FALSE)</f>
        <v>6</v>
      </c>
      <c r="L247" s="17">
        <f t="shared" si="2"/>
        <v>3.120218579</v>
      </c>
      <c r="M247" s="17">
        <f t="shared" si="3"/>
        <v>0.3778337531</v>
      </c>
      <c r="N247" s="24">
        <f t="shared" si="4"/>
        <v>0.201511335</v>
      </c>
      <c r="O247" s="24">
        <f t="shared" si="5"/>
        <v>0.05037783375</v>
      </c>
      <c r="P247" s="24">
        <f t="shared" si="6"/>
        <v>0.2896725441</v>
      </c>
      <c r="Q247" s="24">
        <f t="shared" si="7"/>
        <v>0.01763224181</v>
      </c>
      <c r="R247" s="24">
        <f t="shared" si="8"/>
        <v>0.1637279597</v>
      </c>
      <c r="S247" s="17">
        <f t="shared" si="9"/>
        <v>0.03778337531</v>
      </c>
      <c r="T247" s="17">
        <f t="shared" si="10"/>
        <v>1.138539043</v>
      </c>
      <c r="U247" s="25">
        <f t="shared" si="11"/>
        <v>4890.550835</v>
      </c>
      <c r="V247" s="14"/>
      <c r="W247" s="14"/>
      <c r="X247" s="14"/>
      <c r="Y247" s="14"/>
    </row>
    <row r="248">
      <c r="A248" s="4" t="s">
        <v>332</v>
      </c>
      <c r="B248" s="13"/>
      <c r="C248" s="12">
        <f>VLOOKUP(A248,'RHB v. RHP'!C:AH, 5, FALSE)</f>
        <v>109</v>
      </c>
      <c r="D248" s="22">
        <f>VLOOKUP(A248,'RHB v. RHP'!C:AH, 8, FALSE)</f>
        <v>323</v>
      </c>
      <c r="E248" s="22">
        <f>VLOOKUP(A248,'RHB v. RHP'!C:AH, 31, FALSE)</f>
        <v>38</v>
      </c>
      <c r="F248" s="15">
        <f>VLOOKUP(A248,'RHB v. RHP'!C:AH, 12, FALSE)</f>
        <v>16</v>
      </c>
      <c r="G248" s="15">
        <f>VLOOKUP(A248,'RHB v. RHP'!C:AH, 13, FALSE)</f>
        <v>0</v>
      </c>
      <c r="H248" s="15">
        <f>VLOOKUP(A248,'RHB v. RHP'!C:AH, 6, FALSE)</f>
        <v>10</v>
      </c>
      <c r="I248" s="15">
        <f>VLOOKUP(A248,'RHB v. RHP'!C:AH, 25, FALSE)</f>
        <v>5</v>
      </c>
      <c r="J248" s="15">
        <f>VLOOKUP(A248,'RHB v. RHP'!C:AH, 17, FALSE)</f>
        <v>26</v>
      </c>
      <c r="K248" s="23">
        <f>VLOOKUP(A248,'RHB v. RHP'!C:AH, 32, FALSE)</f>
        <v>3</v>
      </c>
      <c r="L248" s="17">
        <f t="shared" si="2"/>
        <v>2.963302752</v>
      </c>
      <c r="M248" s="17">
        <f t="shared" si="3"/>
        <v>0.3351648352</v>
      </c>
      <c r="N248" s="24">
        <f t="shared" si="4"/>
        <v>0.2289377289</v>
      </c>
      <c r="O248" s="24">
        <f t="shared" si="5"/>
        <v>0</v>
      </c>
      <c r="P248" s="24">
        <f t="shared" si="6"/>
        <v>0.3296703297</v>
      </c>
      <c r="Q248" s="24">
        <f t="shared" si="7"/>
        <v>0.0293040293</v>
      </c>
      <c r="R248" s="24">
        <f t="shared" si="8"/>
        <v>0.1684981685</v>
      </c>
      <c r="S248" s="17">
        <f t="shared" si="9"/>
        <v>0.02747252747</v>
      </c>
      <c r="T248" s="17">
        <f t="shared" si="10"/>
        <v>1.119047619</v>
      </c>
      <c r="U248" s="25">
        <f t="shared" si="11"/>
        <v>4806.826171</v>
      </c>
      <c r="V248" s="14"/>
      <c r="W248" s="14"/>
      <c r="X248" s="14"/>
      <c r="Y248" s="14"/>
    </row>
    <row r="249">
      <c r="A249" s="8" t="s">
        <v>400</v>
      </c>
      <c r="B249" s="13"/>
      <c r="C249" s="12">
        <f>VLOOKUP(A249,'RHB v. RHP'!C:AH, 5, FALSE)</f>
        <v>16</v>
      </c>
      <c r="D249" s="22">
        <f>VLOOKUP(A249,'RHB v. RHP'!C:AH, 8, FALSE)</f>
        <v>42</v>
      </c>
      <c r="E249" s="22">
        <f>VLOOKUP(A249,'RHB v. RHP'!C:AH, 31, FALSE)</f>
        <v>5</v>
      </c>
      <c r="F249" s="15">
        <f>VLOOKUP(A249,'RHB v. RHP'!C:AH, 12, FALSE)</f>
        <v>2</v>
      </c>
      <c r="G249" s="15">
        <f>VLOOKUP(A249,'RHB v. RHP'!C:AH, 13, FALSE)</f>
        <v>0</v>
      </c>
      <c r="H249" s="15">
        <f>VLOOKUP(A249,'RHB v. RHP'!C:AH, 6, FALSE)</f>
        <v>1</v>
      </c>
      <c r="I249" s="15">
        <f>VLOOKUP(A249,'RHB v. RHP'!C:AH, 25, FALSE)</f>
        <v>0</v>
      </c>
      <c r="J249" s="15">
        <f>VLOOKUP(A249,'RHB v. RHP'!C:AH, 17, FALSE)</f>
        <v>3</v>
      </c>
      <c r="K249" s="23">
        <f>VLOOKUP(A249,'RHB v. RHP'!C:AH, 32, FALSE)</f>
        <v>0</v>
      </c>
      <c r="L249" s="17">
        <f t="shared" si="2"/>
        <v>2.625</v>
      </c>
      <c r="M249" s="17">
        <f t="shared" si="3"/>
        <v>0.3169811321</v>
      </c>
      <c r="N249" s="24">
        <f t="shared" si="4"/>
        <v>0.2075471698</v>
      </c>
      <c r="O249" s="24">
        <f t="shared" si="5"/>
        <v>0</v>
      </c>
      <c r="P249" s="24">
        <f t="shared" si="6"/>
        <v>0.3396226415</v>
      </c>
      <c r="Q249" s="24">
        <f t="shared" si="7"/>
        <v>0.02264150943</v>
      </c>
      <c r="R249" s="24">
        <f t="shared" si="8"/>
        <v>0.1735849057</v>
      </c>
      <c r="S249" s="17">
        <f t="shared" si="9"/>
        <v>0</v>
      </c>
      <c r="T249" s="17">
        <f t="shared" si="10"/>
        <v>1.060377358</v>
      </c>
      <c r="U249" s="25">
        <f t="shared" si="11"/>
        <v>4554.810314</v>
      </c>
      <c r="V249" s="14"/>
      <c r="W249" s="14"/>
      <c r="X249" s="14"/>
      <c r="Y249" s="14"/>
    </row>
    <row r="250">
      <c r="A250" s="4" t="s">
        <v>288</v>
      </c>
      <c r="B250" s="13"/>
      <c r="C250" s="12">
        <f>VLOOKUP(A250,'RHB v. RHP'!C:AH, 5, FALSE)</f>
        <v>14</v>
      </c>
      <c r="D250" s="22">
        <f>VLOOKUP(A250,'RHB v. RHP'!C:AH, 8, FALSE)</f>
        <v>31</v>
      </c>
      <c r="E250" s="22">
        <f>VLOOKUP(A250,'RHB v. RHP'!C:AH, 31, FALSE)</f>
        <v>2</v>
      </c>
      <c r="F250" s="15">
        <f>VLOOKUP(A250,'RHB v. RHP'!C:AH, 12, FALSE)</f>
        <v>0</v>
      </c>
      <c r="G250" s="15">
        <f>VLOOKUP(A250,'RHB v. RHP'!C:AH, 13, FALSE)</f>
        <v>0</v>
      </c>
      <c r="H250" s="15">
        <f>VLOOKUP(A250,'RHB v. RHP'!C:AH, 6, FALSE)</f>
        <v>2</v>
      </c>
      <c r="I250" s="15">
        <f>VLOOKUP(A250,'RHB v. RHP'!C:AH, 25, FALSE)</f>
        <v>0</v>
      </c>
      <c r="J250" s="15">
        <f>VLOOKUP(A250,'RHB v. RHP'!C:AH, 17, FALSE)</f>
        <v>1</v>
      </c>
      <c r="K250" s="23">
        <f>VLOOKUP(A250,'RHB v. RHP'!C:AH, 32, FALSE)</f>
        <v>0</v>
      </c>
      <c r="L250" s="17">
        <f t="shared" si="2"/>
        <v>2.214285714</v>
      </c>
      <c r="M250" s="17">
        <f t="shared" si="3"/>
        <v>0.2952755906</v>
      </c>
      <c r="N250" s="24">
        <f t="shared" si="4"/>
        <v>0.1771653543</v>
      </c>
      <c r="O250" s="24">
        <f t="shared" si="5"/>
        <v>0</v>
      </c>
      <c r="P250" s="24">
        <f t="shared" si="6"/>
        <v>0.3937007874</v>
      </c>
      <c r="Q250" s="24">
        <f t="shared" si="7"/>
        <v>0.02362204724</v>
      </c>
      <c r="R250" s="24">
        <f t="shared" si="8"/>
        <v>0.1653543307</v>
      </c>
      <c r="S250" s="17">
        <f t="shared" si="9"/>
        <v>0</v>
      </c>
      <c r="T250" s="17">
        <f t="shared" si="10"/>
        <v>1.05511811</v>
      </c>
      <c r="U250" s="25">
        <f t="shared" si="11"/>
        <v>4532.219415</v>
      </c>
      <c r="V250" s="14"/>
      <c r="W250" s="14"/>
      <c r="X250" s="14"/>
      <c r="Y250" s="14"/>
    </row>
    <row r="251">
      <c r="A251" s="4" t="s">
        <v>165</v>
      </c>
      <c r="B251" s="13"/>
      <c r="C251" s="12">
        <f>VLOOKUP(A251,'RHB v. RHP'!C:AH, 5, FALSE)</f>
        <v>146</v>
      </c>
      <c r="D251" s="22">
        <f>VLOOKUP(A251,'RHB v. RHP'!C:AH, 8, FALSE)</f>
        <v>428</v>
      </c>
      <c r="E251" s="22">
        <f>VLOOKUP(A251,'RHB v. RHP'!C:AH, 31, FALSE)</f>
        <v>62</v>
      </c>
      <c r="F251" s="15">
        <f>VLOOKUP(A251,'RHB v. RHP'!C:AH, 12, FALSE)</f>
        <v>16</v>
      </c>
      <c r="G251" s="15">
        <f>VLOOKUP(A251,'RHB v. RHP'!C:AH, 13, FALSE)</f>
        <v>0</v>
      </c>
      <c r="H251" s="15">
        <f>VLOOKUP(A251,'RHB v. RHP'!C:AH, 6, FALSE)</f>
        <v>14</v>
      </c>
      <c r="I251" s="15">
        <f>VLOOKUP(A251,'RHB v. RHP'!C:AH, 25, FALSE)</f>
        <v>4</v>
      </c>
      <c r="J251" s="15">
        <f>VLOOKUP(A251,'RHB v. RHP'!C:AH, 17, FALSE)</f>
        <v>35</v>
      </c>
      <c r="K251" s="23">
        <f>VLOOKUP(A251,'RHB v. RHP'!C:AH, 32, FALSE)</f>
        <v>2</v>
      </c>
      <c r="L251" s="17">
        <f t="shared" si="2"/>
        <v>2.931506849</v>
      </c>
      <c r="M251" s="17">
        <f t="shared" si="3"/>
        <v>0.3917050691</v>
      </c>
      <c r="N251" s="24">
        <f t="shared" si="4"/>
        <v>0.1920122888</v>
      </c>
      <c r="O251" s="24">
        <f t="shared" si="5"/>
        <v>0</v>
      </c>
      <c r="P251" s="24">
        <f t="shared" si="6"/>
        <v>0.3379416283</v>
      </c>
      <c r="Q251" s="24">
        <f t="shared" si="7"/>
        <v>0.02150537634</v>
      </c>
      <c r="R251" s="24">
        <f t="shared" si="8"/>
        <v>0.1689708141</v>
      </c>
      <c r="S251" s="17">
        <f t="shared" si="9"/>
        <v>0.0153609831</v>
      </c>
      <c r="T251" s="17">
        <f t="shared" si="10"/>
        <v>1.12749616</v>
      </c>
      <c r="U251" s="25">
        <f t="shared" si="11"/>
        <v>4843.116554</v>
      </c>
      <c r="V251" s="14"/>
      <c r="W251" s="14"/>
      <c r="X251" s="14"/>
      <c r="Y251" s="14"/>
    </row>
    <row r="252">
      <c r="A252" s="4" t="s">
        <v>212</v>
      </c>
      <c r="B252" s="13"/>
      <c r="C252" s="12">
        <f>VLOOKUP(A252,'RHB v. RHP'!C:AH, 5, FALSE)</f>
        <v>127</v>
      </c>
      <c r="D252" s="22">
        <f>VLOOKUP(A252,'RHB v. RHP'!C:AH, 8, FALSE)</f>
        <v>348</v>
      </c>
      <c r="E252" s="22">
        <f>VLOOKUP(A252,'RHB v. RHP'!C:AH, 31, FALSE)</f>
        <v>42</v>
      </c>
      <c r="F252" s="15">
        <f>VLOOKUP(A252,'RHB v. RHP'!C:AH, 12, FALSE)</f>
        <v>12</v>
      </c>
      <c r="G252" s="15">
        <f>VLOOKUP(A252,'RHB v. RHP'!C:AH, 13, FALSE)</f>
        <v>0</v>
      </c>
      <c r="H252" s="15">
        <f>VLOOKUP(A252,'RHB v. RHP'!C:AH, 6, FALSE)</f>
        <v>13</v>
      </c>
      <c r="I252" s="15">
        <f>VLOOKUP(A252,'RHB v. RHP'!C:AH, 25, FALSE)</f>
        <v>4</v>
      </c>
      <c r="J252" s="15">
        <f>VLOOKUP(A252,'RHB v. RHP'!C:AH, 17, FALSE)</f>
        <v>43</v>
      </c>
      <c r="K252" s="23">
        <f>VLOOKUP(A252,'RHB v. RHP'!C:AH, 32, FALSE)</f>
        <v>-2</v>
      </c>
      <c r="L252" s="17">
        <f t="shared" si="2"/>
        <v>2.74015748</v>
      </c>
      <c r="M252" s="17">
        <f t="shared" si="3"/>
        <v>0.3415061296</v>
      </c>
      <c r="N252" s="24">
        <f t="shared" si="4"/>
        <v>0.1838879159</v>
      </c>
      <c r="O252" s="24">
        <f t="shared" si="5"/>
        <v>0</v>
      </c>
      <c r="P252" s="24">
        <f t="shared" si="6"/>
        <v>0.3677758319</v>
      </c>
      <c r="Q252" s="24">
        <f t="shared" si="7"/>
        <v>0.02451838879</v>
      </c>
      <c r="R252" s="24">
        <f t="shared" si="8"/>
        <v>0.2206654991</v>
      </c>
      <c r="S252" s="17">
        <f t="shared" si="9"/>
        <v>-0.01751313485</v>
      </c>
      <c r="T252" s="17">
        <f t="shared" si="10"/>
        <v>1.12084063</v>
      </c>
      <c r="U252" s="25">
        <f t="shared" si="11"/>
        <v>4814.527983</v>
      </c>
      <c r="V252" s="14"/>
      <c r="W252" s="14"/>
      <c r="X252" s="14"/>
      <c r="Y252" s="14"/>
    </row>
    <row r="253">
      <c r="A253" s="8" t="s">
        <v>251</v>
      </c>
      <c r="B253" s="13"/>
      <c r="C253" s="12">
        <f>VLOOKUP(A253,'RHB v. RHP'!C:AH, 5, FALSE)</f>
        <v>68</v>
      </c>
      <c r="D253" s="22">
        <f>VLOOKUP(A253,'RHB v. RHP'!C:AH, 8, FALSE)</f>
        <v>147</v>
      </c>
      <c r="E253" s="22">
        <f>VLOOKUP(A253,'RHB v. RHP'!C:AH, 31, FALSE)</f>
        <v>19</v>
      </c>
      <c r="F253" s="15">
        <f>VLOOKUP(A253,'RHB v. RHP'!C:AH, 12, FALSE)</f>
        <v>9</v>
      </c>
      <c r="G253" s="15">
        <f>VLOOKUP(A253,'RHB v. RHP'!C:AH, 13, FALSE)</f>
        <v>0</v>
      </c>
      <c r="H253" s="15">
        <f>VLOOKUP(A253,'RHB v. RHP'!C:AH, 6, FALSE)</f>
        <v>2</v>
      </c>
      <c r="I253" s="15">
        <f>VLOOKUP(A253,'RHB v. RHP'!C:AH, 25, FALSE)</f>
        <v>4</v>
      </c>
      <c r="J253" s="15">
        <f>VLOOKUP(A253,'RHB v. RHP'!C:AH, 17, FALSE)</f>
        <v>17</v>
      </c>
      <c r="K253" s="23">
        <f>VLOOKUP(A253,'RHB v. RHP'!C:AH, 32, FALSE)</f>
        <v>0</v>
      </c>
      <c r="L253" s="17">
        <f t="shared" si="2"/>
        <v>2.161764706</v>
      </c>
      <c r="M253" s="17">
        <f t="shared" si="3"/>
        <v>0.3405405405</v>
      </c>
      <c r="N253" s="24">
        <f t="shared" si="4"/>
        <v>0.2432432432</v>
      </c>
      <c r="O253" s="24">
        <f t="shared" si="5"/>
        <v>0</v>
      </c>
      <c r="P253" s="24">
        <f t="shared" si="6"/>
        <v>0.2702702703</v>
      </c>
      <c r="Q253" s="24">
        <f t="shared" si="7"/>
        <v>0.03783783784</v>
      </c>
      <c r="R253" s="24">
        <f t="shared" si="8"/>
        <v>0.2</v>
      </c>
      <c r="S253" s="17">
        <f t="shared" si="9"/>
        <v>0</v>
      </c>
      <c r="T253" s="17">
        <f t="shared" si="10"/>
        <v>1.091891892</v>
      </c>
      <c r="U253" s="25">
        <f t="shared" si="11"/>
        <v>4690.179785</v>
      </c>
      <c r="V253" s="14"/>
      <c r="W253" s="14"/>
      <c r="X253" s="14"/>
      <c r="Y253" s="14"/>
    </row>
    <row r="254">
      <c r="A254" s="8" t="s">
        <v>397</v>
      </c>
      <c r="B254" s="13"/>
      <c r="C254" s="12">
        <f>VLOOKUP(A254,'RHB v. RHP'!C:AH, 5, FALSE)</f>
        <v>20</v>
      </c>
      <c r="D254" s="22">
        <f>VLOOKUP(A254,'RHB v. RHP'!C:AH, 8, FALSE)</f>
        <v>32</v>
      </c>
      <c r="E254" s="22">
        <f>VLOOKUP(A254,'RHB v. RHP'!C:AH, 31, FALSE)</f>
        <v>5</v>
      </c>
      <c r="F254" s="15">
        <f>VLOOKUP(A254,'RHB v. RHP'!C:AH, 12, FALSE)</f>
        <v>0</v>
      </c>
      <c r="G254" s="15">
        <f>VLOOKUP(A254,'RHB v. RHP'!C:AH, 13, FALSE)</f>
        <v>0</v>
      </c>
      <c r="H254" s="15">
        <f>VLOOKUP(A254,'RHB v. RHP'!C:AH, 6, FALSE)</f>
        <v>1</v>
      </c>
      <c r="I254" s="15">
        <f>VLOOKUP(A254,'RHB v. RHP'!C:AH, 25, FALSE)</f>
        <v>0</v>
      </c>
      <c r="J254" s="15">
        <f>VLOOKUP(A254,'RHB v. RHP'!C:AH, 17, FALSE)</f>
        <v>2</v>
      </c>
      <c r="K254" s="23">
        <f>VLOOKUP(A254,'RHB v. RHP'!C:AH, 32, FALSE)</f>
        <v>0</v>
      </c>
      <c r="L254" s="17">
        <f t="shared" si="2"/>
        <v>1.6</v>
      </c>
      <c r="M254" s="17">
        <f t="shared" si="3"/>
        <v>0.3294117647</v>
      </c>
      <c r="N254" s="24">
        <f t="shared" si="4"/>
        <v>0.1764705882</v>
      </c>
      <c r="O254" s="24">
        <f t="shared" si="5"/>
        <v>0</v>
      </c>
      <c r="P254" s="24">
        <f t="shared" si="6"/>
        <v>0.3529411765</v>
      </c>
      <c r="Q254" s="24">
        <f t="shared" si="7"/>
        <v>0.02352941176</v>
      </c>
      <c r="R254" s="24">
        <f t="shared" si="8"/>
        <v>0.1725490196</v>
      </c>
      <c r="S254" s="17">
        <f t="shared" si="9"/>
        <v>0</v>
      </c>
      <c r="T254" s="17">
        <f t="shared" si="10"/>
        <v>1.054901961</v>
      </c>
      <c r="U254" s="25">
        <f t="shared" si="11"/>
        <v>4531.290953</v>
      </c>
      <c r="V254" s="14"/>
      <c r="W254" s="14"/>
      <c r="X254" s="14"/>
      <c r="Y254" s="14"/>
    </row>
    <row r="255">
      <c r="A255" s="4" t="s">
        <v>240</v>
      </c>
      <c r="B255" s="13"/>
      <c r="C255" s="12">
        <f>VLOOKUP(A255,'RHB v. RHP'!C:AH, 5, FALSE)</f>
        <v>120</v>
      </c>
      <c r="D255" s="22">
        <f>VLOOKUP(A255,'RHB v. RHP'!C:AH, 8, FALSE)</f>
        <v>397</v>
      </c>
      <c r="E255" s="22">
        <f>VLOOKUP(A255,'RHB v. RHP'!C:AH, 31, FALSE)</f>
        <v>52</v>
      </c>
      <c r="F255" s="15">
        <f>VLOOKUP(A255,'RHB v. RHP'!C:AH, 12, FALSE)</f>
        <v>16</v>
      </c>
      <c r="G255" s="15">
        <f>VLOOKUP(A255,'RHB v. RHP'!C:AH, 13, FALSE)</f>
        <v>1</v>
      </c>
      <c r="H255" s="15">
        <f>VLOOKUP(A255,'RHB v. RHP'!C:AH, 6, FALSE)</f>
        <v>12</v>
      </c>
      <c r="I255" s="15">
        <f>VLOOKUP(A255,'RHB v. RHP'!C:AH, 25, FALSE)</f>
        <v>4</v>
      </c>
      <c r="J255" s="15">
        <f>VLOOKUP(A255,'RHB v. RHP'!C:AH, 17, FALSE)</f>
        <v>30</v>
      </c>
      <c r="K255" s="23">
        <f>VLOOKUP(A255,'RHB v. RHP'!C:AH, 32, FALSE)</f>
        <v>5</v>
      </c>
      <c r="L255" s="17">
        <f t="shared" si="2"/>
        <v>3.308333333</v>
      </c>
      <c r="M255" s="17">
        <f t="shared" si="3"/>
        <v>0.3629032258</v>
      </c>
      <c r="N255" s="24">
        <f t="shared" si="4"/>
        <v>0.2016129032</v>
      </c>
      <c r="O255" s="24">
        <f t="shared" si="5"/>
        <v>0.01290322581</v>
      </c>
      <c r="P255" s="24">
        <f t="shared" si="6"/>
        <v>0.3225806452</v>
      </c>
      <c r="Q255" s="24">
        <f t="shared" si="7"/>
        <v>0.02258064516</v>
      </c>
      <c r="R255" s="24">
        <f t="shared" si="8"/>
        <v>0.1612903226</v>
      </c>
      <c r="S255" s="17">
        <f t="shared" si="9"/>
        <v>0.04032258065</v>
      </c>
      <c r="T255" s="17">
        <f t="shared" si="10"/>
        <v>1.124193548</v>
      </c>
      <c r="U255" s="25">
        <f t="shared" si="11"/>
        <v>4828.930313</v>
      </c>
      <c r="V255" s="14"/>
      <c r="W255" s="14"/>
      <c r="X255" s="14"/>
      <c r="Y255" s="14"/>
    </row>
    <row r="256">
      <c r="A256" s="4" t="s">
        <v>52</v>
      </c>
      <c r="B256" s="13"/>
      <c r="C256" s="12">
        <f>VLOOKUP(A256,'RHB v. RHP'!C:AH, 5, FALSE)</f>
        <v>79</v>
      </c>
      <c r="D256" s="22">
        <f>VLOOKUP(A256,'RHB v. RHP'!C:AH, 8, FALSE)</f>
        <v>196</v>
      </c>
      <c r="E256" s="22">
        <f>VLOOKUP(A256,'RHB v. RHP'!C:AH, 31, FALSE)</f>
        <v>26</v>
      </c>
      <c r="F256" s="15">
        <f>VLOOKUP(A256,'RHB v. RHP'!C:AH, 12, FALSE)</f>
        <v>10</v>
      </c>
      <c r="G256" s="15">
        <f>VLOOKUP(A256,'RHB v. RHP'!C:AH, 13, FALSE)</f>
        <v>1</v>
      </c>
      <c r="H256" s="15">
        <f>VLOOKUP(A256,'RHB v. RHP'!C:AH, 6, FALSE)</f>
        <v>5</v>
      </c>
      <c r="I256" s="15">
        <f>VLOOKUP(A256,'RHB v. RHP'!C:AH, 25, FALSE)</f>
        <v>3</v>
      </c>
      <c r="J256" s="15">
        <f>VLOOKUP(A256,'RHB v. RHP'!C:AH, 17, FALSE)</f>
        <v>12</v>
      </c>
      <c r="K256" s="23">
        <f>VLOOKUP(A256,'RHB v. RHP'!C:AH, 32, FALSE)</f>
        <v>1</v>
      </c>
      <c r="L256" s="17">
        <f t="shared" si="2"/>
        <v>2.481012658</v>
      </c>
      <c r="M256" s="17">
        <f t="shared" si="3"/>
        <v>0.3508353222</v>
      </c>
      <c r="N256" s="24">
        <f t="shared" si="4"/>
        <v>0.2267303103</v>
      </c>
      <c r="O256" s="24">
        <f t="shared" si="5"/>
        <v>0.01909307876</v>
      </c>
      <c r="P256" s="24">
        <f t="shared" si="6"/>
        <v>0.3102625298</v>
      </c>
      <c r="Q256" s="24">
        <f t="shared" si="7"/>
        <v>0.02863961814</v>
      </c>
      <c r="R256" s="24">
        <f t="shared" si="8"/>
        <v>0.1527446301</v>
      </c>
      <c r="S256" s="17">
        <f t="shared" si="9"/>
        <v>0.01193317422</v>
      </c>
      <c r="T256" s="17">
        <f t="shared" si="10"/>
        <v>1.100238663</v>
      </c>
      <c r="U256" s="25">
        <f t="shared" si="11"/>
        <v>4726.033023</v>
      </c>
      <c r="V256" s="14"/>
      <c r="W256" s="14"/>
      <c r="X256" s="14"/>
      <c r="Y256" s="14"/>
    </row>
    <row r="257">
      <c r="A257" s="4" t="s">
        <v>373</v>
      </c>
      <c r="B257" s="13"/>
      <c r="C257" s="12">
        <f>VLOOKUP(A257,'RHB v. RHP'!C:AH, 5, FALSE)</f>
        <v>57</v>
      </c>
      <c r="D257" s="22">
        <f>VLOOKUP(A257,'RHB v. RHP'!C:AH, 8, FALSE)</f>
        <v>150</v>
      </c>
      <c r="E257" s="22">
        <f>VLOOKUP(A257,'RHB v. RHP'!C:AH, 31, FALSE)</f>
        <v>27</v>
      </c>
      <c r="F257" s="15">
        <f>VLOOKUP(A257,'RHB v. RHP'!C:AH, 12, FALSE)</f>
        <v>8</v>
      </c>
      <c r="G257" s="15">
        <f>VLOOKUP(A257,'RHB v. RHP'!C:AH, 13, FALSE)</f>
        <v>0</v>
      </c>
      <c r="H257" s="15">
        <f>VLOOKUP(A257,'RHB v. RHP'!C:AH, 6, FALSE)</f>
        <v>3</v>
      </c>
      <c r="I257" s="15">
        <f>VLOOKUP(A257,'RHB v. RHP'!C:AH, 25, FALSE)</f>
        <v>4</v>
      </c>
      <c r="J257" s="15">
        <f>VLOOKUP(A257,'RHB v. RHP'!C:AH, 17, FALSE)</f>
        <v>4</v>
      </c>
      <c r="K257" s="23">
        <f>VLOOKUP(A257,'RHB v. RHP'!C:AH, 32, FALSE)</f>
        <v>0</v>
      </c>
      <c r="L257" s="17">
        <f t="shared" si="2"/>
        <v>2.631578947</v>
      </c>
      <c r="M257" s="17">
        <f t="shared" si="3"/>
        <v>0.4021447721</v>
      </c>
      <c r="N257" s="24">
        <f t="shared" si="4"/>
        <v>0.2278820375</v>
      </c>
      <c r="O257" s="24">
        <f t="shared" si="5"/>
        <v>0</v>
      </c>
      <c r="P257" s="24">
        <f t="shared" si="6"/>
        <v>0.2949061662</v>
      </c>
      <c r="Q257" s="24">
        <f t="shared" si="7"/>
        <v>0.03753351206</v>
      </c>
      <c r="R257" s="24">
        <f t="shared" si="8"/>
        <v>0.1286863271</v>
      </c>
      <c r="S257" s="17">
        <f t="shared" si="9"/>
        <v>0</v>
      </c>
      <c r="T257" s="17">
        <f t="shared" si="10"/>
        <v>1.091152815</v>
      </c>
      <c r="U257" s="25">
        <f t="shared" si="11"/>
        <v>4687.005109</v>
      </c>
      <c r="V257" s="14"/>
      <c r="W257" s="14"/>
      <c r="X257" s="14"/>
      <c r="Y257" s="14"/>
    </row>
    <row r="258">
      <c r="A258" s="4" t="s">
        <v>296</v>
      </c>
      <c r="B258" s="13"/>
      <c r="C258" s="12">
        <f>VLOOKUP(A258,'RHB v. RHP'!C:AH, 5, FALSE)</f>
        <v>131</v>
      </c>
      <c r="D258" s="22">
        <f>VLOOKUP(A258,'RHB v. RHP'!C:AH, 8, FALSE)</f>
        <v>443</v>
      </c>
      <c r="E258" s="22">
        <f>VLOOKUP(A258,'RHB v. RHP'!C:AH, 31, FALSE)</f>
        <v>81</v>
      </c>
      <c r="F258" s="15">
        <f>VLOOKUP(A258,'RHB v. RHP'!C:AH, 12, FALSE)</f>
        <v>20</v>
      </c>
      <c r="G258" s="15">
        <f>VLOOKUP(A258,'RHB v. RHP'!C:AH, 13, FALSE)</f>
        <v>0</v>
      </c>
      <c r="H258" s="15">
        <f>VLOOKUP(A258,'RHB v. RHP'!C:AH, 6, FALSE)</f>
        <v>10</v>
      </c>
      <c r="I258" s="15">
        <f>VLOOKUP(A258,'RHB v. RHP'!C:AH, 25, FALSE)</f>
        <v>5</v>
      </c>
      <c r="J258" s="15">
        <f>VLOOKUP(A258,'RHB v. RHP'!C:AH, 17, FALSE)</f>
        <v>16</v>
      </c>
      <c r="K258" s="23">
        <f>VLOOKUP(A258,'RHB v. RHP'!C:AH, 32, FALSE)</f>
        <v>5</v>
      </c>
      <c r="L258" s="17">
        <f t="shared" si="2"/>
        <v>3.381679389</v>
      </c>
      <c r="M258" s="17">
        <f t="shared" si="3"/>
        <v>0.4684684685</v>
      </c>
      <c r="N258" s="24">
        <f t="shared" si="4"/>
        <v>0.2177177177</v>
      </c>
      <c r="O258" s="24">
        <f t="shared" si="5"/>
        <v>0</v>
      </c>
      <c r="P258" s="24">
        <f t="shared" si="6"/>
        <v>0.2702702703</v>
      </c>
      <c r="Q258" s="24">
        <f t="shared" si="7"/>
        <v>0.02402402402</v>
      </c>
      <c r="R258" s="24">
        <f t="shared" si="8"/>
        <v>0.1081081081</v>
      </c>
      <c r="S258" s="17">
        <f t="shared" si="9"/>
        <v>0.03753753754</v>
      </c>
      <c r="T258" s="17">
        <f t="shared" si="10"/>
        <v>1.126126126</v>
      </c>
      <c r="U258" s="25">
        <f t="shared" si="11"/>
        <v>4837.231627</v>
      </c>
      <c r="V258" s="14"/>
      <c r="W258" s="14"/>
      <c r="X258" s="14"/>
      <c r="Y258" s="14"/>
    </row>
    <row r="259">
      <c r="A259" s="4" t="s">
        <v>78</v>
      </c>
      <c r="B259" s="13"/>
      <c r="C259" s="12">
        <f>VLOOKUP(A259,'RHB v. RHP'!C:AH, 5, FALSE)</f>
        <v>112</v>
      </c>
      <c r="D259" s="22">
        <f>VLOOKUP(A259,'RHB v. RHP'!C:AH, 8, FALSE)</f>
        <v>271</v>
      </c>
      <c r="E259" s="22">
        <f>VLOOKUP(A259,'RHB v. RHP'!C:AH, 31, FALSE)</f>
        <v>38</v>
      </c>
      <c r="F259" s="15">
        <f>VLOOKUP(A259,'RHB v. RHP'!C:AH, 12, FALSE)</f>
        <v>11</v>
      </c>
      <c r="G259" s="15">
        <f>VLOOKUP(A259,'RHB v. RHP'!C:AH, 13, FALSE)</f>
        <v>1</v>
      </c>
      <c r="H259" s="15">
        <f>VLOOKUP(A259,'RHB v. RHP'!C:AH, 6, FALSE)</f>
        <v>10</v>
      </c>
      <c r="I259" s="15">
        <f>VLOOKUP(A259,'RHB v. RHP'!C:AH, 25, FALSE)</f>
        <v>0</v>
      </c>
      <c r="J259" s="15">
        <f>VLOOKUP(A259,'RHB v. RHP'!C:AH, 17, FALSE)</f>
        <v>13</v>
      </c>
      <c r="K259" s="23">
        <f>VLOOKUP(A259,'RHB v. RHP'!C:AH, 32, FALSE)</f>
        <v>1</v>
      </c>
      <c r="L259" s="17">
        <f t="shared" si="2"/>
        <v>2.419642857</v>
      </c>
      <c r="M259" s="17">
        <f t="shared" si="3"/>
        <v>0.3704453441</v>
      </c>
      <c r="N259" s="24">
        <f t="shared" si="4"/>
        <v>0.2024291498</v>
      </c>
      <c r="O259" s="24">
        <f t="shared" si="5"/>
        <v>0.01619433198</v>
      </c>
      <c r="P259" s="24">
        <f t="shared" si="6"/>
        <v>0.3643724696</v>
      </c>
      <c r="Q259" s="24">
        <f t="shared" si="7"/>
        <v>0.01214574899</v>
      </c>
      <c r="R259" s="24">
        <f t="shared" si="8"/>
        <v>0.1336032389</v>
      </c>
      <c r="S259" s="17">
        <f t="shared" si="9"/>
        <v>0.01012145749</v>
      </c>
      <c r="T259" s="17">
        <f t="shared" si="10"/>
        <v>1.109311741</v>
      </c>
      <c r="U259" s="25">
        <f t="shared" si="11"/>
        <v>4765.006079</v>
      </c>
      <c r="V259" s="14"/>
      <c r="W259" s="14"/>
      <c r="X259" s="14"/>
      <c r="Y259" s="14"/>
    </row>
    <row r="260">
      <c r="A260" s="4" t="s">
        <v>220</v>
      </c>
      <c r="B260" s="13"/>
      <c r="C260" s="12">
        <f>VLOOKUP(A260,'RHB v. RHP'!C:AH, 5, FALSE)</f>
        <v>122</v>
      </c>
      <c r="D260" s="22">
        <f>VLOOKUP(A260,'RHB v. RHP'!C:AH, 8, FALSE)</f>
        <v>354</v>
      </c>
      <c r="E260" s="22">
        <f>VLOOKUP(A260,'RHB v. RHP'!C:AH, 31, FALSE)</f>
        <v>38</v>
      </c>
      <c r="F260" s="15">
        <f>VLOOKUP(A260,'RHB v. RHP'!C:AH, 12, FALSE)</f>
        <v>14</v>
      </c>
      <c r="G260" s="15">
        <f>VLOOKUP(A260,'RHB v. RHP'!C:AH, 13, FALSE)</f>
        <v>1</v>
      </c>
      <c r="H260" s="15">
        <f>VLOOKUP(A260,'RHB v. RHP'!C:AH, 6, FALSE)</f>
        <v>14</v>
      </c>
      <c r="I260" s="15">
        <f>VLOOKUP(A260,'RHB v. RHP'!C:AH, 25, FALSE)</f>
        <v>13</v>
      </c>
      <c r="J260" s="15">
        <f>VLOOKUP(A260,'RHB v. RHP'!C:AH, 17, FALSE)</f>
        <v>26</v>
      </c>
      <c r="K260" s="23">
        <f>VLOOKUP(A260,'RHB v. RHP'!C:AH, 32, FALSE)</f>
        <v>-1</v>
      </c>
      <c r="L260" s="17">
        <f t="shared" si="2"/>
        <v>2.901639344</v>
      </c>
      <c r="M260" s="17">
        <f t="shared" si="3"/>
        <v>0.3171577123</v>
      </c>
      <c r="N260" s="24">
        <f t="shared" si="4"/>
        <v>0.1993067591</v>
      </c>
      <c r="O260" s="24">
        <f t="shared" si="5"/>
        <v>0.01386481802</v>
      </c>
      <c r="P260" s="24">
        <f t="shared" si="6"/>
        <v>0.3812824957</v>
      </c>
      <c r="Q260" s="24">
        <f t="shared" si="7"/>
        <v>0.0554592721</v>
      </c>
      <c r="R260" s="24">
        <f t="shared" si="8"/>
        <v>0.1594454073</v>
      </c>
      <c r="S260" s="17">
        <f t="shared" si="9"/>
        <v>-0.008665511265</v>
      </c>
      <c r="T260" s="17">
        <f t="shared" si="10"/>
        <v>1.117850953</v>
      </c>
      <c r="U260" s="25">
        <f t="shared" si="11"/>
        <v>4801.685938</v>
      </c>
      <c r="V260" s="14"/>
      <c r="W260" s="14"/>
      <c r="X260" s="14"/>
      <c r="Y260" s="14"/>
    </row>
    <row r="261">
      <c r="A261" s="4" t="s">
        <v>380</v>
      </c>
      <c r="B261" s="13"/>
      <c r="C261" s="12">
        <f>VLOOKUP(A261,'RHB v. RHP'!C:AH, 5, FALSE)</f>
        <v>36</v>
      </c>
      <c r="D261" s="22">
        <f>VLOOKUP(A261,'RHB v. RHP'!C:AH, 8, FALSE)</f>
        <v>84</v>
      </c>
      <c r="E261" s="22">
        <f>VLOOKUP(A261,'RHB v. RHP'!C:AH, 31, FALSE)</f>
        <v>15</v>
      </c>
      <c r="F261" s="15">
        <f>VLOOKUP(A261,'RHB v. RHP'!C:AH, 12, FALSE)</f>
        <v>2</v>
      </c>
      <c r="G261" s="15">
        <f>VLOOKUP(A261,'RHB v. RHP'!C:AH, 13, FALSE)</f>
        <v>0</v>
      </c>
      <c r="H261" s="15">
        <f>VLOOKUP(A261,'RHB v. RHP'!C:AH, 6, FALSE)</f>
        <v>2</v>
      </c>
      <c r="I261" s="15">
        <f>VLOOKUP(A261,'RHB v. RHP'!C:AH, 25, FALSE)</f>
        <v>2</v>
      </c>
      <c r="J261" s="15">
        <f>VLOOKUP(A261,'RHB v. RHP'!C:AH, 17, FALSE)</f>
        <v>5</v>
      </c>
      <c r="K261" s="23">
        <f>VLOOKUP(A261,'RHB v. RHP'!C:AH, 32, FALSE)</f>
        <v>0</v>
      </c>
      <c r="L261" s="17">
        <f t="shared" si="2"/>
        <v>2.333333333</v>
      </c>
      <c r="M261" s="17">
        <f t="shared" si="3"/>
        <v>0.3713355049</v>
      </c>
      <c r="N261" s="24">
        <f t="shared" si="4"/>
        <v>0.1791530945</v>
      </c>
      <c r="O261" s="24">
        <f t="shared" si="5"/>
        <v>0</v>
      </c>
      <c r="P261" s="24">
        <f t="shared" si="6"/>
        <v>0.325732899</v>
      </c>
      <c r="Q261" s="24">
        <f t="shared" si="7"/>
        <v>0.0325732899</v>
      </c>
      <c r="R261" s="24">
        <f t="shared" si="8"/>
        <v>0.1628664495</v>
      </c>
      <c r="S261" s="17">
        <f t="shared" si="9"/>
        <v>0</v>
      </c>
      <c r="T261" s="17">
        <f t="shared" si="10"/>
        <v>1.071661238</v>
      </c>
      <c r="U261" s="25">
        <f t="shared" si="11"/>
        <v>4603.279786</v>
      </c>
      <c r="V261" s="14"/>
      <c r="W261" s="14"/>
      <c r="X261" s="14"/>
      <c r="Y261" s="14"/>
    </row>
    <row r="262">
      <c r="A262" s="8" t="s">
        <v>140</v>
      </c>
      <c r="B262" s="13"/>
      <c r="C262" s="12">
        <f>VLOOKUP(A262,'RHB v. RHP'!C:AH, 5, FALSE)</f>
        <v>14</v>
      </c>
      <c r="D262" s="22">
        <f>VLOOKUP(A262,'RHB v. RHP'!C:AH, 8, FALSE)</f>
        <v>37</v>
      </c>
      <c r="E262" s="22">
        <f>VLOOKUP(A262,'RHB v. RHP'!C:AH, 31, FALSE)</f>
        <v>3</v>
      </c>
      <c r="F262" s="15">
        <f>VLOOKUP(A262,'RHB v. RHP'!C:AH, 12, FALSE)</f>
        <v>1</v>
      </c>
      <c r="G262" s="15">
        <f>VLOOKUP(A262,'RHB v. RHP'!C:AH, 13, FALSE)</f>
        <v>0</v>
      </c>
      <c r="H262" s="15">
        <f>VLOOKUP(A262,'RHB v. RHP'!C:AH, 6, FALSE)</f>
        <v>1</v>
      </c>
      <c r="I262" s="15">
        <f>VLOOKUP(A262,'RHB v. RHP'!C:AH, 25, FALSE)</f>
        <v>0</v>
      </c>
      <c r="J262" s="15">
        <f>VLOOKUP(A262,'RHB v. RHP'!C:AH, 17, FALSE)</f>
        <v>5</v>
      </c>
      <c r="K262" s="23">
        <f>VLOOKUP(A262,'RHB v. RHP'!C:AH, 32, FALSE)</f>
        <v>0</v>
      </c>
      <c r="L262" s="17">
        <f t="shared" si="2"/>
        <v>2.642857143</v>
      </c>
      <c r="M262" s="17">
        <f t="shared" si="3"/>
        <v>0.3</v>
      </c>
      <c r="N262" s="24">
        <f t="shared" si="4"/>
        <v>0.1923076923</v>
      </c>
      <c r="O262" s="24">
        <f t="shared" si="5"/>
        <v>0</v>
      </c>
      <c r="P262" s="24">
        <f t="shared" si="6"/>
        <v>0.3461538462</v>
      </c>
      <c r="Q262" s="24">
        <f t="shared" si="7"/>
        <v>0.02307692308</v>
      </c>
      <c r="R262" s="24">
        <f t="shared" si="8"/>
        <v>0.1923076923</v>
      </c>
      <c r="S262" s="17">
        <f t="shared" si="9"/>
        <v>0</v>
      </c>
      <c r="T262" s="17">
        <f t="shared" si="10"/>
        <v>1.053846154</v>
      </c>
      <c r="U262" s="25">
        <f t="shared" si="11"/>
        <v>4526.755775</v>
      </c>
      <c r="V262" s="14"/>
      <c r="W262" s="14"/>
      <c r="X262" s="14"/>
      <c r="Y262" s="14"/>
    </row>
    <row r="263">
      <c r="A263" s="8" t="s">
        <v>115</v>
      </c>
      <c r="B263" s="13"/>
      <c r="C263" s="12">
        <f>VLOOKUP(A263,'RHB v. RHP'!C:AH, 5, FALSE)</f>
        <v>23</v>
      </c>
      <c r="D263" s="22">
        <f>VLOOKUP(A263,'RHB v. RHP'!C:AH, 8, FALSE)</f>
        <v>56</v>
      </c>
      <c r="E263" s="22">
        <f>VLOOKUP(A263,'RHB v. RHP'!C:AH, 31, FALSE)</f>
        <v>6</v>
      </c>
      <c r="F263" s="15">
        <f>VLOOKUP(A263,'RHB v. RHP'!C:AH, 12, FALSE)</f>
        <v>2</v>
      </c>
      <c r="G263" s="15">
        <f>VLOOKUP(A263,'RHB v. RHP'!C:AH, 13, FALSE)</f>
        <v>1</v>
      </c>
      <c r="H263" s="15">
        <f>VLOOKUP(A263,'RHB v. RHP'!C:AH, 6, FALSE)</f>
        <v>1</v>
      </c>
      <c r="I263" s="15">
        <f>VLOOKUP(A263,'RHB v. RHP'!C:AH, 25, FALSE)</f>
        <v>0</v>
      </c>
      <c r="J263" s="15">
        <f>VLOOKUP(A263,'RHB v. RHP'!C:AH, 17, FALSE)</f>
        <v>5</v>
      </c>
      <c r="K263" s="23">
        <f>VLOOKUP(A263,'RHB v. RHP'!C:AH, 32, FALSE)</f>
        <v>0</v>
      </c>
      <c r="L263" s="17">
        <f t="shared" si="2"/>
        <v>2.434782609</v>
      </c>
      <c r="M263" s="17">
        <f t="shared" si="3"/>
        <v>0.311827957</v>
      </c>
      <c r="N263" s="24">
        <f t="shared" si="4"/>
        <v>0.1971326165</v>
      </c>
      <c r="O263" s="24">
        <f t="shared" si="5"/>
        <v>0.02867383513</v>
      </c>
      <c r="P263" s="24">
        <f t="shared" si="6"/>
        <v>0.3225806452</v>
      </c>
      <c r="Q263" s="24">
        <f t="shared" si="7"/>
        <v>0.02150537634</v>
      </c>
      <c r="R263" s="24">
        <f t="shared" si="8"/>
        <v>0.1792114695</v>
      </c>
      <c r="S263" s="17">
        <f t="shared" si="9"/>
        <v>0</v>
      </c>
      <c r="T263" s="17">
        <f t="shared" si="10"/>
        <v>1.0609319</v>
      </c>
      <c r="U263" s="25">
        <f t="shared" si="11"/>
        <v>4557.192325</v>
      </c>
      <c r="V263" s="14"/>
      <c r="W263" s="14"/>
      <c r="X263" s="14"/>
      <c r="Y263" s="14"/>
    </row>
    <row r="264">
      <c r="A264" s="8" t="s">
        <v>317</v>
      </c>
      <c r="B264" s="13"/>
      <c r="C264" s="12">
        <f>VLOOKUP(A264,'RHB v. RHP'!C:AH, 5, FALSE)</f>
        <v>85</v>
      </c>
      <c r="D264" s="22">
        <f>VLOOKUP(A264,'RHB v. RHP'!C:AH, 8, FALSE)</f>
        <v>242</v>
      </c>
      <c r="E264" s="22">
        <f>VLOOKUP(A264,'RHB v. RHP'!C:AH, 31, FALSE)</f>
        <v>39</v>
      </c>
      <c r="F264" s="15">
        <f>VLOOKUP(A264,'RHB v. RHP'!C:AH, 12, FALSE)</f>
        <v>10</v>
      </c>
      <c r="G264" s="15">
        <f>VLOOKUP(A264,'RHB v. RHP'!C:AH, 13, FALSE)</f>
        <v>2</v>
      </c>
      <c r="H264" s="15">
        <f>VLOOKUP(A264,'RHB v. RHP'!C:AH, 6, FALSE)</f>
        <v>2</v>
      </c>
      <c r="I264" s="15">
        <f>VLOOKUP(A264,'RHB v. RHP'!C:AH, 25, FALSE)</f>
        <v>5</v>
      </c>
      <c r="J264" s="15">
        <f>VLOOKUP(A264,'RHB v. RHP'!C:AH, 17, FALSE)</f>
        <v>15</v>
      </c>
      <c r="K264" s="23">
        <f>VLOOKUP(A264,'RHB v. RHP'!C:AH, 32, FALSE)</f>
        <v>6</v>
      </c>
      <c r="L264" s="17">
        <f t="shared" si="2"/>
        <v>2.847058824</v>
      </c>
      <c r="M264" s="17">
        <f t="shared" si="3"/>
        <v>0.4</v>
      </c>
      <c r="N264" s="24">
        <f t="shared" si="4"/>
        <v>0.2043010753</v>
      </c>
      <c r="O264" s="24">
        <f t="shared" si="5"/>
        <v>0.03440860215</v>
      </c>
      <c r="P264" s="24">
        <f t="shared" si="6"/>
        <v>0.2150537634</v>
      </c>
      <c r="Q264" s="24">
        <f t="shared" si="7"/>
        <v>0.03440860215</v>
      </c>
      <c r="R264" s="24">
        <f t="shared" si="8"/>
        <v>0.1505376344</v>
      </c>
      <c r="S264" s="17">
        <f t="shared" si="9"/>
        <v>0.06451612903</v>
      </c>
      <c r="T264" s="17">
        <f t="shared" si="10"/>
        <v>1.103225806</v>
      </c>
      <c r="U264" s="25">
        <f t="shared" si="11"/>
        <v>4738.864181</v>
      </c>
      <c r="V264" s="14"/>
      <c r="W264" s="14"/>
      <c r="X264" s="14"/>
      <c r="Y264" s="14"/>
    </row>
    <row r="265">
      <c r="A265" s="4" t="s">
        <v>207</v>
      </c>
      <c r="B265" s="13"/>
      <c r="C265" s="12">
        <f>VLOOKUP(A265,'RHB v. RHP'!C:AH, 5, FALSE)</f>
        <v>143</v>
      </c>
      <c r="D265" s="22">
        <f>VLOOKUP(A265,'RHB v. RHP'!C:AH, 8, FALSE)</f>
        <v>428</v>
      </c>
      <c r="E265" s="22">
        <f>VLOOKUP(A265,'RHB v. RHP'!C:AH, 31, FALSE)</f>
        <v>65</v>
      </c>
      <c r="F265" s="15">
        <f>VLOOKUP(A265,'RHB v. RHP'!C:AH, 12, FALSE)</f>
        <v>14</v>
      </c>
      <c r="G265" s="15">
        <f>VLOOKUP(A265,'RHB v. RHP'!C:AH, 13, FALSE)</f>
        <v>0</v>
      </c>
      <c r="H265" s="15">
        <f>VLOOKUP(A265,'RHB v. RHP'!C:AH, 6, FALSE)</f>
        <v>13</v>
      </c>
      <c r="I265" s="15">
        <f>VLOOKUP(A265,'RHB v. RHP'!C:AH, 25, FALSE)</f>
        <v>6</v>
      </c>
      <c r="J265" s="15">
        <f>VLOOKUP(A265,'RHB v. RHP'!C:AH, 17, FALSE)</f>
        <v>39</v>
      </c>
      <c r="K265" s="23">
        <f>VLOOKUP(A265,'RHB v. RHP'!C:AH, 32, FALSE)</f>
        <v>1</v>
      </c>
      <c r="L265" s="17">
        <f t="shared" si="2"/>
        <v>2.993006993</v>
      </c>
      <c r="M265" s="17">
        <f t="shared" si="3"/>
        <v>0.4055299539</v>
      </c>
      <c r="N265" s="24">
        <f t="shared" si="4"/>
        <v>0.1766513057</v>
      </c>
      <c r="O265" s="24">
        <f t="shared" si="5"/>
        <v>0</v>
      </c>
      <c r="P265" s="24">
        <f t="shared" si="6"/>
        <v>0.3225806452</v>
      </c>
      <c r="Q265" s="24">
        <f t="shared" si="7"/>
        <v>0.02764976959</v>
      </c>
      <c r="R265" s="24">
        <f t="shared" si="8"/>
        <v>0.1812596006</v>
      </c>
      <c r="S265" s="17">
        <f t="shared" si="9"/>
        <v>0.007680491551</v>
      </c>
      <c r="T265" s="17">
        <f t="shared" si="10"/>
        <v>1.121351767</v>
      </c>
      <c r="U265" s="25">
        <f t="shared" si="11"/>
        <v>4816.723548</v>
      </c>
      <c r="V265" s="14"/>
      <c r="W265" s="14"/>
      <c r="X265" s="14"/>
      <c r="Y265" s="14"/>
    </row>
    <row r="266">
      <c r="A266" s="4" t="s">
        <v>370</v>
      </c>
      <c r="B266" s="13"/>
      <c r="C266" s="12">
        <f>VLOOKUP(A266,'RHB v. RHP'!C:AH, 5, FALSE)</f>
        <v>52</v>
      </c>
      <c r="D266" s="22">
        <f>VLOOKUP(A266,'RHB v. RHP'!C:AH, 8, FALSE)</f>
        <v>69</v>
      </c>
      <c r="E266" s="22">
        <f>VLOOKUP(A266,'RHB v. RHP'!C:AH, 31, FALSE)</f>
        <v>3</v>
      </c>
      <c r="F266" s="15">
        <f>VLOOKUP(A266,'RHB v. RHP'!C:AH, 12, FALSE)</f>
        <v>1</v>
      </c>
      <c r="G266" s="15">
        <f>VLOOKUP(A266,'RHB v. RHP'!C:AH, 13, FALSE)</f>
        <v>1</v>
      </c>
      <c r="H266" s="15">
        <f>VLOOKUP(A266,'RHB v. RHP'!C:AH, 6, FALSE)</f>
        <v>3</v>
      </c>
      <c r="I266" s="15">
        <f>VLOOKUP(A266,'RHB v. RHP'!C:AH, 25, FALSE)</f>
        <v>0</v>
      </c>
      <c r="J266" s="15">
        <f>VLOOKUP(A266,'RHB v. RHP'!C:AH, 17, FALSE)</f>
        <v>7</v>
      </c>
      <c r="K266" s="23">
        <f>VLOOKUP(A266,'RHB v. RHP'!C:AH, 32, FALSE)</f>
        <v>1</v>
      </c>
      <c r="L266" s="17">
        <f t="shared" si="2"/>
        <v>1.326923077</v>
      </c>
      <c r="M266" s="17">
        <f t="shared" si="3"/>
        <v>0.2671232877</v>
      </c>
      <c r="N266" s="24">
        <f t="shared" si="4"/>
        <v>0.1712328767</v>
      </c>
      <c r="O266" s="24">
        <f t="shared" si="5"/>
        <v>0.02739726027</v>
      </c>
      <c r="P266" s="24">
        <f t="shared" si="6"/>
        <v>0.3767123288</v>
      </c>
      <c r="Q266" s="24">
        <f t="shared" si="7"/>
        <v>0.02054794521</v>
      </c>
      <c r="R266" s="24">
        <f t="shared" si="8"/>
        <v>0.1849315068</v>
      </c>
      <c r="S266" s="17">
        <f t="shared" si="9"/>
        <v>0.01712328767</v>
      </c>
      <c r="T266" s="17">
        <f t="shared" si="10"/>
        <v>1.065068493</v>
      </c>
      <c r="U266" s="25">
        <f t="shared" si="11"/>
        <v>4574.960904</v>
      </c>
      <c r="V266" s="14"/>
      <c r="W266" s="14"/>
      <c r="X266" s="14"/>
      <c r="Y266" s="14"/>
    </row>
    <row r="267">
      <c r="A267" s="4" t="s">
        <v>289</v>
      </c>
      <c r="B267" s="13"/>
      <c r="C267" s="12">
        <f>VLOOKUP(A267,'RHB v. RHP'!C:AH, 5, FALSE)</f>
        <v>18</v>
      </c>
      <c r="D267" s="22">
        <f>VLOOKUP(A267,'RHB v. RHP'!C:AH, 8, FALSE)</f>
        <v>39</v>
      </c>
      <c r="E267" s="22">
        <f>VLOOKUP(A267,'RHB v. RHP'!C:AH, 31, FALSE)</f>
        <v>5</v>
      </c>
      <c r="F267" s="15">
        <f>VLOOKUP(A267,'RHB v. RHP'!C:AH, 12, FALSE)</f>
        <v>0</v>
      </c>
      <c r="G267" s="15">
        <f>VLOOKUP(A267,'RHB v. RHP'!C:AH, 13, FALSE)</f>
        <v>0</v>
      </c>
      <c r="H267" s="15">
        <f>VLOOKUP(A267,'RHB v. RHP'!C:AH, 6, FALSE)</f>
        <v>2</v>
      </c>
      <c r="I267" s="15">
        <f>VLOOKUP(A267,'RHB v. RHP'!C:AH, 25, FALSE)</f>
        <v>2</v>
      </c>
      <c r="J267" s="15">
        <f>VLOOKUP(A267,'RHB v. RHP'!C:AH, 17, FALSE)</f>
        <v>1</v>
      </c>
      <c r="K267" s="23">
        <f>VLOOKUP(A267,'RHB v. RHP'!C:AH, 32, FALSE)</f>
        <v>-1</v>
      </c>
      <c r="L267" s="17">
        <f t="shared" si="2"/>
        <v>2.166666667</v>
      </c>
      <c r="M267" s="17">
        <f t="shared" si="3"/>
        <v>0.320610687</v>
      </c>
      <c r="N267" s="24">
        <f t="shared" si="4"/>
        <v>0.1717557252</v>
      </c>
      <c r="O267" s="24">
        <f t="shared" si="5"/>
        <v>0</v>
      </c>
      <c r="P267" s="24">
        <f t="shared" si="6"/>
        <v>0.3816793893</v>
      </c>
      <c r="Q267" s="24">
        <f t="shared" si="7"/>
        <v>0.03816793893</v>
      </c>
      <c r="R267" s="24">
        <f t="shared" si="8"/>
        <v>0.1603053435</v>
      </c>
      <c r="S267" s="17">
        <f t="shared" si="9"/>
        <v>-0.01908396947</v>
      </c>
      <c r="T267" s="17">
        <f t="shared" si="10"/>
        <v>1.053435115</v>
      </c>
      <c r="U267" s="25">
        <f t="shared" si="11"/>
        <v>4524.990171</v>
      </c>
      <c r="V267" s="14"/>
      <c r="W267" s="14"/>
      <c r="X267" s="14"/>
      <c r="Y267" s="14"/>
    </row>
    <row r="268">
      <c r="A268" s="8" t="s">
        <v>390</v>
      </c>
      <c r="B268" s="13"/>
      <c r="C268" s="12">
        <f>VLOOKUP(A268,'RHB v. RHP'!C:AH, 5, FALSE)</f>
        <v>14</v>
      </c>
      <c r="D268" s="22">
        <f>VLOOKUP(A268,'RHB v. RHP'!C:AH, 8, FALSE)</f>
        <v>33</v>
      </c>
      <c r="E268" s="22">
        <f>VLOOKUP(A268,'RHB v. RHP'!C:AH, 31, FALSE)</f>
        <v>2</v>
      </c>
      <c r="F268" s="15">
        <f>VLOOKUP(A268,'RHB v. RHP'!C:AH, 12, FALSE)</f>
        <v>1</v>
      </c>
      <c r="G268" s="15">
        <f>VLOOKUP(A268,'RHB v. RHP'!C:AH, 13, FALSE)</f>
        <v>0</v>
      </c>
      <c r="H268" s="15">
        <f>VLOOKUP(A268,'RHB v. RHP'!C:AH, 6, FALSE)</f>
        <v>1</v>
      </c>
      <c r="I268" s="15">
        <f>VLOOKUP(A268,'RHB v. RHP'!C:AH, 25, FALSE)</f>
        <v>2</v>
      </c>
      <c r="J268" s="15">
        <f>VLOOKUP(A268,'RHB v. RHP'!C:AH, 17, FALSE)</f>
        <v>2</v>
      </c>
      <c r="K268" s="23">
        <f>VLOOKUP(A268,'RHB v. RHP'!C:AH, 32, FALSE)</f>
        <v>0</v>
      </c>
      <c r="L268" s="17">
        <f t="shared" si="2"/>
        <v>2.357142857</v>
      </c>
      <c r="M268" s="17">
        <f t="shared" si="3"/>
        <v>0.29296875</v>
      </c>
      <c r="N268" s="24">
        <f t="shared" si="4"/>
        <v>0.1953125</v>
      </c>
      <c r="O268" s="24">
        <f t="shared" si="5"/>
        <v>0</v>
      </c>
      <c r="P268" s="24">
        <f t="shared" si="6"/>
        <v>0.3515625</v>
      </c>
      <c r="Q268" s="24">
        <f t="shared" si="7"/>
        <v>0.0390625</v>
      </c>
      <c r="R268" s="24">
        <f t="shared" si="8"/>
        <v>0.171875</v>
      </c>
      <c r="S268" s="17">
        <f t="shared" si="9"/>
        <v>0</v>
      </c>
      <c r="T268" s="17">
        <f t="shared" si="10"/>
        <v>1.05078125</v>
      </c>
      <c r="U268" s="25">
        <f t="shared" si="11"/>
        <v>4513.590598</v>
      </c>
      <c r="V268" s="14"/>
      <c r="W268" s="14"/>
      <c r="X268" s="14"/>
      <c r="Y268" s="14"/>
    </row>
    <row r="269">
      <c r="A269" s="8" t="s">
        <v>432</v>
      </c>
      <c r="B269" s="13"/>
      <c r="C269" s="12">
        <f>VLOOKUP(A269,'RHB v. RHP'!C:AH, 5, FALSE)</f>
        <v>16</v>
      </c>
      <c r="D269" s="22">
        <f>VLOOKUP(A269,'RHB v. RHP'!C:AH, 8, FALSE)</f>
        <v>39</v>
      </c>
      <c r="E269" s="22">
        <f>VLOOKUP(A269,'RHB v. RHP'!C:AH, 31, FALSE)</f>
        <v>7</v>
      </c>
      <c r="F269" s="15">
        <f>VLOOKUP(A269,'RHB v. RHP'!C:AH, 12, FALSE)</f>
        <v>1</v>
      </c>
      <c r="G269" s="15">
        <f>VLOOKUP(A269,'RHB v. RHP'!C:AH, 13, FALSE)</f>
        <v>0</v>
      </c>
      <c r="H269" s="15">
        <f>VLOOKUP(A269,'RHB v. RHP'!C:AH, 6, FALSE)</f>
        <v>0</v>
      </c>
      <c r="I269" s="15">
        <f>VLOOKUP(A269,'RHB v. RHP'!C:AH, 25, FALSE)</f>
        <v>0</v>
      </c>
      <c r="J269" s="15">
        <f>VLOOKUP(A269,'RHB v. RHP'!C:AH, 17, FALSE)</f>
        <v>0</v>
      </c>
      <c r="K269" s="23">
        <f>VLOOKUP(A269,'RHB v. RHP'!C:AH, 32, FALSE)</f>
        <v>2</v>
      </c>
      <c r="L269" s="17">
        <f t="shared" si="2"/>
        <v>2.4375</v>
      </c>
      <c r="M269" s="17">
        <f t="shared" si="3"/>
        <v>0.3435114504</v>
      </c>
      <c r="N269" s="24">
        <f t="shared" si="4"/>
        <v>0.1908396947</v>
      </c>
      <c r="O269" s="24">
        <f t="shared" si="5"/>
        <v>0</v>
      </c>
      <c r="P269" s="24">
        <f t="shared" si="6"/>
        <v>0.3053435115</v>
      </c>
      <c r="Q269" s="24">
        <f t="shared" si="7"/>
        <v>0.02290076336</v>
      </c>
      <c r="R269" s="24">
        <f t="shared" si="8"/>
        <v>0.1526717557</v>
      </c>
      <c r="S269" s="17">
        <f t="shared" si="9"/>
        <v>0.03816793893</v>
      </c>
      <c r="T269" s="17">
        <f t="shared" si="10"/>
        <v>1.053435115</v>
      </c>
      <c r="U269" s="25">
        <f t="shared" si="11"/>
        <v>4524.990171</v>
      </c>
      <c r="V269" s="14"/>
      <c r="W269" s="14"/>
      <c r="X269" s="14"/>
      <c r="Y269" s="14"/>
    </row>
    <row r="270">
      <c r="A270" s="4" t="s">
        <v>149</v>
      </c>
      <c r="B270" s="13"/>
      <c r="C270" s="12">
        <f>VLOOKUP(A270,'RHB v. RHP'!C:AH, 5, FALSE)</f>
        <v>46</v>
      </c>
      <c r="D270" s="22">
        <f>VLOOKUP(A270,'RHB v. RHP'!C:AH, 8, FALSE)</f>
        <v>121</v>
      </c>
      <c r="E270" s="22">
        <f>VLOOKUP(A270,'RHB v. RHP'!C:AH, 31, FALSE)</f>
        <v>12</v>
      </c>
      <c r="F270" s="15">
        <f>VLOOKUP(A270,'RHB v. RHP'!C:AH, 12, FALSE)</f>
        <v>3</v>
      </c>
      <c r="G270" s="15">
        <f>VLOOKUP(A270,'RHB v. RHP'!C:AH, 13, FALSE)</f>
        <v>2</v>
      </c>
      <c r="H270" s="15">
        <f>VLOOKUP(A270,'RHB v. RHP'!C:AH, 6, FALSE)</f>
        <v>4</v>
      </c>
      <c r="I270" s="15">
        <f>VLOOKUP(A270,'RHB v. RHP'!C:AH, 25, FALSE)</f>
        <v>3</v>
      </c>
      <c r="J270" s="15">
        <f>VLOOKUP(A270,'RHB v. RHP'!C:AH, 17, FALSE)</f>
        <v>9</v>
      </c>
      <c r="K270" s="23">
        <f>VLOOKUP(A270,'RHB v. RHP'!C:AH, 32, FALSE)</f>
        <v>0</v>
      </c>
      <c r="L270" s="17">
        <f t="shared" si="2"/>
        <v>2.630434783</v>
      </c>
      <c r="M270" s="17">
        <f t="shared" si="3"/>
        <v>0.3052325581</v>
      </c>
      <c r="N270" s="24">
        <f t="shared" si="4"/>
        <v>0.1744186047</v>
      </c>
      <c r="O270" s="24">
        <f t="shared" si="5"/>
        <v>0.04651162791</v>
      </c>
      <c r="P270" s="24">
        <f t="shared" si="6"/>
        <v>0.3488372093</v>
      </c>
      <c r="Q270" s="24">
        <f t="shared" si="7"/>
        <v>0.03488372093</v>
      </c>
      <c r="R270" s="24">
        <f t="shared" si="8"/>
        <v>0.1686046512</v>
      </c>
      <c r="S270" s="17">
        <f t="shared" si="9"/>
        <v>0</v>
      </c>
      <c r="T270" s="17">
        <f t="shared" si="10"/>
        <v>1.078488372</v>
      </c>
      <c r="U270" s="25">
        <f t="shared" si="11"/>
        <v>4632.605479</v>
      </c>
      <c r="V270" s="14"/>
      <c r="W270" s="14"/>
      <c r="X270" s="14"/>
      <c r="Y270" s="14"/>
    </row>
    <row r="271">
      <c r="A271" s="8" t="s">
        <v>437</v>
      </c>
      <c r="B271" s="13"/>
      <c r="C271" s="12">
        <f>VLOOKUP(A271,'RHB v. RHP'!C:AH, 5, FALSE)</f>
        <v>12</v>
      </c>
      <c r="D271" s="22">
        <f>VLOOKUP(A271,'RHB v. RHP'!C:AH, 8, FALSE)</f>
        <v>36</v>
      </c>
      <c r="E271" s="22">
        <f>VLOOKUP(A271,'RHB v. RHP'!C:AH, 31, FALSE)</f>
        <v>4</v>
      </c>
      <c r="F271" s="15">
        <f>VLOOKUP(A271,'RHB v. RHP'!C:AH, 12, FALSE)</f>
        <v>3</v>
      </c>
      <c r="G271" s="15">
        <f>VLOOKUP(A271,'RHB v. RHP'!C:AH, 13, FALSE)</f>
        <v>0</v>
      </c>
      <c r="H271" s="15">
        <f>VLOOKUP(A271,'RHB v. RHP'!C:AH, 6, FALSE)</f>
        <v>0</v>
      </c>
      <c r="I271" s="15">
        <f>VLOOKUP(A271,'RHB v. RHP'!C:AH, 25, FALSE)</f>
        <v>0</v>
      </c>
      <c r="J271" s="15">
        <f>VLOOKUP(A271,'RHB v. RHP'!C:AH, 17, FALSE)</f>
        <v>0</v>
      </c>
      <c r="K271" s="23">
        <f>VLOOKUP(A271,'RHB v. RHP'!C:AH, 32, FALSE)</f>
        <v>1</v>
      </c>
      <c r="L271" s="17">
        <f t="shared" si="2"/>
        <v>3</v>
      </c>
      <c r="M271" s="17">
        <f t="shared" si="3"/>
        <v>0.3127413127</v>
      </c>
      <c r="N271" s="24">
        <f t="shared" si="4"/>
        <v>0.2316602317</v>
      </c>
      <c r="O271" s="24">
        <f t="shared" si="5"/>
        <v>0</v>
      </c>
      <c r="P271" s="24">
        <f t="shared" si="6"/>
        <v>0.3088803089</v>
      </c>
      <c r="Q271" s="24">
        <f t="shared" si="7"/>
        <v>0.02316602317</v>
      </c>
      <c r="R271" s="24">
        <f t="shared" si="8"/>
        <v>0.1544401544</v>
      </c>
      <c r="S271" s="17">
        <f t="shared" si="9"/>
        <v>0.01930501931</v>
      </c>
      <c r="T271" s="17">
        <f t="shared" si="10"/>
        <v>1.05019305</v>
      </c>
      <c r="U271" s="25">
        <f t="shared" si="11"/>
        <v>4511.064008</v>
      </c>
      <c r="V271" s="14"/>
      <c r="W271" s="14"/>
      <c r="X271" s="14"/>
      <c r="Y271" s="14"/>
    </row>
    <row r="272">
      <c r="A272" s="8" t="s">
        <v>253</v>
      </c>
      <c r="B272" s="13"/>
      <c r="C272" s="12">
        <f>VLOOKUP(A272,'RHB v. RHP'!C:AH, 5, FALSE)</f>
        <v>39</v>
      </c>
      <c r="D272" s="22">
        <f>VLOOKUP(A272,'RHB v. RHP'!C:AH, 8, FALSE)</f>
        <v>61</v>
      </c>
      <c r="E272" s="22">
        <f>VLOOKUP(A272,'RHB v. RHP'!C:AH, 31, FALSE)</f>
        <v>9</v>
      </c>
      <c r="F272" s="15">
        <f>VLOOKUP(A272,'RHB v. RHP'!C:AH, 12, FALSE)</f>
        <v>4</v>
      </c>
      <c r="G272" s="15">
        <f>VLOOKUP(A272,'RHB v. RHP'!C:AH, 13, FALSE)</f>
        <v>0</v>
      </c>
      <c r="H272" s="15">
        <f>VLOOKUP(A272,'RHB v. RHP'!C:AH, 6, FALSE)</f>
        <v>1</v>
      </c>
      <c r="I272" s="15">
        <f>VLOOKUP(A272,'RHB v. RHP'!C:AH, 25, FALSE)</f>
        <v>0</v>
      </c>
      <c r="J272" s="15">
        <f>VLOOKUP(A272,'RHB v. RHP'!C:AH, 17, FALSE)</f>
        <v>2</v>
      </c>
      <c r="K272" s="23">
        <f>VLOOKUP(A272,'RHB v. RHP'!C:AH, 32, FALSE)</f>
        <v>0</v>
      </c>
      <c r="L272" s="17">
        <f t="shared" si="2"/>
        <v>1.564102564</v>
      </c>
      <c r="M272" s="17">
        <f t="shared" si="3"/>
        <v>0.338028169</v>
      </c>
      <c r="N272" s="24">
        <f t="shared" si="4"/>
        <v>0.2288732394</v>
      </c>
      <c r="O272" s="24">
        <f t="shared" si="5"/>
        <v>0</v>
      </c>
      <c r="P272" s="24">
        <f t="shared" si="6"/>
        <v>0.3169014085</v>
      </c>
      <c r="Q272" s="24">
        <f t="shared" si="7"/>
        <v>0.02112676056</v>
      </c>
      <c r="R272" s="24">
        <f t="shared" si="8"/>
        <v>0.1549295775</v>
      </c>
      <c r="S272" s="17">
        <f t="shared" si="9"/>
        <v>0</v>
      </c>
      <c r="T272" s="17">
        <f t="shared" si="10"/>
        <v>1.059859155</v>
      </c>
      <c r="U272" s="25">
        <f t="shared" si="11"/>
        <v>4552.584391</v>
      </c>
      <c r="V272" s="14"/>
      <c r="W272" s="14"/>
      <c r="X272" s="14"/>
      <c r="Y272" s="14"/>
    </row>
    <row r="273">
      <c r="A273" s="4" t="s">
        <v>377</v>
      </c>
      <c r="B273" s="13"/>
      <c r="C273" s="12">
        <f>VLOOKUP(A273,'RHB v. RHP'!C:AH, 5, FALSE)</f>
        <v>51</v>
      </c>
      <c r="D273" s="22">
        <f>VLOOKUP(A273,'RHB v. RHP'!C:AH, 8, FALSE)</f>
        <v>78</v>
      </c>
      <c r="E273" s="22">
        <f>VLOOKUP(A273,'RHB v. RHP'!C:AH, 31, FALSE)</f>
        <v>7</v>
      </c>
      <c r="F273" s="15">
        <f>VLOOKUP(A273,'RHB v. RHP'!C:AH, 12, FALSE)</f>
        <v>2</v>
      </c>
      <c r="G273" s="15">
        <f>VLOOKUP(A273,'RHB v. RHP'!C:AH, 13, FALSE)</f>
        <v>0</v>
      </c>
      <c r="H273" s="15">
        <f>VLOOKUP(A273,'RHB v. RHP'!C:AH, 6, FALSE)</f>
        <v>2</v>
      </c>
      <c r="I273" s="15">
        <f>VLOOKUP(A273,'RHB v. RHP'!C:AH, 25, FALSE)</f>
        <v>2</v>
      </c>
      <c r="J273" s="15">
        <f>VLOOKUP(A273,'RHB v. RHP'!C:AH, 17, FALSE)</f>
        <v>10</v>
      </c>
      <c r="K273" s="23">
        <f>VLOOKUP(A273,'RHB v. RHP'!C:AH, 32, FALSE)</f>
        <v>1</v>
      </c>
      <c r="L273" s="17">
        <f t="shared" si="2"/>
        <v>1.529411765</v>
      </c>
      <c r="M273" s="17">
        <f t="shared" si="3"/>
        <v>0.2990033223</v>
      </c>
      <c r="N273" s="24">
        <f t="shared" si="4"/>
        <v>0.1827242525</v>
      </c>
      <c r="O273" s="24">
        <f t="shared" si="5"/>
        <v>0</v>
      </c>
      <c r="P273" s="24">
        <f t="shared" si="6"/>
        <v>0.3322259136</v>
      </c>
      <c r="Q273" s="24">
        <f t="shared" si="7"/>
        <v>0.03322259136</v>
      </c>
      <c r="R273" s="24">
        <f t="shared" si="8"/>
        <v>0.1993355482</v>
      </c>
      <c r="S273" s="17">
        <f t="shared" si="9"/>
        <v>0.01661129568</v>
      </c>
      <c r="T273" s="17">
        <f t="shared" si="10"/>
        <v>1.063122924</v>
      </c>
      <c r="U273" s="25">
        <f t="shared" si="11"/>
        <v>4566.603784</v>
      </c>
      <c r="V273" s="14"/>
      <c r="W273" s="14"/>
      <c r="X273" s="14"/>
      <c r="Y273" s="14"/>
    </row>
    <row r="274">
      <c r="A274" s="4" t="s">
        <v>136</v>
      </c>
      <c r="B274" s="13"/>
      <c r="C274" s="12">
        <f>VLOOKUP(A274,'RHB v. RHP'!C:AH, 5, FALSE)</f>
        <v>75</v>
      </c>
      <c r="D274" s="22">
        <f>VLOOKUP(A274,'RHB v. RHP'!C:AH, 8, FALSE)</f>
        <v>218</v>
      </c>
      <c r="E274" s="22">
        <f>VLOOKUP(A274,'RHB v. RHP'!C:AH, 31, FALSE)</f>
        <v>33</v>
      </c>
      <c r="F274" s="15">
        <f>VLOOKUP(A274,'RHB v. RHP'!C:AH, 12, FALSE)</f>
        <v>9</v>
      </c>
      <c r="G274" s="15">
        <f>VLOOKUP(A274,'RHB v. RHP'!C:AH, 13, FALSE)</f>
        <v>4</v>
      </c>
      <c r="H274" s="15">
        <f>VLOOKUP(A274,'RHB v. RHP'!C:AH, 6, FALSE)</f>
        <v>5</v>
      </c>
      <c r="I274" s="15">
        <f>VLOOKUP(A274,'RHB v. RHP'!C:AH, 25, FALSE)</f>
        <v>2</v>
      </c>
      <c r="J274" s="15">
        <f>VLOOKUP(A274,'RHB v. RHP'!C:AH, 17, FALSE)</f>
        <v>6</v>
      </c>
      <c r="K274" s="23">
        <f>VLOOKUP(A274,'RHB v. RHP'!C:AH, 32, FALSE)</f>
        <v>0</v>
      </c>
      <c r="L274" s="17">
        <f t="shared" si="2"/>
        <v>2.906666667</v>
      </c>
      <c r="M274" s="17">
        <f t="shared" si="3"/>
        <v>0.380952381</v>
      </c>
      <c r="N274" s="24">
        <f t="shared" si="4"/>
        <v>0.2040816327</v>
      </c>
      <c r="O274" s="24">
        <f t="shared" si="5"/>
        <v>0.07256235828</v>
      </c>
      <c r="P274" s="24">
        <f t="shared" si="6"/>
        <v>0.2947845805</v>
      </c>
      <c r="Q274" s="24">
        <f t="shared" si="7"/>
        <v>0.02267573696</v>
      </c>
      <c r="R274" s="24">
        <f t="shared" si="8"/>
        <v>0.1179138322</v>
      </c>
      <c r="S274" s="17">
        <f t="shared" si="9"/>
        <v>0</v>
      </c>
      <c r="T274" s="17">
        <f t="shared" si="10"/>
        <v>1.092970522</v>
      </c>
      <c r="U274" s="25">
        <f t="shared" si="11"/>
        <v>4694.812997</v>
      </c>
      <c r="V274" s="14"/>
      <c r="W274" s="14"/>
      <c r="X274" s="14"/>
      <c r="Y274" s="14"/>
    </row>
    <row r="275">
      <c r="A275" s="4" t="s">
        <v>231</v>
      </c>
      <c r="B275" s="13"/>
      <c r="C275" s="12">
        <f>VLOOKUP(A275,'RHB v. RHP'!C:AH, 5, FALSE)</f>
        <v>21</v>
      </c>
      <c r="D275" s="22">
        <f>VLOOKUP(A275,'RHB v. RHP'!C:AH, 8, FALSE)</f>
        <v>55</v>
      </c>
      <c r="E275" s="22">
        <f>VLOOKUP(A275,'RHB v. RHP'!C:AH, 31, FALSE)</f>
        <v>6</v>
      </c>
      <c r="F275" s="15">
        <f>VLOOKUP(A275,'RHB v. RHP'!C:AH, 12, FALSE)</f>
        <v>3</v>
      </c>
      <c r="G275" s="15">
        <f>VLOOKUP(A275,'RHB v. RHP'!C:AH, 13, FALSE)</f>
        <v>0</v>
      </c>
      <c r="H275" s="15">
        <f>VLOOKUP(A275,'RHB v. RHP'!C:AH, 6, FALSE)</f>
        <v>2</v>
      </c>
      <c r="I275" s="15">
        <f>VLOOKUP(A275,'RHB v. RHP'!C:AH, 25, FALSE)</f>
        <v>0</v>
      </c>
      <c r="J275" s="15">
        <f>VLOOKUP(A275,'RHB v. RHP'!C:AH, 17, FALSE)</f>
        <v>0</v>
      </c>
      <c r="K275" s="23">
        <f>VLOOKUP(A275,'RHB v. RHP'!C:AH, 32, FALSE)</f>
        <v>0</v>
      </c>
      <c r="L275" s="17">
        <f t="shared" si="2"/>
        <v>2.619047619</v>
      </c>
      <c r="M275" s="17">
        <f t="shared" si="3"/>
        <v>0.3129496403</v>
      </c>
      <c r="N275" s="24">
        <f t="shared" si="4"/>
        <v>0.2158273381</v>
      </c>
      <c r="O275" s="24">
        <f t="shared" si="5"/>
        <v>0</v>
      </c>
      <c r="P275" s="24">
        <f t="shared" si="6"/>
        <v>0.3597122302</v>
      </c>
      <c r="Q275" s="24">
        <f t="shared" si="7"/>
        <v>0.02158273381</v>
      </c>
      <c r="R275" s="24">
        <f t="shared" si="8"/>
        <v>0.1438848921</v>
      </c>
      <c r="S275" s="17">
        <f t="shared" si="9"/>
        <v>0</v>
      </c>
      <c r="T275" s="17">
        <f t="shared" si="10"/>
        <v>1.053956835</v>
      </c>
      <c r="U275" s="25">
        <f t="shared" si="11"/>
        <v>4527.2312</v>
      </c>
      <c r="V275" s="14"/>
      <c r="W275" s="14"/>
      <c r="X275" s="14"/>
      <c r="Y275" s="14"/>
    </row>
    <row r="276">
      <c r="A276" s="8" t="s">
        <v>398</v>
      </c>
      <c r="B276" s="13"/>
      <c r="C276" s="12">
        <f>VLOOKUP(A276,'RHB v. RHP'!C:AH, 5, FALSE)</f>
        <v>23</v>
      </c>
      <c r="D276" s="22">
        <f>VLOOKUP(A276,'RHB v. RHP'!C:AH, 8, FALSE)</f>
        <v>55</v>
      </c>
      <c r="E276" s="22">
        <f>VLOOKUP(A276,'RHB v. RHP'!C:AH, 31, FALSE)</f>
        <v>7</v>
      </c>
      <c r="F276" s="15">
        <f>VLOOKUP(A276,'RHB v. RHP'!C:AH, 12, FALSE)</f>
        <v>3</v>
      </c>
      <c r="G276" s="15">
        <f>VLOOKUP(A276,'RHB v. RHP'!C:AH, 13, FALSE)</f>
        <v>1</v>
      </c>
      <c r="H276" s="15">
        <f>VLOOKUP(A276,'RHB v. RHP'!C:AH, 6, FALSE)</f>
        <v>1</v>
      </c>
      <c r="I276" s="15">
        <f>VLOOKUP(A276,'RHB v. RHP'!C:AH, 25, FALSE)</f>
        <v>0</v>
      </c>
      <c r="J276" s="15">
        <f>VLOOKUP(A276,'RHB v. RHP'!C:AH, 17, FALSE)</f>
        <v>2</v>
      </c>
      <c r="K276" s="23">
        <f>VLOOKUP(A276,'RHB v. RHP'!C:AH, 32, FALSE)</f>
        <v>-1</v>
      </c>
      <c r="L276" s="17">
        <f t="shared" si="2"/>
        <v>2.391304348</v>
      </c>
      <c r="M276" s="17">
        <f t="shared" si="3"/>
        <v>0.3237410072</v>
      </c>
      <c r="N276" s="24">
        <f t="shared" si="4"/>
        <v>0.2158273381</v>
      </c>
      <c r="O276" s="24">
        <f t="shared" si="5"/>
        <v>0.02877697842</v>
      </c>
      <c r="P276" s="24">
        <f t="shared" si="6"/>
        <v>0.3237410072</v>
      </c>
      <c r="Q276" s="24">
        <f t="shared" si="7"/>
        <v>0.02158273381</v>
      </c>
      <c r="R276" s="24">
        <f t="shared" si="8"/>
        <v>0.1582733813</v>
      </c>
      <c r="S276" s="17">
        <f t="shared" si="9"/>
        <v>-0.01798561151</v>
      </c>
      <c r="T276" s="17">
        <f t="shared" si="10"/>
        <v>1.053956835</v>
      </c>
      <c r="U276" s="25">
        <f t="shared" si="11"/>
        <v>4527.2312</v>
      </c>
      <c r="V276" s="14"/>
      <c r="W276" s="14"/>
      <c r="X276" s="14"/>
      <c r="Y276" s="14"/>
    </row>
    <row r="277">
      <c r="A277" s="4" t="s">
        <v>309</v>
      </c>
      <c r="B277" s="13"/>
      <c r="C277" s="12">
        <f>VLOOKUP(A277,'RHB v. RHP'!C:AH, 5, FALSE)</f>
        <v>54</v>
      </c>
      <c r="D277" s="22">
        <f>VLOOKUP(A277,'RHB v. RHP'!C:AH, 8, FALSE)</f>
        <v>140</v>
      </c>
      <c r="E277" s="22">
        <f>VLOOKUP(A277,'RHB v. RHP'!C:AH, 31, FALSE)</f>
        <v>18</v>
      </c>
      <c r="F277" s="15">
        <f>VLOOKUP(A277,'RHB v. RHP'!C:AH, 12, FALSE)</f>
        <v>5</v>
      </c>
      <c r="G277" s="15">
        <f>VLOOKUP(A277,'RHB v. RHP'!C:AH, 13, FALSE)</f>
        <v>0</v>
      </c>
      <c r="H277" s="15">
        <f>VLOOKUP(A277,'RHB v. RHP'!C:AH, 6, FALSE)</f>
        <v>4</v>
      </c>
      <c r="I277" s="15">
        <f>VLOOKUP(A277,'RHB v. RHP'!C:AH, 25, FALSE)</f>
        <v>2</v>
      </c>
      <c r="J277" s="15">
        <f>VLOOKUP(A277,'RHB v. RHP'!C:AH, 17, FALSE)</f>
        <v>9</v>
      </c>
      <c r="K277" s="23">
        <f>VLOOKUP(A277,'RHB v. RHP'!C:AH, 32, FALSE)</f>
        <v>2</v>
      </c>
      <c r="L277" s="17">
        <f t="shared" si="2"/>
        <v>2.592592593</v>
      </c>
      <c r="M277" s="17">
        <f t="shared" si="3"/>
        <v>0.3388429752</v>
      </c>
      <c r="N277" s="24">
        <f t="shared" si="4"/>
        <v>0.1928374656</v>
      </c>
      <c r="O277" s="24">
        <f t="shared" si="5"/>
        <v>0</v>
      </c>
      <c r="P277" s="24">
        <f t="shared" si="6"/>
        <v>0.3305785124</v>
      </c>
      <c r="Q277" s="24">
        <f t="shared" si="7"/>
        <v>0.02754820937</v>
      </c>
      <c r="R277" s="24">
        <f t="shared" si="8"/>
        <v>0.1597796143</v>
      </c>
      <c r="S277" s="17">
        <f t="shared" si="9"/>
        <v>0.02754820937</v>
      </c>
      <c r="T277" s="17">
        <f t="shared" si="10"/>
        <v>1.077134986</v>
      </c>
      <c r="U277" s="25">
        <f t="shared" si="11"/>
        <v>4626.792062</v>
      </c>
      <c r="V277" s="14"/>
      <c r="W277" s="14"/>
      <c r="X277" s="14"/>
      <c r="Y277" s="14"/>
    </row>
    <row r="278">
      <c r="A278" s="4" t="s">
        <v>40</v>
      </c>
      <c r="B278" s="13"/>
      <c r="C278" s="12">
        <f>VLOOKUP(A278,'RHB v. RHP'!C:AH, 5, FALSE)</f>
        <v>116</v>
      </c>
      <c r="D278" s="22">
        <f>VLOOKUP(A278,'RHB v. RHP'!C:AH, 8, FALSE)</f>
        <v>306</v>
      </c>
      <c r="E278" s="22">
        <f>VLOOKUP(A278,'RHB v. RHP'!C:AH, 31, FALSE)</f>
        <v>32</v>
      </c>
      <c r="F278" s="15">
        <f>VLOOKUP(A278,'RHB v. RHP'!C:AH, 12, FALSE)</f>
        <v>11</v>
      </c>
      <c r="G278" s="15">
        <f>VLOOKUP(A278,'RHB v. RHP'!C:AH, 13, FALSE)</f>
        <v>0</v>
      </c>
      <c r="H278" s="15">
        <f>VLOOKUP(A278,'RHB v. RHP'!C:AH, 6, FALSE)</f>
        <v>12</v>
      </c>
      <c r="I278" s="15">
        <f>VLOOKUP(A278,'RHB v. RHP'!C:AH, 25, FALSE)</f>
        <v>1</v>
      </c>
      <c r="J278" s="15">
        <f>VLOOKUP(A278,'RHB v. RHP'!C:AH, 17, FALSE)</f>
        <v>35</v>
      </c>
      <c r="K278" s="23">
        <f>VLOOKUP(A278,'RHB v. RHP'!C:AH, 32, FALSE)</f>
        <v>0</v>
      </c>
      <c r="L278" s="17">
        <f t="shared" si="2"/>
        <v>2.637931034</v>
      </c>
      <c r="M278" s="17">
        <f t="shared" si="3"/>
        <v>0.3119092628</v>
      </c>
      <c r="N278" s="24">
        <f t="shared" si="4"/>
        <v>0.1890359168</v>
      </c>
      <c r="O278" s="24">
        <f t="shared" si="5"/>
        <v>0</v>
      </c>
      <c r="P278" s="24">
        <f t="shared" si="6"/>
        <v>0.3780718336</v>
      </c>
      <c r="Q278" s="24">
        <f t="shared" si="7"/>
        <v>0.01512287335</v>
      </c>
      <c r="R278" s="24">
        <f t="shared" si="8"/>
        <v>0.2079395085</v>
      </c>
      <c r="S278" s="17">
        <f t="shared" si="9"/>
        <v>0</v>
      </c>
      <c r="T278" s="17">
        <f t="shared" si="10"/>
        <v>1.102079395</v>
      </c>
      <c r="U278" s="25">
        <f t="shared" si="11"/>
        <v>4733.939815</v>
      </c>
      <c r="V278" s="14"/>
      <c r="W278" s="14"/>
      <c r="X278" s="14"/>
      <c r="Y278" s="14"/>
    </row>
    <row r="279">
      <c r="A279" s="4" t="s">
        <v>135</v>
      </c>
      <c r="B279" s="13"/>
      <c r="C279" s="12">
        <f>VLOOKUP(A279,'RHB v. RHP'!C:AH, 5, FALSE)</f>
        <v>90</v>
      </c>
      <c r="D279" s="22">
        <f>VLOOKUP(A279,'RHB v. RHP'!C:AH, 8, FALSE)</f>
        <v>239</v>
      </c>
      <c r="E279" s="22">
        <f>VLOOKUP(A279,'RHB v. RHP'!C:AH, 31, FALSE)</f>
        <v>42</v>
      </c>
      <c r="F279" s="15">
        <f>VLOOKUP(A279,'RHB v. RHP'!C:AH, 12, FALSE)</f>
        <v>11</v>
      </c>
      <c r="G279" s="15">
        <f>VLOOKUP(A279,'RHB v. RHP'!C:AH, 13, FALSE)</f>
        <v>0</v>
      </c>
      <c r="H279" s="15">
        <f>VLOOKUP(A279,'RHB v. RHP'!C:AH, 6, FALSE)</f>
        <v>7</v>
      </c>
      <c r="I279" s="15">
        <f>VLOOKUP(A279,'RHB v. RHP'!C:AH, 25, FALSE)</f>
        <v>0</v>
      </c>
      <c r="J279" s="15">
        <f>VLOOKUP(A279,'RHB v. RHP'!C:AH, 17, FALSE)</f>
        <v>7</v>
      </c>
      <c r="K279" s="23">
        <f>VLOOKUP(A279,'RHB v. RHP'!C:AH, 32, FALSE)</f>
        <v>0</v>
      </c>
      <c r="L279" s="17">
        <f t="shared" si="2"/>
        <v>2.655555556</v>
      </c>
      <c r="M279" s="17">
        <f t="shared" si="3"/>
        <v>0.4220779221</v>
      </c>
      <c r="N279" s="24">
        <f t="shared" si="4"/>
        <v>0.2164502165</v>
      </c>
      <c r="O279" s="24">
        <f t="shared" si="5"/>
        <v>0</v>
      </c>
      <c r="P279" s="24">
        <f t="shared" si="6"/>
        <v>0.3246753247</v>
      </c>
      <c r="Q279" s="24">
        <f t="shared" si="7"/>
        <v>0.01298701299</v>
      </c>
      <c r="R279" s="24">
        <f t="shared" si="8"/>
        <v>0.1168831169</v>
      </c>
      <c r="S279" s="17">
        <f t="shared" si="9"/>
        <v>0</v>
      </c>
      <c r="T279" s="17">
        <f t="shared" si="10"/>
        <v>1.093073593</v>
      </c>
      <c r="U279" s="25">
        <f t="shared" si="11"/>
        <v>4695.255737</v>
      </c>
      <c r="V279" s="14"/>
      <c r="W279" s="14"/>
      <c r="X279" s="14"/>
      <c r="Y279" s="14"/>
    </row>
    <row r="280">
      <c r="A280" s="8" t="s">
        <v>381</v>
      </c>
      <c r="B280" s="13"/>
      <c r="C280" s="12">
        <f>VLOOKUP(A280,'RHB v. RHP'!C:AH, 5, FALSE)</f>
        <v>71</v>
      </c>
      <c r="D280" s="22">
        <f>VLOOKUP(A280,'RHB v. RHP'!C:AH, 8, FALSE)</f>
        <v>175</v>
      </c>
      <c r="E280" s="22">
        <f>VLOOKUP(A280,'RHB v. RHP'!C:AH, 31, FALSE)</f>
        <v>24</v>
      </c>
      <c r="F280" s="15">
        <f>VLOOKUP(A280,'RHB v. RHP'!C:AH, 12, FALSE)</f>
        <v>11</v>
      </c>
      <c r="G280" s="15">
        <f>VLOOKUP(A280,'RHB v. RHP'!C:AH, 13, FALSE)</f>
        <v>0</v>
      </c>
      <c r="H280" s="15">
        <f>VLOOKUP(A280,'RHB v. RHP'!C:AH, 6, FALSE)</f>
        <v>2</v>
      </c>
      <c r="I280" s="15">
        <f>VLOOKUP(A280,'RHB v. RHP'!C:AH, 25, FALSE)</f>
        <v>0</v>
      </c>
      <c r="J280" s="15">
        <f>VLOOKUP(A280,'RHB v. RHP'!C:AH, 17, FALSE)</f>
        <v>22</v>
      </c>
      <c r="K280" s="23">
        <f>VLOOKUP(A280,'RHB v. RHP'!C:AH, 32, FALSE)</f>
        <v>0</v>
      </c>
      <c r="L280" s="17">
        <f t="shared" si="2"/>
        <v>2.464788732</v>
      </c>
      <c r="M280" s="17">
        <f t="shared" si="3"/>
        <v>0.3542713568</v>
      </c>
      <c r="N280" s="24">
        <f t="shared" si="4"/>
        <v>0.2512562814</v>
      </c>
      <c r="O280" s="24">
        <f t="shared" si="5"/>
        <v>0</v>
      </c>
      <c r="P280" s="24">
        <f t="shared" si="6"/>
        <v>0.2512562814</v>
      </c>
      <c r="Q280" s="24">
        <f t="shared" si="7"/>
        <v>0.01507537688</v>
      </c>
      <c r="R280" s="24">
        <f t="shared" si="8"/>
        <v>0.2110552764</v>
      </c>
      <c r="S280" s="17">
        <f t="shared" si="9"/>
        <v>0</v>
      </c>
      <c r="T280" s="17">
        <f t="shared" si="10"/>
        <v>1.082914573</v>
      </c>
      <c r="U280" s="25">
        <f t="shared" si="11"/>
        <v>4651.618055</v>
      </c>
      <c r="V280" s="14"/>
      <c r="W280" s="14"/>
      <c r="X280" s="14"/>
      <c r="Y280" s="14"/>
    </row>
    <row r="281">
      <c r="A281" s="4" t="s">
        <v>160</v>
      </c>
      <c r="B281" s="13"/>
      <c r="C281" s="12">
        <f>VLOOKUP(A281,'RHB v. RHP'!C:AH, 5, FALSE)</f>
        <v>52</v>
      </c>
      <c r="D281" s="22">
        <f>VLOOKUP(A281,'RHB v. RHP'!C:AH, 8, FALSE)</f>
        <v>138</v>
      </c>
      <c r="E281" s="22">
        <f>VLOOKUP(A281,'RHB v. RHP'!C:AH, 31, FALSE)</f>
        <v>20</v>
      </c>
      <c r="F281" s="15">
        <f>VLOOKUP(A281,'RHB v. RHP'!C:AH, 12, FALSE)</f>
        <v>7</v>
      </c>
      <c r="G281" s="15">
        <f>VLOOKUP(A281,'RHB v. RHP'!C:AH, 13, FALSE)</f>
        <v>0</v>
      </c>
      <c r="H281" s="15">
        <f>VLOOKUP(A281,'RHB v. RHP'!C:AH, 6, FALSE)</f>
        <v>3</v>
      </c>
      <c r="I281" s="15">
        <f>VLOOKUP(A281,'RHB v. RHP'!C:AH, 25, FALSE)</f>
        <v>2</v>
      </c>
      <c r="J281" s="15">
        <f>VLOOKUP(A281,'RHB v. RHP'!C:AH, 17, FALSE)</f>
        <v>12</v>
      </c>
      <c r="K281" s="23">
        <f>VLOOKUP(A281,'RHB v. RHP'!C:AH, 32, FALSE)</f>
        <v>-1</v>
      </c>
      <c r="L281" s="17">
        <f t="shared" si="2"/>
        <v>2.653846154</v>
      </c>
      <c r="M281" s="17">
        <f t="shared" si="3"/>
        <v>0.3573407202</v>
      </c>
      <c r="N281" s="24">
        <f t="shared" si="4"/>
        <v>0.2216066482</v>
      </c>
      <c r="O281" s="24">
        <f t="shared" si="5"/>
        <v>0</v>
      </c>
      <c r="P281" s="24">
        <f t="shared" si="6"/>
        <v>0.3047091413</v>
      </c>
      <c r="Q281" s="24">
        <f t="shared" si="7"/>
        <v>0.02770083102</v>
      </c>
      <c r="R281" s="24">
        <f t="shared" si="8"/>
        <v>0.1772853186</v>
      </c>
      <c r="S281" s="17">
        <f t="shared" si="9"/>
        <v>-0.01385041551</v>
      </c>
      <c r="T281" s="17">
        <f t="shared" si="10"/>
        <v>1.074792244</v>
      </c>
      <c r="U281" s="25">
        <f t="shared" si="11"/>
        <v>4616.728902</v>
      </c>
      <c r="V281" s="14"/>
      <c r="W281" s="14"/>
      <c r="X281" s="14"/>
      <c r="Y281" s="14"/>
    </row>
    <row r="282">
      <c r="A282" s="4" t="s">
        <v>71</v>
      </c>
      <c r="B282" s="13"/>
      <c r="C282" s="12">
        <f>VLOOKUP(A282,'RHB v. RHP'!C:AH, 5, FALSE)</f>
        <v>58</v>
      </c>
      <c r="D282" s="22">
        <f>VLOOKUP(A282,'RHB v. RHP'!C:AH, 8, FALSE)</f>
        <v>151</v>
      </c>
      <c r="E282" s="22">
        <f>VLOOKUP(A282,'RHB v. RHP'!C:AH, 31, FALSE)</f>
        <v>21</v>
      </c>
      <c r="F282" s="15">
        <f>VLOOKUP(A282,'RHB v. RHP'!C:AH, 12, FALSE)</f>
        <v>10</v>
      </c>
      <c r="G282" s="15">
        <f>VLOOKUP(A282,'RHB v. RHP'!C:AH, 13, FALSE)</f>
        <v>0</v>
      </c>
      <c r="H282" s="15">
        <f>VLOOKUP(A282,'RHB v. RHP'!C:AH, 6, FALSE)</f>
        <v>2</v>
      </c>
      <c r="I282" s="15">
        <f>VLOOKUP(A282,'RHB v. RHP'!C:AH, 25, FALSE)</f>
        <v>4</v>
      </c>
      <c r="J282" s="15">
        <f>VLOOKUP(A282,'RHB v. RHP'!C:AH, 17, FALSE)</f>
        <v>11</v>
      </c>
      <c r="K282" s="23">
        <f>VLOOKUP(A282,'RHB v. RHP'!C:AH, 32, FALSE)</f>
        <v>0</v>
      </c>
      <c r="L282" s="17">
        <f t="shared" si="2"/>
        <v>2.603448276</v>
      </c>
      <c r="M282" s="17">
        <f t="shared" si="3"/>
        <v>0.3529411765</v>
      </c>
      <c r="N282" s="24">
        <f t="shared" si="4"/>
        <v>0.2540106952</v>
      </c>
      <c r="O282" s="24">
        <f t="shared" si="5"/>
        <v>0</v>
      </c>
      <c r="P282" s="24">
        <f t="shared" si="6"/>
        <v>0.2673796791</v>
      </c>
      <c r="Q282" s="24">
        <f t="shared" si="7"/>
        <v>0.03743315508</v>
      </c>
      <c r="R282" s="24">
        <f t="shared" si="8"/>
        <v>0.1657754011</v>
      </c>
      <c r="S282" s="17">
        <f t="shared" si="9"/>
        <v>0</v>
      </c>
      <c r="T282" s="17">
        <f t="shared" si="10"/>
        <v>1.077540107</v>
      </c>
      <c r="U282" s="25">
        <f t="shared" si="11"/>
        <v>4628.532243</v>
      </c>
      <c r="V282" s="14"/>
      <c r="W282" s="14"/>
      <c r="X282" s="14"/>
      <c r="Y282" s="14"/>
    </row>
    <row r="283">
      <c r="A283" s="4" t="s">
        <v>53</v>
      </c>
      <c r="B283" s="13"/>
      <c r="C283" s="12">
        <f>VLOOKUP(A283,'RHB v. RHP'!C:AH, 5, FALSE)</f>
        <v>67</v>
      </c>
      <c r="D283" s="22">
        <f>VLOOKUP(A283,'RHB v. RHP'!C:AH, 8, FALSE)</f>
        <v>93</v>
      </c>
      <c r="E283" s="22">
        <f>VLOOKUP(A283,'RHB v. RHP'!C:AH, 31, FALSE)</f>
        <v>12</v>
      </c>
      <c r="F283" s="15">
        <f>VLOOKUP(A283,'RHB v. RHP'!C:AH, 12, FALSE)</f>
        <v>3</v>
      </c>
      <c r="G283" s="15">
        <f>VLOOKUP(A283,'RHB v. RHP'!C:AH, 13, FALSE)</f>
        <v>1</v>
      </c>
      <c r="H283" s="15">
        <f>VLOOKUP(A283,'RHB v. RHP'!C:AH, 6, FALSE)</f>
        <v>3</v>
      </c>
      <c r="I283" s="15">
        <f>VLOOKUP(A283,'RHB v. RHP'!C:AH, 25, FALSE)</f>
        <v>1</v>
      </c>
      <c r="J283" s="15">
        <f>VLOOKUP(A283,'RHB v. RHP'!C:AH, 17, FALSE)</f>
        <v>5</v>
      </c>
      <c r="K283" s="23">
        <f>VLOOKUP(A283,'RHB v. RHP'!C:AH, 32, FALSE)</f>
        <v>-1</v>
      </c>
      <c r="L283" s="17">
        <f t="shared" si="2"/>
        <v>1.388059701</v>
      </c>
      <c r="M283" s="17">
        <f t="shared" si="3"/>
        <v>0.332278481</v>
      </c>
      <c r="N283" s="24">
        <f t="shared" si="4"/>
        <v>0.1898734177</v>
      </c>
      <c r="O283" s="24">
        <f t="shared" si="5"/>
        <v>0.0253164557</v>
      </c>
      <c r="P283" s="24">
        <f t="shared" si="6"/>
        <v>0.3481012658</v>
      </c>
      <c r="Q283" s="24">
        <f t="shared" si="7"/>
        <v>0.0253164557</v>
      </c>
      <c r="R283" s="24">
        <f t="shared" si="8"/>
        <v>0.1582278481</v>
      </c>
      <c r="S283" s="17">
        <f t="shared" si="9"/>
        <v>-0.01582278481</v>
      </c>
      <c r="T283" s="17">
        <f t="shared" si="10"/>
        <v>1.063291139</v>
      </c>
      <c r="U283" s="25">
        <f t="shared" si="11"/>
        <v>4567.326348</v>
      </c>
      <c r="V283" s="14"/>
      <c r="W283" s="14"/>
      <c r="X283" s="14"/>
      <c r="Y283" s="14"/>
    </row>
    <row r="284">
      <c r="A284" s="4" t="s">
        <v>234</v>
      </c>
      <c r="B284" s="13"/>
      <c r="C284" s="12">
        <f>VLOOKUP(A284,'RHB v. RHP'!C:AH, 5, FALSE)</f>
        <v>80</v>
      </c>
      <c r="D284" s="22">
        <f>VLOOKUP(A284,'RHB v. RHP'!C:AH, 8, FALSE)</f>
        <v>224</v>
      </c>
      <c r="E284" s="22">
        <f>VLOOKUP(A284,'RHB v. RHP'!C:AH, 31, FALSE)</f>
        <v>34</v>
      </c>
      <c r="F284" s="15">
        <f>VLOOKUP(A284,'RHB v. RHP'!C:AH, 12, FALSE)</f>
        <v>11</v>
      </c>
      <c r="G284" s="15">
        <f>VLOOKUP(A284,'RHB v. RHP'!C:AH, 13, FALSE)</f>
        <v>0</v>
      </c>
      <c r="H284" s="15">
        <f>VLOOKUP(A284,'RHB v. RHP'!C:AH, 6, FALSE)</f>
        <v>6</v>
      </c>
      <c r="I284" s="15">
        <f>VLOOKUP(A284,'RHB v. RHP'!C:AH, 25, FALSE)</f>
        <v>2</v>
      </c>
      <c r="J284" s="15">
        <f>VLOOKUP(A284,'RHB v. RHP'!C:AH, 17, FALSE)</f>
        <v>13</v>
      </c>
      <c r="K284" s="23">
        <f>VLOOKUP(A284,'RHB v. RHP'!C:AH, 32, FALSE)</f>
        <v>0</v>
      </c>
      <c r="L284" s="17">
        <f t="shared" si="2"/>
        <v>2.8</v>
      </c>
      <c r="M284" s="17">
        <f t="shared" si="3"/>
        <v>0.3825503356</v>
      </c>
      <c r="N284" s="24">
        <f t="shared" si="4"/>
        <v>0.2237136465</v>
      </c>
      <c r="O284" s="24">
        <f t="shared" si="5"/>
        <v>0</v>
      </c>
      <c r="P284" s="24">
        <f t="shared" si="6"/>
        <v>0.3131991051</v>
      </c>
      <c r="Q284" s="24">
        <f t="shared" si="7"/>
        <v>0.02237136465</v>
      </c>
      <c r="R284" s="24">
        <f t="shared" si="8"/>
        <v>0.1476510067</v>
      </c>
      <c r="S284" s="17">
        <f t="shared" si="9"/>
        <v>0</v>
      </c>
      <c r="T284" s="17">
        <f t="shared" si="10"/>
        <v>1.089485459</v>
      </c>
      <c r="U284" s="25">
        <f t="shared" si="11"/>
        <v>4679.843043</v>
      </c>
      <c r="V284" s="14"/>
      <c r="W284" s="14"/>
      <c r="X284" s="14"/>
      <c r="Y284" s="14"/>
    </row>
    <row r="285">
      <c r="A285" s="4" t="s">
        <v>280</v>
      </c>
      <c r="B285" s="13"/>
      <c r="C285" s="12">
        <f>VLOOKUP(A285,'RHB v. RHP'!C:AH, 5, FALSE)</f>
        <v>83</v>
      </c>
      <c r="D285" s="22">
        <f>VLOOKUP(A285,'RHB v. RHP'!C:AH, 8, FALSE)</f>
        <v>185</v>
      </c>
      <c r="E285" s="22">
        <f>VLOOKUP(A285,'RHB v. RHP'!C:AH, 31, FALSE)</f>
        <v>22</v>
      </c>
      <c r="F285" s="15">
        <f>VLOOKUP(A285,'RHB v. RHP'!C:AH, 12, FALSE)</f>
        <v>8</v>
      </c>
      <c r="G285" s="15">
        <f>VLOOKUP(A285,'RHB v. RHP'!C:AH, 13, FALSE)</f>
        <v>3</v>
      </c>
      <c r="H285" s="15">
        <f>VLOOKUP(A285,'RHB v. RHP'!C:AH, 6, FALSE)</f>
        <v>3</v>
      </c>
      <c r="I285" s="15">
        <f>VLOOKUP(A285,'RHB v. RHP'!C:AH, 25, FALSE)</f>
        <v>3</v>
      </c>
      <c r="J285" s="15">
        <f>VLOOKUP(A285,'RHB v. RHP'!C:AH, 17, FALSE)</f>
        <v>13</v>
      </c>
      <c r="K285" s="23">
        <f>VLOOKUP(A285,'RHB v. RHP'!C:AH, 32, FALSE)</f>
        <v>2</v>
      </c>
      <c r="L285" s="17">
        <f t="shared" si="2"/>
        <v>2.228915663</v>
      </c>
      <c r="M285" s="17">
        <f t="shared" si="3"/>
        <v>0.3308823529</v>
      </c>
      <c r="N285" s="24">
        <f t="shared" si="4"/>
        <v>0.2083333333</v>
      </c>
      <c r="O285" s="24">
        <f t="shared" si="5"/>
        <v>0.05882352941</v>
      </c>
      <c r="P285" s="24">
        <f t="shared" si="6"/>
        <v>0.2696078431</v>
      </c>
      <c r="Q285" s="24">
        <f t="shared" si="7"/>
        <v>0.02941176471</v>
      </c>
      <c r="R285" s="24">
        <f t="shared" si="8"/>
        <v>0.1617647059</v>
      </c>
      <c r="S285" s="17">
        <f t="shared" si="9"/>
        <v>0.02450980392</v>
      </c>
      <c r="T285" s="17">
        <f t="shared" si="10"/>
        <v>1.083333333</v>
      </c>
      <c r="U285" s="25">
        <f t="shared" si="11"/>
        <v>4653.416825</v>
      </c>
      <c r="V285" s="14"/>
      <c r="W285" s="14"/>
      <c r="X285" s="14"/>
      <c r="Y285" s="14"/>
    </row>
    <row r="286">
      <c r="A286" s="4" t="s">
        <v>357</v>
      </c>
      <c r="B286" s="13"/>
      <c r="C286" s="12">
        <f>VLOOKUP(A286,'RHB v. RHP'!C:AH, 5, FALSE)</f>
        <v>85</v>
      </c>
      <c r="D286" s="22">
        <f>VLOOKUP(A286,'RHB v. RHP'!C:AH, 8, FALSE)</f>
        <v>224</v>
      </c>
      <c r="E286" s="22">
        <f>VLOOKUP(A286,'RHB v. RHP'!C:AH, 31, FALSE)</f>
        <v>32</v>
      </c>
      <c r="F286" s="15">
        <f>VLOOKUP(A286,'RHB v. RHP'!C:AH, 12, FALSE)</f>
        <v>8</v>
      </c>
      <c r="G286" s="15">
        <f>VLOOKUP(A286,'RHB v. RHP'!C:AH, 13, FALSE)</f>
        <v>1</v>
      </c>
      <c r="H286" s="15">
        <f>VLOOKUP(A286,'RHB v. RHP'!C:AH, 6, FALSE)</f>
        <v>5</v>
      </c>
      <c r="I286" s="15">
        <f>VLOOKUP(A286,'RHB v. RHP'!C:AH, 25, FALSE)</f>
        <v>5</v>
      </c>
      <c r="J286" s="15">
        <f>VLOOKUP(A286,'RHB v. RHP'!C:AH, 17, FALSE)</f>
        <v>21</v>
      </c>
      <c r="K286" s="23">
        <f>VLOOKUP(A286,'RHB v. RHP'!C:AH, 32, FALSE)</f>
        <v>0</v>
      </c>
      <c r="L286" s="17">
        <f t="shared" si="2"/>
        <v>2.635294118</v>
      </c>
      <c r="M286" s="17">
        <f t="shared" si="3"/>
        <v>0.3691275168</v>
      </c>
      <c r="N286" s="24">
        <f t="shared" si="4"/>
        <v>0.1901565996</v>
      </c>
      <c r="O286" s="24">
        <f t="shared" si="5"/>
        <v>0.01789709172</v>
      </c>
      <c r="P286" s="24">
        <f t="shared" si="6"/>
        <v>0.2908277405</v>
      </c>
      <c r="Q286" s="24">
        <f t="shared" si="7"/>
        <v>0.03579418345</v>
      </c>
      <c r="R286" s="24">
        <f t="shared" si="8"/>
        <v>0.1834451902</v>
      </c>
      <c r="S286" s="17">
        <f t="shared" si="9"/>
        <v>0</v>
      </c>
      <c r="T286" s="17">
        <f t="shared" si="10"/>
        <v>1.087248322</v>
      </c>
      <c r="U286" s="25">
        <f t="shared" si="11"/>
        <v>4670.233509</v>
      </c>
      <c r="V286" s="14"/>
      <c r="W286" s="14"/>
      <c r="X286" s="14"/>
      <c r="Y286" s="14"/>
    </row>
    <row r="287">
      <c r="A287" s="4" t="s">
        <v>355</v>
      </c>
      <c r="B287" s="13"/>
      <c r="C287" s="12">
        <f>VLOOKUP(A287,'RHB v. RHP'!C:AH, 5, FALSE)</f>
        <v>113</v>
      </c>
      <c r="D287" s="22">
        <f>VLOOKUP(A287,'RHB v. RHP'!C:AH, 8, FALSE)</f>
        <v>284</v>
      </c>
      <c r="E287" s="22">
        <f>VLOOKUP(A287,'RHB v. RHP'!C:AH, 31, FALSE)</f>
        <v>34</v>
      </c>
      <c r="F287" s="15">
        <f>VLOOKUP(A287,'RHB v. RHP'!C:AH, 12, FALSE)</f>
        <v>17</v>
      </c>
      <c r="G287" s="15">
        <f>VLOOKUP(A287,'RHB v. RHP'!C:AH, 13, FALSE)</f>
        <v>2</v>
      </c>
      <c r="H287" s="15">
        <f>VLOOKUP(A287,'RHB v. RHP'!C:AH, 6, FALSE)</f>
        <v>6</v>
      </c>
      <c r="I287" s="15">
        <f>VLOOKUP(A287,'RHB v. RHP'!C:AH, 25, FALSE)</f>
        <v>2</v>
      </c>
      <c r="J287" s="15">
        <f>VLOOKUP(A287,'RHB v. RHP'!C:AH, 17, FALSE)</f>
        <v>19</v>
      </c>
      <c r="K287" s="23">
        <f>VLOOKUP(A287,'RHB v. RHP'!C:AH, 32, FALSE)</f>
        <v>2</v>
      </c>
      <c r="L287" s="17">
        <f t="shared" si="2"/>
        <v>2.513274336</v>
      </c>
      <c r="M287" s="17">
        <f t="shared" si="3"/>
        <v>0.3372781065</v>
      </c>
      <c r="N287" s="24">
        <f t="shared" si="4"/>
        <v>0.2564102564</v>
      </c>
      <c r="O287" s="24">
        <f t="shared" si="5"/>
        <v>0.0315581854</v>
      </c>
      <c r="P287" s="24">
        <f t="shared" si="6"/>
        <v>0.2761341223</v>
      </c>
      <c r="Q287" s="24">
        <f t="shared" si="7"/>
        <v>0.01972386588</v>
      </c>
      <c r="R287" s="24">
        <f t="shared" si="8"/>
        <v>0.1538461538</v>
      </c>
      <c r="S287" s="17">
        <f t="shared" si="9"/>
        <v>0.01972386588</v>
      </c>
      <c r="T287" s="17">
        <f t="shared" si="10"/>
        <v>1.094674556</v>
      </c>
      <c r="U287" s="25">
        <f t="shared" si="11"/>
        <v>4702.132613</v>
      </c>
      <c r="V287" s="14"/>
      <c r="W287" s="14"/>
      <c r="X287" s="14"/>
      <c r="Y287" s="14"/>
    </row>
    <row r="288">
      <c r="A288" s="4" t="s">
        <v>168</v>
      </c>
      <c r="B288" s="13"/>
      <c r="C288" s="12">
        <f>VLOOKUP(A288,'RHB v. RHP'!C:AH, 5, FALSE)</f>
        <v>120</v>
      </c>
      <c r="D288" s="22">
        <f>VLOOKUP(A288,'RHB v. RHP'!C:AH, 8, FALSE)</f>
        <v>324</v>
      </c>
      <c r="E288" s="22">
        <f>VLOOKUP(A288,'RHB v. RHP'!C:AH, 31, FALSE)</f>
        <v>45</v>
      </c>
      <c r="F288" s="15">
        <f>VLOOKUP(A288,'RHB v. RHP'!C:AH, 12, FALSE)</f>
        <v>14</v>
      </c>
      <c r="G288" s="15">
        <f>VLOOKUP(A288,'RHB v. RHP'!C:AH, 13, FALSE)</f>
        <v>2</v>
      </c>
      <c r="H288" s="15">
        <f>VLOOKUP(A288,'RHB v. RHP'!C:AH, 6, FALSE)</f>
        <v>5</v>
      </c>
      <c r="I288" s="15">
        <f>VLOOKUP(A288,'RHB v. RHP'!C:AH, 25, FALSE)</f>
        <v>4</v>
      </c>
      <c r="J288" s="15">
        <f>VLOOKUP(A288,'RHB v. RHP'!C:AH, 17, FALSE)</f>
        <v>41</v>
      </c>
      <c r="K288" s="23">
        <f>VLOOKUP(A288,'RHB v. RHP'!C:AH, 32, FALSE)</f>
        <v>0</v>
      </c>
      <c r="L288" s="17">
        <f t="shared" si="2"/>
        <v>2.7</v>
      </c>
      <c r="M288" s="17">
        <f t="shared" si="3"/>
        <v>0.3729433272</v>
      </c>
      <c r="N288" s="24">
        <f t="shared" si="4"/>
        <v>0.21023766</v>
      </c>
      <c r="O288" s="24">
        <f t="shared" si="5"/>
        <v>0.02925045704</v>
      </c>
      <c r="P288" s="24">
        <f t="shared" si="6"/>
        <v>0.2376599634</v>
      </c>
      <c r="Q288" s="24">
        <f t="shared" si="7"/>
        <v>0.02559414991</v>
      </c>
      <c r="R288" s="24">
        <f t="shared" si="8"/>
        <v>0.2230347349</v>
      </c>
      <c r="S288" s="17">
        <f t="shared" si="9"/>
        <v>0</v>
      </c>
      <c r="T288" s="17">
        <f t="shared" si="10"/>
        <v>1.098720293</v>
      </c>
      <c r="U288" s="25">
        <f t="shared" si="11"/>
        <v>4719.510918</v>
      </c>
      <c r="V288" s="14"/>
      <c r="W288" s="14"/>
      <c r="X288" s="14"/>
      <c r="Y288" s="14"/>
    </row>
    <row r="289">
      <c r="A289" s="4" t="s">
        <v>363</v>
      </c>
      <c r="B289" s="13"/>
      <c r="C289" s="12">
        <f>VLOOKUP(A289,'RHB v. RHP'!C:AH, 5, FALSE)</f>
        <v>38</v>
      </c>
      <c r="D289" s="22">
        <f>VLOOKUP(A289,'RHB v. RHP'!C:AH, 8, FALSE)</f>
        <v>79</v>
      </c>
      <c r="E289" s="22">
        <f>VLOOKUP(A289,'RHB v. RHP'!C:AH, 31, FALSE)</f>
        <v>8</v>
      </c>
      <c r="F289" s="15">
        <f>VLOOKUP(A289,'RHB v. RHP'!C:AH, 12, FALSE)</f>
        <v>1</v>
      </c>
      <c r="G289" s="15">
        <f>VLOOKUP(A289,'RHB v. RHP'!C:AH, 13, FALSE)</f>
        <v>0</v>
      </c>
      <c r="H289" s="15">
        <f>VLOOKUP(A289,'RHB v. RHP'!C:AH, 6, FALSE)</f>
        <v>4</v>
      </c>
      <c r="I289" s="15">
        <f>VLOOKUP(A289,'RHB v. RHP'!C:AH, 25, FALSE)</f>
        <v>1</v>
      </c>
      <c r="J289" s="15">
        <f>VLOOKUP(A289,'RHB v. RHP'!C:AH, 17, FALSE)</f>
        <v>4</v>
      </c>
      <c r="K289" s="23">
        <f>VLOOKUP(A289,'RHB v. RHP'!C:AH, 32, FALSE)</f>
        <v>0</v>
      </c>
      <c r="L289" s="17">
        <f t="shared" si="2"/>
        <v>2.078947368</v>
      </c>
      <c r="M289" s="17">
        <f t="shared" si="3"/>
        <v>0.3079470199</v>
      </c>
      <c r="N289" s="24">
        <f t="shared" si="4"/>
        <v>0.1655629139</v>
      </c>
      <c r="O289" s="24">
        <f t="shared" si="5"/>
        <v>0</v>
      </c>
      <c r="P289" s="24">
        <f t="shared" si="6"/>
        <v>0.3973509934</v>
      </c>
      <c r="Q289" s="24">
        <f t="shared" si="7"/>
        <v>0.02649006623</v>
      </c>
      <c r="R289" s="24">
        <f t="shared" si="8"/>
        <v>0.1589403974</v>
      </c>
      <c r="S289" s="17">
        <f t="shared" si="9"/>
        <v>0</v>
      </c>
      <c r="T289" s="17">
        <f t="shared" si="10"/>
        <v>1.056291391</v>
      </c>
      <c r="U289" s="25">
        <f t="shared" si="11"/>
        <v>4537.259196</v>
      </c>
      <c r="V289" s="14"/>
      <c r="W289" s="14"/>
      <c r="X289" s="14"/>
      <c r="Y289" s="14"/>
    </row>
    <row r="290">
      <c r="A290" s="8" t="s">
        <v>290</v>
      </c>
      <c r="B290" s="13"/>
      <c r="C290" s="12">
        <f>VLOOKUP(A290,'RHB v. RHP'!C:AH, 5, FALSE)</f>
        <v>18</v>
      </c>
      <c r="D290" s="22">
        <f>VLOOKUP(A290,'RHB v. RHP'!C:AH, 8, FALSE)</f>
        <v>47</v>
      </c>
      <c r="E290" s="22">
        <f>VLOOKUP(A290,'RHB v. RHP'!C:AH, 31, FALSE)</f>
        <v>6</v>
      </c>
      <c r="F290" s="15">
        <f>VLOOKUP(A290,'RHB v. RHP'!C:AH, 12, FALSE)</f>
        <v>2</v>
      </c>
      <c r="G290" s="15">
        <f>VLOOKUP(A290,'RHB v. RHP'!C:AH, 13, FALSE)</f>
        <v>0</v>
      </c>
      <c r="H290" s="15">
        <f>VLOOKUP(A290,'RHB v. RHP'!C:AH, 6, FALSE)</f>
        <v>1</v>
      </c>
      <c r="I290" s="15">
        <f>VLOOKUP(A290,'RHB v. RHP'!C:AH, 25, FALSE)</f>
        <v>1</v>
      </c>
      <c r="J290" s="15">
        <f>VLOOKUP(A290,'RHB v. RHP'!C:AH, 17, FALSE)</f>
        <v>1</v>
      </c>
      <c r="K290" s="23">
        <f>VLOOKUP(A290,'RHB v. RHP'!C:AH, 32, FALSE)</f>
        <v>0</v>
      </c>
      <c r="L290" s="17">
        <f t="shared" si="2"/>
        <v>2.611111111</v>
      </c>
      <c r="M290" s="17">
        <f t="shared" si="3"/>
        <v>0.3222222222</v>
      </c>
      <c r="N290" s="24">
        <f t="shared" si="4"/>
        <v>0.2037037037</v>
      </c>
      <c r="O290" s="24">
        <f t="shared" si="5"/>
        <v>0</v>
      </c>
      <c r="P290" s="24">
        <f t="shared" si="6"/>
        <v>0.3333333333</v>
      </c>
      <c r="Q290" s="24">
        <f t="shared" si="7"/>
        <v>0.02962962963</v>
      </c>
      <c r="R290" s="24">
        <f t="shared" si="8"/>
        <v>0.1555555556</v>
      </c>
      <c r="S290" s="17">
        <f t="shared" si="9"/>
        <v>0</v>
      </c>
      <c r="T290" s="17">
        <f t="shared" si="10"/>
        <v>1.044444444</v>
      </c>
      <c r="U290" s="25">
        <f t="shared" si="11"/>
        <v>4486.371093</v>
      </c>
      <c r="V290" s="14"/>
      <c r="W290" s="14"/>
      <c r="X290" s="14"/>
      <c r="Y290" s="14"/>
    </row>
    <row r="291">
      <c r="A291" s="4" t="s">
        <v>82</v>
      </c>
      <c r="B291" s="13"/>
      <c r="C291" s="12">
        <f>VLOOKUP(A291,'RHB v. RHP'!C:AH, 5, FALSE)</f>
        <v>129</v>
      </c>
      <c r="D291" s="22">
        <f>VLOOKUP(A291,'RHB v. RHP'!C:AH, 8, FALSE)</f>
        <v>341</v>
      </c>
      <c r="E291" s="22">
        <f>VLOOKUP(A291,'RHB v. RHP'!C:AH, 31, FALSE)</f>
        <v>58</v>
      </c>
      <c r="F291" s="15">
        <f>VLOOKUP(A291,'RHB v. RHP'!C:AH, 12, FALSE)</f>
        <v>9</v>
      </c>
      <c r="G291" s="15">
        <f>VLOOKUP(A291,'RHB v. RHP'!C:AH, 13, FALSE)</f>
        <v>2</v>
      </c>
      <c r="H291" s="15">
        <f>VLOOKUP(A291,'RHB v. RHP'!C:AH, 6, FALSE)</f>
        <v>6</v>
      </c>
      <c r="I291" s="15">
        <f>VLOOKUP(A291,'RHB v. RHP'!C:AH, 25, FALSE)</f>
        <v>2</v>
      </c>
      <c r="J291" s="15">
        <f>VLOOKUP(A291,'RHB v. RHP'!C:AH, 17, FALSE)</f>
        <v>33</v>
      </c>
      <c r="K291" s="23">
        <f>VLOOKUP(A291,'RHB v. RHP'!C:AH, 32, FALSE)</f>
        <v>3</v>
      </c>
      <c r="L291" s="17">
        <f t="shared" si="2"/>
        <v>2.643410853</v>
      </c>
      <c r="M291" s="17">
        <f t="shared" si="3"/>
        <v>0.4308510638</v>
      </c>
      <c r="N291" s="24">
        <f t="shared" si="4"/>
        <v>0.1595744681</v>
      </c>
      <c r="O291" s="24">
        <f t="shared" si="5"/>
        <v>0.02836879433</v>
      </c>
      <c r="P291" s="24">
        <f t="shared" si="6"/>
        <v>0.2482269504</v>
      </c>
      <c r="Q291" s="24">
        <f t="shared" si="7"/>
        <v>0.01773049645</v>
      </c>
      <c r="R291" s="24">
        <f t="shared" si="8"/>
        <v>0.1879432624</v>
      </c>
      <c r="S291" s="17">
        <f t="shared" si="9"/>
        <v>0.02659574468</v>
      </c>
      <c r="T291" s="17">
        <f t="shared" si="10"/>
        <v>1.09929078</v>
      </c>
      <c r="U291" s="25">
        <f t="shared" si="11"/>
        <v>4721.961426</v>
      </c>
      <c r="V291" s="14"/>
      <c r="W291" s="14"/>
      <c r="X291" s="14"/>
      <c r="Y291" s="14"/>
    </row>
    <row r="292">
      <c r="A292" s="4" t="s">
        <v>183</v>
      </c>
      <c r="B292" s="13"/>
      <c r="C292" s="12">
        <f>VLOOKUP(A292,'RHB v. RHP'!C:AH, 5, FALSE)</f>
        <v>129</v>
      </c>
      <c r="D292" s="22">
        <f>VLOOKUP(A292,'RHB v. RHP'!C:AH, 8, FALSE)</f>
        <v>375</v>
      </c>
      <c r="E292" s="22">
        <f>VLOOKUP(A292,'RHB v. RHP'!C:AH, 31, FALSE)</f>
        <v>61</v>
      </c>
      <c r="F292" s="15">
        <f>VLOOKUP(A292,'RHB v. RHP'!C:AH, 12, FALSE)</f>
        <v>11</v>
      </c>
      <c r="G292" s="15">
        <f>VLOOKUP(A292,'RHB v. RHP'!C:AH, 13, FALSE)</f>
        <v>1</v>
      </c>
      <c r="H292" s="15">
        <f>VLOOKUP(A292,'RHB v. RHP'!C:AH, 6, FALSE)</f>
        <v>12</v>
      </c>
      <c r="I292" s="15">
        <f>VLOOKUP(A292,'RHB v. RHP'!C:AH, 25, FALSE)</f>
        <v>10</v>
      </c>
      <c r="J292" s="15">
        <f>VLOOKUP(A292,'RHB v. RHP'!C:AH, 17, FALSE)</f>
        <v>19</v>
      </c>
      <c r="K292" s="23">
        <f>VLOOKUP(A292,'RHB v. RHP'!C:AH, 32, FALSE)</f>
        <v>-1</v>
      </c>
      <c r="L292" s="17">
        <f t="shared" si="2"/>
        <v>2.906976744</v>
      </c>
      <c r="M292" s="17">
        <f t="shared" si="3"/>
        <v>0.4214046823</v>
      </c>
      <c r="N292" s="24">
        <f t="shared" si="4"/>
        <v>0.1672240803</v>
      </c>
      <c r="O292" s="24">
        <f t="shared" si="5"/>
        <v>0.01337792642</v>
      </c>
      <c r="P292" s="24">
        <f t="shared" si="6"/>
        <v>0.3344481605</v>
      </c>
      <c r="Q292" s="24">
        <f t="shared" si="7"/>
        <v>0.04347826087</v>
      </c>
      <c r="R292" s="24">
        <f t="shared" si="8"/>
        <v>0.1304347826</v>
      </c>
      <c r="S292" s="17">
        <f t="shared" si="9"/>
        <v>-0.008361204013</v>
      </c>
      <c r="T292" s="17">
        <f t="shared" si="10"/>
        <v>1.102006689</v>
      </c>
      <c r="U292" s="25">
        <f t="shared" si="11"/>
        <v>4733.627508</v>
      </c>
      <c r="V292" s="14"/>
      <c r="W292" s="14"/>
      <c r="X292" s="14"/>
      <c r="Y292" s="14"/>
    </row>
    <row r="293">
      <c r="A293" s="4" t="s">
        <v>219</v>
      </c>
      <c r="B293" s="13"/>
      <c r="C293" s="12">
        <f>VLOOKUP(A293,'RHB v. RHP'!C:AH, 5, FALSE)</f>
        <v>150</v>
      </c>
      <c r="D293" s="22">
        <f>VLOOKUP(A293,'RHB v. RHP'!C:AH, 8, FALSE)</f>
        <v>443</v>
      </c>
      <c r="E293" s="22">
        <f>VLOOKUP(A293,'RHB v. RHP'!C:AH, 31, FALSE)</f>
        <v>56</v>
      </c>
      <c r="F293" s="15">
        <f>VLOOKUP(A293,'RHB v. RHP'!C:AH, 12, FALSE)</f>
        <v>16</v>
      </c>
      <c r="G293" s="15">
        <f>VLOOKUP(A293,'RHB v. RHP'!C:AH, 13, FALSE)</f>
        <v>3</v>
      </c>
      <c r="H293" s="15">
        <f>VLOOKUP(A293,'RHB v. RHP'!C:AH, 6, FALSE)</f>
        <v>14</v>
      </c>
      <c r="I293" s="15">
        <f>VLOOKUP(A293,'RHB v. RHP'!C:AH, 25, FALSE)</f>
        <v>12</v>
      </c>
      <c r="J293" s="15">
        <f>VLOOKUP(A293,'RHB v. RHP'!C:AH, 17, FALSE)</f>
        <v>33</v>
      </c>
      <c r="K293" s="23">
        <f>VLOOKUP(A293,'RHB v. RHP'!C:AH, 32, FALSE)</f>
        <v>-1</v>
      </c>
      <c r="L293" s="17">
        <f t="shared" si="2"/>
        <v>2.953333333</v>
      </c>
      <c r="M293" s="17">
        <f t="shared" si="3"/>
        <v>0.3558558559</v>
      </c>
      <c r="N293" s="24">
        <f t="shared" si="4"/>
        <v>0.1876876877</v>
      </c>
      <c r="O293" s="24">
        <f t="shared" si="5"/>
        <v>0.03603603604</v>
      </c>
      <c r="P293" s="24">
        <f t="shared" si="6"/>
        <v>0.3303303303</v>
      </c>
      <c r="Q293" s="24">
        <f t="shared" si="7"/>
        <v>0.04504504505</v>
      </c>
      <c r="R293" s="24">
        <f t="shared" si="8"/>
        <v>0.1591591592</v>
      </c>
      <c r="S293" s="17">
        <f t="shared" si="9"/>
        <v>-0.007507507508</v>
      </c>
      <c r="T293" s="17">
        <f t="shared" si="10"/>
        <v>1.106606607</v>
      </c>
      <c r="U293" s="25">
        <f t="shared" si="11"/>
        <v>4753.386278</v>
      </c>
      <c r="V293" s="14"/>
      <c r="W293" s="14"/>
      <c r="X293" s="14"/>
      <c r="Y293" s="14"/>
    </row>
    <row r="294">
      <c r="A294" s="4" t="s">
        <v>364</v>
      </c>
      <c r="B294" s="13"/>
      <c r="C294" s="12">
        <f>VLOOKUP(A294,'RHB v. RHP'!C:AH, 5, FALSE)</f>
        <v>48</v>
      </c>
      <c r="D294" s="22">
        <f>VLOOKUP(A294,'RHB v. RHP'!C:AH, 8, FALSE)</f>
        <v>124</v>
      </c>
      <c r="E294" s="22">
        <f>VLOOKUP(A294,'RHB v. RHP'!C:AH, 31, FALSE)</f>
        <v>11</v>
      </c>
      <c r="F294" s="15">
        <f>VLOOKUP(A294,'RHB v. RHP'!C:AH, 12, FALSE)</f>
        <v>10</v>
      </c>
      <c r="G294" s="15">
        <f>VLOOKUP(A294,'RHB v. RHP'!C:AH, 13, FALSE)</f>
        <v>0</v>
      </c>
      <c r="H294" s="15">
        <f>VLOOKUP(A294,'RHB v. RHP'!C:AH, 6, FALSE)</f>
        <v>4</v>
      </c>
      <c r="I294" s="15">
        <f>VLOOKUP(A294,'RHB v. RHP'!C:AH, 25, FALSE)</f>
        <v>0</v>
      </c>
      <c r="J294" s="15">
        <f>VLOOKUP(A294,'RHB v. RHP'!C:AH, 17, FALSE)</f>
        <v>6</v>
      </c>
      <c r="K294" s="23">
        <f>VLOOKUP(A294,'RHB v. RHP'!C:AH, 32, FALSE)</f>
        <v>-1</v>
      </c>
      <c r="L294" s="17">
        <f t="shared" si="2"/>
        <v>2.583333333</v>
      </c>
      <c r="M294" s="17">
        <f t="shared" si="3"/>
        <v>0.2939481268</v>
      </c>
      <c r="N294" s="24">
        <f t="shared" si="4"/>
        <v>0.2737752161</v>
      </c>
      <c r="O294" s="24">
        <f t="shared" si="5"/>
        <v>0</v>
      </c>
      <c r="P294" s="24">
        <f t="shared" si="6"/>
        <v>0.3458213256</v>
      </c>
      <c r="Q294" s="24">
        <f t="shared" si="7"/>
        <v>0.01729106628</v>
      </c>
      <c r="R294" s="24">
        <f t="shared" si="8"/>
        <v>0.1498559078</v>
      </c>
      <c r="S294" s="17">
        <f t="shared" si="9"/>
        <v>-0.0144092219</v>
      </c>
      <c r="T294" s="17">
        <f t="shared" si="10"/>
        <v>1.066282421</v>
      </c>
      <c r="U294" s="25">
        <f t="shared" si="11"/>
        <v>4580.175283</v>
      </c>
      <c r="V294" s="14"/>
      <c r="W294" s="14"/>
      <c r="X294" s="14"/>
      <c r="Y294" s="14"/>
    </row>
    <row r="295">
      <c r="A295" s="4" t="s">
        <v>365</v>
      </c>
      <c r="B295" s="13"/>
      <c r="C295" s="12">
        <f>VLOOKUP(A295,'RHB v. RHP'!C:AH, 5, FALSE)</f>
        <v>35</v>
      </c>
      <c r="D295" s="22">
        <f>VLOOKUP(A295,'RHB v. RHP'!C:AH, 8, FALSE)</f>
        <v>112</v>
      </c>
      <c r="E295" s="22">
        <f>VLOOKUP(A295,'RHB v. RHP'!C:AH, 31, FALSE)</f>
        <v>11</v>
      </c>
      <c r="F295" s="15">
        <f>VLOOKUP(A295,'RHB v. RHP'!C:AH, 12, FALSE)</f>
        <v>1</v>
      </c>
      <c r="G295" s="15">
        <f>VLOOKUP(A295,'RHB v. RHP'!C:AH, 13, FALSE)</f>
        <v>0</v>
      </c>
      <c r="H295" s="15">
        <f>VLOOKUP(A295,'RHB v. RHP'!C:AH, 6, FALSE)</f>
        <v>4</v>
      </c>
      <c r="I295" s="15">
        <f>VLOOKUP(A295,'RHB v. RHP'!C:AH, 25, FALSE)</f>
        <v>2</v>
      </c>
      <c r="J295" s="15">
        <f>VLOOKUP(A295,'RHB v. RHP'!C:AH, 17, FALSE)</f>
        <v>12</v>
      </c>
      <c r="K295" s="23">
        <f>VLOOKUP(A295,'RHB v. RHP'!C:AH, 32, FALSE)</f>
        <v>2</v>
      </c>
      <c r="L295" s="17">
        <f t="shared" si="2"/>
        <v>3.2</v>
      </c>
      <c r="M295" s="17">
        <f t="shared" si="3"/>
        <v>0.3044776119</v>
      </c>
      <c r="N295" s="24">
        <f t="shared" si="4"/>
        <v>0.1492537313</v>
      </c>
      <c r="O295" s="24">
        <f t="shared" si="5"/>
        <v>0</v>
      </c>
      <c r="P295" s="24">
        <f t="shared" si="6"/>
        <v>0.3582089552</v>
      </c>
      <c r="Q295" s="24">
        <f t="shared" si="7"/>
        <v>0.02985074627</v>
      </c>
      <c r="R295" s="24">
        <f t="shared" si="8"/>
        <v>0.1910447761</v>
      </c>
      <c r="S295" s="17">
        <f t="shared" si="9"/>
        <v>0.02985074627</v>
      </c>
      <c r="T295" s="17">
        <f t="shared" si="10"/>
        <v>1.062686567</v>
      </c>
      <c r="U295" s="25">
        <f t="shared" si="11"/>
        <v>4564.729432</v>
      </c>
      <c r="V295" s="14"/>
      <c r="W295" s="14"/>
      <c r="X295" s="14"/>
      <c r="Y295" s="14"/>
    </row>
    <row r="296">
      <c r="A296" s="8" t="s">
        <v>63</v>
      </c>
      <c r="B296" s="13"/>
      <c r="C296" s="12">
        <f>VLOOKUP(A296,'RHB v. RHP'!C:AH, 5, FALSE)</f>
        <v>43</v>
      </c>
      <c r="D296" s="22">
        <f>VLOOKUP(A296,'RHB v. RHP'!C:AH, 8, FALSE)</f>
        <v>112</v>
      </c>
      <c r="E296" s="22">
        <f>VLOOKUP(A296,'RHB v. RHP'!C:AH, 31, FALSE)</f>
        <v>15</v>
      </c>
      <c r="F296" s="15">
        <f>VLOOKUP(A296,'RHB v. RHP'!C:AH, 12, FALSE)</f>
        <v>1</v>
      </c>
      <c r="G296" s="15">
        <f>VLOOKUP(A296,'RHB v. RHP'!C:AH, 13, FALSE)</f>
        <v>2</v>
      </c>
      <c r="H296" s="15">
        <f>VLOOKUP(A296,'RHB v. RHP'!C:AH, 6, FALSE)</f>
        <v>1</v>
      </c>
      <c r="I296" s="15">
        <f>VLOOKUP(A296,'RHB v. RHP'!C:AH, 25, FALSE)</f>
        <v>4</v>
      </c>
      <c r="J296" s="15">
        <f>VLOOKUP(A296,'RHB v. RHP'!C:AH, 17, FALSE)</f>
        <v>6</v>
      </c>
      <c r="K296" s="23">
        <f>VLOOKUP(A296,'RHB v. RHP'!C:AH, 32, FALSE)</f>
        <v>4</v>
      </c>
      <c r="L296" s="17">
        <f t="shared" si="2"/>
        <v>2.604651163</v>
      </c>
      <c r="M296" s="17">
        <f t="shared" si="3"/>
        <v>0.3402985075</v>
      </c>
      <c r="N296" s="24">
        <f t="shared" si="4"/>
        <v>0.1492537313</v>
      </c>
      <c r="O296" s="24">
        <f t="shared" si="5"/>
        <v>0.04776119403</v>
      </c>
      <c r="P296" s="24">
        <f t="shared" si="6"/>
        <v>0.2686567164</v>
      </c>
      <c r="Q296" s="24">
        <f t="shared" si="7"/>
        <v>0.04179104478</v>
      </c>
      <c r="R296" s="24">
        <f t="shared" si="8"/>
        <v>0.1552238806</v>
      </c>
      <c r="S296" s="17">
        <f t="shared" si="9"/>
        <v>0.05970149254</v>
      </c>
      <c r="T296" s="17">
        <f t="shared" si="10"/>
        <v>1.062686567</v>
      </c>
      <c r="U296" s="25">
        <f t="shared" si="11"/>
        <v>4564.729432</v>
      </c>
      <c r="V296" s="14"/>
      <c r="W296" s="14"/>
      <c r="X296" s="14"/>
      <c r="Y296" s="14"/>
    </row>
    <row r="297">
      <c r="A297" s="4" t="s">
        <v>186</v>
      </c>
      <c r="B297" s="13"/>
      <c r="C297" s="12">
        <f>VLOOKUP(A297,'RHB v. RHP'!C:AH, 5, FALSE)</f>
        <v>98</v>
      </c>
      <c r="D297" s="22">
        <f>VLOOKUP(A297,'RHB v. RHP'!C:AH, 8, FALSE)</f>
        <v>259</v>
      </c>
      <c r="E297" s="22">
        <f>VLOOKUP(A297,'RHB v. RHP'!C:AH, 31, FALSE)</f>
        <v>37</v>
      </c>
      <c r="F297" s="15">
        <f>VLOOKUP(A297,'RHB v. RHP'!C:AH, 12, FALSE)</f>
        <v>9</v>
      </c>
      <c r="G297" s="15">
        <f>VLOOKUP(A297,'RHB v. RHP'!C:AH, 13, FALSE)</f>
        <v>0</v>
      </c>
      <c r="H297" s="15">
        <f>VLOOKUP(A297,'RHB v. RHP'!C:AH, 6, FALSE)</f>
        <v>6</v>
      </c>
      <c r="I297" s="15">
        <f>VLOOKUP(A297,'RHB v. RHP'!C:AH, 25, FALSE)</f>
        <v>3</v>
      </c>
      <c r="J297" s="15">
        <f>VLOOKUP(A297,'RHB v. RHP'!C:AH, 17, FALSE)</f>
        <v>31</v>
      </c>
      <c r="K297" s="23">
        <f>VLOOKUP(A297,'RHB v. RHP'!C:AH, 32, FALSE)</f>
        <v>0</v>
      </c>
      <c r="L297" s="17">
        <f t="shared" si="2"/>
        <v>2.642857143</v>
      </c>
      <c r="M297" s="17">
        <f t="shared" si="3"/>
        <v>0.3734439834</v>
      </c>
      <c r="N297" s="24">
        <f t="shared" si="4"/>
        <v>0.1867219917</v>
      </c>
      <c r="O297" s="24">
        <f t="shared" si="5"/>
        <v>0</v>
      </c>
      <c r="P297" s="24">
        <f t="shared" si="6"/>
        <v>0.2904564315</v>
      </c>
      <c r="Q297" s="24">
        <f t="shared" si="7"/>
        <v>0.02489626556</v>
      </c>
      <c r="R297" s="24">
        <f t="shared" si="8"/>
        <v>0.2116182573</v>
      </c>
      <c r="S297" s="17">
        <f t="shared" si="9"/>
        <v>0</v>
      </c>
      <c r="T297" s="17">
        <f t="shared" si="10"/>
        <v>1.087136929</v>
      </c>
      <c r="U297" s="25">
        <f t="shared" si="11"/>
        <v>4669.755026</v>
      </c>
      <c r="V297" s="14"/>
      <c r="W297" s="14"/>
      <c r="X297" s="14"/>
      <c r="Y297" s="14"/>
    </row>
    <row r="298">
      <c r="A298" s="4" t="s">
        <v>362</v>
      </c>
      <c r="B298" s="13"/>
      <c r="C298" s="12">
        <f>VLOOKUP(A298,'RHB v. RHP'!C:AH, 5, FALSE)</f>
        <v>49</v>
      </c>
      <c r="D298" s="22">
        <f>VLOOKUP(A298,'RHB v. RHP'!C:AH, 8, FALSE)</f>
        <v>137</v>
      </c>
      <c r="E298" s="22">
        <f>VLOOKUP(A298,'RHB v. RHP'!C:AH, 31, FALSE)</f>
        <v>16</v>
      </c>
      <c r="F298" s="15">
        <f>VLOOKUP(A298,'RHB v. RHP'!C:AH, 12, FALSE)</f>
        <v>6</v>
      </c>
      <c r="G298" s="15">
        <f>VLOOKUP(A298,'RHB v. RHP'!C:AH, 13, FALSE)</f>
        <v>0</v>
      </c>
      <c r="H298" s="15">
        <f>VLOOKUP(A298,'RHB v. RHP'!C:AH, 6, FALSE)</f>
        <v>4</v>
      </c>
      <c r="I298" s="15">
        <f>VLOOKUP(A298,'RHB v. RHP'!C:AH, 25, FALSE)</f>
        <v>0</v>
      </c>
      <c r="J298" s="15">
        <f>VLOOKUP(A298,'RHB v. RHP'!C:AH, 17, FALSE)</f>
        <v>13</v>
      </c>
      <c r="K298" s="23">
        <f>VLOOKUP(A298,'RHB v. RHP'!C:AH, 32, FALSE)</f>
        <v>0</v>
      </c>
      <c r="L298" s="17">
        <f t="shared" si="2"/>
        <v>2.795918367</v>
      </c>
      <c r="M298" s="17">
        <f t="shared" si="3"/>
        <v>0.325</v>
      </c>
      <c r="N298" s="24">
        <f t="shared" si="4"/>
        <v>0.2083333333</v>
      </c>
      <c r="O298" s="24">
        <f t="shared" si="5"/>
        <v>0</v>
      </c>
      <c r="P298" s="24">
        <f t="shared" si="6"/>
        <v>0.3333333333</v>
      </c>
      <c r="Q298" s="24">
        <f t="shared" si="7"/>
        <v>0.01666666667</v>
      </c>
      <c r="R298" s="24">
        <f t="shared" si="8"/>
        <v>0.1833333333</v>
      </c>
      <c r="S298" s="17">
        <f t="shared" si="9"/>
        <v>0</v>
      </c>
      <c r="T298" s="17">
        <f t="shared" si="10"/>
        <v>1.066666667</v>
      </c>
      <c r="U298" s="25">
        <f t="shared" si="11"/>
        <v>4581.825797</v>
      </c>
      <c r="V298" s="14"/>
      <c r="W298" s="14"/>
      <c r="X298" s="14"/>
      <c r="Y298" s="14"/>
    </row>
    <row r="299">
      <c r="A299" s="8" t="s">
        <v>396</v>
      </c>
      <c r="B299" s="13"/>
      <c r="C299" s="12">
        <f>VLOOKUP(A299,'RHB v. RHP'!C:AH, 5, FALSE)</f>
        <v>47</v>
      </c>
      <c r="D299" s="22">
        <f>VLOOKUP(A299,'RHB v. RHP'!C:AH, 8, FALSE)</f>
        <v>148</v>
      </c>
      <c r="E299" s="22">
        <f>VLOOKUP(A299,'RHB v. RHP'!C:AH, 31, FALSE)</f>
        <v>29</v>
      </c>
      <c r="F299" s="15">
        <f>VLOOKUP(A299,'RHB v. RHP'!C:AH, 12, FALSE)</f>
        <v>5</v>
      </c>
      <c r="G299" s="15">
        <f>VLOOKUP(A299,'RHB v. RHP'!C:AH, 13, FALSE)</f>
        <v>0</v>
      </c>
      <c r="H299" s="15">
        <f>VLOOKUP(A299,'RHB v. RHP'!C:AH, 6, FALSE)</f>
        <v>1</v>
      </c>
      <c r="I299" s="15">
        <f>VLOOKUP(A299,'RHB v. RHP'!C:AH, 25, FALSE)</f>
        <v>1</v>
      </c>
      <c r="J299" s="15">
        <f>VLOOKUP(A299,'RHB v. RHP'!C:AH, 17, FALSE)</f>
        <v>16</v>
      </c>
      <c r="K299" s="23">
        <f>VLOOKUP(A299,'RHB v. RHP'!C:AH, 32, FALSE)</f>
        <v>0</v>
      </c>
      <c r="L299" s="17">
        <f t="shared" si="2"/>
        <v>3.14893617</v>
      </c>
      <c r="M299" s="17">
        <f t="shared" si="3"/>
        <v>0.4204851752</v>
      </c>
      <c r="N299" s="24">
        <f t="shared" si="4"/>
        <v>0.1886792453</v>
      </c>
      <c r="O299" s="24">
        <f t="shared" si="5"/>
        <v>0</v>
      </c>
      <c r="P299" s="24">
        <f t="shared" si="6"/>
        <v>0.2425876011</v>
      </c>
      <c r="Q299" s="24">
        <f t="shared" si="7"/>
        <v>0.02156334232</v>
      </c>
      <c r="R299" s="24">
        <f t="shared" si="8"/>
        <v>0.1940700809</v>
      </c>
      <c r="S299" s="17">
        <f t="shared" si="9"/>
        <v>0</v>
      </c>
      <c r="T299" s="17">
        <f t="shared" si="10"/>
        <v>1.067385445</v>
      </c>
      <c r="U299" s="25">
        <f t="shared" si="11"/>
        <v>4584.91328</v>
      </c>
      <c r="V299" s="14"/>
      <c r="W299" s="14"/>
      <c r="X299" s="14"/>
      <c r="Y299" s="14"/>
    </row>
    <row r="300">
      <c r="A300" s="8" t="s">
        <v>414</v>
      </c>
      <c r="B300" s="13"/>
      <c r="C300" s="12">
        <f>VLOOKUP(A300,'RHB v. RHP'!C:AH, 5, FALSE)</f>
        <v>18</v>
      </c>
      <c r="D300" s="22">
        <f>VLOOKUP(A300,'RHB v. RHP'!C:AH, 8, FALSE)</f>
        <v>43</v>
      </c>
      <c r="E300" s="22">
        <f>VLOOKUP(A300,'RHB v. RHP'!C:AH, 31, FALSE)</f>
        <v>6</v>
      </c>
      <c r="F300" s="15">
        <f>VLOOKUP(A300,'RHB v. RHP'!C:AH, 12, FALSE)</f>
        <v>2</v>
      </c>
      <c r="G300" s="15">
        <f>VLOOKUP(A300,'RHB v. RHP'!C:AH, 13, FALSE)</f>
        <v>0</v>
      </c>
      <c r="H300" s="15">
        <f>VLOOKUP(A300,'RHB v. RHP'!C:AH, 6, FALSE)</f>
        <v>0</v>
      </c>
      <c r="I300" s="15">
        <f>VLOOKUP(A300,'RHB v. RHP'!C:AH, 25, FALSE)</f>
        <v>1</v>
      </c>
      <c r="J300" s="15">
        <f>VLOOKUP(A300,'RHB v. RHP'!C:AH, 17, FALSE)</f>
        <v>3</v>
      </c>
      <c r="K300" s="23">
        <f>VLOOKUP(A300,'RHB v. RHP'!C:AH, 32, FALSE)</f>
        <v>0</v>
      </c>
      <c r="L300" s="17">
        <f t="shared" si="2"/>
        <v>2.388888889</v>
      </c>
      <c r="M300" s="17">
        <f t="shared" si="3"/>
        <v>0.3270676692</v>
      </c>
      <c r="N300" s="24">
        <f t="shared" si="4"/>
        <v>0.2067669173</v>
      </c>
      <c r="O300" s="24">
        <f t="shared" si="5"/>
        <v>0</v>
      </c>
      <c r="P300" s="24">
        <f t="shared" si="6"/>
        <v>0.3007518797</v>
      </c>
      <c r="Q300" s="24">
        <f t="shared" si="7"/>
        <v>0.03007518797</v>
      </c>
      <c r="R300" s="24">
        <f t="shared" si="8"/>
        <v>0.1729323308</v>
      </c>
      <c r="S300" s="17">
        <f t="shared" si="9"/>
        <v>0</v>
      </c>
      <c r="T300" s="17">
        <f t="shared" si="10"/>
        <v>1.037593985</v>
      </c>
      <c r="U300" s="25">
        <f t="shared" si="11"/>
        <v>4456.945206</v>
      </c>
      <c r="V300" s="14"/>
      <c r="W300" s="14"/>
      <c r="X300" s="14"/>
      <c r="Y300" s="14"/>
    </row>
    <row r="301">
      <c r="A301" s="8" t="s">
        <v>456</v>
      </c>
      <c r="B301" s="13"/>
      <c r="C301" s="12">
        <f>VLOOKUP(A301,'RHB v. RHP'!C:AH, 5, FALSE)</f>
        <v>28</v>
      </c>
      <c r="D301" s="22">
        <f>VLOOKUP(A301,'RHB v. RHP'!C:AH, 8, FALSE)</f>
        <v>50</v>
      </c>
      <c r="E301" s="22">
        <f>VLOOKUP(A301,'RHB v. RHP'!C:AH, 31, FALSE)</f>
        <v>9</v>
      </c>
      <c r="F301" s="15">
        <f>VLOOKUP(A301,'RHB v. RHP'!C:AH, 12, FALSE)</f>
        <v>3</v>
      </c>
      <c r="G301" s="15">
        <f>VLOOKUP(A301,'RHB v. RHP'!C:AH, 13, FALSE)</f>
        <v>0</v>
      </c>
      <c r="H301" s="15">
        <f>VLOOKUP(A301,'RHB v. RHP'!C:AH, 6, FALSE)</f>
        <v>0</v>
      </c>
      <c r="I301" s="15">
        <f>VLOOKUP(A301,'RHB v. RHP'!C:AH, 25, FALSE)</f>
        <v>1</v>
      </c>
      <c r="J301" s="15">
        <f>VLOOKUP(A301,'RHB v. RHP'!C:AH, 17, FALSE)</f>
        <v>0</v>
      </c>
      <c r="K301" s="23">
        <f>VLOOKUP(A301,'RHB v. RHP'!C:AH, 32, FALSE)</f>
        <v>0</v>
      </c>
      <c r="L301" s="17">
        <f t="shared" si="2"/>
        <v>1.785714286</v>
      </c>
      <c r="M301" s="17">
        <f t="shared" si="3"/>
        <v>0.3516483516</v>
      </c>
      <c r="N301" s="24">
        <f t="shared" si="4"/>
        <v>0.2197802198</v>
      </c>
      <c r="O301" s="24">
        <f t="shared" si="5"/>
        <v>0</v>
      </c>
      <c r="P301" s="24">
        <f t="shared" si="6"/>
        <v>0.293040293</v>
      </c>
      <c r="Q301" s="24">
        <f t="shared" si="7"/>
        <v>0.0293040293</v>
      </c>
      <c r="R301" s="24">
        <f t="shared" si="8"/>
        <v>0.1465201465</v>
      </c>
      <c r="S301" s="17">
        <f t="shared" si="9"/>
        <v>0</v>
      </c>
      <c r="T301" s="17">
        <f t="shared" si="10"/>
        <v>1.04029304</v>
      </c>
      <c r="U301" s="25">
        <f t="shared" si="11"/>
        <v>4468.538895</v>
      </c>
      <c r="V301" s="14"/>
      <c r="W301" s="14"/>
      <c r="X301" s="14"/>
      <c r="Y301" s="14"/>
    </row>
    <row r="302">
      <c r="A302" s="8" t="s">
        <v>383</v>
      </c>
      <c r="B302" s="13"/>
      <c r="C302" s="12">
        <f>VLOOKUP(A302,'RHB v. RHP'!C:AH, 5, FALSE)</f>
        <v>25</v>
      </c>
      <c r="D302" s="22">
        <f>VLOOKUP(A302,'RHB v. RHP'!C:AH, 8, FALSE)</f>
        <v>67</v>
      </c>
      <c r="E302" s="22">
        <f>VLOOKUP(A302,'RHB v. RHP'!C:AH, 31, FALSE)</f>
        <v>6</v>
      </c>
      <c r="F302" s="15">
        <f>VLOOKUP(A302,'RHB v. RHP'!C:AH, 12, FALSE)</f>
        <v>1</v>
      </c>
      <c r="G302" s="15">
        <f>VLOOKUP(A302,'RHB v. RHP'!C:AH, 13, FALSE)</f>
        <v>0</v>
      </c>
      <c r="H302" s="15">
        <f>VLOOKUP(A302,'RHB v. RHP'!C:AH, 6, FALSE)</f>
        <v>2</v>
      </c>
      <c r="I302" s="15">
        <f>VLOOKUP(A302,'RHB v. RHP'!C:AH, 25, FALSE)</f>
        <v>4</v>
      </c>
      <c r="J302" s="15">
        <f>VLOOKUP(A302,'RHB v. RHP'!C:AH, 17, FALSE)</f>
        <v>1</v>
      </c>
      <c r="K302" s="23">
        <f>VLOOKUP(A302,'RHB v. RHP'!C:AH, 32, FALSE)</f>
        <v>2</v>
      </c>
      <c r="L302" s="17">
        <f t="shared" si="2"/>
        <v>2.68</v>
      </c>
      <c r="M302" s="17">
        <f t="shared" si="3"/>
        <v>0.3</v>
      </c>
      <c r="N302" s="24">
        <f t="shared" si="4"/>
        <v>0.1724137931</v>
      </c>
      <c r="O302" s="24">
        <f t="shared" si="5"/>
        <v>0</v>
      </c>
      <c r="P302" s="24">
        <f t="shared" si="6"/>
        <v>0.3448275862</v>
      </c>
      <c r="Q302" s="24">
        <f t="shared" si="7"/>
        <v>0.04827586207</v>
      </c>
      <c r="R302" s="24">
        <f t="shared" si="8"/>
        <v>0.1448275862</v>
      </c>
      <c r="S302" s="17">
        <f t="shared" si="9"/>
        <v>0.03448275862</v>
      </c>
      <c r="T302" s="17">
        <f t="shared" si="10"/>
        <v>1.044827586</v>
      </c>
      <c r="U302" s="25">
        <f t="shared" si="11"/>
        <v>4488.016863</v>
      </c>
      <c r="V302" s="14"/>
      <c r="W302" s="14"/>
      <c r="X302" s="14"/>
      <c r="Y302" s="14"/>
    </row>
    <row r="303">
      <c r="A303" s="4" t="s">
        <v>158</v>
      </c>
      <c r="B303" s="13"/>
      <c r="C303" s="12">
        <f>VLOOKUP(A303,'RHB v. RHP'!C:AH, 5, FALSE)</f>
        <v>62</v>
      </c>
      <c r="D303" s="22">
        <f>VLOOKUP(A303,'RHB v. RHP'!C:AH, 8, FALSE)</f>
        <v>161</v>
      </c>
      <c r="E303" s="22">
        <f>VLOOKUP(A303,'RHB v. RHP'!C:AH, 31, FALSE)</f>
        <v>26</v>
      </c>
      <c r="F303" s="15">
        <f>VLOOKUP(A303,'RHB v. RHP'!C:AH, 12, FALSE)</f>
        <v>6</v>
      </c>
      <c r="G303" s="15">
        <f>VLOOKUP(A303,'RHB v. RHP'!C:AH, 13, FALSE)</f>
        <v>0</v>
      </c>
      <c r="H303" s="15">
        <f>VLOOKUP(A303,'RHB v. RHP'!C:AH, 6, FALSE)</f>
        <v>4</v>
      </c>
      <c r="I303" s="15">
        <f>VLOOKUP(A303,'RHB v. RHP'!C:AH, 25, FALSE)</f>
        <v>0</v>
      </c>
      <c r="J303" s="15">
        <f>VLOOKUP(A303,'RHB v. RHP'!C:AH, 17, FALSE)</f>
        <v>6</v>
      </c>
      <c r="K303" s="23">
        <f>VLOOKUP(A303,'RHB v. RHP'!C:AH, 32, FALSE)</f>
        <v>2</v>
      </c>
      <c r="L303" s="17">
        <f t="shared" si="2"/>
        <v>2.596774194</v>
      </c>
      <c r="M303" s="17">
        <f t="shared" si="3"/>
        <v>0.3828125</v>
      </c>
      <c r="N303" s="24">
        <f t="shared" si="4"/>
        <v>0.1953125</v>
      </c>
      <c r="O303" s="24">
        <f t="shared" si="5"/>
        <v>0</v>
      </c>
      <c r="P303" s="24">
        <f t="shared" si="6"/>
        <v>0.3125</v>
      </c>
      <c r="Q303" s="24">
        <f t="shared" si="7"/>
        <v>0.015625</v>
      </c>
      <c r="R303" s="24">
        <f t="shared" si="8"/>
        <v>0.1354166667</v>
      </c>
      <c r="S303" s="17">
        <f t="shared" si="9"/>
        <v>0.02604166667</v>
      </c>
      <c r="T303" s="17">
        <f t="shared" si="10"/>
        <v>1.067708333</v>
      </c>
      <c r="U303" s="25">
        <f t="shared" si="11"/>
        <v>4586.300236</v>
      </c>
      <c r="V303" s="14"/>
      <c r="W303" s="14"/>
      <c r="X303" s="14"/>
      <c r="Y303" s="14"/>
    </row>
    <row r="304">
      <c r="A304" s="8" t="s">
        <v>412</v>
      </c>
      <c r="B304" s="13"/>
      <c r="C304" s="12">
        <f>VLOOKUP(A304,'RHB v. RHP'!C:AH, 5, FALSE)</f>
        <v>18</v>
      </c>
      <c r="D304" s="22">
        <f>VLOOKUP(A304,'RHB v. RHP'!C:AH, 8, FALSE)</f>
        <v>54</v>
      </c>
      <c r="E304" s="22">
        <f>VLOOKUP(A304,'RHB v. RHP'!C:AH, 31, FALSE)</f>
        <v>9</v>
      </c>
      <c r="F304" s="15">
        <f>VLOOKUP(A304,'RHB v. RHP'!C:AH, 12, FALSE)</f>
        <v>2</v>
      </c>
      <c r="G304" s="15">
        <f>VLOOKUP(A304,'RHB v. RHP'!C:AH, 13, FALSE)</f>
        <v>0</v>
      </c>
      <c r="H304" s="15">
        <f>VLOOKUP(A304,'RHB v. RHP'!C:AH, 6, FALSE)</f>
        <v>0</v>
      </c>
      <c r="I304" s="15">
        <f>VLOOKUP(A304,'RHB v. RHP'!C:AH, 25, FALSE)</f>
        <v>0</v>
      </c>
      <c r="J304" s="15">
        <f>VLOOKUP(A304,'RHB v. RHP'!C:AH, 17, FALSE)</f>
        <v>3</v>
      </c>
      <c r="K304" s="23">
        <f>VLOOKUP(A304,'RHB v. RHP'!C:AH, 32, FALSE)</f>
        <v>1</v>
      </c>
      <c r="L304" s="17">
        <f t="shared" si="2"/>
        <v>3</v>
      </c>
      <c r="M304" s="17">
        <f t="shared" si="3"/>
        <v>0.3465703971</v>
      </c>
      <c r="N304" s="24">
        <f t="shared" si="4"/>
        <v>0.1985559567</v>
      </c>
      <c r="O304" s="24">
        <f t="shared" si="5"/>
        <v>0</v>
      </c>
      <c r="P304" s="24">
        <f t="shared" si="6"/>
        <v>0.2888086643</v>
      </c>
      <c r="Q304" s="24">
        <f t="shared" si="7"/>
        <v>0.02166064982</v>
      </c>
      <c r="R304" s="24">
        <f t="shared" si="8"/>
        <v>0.1660649819</v>
      </c>
      <c r="S304" s="17">
        <f t="shared" si="9"/>
        <v>0.01805054152</v>
      </c>
      <c r="T304" s="17">
        <f t="shared" si="10"/>
        <v>1.039711191</v>
      </c>
      <c r="U304" s="25">
        <f t="shared" si="11"/>
        <v>4466.039585</v>
      </c>
      <c r="V304" s="14"/>
      <c r="W304" s="14"/>
      <c r="X304" s="14"/>
      <c r="Y304" s="14"/>
    </row>
    <row r="305">
      <c r="A305" s="8" t="s">
        <v>413</v>
      </c>
      <c r="B305" s="13"/>
      <c r="C305" s="12">
        <f>VLOOKUP(A305,'RHB v. RHP'!C:AH, 5, FALSE)</f>
        <v>16</v>
      </c>
      <c r="D305" s="22">
        <f>VLOOKUP(A305,'RHB v. RHP'!C:AH, 8, FALSE)</f>
        <v>35</v>
      </c>
      <c r="E305" s="22">
        <f>VLOOKUP(A305,'RHB v. RHP'!C:AH, 31, FALSE)</f>
        <v>4</v>
      </c>
      <c r="F305" s="15">
        <f>VLOOKUP(A305,'RHB v. RHP'!C:AH, 12, FALSE)</f>
        <v>2</v>
      </c>
      <c r="G305" s="15">
        <f>VLOOKUP(A305,'RHB v. RHP'!C:AH, 13, FALSE)</f>
        <v>0</v>
      </c>
      <c r="H305" s="15">
        <f>VLOOKUP(A305,'RHB v. RHP'!C:AH, 6, FALSE)</f>
        <v>0</v>
      </c>
      <c r="I305" s="15">
        <f>VLOOKUP(A305,'RHB v. RHP'!C:AH, 25, FALSE)</f>
        <v>1</v>
      </c>
      <c r="J305" s="15">
        <f>VLOOKUP(A305,'RHB v. RHP'!C:AH, 17, FALSE)</f>
        <v>1</v>
      </c>
      <c r="K305" s="23">
        <f>VLOOKUP(A305,'RHB v. RHP'!C:AH, 32, FALSE)</f>
        <v>0</v>
      </c>
      <c r="L305" s="17">
        <f t="shared" si="2"/>
        <v>2.1875</v>
      </c>
      <c r="M305" s="17">
        <f t="shared" si="3"/>
        <v>0.3139534884</v>
      </c>
      <c r="N305" s="24">
        <f t="shared" si="4"/>
        <v>0.2131782946</v>
      </c>
      <c r="O305" s="24">
        <f t="shared" si="5"/>
        <v>0</v>
      </c>
      <c r="P305" s="24">
        <f t="shared" si="6"/>
        <v>0.3100775194</v>
      </c>
      <c r="Q305" s="24">
        <f t="shared" si="7"/>
        <v>0.03100775194</v>
      </c>
      <c r="R305" s="24">
        <f t="shared" si="8"/>
        <v>0.1627906977</v>
      </c>
      <c r="S305" s="17">
        <f t="shared" si="9"/>
        <v>0</v>
      </c>
      <c r="T305" s="17">
        <f t="shared" si="10"/>
        <v>1.031007752</v>
      </c>
      <c r="U305" s="25">
        <f t="shared" si="11"/>
        <v>4428.654295</v>
      </c>
      <c r="V305" s="14"/>
      <c r="W305" s="14"/>
      <c r="X305" s="14"/>
      <c r="Y305" s="14"/>
    </row>
    <row r="306">
      <c r="A306" s="4" t="s">
        <v>300</v>
      </c>
      <c r="B306" s="13"/>
      <c r="C306" s="12">
        <f>VLOOKUP(A306,'RHB v. RHP'!C:AH, 5, FALSE)</f>
        <v>63</v>
      </c>
      <c r="D306" s="22">
        <f>VLOOKUP(A306,'RHB v. RHP'!C:AH, 8, FALSE)</f>
        <v>152</v>
      </c>
      <c r="E306" s="22">
        <f>VLOOKUP(A306,'RHB v. RHP'!C:AH, 31, FALSE)</f>
        <v>18</v>
      </c>
      <c r="F306" s="15">
        <f>VLOOKUP(A306,'RHB v. RHP'!C:AH, 12, FALSE)</f>
        <v>3</v>
      </c>
      <c r="G306" s="15">
        <f>VLOOKUP(A306,'RHB v. RHP'!C:AH, 13, FALSE)</f>
        <v>0</v>
      </c>
      <c r="H306" s="15">
        <f>VLOOKUP(A306,'RHB v. RHP'!C:AH, 6, FALSE)</f>
        <v>7</v>
      </c>
      <c r="I306" s="15">
        <f>VLOOKUP(A306,'RHB v. RHP'!C:AH, 25, FALSE)</f>
        <v>0</v>
      </c>
      <c r="J306" s="15">
        <f>VLOOKUP(A306,'RHB v. RHP'!C:AH, 17, FALSE)</f>
        <v>10</v>
      </c>
      <c r="K306" s="23">
        <f>VLOOKUP(A306,'RHB v. RHP'!C:AH, 32, FALSE)</f>
        <v>0</v>
      </c>
      <c r="L306" s="17">
        <f t="shared" si="2"/>
        <v>2.412698413</v>
      </c>
      <c r="M306" s="17">
        <f t="shared" si="3"/>
        <v>0.328</v>
      </c>
      <c r="N306" s="24">
        <f t="shared" si="4"/>
        <v>0.16</v>
      </c>
      <c r="O306" s="24">
        <f t="shared" si="5"/>
        <v>0</v>
      </c>
      <c r="P306" s="24">
        <f t="shared" si="6"/>
        <v>0.4</v>
      </c>
      <c r="Q306" s="24">
        <f t="shared" si="7"/>
        <v>0.016</v>
      </c>
      <c r="R306" s="24">
        <f t="shared" si="8"/>
        <v>0.16</v>
      </c>
      <c r="S306" s="17">
        <f t="shared" si="9"/>
        <v>0</v>
      </c>
      <c r="T306" s="17">
        <f t="shared" si="10"/>
        <v>1.064</v>
      </c>
      <c r="U306" s="25">
        <f t="shared" si="11"/>
        <v>4570.371232</v>
      </c>
      <c r="V306" s="14"/>
      <c r="W306" s="14"/>
      <c r="X306" s="14"/>
      <c r="Y306" s="14"/>
    </row>
    <row r="307">
      <c r="A307" s="8" t="s">
        <v>399</v>
      </c>
      <c r="B307" s="13"/>
      <c r="C307" s="12">
        <f>VLOOKUP(A307,'RHB v. RHP'!C:AH, 5, FALSE)</f>
        <v>25</v>
      </c>
      <c r="D307" s="22">
        <f>VLOOKUP(A307,'RHB v. RHP'!C:AH, 8, FALSE)</f>
        <v>52</v>
      </c>
      <c r="E307" s="22">
        <f>VLOOKUP(A307,'RHB v. RHP'!C:AH, 31, FALSE)</f>
        <v>5</v>
      </c>
      <c r="F307" s="15">
        <f>VLOOKUP(A307,'RHB v. RHP'!C:AH, 12, FALSE)</f>
        <v>0</v>
      </c>
      <c r="G307" s="15">
        <f>VLOOKUP(A307,'RHB v. RHP'!C:AH, 13, FALSE)</f>
        <v>0</v>
      </c>
      <c r="H307" s="15">
        <f>VLOOKUP(A307,'RHB v. RHP'!C:AH, 6, FALSE)</f>
        <v>1</v>
      </c>
      <c r="I307" s="15">
        <f>VLOOKUP(A307,'RHB v. RHP'!C:AH, 25, FALSE)</f>
        <v>1</v>
      </c>
      <c r="J307" s="15">
        <f>VLOOKUP(A307,'RHB v. RHP'!C:AH, 17, FALSE)</f>
        <v>4</v>
      </c>
      <c r="K307" s="23">
        <f>VLOOKUP(A307,'RHB v. RHP'!C:AH, 32, FALSE)</f>
        <v>2</v>
      </c>
      <c r="L307" s="17">
        <f t="shared" si="2"/>
        <v>2.08</v>
      </c>
      <c r="M307" s="17">
        <f t="shared" si="3"/>
        <v>0.3054545455</v>
      </c>
      <c r="N307" s="24">
        <f t="shared" si="4"/>
        <v>0.1636363636</v>
      </c>
      <c r="O307" s="24">
        <f t="shared" si="5"/>
        <v>0</v>
      </c>
      <c r="P307" s="24">
        <f t="shared" si="6"/>
        <v>0.3272727273</v>
      </c>
      <c r="Q307" s="24">
        <f t="shared" si="7"/>
        <v>0.02909090909</v>
      </c>
      <c r="R307" s="24">
        <f t="shared" si="8"/>
        <v>0.1745454545</v>
      </c>
      <c r="S307" s="17">
        <f t="shared" si="9"/>
        <v>0.03636363636</v>
      </c>
      <c r="T307" s="17">
        <f t="shared" si="10"/>
        <v>1.036363636</v>
      </c>
      <c r="U307" s="25">
        <f t="shared" si="11"/>
        <v>4451.660291</v>
      </c>
      <c r="V307" s="14"/>
      <c r="W307" s="14"/>
      <c r="X307" s="14"/>
      <c r="Y307" s="14"/>
    </row>
    <row r="308">
      <c r="A308" s="4" t="s">
        <v>139</v>
      </c>
      <c r="B308" s="13"/>
      <c r="C308" s="12">
        <f>VLOOKUP(A308,'RHB v. RHP'!C:AH, 5, FALSE)</f>
        <v>43</v>
      </c>
      <c r="D308" s="22">
        <f>VLOOKUP(A308,'RHB v. RHP'!C:AH, 8, FALSE)</f>
        <v>135</v>
      </c>
      <c r="E308" s="22">
        <f>VLOOKUP(A308,'RHB v. RHP'!C:AH, 31, FALSE)</f>
        <v>22</v>
      </c>
      <c r="F308" s="15">
        <f>VLOOKUP(A308,'RHB v. RHP'!C:AH, 12, FALSE)</f>
        <v>7</v>
      </c>
      <c r="G308" s="15">
        <f>VLOOKUP(A308,'RHB v. RHP'!C:AH, 13, FALSE)</f>
        <v>2</v>
      </c>
      <c r="H308" s="15">
        <f>VLOOKUP(A308,'RHB v. RHP'!C:AH, 6, FALSE)</f>
        <v>2</v>
      </c>
      <c r="I308" s="15">
        <f>VLOOKUP(A308,'RHB v. RHP'!C:AH, 25, FALSE)</f>
        <v>2</v>
      </c>
      <c r="J308" s="15">
        <f>VLOOKUP(A308,'RHB v. RHP'!C:AH, 17, FALSE)</f>
        <v>4</v>
      </c>
      <c r="K308" s="23">
        <f>VLOOKUP(A308,'RHB v. RHP'!C:AH, 32, FALSE)</f>
        <v>-2</v>
      </c>
      <c r="L308" s="17">
        <f t="shared" si="2"/>
        <v>3.139534884</v>
      </c>
      <c r="M308" s="17">
        <f t="shared" si="3"/>
        <v>0.3770949721</v>
      </c>
      <c r="N308" s="24">
        <f t="shared" si="4"/>
        <v>0.2234636872</v>
      </c>
      <c r="O308" s="24">
        <f t="shared" si="5"/>
        <v>0.04469273743</v>
      </c>
      <c r="P308" s="24">
        <f t="shared" si="6"/>
        <v>0.2793296089</v>
      </c>
      <c r="Q308" s="24">
        <f t="shared" si="7"/>
        <v>0.02793296089</v>
      </c>
      <c r="R308" s="24">
        <f t="shared" si="8"/>
        <v>0.1340782123</v>
      </c>
      <c r="S308" s="17">
        <f t="shared" si="9"/>
        <v>-0.02793296089</v>
      </c>
      <c r="T308" s="17">
        <f t="shared" si="10"/>
        <v>1.058659218</v>
      </c>
      <c r="U308" s="25">
        <f t="shared" si="11"/>
        <v>4547.430107</v>
      </c>
      <c r="V308" s="14"/>
      <c r="W308" s="14"/>
      <c r="X308" s="14"/>
      <c r="Y308" s="14"/>
    </row>
    <row r="309">
      <c r="A309" s="4" t="s">
        <v>329</v>
      </c>
      <c r="B309" s="13"/>
      <c r="C309" s="12">
        <f>VLOOKUP(A309,'RHB v. RHP'!C:AH, 5, FALSE)</f>
        <v>173</v>
      </c>
      <c r="D309" s="22">
        <f>VLOOKUP(A309,'RHB v. RHP'!C:AH, 8, FALSE)</f>
        <v>548</v>
      </c>
      <c r="E309" s="22">
        <f>VLOOKUP(A309,'RHB v. RHP'!C:AH, 31, FALSE)</f>
        <v>83</v>
      </c>
      <c r="F309" s="15">
        <f>VLOOKUP(A309,'RHB v. RHP'!C:AH, 12, FALSE)</f>
        <v>25</v>
      </c>
      <c r="G309" s="15">
        <f>VLOOKUP(A309,'RHB v. RHP'!C:AH, 13, FALSE)</f>
        <v>4</v>
      </c>
      <c r="H309" s="15">
        <f>VLOOKUP(A309,'RHB v. RHP'!C:AH, 6, FALSE)</f>
        <v>15</v>
      </c>
      <c r="I309" s="15">
        <f>VLOOKUP(A309,'RHB v. RHP'!C:AH, 25, FALSE)</f>
        <v>3</v>
      </c>
      <c r="J309" s="15">
        <f>VLOOKUP(A309,'RHB v. RHP'!C:AH, 17, FALSE)</f>
        <v>22</v>
      </c>
      <c r="K309" s="23">
        <f>VLOOKUP(A309,'RHB v. RHP'!C:AH, 32, FALSE)</f>
        <v>0</v>
      </c>
      <c r="L309" s="17">
        <f t="shared" si="2"/>
        <v>3.167630058</v>
      </c>
      <c r="M309" s="17">
        <f t="shared" si="3"/>
        <v>0.4124513619</v>
      </c>
      <c r="N309" s="24">
        <f t="shared" si="4"/>
        <v>0.2204928664</v>
      </c>
      <c r="O309" s="24">
        <f t="shared" si="5"/>
        <v>0.04150453956</v>
      </c>
      <c r="P309" s="24">
        <f t="shared" si="6"/>
        <v>0.2983138781</v>
      </c>
      <c r="Q309" s="24">
        <f t="shared" si="7"/>
        <v>0.01556420233</v>
      </c>
      <c r="R309" s="24">
        <f t="shared" si="8"/>
        <v>0.1089494163</v>
      </c>
      <c r="S309" s="17">
        <f t="shared" si="9"/>
        <v>0</v>
      </c>
      <c r="T309" s="17">
        <f t="shared" si="10"/>
        <v>1.097276265</v>
      </c>
      <c r="U309" s="25">
        <f t="shared" si="11"/>
        <v>4713.308152</v>
      </c>
      <c r="V309" s="14"/>
      <c r="W309" s="14"/>
      <c r="X309" s="14"/>
      <c r="Y309" s="14"/>
    </row>
    <row r="310">
      <c r="A310" s="4" t="s">
        <v>209</v>
      </c>
      <c r="B310" s="13"/>
      <c r="C310" s="12">
        <f>VLOOKUP(A310,'RHB v. RHP'!C:AH, 5, FALSE)</f>
        <v>85</v>
      </c>
      <c r="D310" s="22">
        <f>VLOOKUP(A310,'RHB v. RHP'!C:AH, 8, FALSE)</f>
        <v>209</v>
      </c>
      <c r="E310" s="22">
        <f>VLOOKUP(A310,'RHB v. RHP'!C:AH, 31, FALSE)</f>
        <v>33</v>
      </c>
      <c r="F310" s="15">
        <f>VLOOKUP(A310,'RHB v. RHP'!C:AH, 12, FALSE)</f>
        <v>8</v>
      </c>
      <c r="G310" s="15">
        <f>VLOOKUP(A310,'RHB v. RHP'!C:AH, 13, FALSE)</f>
        <v>2</v>
      </c>
      <c r="H310" s="15">
        <f>VLOOKUP(A310,'RHB v. RHP'!C:AH, 6, FALSE)</f>
        <v>3</v>
      </c>
      <c r="I310" s="15">
        <f>VLOOKUP(A310,'RHB v. RHP'!C:AH, 25, FALSE)</f>
        <v>5</v>
      </c>
      <c r="J310" s="15">
        <f>VLOOKUP(A310,'RHB v. RHP'!C:AH, 17, FALSE)</f>
        <v>16</v>
      </c>
      <c r="K310" s="23">
        <f>VLOOKUP(A310,'RHB v. RHP'!C:AH, 32, FALSE)</f>
        <v>-1</v>
      </c>
      <c r="L310" s="17">
        <f t="shared" si="2"/>
        <v>2.458823529</v>
      </c>
      <c r="M310" s="17">
        <f t="shared" si="3"/>
        <v>0.3888888889</v>
      </c>
      <c r="N310" s="24">
        <f t="shared" si="4"/>
        <v>0.1967592593</v>
      </c>
      <c r="O310" s="24">
        <f t="shared" si="5"/>
        <v>0.03703703704</v>
      </c>
      <c r="P310" s="24">
        <f t="shared" si="6"/>
        <v>0.2546296296</v>
      </c>
      <c r="Q310" s="24">
        <f t="shared" si="7"/>
        <v>0.03703703704</v>
      </c>
      <c r="R310" s="24">
        <f t="shared" si="8"/>
        <v>0.1666666667</v>
      </c>
      <c r="S310" s="17">
        <f t="shared" si="9"/>
        <v>-0.01157407407</v>
      </c>
      <c r="T310" s="17">
        <f t="shared" si="10"/>
        <v>1.069444444</v>
      </c>
      <c r="U310" s="25">
        <f t="shared" si="11"/>
        <v>4593.757635</v>
      </c>
      <c r="V310" s="14"/>
      <c r="W310" s="14"/>
      <c r="X310" s="14"/>
      <c r="Y310" s="14"/>
    </row>
    <row r="311">
      <c r="A311" s="8" t="s">
        <v>393</v>
      </c>
      <c r="B311" s="13"/>
      <c r="C311" s="12">
        <f>VLOOKUP(A311,'RHB v. RHP'!C:AH, 5, FALSE)</f>
        <v>24</v>
      </c>
      <c r="D311" s="22">
        <f>VLOOKUP(A311,'RHB v. RHP'!C:AH, 8, FALSE)</f>
        <v>53</v>
      </c>
      <c r="E311" s="22">
        <f>VLOOKUP(A311,'RHB v. RHP'!C:AH, 31, FALSE)</f>
        <v>8</v>
      </c>
      <c r="F311" s="15">
        <f>VLOOKUP(A311,'RHB v. RHP'!C:AH, 12, FALSE)</f>
        <v>1</v>
      </c>
      <c r="G311" s="15">
        <f>VLOOKUP(A311,'RHB v. RHP'!C:AH, 13, FALSE)</f>
        <v>0</v>
      </c>
      <c r="H311" s="15">
        <f>VLOOKUP(A311,'RHB v. RHP'!C:AH, 6, FALSE)</f>
        <v>1</v>
      </c>
      <c r="I311" s="15">
        <f>VLOOKUP(A311,'RHB v. RHP'!C:AH, 25, FALSE)</f>
        <v>0</v>
      </c>
      <c r="J311" s="15">
        <f>VLOOKUP(A311,'RHB v. RHP'!C:AH, 17, FALSE)</f>
        <v>3</v>
      </c>
      <c r="K311" s="23">
        <f>VLOOKUP(A311,'RHB v. RHP'!C:AH, 32, FALSE)</f>
        <v>0</v>
      </c>
      <c r="L311" s="17">
        <f t="shared" si="2"/>
        <v>2.208333333</v>
      </c>
      <c r="M311" s="17">
        <f t="shared" si="3"/>
        <v>0.3369565217</v>
      </c>
      <c r="N311" s="24">
        <f t="shared" si="4"/>
        <v>0.1811594203</v>
      </c>
      <c r="O311" s="24">
        <f t="shared" si="5"/>
        <v>0</v>
      </c>
      <c r="P311" s="24">
        <f t="shared" si="6"/>
        <v>0.3260869565</v>
      </c>
      <c r="Q311" s="24">
        <f t="shared" si="7"/>
        <v>0.02173913043</v>
      </c>
      <c r="R311" s="24">
        <f t="shared" si="8"/>
        <v>0.1666666667</v>
      </c>
      <c r="S311" s="17">
        <f t="shared" si="9"/>
        <v>0</v>
      </c>
      <c r="T311" s="17">
        <f t="shared" si="10"/>
        <v>1.032608696</v>
      </c>
      <c r="U311" s="25">
        <f t="shared" si="11"/>
        <v>4435.531087</v>
      </c>
      <c r="V311" s="14"/>
      <c r="W311" s="14"/>
      <c r="X311" s="14"/>
      <c r="Y311" s="14"/>
    </row>
    <row r="312">
      <c r="A312" s="4" t="s">
        <v>196</v>
      </c>
      <c r="B312" s="13"/>
      <c r="C312" s="12">
        <f>VLOOKUP(A312,'RHB v. RHP'!C:AH, 5, FALSE)</f>
        <v>167</v>
      </c>
      <c r="D312" s="22">
        <f>VLOOKUP(A312,'RHB v. RHP'!C:AH, 8, FALSE)</f>
        <v>488</v>
      </c>
      <c r="E312" s="22">
        <f>VLOOKUP(A312,'RHB v. RHP'!C:AH, 31, FALSE)</f>
        <v>73</v>
      </c>
      <c r="F312" s="15">
        <f>VLOOKUP(A312,'RHB v. RHP'!C:AH, 12, FALSE)</f>
        <v>14</v>
      </c>
      <c r="G312" s="15">
        <f>VLOOKUP(A312,'RHB v. RHP'!C:AH, 13, FALSE)</f>
        <v>1</v>
      </c>
      <c r="H312" s="15">
        <f>VLOOKUP(A312,'RHB v. RHP'!C:AH, 6, FALSE)</f>
        <v>13</v>
      </c>
      <c r="I312" s="15">
        <f>VLOOKUP(A312,'RHB v. RHP'!C:AH, 25, FALSE)</f>
        <v>1</v>
      </c>
      <c r="J312" s="15">
        <f>VLOOKUP(A312,'RHB v. RHP'!C:AH, 17, FALSE)</f>
        <v>39</v>
      </c>
      <c r="K312" s="23">
        <f>VLOOKUP(A312,'RHB v. RHP'!C:AH, 32, FALSE)</f>
        <v>6</v>
      </c>
      <c r="L312" s="17">
        <f t="shared" si="2"/>
        <v>2.922155689</v>
      </c>
      <c r="M312" s="17">
        <f t="shared" si="3"/>
        <v>0.4050632911</v>
      </c>
      <c r="N312" s="24">
        <f t="shared" si="4"/>
        <v>0.1617440225</v>
      </c>
      <c r="O312" s="24">
        <f t="shared" si="5"/>
        <v>0.01125175809</v>
      </c>
      <c r="P312" s="24">
        <f t="shared" si="6"/>
        <v>0.2953586498</v>
      </c>
      <c r="Q312" s="24">
        <f t="shared" si="7"/>
        <v>0.01125175809</v>
      </c>
      <c r="R312" s="24">
        <f t="shared" si="8"/>
        <v>0.1659634318</v>
      </c>
      <c r="S312" s="17">
        <f t="shared" si="9"/>
        <v>0.04219409283</v>
      </c>
      <c r="T312" s="17">
        <f t="shared" si="10"/>
        <v>1.092827004</v>
      </c>
      <c r="U312" s="25">
        <f t="shared" si="11"/>
        <v>4694.196524</v>
      </c>
      <c r="V312" s="14"/>
      <c r="W312" s="14"/>
      <c r="X312" s="14"/>
      <c r="Y312" s="14"/>
    </row>
    <row r="313">
      <c r="A313" s="4" t="s">
        <v>243</v>
      </c>
      <c r="B313" s="13"/>
      <c r="C313" s="12">
        <f>VLOOKUP(A313,'RHB v. RHP'!C:AH, 5, FALSE)</f>
        <v>107</v>
      </c>
      <c r="D313" s="22">
        <f>VLOOKUP(A313,'RHB v. RHP'!C:AH, 8, FALSE)</f>
        <v>214</v>
      </c>
      <c r="E313" s="22">
        <f>VLOOKUP(A313,'RHB v. RHP'!C:AH, 31, FALSE)</f>
        <v>27</v>
      </c>
      <c r="F313" s="15">
        <f>VLOOKUP(A313,'RHB v. RHP'!C:AH, 12, FALSE)</f>
        <v>13</v>
      </c>
      <c r="G313" s="15">
        <f>VLOOKUP(A313,'RHB v. RHP'!C:AH, 13, FALSE)</f>
        <v>0</v>
      </c>
      <c r="H313" s="15">
        <f>VLOOKUP(A313,'RHB v. RHP'!C:AH, 6, FALSE)</f>
        <v>6</v>
      </c>
      <c r="I313" s="15">
        <f>VLOOKUP(A313,'RHB v. RHP'!C:AH, 25, FALSE)</f>
        <v>2</v>
      </c>
      <c r="J313" s="15">
        <f>VLOOKUP(A313,'RHB v. RHP'!C:AH, 17, FALSE)</f>
        <v>11</v>
      </c>
      <c r="K313" s="23">
        <f>VLOOKUP(A313,'RHB v. RHP'!C:AH, 32, FALSE)</f>
        <v>-1</v>
      </c>
      <c r="L313" s="17">
        <f t="shared" si="2"/>
        <v>2</v>
      </c>
      <c r="M313" s="17">
        <f t="shared" si="3"/>
        <v>0.3432494279</v>
      </c>
      <c r="N313" s="24">
        <f t="shared" si="4"/>
        <v>0.2517162471</v>
      </c>
      <c r="O313" s="24">
        <f t="shared" si="5"/>
        <v>0</v>
      </c>
      <c r="P313" s="24">
        <f t="shared" si="6"/>
        <v>0.3203661327</v>
      </c>
      <c r="Q313" s="24">
        <f t="shared" si="7"/>
        <v>0.02288329519</v>
      </c>
      <c r="R313" s="24">
        <f t="shared" si="8"/>
        <v>0.1418764302</v>
      </c>
      <c r="S313" s="17">
        <f t="shared" si="9"/>
        <v>-0.0114416476</v>
      </c>
      <c r="T313" s="17">
        <f t="shared" si="10"/>
        <v>1.068649886</v>
      </c>
      <c r="U313" s="25">
        <f t="shared" si="11"/>
        <v>4590.344638</v>
      </c>
      <c r="V313" s="14"/>
      <c r="W313" s="14"/>
      <c r="X313" s="14"/>
      <c r="Y313" s="14"/>
    </row>
    <row r="314">
      <c r="A314" s="4" t="s">
        <v>199</v>
      </c>
      <c r="B314" s="13"/>
      <c r="C314" s="12">
        <f>VLOOKUP(A314,'RHB v. RHP'!C:AH, 5, FALSE)</f>
        <v>65</v>
      </c>
      <c r="D314" s="22">
        <f>VLOOKUP(A314,'RHB v. RHP'!C:AH, 8, FALSE)</f>
        <v>121</v>
      </c>
      <c r="E314" s="22">
        <f>VLOOKUP(A314,'RHB v. RHP'!C:AH, 31, FALSE)</f>
        <v>11</v>
      </c>
      <c r="F314" s="15">
        <f>VLOOKUP(A314,'RHB v. RHP'!C:AH, 12, FALSE)</f>
        <v>2</v>
      </c>
      <c r="G314" s="15">
        <f>VLOOKUP(A314,'RHB v. RHP'!C:AH, 13, FALSE)</f>
        <v>0</v>
      </c>
      <c r="H314" s="15">
        <f>VLOOKUP(A314,'RHB v. RHP'!C:AH, 6, FALSE)</f>
        <v>5</v>
      </c>
      <c r="I314" s="15">
        <f>VLOOKUP(A314,'RHB v. RHP'!C:AH, 25, FALSE)</f>
        <v>4</v>
      </c>
      <c r="J314" s="15">
        <f>VLOOKUP(A314,'RHB v. RHP'!C:AH, 17, FALSE)</f>
        <v>10</v>
      </c>
      <c r="K314" s="23">
        <f>VLOOKUP(A314,'RHB v. RHP'!C:AH, 32, FALSE)</f>
        <v>0</v>
      </c>
      <c r="L314" s="17">
        <f t="shared" si="2"/>
        <v>1.861538462</v>
      </c>
      <c r="M314" s="17">
        <f t="shared" si="3"/>
        <v>0.2965116279</v>
      </c>
      <c r="N314" s="24">
        <f t="shared" si="4"/>
        <v>0.1598837209</v>
      </c>
      <c r="O314" s="24">
        <f t="shared" si="5"/>
        <v>0</v>
      </c>
      <c r="P314" s="24">
        <f t="shared" si="6"/>
        <v>0.3779069767</v>
      </c>
      <c r="Q314" s="24">
        <f t="shared" si="7"/>
        <v>0.04069767442</v>
      </c>
      <c r="R314" s="24">
        <f t="shared" si="8"/>
        <v>0.1744186047</v>
      </c>
      <c r="S314" s="17">
        <f t="shared" si="9"/>
        <v>0</v>
      </c>
      <c r="T314" s="17">
        <f t="shared" si="10"/>
        <v>1.049418605</v>
      </c>
      <c r="U314" s="25">
        <f t="shared" si="11"/>
        <v>4507.737407</v>
      </c>
      <c r="V314" s="14"/>
      <c r="W314" s="14"/>
      <c r="X314" s="14"/>
      <c r="Y314" s="14"/>
    </row>
    <row r="315">
      <c r="A315" s="4" t="s">
        <v>147</v>
      </c>
      <c r="B315" s="13"/>
      <c r="C315" s="12">
        <f>VLOOKUP(A315,'RHB v. RHP'!C:AH, 5, FALSE)</f>
        <v>124</v>
      </c>
      <c r="D315" s="22">
        <f>VLOOKUP(A315,'RHB v. RHP'!C:AH, 8, FALSE)</f>
        <v>335</v>
      </c>
      <c r="E315" s="22">
        <f>VLOOKUP(A315,'RHB v. RHP'!C:AH, 31, FALSE)</f>
        <v>37</v>
      </c>
      <c r="F315" s="15">
        <f>VLOOKUP(A315,'RHB v. RHP'!C:AH, 12, FALSE)</f>
        <v>13</v>
      </c>
      <c r="G315" s="15">
        <f>VLOOKUP(A315,'RHB v. RHP'!C:AH, 13, FALSE)</f>
        <v>0</v>
      </c>
      <c r="H315" s="15">
        <f>VLOOKUP(A315,'RHB v. RHP'!C:AH, 6, FALSE)</f>
        <v>10</v>
      </c>
      <c r="I315" s="15">
        <f>VLOOKUP(A315,'RHB v. RHP'!C:AH, 25, FALSE)</f>
        <v>6</v>
      </c>
      <c r="J315" s="15">
        <f>VLOOKUP(A315,'RHB v. RHP'!C:AH, 17, FALSE)</f>
        <v>37</v>
      </c>
      <c r="K315" s="23">
        <f>VLOOKUP(A315,'RHB v. RHP'!C:AH, 32, FALSE)</f>
        <v>0</v>
      </c>
      <c r="L315" s="17">
        <f t="shared" si="2"/>
        <v>2.701612903</v>
      </c>
      <c r="M315" s="17">
        <f t="shared" si="3"/>
        <v>0.3225806452</v>
      </c>
      <c r="N315" s="24">
        <f t="shared" si="4"/>
        <v>0.1971326165</v>
      </c>
      <c r="O315" s="24">
        <f t="shared" si="5"/>
        <v>0</v>
      </c>
      <c r="P315" s="24">
        <f t="shared" si="6"/>
        <v>0.3225806452</v>
      </c>
      <c r="Q315" s="24">
        <f t="shared" si="7"/>
        <v>0.03225806452</v>
      </c>
      <c r="R315" s="24">
        <f t="shared" si="8"/>
        <v>0.2043010753</v>
      </c>
      <c r="S315" s="17">
        <f t="shared" si="9"/>
        <v>0</v>
      </c>
      <c r="T315" s="17">
        <f t="shared" si="10"/>
        <v>1.078853047</v>
      </c>
      <c r="U315" s="25">
        <f t="shared" si="11"/>
        <v>4634.171925</v>
      </c>
      <c r="V315" s="14"/>
      <c r="W315" s="14"/>
      <c r="X315" s="14"/>
      <c r="Y315" s="14"/>
    </row>
    <row r="316">
      <c r="A316" s="4" t="s">
        <v>169</v>
      </c>
      <c r="B316" s="13"/>
      <c r="C316" s="12">
        <f>VLOOKUP(A316,'RHB v. RHP'!C:AH, 5, FALSE)</f>
        <v>110</v>
      </c>
      <c r="D316" s="22">
        <f>VLOOKUP(A316,'RHB v. RHP'!C:AH, 8, FALSE)</f>
        <v>360</v>
      </c>
      <c r="E316" s="22">
        <f>VLOOKUP(A316,'RHB v. RHP'!C:AH, 31, FALSE)</f>
        <v>69</v>
      </c>
      <c r="F316" s="15">
        <f>VLOOKUP(A316,'RHB v. RHP'!C:AH, 12, FALSE)</f>
        <v>17</v>
      </c>
      <c r="G316" s="15">
        <f>VLOOKUP(A316,'RHB v. RHP'!C:AH, 13, FALSE)</f>
        <v>0</v>
      </c>
      <c r="H316" s="15">
        <f>VLOOKUP(A316,'RHB v. RHP'!C:AH, 6, FALSE)</f>
        <v>3</v>
      </c>
      <c r="I316" s="15">
        <f>VLOOKUP(A316,'RHB v. RHP'!C:AH, 25, FALSE)</f>
        <v>1</v>
      </c>
      <c r="J316" s="15">
        <f>VLOOKUP(A316,'RHB v. RHP'!C:AH, 17, FALSE)</f>
        <v>18</v>
      </c>
      <c r="K316" s="23">
        <f>VLOOKUP(A316,'RHB v. RHP'!C:AH, 32, FALSE)</f>
        <v>6</v>
      </c>
      <c r="L316" s="17">
        <f t="shared" si="2"/>
        <v>3.272727273</v>
      </c>
      <c r="M316" s="17">
        <f t="shared" si="3"/>
        <v>0.4734133791</v>
      </c>
      <c r="N316" s="24">
        <f t="shared" si="4"/>
        <v>0.2229845626</v>
      </c>
      <c r="O316" s="24">
        <f t="shared" si="5"/>
        <v>0</v>
      </c>
      <c r="P316" s="24">
        <f t="shared" si="6"/>
        <v>0.1886792453</v>
      </c>
      <c r="Q316" s="24">
        <f t="shared" si="7"/>
        <v>0.01372212693</v>
      </c>
      <c r="R316" s="24">
        <f t="shared" si="8"/>
        <v>0.1303602058</v>
      </c>
      <c r="S316" s="17">
        <f t="shared" si="9"/>
        <v>0.05145797599</v>
      </c>
      <c r="T316" s="17">
        <f t="shared" si="10"/>
        <v>1.080617496</v>
      </c>
      <c r="U316" s="25">
        <f t="shared" si="11"/>
        <v>4641.751048</v>
      </c>
      <c r="V316" s="14"/>
      <c r="W316" s="14"/>
      <c r="X316" s="14"/>
      <c r="Y316" s="14"/>
    </row>
    <row r="317">
      <c r="A317" s="8" t="s">
        <v>162</v>
      </c>
      <c r="B317" s="13"/>
      <c r="C317" s="12">
        <f>VLOOKUP(A317,'RHB v. RHP'!C:AH, 5, FALSE)</f>
        <v>12</v>
      </c>
      <c r="D317" s="22">
        <f>VLOOKUP(A317,'RHB v. RHP'!C:AH, 8, FALSE)</f>
        <v>30</v>
      </c>
      <c r="E317" s="22">
        <f>VLOOKUP(A317,'RHB v. RHP'!C:AH, 31, FALSE)</f>
        <v>6</v>
      </c>
      <c r="F317" s="15">
        <f>VLOOKUP(A317,'RHB v. RHP'!C:AH, 12, FALSE)</f>
        <v>0</v>
      </c>
      <c r="G317" s="15">
        <f>VLOOKUP(A317,'RHB v. RHP'!C:AH, 13, FALSE)</f>
        <v>0</v>
      </c>
      <c r="H317" s="15">
        <f>VLOOKUP(A317,'RHB v. RHP'!C:AH, 6, FALSE)</f>
        <v>0</v>
      </c>
      <c r="I317" s="15">
        <f>VLOOKUP(A317,'RHB v. RHP'!C:AH, 25, FALSE)</f>
        <v>0</v>
      </c>
      <c r="J317" s="15">
        <f>VLOOKUP(A317,'RHB v. RHP'!C:AH, 17, FALSE)</f>
        <v>0</v>
      </c>
      <c r="K317" s="23">
        <f>VLOOKUP(A317,'RHB v. RHP'!C:AH, 32, FALSE)</f>
        <v>0</v>
      </c>
      <c r="L317" s="17">
        <f t="shared" si="2"/>
        <v>2.5</v>
      </c>
      <c r="M317" s="17">
        <f t="shared" si="3"/>
        <v>0.3438735178</v>
      </c>
      <c r="N317" s="24">
        <f t="shared" si="4"/>
        <v>0.1778656126</v>
      </c>
      <c r="O317" s="24">
        <f t="shared" si="5"/>
        <v>0</v>
      </c>
      <c r="P317" s="24">
        <f t="shared" si="6"/>
        <v>0.3162055336</v>
      </c>
      <c r="Q317" s="24">
        <f t="shared" si="7"/>
        <v>0.02371541502</v>
      </c>
      <c r="R317" s="24">
        <f t="shared" si="8"/>
        <v>0.1581027668</v>
      </c>
      <c r="S317" s="17">
        <f t="shared" si="9"/>
        <v>0</v>
      </c>
      <c r="T317" s="17">
        <f t="shared" si="10"/>
        <v>1.019762846</v>
      </c>
      <c r="U317" s="25">
        <f t="shared" si="11"/>
        <v>4380.352232</v>
      </c>
      <c r="V317" s="14"/>
      <c r="W317" s="14"/>
      <c r="X317" s="14"/>
      <c r="Y317" s="14"/>
    </row>
    <row r="318">
      <c r="A318" s="4" t="s">
        <v>306</v>
      </c>
      <c r="B318" s="13"/>
      <c r="C318" s="12">
        <f>VLOOKUP(A318,'RHB v. RHP'!C:AH, 5, FALSE)</f>
        <v>90</v>
      </c>
      <c r="D318" s="22">
        <f>VLOOKUP(A318,'RHB v. RHP'!C:AH, 8, FALSE)</f>
        <v>233</v>
      </c>
      <c r="E318" s="22">
        <f>VLOOKUP(A318,'RHB v. RHP'!C:AH, 31, FALSE)</f>
        <v>14</v>
      </c>
      <c r="F318" s="15">
        <f>VLOOKUP(A318,'RHB v. RHP'!C:AH, 12, FALSE)</f>
        <v>12</v>
      </c>
      <c r="G318" s="15">
        <f>VLOOKUP(A318,'RHB v. RHP'!C:AH, 13, FALSE)</f>
        <v>1</v>
      </c>
      <c r="H318" s="15">
        <f>VLOOKUP(A318,'RHB v. RHP'!C:AH, 6, FALSE)</f>
        <v>10</v>
      </c>
      <c r="I318" s="15">
        <f>VLOOKUP(A318,'RHB v. RHP'!C:AH, 25, FALSE)</f>
        <v>4</v>
      </c>
      <c r="J318" s="15">
        <f>VLOOKUP(A318,'RHB v. RHP'!C:AH, 17, FALSE)</f>
        <v>14</v>
      </c>
      <c r="K318" s="23">
        <f>VLOOKUP(A318,'RHB v. RHP'!C:AH, 32, FALSE)</f>
        <v>0</v>
      </c>
      <c r="L318" s="17">
        <f t="shared" si="2"/>
        <v>2.588888889</v>
      </c>
      <c r="M318" s="17">
        <f t="shared" si="3"/>
        <v>0.2434210526</v>
      </c>
      <c r="N318" s="24">
        <f t="shared" si="4"/>
        <v>0.2302631579</v>
      </c>
      <c r="O318" s="24">
        <f t="shared" si="5"/>
        <v>0.01754385965</v>
      </c>
      <c r="P318" s="24">
        <f t="shared" si="6"/>
        <v>0.3947368421</v>
      </c>
      <c r="Q318" s="24">
        <f t="shared" si="7"/>
        <v>0.03070175439</v>
      </c>
      <c r="R318" s="24">
        <f t="shared" si="8"/>
        <v>0.149122807</v>
      </c>
      <c r="S318" s="17">
        <f t="shared" si="9"/>
        <v>0</v>
      </c>
      <c r="T318" s="17">
        <f t="shared" si="10"/>
        <v>1.065789474</v>
      </c>
      <c r="U318" s="25">
        <f t="shared" si="11"/>
        <v>4578.057848</v>
      </c>
      <c r="V318" s="14"/>
      <c r="W318" s="14"/>
      <c r="X318" s="14"/>
      <c r="Y318" s="14"/>
    </row>
    <row r="319">
      <c r="A319" s="4" t="s">
        <v>214</v>
      </c>
      <c r="B319" s="13"/>
      <c r="C319" s="12">
        <f>VLOOKUP(A319,'RHB v. RHP'!C:AH, 5, FALSE)</f>
        <v>160</v>
      </c>
      <c r="D319" s="22">
        <f>VLOOKUP(A319,'RHB v. RHP'!C:AH, 8, FALSE)</f>
        <v>478</v>
      </c>
      <c r="E319" s="22">
        <f>VLOOKUP(A319,'RHB v. RHP'!C:AH, 31, FALSE)</f>
        <v>86</v>
      </c>
      <c r="F319" s="15">
        <f>VLOOKUP(A319,'RHB v. RHP'!C:AH, 12, FALSE)</f>
        <v>16</v>
      </c>
      <c r="G319" s="15">
        <f>VLOOKUP(A319,'RHB v. RHP'!C:AH, 13, FALSE)</f>
        <v>0</v>
      </c>
      <c r="H319" s="15">
        <f>VLOOKUP(A319,'RHB v. RHP'!C:AH, 6, FALSE)</f>
        <v>10</v>
      </c>
      <c r="I319" s="15">
        <f>VLOOKUP(A319,'RHB v. RHP'!C:AH, 25, FALSE)</f>
        <v>6</v>
      </c>
      <c r="J319" s="15">
        <f>VLOOKUP(A319,'RHB v. RHP'!C:AH, 17, FALSE)</f>
        <v>33</v>
      </c>
      <c r="K319" s="23">
        <f>VLOOKUP(A319,'RHB v. RHP'!C:AH, 32, FALSE)</f>
        <v>1</v>
      </c>
      <c r="L319" s="17">
        <f t="shared" si="2"/>
        <v>2.9875</v>
      </c>
      <c r="M319" s="17">
        <f t="shared" si="3"/>
        <v>0.4664764622</v>
      </c>
      <c r="N319" s="24">
        <f t="shared" si="4"/>
        <v>0.1783166904</v>
      </c>
      <c r="O319" s="24">
        <f t="shared" si="5"/>
        <v>0</v>
      </c>
      <c r="P319" s="24">
        <f t="shared" si="6"/>
        <v>0.2567760342</v>
      </c>
      <c r="Q319" s="24">
        <f t="shared" si="7"/>
        <v>0.02567760342</v>
      </c>
      <c r="R319" s="24">
        <f t="shared" si="8"/>
        <v>0.1512125535</v>
      </c>
      <c r="S319" s="17">
        <f t="shared" si="9"/>
        <v>0.007132667618</v>
      </c>
      <c r="T319" s="17">
        <f t="shared" si="10"/>
        <v>1.085592011</v>
      </c>
      <c r="U319" s="25">
        <f t="shared" si="11"/>
        <v>4663.11889</v>
      </c>
      <c r="V319" s="14"/>
      <c r="W319" s="14"/>
      <c r="X319" s="14"/>
      <c r="Y319" s="14"/>
    </row>
    <row r="320">
      <c r="A320" s="4" t="s">
        <v>51</v>
      </c>
      <c r="B320" s="13"/>
      <c r="C320" s="12">
        <f>VLOOKUP(A320,'RHB v. RHP'!C:AH, 5, FALSE)</f>
        <v>107</v>
      </c>
      <c r="D320" s="22">
        <f>VLOOKUP(A320,'RHB v. RHP'!C:AH, 8, FALSE)</f>
        <v>273</v>
      </c>
      <c r="E320" s="22">
        <f>VLOOKUP(A320,'RHB v. RHP'!C:AH, 31, FALSE)</f>
        <v>35</v>
      </c>
      <c r="F320" s="15">
        <f>VLOOKUP(A320,'RHB v. RHP'!C:AH, 12, FALSE)</f>
        <v>14</v>
      </c>
      <c r="G320" s="15">
        <f>VLOOKUP(A320,'RHB v. RHP'!C:AH, 13, FALSE)</f>
        <v>0</v>
      </c>
      <c r="H320" s="15">
        <f>VLOOKUP(A320,'RHB v. RHP'!C:AH, 6, FALSE)</f>
        <v>8</v>
      </c>
      <c r="I320" s="15">
        <f>VLOOKUP(A320,'RHB v. RHP'!C:AH, 25, FALSE)</f>
        <v>0</v>
      </c>
      <c r="J320" s="15">
        <f>VLOOKUP(A320,'RHB v. RHP'!C:AH, 17, FALSE)</f>
        <v>15</v>
      </c>
      <c r="K320" s="23">
        <f>VLOOKUP(A320,'RHB v. RHP'!C:AH, 32, FALSE)</f>
        <v>1</v>
      </c>
      <c r="L320" s="17">
        <f t="shared" si="2"/>
        <v>2.551401869</v>
      </c>
      <c r="M320" s="17">
        <f t="shared" si="3"/>
        <v>0.3508064516</v>
      </c>
      <c r="N320" s="24">
        <f t="shared" si="4"/>
        <v>0.2318548387</v>
      </c>
      <c r="O320" s="24">
        <f t="shared" si="5"/>
        <v>0</v>
      </c>
      <c r="P320" s="24">
        <f t="shared" si="6"/>
        <v>0.3225806452</v>
      </c>
      <c r="Q320" s="24">
        <f t="shared" si="7"/>
        <v>0.01209677419</v>
      </c>
      <c r="R320" s="24">
        <f t="shared" si="8"/>
        <v>0.1411290323</v>
      </c>
      <c r="S320" s="17">
        <f t="shared" si="9"/>
        <v>0.01008064516</v>
      </c>
      <c r="T320" s="17">
        <f t="shared" si="10"/>
        <v>1.068548387</v>
      </c>
      <c r="U320" s="25">
        <f t="shared" si="11"/>
        <v>4589.908655</v>
      </c>
      <c r="V320" s="14"/>
      <c r="W320" s="14"/>
      <c r="X320" s="14"/>
      <c r="Y320" s="14"/>
    </row>
    <row r="321">
      <c r="A321" s="8" t="s">
        <v>454</v>
      </c>
      <c r="B321" s="13"/>
      <c r="C321" s="12">
        <f>VLOOKUP(A321,'RHB v. RHP'!C:AH, 5, FALSE)</f>
        <v>20</v>
      </c>
      <c r="D321" s="22">
        <f>VLOOKUP(A321,'RHB v. RHP'!C:AH, 8, FALSE)</f>
        <v>44</v>
      </c>
      <c r="E321" s="22">
        <f>VLOOKUP(A321,'RHB v. RHP'!C:AH, 31, FALSE)</f>
        <v>5</v>
      </c>
      <c r="F321" s="15">
        <f>VLOOKUP(A321,'RHB v. RHP'!C:AH, 12, FALSE)</f>
        <v>2</v>
      </c>
      <c r="G321" s="15">
        <f>VLOOKUP(A321,'RHB v. RHP'!C:AH, 13, FALSE)</f>
        <v>1</v>
      </c>
      <c r="H321" s="15">
        <f>VLOOKUP(A321,'RHB v. RHP'!C:AH, 6, FALSE)</f>
        <v>0</v>
      </c>
      <c r="I321" s="15">
        <f>VLOOKUP(A321,'RHB v. RHP'!C:AH, 25, FALSE)</f>
        <v>0</v>
      </c>
      <c r="J321" s="15">
        <f>VLOOKUP(A321,'RHB v. RHP'!C:AH, 17, FALSE)</f>
        <v>0</v>
      </c>
      <c r="K321" s="23">
        <f>VLOOKUP(A321,'RHB v. RHP'!C:AH, 32, FALSE)</f>
        <v>0</v>
      </c>
      <c r="L321" s="17">
        <f t="shared" si="2"/>
        <v>2.2</v>
      </c>
      <c r="M321" s="17">
        <f t="shared" si="3"/>
        <v>0.3146067416</v>
      </c>
      <c r="N321" s="24">
        <f t="shared" si="4"/>
        <v>0.2059925094</v>
      </c>
      <c r="O321" s="24">
        <f t="shared" si="5"/>
        <v>0.02996254682</v>
      </c>
      <c r="P321" s="24">
        <f t="shared" si="6"/>
        <v>0.2996254682</v>
      </c>
      <c r="Q321" s="24">
        <f t="shared" si="7"/>
        <v>0.02247191011</v>
      </c>
      <c r="R321" s="24">
        <f t="shared" si="8"/>
        <v>0.1498127341</v>
      </c>
      <c r="S321" s="17">
        <f t="shared" si="9"/>
        <v>0</v>
      </c>
      <c r="T321" s="17">
        <f t="shared" si="10"/>
        <v>1.02247191</v>
      </c>
      <c r="U321" s="25">
        <f t="shared" si="11"/>
        <v>4391.988913</v>
      </c>
      <c r="V321" s="14"/>
      <c r="W321" s="14"/>
      <c r="X321" s="14"/>
      <c r="Y321" s="14"/>
    </row>
    <row r="322">
      <c r="A322" s="4" t="s">
        <v>80</v>
      </c>
      <c r="B322" s="13"/>
      <c r="C322" s="12">
        <f>VLOOKUP(A322,'RHB v. RHP'!C:AH, 5, FALSE)</f>
        <v>47</v>
      </c>
      <c r="D322" s="22">
        <f>VLOOKUP(A322,'RHB v. RHP'!C:AH, 8, FALSE)</f>
        <v>135</v>
      </c>
      <c r="E322" s="22">
        <f>VLOOKUP(A322,'RHB v. RHP'!C:AH, 31, FALSE)</f>
        <v>25</v>
      </c>
      <c r="F322" s="15">
        <f>VLOOKUP(A322,'RHB v. RHP'!C:AH, 12, FALSE)</f>
        <v>2</v>
      </c>
      <c r="G322" s="15">
        <f>VLOOKUP(A322,'RHB v. RHP'!C:AH, 13, FALSE)</f>
        <v>1</v>
      </c>
      <c r="H322" s="15">
        <f>VLOOKUP(A322,'RHB v. RHP'!C:AH, 6, FALSE)</f>
        <v>2</v>
      </c>
      <c r="I322" s="15">
        <f>VLOOKUP(A322,'RHB v. RHP'!C:AH, 25, FALSE)</f>
        <v>2</v>
      </c>
      <c r="J322" s="15">
        <f>VLOOKUP(A322,'RHB v. RHP'!C:AH, 17, FALSE)</f>
        <v>9</v>
      </c>
      <c r="K322" s="23">
        <f>VLOOKUP(A322,'RHB v. RHP'!C:AH, 32, FALSE)</f>
        <v>0</v>
      </c>
      <c r="L322" s="17">
        <f t="shared" si="2"/>
        <v>2.872340426</v>
      </c>
      <c r="M322" s="17">
        <f t="shared" si="3"/>
        <v>0.4022346369</v>
      </c>
      <c r="N322" s="24">
        <f t="shared" si="4"/>
        <v>0.1536312849</v>
      </c>
      <c r="O322" s="24">
        <f t="shared" si="5"/>
        <v>0.02234636872</v>
      </c>
      <c r="P322" s="24">
        <f t="shared" si="6"/>
        <v>0.2793296089</v>
      </c>
      <c r="Q322" s="24">
        <f t="shared" si="7"/>
        <v>0.02793296089</v>
      </c>
      <c r="R322" s="24">
        <f t="shared" si="8"/>
        <v>0.1620111732</v>
      </c>
      <c r="S322" s="17">
        <f t="shared" si="9"/>
        <v>0</v>
      </c>
      <c r="T322" s="17">
        <f t="shared" si="10"/>
        <v>1.047486034</v>
      </c>
      <c r="U322" s="25">
        <f t="shared" si="11"/>
        <v>4499.436122</v>
      </c>
      <c r="V322" s="14"/>
      <c r="W322" s="14"/>
      <c r="X322" s="14"/>
      <c r="Y322" s="14"/>
    </row>
    <row r="323">
      <c r="A323" s="4" t="s">
        <v>198</v>
      </c>
      <c r="B323" s="13"/>
      <c r="C323" s="12">
        <f>VLOOKUP(A323,'RHB v. RHP'!C:AH, 5, FALSE)</f>
        <v>141</v>
      </c>
      <c r="D323" s="22">
        <f>VLOOKUP(A323,'RHB v. RHP'!C:AH, 8, FALSE)</f>
        <v>460</v>
      </c>
      <c r="E323" s="22">
        <f>VLOOKUP(A323,'RHB v. RHP'!C:AH, 31, FALSE)</f>
        <v>79</v>
      </c>
      <c r="F323" s="15">
        <f>VLOOKUP(A323,'RHB v. RHP'!C:AH, 12, FALSE)</f>
        <v>24</v>
      </c>
      <c r="G323" s="15">
        <f>VLOOKUP(A323,'RHB v. RHP'!C:AH, 13, FALSE)</f>
        <v>0</v>
      </c>
      <c r="H323" s="15">
        <f>VLOOKUP(A323,'RHB v. RHP'!C:AH, 6, FALSE)</f>
        <v>5</v>
      </c>
      <c r="I323" s="15">
        <f>VLOOKUP(A323,'RHB v. RHP'!C:AH, 25, FALSE)</f>
        <v>6</v>
      </c>
      <c r="J323" s="15">
        <f>VLOOKUP(A323,'RHB v. RHP'!C:AH, 17, FALSE)</f>
        <v>35</v>
      </c>
      <c r="K323" s="23">
        <f>VLOOKUP(A323,'RHB v. RHP'!C:AH, 32, FALSE)</f>
        <v>2</v>
      </c>
      <c r="L323" s="17">
        <f t="shared" si="2"/>
        <v>3.262411348</v>
      </c>
      <c r="M323" s="17">
        <f t="shared" si="3"/>
        <v>0.4480234261</v>
      </c>
      <c r="N323" s="24">
        <f t="shared" si="4"/>
        <v>0.2415812592</v>
      </c>
      <c r="O323" s="24">
        <f t="shared" si="5"/>
        <v>0</v>
      </c>
      <c r="P323" s="24">
        <f t="shared" si="6"/>
        <v>0.1903367496</v>
      </c>
      <c r="Q323" s="24">
        <f t="shared" si="7"/>
        <v>0.02635431918</v>
      </c>
      <c r="R323" s="24">
        <f t="shared" si="8"/>
        <v>0.1610541728</v>
      </c>
      <c r="S323" s="17">
        <f t="shared" si="9"/>
        <v>0.01464128843</v>
      </c>
      <c r="T323" s="17">
        <f t="shared" si="10"/>
        <v>1.081991215</v>
      </c>
      <c r="U323" s="25">
        <f t="shared" si="11"/>
        <v>4647.651808</v>
      </c>
      <c r="V323" s="14"/>
      <c r="W323" s="14"/>
      <c r="X323" s="14"/>
      <c r="Y323" s="14"/>
    </row>
    <row r="324">
      <c r="A324" s="8" t="s">
        <v>401</v>
      </c>
      <c r="B324" s="13"/>
      <c r="C324" s="12">
        <f>VLOOKUP(A324,'RHB v. RHP'!C:AH, 5, FALSE)</f>
        <v>19</v>
      </c>
      <c r="D324" s="22">
        <f>VLOOKUP(A324,'RHB v. RHP'!C:AH, 8, FALSE)</f>
        <v>57</v>
      </c>
      <c r="E324" s="22">
        <f>VLOOKUP(A324,'RHB v. RHP'!C:AH, 31, FALSE)</f>
        <v>11</v>
      </c>
      <c r="F324" s="15">
        <f>VLOOKUP(A324,'RHB v. RHP'!C:AH, 12, FALSE)</f>
        <v>0</v>
      </c>
      <c r="G324" s="15">
        <f>VLOOKUP(A324,'RHB v. RHP'!C:AH, 13, FALSE)</f>
        <v>0</v>
      </c>
      <c r="H324" s="15">
        <f>VLOOKUP(A324,'RHB v. RHP'!C:AH, 6, FALSE)</f>
        <v>1</v>
      </c>
      <c r="I324" s="15">
        <f>VLOOKUP(A324,'RHB v. RHP'!C:AH, 25, FALSE)</f>
        <v>0</v>
      </c>
      <c r="J324" s="15">
        <f>VLOOKUP(A324,'RHB v. RHP'!C:AH, 17, FALSE)</f>
        <v>2</v>
      </c>
      <c r="K324" s="23">
        <f>VLOOKUP(A324,'RHB v. RHP'!C:AH, 32, FALSE)</f>
        <v>0</v>
      </c>
      <c r="L324" s="17">
        <f t="shared" si="2"/>
        <v>3</v>
      </c>
      <c r="M324" s="17">
        <f t="shared" si="3"/>
        <v>0.3642857143</v>
      </c>
      <c r="N324" s="24">
        <f t="shared" si="4"/>
        <v>0.1607142857</v>
      </c>
      <c r="O324" s="24">
        <f t="shared" si="5"/>
        <v>0</v>
      </c>
      <c r="P324" s="24">
        <f t="shared" si="6"/>
        <v>0.3214285714</v>
      </c>
      <c r="Q324" s="24">
        <f t="shared" si="7"/>
        <v>0.02142857143</v>
      </c>
      <c r="R324" s="24">
        <f t="shared" si="8"/>
        <v>0.1571428571</v>
      </c>
      <c r="S324" s="17">
        <f t="shared" si="9"/>
        <v>0</v>
      </c>
      <c r="T324" s="17">
        <f t="shared" si="10"/>
        <v>1.025</v>
      </c>
      <c r="U324" s="25">
        <f t="shared" si="11"/>
        <v>4402.848227</v>
      </c>
      <c r="V324" s="14"/>
      <c r="W324" s="14"/>
      <c r="X324" s="14"/>
      <c r="Y324" s="14"/>
    </row>
    <row r="325">
      <c r="A325" s="8" t="s">
        <v>83</v>
      </c>
      <c r="B325" s="13"/>
      <c r="C325" s="12">
        <f>VLOOKUP(A325,'RHB v. RHP'!C:AH, 5, FALSE)</f>
        <v>79</v>
      </c>
      <c r="D325" s="22">
        <f>VLOOKUP(A325,'RHB v. RHP'!C:AH, 8, FALSE)</f>
        <v>175</v>
      </c>
      <c r="E325" s="22">
        <f>VLOOKUP(A325,'RHB v. RHP'!C:AH, 31, FALSE)</f>
        <v>32</v>
      </c>
      <c r="F325" s="15">
        <f>VLOOKUP(A325,'RHB v. RHP'!C:AH, 12, FALSE)</f>
        <v>7</v>
      </c>
      <c r="G325" s="15">
        <f>VLOOKUP(A325,'RHB v. RHP'!C:AH, 13, FALSE)</f>
        <v>2</v>
      </c>
      <c r="H325" s="15">
        <f>VLOOKUP(A325,'RHB v. RHP'!C:AH, 6, FALSE)</f>
        <v>1</v>
      </c>
      <c r="I325" s="15">
        <f>VLOOKUP(A325,'RHB v. RHP'!C:AH, 25, FALSE)</f>
        <v>0</v>
      </c>
      <c r="J325" s="15">
        <f>VLOOKUP(A325,'RHB v. RHP'!C:AH, 17, FALSE)</f>
        <v>8</v>
      </c>
      <c r="K325" s="23">
        <f>VLOOKUP(A325,'RHB v. RHP'!C:AH, 32, FALSE)</f>
        <v>1</v>
      </c>
      <c r="L325" s="17">
        <f t="shared" si="2"/>
        <v>2.215189873</v>
      </c>
      <c r="M325" s="17">
        <f t="shared" si="3"/>
        <v>0.4145728643</v>
      </c>
      <c r="N325" s="24">
        <f t="shared" si="4"/>
        <v>0.2010050251</v>
      </c>
      <c r="O325" s="24">
        <f t="shared" si="5"/>
        <v>0.04020100503</v>
      </c>
      <c r="P325" s="24">
        <f t="shared" si="6"/>
        <v>0.2261306533</v>
      </c>
      <c r="Q325" s="24">
        <f t="shared" si="7"/>
        <v>0.01507537688</v>
      </c>
      <c r="R325" s="24">
        <f t="shared" si="8"/>
        <v>0.1407035176</v>
      </c>
      <c r="S325" s="17">
        <f t="shared" si="9"/>
        <v>0.01256281407</v>
      </c>
      <c r="T325" s="17">
        <f t="shared" si="10"/>
        <v>1.050251256</v>
      </c>
      <c r="U325" s="25">
        <f t="shared" si="11"/>
        <v>4511.31403</v>
      </c>
      <c r="V325" s="14"/>
      <c r="W325" s="14"/>
      <c r="X325" s="14"/>
      <c r="Y325" s="14"/>
    </row>
    <row r="326">
      <c r="A326" s="8" t="s">
        <v>434</v>
      </c>
      <c r="B326" s="13"/>
      <c r="C326" s="12">
        <f>VLOOKUP(A326,'RHB v. RHP'!C:AH, 5, FALSE)</f>
        <v>18</v>
      </c>
      <c r="D326" s="22">
        <f>VLOOKUP(A326,'RHB v. RHP'!C:AH, 8, FALSE)</f>
        <v>31</v>
      </c>
      <c r="E326" s="22">
        <f>VLOOKUP(A326,'RHB v. RHP'!C:AH, 31, FALSE)</f>
        <v>4</v>
      </c>
      <c r="F326" s="15">
        <f>VLOOKUP(A326,'RHB v. RHP'!C:AH, 12, FALSE)</f>
        <v>1</v>
      </c>
      <c r="G326" s="15">
        <f>VLOOKUP(A326,'RHB v. RHP'!C:AH, 13, FALSE)</f>
        <v>0</v>
      </c>
      <c r="H326" s="15">
        <f>VLOOKUP(A326,'RHB v. RHP'!C:AH, 6, FALSE)</f>
        <v>0</v>
      </c>
      <c r="I326" s="15">
        <f>VLOOKUP(A326,'RHB v. RHP'!C:AH, 25, FALSE)</f>
        <v>0</v>
      </c>
      <c r="J326" s="15">
        <f>VLOOKUP(A326,'RHB v. RHP'!C:AH, 17, FALSE)</f>
        <v>0</v>
      </c>
      <c r="K326" s="23">
        <f>VLOOKUP(A326,'RHB v. RHP'!C:AH, 32, FALSE)</f>
        <v>0</v>
      </c>
      <c r="L326" s="17">
        <f t="shared" si="2"/>
        <v>1.722222222</v>
      </c>
      <c r="M326" s="17">
        <f t="shared" si="3"/>
        <v>0.3188976378</v>
      </c>
      <c r="N326" s="24">
        <f t="shared" si="4"/>
        <v>0.1968503937</v>
      </c>
      <c r="O326" s="24">
        <f t="shared" si="5"/>
        <v>0</v>
      </c>
      <c r="P326" s="24">
        <f t="shared" si="6"/>
        <v>0.3149606299</v>
      </c>
      <c r="Q326" s="24">
        <f t="shared" si="7"/>
        <v>0.02362204724</v>
      </c>
      <c r="R326" s="24">
        <f t="shared" si="8"/>
        <v>0.157480315</v>
      </c>
      <c r="S326" s="17">
        <f t="shared" si="9"/>
        <v>0</v>
      </c>
      <c r="T326" s="17">
        <f t="shared" si="10"/>
        <v>1.011811024</v>
      </c>
      <c r="U326" s="25">
        <f t="shared" si="11"/>
        <v>4346.195484</v>
      </c>
      <c r="V326" s="14"/>
      <c r="W326" s="14"/>
      <c r="X326" s="14"/>
      <c r="Y326" s="14"/>
    </row>
    <row r="327">
      <c r="A327" s="4" t="s">
        <v>260</v>
      </c>
      <c r="B327" s="13"/>
      <c r="C327" s="12">
        <f>VLOOKUP(A327,'RHB v. RHP'!C:AH, 5, FALSE)</f>
        <v>33</v>
      </c>
      <c r="D327" s="22">
        <f>VLOOKUP(A327,'RHB v. RHP'!C:AH, 8, FALSE)</f>
        <v>77</v>
      </c>
      <c r="E327" s="22">
        <f>VLOOKUP(A327,'RHB v. RHP'!C:AH, 31, FALSE)</f>
        <v>7</v>
      </c>
      <c r="F327" s="15">
        <f>VLOOKUP(A327,'RHB v. RHP'!C:AH, 12, FALSE)</f>
        <v>3</v>
      </c>
      <c r="G327" s="15">
        <f>VLOOKUP(A327,'RHB v. RHP'!C:AH, 13, FALSE)</f>
        <v>0</v>
      </c>
      <c r="H327" s="15">
        <f>VLOOKUP(A327,'RHB v. RHP'!C:AH, 6, FALSE)</f>
        <v>2</v>
      </c>
      <c r="I327" s="15">
        <f>VLOOKUP(A327,'RHB v. RHP'!C:AH, 25, FALSE)</f>
        <v>0</v>
      </c>
      <c r="J327" s="15">
        <f>VLOOKUP(A327,'RHB v. RHP'!C:AH, 17, FALSE)</f>
        <v>6</v>
      </c>
      <c r="K327" s="23">
        <f>VLOOKUP(A327,'RHB v. RHP'!C:AH, 32, FALSE)</f>
        <v>0</v>
      </c>
      <c r="L327" s="17">
        <f t="shared" si="2"/>
        <v>2.333333333</v>
      </c>
      <c r="M327" s="17">
        <f t="shared" si="3"/>
        <v>0.3</v>
      </c>
      <c r="N327" s="24">
        <f t="shared" si="4"/>
        <v>0.2</v>
      </c>
      <c r="O327" s="24">
        <f t="shared" si="5"/>
        <v>0</v>
      </c>
      <c r="P327" s="24">
        <f t="shared" si="6"/>
        <v>0.3333333333</v>
      </c>
      <c r="Q327" s="24">
        <f t="shared" si="7"/>
        <v>0.02</v>
      </c>
      <c r="R327" s="24">
        <f t="shared" si="8"/>
        <v>0.1733333333</v>
      </c>
      <c r="S327" s="17">
        <f t="shared" si="9"/>
        <v>0</v>
      </c>
      <c r="T327" s="17">
        <f t="shared" si="10"/>
        <v>1.026666667</v>
      </c>
      <c r="U327" s="25">
        <f t="shared" si="11"/>
        <v>4410.007329</v>
      </c>
      <c r="V327" s="14"/>
      <c r="W327" s="14"/>
      <c r="X327" s="14"/>
      <c r="Y327" s="14"/>
    </row>
    <row r="328">
      <c r="A328" s="8" t="s">
        <v>450</v>
      </c>
      <c r="B328" s="13"/>
      <c r="C328" s="12">
        <f>VLOOKUP(A328,'RHB v. RHP'!C:AH, 5, FALSE)</f>
        <v>23</v>
      </c>
      <c r="D328" s="22">
        <f>VLOOKUP(A328,'RHB v. RHP'!C:AH, 8, FALSE)</f>
        <v>45</v>
      </c>
      <c r="E328" s="22">
        <f>VLOOKUP(A328,'RHB v. RHP'!C:AH, 31, FALSE)</f>
        <v>4</v>
      </c>
      <c r="F328" s="15">
        <f>VLOOKUP(A328,'RHB v. RHP'!C:AH, 12, FALSE)</f>
        <v>2</v>
      </c>
      <c r="G328" s="15">
        <f>VLOOKUP(A328,'RHB v. RHP'!C:AH, 13, FALSE)</f>
        <v>0</v>
      </c>
      <c r="H328" s="15">
        <f>VLOOKUP(A328,'RHB v. RHP'!C:AH, 6, FALSE)</f>
        <v>0</v>
      </c>
      <c r="I328" s="15">
        <f>VLOOKUP(A328,'RHB v. RHP'!C:AH, 25, FALSE)</f>
        <v>0</v>
      </c>
      <c r="J328" s="15">
        <f>VLOOKUP(A328,'RHB v. RHP'!C:AH, 17, FALSE)</f>
        <v>5</v>
      </c>
      <c r="K328" s="23">
        <f>VLOOKUP(A328,'RHB v. RHP'!C:AH, 32, FALSE)</f>
        <v>0</v>
      </c>
      <c r="L328" s="17">
        <f t="shared" si="2"/>
        <v>1.956521739</v>
      </c>
      <c r="M328" s="17">
        <f t="shared" si="3"/>
        <v>0.302238806</v>
      </c>
      <c r="N328" s="24">
        <f t="shared" si="4"/>
        <v>0.2052238806</v>
      </c>
      <c r="O328" s="24">
        <f t="shared" si="5"/>
        <v>0</v>
      </c>
      <c r="P328" s="24">
        <f t="shared" si="6"/>
        <v>0.2985074627</v>
      </c>
      <c r="Q328" s="24">
        <f t="shared" si="7"/>
        <v>0.0223880597</v>
      </c>
      <c r="R328" s="24">
        <f t="shared" si="8"/>
        <v>0.1865671642</v>
      </c>
      <c r="S328" s="17">
        <f t="shared" si="9"/>
        <v>0</v>
      </c>
      <c r="T328" s="17">
        <f t="shared" si="10"/>
        <v>1.014925373</v>
      </c>
      <c r="U328" s="25">
        <f t="shared" si="11"/>
        <v>4359.573053</v>
      </c>
      <c r="V328" s="14"/>
      <c r="W328" s="14"/>
      <c r="X328" s="14"/>
      <c r="Y328" s="14"/>
    </row>
    <row r="329">
      <c r="A329" s="4" t="s">
        <v>371</v>
      </c>
      <c r="B329" s="13"/>
      <c r="C329" s="12">
        <f>VLOOKUP(A329,'RHB v. RHP'!C:AH, 5, FALSE)</f>
        <v>70</v>
      </c>
      <c r="D329" s="22">
        <f>VLOOKUP(A329,'RHB v. RHP'!C:AH, 8, FALSE)</f>
        <v>146</v>
      </c>
      <c r="E329" s="22">
        <f>VLOOKUP(A329,'RHB v. RHP'!C:AH, 31, FALSE)</f>
        <v>14</v>
      </c>
      <c r="F329" s="15">
        <f>VLOOKUP(A329,'RHB v. RHP'!C:AH, 12, FALSE)</f>
        <v>4</v>
      </c>
      <c r="G329" s="15">
        <f>VLOOKUP(A329,'RHB v. RHP'!C:AH, 13, FALSE)</f>
        <v>2</v>
      </c>
      <c r="H329" s="15">
        <f>VLOOKUP(A329,'RHB v. RHP'!C:AH, 6, FALSE)</f>
        <v>3</v>
      </c>
      <c r="I329" s="15">
        <f>VLOOKUP(A329,'RHB v. RHP'!C:AH, 25, FALSE)</f>
        <v>3</v>
      </c>
      <c r="J329" s="15">
        <f>VLOOKUP(A329,'RHB v. RHP'!C:AH, 17, FALSE)</f>
        <v>5</v>
      </c>
      <c r="K329" s="23">
        <f>VLOOKUP(A329,'RHB v. RHP'!C:AH, 32, FALSE)</f>
        <v>4</v>
      </c>
      <c r="L329" s="17">
        <f t="shared" si="2"/>
        <v>2.085714286</v>
      </c>
      <c r="M329" s="17">
        <f t="shared" si="3"/>
        <v>0.3008130081</v>
      </c>
      <c r="N329" s="24">
        <f t="shared" si="4"/>
        <v>0.1761517615</v>
      </c>
      <c r="O329" s="24">
        <f t="shared" si="5"/>
        <v>0.0433604336</v>
      </c>
      <c r="P329" s="24">
        <f t="shared" si="6"/>
        <v>0.298102981</v>
      </c>
      <c r="Q329" s="24">
        <f t="shared" si="7"/>
        <v>0.0325203252</v>
      </c>
      <c r="R329" s="24">
        <f t="shared" si="8"/>
        <v>0.135501355</v>
      </c>
      <c r="S329" s="17">
        <f t="shared" si="9"/>
        <v>0.05420054201</v>
      </c>
      <c r="T329" s="17">
        <f t="shared" si="10"/>
        <v>1.040650407</v>
      </c>
      <c r="U329" s="25">
        <f t="shared" si="11"/>
        <v>4470.073948</v>
      </c>
      <c r="V329" s="14"/>
      <c r="W329" s="14"/>
      <c r="X329" s="14"/>
      <c r="Y329" s="14"/>
    </row>
    <row r="330">
      <c r="A330" s="4" t="s">
        <v>369</v>
      </c>
      <c r="B330" s="13"/>
      <c r="C330" s="12">
        <f>VLOOKUP(A330,'RHB v. RHP'!C:AH, 5, FALSE)</f>
        <v>70</v>
      </c>
      <c r="D330" s="22">
        <f>VLOOKUP(A330,'RHB v. RHP'!C:AH, 8, FALSE)</f>
        <v>183</v>
      </c>
      <c r="E330" s="22">
        <f>VLOOKUP(A330,'RHB v. RHP'!C:AH, 31, FALSE)</f>
        <v>27</v>
      </c>
      <c r="F330" s="15">
        <f>VLOOKUP(A330,'RHB v. RHP'!C:AH, 12, FALSE)</f>
        <v>4</v>
      </c>
      <c r="G330" s="15">
        <f>VLOOKUP(A330,'RHB v. RHP'!C:AH, 13, FALSE)</f>
        <v>0</v>
      </c>
      <c r="H330" s="15">
        <f>VLOOKUP(A330,'RHB v. RHP'!C:AH, 6, FALSE)</f>
        <v>3</v>
      </c>
      <c r="I330" s="15">
        <f>VLOOKUP(A330,'RHB v. RHP'!C:AH, 25, FALSE)</f>
        <v>6</v>
      </c>
      <c r="J330" s="15">
        <f>VLOOKUP(A330,'RHB v. RHP'!C:AH, 17, FALSE)</f>
        <v>21</v>
      </c>
      <c r="K330" s="23">
        <f>VLOOKUP(A330,'RHB v. RHP'!C:AH, 32, FALSE)</f>
        <v>0</v>
      </c>
      <c r="L330" s="17">
        <f t="shared" si="2"/>
        <v>2.614285714</v>
      </c>
      <c r="M330" s="17">
        <f t="shared" si="3"/>
        <v>0.3694581281</v>
      </c>
      <c r="N330" s="24">
        <f t="shared" si="4"/>
        <v>0.1600985222</v>
      </c>
      <c r="O330" s="24">
        <f t="shared" si="5"/>
        <v>0</v>
      </c>
      <c r="P330" s="24">
        <f t="shared" si="6"/>
        <v>0.2709359606</v>
      </c>
      <c r="Q330" s="24">
        <f t="shared" si="7"/>
        <v>0.04433497537</v>
      </c>
      <c r="R330" s="24">
        <f t="shared" si="8"/>
        <v>0.2019704433</v>
      </c>
      <c r="S330" s="17">
        <f t="shared" si="9"/>
        <v>0</v>
      </c>
      <c r="T330" s="17">
        <f t="shared" si="10"/>
        <v>1.04679803</v>
      </c>
      <c r="U330" s="25">
        <f t="shared" si="11"/>
        <v>4496.480827</v>
      </c>
      <c r="V330" s="14"/>
      <c r="W330" s="14"/>
      <c r="X330" s="14"/>
      <c r="Y330" s="14"/>
    </row>
    <row r="331">
      <c r="A331" s="4" t="s">
        <v>92</v>
      </c>
      <c r="B331" s="13"/>
      <c r="C331" s="12">
        <f>VLOOKUP(A331,'RHB v. RHP'!C:AH, 5, FALSE)</f>
        <v>150</v>
      </c>
      <c r="D331" s="22">
        <f>VLOOKUP(A331,'RHB v. RHP'!C:AH, 8, FALSE)</f>
        <v>477</v>
      </c>
      <c r="E331" s="22">
        <f>VLOOKUP(A331,'RHB v. RHP'!C:AH, 31, FALSE)</f>
        <v>92</v>
      </c>
      <c r="F331" s="15">
        <f>VLOOKUP(A331,'RHB v. RHP'!C:AH, 12, FALSE)</f>
        <v>15</v>
      </c>
      <c r="G331" s="15">
        <f>VLOOKUP(A331,'RHB v. RHP'!C:AH, 13, FALSE)</f>
        <v>2</v>
      </c>
      <c r="H331" s="15">
        <f>VLOOKUP(A331,'RHB v. RHP'!C:AH, 6, FALSE)</f>
        <v>7</v>
      </c>
      <c r="I331" s="15">
        <f>VLOOKUP(A331,'RHB v. RHP'!C:AH, 25, FALSE)</f>
        <v>3</v>
      </c>
      <c r="J331" s="15">
        <f>VLOOKUP(A331,'RHB v. RHP'!C:AH, 17, FALSE)</f>
        <v>19</v>
      </c>
      <c r="K331" s="23">
        <f>VLOOKUP(A331,'RHB v. RHP'!C:AH, 32, FALSE)</f>
        <v>6</v>
      </c>
      <c r="L331" s="17">
        <f t="shared" si="2"/>
        <v>3.18</v>
      </c>
      <c r="M331" s="17">
        <f t="shared" si="3"/>
        <v>0.4928571429</v>
      </c>
      <c r="N331" s="24">
        <f t="shared" si="4"/>
        <v>0.1714285714</v>
      </c>
      <c r="O331" s="24">
        <f t="shared" si="5"/>
        <v>0.02285714286</v>
      </c>
      <c r="P331" s="24">
        <f t="shared" si="6"/>
        <v>0.2142857143</v>
      </c>
      <c r="Q331" s="24">
        <f t="shared" si="7"/>
        <v>0.01714285714</v>
      </c>
      <c r="R331" s="24">
        <f t="shared" si="8"/>
        <v>0.1114285714</v>
      </c>
      <c r="S331" s="17">
        <f t="shared" si="9"/>
        <v>0.04285714286</v>
      </c>
      <c r="T331" s="17">
        <f t="shared" si="10"/>
        <v>1.072857143</v>
      </c>
      <c r="U331" s="25">
        <f t="shared" si="11"/>
        <v>4608.41675</v>
      </c>
      <c r="V331" s="14"/>
      <c r="W331" s="14"/>
      <c r="X331" s="14"/>
      <c r="Y331" s="14"/>
    </row>
    <row r="332">
      <c r="A332" s="4" t="s">
        <v>258</v>
      </c>
      <c r="B332" s="13"/>
      <c r="C332" s="12">
        <f>VLOOKUP(A332,'RHB v. RHP'!C:AH, 5, FALSE)</f>
        <v>85</v>
      </c>
      <c r="D332" s="22">
        <f>VLOOKUP(A332,'RHB v. RHP'!C:AH, 8, FALSE)</f>
        <v>229</v>
      </c>
      <c r="E332" s="22">
        <f>VLOOKUP(A332,'RHB v. RHP'!C:AH, 31, FALSE)</f>
        <v>41</v>
      </c>
      <c r="F332" s="15">
        <f>VLOOKUP(A332,'RHB v. RHP'!C:AH, 12, FALSE)</f>
        <v>4</v>
      </c>
      <c r="G332" s="15">
        <f>VLOOKUP(A332,'RHB v. RHP'!C:AH, 13, FALSE)</f>
        <v>0</v>
      </c>
      <c r="H332" s="15">
        <f>VLOOKUP(A332,'RHB v. RHP'!C:AH, 6, FALSE)</f>
        <v>5</v>
      </c>
      <c r="I332" s="15">
        <f>VLOOKUP(A332,'RHB v. RHP'!C:AH, 25, FALSE)</f>
        <v>1</v>
      </c>
      <c r="J332" s="15">
        <f>VLOOKUP(A332,'RHB v. RHP'!C:AH, 17, FALSE)</f>
        <v>20</v>
      </c>
      <c r="K332" s="23">
        <f>VLOOKUP(A332,'RHB v. RHP'!C:AH, 32, FALSE)</f>
        <v>0</v>
      </c>
      <c r="L332" s="17">
        <f t="shared" si="2"/>
        <v>2.694117647</v>
      </c>
      <c r="M332" s="17">
        <f t="shared" si="3"/>
        <v>0.4247787611</v>
      </c>
      <c r="N332" s="24">
        <f t="shared" si="4"/>
        <v>0.1438053097</v>
      </c>
      <c r="O332" s="24">
        <f t="shared" si="5"/>
        <v>0</v>
      </c>
      <c r="P332" s="24">
        <f t="shared" si="6"/>
        <v>0.2876106195</v>
      </c>
      <c r="Q332" s="24">
        <f t="shared" si="7"/>
        <v>0.01769911504</v>
      </c>
      <c r="R332" s="24">
        <f t="shared" si="8"/>
        <v>0.1769911504</v>
      </c>
      <c r="S332" s="17">
        <f t="shared" si="9"/>
        <v>0</v>
      </c>
      <c r="T332" s="17">
        <f t="shared" si="10"/>
        <v>1.050884956</v>
      </c>
      <c r="U332" s="25">
        <f t="shared" si="11"/>
        <v>4514.036062</v>
      </c>
      <c r="V332" s="14"/>
      <c r="W332" s="14"/>
      <c r="X332" s="14"/>
      <c r="Y332" s="14"/>
    </row>
    <row r="333">
      <c r="A333" s="8" t="s">
        <v>438</v>
      </c>
      <c r="B333" s="13"/>
      <c r="C333" s="12">
        <f>VLOOKUP(A333,'RHB v. RHP'!C:AH, 5, FALSE)</f>
        <v>22</v>
      </c>
      <c r="D333" s="22">
        <f>VLOOKUP(A333,'RHB v. RHP'!C:AH, 8, FALSE)</f>
        <v>43</v>
      </c>
      <c r="E333" s="22">
        <f>VLOOKUP(A333,'RHB v. RHP'!C:AH, 31, FALSE)</f>
        <v>5</v>
      </c>
      <c r="F333" s="15">
        <f>VLOOKUP(A333,'RHB v. RHP'!C:AH, 12, FALSE)</f>
        <v>2</v>
      </c>
      <c r="G333" s="15">
        <f>VLOOKUP(A333,'RHB v. RHP'!C:AH, 13, FALSE)</f>
        <v>0</v>
      </c>
      <c r="H333" s="15">
        <f>VLOOKUP(A333,'RHB v. RHP'!C:AH, 6, FALSE)</f>
        <v>0</v>
      </c>
      <c r="I333" s="15">
        <f>VLOOKUP(A333,'RHB v. RHP'!C:AH, 25, FALSE)</f>
        <v>0</v>
      </c>
      <c r="J333" s="15">
        <f>VLOOKUP(A333,'RHB v. RHP'!C:AH, 17, FALSE)</f>
        <v>2</v>
      </c>
      <c r="K333" s="23">
        <f>VLOOKUP(A333,'RHB v. RHP'!C:AH, 32, FALSE)</f>
        <v>0</v>
      </c>
      <c r="L333" s="17">
        <f t="shared" si="2"/>
        <v>1.954545455</v>
      </c>
      <c r="M333" s="17">
        <f t="shared" si="3"/>
        <v>0.3157894737</v>
      </c>
      <c r="N333" s="24">
        <f t="shared" si="4"/>
        <v>0.2067669173</v>
      </c>
      <c r="O333" s="24">
        <f t="shared" si="5"/>
        <v>0</v>
      </c>
      <c r="P333" s="24">
        <f t="shared" si="6"/>
        <v>0.3007518797</v>
      </c>
      <c r="Q333" s="24">
        <f t="shared" si="7"/>
        <v>0.02255639098</v>
      </c>
      <c r="R333" s="24">
        <f t="shared" si="8"/>
        <v>0.1654135338</v>
      </c>
      <c r="S333" s="17">
        <f t="shared" si="9"/>
        <v>0</v>
      </c>
      <c r="T333" s="17">
        <f t="shared" si="10"/>
        <v>1.011278195</v>
      </c>
      <c r="U333" s="25">
        <f t="shared" si="11"/>
        <v>4343.906741</v>
      </c>
      <c r="V333" s="14"/>
      <c r="W333" s="14"/>
      <c r="X333" s="14"/>
      <c r="Y333" s="14"/>
    </row>
    <row r="334">
      <c r="A334" s="8" t="s">
        <v>455</v>
      </c>
      <c r="B334" s="13"/>
      <c r="C334" s="12">
        <f>VLOOKUP(A334,'RHB v. RHP'!C:AH, 5, FALSE)</f>
        <v>44</v>
      </c>
      <c r="D334" s="22">
        <f>VLOOKUP(A334,'RHB v. RHP'!C:AH, 8, FALSE)</f>
        <v>100</v>
      </c>
      <c r="E334" s="22">
        <f>VLOOKUP(A334,'RHB v. RHP'!C:AH, 31, FALSE)</f>
        <v>19</v>
      </c>
      <c r="F334" s="15">
        <f>VLOOKUP(A334,'RHB v. RHP'!C:AH, 12, FALSE)</f>
        <v>5</v>
      </c>
      <c r="G334" s="15">
        <f>VLOOKUP(A334,'RHB v. RHP'!C:AH, 13, FALSE)</f>
        <v>0</v>
      </c>
      <c r="H334" s="15">
        <f>VLOOKUP(A334,'RHB v. RHP'!C:AH, 6, FALSE)</f>
        <v>0</v>
      </c>
      <c r="I334" s="15">
        <f>VLOOKUP(A334,'RHB v. RHP'!C:AH, 25, FALSE)</f>
        <v>0</v>
      </c>
      <c r="J334" s="15">
        <f>VLOOKUP(A334,'RHB v. RHP'!C:AH, 17, FALSE)</f>
        <v>0</v>
      </c>
      <c r="K334" s="23">
        <f>VLOOKUP(A334,'RHB v. RHP'!C:AH, 32, FALSE)</f>
        <v>2</v>
      </c>
      <c r="L334" s="17">
        <f t="shared" si="2"/>
        <v>2.272727273</v>
      </c>
      <c r="M334" s="17">
        <f t="shared" si="3"/>
        <v>0.3900928793</v>
      </c>
      <c r="N334" s="24">
        <f t="shared" si="4"/>
        <v>0.2167182663</v>
      </c>
      <c r="O334" s="24">
        <f t="shared" si="5"/>
        <v>0</v>
      </c>
      <c r="P334" s="24">
        <f t="shared" si="6"/>
        <v>0.2476780186</v>
      </c>
      <c r="Q334" s="24">
        <f t="shared" si="7"/>
        <v>0.01857585139</v>
      </c>
      <c r="R334" s="24">
        <f t="shared" si="8"/>
        <v>0.1238390093</v>
      </c>
      <c r="S334" s="17">
        <f t="shared" si="9"/>
        <v>0.03095975232</v>
      </c>
      <c r="T334" s="17">
        <f t="shared" si="10"/>
        <v>1.027863777</v>
      </c>
      <c r="U334" s="25">
        <f t="shared" si="11"/>
        <v>4415.149471</v>
      </c>
      <c r="V334" s="14"/>
      <c r="W334" s="14"/>
      <c r="X334" s="14"/>
      <c r="Y334" s="14"/>
    </row>
    <row r="335">
      <c r="A335" s="8" t="s">
        <v>436</v>
      </c>
      <c r="B335" s="13"/>
      <c r="C335" s="12">
        <f>VLOOKUP(A335,'RHB v. RHP'!C:AH, 5, FALSE)</f>
        <v>24</v>
      </c>
      <c r="D335" s="22">
        <f>VLOOKUP(A335,'RHB v. RHP'!C:AH, 8, FALSE)</f>
        <v>45</v>
      </c>
      <c r="E335" s="22">
        <f>VLOOKUP(A335,'RHB v. RHP'!C:AH, 31, FALSE)</f>
        <v>7</v>
      </c>
      <c r="F335" s="15">
        <f>VLOOKUP(A335,'RHB v. RHP'!C:AH, 12, FALSE)</f>
        <v>2</v>
      </c>
      <c r="G335" s="15">
        <f>VLOOKUP(A335,'RHB v. RHP'!C:AH, 13, FALSE)</f>
        <v>0</v>
      </c>
      <c r="H335" s="15">
        <f>VLOOKUP(A335,'RHB v. RHP'!C:AH, 6, FALSE)</f>
        <v>0</v>
      </c>
      <c r="I335" s="15">
        <f>VLOOKUP(A335,'RHB v. RHP'!C:AH, 25, FALSE)</f>
        <v>0</v>
      </c>
      <c r="J335" s="15">
        <f>VLOOKUP(A335,'RHB v. RHP'!C:AH, 17, FALSE)</f>
        <v>0</v>
      </c>
      <c r="K335" s="23">
        <f>VLOOKUP(A335,'RHB v. RHP'!C:AH, 32, FALSE)</f>
        <v>0</v>
      </c>
      <c r="L335" s="17">
        <f t="shared" si="2"/>
        <v>1.875</v>
      </c>
      <c r="M335" s="17">
        <f t="shared" si="3"/>
        <v>0.3358208955</v>
      </c>
      <c r="N335" s="24">
        <f t="shared" si="4"/>
        <v>0.2052238806</v>
      </c>
      <c r="O335" s="24">
        <f t="shared" si="5"/>
        <v>0</v>
      </c>
      <c r="P335" s="24">
        <f t="shared" si="6"/>
        <v>0.2985074627</v>
      </c>
      <c r="Q335" s="24">
        <f t="shared" si="7"/>
        <v>0.0223880597</v>
      </c>
      <c r="R335" s="24">
        <f t="shared" si="8"/>
        <v>0.1492537313</v>
      </c>
      <c r="S335" s="17">
        <f t="shared" si="9"/>
        <v>0</v>
      </c>
      <c r="T335" s="17">
        <f t="shared" si="10"/>
        <v>1.01119403</v>
      </c>
      <c r="U335" s="25">
        <f t="shared" si="11"/>
        <v>4343.545211</v>
      </c>
      <c r="V335" s="14"/>
      <c r="W335" s="14"/>
      <c r="X335" s="14"/>
      <c r="Y335" s="14"/>
    </row>
    <row r="336">
      <c r="A336" s="8" t="s">
        <v>448</v>
      </c>
      <c r="B336" s="13"/>
      <c r="C336" s="12">
        <f>VLOOKUP(A336,'RHB v. RHP'!C:AH, 5, FALSE)</f>
        <v>22</v>
      </c>
      <c r="D336" s="22">
        <f>VLOOKUP(A336,'RHB v. RHP'!C:AH, 8, FALSE)</f>
        <v>48</v>
      </c>
      <c r="E336" s="22">
        <f>VLOOKUP(A336,'RHB v. RHP'!C:AH, 31, FALSE)</f>
        <v>8</v>
      </c>
      <c r="F336" s="15">
        <f>VLOOKUP(A336,'RHB v. RHP'!C:AH, 12, FALSE)</f>
        <v>0</v>
      </c>
      <c r="G336" s="15">
        <f>VLOOKUP(A336,'RHB v. RHP'!C:AH, 13, FALSE)</f>
        <v>0</v>
      </c>
      <c r="H336" s="15">
        <f>VLOOKUP(A336,'RHB v. RHP'!C:AH, 6, FALSE)</f>
        <v>0</v>
      </c>
      <c r="I336" s="15">
        <f>VLOOKUP(A336,'RHB v. RHP'!C:AH, 25, FALSE)</f>
        <v>0</v>
      </c>
      <c r="J336" s="15">
        <f>VLOOKUP(A336,'RHB v. RHP'!C:AH, 17, FALSE)</f>
        <v>0</v>
      </c>
      <c r="K336" s="23">
        <f>VLOOKUP(A336,'RHB v. RHP'!C:AH, 32, FALSE)</f>
        <v>2</v>
      </c>
      <c r="L336" s="17">
        <f t="shared" si="2"/>
        <v>2.181818182</v>
      </c>
      <c r="M336" s="17">
        <f t="shared" si="3"/>
        <v>0.3431734317</v>
      </c>
      <c r="N336" s="24">
        <f t="shared" si="4"/>
        <v>0.1660516605</v>
      </c>
      <c r="O336" s="24">
        <f t="shared" si="5"/>
        <v>0</v>
      </c>
      <c r="P336" s="24">
        <f t="shared" si="6"/>
        <v>0.295202952</v>
      </c>
      <c r="Q336" s="24">
        <f t="shared" si="7"/>
        <v>0.0221402214</v>
      </c>
      <c r="R336" s="24">
        <f t="shared" si="8"/>
        <v>0.147601476</v>
      </c>
      <c r="S336" s="17">
        <f t="shared" si="9"/>
        <v>0.036900369</v>
      </c>
      <c r="T336" s="17">
        <f t="shared" si="10"/>
        <v>1.011070111</v>
      </c>
      <c r="U336" s="25">
        <f t="shared" si="11"/>
        <v>4343.012921</v>
      </c>
      <c r="V336" s="14"/>
      <c r="W336" s="14"/>
      <c r="X336" s="14"/>
      <c r="Y336" s="14"/>
    </row>
    <row r="337">
      <c r="A337" s="8" t="s">
        <v>447</v>
      </c>
      <c r="B337" s="13"/>
      <c r="C337" s="12">
        <f>VLOOKUP(A337,'RHB v. RHP'!C:AH, 5, FALSE)</f>
        <v>33</v>
      </c>
      <c r="D337" s="22">
        <f>VLOOKUP(A337,'RHB v. RHP'!C:AH, 8, FALSE)</f>
        <v>69</v>
      </c>
      <c r="E337" s="22">
        <f>VLOOKUP(A337,'RHB v. RHP'!C:AH, 31, FALSE)</f>
        <v>12</v>
      </c>
      <c r="F337" s="15">
        <f>VLOOKUP(A337,'RHB v. RHP'!C:AH, 12, FALSE)</f>
        <v>1</v>
      </c>
      <c r="G337" s="15">
        <f>VLOOKUP(A337,'RHB v. RHP'!C:AH, 13, FALSE)</f>
        <v>1</v>
      </c>
      <c r="H337" s="15">
        <f>VLOOKUP(A337,'RHB v. RHP'!C:AH, 6, FALSE)</f>
        <v>0</v>
      </c>
      <c r="I337" s="15">
        <f>VLOOKUP(A337,'RHB v. RHP'!C:AH, 25, FALSE)</f>
        <v>0</v>
      </c>
      <c r="J337" s="15">
        <f>VLOOKUP(A337,'RHB v. RHP'!C:AH, 17, FALSE)</f>
        <v>4</v>
      </c>
      <c r="K337" s="23">
        <f>VLOOKUP(A337,'RHB v. RHP'!C:AH, 32, FALSE)</f>
        <v>0</v>
      </c>
      <c r="L337" s="17">
        <f t="shared" si="2"/>
        <v>2.090909091</v>
      </c>
      <c r="M337" s="17">
        <f t="shared" si="3"/>
        <v>0.3595890411</v>
      </c>
      <c r="N337" s="24">
        <f t="shared" si="4"/>
        <v>0.1712328767</v>
      </c>
      <c r="O337" s="24">
        <f t="shared" si="5"/>
        <v>0.02739726027</v>
      </c>
      <c r="P337" s="24">
        <f t="shared" si="6"/>
        <v>0.2739726027</v>
      </c>
      <c r="Q337" s="24">
        <f t="shared" si="7"/>
        <v>0.02054794521</v>
      </c>
      <c r="R337" s="24">
        <f t="shared" si="8"/>
        <v>0.1643835616</v>
      </c>
      <c r="S337" s="17">
        <f t="shared" si="9"/>
        <v>0</v>
      </c>
      <c r="T337" s="17">
        <f t="shared" si="10"/>
        <v>1.017123288</v>
      </c>
      <c r="U337" s="25">
        <f t="shared" si="11"/>
        <v>4369.01411</v>
      </c>
      <c r="V337" s="14"/>
      <c r="W337" s="14"/>
      <c r="X337" s="14"/>
      <c r="Y337" s="14"/>
    </row>
    <row r="338">
      <c r="A338" s="8" t="s">
        <v>423</v>
      </c>
      <c r="B338" s="13"/>
      <c r="C338" s="12">
        <f>VLOOKUP(A338,'RHB v. RHP'!C:AH, 5, FALSE)</f>
        <v>22</v>
      </c>
      <c r="D338" s="22">
        <f>VLOOKUP(A338,'RHB v. RHP'!C:AH, 8, FALSE)</f>
        <v>56</v>
      </c>
      <c r="E338" s="22">
        <f>VLOOKUP(A338,'RHB v. RHP'!C:AH, 31, FALSE)</f>
        <v>5</v>
      </c>
      <c r="F338" s="15">
        <f>VLOOKUP(A338,'RHB v. RHP'!C:AH, 12, FALSE)</f>
        <v>3</v>
      </c>
      <c r="G338" s="15">
        <f>VLOOKUP(A338,'RHB v. RHP'!C:AH, 13, FALSE)</f>
        <v>0</v>
      </c>
      <c r="H338" s="15">
        <f>VLOOKUP(A338,'RHB v. RHP'!C:AH, 6, FALSE)</f>
        <v>0</v>
      </c>
      <c r="I338" s="15">
        <f>VLOOKUP(A338,'RHB v. RHP'!C:AH, 25, FALSE)</f>
        <v>1</v>
      </c>
      <c r="J338" s="15">
        <f>VLOOKUP(A338,'RHB v. RHP'!C:AH, 17, FALSE)</f>
        <v>5</v>
      </c>
      <c r="K338" s="23">
        <f>VLOOKUP(A338,'RHB v. RHP'!C:AH, 32, FALSE)</f>
        <v>0</v>
      </c>
      <c r="L338" s="17">
        <f t="shared" si="2"/>
        <v>2.545454545</v>
      </c>
      <c r="M338" s="17">
        <f t="shared" si="3"/>
        <v>0.3010752688</v>
      </c>
      <c r="N338" s="24">
        <f t="shared" si="4"/>
        <v>0.2150537634</v>
      </c>
      <c r="O338" s="24">
        <f t="shared" si="5"/>
        <v>0</v>
      </c>
      <c r="P338" s="24">
        <f t="shared" si="6"/>
        <v>0.2867383513</v>
      </c>
      <c r="Q338" s="24">
        <f t="shared" si="7"/>
        <v>0.02867383513</v>
      </c>
      <c r="R338" s="24">
        <f t="shared" si="8"/>
        <v>0.1792114695</v>
      </c>
      <c r="S338" s="17">
        <f t="shared" si="9"/>
        <v>0</v>
      </c>
      <c r="T338" s="17">
        <f t="shared" si="10"/>
        <v>1.010752688</v>
      </c>
      <c r="U338" s="25">
        <f t="shared" si="11"/>
        <v>4341.649444</v>
      </c>
      <c r="V338" s="14"/>
      <c r="W338" s="14"/>
      <c r="X338" s="14"/>
      <c r="Y338" s="14"/>
    </row>
    <row r="339">
      <c r="A339" s="4" t="s">
        <v>132</v>
      </c>
      <c r="B339" s="13"/>
      <c r="C339" s="12">
        <f>VLOOKUP(A339,'RHB v. RHP'!C:AH, 5, FALSE)</f>
        <v>165</v>
      </c>
      <c r="D339" s="22">
        <f>VLOOKUP(A339,'RHB v. RHP'!C:AH, 8, FALSE)</f>
        <v>560</v>
      </c>
      <c r="E339" s="22">
        <f>VLOOKUP(A339,'RHB v. RHP'!C:AH, 31, FALSE)</f>
        <v>105</v>
      </c>
      <c r="F339" s="15">
        <f>VLOOKUP(A339,'RHB v. RHP'!C:AH, 12, FALSE)</f>
        <v>13</v>
      </c>
      <c r="G339" s="15">
        <f>VLOOKUP(A339,'RHB v. RHP'!C:AH, 13, FALSE)</f>
        <v>0</v>
      </c>
      <c r="H339" s="15">
        <f>VLOOKUP(A339,'RHB v. RHP'!C:AH, 6, FALSE)</f>
        <v>12</v>
      </c>
      <c r="I339" s="15">
        <f>VLOOKUP(A339,'RHB v. RHP'!C:AH, 25, FALSE)</f>
        <v>4</v>
      </c>
      <c r="J339" s="15">
        <f>VLOOKUP(A339,'RHB v. RHP'!C:AH, 17, FALSE)</f>
        <v>44</v>
      </c>
      <c r="K339" s="23">
        <f>VLOOKUP(A339,'RHB v. RHP'!C:AH, 32, FALSE)</f>
        <v>0</v>
      </c>
      <c r="L339" s="17">
        <f t="shared" si="2"/>
        <v>3.393939394</v>
      </c>
      <c r="M339" s="17">
        <f t="shared" si="3"/>
        <v>0.4904214559</v>
      </c>
      <c r="N339" s="24">
        <f t="shared" si="4"/>
        <v>0.1404853129</v>
      </c>
      <c r="O339" s="24">
        <f t="shared" si="5"/>
        <v>0</v>
      </c>
      <c r="P339" s="24">
        <f t="shared" si="6"/>
        <v>0.2554278416</v>
      </c>
      <c r="Q339" s="24">
        <f t="shared" si="7"/>
        <v>0.01787994891</v>
      </c>
      <c r="R339" s="24">
        <f t="shared" si="8"/>
        <v>0.1634738186</v>
      </c>
      <c r="S339" s="17">
        <f t="shared" si="9"/>
        <v>0</v>
      </c>
      <c r="T339" s="17">
        <f t="shared" si="10"/>
        <v>1.067688378</v>
      </c>
      <c r="U339" s="25">
        <f t="shared" si="11"/>
        <v>4586.214519</v>
      </c>
      <c r="V339" s="14"/>
      <c r="W339" s="14"/>
      <c r="X339" s="14"/>
      <c r="Y339" s="14"/>
    </row>
    <row r="340">
      <c r="A340" s="8" t="s">
        <v>126</v>
      </c>
      <c r="B340" s="13"/>
      <c r="C340" s="12">
        <f>VLOOKUP(A340,'RHB v. RHP'!C:AH, 5, FALSE)</f>
        <v>20</v>
      </c>
      <c r="D340" s="22">
        <f>VLOOKUP(A340,'RHB v. RHP'!C:AH, 8, FALSE)</f>
        <v>38</v>
      </c>
      <c r="E340" s="22">
        <f>VLOOKUP(A340,'RHB v. RHP'!C:AH, 31, FALSE)</f>
        <v>5</v>
      </c>
      <c r="F340" s="15">
        <f>VLOOKUP(A340,'RHB v. RHP'!C:AH, 12, FALSE)</f>
        <v>1</v>
      </c>
      <c r="G340" s="15">
        <f>VLOOKUP(A340,'RHB v. RHP'!C:AH, 13, FALSE)</f>
        <v>0</v>
      </c>
      <c r="H340" s="15">
        <f>VLOOKUP(A340,'RHB v. RHP'!C:AH, 6, FALSE)</f>
        <v>0</v>
      </c>
      <c r="I340" s="15">
        <f>VLOOKUP(A340,'RHB v. RHP'!C:AH, 25, FALSE)</f>
        <v>0</v>
      </c>
      <c r="J340" s="15">
        <f>VLOOKUP(A340,'RHB v. RHP'!C:AH, 17, FALSE)</f>
        <v>1</v>
      </c>
      <c r="K340" s="23">
        <f>VLOOKUP(A340,'RHB v. RHP'!C:AH, 32, FALSE)</f>
        <v>0</v>
      </c>
      <c r="L340" s="17">
        <f t="shared" si="2"/>
        <v>1.9</v>
      </c>
      <c r="M340" s="17">
        <f t="shared" si="3"/>
        <v>0.3218390805</v>
      </c>
      <c r="N340" s="24">
        <f t="shared" si="4"/>
        <v>0.1915708812</v>
      </c>
      <c r="O340" s="24">
        <f t="shared" si="5"/>
        <v>0</v>
      </c>
      <c r="P340" s="24">
        <f t="shared" si="6"/>
        <v>0.30651341</v>
      </c>
      <c r="Q340" s="24">
        <f t="shared" si="7"/>
        <v>0.02298850575</v>
      </c>
      <c r="R340" s="24">
        <f t="shared" si="8"/>
        <v>0.1609195402</v>
      </c>
      <c r="S340" s="17">
        <f t="shared" si="9"/>
        <v>0</v>
      </c>
      <c r="T340" s="17">
        <f t="shared" si="10"/>
        <v>1.003831418</v>
      </c>
      <c r="U340" s="25">
        <f t="shared" si="11"/>
        <v>4311.919392</v>
      </c>
      <c r="V340" s="14"/>
      <c r="W340" s="14"/>
      <c r="X340" s="14"/>
      <c r="Y340" s="14"/>
    </row>
    <row r="341">
      <c r="A341" s="4" t="s">
        <v>345</v>
      </c>
      <c r="B341" s="13"/>
      <c r="C341" s="12">
        <f>VLOOKUP(A341,'RHB v. RHP'!C:AH, 5, FALSE)</f>
        <v>86</v>
      </c>
      <c r="D341" s="22">
        <f>VLOOKUP(A341,'RHB v. RHP'!C:AH, 8, FALSE)</f>
        <v>243</v>
      </c>
      <c r="E341" s="22">
        <f>VLOOKUP(A341,'RHB v. RHP'!C:AH, 31, FALSE)</f>
        <v>26</v>
      </c>
      <c r="F341" s="15">
        <f>VLOOKUP(A341,'RHB v. RHP'!C:AH, 12, FALSE)</f>
        <v>11</v>
      </c>
      <c r="G341" s="15">
        <f>VLOOKUP(A341,'RHB v. RHP'!C:AH, 13, FALSE)</f>
        <v>0</v>
      </c>
      <c r="H341" s="15">
        <f>VLOOKUP(A341,'RHB v. RHP'!C:AH, 6, FALSE)</f>
        <v>10</v>
      </c>
      <c r="I341" s="15">
        <f>VLOOKUP(A341,'RHB v. RHP'!C:AH, 25, FALSE)</f>
        <v>0</v>
      </c>
      <c r="J341" s="15">
        <f>VLOOKUP(A341,'RHB v. RHP'!C:AH, 17, FALSE)</f>
        <v>7</v>
      </c>
      <c r="K341" s="23">
        <f>VLOOKUP(A341,'RHB v. RHP'!C:AH, 32, FALSE)</f>
        <v>0</v>
      </c>
      <c r="L341" s="17">
        <f t="shared" si="2"/>
        <v>2.825581395</v>
      </c>
      <c r="M341" s="17">
        <f t="shared" si="3"/>
        <v>0.3154506438</v>
      </c>
      <c r="N341" s="24">
        <f t="shared" si="4"/>
        <v>0.2145922747</v>
      </c>
      <c r="O341" s="24">
        <f t="shared" si="5"/>
        <v>0</v>
      </c>
      <c r="P341" s="24">
        <f t="shared" si="6"/>
        <v>0.3862660944</v>
      </c>
      <c r="Q341" s="24">
        <f t="shared" si="7"/>
        <v>0.01287553648</v>
      </c>
      <c r="R341" s="24">
        <f t="shared" si="8"/>
        <v>0.1158798283</v>
      </c>
      <c r="S341" s="17">
        <f t="shared" si="9"/>
        <v>0</v>
      </c>
      <c r="T341" s="17">
        <f t="shared" si="10"/>
        <v>1.045064378</v>
      </c>
      <c r="U341" s="25">
        <f t="shared" si="11"/>
        <v>4489.033992</v>
      </c>
      <c r="V341" s="14"/>
      <c r="W341" s="14"/>
      <c r="X341" s="14"/>
      <c r="Y341" s="14"/>
    </row>
    <row r="342">
      <c r="A342" s="8" t="s">
        <v>458</v>
      </c>
      <c r="B342" s="13"/>
      <c r="C342" s="12">
        <f>VLOOKUP(A342,'RHB v. RHP'!C:AH, 5, FALSE)</f>
        <v>20</v>
      </c>
      <c r="D342" s="22">
        <f>VLOOKUP(A342,'RHB v. RHP'!C:AH, 8, FALSE)</f>
        <v>34</v>
      </c>
      <c r="E342" s="22">
        <f>VLOOKUP(A342,'RHB v. RHP'!C:AH, 31, FALSE)</f>
        <v>4</v>
      </c>
      <c r="F342" s="15">
        <f>VLOOKUP(A342,'RHB v. RHP'!C:AH, 12, FALSE)</f>
        <v>1</v>
      </c>
      <c r="G342" s="15">
        <f>VLOOKUP(A342,'RHB v. RHP'!C:AH, 13, FALSE)</f>
        <v>0</v>
      </c>
      <c r="H342" s="15">
        <f>VLOOKUP(A342,'RHB v. RHP'!C:AH, 6, FALSE)</f>
        <v>0</v>
      </c>
      <c r="I342" s="15">
        <f>VLOOKUP(A342,'RHB v. RHP'!C:AH, 25, FALSE)</f>
        <v>0</v>
      </c>
      <c r="J342" s="15">
        <f>VLOOKUP(A342,'RHB v. RHP'!C:AH, 17, FALSE)</f>
        <v>0</v>
      </c>
      <c r="K342" s="23">
        <f>VLOOKUP(A342,'RHB v. RHP'!C:AH, 32, FALSE)</f>
        <v>0</v>
      </c>
      <c r="L342" s="17">
        <f t="shared" si="2"/>
        <v>1.7</v>
      </c>
      <c r="M342" s="17">
        <f t="shared" si="3"/>
        <v>0.3151750973</v>
      </c>
      <c r="N342" s="24">
        <f t="shared" si="4"/>
        <v>0.1945525292</v>
      </c>
      <c r="O342" s="24">
        <f t="shared" si="5"/>
        <v>0</v>
      </c>
      <c r="P342" s="24">
        <f t="shared" si="6"/>
        <v>0.3112840467</v>
      </c>
      <c r="Q342" s="24">
        <f t="shared" si="7"/>
        <v>0.0233463035</v>
      </c>
      <c r="R342" s="24">
        <f t="shared" si="8"/>
        <v>0.1556420233</v>
      </c>
      <c r="S342" s="17">
        <f t="shared" si="9"/>
        <v>0</v>
      </c>
      <c r="T342" s="17">
        <f t="shared" si="10"/>
        <v>1</v>
      </c>
      <c r="U342" s="25">
        <f t="shared" si="11"/>
        <v>4295.461684</v>
      </c>
      <c r="V342" s="14"/>
      <c r="W342" s="14"/>
      <c r="X342" s="14"/>
      <c r="Y342" s="14"/>
    </row>
    <row r="343">
      <c r="A343" s="4" t="s">
        <v>374</v>
      </c>
      <c r="B343" s="13"/>
      <c r="C343" s="12">
        <f>VLOOKUP(A343,'RHB v. RHP'!C:AH, 5, FALSE)</f>
        <v>62</v>
      </c>
      <c r="D343" s="22">
        <f>VLOOKUP(A343,'RHB v. RHP'!C:AH, 8, FALSE)</f>
        <v>128</v>
      </c>
      <c r="E343" s="22">
        <f>VLOOKUP(A343,'RHB v. RHP'!C:AH, 31, FALSE)</f>
        <v>17</v>
      </c>
      <c r="F343" s="15">
        <f>VLOOKUP(A343,'RHB v. RHP'!C:AH, 12, FALSE)</f>
        <v>4</v>
      </c>
      <c r="G343" s="15">
        <f>VLOOKUP(A343,'RHB v. RHP'!C:AH, 13, FALSE)</f>
        <v>0</v>
      </c>
      <c r="H343" s="15">
        <f>VLOOKUP(A343,'RHB v. RHP'!C:AH, 6, FALSE)</f>
        <v>3</v>
      </c>
      <c r="I343" s="15">
        <f>VLOOKUP(A343,'RHB v. RHP'!C:AH, 25, FALSE)</f>
        <v>0</v>
      </c>
      <c r="J343" s="15">
        <f>VLOOKUP(A343,'RHB v. RHP'!C:AH, 17, FALSE)</f>
        <v>7</v>
      </c>
      <c r="K343" s="23">
        <f>VLOOKUP(A343,'RHB v. RHP'!C:AH, 32, FALSE)</f>
        <v>1</v>
      </c>
      <c r="L343" s="17">
        <f t="shared" si="2"/>
        <v>2.064516129</v>
      </c>
      <c r="M343" s="17">
        <f t="shared" si="3"/>
        <v>0.3418803419</v>
      </c>
      <c r="N343" s="24">
        <f t="shared" si="4"/>
        <v>0.1851851852</v>
      </c>
      <c r="O343" s="24">
        <f t="shared" si="5"/>
        <v>0</v>
      </c>
      <c r="P343" s="24">
        <f t="shared" si="6"/>
        <v>0.3133903134</v>
      </c>
      <c r="Q343" s="24">
        <f t="shared" si="7"/>
        <v>0.01709401709</v>
      </c>
      <c r="R343" s="24">
        <f t="shared" si="8"/>
        <v>0.1538461538</v>
      </c>
      <c r="S343" s="17">
        <f t="shared" si="9"/>
        <v>0.01424501425</v>
      </c>
      <c r="T343" s="17">
        <f t="shared" si="10"/>
        <v>1.025641026</v>
      </c>
      <c r="U343" s="25">
        <f t="shared" si="11"/>
        <v>4405.601728</v>
      </c>
      <c r="V343" s="14"/>
      <c r="W343" s="14"/>
      <c r="X343" s="14"/>
      <c r="Y343" s="14"/>
    </row>
    <row r="344">
      <c r="A344" s="4" t="s">
        <v>104</v>
      </c>
      <c r="B344" s="13"/>
      <c r="C344" s="12">
        <f>VLOOKUP(A344,'RHB v. RHP'!C:AH, 5, FALSE)</f>
        <v>84</v>
      </c>
      <c r="D344" s="22">
        <f>VLOOKUP(A344,'RHB v. RHP'!C:AH, 8, FALSE)</f>
        <v>161</v>
      </c>
      <c r="E344" s="22">
        <f>VLOOKUP(A344,'RHB v. RHP'!C:AH, 31, FALSE)</f>
        <v>21</v>
      </c>
      <c r="F344" s="15">
        <f>VLOOKUP(A344,'RHB v. RHP'!C:AH, 12, FALSE)</f>
        <v>3</v>
      </c>
      <c r="G344" s="15">
        <f>VLOOKUP(A344,'RHB v. RHP'!C:AH, 13, FALSE)</f>
        <v>0</v>
      </c>
      <c r="H344" s="15">
        <f>VLOOKUP(A344,'RHB v. RHP'!C:AH, 6, FALSE)</f>
        <v>6</v>
      </c>
      <c r="I344" s="15">
        <f>VLOOKUP(A344,'RHB v. RHP'!C:AH, 25, FALSE)</f>
        <v>3</v>
      </c>
      <c r="J344" s="15">
        <f>VLOOKUP(A344,'RHB v. RHP'!C:AH, 17, FALSE)</f>
        <v>6</v>
      </c>
      <c r="K344" s="23">
        <f>VLOOKUP(A344,'RHB v. RHP'!C:AH, 32, FALSE)</f>
        <v>0</v>
      </c>
      <c r="L344" s="17">
        <f t="shared" si="2"/>
        <v>1.916666667</v>
      </c>
      <c r="M344" s="17">
        <f t="shared" si="3"/>
        <v>0.34375</v>
      </c>
      <c r="N344" s="24">
        <f t="shared" si="4"/>
        <v>0.15625</v>
      </c>
      <c r="O344" s="24">
        <f t="shared" si="5"/>
        <v>0</v>
      </c>
      <c r="P344" s="24">
        <f t="shared" si="6"/>
        <v>0.3645833333</v>
      </c>
      <c r="Q344" s="24">
        <f t="shared" si="7"/>
        <v>0.03125</v>
      </c>
      <c r="R344" s="24">
        <f t="shared" si="8"/>
        <v>0.1354166667</v>
      </c>
      <c r="S344" s="17">
        <f t="shared" si="9"/>
        <v>0</v>
      </c>
      <c r="T344" s="17">
        <f t="shared" si="10"/>
        <v>1.03125</v>
      </c>
      <c r="U344" s="25">
        <f t="shared" si="11"/>
        <v>4429.694862</v>
      </c>
      <c r="V344" s="14"/>
      <c r="W344" s="14"/>
      <c r="X344" s="14"/>
      <c r="Y344" s="14"/>
    </row>
    <row r="345">
      <c r="A345" s="8" t="s">
        <v>262</v>
      </c>
      <c r="B345" s="13"/>
      <c r="C345" s="12">
        <f>VLOOKUP(A345,'RHB v. RHP'!C:AH, 5, FALSE)</f>
        <v>73</v>
      </c>
      <c r="D345" s="22">
        <f>VLOOKUP(A345,'RHB v. RHP'!C:AH, 8, FALSE)</f>
        <v>173</v>
      </c>
      <c r="E345" s="22">
        <f>VLOOKUP(A345,'RHB v. RHP'!C:AH, 31, FALSE)</f>
        <v>22</v>
      </c>
      <c r="F345" s="15">
        <f>VLOOKUP(A345,'RHB v. RHP'!C:AH, 12, FALSE)</f>
        <v>10</v>
      </c>
      <c r="G345" s="15">
        <f>VLOOKUP(A345,'RHB v. RHP'!C:AH, 13, FALSE)</f>
        <v>3</v>
      </c>
      <c r="H345" s="15">
        <f>VLOOKUP(A345,'RHB v. RHP'!C:AH, 6, FALSE)</f>
        <v>1</v>
      </c>
      <c r="I345" s="15">
        <f>VLOOKUP(A345,'RHB v. RHP'!C:AH, 25, FALSE)</f>
        <v>1</v>
      </c>
      <c r="J345" s="15">
        <f>VLOOKUP(A345,'RHB v. RHP'!C:AH, 17, FALSE)</f>
        <v>6</v>
      </c>
      <c r="K345" s="23">
        <f>VLOOKUP(A345,'RHB v. RHP'!C:AH, 32, FALSE)</f>
        <v>1</v>
      </c>
      <c r="L345" s="17">
        <f t="shared" si="2"/>
        <v>2.369863014</v>
      </c>
      <c r="M345" s="17">
        <f t="shared" si="3"/>
        <v>0.3409090909</v>
      </c>
      <c r="N345" s="24">
        <f t="shared" si="4"/>
        <v>0.2398989899</v>
      </c>
      <c r="O345" s="24">
        <f t="shared" si="5"/>
        <v>0.06060606061</v>
      </c>
      <c r="P345" s="24">
        <f t="shared" si="6"/>
        <v>0.2272727273</v>
      </c>
      <c r="Q345" s="24">
        <f t="shared" si="7"/>
        <v>0.0202020202</v>
      </c>
      <c r="R345" s="24">
        <f t="shared" si="8"/>
        <v>0.1313131313</v>
      </c>
      <c r="S345" s="17">
        <f t="shared" si="9"/>
        <v>0.01262626263</v>
      </c>
      <c r="T345" s="17">
        <f t="shared" si="10"/>
        <v>1.032828283</v>
      </c>
      <c r="U345" s="25">
        <f t="shared" si="11"/>
        <v>4436.474315</v>
      </c>
      <c r="V345" s="14"/>
      <c r="W345" s="14"/>
      <c r="X345" s="14"/>
      <c r="Y345" s="14"/>
    </row>
    <row r="346">
      <c r="A346" s="4" t="s">
        <v>333</v>
      </c>
      <c r="B346" s="13"/>
      <c r="C346" s="12">
        <f>VLOOKUP(A346,'RHB v. RHP'!C:AH, 5, FALSE)</f>
        <v>29</v>
      </c>
      <c r="D346" s="22">
        <f>VLOOKUP(A346,'RHB v. RHP'!C:AH, 8, FALSE)</f>
        <v>79</v>
      </c>
      <c r="E346" s="22">
        <f>VLOOKUP(A346,'RHB v. RHP'!C:AH, 31, FALSE)</f>
        <v>6</v>
      </c>
      <c r="F346" s="15">
        <f>VLOOKUP(A346,'RHB v. RHP'!C:AH, 12, FALSE)</f>
        <v>0</v>
      </c>
      <c r="G346" s="15">
        <f>VLOOKUP(A346,'RHB v. RHP'!C:AH, 13, FALSE)</f>
        <v>0</v>
      </c>
      <c r="H346" s="15">
        <f>VLOOKUP(A346,'RHB v. RHP'!C:AH, 6, FALSE)</f>
        <v>2</v>
      </c>
      <c r="I346" s="15">
        <f>VLOOKUP(A346,'RHB v. RHP'!C:AH, 25, FALSE)</f>
        <v>1</v>
      </c>
      <c r="J346" s="15">
        <f>VLOOKUP(A346,'RHB v. RHP'!C:AH, 17, FALSE)</f>
        <v>13</v>
      </c>
      <c r="K346" s="23">
        <f>VLOOKUP(A346,'RHB v. RHP'!C:AH, 32, FALSE)</f>
        <v>0</v>
      </c>
      <c r="L346" s="17">
        <f t="shared" si="2"/>
        <v>2.724137931</v>
      </c>
      <c r="M346" s="17">
        <f t="shared" si="3"/>
        <v>0.2880794702</v>
      </c>
      <c r="N346" s="24">
        <f t="shared" si="4"/>
        <v>0.1490066225</v>
      </c>
      <c r="O346" s="24">
        <f t="shared" si="5"/>
        <v>0</v>
      </c>
      <c r="P346" s="24">
        <f t="shared" si="6"/>
        <v>0.3311258278</v>
      </c>
      <c r="Q346" s="24">
        <f t="shared" si="7"/>
        <v>0.02649006623</v>
      </c>
      <c r="R346" s="24">
        <f t="shared" si="8"/>
        <v>0.2185430464</v>
      </c>
      <c r="S346" s="17">
        <f t="shared" si="9"/>
        <v>0</v>
      </c>
      <c r="T346" s="17">
        <f t="shared" si="10"/>
        <v>1.013245033</v>
      </c>
      <c r="U346" s="25">
        <f t="shared" si="11"/>
        <v>4352.355217</v>
      </c>
      <c r="V346" s="14"/>
      <c r="W346" s="14"/>
      <c r="X346" s="14"/>
      <c r="Y346" s="14"/>
    </row>
    <row r="347">
      <c r="A347" s="8" t="s">
        <v>64</v>
      </c>
      <c r="B347" s="13"/>
      <c r="C347" s="12">
        <f>VLOOKUP(A347,'RHB v. RHP'!C:AH, 5, FALSE)</f>
        <v>33</v>
      </c>
      <c r="D347" s="22">
        <f>VLOOKUP(A347,'RHB v. RHP'!C:AH, 8, FALSE)</f>
        <v>59</v>
      </c>
      <c r="E347" s="22">
        <f>VLOOKUP(A347,'RHB v. RHP'!C:AH, 31, FALSE)</f>
        <v>3</v>
      </c>
      <c r="F347" s="15">
        <f>VLOOKUP(A347,'RHB v. RHP'!C:AH, 12, FALSE)</f>
        <v>2</v>
      </c>
      <c r="G347" s="15">
        <f>VLOOKUP(A347,'RHB v. RHP'!C:AH, 13, FALSE)</f>
        <v>0</v>
      </c>
      <c r="H347" s="15">
        <f>VLOOKUP(A347,'RHB v. RHP'!C:AH, 6, FALSE)</f>
        <v>0</v>
      </c>
      <c r="I347" s="15">
        <f>VLOOKUP(A347,'RHB v. RHP'!C:AH, 25, FALSE)</f>
        <v>0</v>
      </c>
      <c r="J347" s="15">
        <f>VLOOKUP(A347,'RHB v. RHP'!C:AH, 17, FALSE)</f>
        <v>5</v>
      </c>
      <c r="K347" s="23">
        <f>VLOOKUP(A347,'RHB v. RHP'!C:AH, 32, FALSE)</f>
        <v>3</v>
      </c>
      <c r="L347" s="17">
        <f t="shared" si="2"/>
        <v>1.787878788</v>
      </c>
      <c r="M347" s="17">
        <f t="shared" si="3"/>
        <v>0.2765957447</v>
      </c>
      <c r="N347" s="24">
        <f t="shared" si="4"/>
        <v>0.195035461</v>
      </c>
      <c r="O347" s="24">
        <f t="shared" si="5"/>
        <v>0</v>
      </c>
      <c r="P347" s="24">
        <f t="shared" si="6"/>
        <v>0.2836879433</v>
      </c>
      <c r="Q347" s="24">
        <f t="shared" si="7"/>
        <v>0.02127659574</v>
      </c>
      <c r="R347" s="24">
        <f t="shared" si="8"/>
        <v>0.1773049645</v>
      </c>
      <c r="S347" s="17">
        <f t="shared" si="9"/>
        <v>0.05319148936</v>
      </c>
      <c r="T347" s="17">
        <f t="shared" si="10"/>
        <v>1.007092199</v>
      </c>
      <c r="U347" s="25">
        <f t="shared" si="11"/>
        <v>4325.925952</v>
      </c>
      <c r="V347" s="14"/>
      <c r="W347" s="14"/>
      <c r="X347" s="14"/>
      <c r="Y347" s="14"/>
    </row>
    <row r="348">
      <c r="A348" s="8" t="s">
        <v>386</v>
      </c>
      <c r="B348" s="13"/>
      <c r="C348" s="12">
        <f>VLOOKUP(A348,'RHB v. RHP'!C:AH, 5, FALSE)</f>
        <v>34</v>
      </c>
      <c r="D348" s="22">
        <f>VLOOKUP(A348,'RHB v. RHP'!C:AH, 8, FALSE)</f>
        <v>91</v>
      </c>
      <c r="E348" s="22">
        <f>VLOOKUP(A348,'RHB v. RHP'!C:AH, 31, FALSE)</f>
        <v>12</v>
      </c>
      <c r="F348" s="15">
        <f>VLOOKUP(A348,'RHB v. RHP'!C:AH, 12, FALSE)</f>
        <v>2</v>
      </c>
      <c r="G348" s="15">
        <f>VLOOKUP(A348,'RHB v. RHP'!C:AH, 13, FALSE)</f>
        <v>1</v>
      </c>
      <c r="H348" s="15">
        <f>VLOOKUP(A348,'RHB v. RHP'!C:AH, 6, FALSE)</f>
        <v>1</v>
      </c>
      <c r="I348" s="15">
        <f>VLOOKUP(A348,'RHB v. RHP'!C:AH, 25, FALSE)</f>
        <v>0</v>
      </c>
      <c r="J348" s="15">
        <f>VLOOKUP(A348,'RHB v. RHP'!C:AH, 17, FALSE)</f>
        <v>5</v>
      </c>
      <c r="K348" s="23">
        <f>VLOOKUP(A348,'RHB v. RHP'!C:AH, 32, FALSE)</f>
        <v>1</v>
      </c>
      <c r="L348" s="17">
        <f t="shared" si="2"/>
        <v>2.676470588</v>
      </c>
      <c r="M348" s="17">
        <f t="shared" si="3"/>
        <v>0.3343949045</v>
      </c>
      <c r="N348" s="24">
        <f t="shared" si="4"/>
        <v>0.1751592357</v>
      </c>
      <c r="O348" s="24">
        <f t="shared" si="5"/>
        <v>0.02547770701</v>
      </c>
      <c r="P348" s="24">
        <f t="shared" si="6"/>
        <v>0.2866242038</v>
      </c>
      <c r="Q348" s="24">
        <f t="shared" si="7"/>
        <v>0.01910828025</v>
      </c>
      <c r="R348" s="24">
        <f t="shared" si="8"/>
        <v>0.1592356688</v>
      </c>
      <c r="S348" s="17">
        <f t="shared" si="9"/>
        <v>0.01592356688</v>
      </c>
      <c r="T348" s="17">
        <f t="shared" si="10"/>
        <v>1.015923567</v>
      </c>
      <c r="U348" s="25">
        <f t="shared" si="11"/>
        <v>4363.860756</v>
      </c>
      <c r="V348" s="14"/>
      <c r="W348" s="14"/>
      <c r="X348" s="14"/>
      <c r="Y348" s="14"/>
    </row>
    <row r="349">
      <c r="A349" s="8" t="s">
        <v>420</v>
      </c>
      <c r="B349" s="13"/>
      <c r="C349" s="12">
        <f>VLOOKUP(A349,'RHB v. RHP'!C:AH, 5, FALSE)</f>
        <v>19</v>
      </c>
      <c r="D349" s="22">
        <f>VLOOKUP(A349,'RHB v. RHP'!C:AH, 8, FALSE)</f>
        <v>41</v>
      </c>
      <c r="E349" s="22">
        <f>VLOOKUP(A349,'RHB v. RHP'!C:AH, 31, FALSE)</f>
        <v>4</v>
      </c>
      <c r="F349" s="15">
        <f>VLOOKUP(A349,'RHB v. RHP'!C:AH, 12, FALSE)</f>
        <v>2</v>
      </c>
      <c r="G349" s="15">
        <f>VLOOKUP(A349,'RHB v. RHP'!C:AH, 13, FALSE)</f>
        <v>0</v>
      </c>
      <c r="H349" s="15">
        <f>VLOOKUP(A349,'RHB v. RHP'!C:AH, 6, FALSE)</f>
        <v>0</v>
      </c>
      <c r="I349" s="15">
        <f>VLOOKUP(A349,'RHB v. RHP'!C:AH, 25, FALSE)</f>
        <v>0</v>
      </c>
      <c r="J349" s="15">
        <f>VLOOKUP(A349,'RHB v. RHP'!C:AH, 17, FALSE)</f>
        <v>1</v>
      </c>
      <c r="K349" s="23">
        <f>VLOOKUP(A349,'RHB v. RHP'!C:AH, 32, FALSE)</f>
        <v>0</v>
      </c>
      <c r="L349" s="17">
        <f t="shared" si="2"/>
        <v>2.157894737</v>
      </c>
      <c r="M349" s="17">
        <f t="shared" si="3"/>
        <v>0.3068181818</v>
      </c>
      <c r="N349" s="24">
        <f t="shared" si="4"/>
        <v>0.2083333333</v>
      </c>
      <c r="O349" s="24">
        <f t="shared" si="5"/>
        <v>0</v>
      </c>
      <c r="P349" s="24">
        <f t="shared" si="6"/>
        <v>0.303030303</v>
      </c>
      <c r="Q349" s="24">
        <f t="shared" si="7"/>
        <v>0.02272727273</v>
      </c>
      <c r="R349" s="24">
        <f t="shared" si="8"/>
        <v>0.1590909091</v>
      </c>
      <c r="S349" s="17">
        <f t="shared" si="9"/>
        <v>0</v>
      </c>
      <c r="T349" s="17">
        <f t="shared" si="10"/>
        <v>1</v>
      </c>
      <c r="U349" s="25">
        <f t="shared" si="11"/>
        <v>4295.461684</v>
      </c>
      <c r="V349" s="14"/>
      <c r="W349" s="14"/>
      <c r="X349" s="14"/>
      <c r="Y349" s="14"/>
    </row>
    <row r="350">
      <c r="A350" s="8" t="s">
        <v>387</v>
      </c>
      <c r="B350" s="13"/>
      <c r="C350" s="12">
        <f>VLOOKUP(A350,'RHB v. RHP'!C:AH, 5, FALSE)</f>
        <v>25</v>
      </c>
      <c r="D350" s="22">
        <f>VLOOKUP(A350,'RHB v. RHP'!C:AH, 8, FALSE)</f>
        <v>52</v>
      </c>
      <c r="E350" s="22">
        <f>VLOOKUP(A350,'RHB v. RHP'!C:AH, 31, FALSE)</f>
        <v>4</v>
      </c>
      <c r="F350" s="15">
        <f>VLOOKUP(A350,'RHB v. RHP'!C:AH, 12, FALSE)</f>
        <v>0</v>
      </c>
      <c r="G350" s="15">
        <f>VLOOKUP(A350,'RHB v. RHP'!C:AH, 13, FALSE)</f>
        <v>0</v>
      </c>
      <c r="H350" s="15">
        <f>VLOOKUP(A350,'RHB v. RHP'!C:AH, 6, FALSE)</f>
        <v>1</v>
      </c>
      <c r="I350" s="15">
        <f>VLOOKUP(A350,'RHB v. RHP'!C:AH, 25, FALSE)</f>
        <v>0</v>
      </c>
      <c r="J350" s="15">
        <f>VLOOKUP(A350,'RHB v. RHP'!C:AH, 17, FALSE)</f>
        <v>7</v>
      </c>
      <c r="K350" s="23">
        <f>VLOOKUP(A350,'RHB v. RHP'!C:AH, 32, FALSE)</f>
        <v>0</v>
      </c>
      <c r="L350" s="17">
        <f t="shared" si="2"/>
        <v>2.08</v>
      </c>
      <c r="M350" s="17">
        <f t="shared" si="3"/>
        <v>0.2945454545</v>
      </c>
      <c r="N350" s="24">
        <f t="shared" si="4"/>
        <v>0.1636363636</v>
      </c>
      <c r="O350" s="24">
        <f t="shared" si="5"/>
        <v>0</v>
      </c>
      <c r="P350" s="24">
        <f t="shared" si="6"/>
        <v>0.3272727273</v>
      </c>
      <c r="Q350" s="24">
        <f t="shared" si="7"/>
        <v>0.02181818182</v>
      </c>
      <c r="R350" s="24">
        <f t="shared" si="8"/>
        <v>0.1963636364</v>
      </c>
      <c r="S350" s="17">
        <f t="shared" si="9"/>
        <v>0</v>
      </c>
      <c r="T350" s="17">
        <f t="shared" si="10"/>
        <v>1.003636364</v>
      </c>
      <c r="U350" s="25">
        <f t="shared" si="11"/>
        <v>4311.081545</v>
      </c>
      <c r="V350" s="14"/>
      <c r="W350" s="14"/>
      <c r="X350" s="14"/>
      <c r="Y350" s="14"/>
    </row>
    <row r="351">
      <c r="A351" s="8" t="s">
        <v>426</v>
      </c>
      <c r="B351" s="13"/>
      <c r="C351" s="12">
        <f>VLOOKUP(A351,'RHB v. RHP'!C:AH, 5, FALSE)</f>
        <v>17</v>
      </c>
      <c r="D351" s="22">
        <f>VLOOKUP(A351,'RHB v. RHP'!C:AH, 8, FALSE)</f>
        <v>31</v>
      </c>
      <c r="E351" s="22">
        <f>VLOOKUP(A351,'RHB v. RHP'!C:AH, 31, FALSE)</f>
        <v>2</v>
      </c>
      <c r="F351" s="15">
        <f>VLOOKUP(A351,'RHB v. RHP'!C:AH, 12, FALSE)</f>
        <v>1</v>
      </c>
      <c r="G351" s="15">
        <f>VLOOKUP(A351,'RHB v. RHP'!C:AH, 13, FALSE)</f>
        <v>0</v>
      </c>
      <c r="H351" s="15">
        <f>VLOOKUP(A351,'RHB v. RHP'!C:AH, 6, FALSE)</f>
        <v>0</v>
      </c>
      <c r="I351" s="15">
        <f>VLOOKUP(A351,'RHB v. RHP'!C:AH, 25, FALSE)</f>
        <v>0</v>
      </c>
      <c r="J351" s="15">
        <f>VLOOKUP(A351,'RHB v. RHP'!C:AH, 17, FALSE)</f>
        <v>1</v>
      </c>
      <c r="K351" s="23">
        <f>VLOOKUP(A351,'RHB v. RHP'!C:AH, 32, FALSE)</f>
        <v>0</v>
      </c>
      <c r="L351" s="17">
        <f t="shared" si="2"/>
        <v>1.823529412</v>
      </c>
      <c r="M351" s="17">
        <f t="shared" si="3"/>
        <v>0.2952755906</v>
      </c>
      <c r="N351" s="24">
        <f t="shared" si="4"/>
        <v>0.1968503937</v>
      </c>
      <c r="O351" s="24">
        <f t="shared" si="5"/>
        <v>0</v>
      </c>
      <c r="P351" s="24">
        <f t="shared" si="6"/>
        <v>0.3149606299</v>
      </c>
      <c r="Q351" s="24">
        <f t="shared" si="7"/>
        <v>0.02362204724</v>
      </c>
      <c r="R351" s="24">
        <f t="shared" si="8"/>
        <v>0.1653543307</v>
      </c>
      <c r="S351" s="17">
        <f t="shared" si="9"/>
        <v>0</v>
      </c>
      <c r="T351" s="17">
        <f t="shared" si="10"/>
        <v>0.9960629921</v>
      </c>
      <c r="U351" s="25">
        <f t="shared" si="11"/>
        <v>4278.550418</v>
      </c>
      <c r="V351" s="14"/>
      <c r="W351" s="14"/>
      <c r="X351" s="14"/>
      <c r="Y351" s="14"/>
    </row>
    <row r="352">
      <c r="A352" s="8" t="s">
        <v>335</v>
      </c>
      <c r="B352" s="13"/>
      <c r="C352" s="12">
        <f>VLOOKUP(A352,'RHB v. RHP'!C:AH, 5, FALSE)</f>
        <v>44</v>
      </c>
      <c r="D352" s="22">
        <f>VLOOKUP(A352,'RHB v. RHP'!C:AH, 8, FALSE)</f>
        <v>143</v>
      </c>
      <c r="E352" s="22">
        <f>VLOOKUP(A352,'RHB v. RHP'!C:AH, 31, FALSE)</f>
        <v>17</v>
      </c>
      <c r="F352" s="15">
        <f>VLOOKUP(A352,'RHB v. RHP'!C:AH, 12, FALSE)</f>
        <v>6</v>
      </c>
      <c r="G352" s="15">
        <f>VLOOKUP(A352,'RHB v. RHP'!C:AH, 13, FALSE)</f>
        <v>1</v>
      </c>
      <c r="H352" s="15">
        <f>VLOOKUP(A352,'RHB v. RHP'!C:AH, 6, FALSE)</f>
        <v>1</v>
      </c>
      <c r="I352" s="15">
        <f>VLOOKUP(A352,'RHB v. RHP'!C:AH, 25, FALSE)</f>
        <v>5</v>
      </c>
      <c r="J352" s="15">
        <f>VLOOKUP(A352,'RHB v. RHP'!C:AH, 17, FALSE)</f>
        <v>8</v>
      </c>
      <c r="K352" s="23">
        <f>VLOOKUP(A352,'RHB v. RHP'!C:AH, 32, FALSE)</f>
        <v>2</v>
      </c>
      <c r="L352" s="17">
        <f t="shared" si="2"/>
        <v>3.25</v>
      </c>
      <c r="M352" s="17">
        <f t="shared" si="3"/>
        <v>0.3278688525</v>
      </c>
      <c r="N352" s="24">
        <f t="shared" si="4"/>
        <v>0.2049180328</v>
      </c>
      <c r="O352" s="24">
        <f t="shared" si="5"/>
        <v>0.0218579235</v>
      </c>
      <c r="P352" s="24">
        <f t="shared" si="6"/>
        <v>0.2459016393</v>
      </c>
      <c r="Q352" s="24">
        <f t="shared" si="7"/>
        <v>0.04371584699</v>
      </c>
      <c r="R352" s="24">
        <f t="shared" si="8"/>
        <v>0.1530054645</v>
      </c>
      <c r="S352" s="17">
        <f t="shared" si="9"/>
        <v>0.02732240437</v>
      </c>
      <c r="T352" s="17">
        <f t="shared" si="10"/>
        <v>1.024590164</v>
      </c>
      <c r="U352" s="25">
        <f t="shared" si="11"/>
        <v>4401.087791</v>
      </c>
      <c r="V352" s="14"/>
      <c r="W352" s="14"/>
      <c r="X352" s="14"/>
      <c r="Y352" s="14"/>
    </row>
    <row r="353">
      <c r="A353" s="8" t="s">
        <v>316</v>
      </c>
      <c r="B353" s="13"/>
      <c r="C353" s="12">
        <f>VLOOKUP(A353,'RHB v. RHP'!C:AH, 5, FALSE)</f>
        <v>49</v>
      </c>
      <c r="D353" s="22">
        <f>VLOOKUP(A353,'RHB v. RHP'!C:AH, 8, FALSE)</f>
        <v>124</v>
      </c>
      <c r="E353" s="22">
        <f>VLOOKUP(A353,'RHB v. RHP'!C:AH, 31, FALSE)</f>
        <v>17</v>
      </c>
      <c r="F353" s="15">
        <f>VLOOKUP(A353,'RHB v. RHP'!C:AH, 12, FALSE)</f>
        <v>7</v>
      </c>
      <c r="G353" s="15">
        <f>VLOOKUP(A353,'RHB v. RHP'!C:AH, 13, FALSE)</f>
        <v>0</v>
      </c>
      <c r="H353" s="15">
        <f>VLOOKUP(A353,'RHB v. RHP'!C:AH, 6, FALSE)</f>
        <v>2</v>
      </c>
      <c r="I353" s="15">
        <f>VLOOKUP(A353,'RHB v. RHP'!C:AH, 25, FALSE)</f>
        <v>0</v>
      </c>
      <c r="J353" s="15">
        <f>VLOOKUP(A353,'RHB v. RHP'!C:AH, 17, FALSE)</f>
        <v>4</v>
      </c>
      <c r="K353" s="23">
        <f>VLOOKUP(A353,'RHB v. RHP'!C:AH, 32, FALSE)</f>
        <v>0</v>
      </c>
      <c r="L353" s="17">
        <f t="shared" si="2"/>
        <v>2.530612245</v>
      </c>
      <c r="M353" s="17">
        <f t="shared" si="3"/>
        <v>0.3458213256</v>
      </c>
      <c r="N353" s="24">
        <f t="shared" si="4"/>
        <v>0.2305475504</v>
      </c>
      <c r="O353" s="24">
        <f t="shared" si="5"/>
        <v>0</v>
      </c>
      <c r="P353" s="24">
        <f t="shared" si="6"/>
        <v>0.288184438</v>
      </c>
      <c r="Q353" s="24">
        <f t="shared" si="7"/>
        <v>0.01729106628</v>
      </c>
      <c r="R353" s="24">
        <f t="shared" si="8"/>
        <v>0.1383285303</v>
      </c>
      <c r="S353" s="17">
        <f t="shared" si="9"/>
        <v>0</v>
      </c>
      <c r="T353" s="17">
        <f t="shared" si="10"/>
        <v>1.020172911</v>
      </c>
      <c r="U353" s="25">
        <f t="shared" si="11"/>
        <v>4382.113649</v>
      </c>
      <c r="V353" s="14"/>
      <c r="W353" s="14"/>
      <c r="X353" s="14"/>
      <c r="Y353" s="14"/>
    </row>
    <row r="354">
      <c r="A354" s="8" t="s">
        <v>391</v>
      </c>
      <c r="B354" s="13"/>
      <c r="C354" s="12">
        <f>VLOOKUP(A354,'RHB v. RHP'!C:AH, 5, FALSE)</f>
        <v>23</v>
      </c>
      <c r="D354" s="22">
        <f>VLOOKUP(A354,'RHB v. RHP'!C:AH, 8, FALSE)</f>
        <v>47</v>
      </c>
      <c r="E354" s="22">
        <f>VLOOKUP(A354,'RHB v. RHP'!C:AH, 31, FALSE)</f>
        <v>4</v>
      </c>
      <c r="F354" s="15">
        <f>VLOOKUP(A354,'RHB v. RHP'!C:AH, 12, FALSE)</f>
        <v>0</v>
      </c>
      <c r="G354" s="15">
        <f>VLOOKUP(A354,'RHB v. RHP'!C:AH, 13, FALSE)</f>
        <v>0</v>
      </c>
      <c r="H354" s="15">
        <f>VLOOKUP(A354,'RHB v. RHP'!C:AH, 6, FALSE)</f>
        <v>1</v>
      </c>
      <c r="I354" s="15">
        <f>VLOOKUP(A354,'RHB v. RHP'!C:AH, 25, FALSE)</f>
        <v>0</v>
      </c>
      <c r="J354" s="15">
        <f>VLOOKUP(A354,'RHB v. RHP'!C:AH, 17, FALSE)</f>
        <v>4</v>
      </c>
      <c r="K354" s="23">
        <f>VLOOKUP(A354,'RHB v. RHP'!C:AH, 32, FALSE)</f>
        <v>0</v>
      </c>
      <c r="L354" s="17">
        <f t="shared" si="2"/>
        <v>2.043478261</v>
      </c>
      <c r="M354" s="17">
        <f t="shared" si="3"/>
        <v>0.3</v>
      </c>
      <c r="N354" s="24">
        <f t="shared" si="4"/>
        <v>0.1666666667</v>
      </c>
      <c r="O354" s="24">
        <f t="shared" si="5"/>
        <v>0</v>
      </c>
      <c r="P354" s="24">
        <f t="shared" si="6"/>
        <v>0.3333333333</v>
      </c>
      <c r="Q354" s="24">
        <f t="shared" si="7"/>
        <v>0.02222222222</v>
      </c>
      <c r="R354" s="24">
        <f t="shared" si="8"/>
        <v>0.1777777778</v>
      </c>
      <c r="S354" s="17">
        <f t="shared" si="9"/>
        <v>0</v>
      </c>
      <c r="T354" s="17">
        <f t="shared" si="10"/>
        <v>1</v>
      </c>
      <c r="U354" s="25">
        <f t="shared" si="11"/>
        <v>4295.461684</v>
      </c>
      <c r="V354" s="14"/>
      <c r="W354" s="14"/>
      <c r="X354" s="14"/>
      <c r="Y354" s="14"/>
    </row>
    <row r="355">
      <c r="A355" s="8" t="s">
        <v>291</v>
      </c>
      <c r="B355" s="13"/>
      <c r="C355" s="12">
        <f>VLOOKUP(A355,'RHB v. RHP'!C:AH, 5, FALSE)</f>
        <v>62</v>
      </c>
      <c r="D355" s="22">
        <f>VLOOKUP(A355,'RHB v. RHP'!C:AH, 8, FALSE)</f>
        <v>147</v>
      </c>
      <c r="E355" s="22">
        <f>VLOOKUP(A355,'RHB v. RHP'!C:AH, 31, FALSE)</f>
        <v>17</v>
      </c>
      <c r="F355" s="15">
        <f>VLOOKUP(A355,'RHB v. RHP'!C:AH, 12, FALSE)</f>
        <v>6</v>
      </c>
      <c r="G355" s="15">
        <f>VLOOKUP(A355,'RHB v. RHP'!C:AH, 13, FALSE)</f>
        <v>1</v>
      </c>
      <c r="H355" s="15">
        <f>VLOOKUP(A355,'RHB v. RHP'!C:AH, 6, FALSE)</f>
        <v>1</v>
      </c>
      <c r="I355" s="15">
        <f>VLOOKUP(A355,'RHB v. RHP'!C:AH, 25, FALSE)</f>
        <v>4</v>
      </c>
      <c r="J355" s="15">
        <f>VLOOKUP(A355,'RHB v. RHP'!C:AH, 17, FALSE)</f>
        <v>16</v>
      </c>
      <c r="K355" s="23">
        <f>VLOOKUP(A355,'RHB v. RHP'!C:AH, 32, FALSE)</f>
        <v>0</v>
      </c>
      <c r="L355" s="17">
        <f t="shared" si="2"/>
        <v>2.370967742</v>
      </c>
      <c r="M355" s="17">
        <f t="shared" si="3"/>
        <v>0.3243243243</v>
      </c>
      <c r="N355" s="24">
        <f t="shared" si="4"/>
        <v>0.2027027027</v>
      </c>
      <c r="O355" s="24">
        <f t="shared" si="5"/>
        <v>0.02162162162</v>
      </c>
      <c r="P355" s="24">
        <f t="shared" si="6"/>
        <v>0.2432432432</v>
      </c>
      <c r="Q355" s="24">
        <f t="shared" si="7"/>
        <v>0.03783783784</v>
      </c>
      <c r="R355" s="24">
        <f t="shared" si="8"/>
        <v>0.1945945946</v>
      </c>
      <c r="S355" s="17">
        <f t="shared" si="9"/>
        <v>0</v>
      </c>
      <c r="T355" s="17">
        <f t="shared" si="10"/>
        <v>1.024324324</v>
      </c>
      <c r="U355" s="25">
        <f t="shared" si="11"/>
        <v>4399.945888</v>
      </c>
      <c r="V355" s="14"/>
      <c r="W355" s="14"/>
      <c r="X355" s="14"/>
      <c r="Y355" s="14"/>
    </row>
    <row r="356">
      <c r="A356" s="8" t="s">
        <v>441</v>
      </c>
      <c r="B356" s="13"/>
      <c r="C356" s="12">
        <f>VLOOKUP(A356,'RHB v. RHP'!C:AH, 5, FALSE)</f>
        <v>22</v>
      </c>
      <c r="D356" s="22">
        <f>VLOOKUP(A356,'RHB v. RHP'!C:AH, 8, FALSE)</f>
        <v>39</v>
      </c>
      <c r="E356" s="22">
        <f>VLOOKUP(A356,'RHB v. RHP'!C:AH, 31, FALSE)</f>
        <v>7</v>
      </c>
      <c r="F356" s="15">
        <f>VLOOKUP(A356,'RHB v. RHP'!C:AH, 12, FALSE)</f>
        <v>0</v>
      </c>
      <c r="G356" s="15">
        <f>VLOOKUP(A356,'RHB v. RHP'!C:AH, 13, FALSE)</f>
        <v>0</v>
      </c>
      <c r="H356" s="15">
        <f>VLOOKUP(A356,'RHB v. RHP'!C:AH, 6, FALSE)</f>
        <v>0</v>
      </c>
      <c r="I356" s="15">
        <f>VLOOKUP(A356,'RHB v. RHP'!C:AH, 25, FALSE)</f>
        <v>0</v>
      </c>
      <c r="J356" s="15">
        <f>VLOOKUP(A356,'RHB v. RHP'!C:AH, 17, FALSE)</f>
        <v>0</v>
      </c>
      <c r="K356" s="23">
        <f>VLOOKUP(A356,'RHB v. RHP'!C:AH, 32, FALSE)</f>
        <v>0</v>
      </c>
      <c r="L356" s="17">
        <f t="shared" si="2"/>
        <v>1.772727273</v>
      </c>
      <c r="M356" s="17">
        <f t="shared" si="3"/>
        <v>0.3435114504</v>
      </c>
      <c r="N356" s="24">
        <f t="shared" si="4"/>
        <v>0.1717557252</v>
      </c>
      <c r="O356" s="24">
        <f t="shared" si="5"/>
        <v>0</v>
      </c>
      <c r="P356" s="24">
        <f t="shared" si="6"/>
        <v>0.3053435115</v>
      </c>
      <c r="Q356" s="24">
        <f t="shared" si="7"/>
        <v>0.02290076336</v>
      </c>
      <c r="R356" s="24">
        <f t="shared" si="8"/>
        <v>0.1526717557</v>
      </c>
      <c r="S356" s="17">
        <f t="shared" si="9"/>
        <v>0</v>
      </c>
      <c r="T356" s="17">
        <f t="shared" si="10"/>
        <v>0.9961832061</v>
      </c>
      <c r="U356" s="25">
        <f t="shared" si="11"/>
        <v>4279.066792</v>
      </c>
      <c r="V356" s="14"/>
      <c r="W356" s="14"/>
      <c r="X356" s="14"/>
      <c r="Y356" s="14"/>
    </row>
    <row r="357">
      <c r="A357" s="8" t="s">
        <v>277</v>
      </c>
      <c r="B357" s="13"/>
      <c r="C357" s="12">
        <f>VLOOKUP(A357,'RHB v. RHP'!C:AH, 5, FALSE)</f>
        <v>18</v>
      </c>
      <c r="D357" s="22">
        <f>VLOOKUP(A357,'RHB v. RHP'!C:AH, 8, FALSE)</f>
        <v>39</v>
      </c>
      <c r="E357" s="22">
        <f>VLOOKUP(A357,'RHB v. RHP'!C:AH, 31, FALSE)</f>
        <v>5</v>
      </c>
      <c r="F357" s="15">
        <f>VLOOKUP(A357,'RHB v. RHP'!C:AH, 12, FALSE)</f>
        <v>0</v>
      </c>
      <c r="G357" s="15">
        <f>VLOOKUP(A357,'RHB v. RHP'!C:AH, 13, FALSE)</f>
        <v>0</v>
      </c>
      <c r="H357" s="15">
        <f>VLOOKUP(A357,'RHB v. RHP'!C:AH, 6, FALSE)</f>
        <v>0</v>
      </c>
      <c r="I357" s="15">
        <f>VLOOKUP(A357,'RHB v. RHP'!C:AH, 25, FALSE)</f>
        <v>1</v>
      </c>
      <c r="J357" s="15">
        <f>VLOOKUP(A357,'RHB v. RHP'!C:AH, 17, FALSE)</f>
        <v>2</v>
      </c>
      <c r="K357" s="23">
        <f>VLOOKUP(A357,'RHB v. RHP'!C:AH, 32, FALSE)</f>
        <v>0</v>
      </c>
      <c r="L357" s="17">
        <f t="shared" si="2"/>
        <v>2.166666667</v>
      </c>
      <c r="M357" s="17">
        <f t="shared" si="3"/>
        <v>0.320610687</v>
      </c>
      <c r="N357" s="24">
        <f t="shared" si="4"/>
        <v>0.1717557252</v>
      </c>
      <c r="O357" s="24">
        <f t="shared" si="5"/>
        <v>0</v>
      </c>
      <c r="P357" s="24">
        <f t="shared" si="6"/>
        <v>0.3053435115</v>
      </c>
      <c r="Q357" s="24">
        <f t="shared" si="7"/>
        <v>0.03053435115</v>
      </c>
      <c r="R357" s="24">
        <f t="shared" si="8"/>
        <v>0.1679389313</v>
      </c>
      <c r="S357" s="17">
        <f t="shared" si="9"/>
        <v>0</v>
      </c>
      <c r="T357" s="17">
        <f t="shared" si="10"/>
        <v>0.9961832061</v>
      </c>
      <c r="U357" s="25">
        <f t="shared" si="11"/>
        <v>4279.066792</v>
      </c>
      <c r="V357" s="14"/>
      <c r="W357" s="14"/>
      <c r="X357" s="14"/>
      <c r="Y357" s="14"/>
    </row>
    <row r="358">
      <c r="A358" s="8" t="s">
        <v>171</v>
      </c>
      <c r="B358" s="13"/>
      <c r="C358" s="12">
        <f>VLOOKUP(A358,'RHB v. RHP'!C:AH, 5, FALSE)</f>
        <v>22</v>
      </c>
      <c r="D358" s="22">
        <f>VLOOKUP(A358,'RHB v. RHP'!C:AH, 8, FALSE)</f>
        <v>63</v>
      </c>
      <c r="E358" s="22">
        <f>VLOOKUP(A358,'RHB v. RHP'!C:AH, 31, FALSE)</f>
        <v>8</v>
      </c>
      <c r="F358" s="15">
        <f>VLOOKUP(A358,'RHB v. RHP'!C:AH, 12, FALSE)</f>
        <v>2</v>
      </c>
      <c r="G358" s="15">
        <f>VLOOKUP(A358,'RHB v. RHP'!C:AH, 13, FALSE)</f>
        <v>0</v>
      </c>
      <c r="H358" s="15">
        <f>VLOOKUP(A358,'RHB v. RHP'!C:AH, 6, FALSE)</f>
        <v>1</v>
      </c>
      <c r="I358" s="15">
        <f>VLOOKUP(A358,'RHB v. RHP'!C:AH, 25, FALSE)</f>
        <v>0</v>
      </c>
      <c r="J358" s="15">
        <f>VLOOKUP(A358,'RHB v. RHP'!C:AH, 17, FALSE)</f>
        <v>4</v>
      </c>
      <c r="K358" s="23">
        <f>VLOOKUP(A358,'RHB v. RHP'!C:AH, 32, FALSE)</f>
        <v>-1</v>
      </c>
      <c r="L358" s="17">
        <f t="shared" si="2"/>
        <v>2.863636364</v>
      </c>
      <c r="M358" s="17">
        <f t="shared" si="3"/>
        <v>0.3251748252</v>
      </c>
      <c r="N358" s="24">
        <f t="shared" si="4"/>
        <v>0.1923076923</v>
      </c>
      <c r="O358" s="24">
        <f t="shared" si="5"/>
        <v>0</v>
      </c>
      <c r="P358" s="24">
        <f t="shared" si="6"/>
        <v>0.3146853147</v>
      </c>
      <c r="Q358" s="24">
        <f t="shared" si="7"/>
        <v>0.02097902098</v>
      </c>
      <c r="R358" s="24">
        <f t="shared" si="8"/>
        <v>0.1678321678</v>
      </c>
      <c r="S358" s="17">
        <f t="shared" si="9"/>
        <v>-0.01748251748</v>
      </c>
      <c r="T358" s="17">
        <f t="shared" si="10"/>
        <v>1.003496503</v>
      </c>
      <c r="U358" s="25">
        <f t="shared" si="11"/>
        <v>4310.480781</v>
      </c>
      <c r="V358" s="14"/>
      <c r="W358" s="14"/>
      <c r="X358" s="14"/>
      <c r="Y358" s="14"/>
    </row>
    <row r="359">
      <c r="A359" s="4" t="s">
        <v>353</v>
      </c>
      <c r="B359" s="13"/>
      <c r="C359" s="12">
        <f>VLOOKUP(A359,'RHB v. RHP'!C:AH, 5, FALSE)</f>
        <v>79</v>
      </c>
      <c r="D359" s="22">
        <f>VLOOKUP(A359,'RHB v. RHP'!C:AH, 8, FALSE)</f>
        <v>203</v>
      </c>
      <c r="E359" s="22">
        <f>VLOOKUP(A359,'RHB v. RHP'!C:AH, 31, FALSE)</f>
        <v>26</v>
      </c>
      <c r="F359" s="15">
        <f>VLOOKUP(A359,'RHB v. RHP'!C:AH, 12, FALSE)</f>
        <v>10</v>
      </c>
      <c r="G359" s="15">
        <f>VLOOKUP(A359,'RHB v. RHP'!C:AH, 13, FALSE)</f>
        <v>0</v>
      </c>
      <c r="H359" s="15">
        <f>VLOOKUP(A359,'RHB v. RHP'!C:AH, 6, FALSE)</f>
        <v>6</v>
      </c>
      <c r="I359" s="15">
        <f>VLOOKUP(A359,'RHB v. RHP'!C:AH, 25, FALSE)</f>
        <v>2</v>
      </c>
      <c r="J359" s="15">
        <f>VLOOKUP(A359,'RHB v. RHP'!C:AH, 17, FALSE)</f>
        <v>11</v>
      </c>
      <c r="K359" s="23">
        <f>VLOOKUP(A359,'RHB v. RHP'!C:AH, 32, FALSE)</f>
        <v>-3</v>
      </c>
      <c r="L359" s="17">
        <f t="shared" si="2"/>
        <v>2.569620253</v>
      </c>
      <c r="M359" s="17">
        <f t="shared" si="3"/>
        <v>0.3450704225</v>
      </c>
      <c r="N359" s="24">
        <f t="shared" si="4"/>
        <v>0.2230046948</v>
      </c>
      <c r="O359" s="24">
        <f t="shared" si="5"/>
        <v>0</v>
      </c>
      <c r="P359" s="24">
        <f t="shared" si="6"/>
        <v>0.3286384977</v>
      </c>
      <c r="Q359" s="24">
        <f t="shared" si="7"/>
        <v>0.0234741784</v>
      </c>
      <c r="R359" s="24">
        <f t="shared" si="8"/>
        <v>0.1455399061</v>
      </c>
      <c r="S359" s="17">
        <f t="shared" si="9"/>
        <v>-0.03521126761</v>
      </c>
      <c r="T359" s="17">
        <f t="shared" si="10"/>
        <v>1.030516432</v>
      </c>
      <c r="U359" s="25">
        <f t="shared" si="11"/>
        <v>4426.543848</v>
      </c>
      <c r="V359" s="14"/>
      <c r="W359" s="14"/>
      <c r="X359" s="14"/>
      <c r="Y359" s="14"/>
    </row>
    <row r="360">
      <c r="A360" s="8" t="s">
        <v>444</v>
      </c>
      <c r="B360" s="13"/>
      <c r="C360" s="12">
        <f>VLOOKUP(A360,'RHB v. RHP'!C:AH, 5, FALSE)</f>
        <v>23</v>
      </c>
      <c r="D360" s="22">
        <f>VLOOKUP(A360,'RHB v. RHP'!C:AH, 8, FALSE)</f>
        <v>42</v>
      </c>
      <c r="E360" s="22">
        <f>VLOOKUP(A360,'RHB v. RHP'!C:AH, 31, FALSE)</f>
        <v>2</v>
      </c>
      <c r="F360" s="15">
        <f>VLOOKUP(A360,'RHB v. RHP'!C:AH, 12, FALSE)</f>
        <v>1</v>
      </c>
      <c r="G360" s="15">
        <f>VLOOKUP(A360,'RHB v. RHP'!C:AH, 13, FALSE)</f>
        <v>1</v>
      </c>
      <c r="H360" s="15">
        <f>VLOOKUP(A360,'RHB v. RHP'!C:AH, 6, FALSE)</f>
        <v>0</v>
      </c>
      <c r="I360" s="15">
        <f>VLOOKUP(A360,'RHB v. RHP'!C:AH, 25, FALSE)</f>
        <v>0</v>
      </c>
      <c r="J360" s="15">
        <f>VLOOKUP(A360,'RHB v. RHP'!C:AH, 17, FALSE)</f>
        <v>2</v>
      </c>
      <c r="K360" s="23">
        <f>VLOOKUP(A360,'RHB v. RHP'!C:AH, 32, FALSE)</f>
        <v>0</v>
      </c>
      <c r="L360" s="17">
        <f t="shared" si="2"/>
        <v>1.826086957</v>
      </c>
      <c r="M360" s="17">
        <f t="shared" si="3"/>
        <v>0.2830188679</v>
      </c>
      <c r="N360" s="24">
        <f t="shared" si="4"/>
        <v>0.1886792453</v>
      </c>
      <c r="O360" s="24">
        <f t="shared" si="5"/>
        <v>0.03018867925</v>
      </c>
      <c r="P360" s="24">
        <f t="shared" si="6"/>
        <v>0.3018867925</v>
      </c>
      <c r="Q360" s="24">
        <f t="shared" si="7"/>
        <v>0.02264150943</v>
      </c>
      <c r="R360" s="24">
        <f t="shared" si="8"/>
        <v>0.1660377358</v>
      </c>
      <c r="S360" s="17">
        <f t="shared" si="9"/>
        <v>0</v>
      </c>
      <c r="T360" s="17">
        <f t="shared" si="10"/>
        <v>0.9924528302</v>
      </c>
      <c r="U360" s="25">
        <f t="shared" si="11"/>
        <v>4263.043106</v>
      </c>
      <c r="V360" s="14"/>
      <c r="W360" s="14"/>
      <c r="X360" s="14"/>
      <c r="Y360" s="14"/>
    </row>
    <row r="361">
      <c r="A361" s="8" t="s">
        <v>429</v>
      </c>
      <c r="B361" s="13"/>
      <c r="C361" s="12">
        <f>VLOOKUP(A361,'RHB v. RHP'!C:AH, 5, FALSE)</f>
        <v>18</v>
      </c>
      <c r="D361" s="22">
        <f>VLOOKUP(A361,'RHB v. RHP'!C:AH, 8, FALSE)</f>
        <v>30</v>
      </c>
      <c r="E361" s="22">
        <f>VLOOKUP(A361,'RHB v. RHP'!C:AH, 31, FALSE)</f>
        <v>1</v>
      </c>
      <c r="F361" s="15">
        <f>VLOOKUP(A361,'RHB v. RHP'!C:AH, 12, FALSE)</f>
        <v>1</v>
      </c>
      <c r="G361" s="15">
        <f>VLOOKUP(A361,'RHB v. RHP'!C:AH, 13, FALSE)</f>
        <v>0</v>
      </c>
      <c r="H361" s="15">
        <f>VLOOKUP(A361,'RHB v. RHP'!C:AH, 6, FALSE)</f>
        <v>0</v>
      </c>
      <c r="I361" s="15">
        <f>VLOOKUP(A361,'RHB v. RHP'!C:AH, 25, FALSE)</f>
        <v>0</v>
      </c>
      <c r="J361" s="15">
        <f>VLOOKUP(A361,'RHB v. RHP'!C:AH, 17, FALSE)</f>
        <v>1</v>
      </c>
      <c r="K361" s="23">
        <f>VLOOKUP(A361,'RHB v. RHP'!C:AH, 32, FALSE)</f>
        <v>0</v>
      </c>
      <c r="L361" s="17">
        <f t="shared" si="2"/>
        <v>1.666666667</v>
      </c>
      <c r="M361" s="17">
        <f t="shared" si="3"/>
        <v>0.2845849802</v>
      </c>
      <c r="N361" s="24">
        <f t="shared" si="4"/>
        <v>0.1976284585</v>
      </c>
      <c r="O361" s="24">
        <f t="shared" si="5"/>
        <v>0</v>
      </c>
      <c r="P361" s="24">
        <f t="shared" si="6"/>
        <v>0.3162055336</v>
      </c>
      <c r="Q361" s="24">
        <f t="shared" si="7"/>
        <v>0.02371541502</v>
      </c>
      <c r="R361" s="24">
        <f t="shared" si="8"/>
        <v>0.1660079051</v>
      </c>
      <c r="S361" s="17">
        <f t="shared" si="9"/>
        <v>0</v>
      </c>
      <c r="T361" s="17">
        <f t="shared" si="10"/>
        <v>0.9881422925</v>
      </c>
      <c r="U361" s="25">
        <f t="shared" si="11"/>
        <v>4244.527356</v>
      </c>
      <c r="V361" s="14"/>
      <c r="W361" s="14"/>
      <c r="X361" s="14"/>
      <c r="Y361" s="14"/>
    </row>
    <row r="362">
      <c r="A362" s="4" t="s">
        <v>79</v>
      </c>
      <c r="B362" s="13"/>
      <c r="C362" s="12">
        <f>VLOOKUP(A362,'RHB v. RHP'!C:AH, 5, FALSE)</f>
        <v>95</v>
      </c>
      <c r="D362" s="22">
        <f>VLOOKUP(A362,'RHB v. RHP'!C:AH, 8, FALSE)</f>
        <v>245</v>
      </c>
      <c r="E362" s="22">
        <f>VLOOKUP(A362,'RHB v. RHP'!C:AH, 31, FALSE)</f>
        <v>31</v>
      </c>
      <c r="F362" s="15">
        <f>VLOOKUP(A362,'RHB v. RHP'!C:AH, 12, FALSE)</f>
        <v>10</v>
      </c>
      <c r="G362" s="15">
        <f>VLOOKUP(A362,'RHB v. RHP'!C:AH, 13, FALSE)</f>
        <v>0</v>
      </c>
      <c r="H362" s="15">
        <f>VLOOKUP(A362,'RHB v. RHP'!C:AH, 6, FALSE)</f>
        <v>7</v>
      </c>
      <c r="I362" s="15">
        <f>VLOOKUP(A362,'RHB v. RHP'!C:AH, 25, FALSE)</f>
        <v>4</v>
      </c>
      <c r="J362" s="15">
        <f>VLOOKUP(A362,'RHB v. RHP'!C:AH, 17, FALSE)</f>
        <v>13</v>
      </c>
      <c r="K362" s="23">
        <f>VLOOKUP(A362,'RHB v. RHP'!C:AH, 32, FALSE)</f>
        <v>-1</v>
      </c>
      <c r="L362" s="17">
        <f t="shared" si="2"/>
        <v>2.578947368</v>
      </c>
      <c r="M362" s="17">
        <f t="shared" si="3"/>
        <v>0.3461538462</v>
      </c>
      <c r="N362" s="24">
        <f t="shared" si="4"/>
        <v>0.202991453</v>
      </c>
      <c r="O362" s="24">
        <f t="shared" si="5"/>
        <v>0</v>
      </c>
      <c r="P362" s="24">
        <f t="shared" si="6"/>
        <v>0.3205128205</v>
      </c>
      <c r="Q362" s="24">
        <f t="shared" si="7"/>
        <v>0.02991452991</v>
      </c>
      <c r="R362" s="24">
        <f t="shared" si="8"/>
        <v>0.141025641</v>
      </c>
      <c r="S362" s="17">
        <f t="shared" si="9"/>
        <v>-0.01068376068</v>
      </c>
      <c r="T362" s="17">
        <f t="shared" si="10"/>
        <v>1.02991453</v>
      </c>
      <c r="U362" s="25">
        <f t="shared" si="11"/>
        <v>4423.958401</v>
      </c>
      <c r="V362" s="14"/>
      <c r="W362" s="14"/>
      <c r="X362" s="14"/>
      <c r="Y362" s="14"/>
    </row>
    <row r="363">
      <c r="A363" s="4" t="s">
        <v>57</v>
      </c>
      <c r="B363" s="13"/>
      <c r="C363" s="12">
        <f>VLOOKUP(A363,'RHB v. RHP'!C:AH, 5, FALSE)</f>
        <v>160</v>
      </c>
      <c r="D363" s="22">
        <f>VLOOKUP(A363,'RHB v. RHP'!C:AH, 8, FALSE)</f>
        <v>450</v>
      </c>
      <c r="E363" s="22">
        <f>VLOOKUP(A363,'RHB v. RHP'!C:AH, 31, FALSE)</f>
        <v>79</v>
      </c>
      <c r="F363" s="15">
        <f>VLOOKUP(A363,'RHB v. RHP'!C:AH, 12, FALSE)</f>
        <v>20</v>
      </c>
      <c r="G363" s="15">
        <f>VLOOKUP(A363,'RHB v. RHP'!C:AH, 13, FALSE)</f>
        <v>0</v>
      </c>
      <c r="H363" s="15">
        <f>VLOOKUP(A363,'RHB v. RHP'!C:AH, 6, FALSE)</f>
        <v>8</v>
      </c>
      <c r="I363" s="15">
        <f>VLOOKUP(A363,'RHB v. RHP'!C:AH, 25, FALSE)</f>
        <v>5</v>
      </c>
      <c r="J363" s="15">
        <f>VLOOKUP(A363,'RHB v. RHP'!C:AH, 17, FALSE)</f>
        <v>13</v>
      </c>
      <c r="K363" s="23">
        <f>VLOOKUP(A363,'RHB v. RHP'!C:AH, 32, FALSE)</f>
        <v>2</v>
      </c>
      <c r="L363" s="17">
        <f t="shared" si="2"/>
        <v>2.8125</v>
      </c>
      <c r="M363" s="17">
        <f t="shared" si="3"/>
        <v>0.4546805349</v>
      </c>
      <c r="N363" s="24">
        <f t="shared" si="4"/>
        <v>0.2154531947</v>
      </c>
      <c r="O363" s="24">
        <f t="shared" si="5"/>
        <v>0</v>
      </c>
      <c r="P363" s="24">
        <f t="shared" si="6"/>
        <v>0.2377414562</v>
      </c>
      <c r="Q363" s="24">
        <f t="shared" si="7"/>
        <v>0.02377414562</v>
      </c>
      <c r="R363" s="24">
        <f t="shared" si="8"/>
        <v>0.09806835067</v>
      </c>
      <c r="S363" s="17">
        <f t="shared" si="9"/>
        <v>0.01485884101</v>
      </c>
      <c r="T363" s="17">
        <f t="shared" si="10"/>
        <v>1.044576523</v>
      </c>
      <c r="U363" s="25">
        <f t="shared" si="11"/>
        <v>4486.938431</v>
      </c>
      <c r="V363" s="14"/>
      <c r="W363" s="14"/>
      <c r="X363" s="14"/>
      <c r="Y363" s="14"/>
    </row>
    <row r="364">
      <c r="A364" s="4" t="s">
        <v>360</v>
      </c>
      <c r="B364" s="13"/>
      <c r="C364" s="12">
        <f>VLOOKUP(A364,'RHB v. RHP'!C:AH, 5, FALSE)</f>
        <v>85</v>
      </c>
      <c r="D364" s="22">
        <f>VLOOKUP(A364,'RHB v. RHP'!C:AH, 8, FALSE)</f>
        <v>199</v>
      </c>
      <c r="E364" s="22">
        <f>VLOOKUP(A364,'RHB v. RHP'!C:AH, 31, FALSE)</f>
        <v>26</v>
      </c>
      <c r="F364" s="15">
        <f>VLOOKUP(A364,'RHB v. RHP'!C:AH, 12, FALSE)</f>
        <v>5</v>
      </c>
      <c r="G364" s="15">
        <f>VLOOKUP(A364,'RHB v. RHP'!C:AH, 13, FALSE)</f>
        <v>1</v>
      </c>
      <c r="H364" s="15">
        <f>VLOOKUP(A364,'RHB v. RHP'!C:AH, 6, FALSE)</f>
        <v>4</v>
      </c>
      <c r="I364" s="15">
        <f>VLOOKUP(A364,'RHB v. RHP'!C:AH, 25, FALSE)</f>
        <v>2</v>
      </c>
      <c r="J364" s="15">
        <f>VLOOKUP(A364,'RHB v. RHP'!C:AH, 17, FALSE)</f>
        <v>16</v>
      </c>
      <c r="K364" s="23">
        <f>VLOOKUP(A364,'RHB v. RHP'!C:AH, 32, FALSE)</f>
        <v>1</v>
      </c>
      <c r="L364" s="17">
        <f t="shared" si="2"/>
        <v>2.341176471</v>
      </c>
      <c r="M364" s="17">
        <f t="shared" si="3"/>
        <v>0.3483412322</v>
      </c>
      <c r="N364" s="24">
        <f t="shared" si="4"/>
        <v>0.1658767773</v>
      </c>
      <c r="O364" s="24">
        <f t="shared" si="5"/>
        <v>0.01895734597</v>
      </c>
      <c r="P364" s="24">
        <f t="shared" si="6"/>
        <v>0.2843601896</v>
      </c>
      <c r="Q364" s="24">
        <f t="shared" si="7"/>
        <v>0.02369668246</v>
      </c>
      <c r="R364" s="24">
        <f t="shared" si="8"/>
        <v>0.1706161137</v>
      </c>
      <c r="S364" s="17">
        <f t="shared" si="9"/>
        <v>0.01184834123</v>
      </c>
      <c r="T364" s="17">
        <f t="shared" si="10"/>
        <v>1.023696682</v>
      </c>
      <c r="U364" s="25">
        <f t="shared" si="11"/>
        <v>4397.249876</v>
      </c>
      <c r="V364" s="14"/>
      <c r="W364" s="14"/>
      <c r="X364" s="14"/>
      <c r="Y364" s="14"/>
    </row>
    <row r="365">
      <c r="A365" s="4" t="s">
        <v>322</v>
      </c>
      <c r="B365" s="13"/>
      <c r="C365" s="12">
        <f>VLOOKUP(A365,'RHB v. RHP'!C:AH, 5, FALSE)</f>
        <v>123</v>
      </c>
      <c r="D365" s="22">
        <f>VLOOKUP(A365,'RHB v. RHP'!C:AH, 8, FALSE)</f>
        <v>325</v>
      </c>
      <c r="E365" s="22">
        <f>VLOOKUP(A365,'RHB v. RHP'!C:AH, 31, FALSE)</f>
        <v>34</v>
      </c>
      <c r="F365" s="15">
        <f>VLOOKUP(A365,'RHB v. RHP'!C:AH, 12, FALSE)</f>
        <v>13</v>
      </c>
      <c r="G365" s="15">
        <f>VLOOKUP(A365,'RHB v. RHP'!C:AH, 13, FALSE)</f>
        <v>0</v>
      </c>
      <c r="H365" s="15">
        <f>VLOOKUP(A365,'RHB v. RHP'!C:AH, 6, FALSE)</f>
        <v>12</v>
      </c>
      <c r="I365" s="15">
        <f>VLOOKUP(A365,'RHB v. RHP'!C:AH, 25, FALSE)</f>
        <v>1</v>
      </c>
      <c r="J365" s="15">
        <f>VLOOKUP(A365,'RHB v. RHP'!C:AH, 17, FALSE)</f>
        <v>22</v>
      </c>
      <c r="K365" s="23">
        <f>VLOOKUP(A365,'RHB v. RHP'!C:AH, 32, FALSE)</f>
        <v>-1</v>
      </c>
      <c r="L365" s="17">
        <f t="shared" si="2"/>
        <v>2.642276423</v>
      </c>
      <c r="M365" s="17">
        <f t="shared" si="3"/>
        <v>0.3120437956</v>
      </c>
      <c r="N365" s="24">
        <f t="shared" si="4"/>
        <v>0.200729927</v>
      </c>
      <c r="O365" s="24">
        <f t="shared" si="5"/>
        <v>0</v>
      </c>
      <c r="P365" s="24">
        <f t="shared" si="6"/>
        <v>0.3649635036</v>
      </c>
      <c r="Q365" s="24">
        <f t="shared" si="7"/>
        <v>0.01459854015</v>
      </c>
      <c r="R365" s="24">
        <f t="shared" si="8"/>
        <v>0.1532846715</v>
      </c>
      <c r="S365" s="17">
        <f t="shared" si="9"/>
        <v>-0.009124087591</v>
      </c>
      <c r="T365" s="17">
        <f t="shared" si="10"/>
        <v>1.03649635</v>
      </c>
      <c r="U365" s="25">
        <f t="shared" si="11"/>
        <v>4452.230359</v>
      </c>
      <c r="V365" s="14"/>
      <c r="W365" s="14"/>
      <c r="X365" s="14"/>
      <c r="Y365" s="14"/>
    </row>
    <row r="366">
      <c r="A366" s="4" t="s">
        <v>122</v>
      </c>
      <c r="B366" s="13"/>
      <c r="C366" s="12">
        <f>VLOOKUP(A366,'RHB v. RHP'!C:AH, 5, FALSE)</f>
        <v>41</v>
      </c>
      <c r="D366" s="22">
        <f>VLOOKUP(A366,'RHB v. RHP'!C:AH, 8, FALSE)</f>
        <v>101</v>
      </c>
      <c r="E366" s="22">
        <f>VLOOKUP(A366,'RHB v. RHP'!C:AH, 31, FALSE)</f>
        <v>13</v>
      </c>
      <c r="F366" s="15">
        <f>VLOOKUP(A366,'RHB v. RHP'!C:AH, 12, FALSE)</f>
        <v>1</v>
      </c>
      <c r="G366" s="15">
        <f>VLOOKUP(A366,'RHB v. RHP'!C:AH, 13, FALSE)</f>
        <v>0</v>
      </c>
      <c r="H366" s="15">
        <f>VLOOKUP(A366,'RHB v. RHP'!C:AH, 6, FALSE)</f>
        <v>3</v>
      </c>
      <c r="I366" s="15">
        <f>VLOOKUP(A366,'RHB v. RHP'!C:AH, 25, FALSE)</f>
        <v>0</v>
      </c>
      <c r="J366" s="15">
        <f>VLOOKUP(A366,'RHB v. RHP'!C:AH, 17, FALSE)</f>
        <v>6</v>
      </c>
      <c r="K366" s="23">
        <f>VLOOKUP(A366,'RHB v. RHP'!C:AH, 32, FALSE)</f>
        <v>0</v>
      </c>
      <c r="L366" s="17">
        <f t="shared" si="2"/>
        <v>2.463414634</v>
      </c>
      <c r="M366" s="17">
        <f t="shared" si="3"/>
        <v>0.3333333333</v>
      </c>
      <c r="N366" s="24">
        <f t="shared" si="4"/>
        <v>0.1543209877</v>
      </c>
      <c r="O366" s="24">
        <f t="shared" si="5"/>
        <v>0</v>
      </c>
      <c r="P366" s="24">
        <f t="shared" si="6"/>
        <v>0.3395061728</v>
      </c>
      <c r="Q366" s="24">
        <f t="shared" si="7"/>
        <v>0.01851851852</v>
      </c>
      <c r="R366" s="24">
        <f t="shared" si="8"/>
        <v>0.1604938272</v>
      </c>
      <c r="S366" s="17">
        <f t="shared" si="9"/>
        <v>0</v>
      </c>
      <c r="T366" s="17">
        <f t="shared" si="10"/>
        <v>1.00617284</v>
      </c>
      <c r="U366" s="25">
        <f t="shared" si="11"/>
        <v>4321.97688</v>
      </c>
      <c r="V366" s="14"/>
      <c r="W366" s="14"/>
      <c r="X366" s="14"/>
      <c r="Y366" s="14"/>
    </row>
    <row r="367">
      <c r="A367" s="8" t="s">
        <v>384</v>
      </c>
      <c r="B367" s="13"/>
      <c r="C367" s="12">
        <f>VLOOKUP(A367,'RHB v. RHP'!C:AH, 5, FALSE)</f>
        <v>25</v>
      </c>
      <c r="D367" s="22">
        <f>VLOOKUP(A367,'RHB v. RHP'!C:AH, 8, FALSE)</f>
        <v>53</v>
      </c>
      <c r="E367" s="22">
        <f>VLOOKUP(A367,'RHB v. RHP'!C:AH, 31, FALSE)</f>
        <v>5</v>
      </c>
      <c r="F367" s="15">
        <f>VLOOKUP(A367,'RHB v. RHP'!C:AH, 12, FALSE)</f>
        <v>1</v>
      </c>
      <c r="G367" s="15">
        <f>VLOOKUP(A367,'RHB v. RHP'!C:AH, 13, FALSE)</f>
        <v>0</v>
      </c>
      <c r="H367" s="15">
        <f>VLOOKUP(A367,'RHB v. RHP'!C:AH, 6, FALSE)</f>
        <v>1</v>
      </c>
      <c r="I367" s="15">
        <f>VLOOKUP(A367,'RHB v. RHP'!C:AH, 25, FALSE)</f>
        <v>0</v>
      </c>
      <c r="J367" s="15">
        <f>VLOOKUP(A367,'RHB v. RHP'!C:AH, 17, FALSE)</f>
        <v>2</v>
      </c>
      <c r="K367" s="23">
        <f>VLOOKUP(A367,'RHB v. RHP'!C:AH, 32, FALSE)</f>
        <v>0</v>
      </c>
      <c r="L367" s="17">
        <f t="shared" si="2"/>
        <v>2.12</v>
      </c>
      <c r="M367" s="17">
        <f t="shared" si="3"/>
        <v>0.3043478261</v>
      </c>
      <c r="N367" s="24">
        <f t="shared" si="4"/>
        <v>0.1811594203</v>
      </c>
      <c r="O367" s="24">
        <f t="shared" si="5"/>
        <v>0</v>
      </c>
      <c r="P367" s="24">
        <f t="shared" si="6"/>
        <v>0.3260869565</v>
      </c>
      <c r="Q367" s="24">
        <f t="shared" si="7"/>
        <v>0.02173913043</v>
      </c>
      <c r="R367" s="24">
        <f t="shared" si="8"/>
        <v>0.1594202899</v>
      </c>
      <c r="S367" s="17">
        <f t="shared" si="9"/>
        <v>0</v>
      </c>
      <c r="T367" s="17">
        <f t="shared" si="10"/>
        <v>0.9927536232</v>
      </c>
      <c r="U367" s="25">
        <f t="shared" si="11"/>
        <v>4264.33515</v>
      </c>
      <c r="V367" s="14"/>
      <c r="W367" s="14"/>
      <c r="X367" s="14"/>
      <c r="Y367" s="14"/>
    </row>
    <row r="368">
      <c r="A368" s="8" t="s">
        <v>125</v>
      </c>
      <c r="B368" s="13"/>
      <c r="C368" s="12">
        <f>VLOOKUP(A368,'RHB v. RHP'!C:AH, 5, FALSE)</f>
        <v>27</v>
      </c>
      <c r="D368" s="22">
        <f>VLOOKUP(A368,'RHB v. RHP'!C:AH, 8, FALSE)</f>
        <v>67</v>
      </c>
      <c r="E368" s="22">
        <f>VLOOKUP(A368,'RHB v. RHP'!C:AH, 31, FALSE)</f>
        <v>11</v>
      </c>
      <c r="F368" s="15">
        <f>VLOOKUP(A368,'RHB v. RHP'!C:AH, 12, FALSE)</f>
        <v>2</v>
      </c>
      <c r="G368" s="15">
        <f>VLOOKUP(A368,'RHB v. RHP'!C:AH, 13, FALSE)</f>
        <v>0</v>
      </c>
      <c r="H368" s="15">
        <f>VLOOKUP(A368,'RHB v. RHP'!C:AH, 6, FALSE)</f>
        <v>0</v>
      </c>
      <c r="I368" s="15">
        <f>VLOOKUP(A368,'RHB v. RHP'!C:AH, 25, FALSE)</f>
        <v>1</v>
      </c>
      <c r="J368" s="15">
        <f>VLOOKUP(A368,'RHB v. RHP'!C:AH, 17, FALSE)</f>
        <v>2</v>
      </c>
      <c r="K368" s="23">
        <f>VLOOKUP(A368,'RHB v. RHP'!C:AH, 32, FALSE)</f>
        <v>0</v>
      </c>
      <c r="L368" s="17">
        <f t="shared" si="2"/>
        <v>2.481481481</v>
      </c>
      <c r="M368" s="17">
        <f t="shared" si="3"/>
        <v>0.3517241379</v>
      </c>
      <c r="N368" s="24">
        <f t="shared" si="4"/>
        <v>0.1896551724</v>
      </c>
      <c r="O368" s="24">
        <f t="shared" si="5"/>
        <v>0</v>
      </c>
      <c r="P368" s="24">
        <f t="shared" si="6"/>
        <v>0.275862069</v>
      </c>
      <c r="Q368" s="24">
        <f t="shared" si="7"/>
        <v>0.0275862069</v>
      </c>
      <c r="R368" s="24">
        <f t="shared" si="8"/>
        <v>0.1517241379</v>
      </c>
      <c r="S368" s="17">
        <f t="shared" si="9"/>
        <v>0</v>
      </c>
      <c r="T368" s="17">
        <f t="shared" si="10"/>
        <v>0.9965517241</v>
      </c>
      <c r="U368" s="25">
        <f t="shared" si="11"/>
        <v>4280.649748</v>
      </c>
      <c r="V368" s="14"/>
      <c r="W368" s="14"/>
      <c r="X368" s="14"/>
      <c r="Y368" s="14"/>
    </row>
    <row r="369">
      <c r="A369" s="4" t="s">
        <v>93</v>
      </c>
      <c r="B369" s="13"/>
      <c r="C369" s="12">
        <f>VLOOKUP(A369,'RHB v. RHP'!C:AH, 5, FALSE)</f>
        <v>90</v>
      </c>
      <c r="D369" s="22">
        <f>VLOOKUP(A369,'RHB v. RHP'!C:AH, 8, FALSE)</f>
        <v>201</v>
      </c>
      <c r="E369" s="22">
        <f>VLOOKUP(A369,'RHB v. RHP'!C:AH, 31, FALSE)</f>
        <v>26</v>
      </c>
      <c r="F369" s="15">
        <f>VLOOKUP(A369,'RHB v. RHP'!C:AH, 12, FALSE)</f>
        <v>7</v>
      </c>
      <c r="G369" s="15">
        <f>VLOOKUP(A369,'RHB v. RHP'!C:AH, 13, FALSE)</f>
        <v>1</v>
      </c>
      <c r="H369" s="15">
        <f>VLOOKUP(A369,'RHB v. RHP'!C:AH, 6, FALSE)</f>
        <v>5</v>
      </c>
      <c r="I369" s="15">
        <f>VLOOKUP(A369,'RHB v. RHP'!C:AH, 25, FALSE)</f>
        <v>6</v>
      </c>
      <c r="J369" s="15">
        <f>VLOOKUP(A369,'RHB v. RHP'!C:AH, 17, FALSE)</f>
        <v>10</v>
      </c>
      <c r="K369" s="23">
        <f>VLOOKUP(A369,'RHB v. RHP'!C:AH, 32, FALSE)</f>
        <v>-2</v>
      </c>
      <c r="L369" s="17">
        <f t="shared" si="2"/>
        <v>2.233333333</v>
      </c>
      <c r="M369" s="17">
        <f t="shared" si="3"/>
        <v>0.3466981132</v>
      </c>
      <c r="N369" s="24">
        <f t="shared" si="4"/>
        <v>0.1886792453</v>
      </c>
      <c r="O369" s="24">
        <f t="shared" si="5"/>
        <v>0.01886792453</v>
      </c>
      <c r="P369" s="24">
        <f t="shared" si="6"/>
        <v>0.3066037736</v>
      </c>
      <c r="Q369" s="24">
        <f t="shared" si="7"/>
        <v>0.04245283019</v>
      </c>
      <c r="R369" s="24">
        <f t="shared" si="8"/>
        <v>0.141509434</v>
      </c>
      <c r="S369" s="17">
        <f t="shared" si="9"/>
        <v>-0.02358490566</v>
      </c>
      <c r="T369" s="17">
        <f t="shared" si="10"/>
        <v>1.021226415</v>
      </c>
      <c r="U369" s="25">
        <f t="shared" si="11"/>
        <v>4386.638937</v>
      </c>
      <c r="V369" s="14"/>
      <c r="W369" s="14"/>
      <c r="X369" s="14"/>
      <c r="Y369" s="14"/>
    </row>
    <row r="370">
      <c r="A370" s="8" t="s">
        <v>440</v>
      </c>
      <c r="B370" s="13"/>
      <c r="C370" s="12">
        <f>VLOOKUP(A370,'RHB v. RHP'!C:AH, 5, FALSE)</f>
        <v>18</v>
      </c>
      <c r="D370" s="22">
        <f>VLOOKUP(A370,'RHB v. RHP'!C:AH, 8, FALSE)</f>
        <v>36</v>
      </c>
      <c r="E370" s="22">
        <f>VLOOKUP(A370,'RHB v. RHP'!C:AH, 31, FALSE)</f>
        <v>3</v>
      </c>
      <c r="F370" s="15">
        <f>VLOOKUP(A370,'RHB v. RHP'!C:AH, 12, FALSE)</f>
        <v>0</v>
      </c>
      <c r="G370" s="15">
        <f>VLOOKUP(A370,'RHB v. RHP'!C:AH, 13, FALSE)</f>
        <v>0</v>
      </c>
      <c r="H370" s="15">
        <f>VLOOKUP(A370,'RHB v. RHP'!C:AH, 6, FALSE)</f>
        <v>0</v>
      </c>
      <c r="I370" s="15">
        <f>VLOOKUP(A370,'RHB v. RHP'!C:AH, 25, FALSE)</f>
        <v>0</v>
      </c>
      <c r="J370" s="15">
        <f>VLOOKUP(A370,'RHB v. RHP'!C:AH, 17, FALSE)</f>
        <v>3</v>
      </c>
      <c r="K370" s="23">
        <f>VLOOKUP(A370,'RHB v. RHP'!C:AH, 32, FALSE)</f>
        <v>0</v>
      </c>
      <c r="L370" s="17">
        <f t="shared" si="2"/>
        <v>2</v>
      </c>
      <c r="M370" s="17">
        <f t="shared" si="3"/>
        <v>0.3011583012</v>
      </c>
      <c r="N370" s="24">
        <f t="shared" si="4"/>
        <v>0.1737451737</v>
      </c>
      <c r="O370" s="24">
        <f t="shared" si="5"/>
        <v>0</v>
      </c>
      <c r="P370" s="24">
        <f t="shared" si="6"/>
        <v>0.3088803089</v>
      </c>
      <c r="Q370" s="24">
        <f t="shared" si="7"/>
        <v>0.02316602317</v>
      </c>
      <c r="R370" s="24">
        <f t="shared" si="8"/>
        <v>0.1776061776</v>
      </c>
      <c r="S370" s="17">
        <f t="shared" si="9"/>
        <v>0</v>
      </c>
      <c r="T370" s="17">
        <f t="shared" si="10"/>
        <v>0.9845559846</v>
      </c>
      <c r="U370" s="25">
        <f t="shared" si="11"/>
        <v>4229.122508</v>
      </c>
      <c r="V370" s="14"/>
      <c r="W370" s="14"/>
      <c r="X370" s="14"/>
      <c r="Y370" s="14"/>
    </row>
    <row r="371">
      <c r="A371" s="8" t="s">
        <v>457</v>
      </c>
      <c r="B371" s="13"/>
      <c r="C371" s="12">
        <f>VLOOKUP(A371,'RHB v. RHP'!C:AH, 5, FALSE)</f>
        <v>19</v>
      </c>
      <c r="D371" s="22">
        <f>VLOOKUP(A371,'RHB v. RHP'!C:AH, 8, FALSE)</f>
        <v>37</v>
      </c>
      <c r="E371" s="22">
        <f>VLOOKUP(A371,'RHB v. RHP'!C:AH, 31, FALSE)</f>
        <v>4</v>
      </c>
      <c r="F371" s="15">
        <f>VLOOKUP(A371,'RHB v. RHP'!C:AH, 12, FALSE)</f>
        <v>0</v>
      </c>
      <c r="G371" s="15">
        <f>VLOOKUP(A371,'RHB v. RHP'!C:AH, 13, FALSE)</f>
        <v>0</v>
      </c>
      <c r="H371" s="15">
        <f>VLOOKUP(A371,'RHB v. RHP'!C:AH, 6, FALSE)</f>
        <v>0</v>
      </c>
      <c r="I371" s="15">
        <f>VLOOKUP(A371,'RHB v. RHP'!C:AH, 25, FALSE)</f>
        <v>1</v>
      </c>
      <c r="J371" s="15">
        <f>VLOOKUP(A371,'RHB v. RHP'!C:AH, 17, FALSE)</f>
        <v>1</v>
      </c>
      <c r="K371" s="23">
        <f>VLOOKUP(A371,'RHB v. RHP'!C:AH, 32, FALSE)</f>
        <v>0</v>
      </c>
      <c r="L371" s="17">
        <f t="shared" si="2"/>
        <v>1.947368421</v>
      </c>
      <c r="M371" s="17">
        <f t="shared" si="3"/>
        <v>0.3115384615</v>
      </c>
      <c r="N371" s="24">
        <f t="shared" si="4"/>
        <v>0.1730769231</v>
      </c>
      <c r="O371" s="24">
        <f t="shared" si="5"/>
        <v>0</v>
      </c>
      <c r="P371" s="24">
        <f t="shared" si="6"/>
        <v>0.3076923077</v>
      </c>
      <c r="Q371" s="24">
        <f t="shared" si="7"/>
        <v>0.03076923077</v>
      </c>
      <c r="R371" s="24">
        <f t="shared" si="8"/>
        <v>0.1615384615</v>
      </c>
      <c r="S371" s="17">
        <f t="shared" si="9"/>
        <v>0</v>
      </c>
      <c r="T371" s="17">
        <f t="shared" si="10"/>
        <v>0.9846153846</v>
      </c>
      <c r="U371" s="25">
        <f t="shared" si="11"/>
        <v>4229.377658</v>
      </c>
      <c r="V371" s="14"/>
      <c r="W371" s="14"/>
      <c r="X371" s="14"/>
      <c r="Y371" s="14"/>
    </row>
    <row r="372">
      <c r="A372" s="8" t="s">
        <v>425</v>
      </c>
      <c r="B372" s="13"/>
      <c r="C372" s="12">
        <f>VLOOKUP(A372,'RHB v. RHP'!C:AH, 5, FALSE)</f>
        <v>26</v>
      </c>
      <c r="D372" s="22">
        <f>VLOOKUP(A372,'RHB v. RHP'!C:AH, 8, FALSE)</f>
        <v>52</v>
      </c>
      <c r="E372" s="22">
        <f>VLOOKUP(A372,'RHB v. RHP'!C:AH, 31, FALSE)</f>
        <v>5</v>
      </c>
      <c r="F372" s="15">
        <f>VLOOKUP(A372,'RHB v. RHP'!C:AH, 12, FALSE)</f>
        <v>3</v>
      </c>
      <c r="G372" s="15">
        <f>VLOOKUP(A372,'RHB v. RHP'!C:AH, 13, FALSE)</f>
        <v>0</v>
      </c>
      <c r="H372" s="15">
        <f>VLOOKUP(A372,'RHB v. RHP'!C:AH, 6, FALSE)</f>
        <v>0</v>
      </c>
      <c r="I372" s="15">
        <f>VLOOKUP(A372,'RHB v. RHP'!C:AH, 25, FALSE)</f>
        <v>0</v>
      </c>
      <c r="J372" s="15">
        <f>VLOOKUP(A372,'RHB v. RHP'!C:AH, 17, FALSE)</f>
        <v>1</v>
      </c>
      <c r="K372" s="23">
        <f>VLOOKUP(A372,'RHB v. RHP'!C:AH, 32, FALSE)</f>
        <v>0</v>
      </c>
      <c r="L372" s="17">
        <f t="shared" si="2"/>
        <v>2</v>
      </c>
      <c r="M372" s="17">
        <f t="shared" si="3"/>
        <v>0.3054545455</v>
      </c>
      <c r="N372" s="24">
        <f t="shared" si="4"/>
        <v>0.2181818182</v>
      </c>
      <c r="O372" s="24">
        <f t="shared" si="5"/>
        <v>0</v>
      </c>
      <c r="P372" s="24">
        <f t="shared" si="6"/>
        <v>0.2909090909</v>
      </c>
      <c r="Q372" s="24">
        <f t="shared" si="7"/>
        <v>0.02181818182</v>
      </c>
      <c r="R372" s="24">
        <f t="shared" si="8"/>
        <v>0.1527272727</v>
      </c>
      <c r="S372" s="17">
        <f t="shared" si="9"/>
        <v>0</v>
      </c>
      <c r="T372" s="17">
        <f t="shared" si="10"/>
        <v>0.9890909091</v>
      </c>
      <c r="U372" s="25">
        <f t="shared" si="11"/>
        <v>4248.602102</v>
      </c>
      <c r="V372" s="14"/>
      <c r="W372" s="14"/>
      <c r="X372" s="14"/>
      <c r="Y372" s="14"/>
    </row>
    <row r="373">
      <c r="A373" s="8" t="s">
        <v>232</v>
      </c>
      <c r="B373" s="13"/>
      <c r="C373" s="12">
        <f>VLOOKUP(A373,'RHB v. RHP'!C:AH, 5, FALSE)</f>
        <v>22</v>
      </c>
      <c r="D373" s="22">
        <f>VLOOKUP(A373,'RHB v. RHP'!C:AH, 8, FALSE)</f>
        <v>56</v>
      </c>
      <c r="E373" s="22">
        <f>VLOOKUP(A373,'RHB v. RHP'!C:AH, 31, FALSE)</f>
        <v>6</v>
      </c>
      <c r="F373" s="15">
        <f>VLOOKUP(A373,'RHB v. RHP'!C:AH, 12, FALSE)</f>
        <v>0</v>
      </c>
      <c r="G373" s="15">
        <f>VLOOKUP(A373,'RHB v. RHP'!C:AH, 13, FALSE)</f>
        <v>0</v>
      </c>
      <c r="H373" s="15">
        <f>VLOOKUP(A373,'RHB v. RHP'!C:AH, 6, FALSE)</f>
        <v>1</v>
      </c>
      <c r="I373" s="15">
        <f>VLOOKUP(A373,'RHB v. RHP'!C:AH, 25, FALSE)</f>
        <v>2</v>
      </c>
      <c r="J373" s="15">
        <f>VLOOKUP(A373,'RHB v. RHP'!C:AH, 17, FALSE)</f>
        <v>2</v>
      </c>
      <c r="K373" s="23">
        <f>VLOOKUP(A373,'RHB v. RHP'!C:AH, 32, FALSE)</f>
        <v>0</v>
      </c>
      <c r="L373" s="17">
        <f t="shared" si="2"/>
        <v>2.545454545</v>
      </c>
      <c r="M373" s="17">
        <f t="shared" si="3"/>
        <v>0.311827957</v>
      </c>
      <c r="N373" s="24">
        <f t="shared" si="4"/>
        <v>0.1612903226</v>
      </c>
      <c r="O373" s="24">
        <f t="shared" si="5"/>
        <v>0</v>
      </c>
      <c r="P373" s="24">
        <f t="shared" si="6"/>
        <v>0.3225806452</v>
      </c>
      <c r="Q373" s="24">
        <f t="shared" si="7"/>
        <v>0.03584229391</v>
      </c>
      <c r="R373" s="24">
        <f t="shared" si="8"/>
        <v>0.1577060932</v>
      </c>
      <c r="S373" s="17">
        <f t="shared" si="9"/>
        <v>0</v>
      </c>
      <c r="T373" s="17">
        <f t="shared" si="10"/>
        <v>0.9892473118</v>
      </c>
      <c r="U373" s="25">
        <f t="shared" si="11"/>
        <v>4249.273924</v>
      </c>
      <c r="V373" s="14"/>
      <c r="W373" s="14"/>
      <c r="X373" s="14"/>
      <c r="Y373" s="14"/>
    </row>
    <row r="374">
      <c r="A374" s="8" t="s">
        <v>303</v>
      </c>
      <c r="B374" s="13"/>
      <c r="C374" s="12">
        <f>VLOOKUP(A374,'RHB v. RHP'!C:AH, 5, FALSE)</f>
        <v>23</v>
      </c>
      <c r="D374" s="22">
        <f>VLOOKUP(A374,'RHB v. RHP'!C:AH, 8, FALSE)</f>
        <v>73</v>
      </c>
      <c r="E374" s="22">
        <f>VLOOKUP(A374,'RHB v. RHP'!C:AH, 31, FALSE)</f>
        <v>7</v>
      </c>
      <c r="F374" s="15">
        <f>VLOOKUP(A374,'RHB v. RHP'!C:AH, 12, FALSE)</f>
        <v>3</v>
      </c>
      <c r="G374" s="15">
        <f>VLOOKUP(A374,'RHB v. RHP'!C:AH, 13, FALSE)</f>
        <v>0</v>
      </c>
      <c r="H374" s="15">
        <f>VLOOKUP(A374,'RHB v. RHP'!C:AH, 6, FALSE)</f>
        <v>1</v>
      </c>
      <c r="I374" s="15">
        <f>VLOOKUP(A374,'RHB v. RHP'!C:AH, 25, FALSE)</f>
        <v>0</v>
      </c>
      <c r="J374" s="15">
        <f>VLOOKUP(A374,'RHB v. RHP'!C:AH, 17, FALSE)</f>
        <v>4</v>
      </c>
      <c r="K374" s="23">
        <f>VLOOKUP(A374,'RHB v. RHP'!C:AH, 32, FALSE)</f>
        <v>0</v>
      </c>
      <c r="L374" s="17">
        <f t="shared" si="2"/>
        <v>3.173913043</v>
      </c>
      <c r="M374" s="17">
        <f t="shared" si="3"/>
        <v>0.3040540541</v>
      </c>
      <c r="N374" s="24">
        <f t="shared" si="4"/>
        <v>0.2027027027</v>
      </c>
      <c r="O374" s="24">
        <f t="shared" si="5"/>
        <v>0</v>
      </c>
      <c r="P374" s="24">
        <f t="shared" si="6"/>
        <v>0.3040540541</v>
      </c>
      <c r="Q374" s="24">
        <f t="shared" si="7"/>
        <v>0.02027027027</v>
      </c>
      <c r="R374" s="24">
        <f t="shared" si="8"/>
        <v>0.1621621622</v>
      </c>
      <c r="S374" s="17">
        <f t="shared" si="9"/>
        <v>0</v>
      </c>
      <c r="T374" s="17">
        <f t="shared" si="10"/>
        <v>0.9932432432</v>
      </c>
      <c r="U374" s="25">
        <f t="shared" si="11"/>
        <v>4266.438295</v>
      </c>
      <c r="V374" s="14"/>
      <c r="W374" s="14"/>
      <c r="X374" s="14"/>
      <c r="Y374" s="14"/>
    </row>
    <row r="375">
      <c r="A375" s="4" t="s">
        <v>259</v>
      </c>
      <c r="B375" s="13"/>
      <c r="C375" s="12">
        <f>VLOOKUP(A375,'RHB v. RHP'!C:AH, 5, FALSE)</f>
        <v>62</v>
      </c>
      <c r="D375" s="22">
        <f>VLOOKUP(A375,'RHB v. RHP'!C:AH, 8, FALSE)</f>
        <v>117</v>
      </c>
      <c r="E375" s="22">
        <f>VLOOKUP(A375,'RHB v. RHP'!C:AH, 31, FALSE)</f>
        <v>11</v>
      </c>
      <c r="F375" s="15">
        <f>VLOOKUP(A375,'RHB v. RHP'!C:AH, 12, FALSE)</f>
        <v>2</v>
      </c>
      <c r="G375" s="15">
        <f>VLOOKUP(A375,'RHB v. RHP'!C:AH, 13, FALSE)</f>
        <v>0</v>
      </c>
      <c r="H375" s="15">
        <f>VLOOKUP(A375,'RHB v. RHP'!C:AH, 6, FALSE)</f>
        <v>2</v>
      </c>
      <c r="I375" s="15">
        <f>VLOOKUP(A375,'RHB v. RHP'!C:AH, 25, FALSE)</f>
        <v>4</v>
      </c>
      <c r="J375" s="15">
        <f>VLOOKUP(A375,'RHB v. RHP'!C:AH, 17, FALSE)</f>
        <v>10</v>
      </c>
      <c r="K375" s="23">
        <f>VLOOKUP(A375,'RHB v. RHP'!C:AH, 32, FALSE)</f>
        <v>2</v>
      </c>
      <c r="L375" s="17">
        <f t="shared" si="2"/>
        <v>1.887096774</v>
      </c>
      <c r="M375" s="17">
        <f t="shared" si="3"/>
        <v>0.3</v>
      </c>
      <c r="N375" s="24">
        <f t="shared" si="4"/>
        <v>0.1617647059</v>
      </c>
      <c r="O375" s="24">
        <f t="shared" si="5"/>
        <v>0</v>
      </c>
      <c r="P375" s="24">
        <f t="shared" si="6"/>
        <v>0.2941176471</v>
      </c>
      <c r="Q375" s="24">
        <f t="shared" si="7"/>
        <v>0.04117647059</v>
      </c>
      <c r="R375" s="24">
        <f t="shared" si="8"/>
        <v>0.1764705882</v>
      </c>
      <c r="S375" s="17">
        <f t="shared" si="9"/>
        <v>0.02941176471</v>
      </c>
      <c r="T375" s="17">
        <f t="shared" si="10"/>
        <v>1.002941176</v>
      </c>
      <c r="U375" s="25">
        <f t="shared" si="11"/>
        <v>4308.095395</v>
      </c>
      <c r="V375" s="14"/>
      <c r="W375" s="14"/>
      <c r="X375" s="14"/>
      <c r="Y375" s="14"/>
    </row>
    <row r="376">
      <c r="A376" s="8" t="s">
        <v>431</v>
      </c>
      <c r="B376" s="13"/>
      <c r="C376" s="12">
        <f>VLOOKUP(A376,'RHB v. RHP'!C:AH, 5, FALSE)</f>
        <v>22</v>
      </c>
      <c r="D376" s="22">
        <f>VLOOKUP(A376,'RHB v. RHP'!C:AH, 8, FALSE)</f>
        <v>33</v>
      </c>
      <c r="E376" s="22">
        <f>VLOOKUP(A376,'RHB v. RHP'!C:AH, 31, FALSE)</f>
        <v>2</v>
      </c>
      <c r="F376" s="15">
        <f>VLOOKUP(A376,'RHB v. RHP'!C:AH, 12, FALSE)</f>
        <v>1</v>
      </c>
      <c r="G376" s="15">
        <f>VLOOKUP(A376,'RHB v. RHP'!C:AH, 13, FALSE)</f>
        <v>0</v>
      </c>
      <c r="H376" s="15">
        <f>VLOOKUP(A376,'RHB v. RHP'!C:AH, 6, FALSE)</f>
        <v>0</v>
      </c>
      <c r="I376" s="15">
        <f>VLOOKUP(A376,'RHB v. RHP'!C:AH, 25, FALSE)</f>
        <v>0</v>
      </c>
      <c r="J376" s="15">
        <f>VLOOKUP(A376,'RHB v. RHP'!C:AH, 17, FALSE)</f>
        <v>0</v>
      </c>
      <c r="K376" s="23">
        <f>VLOOKUP(A376,'RHB v. RHP'!C:AH, 32, FALSE)</f>
        <v>0</v>
      </c>
      <c r="L376" s="17">
        <f t="shared" si="2"/>
        <v>1.5</v>
      </c>
      <c r="M376" s="17">
        <f t="shared" si="3"/>
        <v>0.29296875</v>
      </c>
      <c r="N376" s="24">
        <f t="shared" si="4"/>
        <v>0.1953125</v>
      </c>
      <c r="O376" s="24">
        <f t="shared" si="5"/>
        <v>0</v>
      </c>
      <c r="P376" s="24">
        <f t="shared" si="6"/>
        <v>0.3125</v>
      </c>
      <c r="Q376" s="24">
        <f t="shared" si="7"/>
        <v>0.0234375</v>
      </c>
      <c r="R376" s="24">
        <f t="shared" si="8"/>
        <v>0.15625</v>
      </c>
      <c r="S376" s="17">
        <f t="shared" si="9"/>
        <v>0</v>
      </c>
      <c r="T376" s="17">
        <f t="shared" si="10"/>
        <v>0.98046875</v>
      </c>
      <c r="U376" s="25">
        <f t="shared" si="11"/>
        <v>4211.565948</v>
      </c>
      <c r="V376" s="14"/>
      <c r="W376" s="14"/>
      <c r="X376" s="14"/>
      <c r="Y376" s="14"/>
    </row>
    <row r="377">
      <c r="A377" s="4" t="s">
        <v>217</v>
      </c>
      <c r="B377" s="13"/>
      <c r="C377" s="12">
        <f>VLOOKUP(A377,'RHB v. RHP'!C:AH, 5, FALSE)</f>
        <v>45</v>
      </c>
      <c r="D377" s="22">
        <f>VLOOKUP(A377,'RHB v. RHP'!C:AH, 8, FALSE)</f>
        <v>122</v>
      </c>
      <c r="E377" s="22">
        <f>VLOOKUP(A377,'RHB v. RHP'!C:AH, 31, FALSE)</f>
        <v>15</v>
      </c>
      <c r="F377" s="15">
        <f>VLOOKUP(A377,'RHB v. RHP'!C:AH, 12, FALSE)</f>
        <v>4</v>
      </c>
      <c r="G377" s="15">
        <f>VLOOKUP(A377,'RHB v. RHP'!C:AH, 13, FALSE)</f>
        <v>0</v>
      </c>
      <c r="H377" s="15">
        <f>VLOOKUP(A377,'RHB v. RHP'!C:AH, 6, FALSE)</f>
        <v>3</v>
      </c>
      <c r="I377" s="15">
        <f>VLOOKUP(A377,'RHB v. RHP'!C:AH, 25, FALSE)</f>
        <v>0</v>
      </c>
      <c r="J377" s="15">
        <f>VLOOKUP(A377,'RHB v. RHP'!C:AH, 17, FALSE)</f>
        <v>5</v>
      </c>
      <c r="K377" s="23">
        <f>VLOOKUP(A377,'RHB v. RHP'!C:AH, 32, FALSE)</f>
        <v>0</v>
      </c>
      <c r="L377" s="17">
        <f t="shared" si="2"/>
        <v>2.711111111</v>
      </c>
      <c r="M377" s="17">
        <f t="shared" si="3"/>
        <v>0.3304347826</v>
      </c>
      <c r="N377" s="24">
        <f t="shared" si="4"/>
        <v>0.1884057971</v>
      </c>
      <c r="O377" s="24">
        <f t="shared" si="5"/>
        <v>0</v>
      </c>
      <c r="P377" s="24">
        <f t="shared" si="6"/>
        <v>0.3188405797</v>
      </c>
      <c r="Q377" s="24">
        <f t="shared" si="7"/>
        <v>0.01739130435</v>
      </c>
      <c r="R377" s="24">
        <f t="shared" si="8"/>
        <v>0.1449275362</v>
      </c>
      <c r="S377" s="17">
        <f t="shared" si="9"/>
        <v>0</v>
      </c>
      <c r="T377" s="17">
        <f t="shared" si="10"/>
        <v>1</v>
      </c>
      <c r="U377" s="25">
        <f t="shared" si="11"/>
        <v>4295.461684</v>
      </c>
      <c r="V377" s="14"/>
      <c r="W377" s="14"/>
      <c r="X377" s="14"/>
      <c r="Y377" s="14"/>
    </row>
    <row r="378">
      <c r="A378" s="4" t="s">
        <v>114</v>
      </c>
      <c r="B378" s="13"/>
      <c r="C378" s="12">
        <f>VLOOKUP(A378,'RHB v. RHP'!C:AH, 5, FALSE)</f>
        <v>68</v>
      </c>
      <c r="D378" s="22">
        <f>VLOOKUP(A378,'RHB v. RHP'!C:AH, 8, FALSE)</f>
        <v>139</v>
      </c>
      <c r="E378" s="22">
        <f>VLOOKUP(A378,'RHB v. RHP'!C:AH, 31, FALSE)</f>
        <v>15</v>
      </c>
      <c r="F378" s="15">
        <f>VLOOKUP(A378,'RHB v. RHP'!C:AH, 12, FALSE)</f>
        <v>5</v>
      </c>
      <c r="G378" s="15">
        <f>VLOOKUP(A378,'RHB v. RHP'!C:AH, 13, FALSE)</f>
        <v>0</v>
      </c>
      <c r="H378" s="15">
        <f>VLOOKUP(A378,'RHB v. RHP'!C:AH, 6, FALSE)</f>
        <v>2</v>
      </c>
      <c r="I378" s="15">
        <f>VLOOKUP(A378,'RHB v. RHP'!C:AH, 25, FALSE)</f>
        <v>1</v>
      </c>
      <c r="J378" s="15">
        <f>VLOOKUP(A378,'RHB v. RHP'!C:AH, 17, FALSE)</f>
        <v>13</v>
      </c>
      <c r="K378" s="23">
        <f>VLOOKUP(A378,'RHB v. RHP'!C:AH, 32, FALSE)</f>
        <v>1</v>
      </c>
      <c r="L378" s="17">
        <f t="shared" si="2"/>
        <v>2.044117647</v>
      </c>
      <c r="M378" s="17">
        <f t="shared" si="3"/>
        <v>0.3149171271</v>
      </c>
      <c r="N378" s="24">
        <f t="shared" si="4"/>
        <v>0.1933701657</v>
      </c>
      <c r="O378" s="24">
        <f t="shared" si="5"/>
        <v>0</v>
      </c>
      <c r="P378" s="24">
        <f t="shared" si="6"/>
        <v>0.2762430939</v>
      </c>
      <c r="Q378" s="24">
        <f t="shared" si="7"/>
        <v>0.02209944751</v>
      </c>
      <c r="R378" s="24">
        <f t="shared" si="8"/>
        <v>0.182320442</v>
      </c>
      <c r="S378" s="17">
        <f t="shared" si="9"/>
        <v>0.0138121547</v>
      </c>
      <c r="T378" s="17">
        <f t="shared" si="10"/>
        <v>1.002762431</v>
      </c>
      <c r="U378" s="25">
        <f t="shared" si="11"/>
        <v>4307.327601</v>
      </c>
      <c r="V378" s="14"/>
      <c r="W378" s="14"/>
      <c r="X378" s="14"/>
      <c r="Y378" s="14"/>
    </row>
    <row r="379">
      <c r="A379" s="8" t="s">
        <v>405</v>
      </c>
      <c r="B379" s="13"/>
      <c r="C379" s="12">
        <f>VLOOKUP(A379,'RHB v. RHP'!C:AH, 5, FALSE)</f>
        <v>55</v>
      </c>
      <c r="D379" s="22">
        <f>VLOOKUP(A379,'RHB v. RHP'!C:AH, 8, FALSE)</f>
        <v>96</v>
      </c>
      <c r="E379" s="22">
        <f>VLOOKUP(A379,'RHB v. RHP'!C:AH, 31, FALSE)</f>
        <v>10</v>
      </c>
      <c r="F379" s="15">
        <f>VLOOKUP(A379,'RHB v. RHP'!C:AH, 12, FALSE)</f>
        <v>3</v>
      </c>
      <c r="G379" s="15">
        <f>VLOOKUP(A379,'RHB v. RHP'!C:AH, 13, FALSE)</f>
        <v>0</v>
      </c>
      <c r="H379" s="15">
        <f>VLOOKUP(A379,'RHB v. RHP'!C:AH, 6, FALSE)</f>
        <v>1</v>
      </c>
      <c r="I379" s="15">
        <f>VLOOKUP(A379,'RHB v. RHP'!C:AH, 25, FALSE)</f>
        <v>1</v>
      </c>
      <c r="J379" s="15">
        <f>VLOOKUP(A379,'RHB v. RHP'!C:AH, 17, FALSE)</f>
        <v>10</v>
      </c>
      <c r="K379" s="23">
        <f>VLOOKUP(A379,'RHB v. RHP'!C:AH, 32, FALSE)</f>
        <v>0</v>
      </c>
      <c r="L379" s="17">
        <f t="shared" si="2"/>
        <v>1.745454545</v>
      </c>
      <c r="M379" s="17">
        <f t="shared" si="3"/>
        <v>0.3103448276</v>
      </c>
      <c r="N379" s="24">
        <f t="shared" si="4"/>
        <v>0.1880877743</v>
      </c>
      <c r="O379" s="24">
        <f t="shared" si="5"/>
        <v>0</v>
      </c>
      <c r="P379" s="24">
        <f t="shared" si="6"/>
        <v>0.2821316614</v>
      </c>
      <c r="Q379" s="24">
        <f t="shared" si="7"/>
        <v>0.02507836991</v>
      </c>
      <c r="R379" s="24">
        <f t="shared" si="8"/>
        <v>0.1880877743</v>
      </c>
      <c r="S379" s="17">
        <f t="shared" si="9"/>
        <v>0</v>
      </c>
      <c r="T379" s="17">
        <f t="shared" si="10"/>
        <v>0.9937304075</v>
      </c>
      <c r="U379" s="25">
        <f t="shared" si="11"/>
        <v>4268.53089</v>
      </c>
      <c r="V379" s="14"/>
      <c r="W379" s="14"/>
      <c r="X379" s="14"/>
      <c r="Y379" s="14"/>
    </row>
    <row r="380">
      <c r="A380" s="8" t="s">
        <v>417</v>
      </c>
      <c r="B380" s="13"/>
      <c r="C380" s="12">
        <f>VLOOKUP(A380,'RHB v. RHP'!C:AH, 5, FALSE)</f>
        <v>19</v>
      </c>
      <c r="D380" s="22">
        <f>VLOOKUP(A380,'RHB v. RHP'!C:AH, 8, FALSE)</f>
        <v>39</v>
      </c>
      <c r="E380" s="22">
        <f>VLOOKUP(A380,'RHB v. RHP'!C:AH, 31, FALSE)</f>
        <v>3</v>
      </c>
      <c r="F380" s="15">
        <f>VLOOKUP(A380,'RHB v. RHP'!C:AH, 12, FALSE)</f>
        <v>1</v>
      </c>
      <c r="G380" s="15">
        <f>VLOOKUP(A380,'RHB v. RHP'!C:AH, 13, FALSE)</f>
        <v>0</v>
      </c>
      <c r="H380" s="15">
        <f>VLOOKUP(A380,'RHB v. RHP'!C:AH, 6, FALSE)</f>
        <v>0</v>
      </c>
      <c r="I380" s="15">
        <f>VLOOKUP(A380,'RHB v. RHP'!C:AH, 25, FALSE)</f>
        <v>0</v>
      </c>
      <c r="J380" s="15">
        <f>VLOOKUP(A380,'RHB v. RHP'!C:AH, 17, FALSE)</f>
        <v>1</v>
      </c>
      <c r="K380" s="23">
        <f>VLOOKUP(A380,'RHB v. RHP'!C:AH, 32, FALSE)</f>
        <v>0</v>
      </c>
      <c r="L380" s="17">
        <f t="shared" si="2"/>
        <v>2.052631579</v>
      </c>
      <c r="M380" s="17">
        <f t="shared" si="3"/>
        <v>0.2977099237</v>
      </c>
      <c r="N380" s="24">
        <f t="shared" si="4"/>
        <v>0.1908396947</v>
      </c>
      <c r="O380" s="24">
        <f t="shared" si="5"/>
        <v>0</v>
      </c>
      <c r="P380" s="24">
        <f t="shared" si="6"/>
        <v>0.3053435115</v>
      </c>
      <c r="Q380" s="24">
        <f t="shared" si="7"/>
        <v>0.02290076336</v>
      </c>
      <c r="R380" s="24">
        <f t="shared" si="8"/>
        <v>0.1603053435</v>
      </c>
      <c r="S380" s="17">
        <f t="shared" si="9"/>
        <v>0</v>
      </c>
      <c r="T380" s="17">
        <f t="shared" si="10"/>
        <v>0.9770992366</v>
      </c>
      <c r="U380" s="25">
        <f t="shared" si="11"/>
        <v>4197.092333</v>
      </c>
      <c r="V380" s="14"/>
      <c r="W380" s="14"/>
      <c r="X380" s="14"/>
      <c r="Y380" s="14"/>
    </row>
    <row r="381">
      <c r="A381" s="8" t="s">
        <v>421</v>
      </c>
      <c r="B381" s="13"/>
      <c r="C381" s="12">
        <f>VLOOKUP(A381,'RHB v. RHP'!C:AH, 5, FALSE)</f>
        <v>14</v>
      </c>
      <c r="D381" s="22">
        <f>VLOOKUP(A381,'RHB v. RHP'!C:AH, 8, FALSE)</f>
        <v>39</v>
      </c>
      <c r="E381" s="22">
        <f>VLOOKUP(A381,'RHB v. RHP'!C:AH, 31, FALSE)</f>
        <v>3</v>
      </c>
      <c r="F381" s="15">
        <f>VLOOKUP(A381,'RHB v. RHP'!C:AH, 12, FALSE)</f>
        <v>1</v>
      </c>
      <c r="G381" s="15">
        <f>VLOOKUP(A381,'RHB v. RHP'!C:AH, 13, FALSE)</f>
        <v>0</v>
      </c>
      <c r="H381" s="15">
        <f>VLOOKUP(A381,'RHB v. RHP'!C:AH, 6, FALSE)</f>
        <v>0</v>
      </c>
      <c r="I381" s="15">
        <f>VLOOKUP(A381,'RHB v. RHP'!C:AH, 25, FALSE)</f>
        <v>0</v>
      </c>
      <c r="J381" s="15">
        <f>VLOOKUP(A381,'RHB v. RHP'!C:AH, 17, FALSE)</f>
        <v>1</v>
      </c>
      <c r="K381" s="23">
        <f>VLOOKUP(A381,'RHB v. RHP'!C:AH, 32, FALSE)</f>
        <v>0</v>
      </c>
      <c r="L381" s="17">
        <f t="shared" si="2"/>
        <v>2.785714286</v>
      </c>
      <c r="M381" s="17">
        <f t="shared" si="3"/>
        <v>0.2977099237</v>
      </c>
      <c r="N381" s="24">
        <f t="shared" si="4"/>
        <v>0.1908396947</v>
      </c>
      <c r="O381" s="24">
        <f t="shared" si="5"/>
        <v>0</v>
      </c>
      <c r="P381" s="24">
        <f t="shared" si="6"/>
        <v>0.3053435115</v>
      </c>
      <c r="Q381" s="24">
        <f t="shared" si="7"/>
        <v>0.02290076336</v>
      </c>
      <c r="R381" s="24">
        <f t="shared" si="8"/>
        <v>0.1603053435</v>
      </c>
      <c r="S381" s="17">
        <f t="shared" si="9"/>
        <v>0</v>
      </c>
      <c r="T381" s="17">
        <f t="shared" si="10"/>
        <v>0.9770992366</v>
      </c>
      <c r="U381" s="25">
        <f t="shared" si="11"/>
        <v>4197.092333</v>
      </c>
      <c r="V381" s="14"/>
      <c r="W381" s="14"/>
      <c r="X381" s="14"/>
      <c r="Y381" s="14"/>
    </row>
    <row r="382">
      <c r="A382" s="4" t="s">
        <v>376</v>
      </c>
      <c r="B382" s="13"/>
      <c r="C382" s="12">
        <f>VLOOKUP(A382,'RHB v. RHP'!C:AH, 5, FALSE)</f>
        <v>51</v>
      </c>
      <c r="D382" s="22">
        <f>VLOOKUP(A382,'RHB v. RHP'!C:AH, 8, FALSE)</f>
        <v>168</v>
      </c>
      <c r="E382" s="22">
        <f>VLOOKUP(A382,'RHB v. RHP'!C:AH, 31, FALSE)</f>
        <v>23</v>
      </c>
      <c r="F382" s="15">
        <f>VLOOKUP(A382,'RHB v. RHP'!C:AH, 12, FALSE)</f>
        <v>2</v>
      </c>
      <c r="G382" s="15">
        <f>VLOOKUP(A382,'RHB v. RHP'!C:AH, 13, FALSE)</f>
        <v>1</v>
      </c>
      <c r="H382" s="15">
        <f>VLOOKUP(A382,'RHB v. RHP'!C:AH, 6, FALSE)</f>
        <v>2</v>
      </c>
      <c r="I382" s="15">
        <f>VLOOKUP(A382,'RHB v. RHP'!C:AH, 25, FALSE)</f>
        <v>3</v>
      </c>
      <c r="J382" s="15">
        <f>VLOOKUP(A382,'RHB v. RHP'!C:AH, 17, FALSE)</f>
        <v>20</v>
      </c>
      <c r="K382" s="23">
        <f>VLOOKUP(A382,'RHB v. RHP'!C:AH, 32, FALSE)</f>
        <v>0</v>
      </c>
      <c r="L382" s="17">
        <f t="shared" si="2"/>
        <v>3.294117647</v>
      </c>
      <c r="M382" s="17">
        <f t="shared" si="3"/>
        <v>0.3529411765</v>
      </c>
      <c r="N382" s="24">
        <f t="shared" si="4"/>
        <v>0.1406649616</v>
      </c>
      <c r="O382" s="24">
        <f t="shared" si="5"/>
        <v>0.02046035806</v>
      </c>
      <c r="P382" s="24">
        <f t="shared" si="6"/>
        <v>0.2557544757</v>
      </c>
      <c r="Q382" s="24">
        <f t="shared" si="7"/>
        <v>0.03069053708</v>
      </c>
      <c r="R382" s="24">
        <f t="shared" si="8"/>
        <v>0.2046035806</v>
      </c>
      <c r="S382" s="17">
        <f t="shared" si="9"/>
        <v>0</v>
      </c>
      <c r="T382" s="17">
        <f t="shared" si="10"/>
        <v>1.00511509</v>
      </c>
      <c r="U382" s="25">
        <f t="shared" si="11"/>
        <v>4317.433355</v>
      </c>
      <c r="V382" s="14"/>
      <c r="W382" s="14"/>
      <c r="X382" s="14"/>
      <c r="Y382" s="14"/>
    </row>
    <row r="383">
      <c r="A383" s="4" t="s">
        <v>324</v>
      </c>
      <c r="B383" s="13"/>
      <c r="C383" s="12">
        <f>VLOOKUP(A383,'RHB v. RHP'!C:AH, 5, FALSE)</f>
        <v>120</v>
      </c>
      <c r="D383" s="22">
        <f>VLOOKUP(A383,'RHB v. RHP'!C:AH, 8, FALSE)</f>
        <v>321</v>
      </c>
      <c r="E383" s="22">
        <f>VLOOKUP(A383,'RHB v. RHP'!C:AH, 31, FALSE)</f>
        <v>37</v>
      </c>
      <c r="F383" s="15">
        <f>VLOOKUP(A383,'RHB v. RHP'!C:AH, 12, FALSE)</f>
        <v>7</v>
      </c>
      <c r="G383" s="15">
        <f>VLOOKUP(A383,'RHB v. RHP'!C:AH, 13, FALSE)</f>
        <v>1</v>
      </c>
      <c r="H383" s="15">
        <f>VLOOKUP(A383,'RHB v. RHP'!C:AH, 6, FALSE)</f>
        <v>9</v>
      </c>
      <c r="I383" s="15">
        <f>VLOOKUP(A383,'RHB v. RHP'!C:AH, 25, FALSE)</f>
        <v>5</v>
      </c>
      <c r="J383" s="15">
        <f>VLOOKUP(A383,'RHB v. RHP'!C:AH, 17, FALSE)</f>
        <v>30</v>
      </c>
      <c r="K383" s="23">
        <f>VLOOKUP(A383,'RHB v. RHP'!C:AH, 32, FALSE)</f>
        <v>0</v>
      </c>
      <c r="L383" s="17">
        <f t="shared" si="2"/>
        <v>2.675</v>
      </c>
      <c r="M383" s="17">
        <f t="shared" si="3"/>
        <v>0.3308823529</v>
      </c>
      <c r="N383" s="24">
        <f t="shared" si="4"/>
        <v>0.1470588235</v>
      </c>
      <c r="O383" s="24">
        <f t="shared" si="5"/>
        <v>0.01470588235</v>
      </c>
      <c r="P383" s="24">
        <f t="shared" si="6"/>
        <v>0.3125</v>
      </c>
      <c r="Q383" s="24">
        <f t="shared" si="7"/>
        <v>0.02941176471</v>
      </c>
      <c r="R383" s="24">
        <f t="shared" si="8"/>
        <v>0.1838235294</v>
      </c>
      <c r="S383" s="17">
        <f t="shared" si="9"/>
        <v>0</v>
      </c>
      <c r="T383" s="17">
        <f t="shared" si="10"/>
        <v>1.018382353</v>
      </c>
      <c r="U383" s="25">
        <f t="shared" si="11"/>
        <v>4374.422377</v>
      </c>
      <c r="V383" s="14"/>
      <c r="W383" s="14"/>
      <c r="X383" s="14"/>
      <c r="Y383" s="14"/>
    </row>
    <row r="384">
      <c r="A384" s="8" t="s">
        <v>428</v>
      </c>
      <c r="B384" s="13"/>
      <c r="C384" s="12">
        <f>VLOOKUP(A384,'RHB v. RHP'!C:AH, 5, FALSE)</f>
        <v>24</v>
      </c>
      <c r="D384" s="22">
        <f>VLOOKUP(A384,'RHB v. RHP'!C:AH, 8, FALSE)</f>
        <v>53</v>
      </c>
      <c r="E384" s="22">
        <f>VLOOKUP(A384,'RHB v. RHP'!C:AH, 31, FALSE)</f>
        <v>7</v>
      </c>
      <c r="F384" s="15">
        <f>VLOOKUP(A384,'RHB v. RHP'!C:AH, 12, FALSE)</f>
        <v>1</v>
      </c>
      <c r="G384" s="15">
        <f>VLOOKUP(A384,'RHB v. RHP'!C:AH, 13, FALSE)</f>
        <v>0</v>
      </c>
      <c r="H384" s="15">
        <f>VLOOKUP(A384,'RHB v. RHP'!C:AH, 6, FALSE)</f>
        <v>0</v>
      </c>
      <c r="I384" s="15">
        <f>VLOOKUP(A384,'RHB v. RHP'!C:AH, 25, FALSE)</f>
        <v>1</v>
      </c>
      <c r="J384" s="15">
        <f>VLOOKUP(A384,'RHB v. RHP'!C:AH, 17, FALSE)</f>
        <v>1</v>
      </c>
      <c r="K384" s="23">
        <f>VLOOKUP(A384,'RHB v. RHP'!C:AH, 32, FALSE)</f>
        <v>0</v>
      </c>
      <c r="L384" s="17">
        <f t="shared" si="2"/>
        <v>2.208333333</v>
      </c>
      <c r="M384" s="17">
        <f t="shared" si="3"/>
        <v>0.3260869565</v>
      </c>
      <c r="N384" s="24">
        <f t="shared" si="4"/>
        <v>0.1811594203</v>
      </c>
      <c r="O384" s="24">
        <f t="shared" si="5"/>
        <v>0</v>
      </c>
      <c r="P384" s="24">
        <f t="shared" si="6"/>
        <v>0.2898550725</v>
      </c>
      <c r="Q384" s="24">
        <f t="shared" si="7"/>
        <v>0.02898550725</v>
      </c>
      <c r="R384" s="24">
        <f t="shared" si="8"/>
        <v>0.152173913</v>
      </c>
      <c r="S384" s="17">
        <f t="shared" si="9"/>
        <v>0</v>
      </c>
      <c r="T384" s="17">
        <f t="shared" si="10"/>
        <v>0.9782608696</v>
      </c>
      <c r="U384" s="25">
        <f t="shared" si="11"/>
        <v>4202.082083</v>
      </c>
      <c r="V384" s="14"/>
      <c r="W384" s="14"/>
      <c r="X384" s="14"/>
      <c r="Y384" s="14"/>
    </row>
    <row r="385">
      <c r="A385" s="8" t="s">
        <v>430</v>
      </c>
      <c r="B385" s="13"/>
      <c r="C385" s="12">
        <f>VLOOKUP(A385,'RHB v. RHP'!C:AH, 5, FALSE)</f>
        <v>26</v>
      </c>
      <c r="D385" s="22">
        <f>VLOOKUP(A385,'RHB v. RHP'!C:AH, 8, FALSE)</f>
        <v>53</v>
      </c>
      <c r="E385" s="22">
        <f>VLOOKUP(A385,'RHB v. RHP'!C:AH, 31, FALSE)</f>
        <v>6</v>
      </c>
      <c r="F385" s="15">
        <f>VLOOKUP(A385,'RHB v. RHP'!C:AH, 12, FALSE)</f>
        <v>0</v>
      </c>
      <c r="G385" s="15">
        <f>VLOOKUP(A385,'RHB v. RHP'!C:AH, 13, FALSE)</f>
        <v>1</v>
      </c>
      <c r="H385" s="15">
        <f>VLOOKUP(A385,'RHB v. RHP'!C:AH, 6, FALSE)</f>
        <v>0</v>
      </c>
      <c r="I385" s="15">
        <f>VLOOKUP(A385,'RHB v. RHP'!C:AH, 25, FALSE)</f>
        <v>0</v>
      </c>
      <c r="J385" s="15">
        <f>VLOOKUP(A385,'RHB v. RHP'!C:AH, 17, FALSE)</f>
        <v>2</v>
      </c>
      <c r="K385" s="23">
        <f>VLOOKUP(A385,'RHB v. RHP'!C:AH, 32, FALSE)</f>
        <v>0</v>
      </c>
      <c r="L385" s="17">
        <f t="shared" si="2"/>
        <v>2.038461538</v>
      </c>
      <c r="M385" s="17">
        <f t="shared" si="3"/>
        <v>0.3152173913</v>
      </c>
      <c r="N385" s="24">
        <f t="shared" si="4"/>
        <v>0.1630434783</v>
      </c>
      <c r="O385" s="24">
        <f t="shared" si="5"/>
        <v>0.02898550725</v>
      </c>
      <c r="P385" s="24">
        <f t="shared" si="6"/>
        <v>0.2898550725</v>
      </c>
      <c r="Q385" s="24">
        <f t="shared" si="7"/>
        <v>0.02173913043</v>
      </c>
      <c r="R385" s="24">
        <f t="shared" si="8"/>
        <v>0.1594202899</v>
      </c>
      <c r="S385" s="17">
        <f t="shared" si="9"/>
        <v>0</v>
      </c>
      <c r="T385" s="17">
        <f t="shared" si="10"/>
        <v>0.9782608696</v>
      </c>
      <c r="U385" s="25">
        <f t="shared" si="11"/>
        <v>4202.082083</v>
      </c>
      <c r="V385" s="14"/>
      <c r="W385" s="14"/>
      <c r="X385" s="14"/>
      <c r="Y385" s="14"/>
    </row>
    <row r="386">
      <c r="A386" s="8" t="s">
        <v>459</v>
      </c>
      <c r="B386" s="13"/>
      <c r="C386" s="12">
        <f>VLOOKUP(A386,'RHB v. RHP'!C:AH, 5, FALSE)</f>
        <v>19</v>
      </c>
      <c r="D386" s="22">
        <f>VLOOKUP(A386,'RHB v. RHP'!C:AH, 8, FALSE)</f>
        <v>37</v>
      </c>
      <c r="E386" s="22">
        <f>VLOOKUP(A386,'RHB v. RHP'!C:AH, 31, FALSE)</f>
        <v>3</v>
      </c>
      <c r="F386" s="15">
        <f>VLOOKUP(A386,'RHB v. RHP'!C:AH, 12, FALSE)</f>
        <v>0</v>
      </c>
      <c r="G386" s="15">
        <f>VLOOKUP(A386,'RHB v. RHP'!C:AH, 13, FALSE)</f>
        <v>0</v>
      </c>
      <c r="H386" s="15">
        <f>VLOOKUP(A386,'RHB v. RHP'!C:AH, 6, FALSE)</f>
        <v>0</v>
      </c>
      <c r="I386" s="15">
        <f>VLOOKUP(A386,'RHB v. RHP'!C:AH, 25, FALSE)</f>
        <v>0</v>
      </c>
      <c r="J386" s="15">
        <f>VLOOKUP(A386,'RHB v. RHP'!C:AH, 17, FALSE)</f>
        <v>2</v>
      </c>
      <c r="K386" s="23">
        <f>VLOOKUP(A386,'RHB v. RHP'!C:AH, 32, FALSE)</f>
        <v>0</v>
      </c>
      <c r="L386" s="17">
        <f t="shared" si="2"/>
        <v>1.947368421</v>
      </c>
      <c r="M386" s="17">
        <f t="shared" si="3"/>
        <v>0.3</v>
      </c>
      <c r="N386" s="24">
        <f t="shared" si="4"/>
        <v>0.1730769231</v>
      </c>
      <c r="O386" s="24">
        <f t="shared" si="5"/>
        <v>0</v>
      </c>
      <c r="P386" s="24">
        <f t="shared" si="6"/>
        <v>0.3076923077</v>
      </c>
      <c r="Q386" s="24">
        <f t="shared" si="7"/>
        <v>0.02307692308</v>
      </c>
      <c r="R386" s="24">
        <f t="shared" si="8"/>
        <v>0.1692307692</v>
      </c>
      <c r="S386" s="17">
        <f t="shared" si="9"/>
        <v>0</v>
      </c>
      <c r="T386" s="17">
        <f t="shared" si="10"/>
        <v>0.9730769231</v>
      </c>
      <c r="U386" s="25">
        <f t="shared" si="11"/>
        <v>4179.814639</v>
      </c>
      <c r="V386" s="14"/>
      <c r="W386" s="14"/>
      <c r="X386" s="14"/>
      <c r="Y386" s="14"/>
    </row>
    <row r="387">
      <c r="A387" s="4" t="s">
        <v>358</v>
      </c>
      <c r="B387" s="13"/>
      <c r="C387" s="12">
        <f>VLOOKUP(A387,'RHB v. RHP'!C:AH, 5, FALSE)</f>
        <v>79</v>
      </c>
      <c r="D387" s="22">
        <f>VLOOKUP(A387,'RHB v. RHP'!C:AH, 8, FALSE)</f>
        <v>242</v>
      </c>
      <c r="E387" s="22">
        <f>VLOOKUP(A387,'RHB v. RHP'!C:AH, 31, FALSE)</f>
        <v>38</v>
      </c>
      <c r="F387" s="15">
        <f>VLOOKUP(A387,'RHB v. RHP'!C:AH, 12, FALSE)</f>
        <v>8</v>
      </c>
      <c r="G387" s="15">
        <f>VLOOKUP(A387,'RHB v. RHP'!C:AH, 13, FALSE)</f>
        <v>0</v>
      </c>
      <c r="H387" s="15">
        <f>VLOOKUP(A387,'RHB v. RHP'!C:AH, 6, FALSE)</f>
        <v>4</v>
      </c>
      <c r="I387" s="15">
        <f>VLOOKUP(A387,'RHB v. RHP'!C:AH, 25, FALSE)</f>
        <v>1</v>
      </c>
      <c r="J387" s="15">
        <f>VLOOKUP(A387,'RHB v. RHP'!C:AH, 17, FALSE)</f>
        <v>14</v>
      </c>
      <c r="K387" s="23">
        <f>VLOOKUP(A387,'RHB v. RHP'!C:AH, 32, FALSE)</f>
        <v>1</v>
      </c>
      <c r="L387" s="17">
        <f t="shared" si="2"/>
        <v>3.063291139</v>
      </c>
      <c r="M387" s="17">
        <f t="shared" si="3"/>
        <v>0.3935483871</v>
      </c>
      <c r="N387" s="24">
        <f t="shared" si="4"/>
        <v>0.1827956989</v>
      </c>
      <c r="O387" s="24">
        <f t="shared" si="5"/>
        <v>0</v>
      </c>
      <c r="P387" s="24">
        <f t="shared" si="6"/>
        <v>0.2580645161</v>
      </c>
      <c r="Q387" s="24">
        <f t="shared" si="7"/>
        <v>0.01720430108</v>
      </c>
      <c r="R387" s="24">
        <f t="shared" si="8"/>
        <v>0.1462365591</v>
      </c>
      <c r="S387" s="17">
        <f t="shared" si="9"/>
        <v>0.01075268817</v>
      </c>
      <c r="T387" s="17">
        <f t="shared" si="10"/>
        <v>1.008602151</v>
      </c>
      <c r="U387" s="25">
        <f t="shared" si="11"/>
        <v>4332.411892</v>
      </c>
      <c r="V387" s="14"/>
      <c r="W387" s="14"/>
      <c r="X387" s="14"/>
      <c r="Y387" s="14"/>
    </row>
    <row r="388">
      <c r="A388" s="8" t="s">
        <v>336</v>
      </c>
      <c r="B388" s="13"/>
      <c r="C388" s="12">
        <f>VLOOKUP(A388,'RHB v. RHP'!C:AH, 5, FALSE)</f>
        <v>47</v>
      </c>
      <c r="D388" s="22">
        <f>VLOOKUP(A388,'RHB v. RHP'!C:AH, 8, FALSE)</f>
        <v>127</v>
      </c>
      <c r="E388" s="22">
        <f>VLOOKUP(A388,'RHB v. RHP'!C:AH, 31, FALSE)</f>
        <v>22</v>
      </c>
      <c r="F388" s="15">
        <f>VLOOKUP(A388,'RHB v. RHP'!C:AH, 12, FALSE)</f>
        <v>2</v>
      </c>
      <c r="G388" s="15">
        <f>VLOOKUP(A388,'RHB v. RHP'!C:AH, 13, FALSE)</f>
        <v>0</v>
      </c>
      <c r="H388" s="15">
        <f>VLOOKUP(A388,'RHB v. RHP'!C:AH, 6, FALSE)</f>
        <v>1</v>
      </c>
      <c r="I388" s="15">
        <f>VLOOKUP(A388,'RHB v. RHP'!C:AH, 25, FALSE)</f>
        <v>0</v>
      </c>
      <c r="J388" s="15">
        <f>VLOOKUP(A388,'RHB v. RHP'!C:AH, 17, FALSE)</f>
        <v>13</v>
      </c>
      <c r="K388" s="23">
        <f>VLOOKUP(A388,'RHB v. RHP'!C:AH, 32, FALSE)</f>
        <v>-1</v>
      </c>
      <c r="L388" s="17">
        <f t="shared" si="2"/>
        <v>2.70212766</v>
      </c>
      <c r="M388" s="17">
        <f t="shared" si="3"/>
        <v>0.3857142857</v>
      </c>
      <c r="N388" s="24">
        <f t="shared" si="4"/>
        <v>0.1571428571</v>
      </c>
      <c r="O388" s="24">
        <f t="shared" si="5"/>
        <v>0</v>
      </c>
      <c r="P388" s="24">
        <f t="shared" si="6"/>
        <v>0.2571428571</v>
      </c>
      <c r="Q388" s="24">
        <f t="shared" si="7"/>
        <v>0.01714285714</v>
      </c>
      <c r="R388" s="24">
        <f t="shared" si="8"/>
        <v>0.1885714286</v>
      </c>
      <c r="S388" s="17">
        <f t="shared" si="9"/>
        <v>-0.01428571429</v>
      </c>
      <c r="T388" s="17">
        <f t="shared" si="10"/>
        <v>0.9914285714</v>
      </c>
      <c r="U388" s="25">
        <f t="shared" si="11"/>
        <v>4258.643441</v>
      </c>
      <c r="V388" s="14"/>
      <c r="W388" s="14"/>
      <c r="X388" s="14"/>
      <c r="Y388" s="14"/>
    </row>
    <row r="389">
      <c r="A389" s="8" t="s">
        <v>435</v>
      </c>
      <c r="B389" s="13"/>
      <c r="C389" s="12">
        <f>VLOOKUP(A389,'RHB v. RHP'!C:AH, 5, FALSE)</f>
        <v>13</v>
      </c>
      <c r="D389" s="22">
        <f>VLOOKUP(A389,'RHB v. RHP'!C:AH, 8, FALSE)</f>
        <v>34</v>
      </c>
      <c r="E389" s="22">
        <f>VLOOKUP(A389,'RHB v. RHP'!C:AH, 31, FALSE)</f>
        <v>1</v>
      </c>
      <c r="F389" s="15">
        <f>VLOOKUP(A389,'RHB v. RHP'!C:AH, 12, FALSE)</f>
        <v>0</v>
      </c>
      <c r="G389" s="15">
        <f>VLOOKUP(A389,'RHB v. RHP'!C:AH, 13, FALSE)</f>
        <v>0</v>
      </c>
      <c r="H389" s="15">
        <f>VLOOKUP(A389,'RHB v. RHP'!C:AH, 6, FALSE)</f>
        <v>0</v>
      </c>
      <c r="I389" s="15">
        <f>VLOOKUP(A389,'RHB v. RHP'!C:AH, 25, FALSE)</f>
        <v>0</v>
      </c>
      <c r="J389" s="15">
        <f>VLOOKUP(A389,'RHB v. RHP'!C:AH, 17, FALSE)</f>
        <v>3</v>
      </c>
      <c r="K389" s="23">
        <f>VLOOKUP(A389,'RHB v. RHP'!C:AH, 32, FALSE)</f>
        <v>0</v>
      </c>
      <c r="L389" s="17">
        <f t="shared" si="2"/>
        <v>2.615384615</v>
      </c>
      <c r="M389" s="17">
        <f t="shared" si="3"/>
        <v>0.280155642</v>
      </c>
      <c r="N389" s="24">
        <f t="shared" si="4"/>
        <v>0.1750972763</v>
      </c>
      <c r="O389" s="24">
        <f t="shared" si="5"/>
        <v>0</v>
      </c>
      <c r="P389" s="24">
        <f t="shared" si="6"/>
        <v>0.3112840467</v>
      </c>
      <c r="Q389" s="24">
        <f t="shared" si="7"/>
        <v>0.0233463035</v>
      </c>
      <c r="R389" s="24">
        <f t="shared" si="8"/>
        <v>0.1789883268</v>
      </c>
      <c r="S389" s="17">
        <f t="shared" si="9"/>
        <v>0</v>
      </c>
      <c r="T389" s="17">
        <f t="shared" si="10"/>
        <v>0.9688715953</v>
      </c>
      <c r="U389" s="25">
        <f t="shared" si="11"/>
        <v>4161.750815</v>
      </c>
      <c r="V389" s="14"/>
      <c r="W389" s="14"/>
      <c r="X389" s="14"/>
      <c r="Y389" s="14"/>
    </row>
    <row r="390">
      <c r="A390" s="8" t="s">
        <v>411</v>
      </c>
      <c r="B390" s="13"/>
      <c r="C390" s="12">
        <f>VLOOKUP(A390,'RHB v. RHP'!C:AH, 5, FALSE)</f>
        <v>20</v>
      </c>
      <c r="D390" s="22">
        <f>VLOOKUP(A390,'RHB v. RHP'!C:AH, 8, FALSE)</f>
        <v>37</v>
      </c>
      <c r="E390" s="22">
        <f>VLOOKUP(A390,'RHB v. RHP'!C:AH, 31, FALSE)</f>
        <v>4</v>
      </c>
      <c r="F390" s="15">
        <f>VLOOKUP(A390,'RHB v. RHP'!C:AH, 12, FALSE)</f>
        <v>0</v>
      </c>
      <c r="G390" s="15">
        <f>VLOOKUP(A390,'RHB v. RHP'!C:AH, 13, FALSE)</f>
        <v>0</v>
      </c>
      <c r="H390" s="15">
        <f>VLOOKUP(A390,'RHB v. RHP'!C:AH, 6, FALSE)</f>
        <v>0</v>
      </c>
      <c r="I390" s="15">
        <f>VLOOKUP(A390,'RHB v. RHP'!C:AH, 25, FALSE)</f>
        <v>0</v>
      </c>
      <c r="J390" s="15">
        <f>VLOOKUP(A390,'RHB v. RHP'!C:AH, 17, FALSE)</f>
        <v>0</v>
      </c>
      <c r="K390" s="23">
        <f>VLOOKUP(A390,'RHB v. RHP'!C:AH, 32, FALSE)</f>
        <v>0</v>
      </c>
      <c r="L390" s="17">
        <f t="shared" si="2"/>
        <v>1.85</v>
      </c>
      <c r="M390" s="17">
        <f t="shared" si="3"/>
        <v>0.3115384615</v>
      </c>
      <c r="N390" s="24">
        <f t="shared" si="4"/>
        <v>0.1730769231</v>
      </c>
      <c r="O390" s="24">
        <f t="shared" si="5"/>
        <v>0</v>
      </c>
      <c r="P390" s="24">
        <f t="shared" si="6"/>
        <v>0.3076923077</v>
      </c>
      <c r="Q390" s="24">
        <f t="shared" si="7"/>
        <v>0.02307692308</v>
      </c>
      <c r="R390" s="24">
        <f t="shared" si="8"/>
        <v>0.1538461538</v>
      </c>
      <c r="S390" s="17">
        <f t="shared" si="9"/>
        <v>0</v>
      </c>
      <c r="T390" s="17">
        <f t="shared" si="10"/>
        <v>0.9692307692</v>
      </c>
      <c r="U390" s="25">
        <f t="shared" si="11"/>
        <v>4163.293633</v>
      </c>
      <c r="V390" s="14"/>
      <c r="W390" s="14"/>
      <c r="X390" s="14"/>
      <c r="Y390" s="14"/>
    </row>
    <row r="391">
      <c r="A391" s="4" t="s">
        <v>69</v>
      </c>
      <c r="B391" s="13"/>
      <c r="C391" s="12">
        <f>VLOOKUP(A391,'RHB v. RHP'!C:AH, 5, FALSE)</f>
        <v>150</v>
      </c>
      <c r="D391" s="22">
        <f>VLOOKUP(A391,'RHB v. RHP'!C:AH, 8, FALSE)</f>
        <v>353</v>
      </c>
      <c r="E391" s="22">
        <f>VLOOKUP(A391,'RHB v. RHP'!C:AH, 31, FALSE)</f>
        <v>53</v>
      </c>
      <c r="F391" s="15">
        <f>VLOOKUP(A391,'RHB v. RHP'!C:AH, 12, FALSE)</f>
        <v>15</v>
      </c>
      <c r="G391" s="15">
        <f>VLOOKUP(A391,'RHB v. RHP'!C:AH, 13, FALSE)</f>
        <v>1</v>
      </c>
      <c r="H391" s="15">
        <f>VLOOKUP(A391,'RHB v. RHP'!C:AH, 6, FALSE)</f>
        <v>5</v>
      </c>
      <c r="I391" s="15">
        <f>VLOOKUP(A391,'RHB v. RHP'!C:AH, 25, FALSE)</f>
        <v>11</v>
      </c>
      <c r="J391" s="15">
        <f>VLOOKUP(A391,'RHB v. RHP'!C:AH, 17, FALSE)</f>
        <v>10</v>
      </c>
      <c r="K391" s="23">
        <f>VLOOKUP(A391,'RHB v. RHP'!C:AH, 32, FALSE)</f>
        <v>2</v>
      </c>
      <c r="L391" s="17">
        <f t="shared" si="2"/>
        <v>2.353333333</v>
      </c>
      <c r="M391" s="17">
        <f t="shared" si="3"/>
        <v>0.3958333333</v>
      </c>
      <c r="N391" s="24">
        <f t="shared" si="4"/>
        <v>0.2083333333</v>
      </c>
      <c r="O391" s="24">
        <f t="shared" si="5"/>
        <v>0.01388888889</v>
      </c>
      <c r="P391" s="24">
        <f t="shared" si="6"/>
        <v>0.2256944444</v>
      </c>
      <c r="Q391" s="24">
        <f t="shared" si="7"/>
        <v>0.04861111111</v>
      </c>
      <c r="R391" s="24">
        <f t="shared" si="8"/>
        <v>0.1041666667</v>
      </c>
      <c r="S391" s="17">
        <f t="shared" si="9"/>
        <v>0.01736111111</v>
      </c>
      <c r="T391" s="17">
        <f t="shared" si="10"/>
        <v>1.013888889</v>
      </c>
      <c r="U391" s="25">
        <f t="shared" si="11"/>
        <v>4355.120874</v>
      </c>
      <c r="V391" s="14"/>
      <c r="W391" s="14"/>
      <c r="X391" s="14"/>
      <c r="Y391" s="14"/>
    </row>
    <row r="392">
      <c r="A392" s="4" t="s">
        <v>121</v>
      </c>
      <c r="B392" s="13"/>
      <c r="C392" s="12">
        <f>VLOOKUP(A392,'RHB v. RHP'!C:AH, 5, FALSE)</f>
        <v>62</v>
      </c>
      <c r="D392" s="22">
        <f>VLOOKUP(A392,'RHB v. RHP'!C:AH, 8, FALSE)</f>
        <v>144</v>
      </c>
      <c r="E392" s="22">
        <f>VLOOKUP(A392,'RHB v. RHP'!C:AH, 31, FALSE)</f>
        <v>12</v>
      </c>
      <c r="F392" s="15">
        <f>VLOOKUP(A392,'RHB v. RHP'!C:AH, 12, FALSE)</f>
        <v>4</v>
      </c>
      <c r="G392" s="15">
        <f>VLOOKUP(A392,'RHB v. RHP'!C:AH, 13, FALSE)</f>
        <v>1</v>
      </c>
      <c r="H392" s="15">
        <f>VLOOKUP(A392,'RHB v. RHP'!C:AH, 6, FALSE)</f>
        <v>3</v>
      </c>
      <c r="I392" s="15">
        <f>VLOOKUP(A392,'RHB v. RHP'!C:AH, 25, FALSE)</f>
        <v>1</v>
      </c>
      <c r="J392" s="15">
        <f>VLOOKUP(A392,'RHB v. RHP'!C:AH, 17, FALSE)</f>
        <v>9</v>
      </c>
      <c r="K392" s="23">
        <f>VLOOKUP(A392,'RHB v. RHP'!C:AH, 32, FALSE)</f>
        <v>2</v>
      </c>
      <c r="L392" s="17">
        <f t="shared" si="2"/>
        <v>2.322580645</v>
      </c>
      <c r="M392" s="17">
        <f t="shared" si="3"/>
        <v>0.2861035422</v>
      </c>
      <c r="N392" s="24">
        <f t="shared" si="4"/>
        <v>0.1771117166</v>
      </c>
      <c r="O392" s="24">
        <f t="shared" si="5"/>
        <v>0.02179836512</v>
      </c>
      <c r="P392" s="24">
        <f t="shared" si="6"/>
        <v>0.2997275204</v>
      </c>
      <c r="Q392" s="24">
        <f t="shared" si="7"/>
        <v>0.02179836512</v>
      </c>
      <c r="R392" s="24">
        <f t="shared" si="8"/>
        <v>0.1580381471</v>
      </c>
      <c r="S392" s="17">
        <f t="shared" si="9"/>
        <v>0.0272479564</v>
      </c>
      <c r="T392" s="17">
        <f t="shared" si="10"/>
        <v>0.9918256131</v>
      </c>
      <c r="U392" s="25">
        <f t="shared" si="11"/>
        <v>4260.348919</v>
      </c>
      <c r="V392" s="14"/>
      <c r="W392" s="14"/>
      <c r="X392" s="14"/>
      <c r="Y392" s="14"/>
    </row>
    <row r="393">
      <c r="A393" s="8" t="s">
        <v>151</v>
      </c>
      <c r="B393" s="13"/>
      <c r="C393" s="12">
        <f>VLOOKUP(A393,'RHB v. RHP'!C:AH, 5, FALSE)</f>
        <v>30</v>
      </c>
      <c r="D393" s="22">
        <f>VLOOKUP(A393,'RHB v. RHP'!C:AH, 8, FALSE)</f>
        <v>65</v>
      </c>
      <c r="E393" s="22">
        <f>VLOOKUP(A393,'RHB v. RHP'!C:AH, 31, FALSE)</f>
        <v>7</v>
      </c>
      <c r="F393" s="15">
        <f>VLOOKUP(A393,'RHB v. RHP'!C:AH, 12, FALSE)</f>
        <v>2</v>
      </c>
      <c r="G393" s="15">
        <f>VLOOKUP(A393,'RHB v. RHP'!C:AH, 13, FALSE)</f>
        <v>0</v>
      </c>
      <c r="H393" s="15">
        <f>VLOOKUP(A393,'RHB v. RHP'!C:AH, 6, FALSE)</f>
        <v>1</v>
      </c>
      <c r="I393" s="15">
        <f>VLOOKUP(A393,'RHB v. RHP'!C:AH, 25, FALSE)</f>
        <v>0</v>
      </c>
      <c r="J393" s="15">
        <f>VLOOKUP(A393,'RHB v. RHP'!C:AH, 17, FALSE)</f>
        <v>0</v>
      </c>
      <c r="K393" s="23">
        <f>VLOOKUP(A393,'RHB v. RHP'!C:AH, 32, FALSE)</f>
        <v>0</v>
      </c>
      <c r="L393" s="17">
        <f t="shared" si="2"/>
        <v>2.166666667</v>
      </c>
      <c r="M393" s="17">
        <f t="shared" si="3"/>
        <v>0.3125</v>
      </c>
      <c r="N393" s="24">
        <f t="shared" si="4"/>
        <v>0.1909722222</v>
      </c>
      <c r="O393" s="24">
        <f t="shared" si="5"/>
        <v>0</v>
      </c>
      <c r="P393" s="24">
        <f t="shared" si="6"/>
        <v>0.3125</v>
      </c>
      <c r="Q393" s="24">
        <f t="shared" si="7"/>
        <v>0.02083333333</v>
      </c>
      <c r="R393" s="24">
        <f t="shared" si="8"/>
        <v>0.1388888889</v>
      </c>
      <c r="S393" s="17">
        <f t="shared" si="9"/>
        <v>0</v>
      </c>
      <c r="T393" s="17">
        <f t="shared" si="10"/>
        <v>0.9756944444</v>
      </c>
      <c r="U393" s="25">
        <f t="shared" si="11"/>
        <v>4191.058102</v>
      </c>
      <c r="V393" s="14"/>
      <c r="W393" s="14"/>
      <c r="X393" s="14"/>
      <c r="Y393" s="14"/>
    </row>
    <row r="394">
      <c r="A394" s="8" t="s">
        <v>62</v>
      </c>
      <c r="B394" s="13"/>
      <c r="C394" s="12">
        <f>VLOOKUP(A394,'RHB v. RHP'!C:AH, 5, FALSE)</f>
        <v>54</v>
      </c>
      <c r="D394" s="22">
        <f>VLOOKUP(A394,'RHB v. RHP'!C:AH, 8, FALSE)</f>
        <v>108</v>
      </c>
      <c r="E394" s="22">
        <f>VLOOKUP(A394,'RHB v. RHP'!C:AH, 31, FALSE)</f>
        <v>17</v>
      </c>
      <c r="F394" s="15">
        <f>VLOOKUP(A394,'RHB v. RHP'!C:AH, 12, FALSE)</f>
        <v>4</v>
      </c>
      <c r="G394" s="15">
        <f>VLOOKUP(A394,'RHB v. RHP'!C:AH, 13, FALSE)</f>
        <v>0</v>
      </c>
      <c r="H394" s="15">
        <f>VLOOKUP(A394,'RHB v. RHP'!C:AH, 6, FALSE)</f>
        <v>1</v>
      </c>
      <c r="I394" s="15">
        <f>VLOOKUP(A394,'RHB v. RHP'!C:AH, 25, FALSE)</f>
        <v>0</v>
      </c>
      <c r="J394" s="15">
        <f>VLOOKUP(A394,'RHB v. RHP'!C:AH, 17, FALSE)</f>
        <v>5</v>
      </c>
      <c r="K394" s="23">
        <f>VLOOKUP(A394,'RHB v. RHP'!C:AH, 32, FALSE)</f>
        <v>-1</v>
      </c>
      <c r="L394" s="17">
        <f t="shared" si="2"/>
        <v>2</v>
      </c>
      <c r="M394" s="17">
        <f t="shared" si="3"/>
        <v>0.3625377644</v>
      </c>
      <c r="N394" s="24">
        <f t="shared" si="4"/>
        <v>0.1963746224</v>
      </c>
      <c r="O394" s="24">
        <f t="shared" si="5"/>
        <v>0</v>
      </c>
      <c r="P394" s="24">
        <f t="shared" si="6"/>
        <v>0.2719033233</v>
      </c>
      <c r="Q394" s="24">
        <f t="shared" si="7"/>
        <v>0.01812688822</v>
      </c>
      <c r="R394" s="24">
        <f t="shared" si="8"/>
        <v>0.1510574018</v>
      </c>
      <c r="S394" s="17">
        <f t="shared" si="9"/>
        <v>-0.01510574018</v>
      </c>
      <c r="T394" s="17">
        <f t="shared" si="10"/>
        <v>0.9848942598</v>
      </c>
      <c r="U394" s="25">
        <f t="shared" si="11"/>
        <v>4230.575556</v>
      </c>
      <c r="V394" s="14"/>
      <c r="W394" s="14"/>
      <c r="X394" s="14"/>
      <c r="Y394" s="14"/>
    </row>
    <row r="395">
      <c r="A395" s="4" t="s">
        <v>117</v>
      </c>
      <c r="B395" s="13"/>
      <c r="C395" s="12">
        <f>VLOOKUP(A395,'RHB v. RHP'!C:AH, 5, FALSE)</f>
        <v>120</v>
      </c>
      <c r="D395" s="22">
        <f>VLOOKUP(A395,'RHB v. RHP'!C:AH, 8, FALSE)</f>
        <v>315</v>
      </c>
      <c r="E395" s="22">
        <f>VLOOKUP(A395,'RHB v. RHP'!C:AH, 31, FALSE)</f>
        <v>31</v>
      </c>
      <c r="F395" s="15">
        <f>VLOOKUP(A395,'RHB v. RHP'!C:AH, 12, FALSE)</f>
        <v>7</v>
      </c>
      <c r="G395" s="15">
        <f>VLOOKUP(A395,'RHB v. RHP'!C:AH, 13, FALSE)</f>
        <v>0</v>
      </c>
      <c r="H395" s="15">
        <f>VLOOKUP(A395,'RHB v. RHP'!C:AH, 6, FALSE)</f>
        <v>13</v>
      </c>
      <c r="I395" s="15">
        <f>VLOOKUP(A395,'RHB v. RHP'!C:AH, 25, FALSE)</f>
        <v>4</v>
      </c>
      <c r="J395" s="15">
        <f>VLOOKUP(A395,'RHB v. RHP'!C:AH, 17, FALSE)</f>
        <v>21</v>
      </c>
      <c r="K395" s="23">
        <f>VLOOKUP(A395,'RHB v. RHP'!C:AH, 32, FALSE)</f>
        <v>-1</v>
      </c>
      <c r="L395" s="17">
        <f t="shared" si="2"/>
        <v>2.625</v>
      </c>
      <c r="M395" s="17">
        <f t="shared" si="3"/>
        <v>0.3011152416</v>
      </c>
      <c r="N395" s="24">
        <f t="shared" si="4"/>
        <v>0.1486988848</v>
      </c>
      <c r="O395" s="24">
        <f t="shared" si="5"/>
        <v>0</v>
      </c>
      <c r="P395" s="24">
        <f t="shared" si="6"/>
        <v>0.3903345725</v>
      </c>
      <c r="Q395" s="24">
        <f t="shared" si="7"/>
        <v>0.02602230483</v>
      </c>
      <c r="R395" s="24">
        <f t="shared" si="8"/>
        <v>0.1524163569</v>
      </c>
      <c r="S395" s="17">
        <f t="shared" si="9"/>
        <v>-0.009293680297</v>
      </c>
      <c r="T395" s="17">
        <f t="shared" si="10"/>
        <v>1.00929368</v>
      </c>
      <c r="U395" s="25">
        <f t="shared" si="11"/>
        <v>4335.382332</v>
      </c>
      <c r="V395" s="14"/>
      <c r="W395" s="14"/>
      <c r="X395" s="14"/>
      <c r="Y395" s="14"/>
    </row>
    <row r="396">
      <c r="A396" s="8" t="s">
        <v>453</v>
      </c>
      <c r="B396" s="13"/>
      <c r="C396" s="12">
        <f>VLOOKUP(A396,'RHB v. RHP'!C:AH, 5, FALSE)</f>
        <v>23</v>
      </c>
      <c r="D396" s="22">
        <f>VLOOKUP(A396,'RHB v. RHP'!C:AH, 8, FALSE)</f>
        <v>41</v>
      </c>
      <c r="E396" s="22">
        <f>VLOOKUP(A396,'RHB v. RHP'!C:AH, 31, FALSE)</f>
        <v>5</v>
      </c>
      <c r="F396" s="15">
        <f>VLOOKUP(A396,'RHB v. RHP'!C:AH, 12, FALSE)</f>
        <v>0</v>
      </c>
      <c r="G396" s="15">
        <f>VLOOKUP(A396,'RHB v. RHP'!C:AH, 13, FALSE)</f>
        <v>0</v>
      </c>
      <c r="H396" s="15">
        <f>VLOOKUP(A396,'RHB v. RHP'!C:AH, 6, FALSE)</f>
        <v>0</v>
      </c>
      <c r="I396" s="15">
        <f>VLOOKUP(A396,'RHB v. RHP'!C:AH, 25, FALSE)</f>
        <v>0</v>
      </c>
      <c r="J396" s="15">
        <f>VLOOKUP(A396,'RHB v. RHP'!C:AH, 17, FALSE)</f>
        <v>0</v>
      </c>
      <c r="K396" s="23">
        <f>VLOOKUP(A396,'RHB v. RHP'!C:AH, 32, FALSE)</f>
        <v>0</v>
      </c>
      <c r="L396" s="17">
        <f t="shared" si="2"/>
        <v>1.782608696</v>
      </c>
      <c r="M396" s="17">
        <f t="shared" si="3"/>
        <v>0.3181818182</v>
      </c>
      <c r="N396" s="24">
        <f t="shared" si="4"/>
        <v>0.1704545455</v>
      </c>
      <c r="O396" s="24">
        <f t="shared" si="5"/>
        <v>0</v>
      </c>
      <c r="P396" s="24">
        <f t="shared" si="6"/>
        <v>0.303030303</v>
      </c>
      <c r="Q396" s="24">
        <f t="shared" si="7"/>
        <v>0.02272727273</v>
      </c>
      <c r="R396" s="24">
        <f t="shared" si="8"/>
        <v>0.1515151515</v>
      </c>
      <c r="S396" s="17">
        <f t="shared" si="9"/>
        <v>0</v>
      </c>
      <c r="T396" s="17">
        <f t="shared" si="10"/>
        <v>0.9659090909</v>
      </c>
      <c r="U396" s="25">
        <f t="shared" si="11"/>
        <v>4149.025491</v>
      </c>
      <c r="V396" s="14"/>
      <c r="W396" s="14"/>
      <c r="X396" s="14"/>
      <c r="Y396" s="14"/>
    </row>
    <row r="397">
      <c r="A397" s="8" t="s">
        <v>427</v>
      </c>
      <c r="B397" s="13"/>
      <c r="C397" s="12">
        <f>VLOOKUP(A397,'RHB v. RHP'!C:AH, 5, FALSE)</f>
        <v>24</v>
      </c>
      <c r="D397" s="22">
        <f>VLOOKUP(A397,'RHB v. RHP'!C:AH, 8, FALSE)</f>
        <v>43</v>
      </c>
      <c r="E397" s="22">
        <f>VLOOKUP(A397,'RHB v. RHP'!C:AH, 31, FALSE)</f>
        <v>4</v>
      </c>
      <c r="F397" s="15">
        <f>VLOOKUP(A397,'RHB v. RHP'!C:AH, 12, FALSE)</f>
        <v>1</v>
      </c>
      <c r="G397" s="15">
        <f>VLOOKUP(A397,'RHB v. RHP'!C:AH, 13, FALSE)</f>
        <v>0</v>
      </c>
      <c r="H397" s="15">
        <f>VLOOKUP(A397,'RHB v. RHP'!C:AH, 6, FALSE)</f>
        <v>0</v>
      </c>
      <c r="I397" s="15">
        <f>VLOOKUP(A397,'RHB v. RHP'!C:AH, 25, FALSE)</f>
        <v>0</v>
      </c>
      <c r="J397" s="15">
        <f>VLOOKUP(A397,'RHB v. RHP'!C:AH, 17, FALSE)</f>
        <v>0</v>
      </c>
      <c r="K397" s="23">
        <f>VLOOKUP(A397,'RHB v. RHP'!C:AH, 32, FALSE)</f>
        <v>0</v>
      </c>
      <c r="L397" s="17">
        <f t="shared" si="2"/>
        <v>1.791666667</v>
      </c>
      <c r="M397" s="17">
        <f t="shared" si="3"/>
        <v>0.3045112782</v>
      </c>
      <c r="N397" s="24">
        <f t="shared" si="4"/>
        <v>0.1879699248</v>
      </c>
      <c r="O397" s="24">
        <f t="shared" si="5"/>
        <v>0</v>
      </c>
      <c r="P397" s="24">
        <f t="shared" si="6"/>
        <v>0.3007518797</v>
      </c>
      <c r="Q397" s="24">
        <f t="shared" si="7"/>
        <v>0.02255639098</v>
      </c>
      <c r="R397" s="24">
        <f t="shared" si="8"/>
        <v>0.1503759398</v>
      </c>
      <c r="S397" s="17">
        <f t="shared" si="9"/>
        <v>0</v>
      </c>
      <c r="T397" s="17">
        <f t="shared" si="10"/>
        <v>0.9661654135</v>
      </c>
      <c r="U397" s="25">
        <f t="shared" si="11"/>
        <v>4150.126515</v>
      </c>
      <c r="V397" s="14"/>
      <c r="W397" s="14"/>
      <c r="X397" s="14"/>
      <c r="Y397" s="14"/>
    </row>
    <row r="398">
      <c r="A398" s="8" t="s">
        <v>389</v>
      </c>
      <c r="B398" s="13"/>
      <c r="C398" s="12">
        <f>VLOOKUP(A398,'RHB v. RHP'!C:AH, 5, FALSE)</f>
        <v>29</v>
      </c>
      <c r="D398" s="22">
        <f>VLOOKUP(A398,'RHB v. RHP'!C:AH, 8, FALSE)</f>
        <v>45</v>
      </c>
      <c r="E398" s="22">
        <f>VLOOKUP(A398,'RHB v. RHP'!C:AH, 31, FALSE)</f>
        <v>1</v>
      </c>
      <c r="F398" s="15">
        <f>VLOOKUP(A398,'RHB v. RHP'!C:AH, 12, FALSE)</f>
        <v>0</v>
      </c>
      <c r="G398" s="15">
        <f>VLOOKUP(A398,'RHB v. RHP'!C:AH, 13, FALSE)</f>
        <v>0</v>
      </c>
      <c r="H398" s="15">
        <f>VLOOKUP(A398,'RHB v. RHP'!C:AH, 6, FALSE)</f>
        <v>1</v>
      </c>
      <c r="I398" s="15">
        <f>VLOOKUP(A398,'RHB v. RHP'!C:AH, 25, FALSE)</f>
        <v>1</v>
      </c>
      <c r="J398" s="15">
        <f>VLOOKUP(A398,'RHB v. RHP'!C:AH, 17, FALSE)</f>
        <v>2</v>
      </c>
      <c r="K398" s="23">
        <f>VLOOKUP(A398,'RHB v. RHP'!C:AH, 32, FALSE)</f>
        <v>0</v>
      </c>
      <c r="L398" s="17">
        <f t="shared" si="2"/>
        <v>1.551724138</v>
      </c>
      <c r="M398" s="17">
        <f t="shared" si="3"/>
        <v>0.2686567164</v>
      </c>
      <c r="N398" s="24">
        <f t="shared" si="4"/>
        <v>0.1679104478</v>
      </c>
      <c r="O398" s="24">
        <f t="shared" si="5"/>
        <v>0</v>
      </c>
      <c r="P398" s="24">
        <f t="shared" si="6"/>
        <v>0.3358208955</v>
      </c>
      <c r="Q398" s="24">
        <f t="shared" si="7"/>
        <v>0.02985074627</v>
      </c>
      <c r="R398" s="24">
        <f t="shared" si="8"/>
        <v>0.1641791045</v>
      </c>
      <c r="S398" s="17">
        <f t="shared" si="9"/>
        <v>0</v>
      </c>
      <c r="T398" s="17">
        <f t="shared" si="10"/>
        <v>0.9664179104</v>
      </c>
      <c r="U398" s="25">
        <f t="shared" si="11"/>
        <v>4151.211105</v>
      </c>
      <c r="V398" s="14"/>
      <c r="W398" s="14"/>
      <c r="X398" s="14"/>
      <c r="Y398" s="14"/>
    </row>
    <row r="399">
      <c r="A399" s="8" t="s">
        <v>404</v>
      </c>
      <c r="B399" s="13"/>
      <c r="C399" s="12">
        <f>VLOOKUP(A399,'RHB v. RHP'!C:AH, 5, FALSE)</f>
        <v>38</v>
      </c>
      <c r="D399" s="22">
        <f>VLOOKUP(A399,'RHB v. RHP'!C:AH, 8, FALSE)</f>
        <v>75</v>
      </c>
      <c r="E399" s="22">
        <f>VLOOKUP(A399,'RHB v. RHP'!C:AH, 31, FALSE)</f>
        <v>8</v>
      </c>
      <c r="F399" s="15">
        <f>VLOOKUP(A399,'RHB v. RHP'!C:AH, 12, FALSE)</f>
        <v>0</v>
      </c>
      <c r="G399" s="15">
        <f>VLOOKUP(A399,'RHB v. RHP'!C:AH, 13, FALSE)</f>
        <v>0</v>
      </c>
      <c r="H399" s="15">
        <f>VLOOKUP(A399,'RHB v. RHP'!C:AH, 6, FALSE)</f>
        <v>1</v>
      </c>
      <c r="I399" s="15">
        <f>VLOOKUP(A399,'RHB v. RHP'!C:AH, 25, FALSE)</f>
        <v>2</v>
      </c>
      <c r="J399" s="15">
        <f>VLOOKUP(A399,'RHB v. RHP'!C:AH, 17, FALSE)</f>
        <v>6</v>
      </c>
      <c r="K399" s="23">
        <f>VLOOKUP(A399,'RHB v. RHP'!C:AH, 32, FALSE)</f>
        <v>0</v>
      </c>
      <c r="L399" s="17">
        <f t="shared" si="2"/>
        <v>1.973684211</v>
      </c>
      <c r="M399" s="17">
        <f t="shared" si="3"/>
        <v>0.3120805369</v>
      </c>
      <c r="N399" s="24">
        <f t="shared" si="4"/>
        <v>0.1510067114</v>
      </c>
      <c r="O399" s="24">
        <f t="shared" si="5"/>
        <v>0</v>
      </c>
      <c r="P399" s="24">
        <f t="shared" si="6"/>
        <v>0.3020134228</v>
      </c>
      <c r="Q399" s="24">
        <f t="shared" si="7"/>
        <v>0.03355704698</v>
      </c>
      <c r="R399" s="24">
        <f t="shared" si="8"/>
        <v>0.1744966443</v>
      </c>
      <c r="S399" s="17">
        <f t="shared" si="9"/>
        <v>0</v>
      </c>
      <c r="T399" s="17">
        <f t="shared" si="10"/>
        <v>0.9731543624</v>
      </c>
      <c r="U399" s="25">
        <f t="shared" si="11"/>
        <v>4180.147277</v>
      </c>
      <c r="V399" s="14"/>
      <c r="W399" s="14"/>
      <c r="X399" s="14"/>
      <c r="Y399" s="14"/>
    </row>
    <row r="400">
      <c r="A400" s="4" t="s">
        <v>261</v>
      </c>
      <c r="B400" s="13"/>
      <c r="C400" s="12">
        <f>VLOOKUP(A400,'RHB v. RHP'!C:AH, 5, FALSE)</f>
        <v>70</v>
      </c>
      <c r="D400" s="22">
        <f>VLOOKUP(A400,'RHB v. RHP'!C:AH, 8, FALSE)</f>
        <v>194</v>
      </c>
      <c r="E400" s="22">
        <f>VLOOKUP(A400,'RHB v. RHP'!C:AH, 31, FALSE)</f>
        <v>29</v>
      </c>
      <c r="F400" s="15">
        <f>VLOOKUP(A400,'RHB v. RHP'!C:AH, 12, FALSE)</f>
        <v>8</v>
      </c>
      <c r="G400" s="15">
        <f>VLOOKUP(A400,'RHB v. RHP'!C:AH, 13, FALSE)</f>
        <v>1</v>
      </c>
      <c r="H400" s="15">
        <f>VLOOKUP(A400,'RHB v. RHP'!C:AH, 6, FALSE)</f>
        <v>2</v>
      </c>
      <c r="I400" s="15">
        <f>VLOOKUP(A400,'RHB v. RHP'!C:AH, 25, FALSE)</f>
        <v>1</v>
      </c>
      <c r="J400" s="15">
        <f>VLOOKUP(A400,'RHB v. RHP'!C:AH, 17, FALSE)</f>
        <v>11</v>
      </c>
      <c r="K400" s="23">
        <f>VLOOKUP(A400,'RHB v. RHP'!C:AH, 32, FALSE)</f>
        <v>-1</v>
      </c>
      <c r="L400" s="17">
        <f t="shared" si="2"/>
        <v>2.771428571</v>
      </c>
      <c r="M400" s="17">
        <f t="shared" si="3"/>
        <v>0.3741007194</v>
      </c>
      <c r="N400" s="24">
        <f t="shared" si="4"/>
        <v>0.2038369305</v>
      </c>
      <c r="O400" s="24">
        <f t="shared" si="5"/>
        <v>0.01918465228</v>
      </c>
      <c r="P400" s="24">
        <f t="shared" si="6"/>
        <v>0.2398081535</v>
      </c>
      <c r="Q400" s="24">
        <f t="shared" si="7"/>
        <v>0.01918465228</v>
      </c>
      <c r="R400" s="24">
        <f t="shared" si="8"/>
        <v>0.1486810552</v>
      </c>
      <c r="S400" s="17">
        <f t="shared" si="9"/>
        <v>-0.01199040767</v>
      </c>
      <c r="T400" s="17">
        <f t="shared" si="10"/>
        <v>0.9928057554</v>
      </c>
      <c r="U400" s="25">
        <f t="shared" si="11"/>
        <v>4264.559082</v>
      </c>
      <c r="V400" s="14"/>
      <c r="W400" s="14"/>
      <c r="X400" s="14"/>
      <c r="Y400" s="14"/>
    </row>
    <row r="401">
      <c r="A401" s="8" t="s">
        <v>201</v>
      </c>
      <c r="B401" s="13"/>
      <c r="C401" s="12">
        <f>VLOOKUP(A401,'RHB v. RHP'!C:AH, 5, FALSE)</f>
        <v>84</v>
      </c>
      <c r="D401" s="22">
        <f>VLOOKUP(A401,'RHB v. RHP'!C:AH, 8, FALSE)</f>
        <v>248</v>
      </c>
      <c r="E401" s="22">
        <f>VLOOKUP(A401,'RHB v. RHP'!C:AH, 31, FALSE)</f>
        <v>31</v>
      </c>
      <c r="F401" s="15">
        <f>VLOOKUP(A401,'RHB v. RHP'!C:AH, 12, FALSE)</f>
        <v>6</v>
      </c>
      <c r="G401" s="15">
        <f>VLOOKUP(A401,'RHB v. RHP'!C:AH, 13, FALSE)</f>
        <v>1</v>
      </c>
      <c r="H401" s="15">
        <f>VLOOKUP(A401,'RHB v. RHP'!C:AH, 6, FALSE)</f>
        <v>2</v>
      </c>
      <c r="I401" s="15">
        <f>VLOOKUP(A401,'RHB v. RHP'!C:AH, 25, FALSE)</f>
        <v>8</v>
      </c>
      <c r="J401" s="15">
        <f>VLOOKUP(A401,'RHB v. RHP'!C:AH, 17, FALSE)</f>
        <v>29</v>
      </c>
      <c r="K401" s="23">
        <f>VLOOKUP(A401,'RHB v. RHP'!C:AH, 32, FALSE)</f>
        <v>1</v>
      </c>
      <c r="L401" s="17">
        <f t="shared" si="2"/>
        <v>2.952380952</v>
      </c>
      <c r="M401" s="17">
        <f t="shared" si="3"/>
        <v>0.3439490446</v>
      </c>
      <c r="N401" s="24">
        <f t="shared" si="4"/>
        <v>0.1592356688</v>
      </c>
      <c r="O401" s="24">
        <f t="shared" si="5"/>
        <v>0.016985138</v>
      </c>
      <c r="P401" s="24">
        <f t="shared" si="6"/>
        <v>0.2123142251</v>
      </c>
      <c r="Q401" s="24">
        <f t="shared" si="7"/>
        <v>0.04670912951</v>
      </c>
      <c r="R401" s="24">
        <f t="shared" si="8"/>
        <v>0.2080679406</v>
      </c>
      <c r="S401" s="17">
        <f t="shared" si="9"/>
        <v>0.01061571125</v>
      </c>
      <c r="T401" s="17">
        <f t="shared" si="10"/>
        <v>0.9978768577</v>
      </c>
      <c r="U401" s="25">
        <f t="shared" si="11"/>
        <v>4286.341808</v>
      </c>
      <c r="V401" s="14"/>
      <c r="W401" s="14"/>
      <c r="X401" s="14"/>
      <c r="Y401" s="14"/>
    </row>
    <row r="402">
      <c r="A402" s="4" t="s">
        <v>113</v>
      </c>
      <c r="B402" s="13"/>
      <c r="C402" s="12">
        <f>VLOOKUP(A402,'RHB v. RHP'!C:AH, 5, FALSE)</f>
        <v>67</v>
      </c>
      <c r="D402" s="22">
        <f>VLOOKUP(A402,'RHB v. RHP'!C:AH, 8, FALSE)</f>
        <v>164</v>
      </c>
      <c r="E402" s="22">
        <f>VLOOKUP(A402,'RHB v. RHP'!C:AH, 31, FALSE)</f>
        <v>16</v>
      </c>
      <c r="F402" s="15">
        <f>VLOOKUP(A402,'RHB v. RHP'!C:AH, 12, FALSE)</f>
        <v>4</v>
      </c>
      <c r="G402" s="15">
        <f>VLOOKUP(A402,'RHB v. RHP'!C:AH, 13, FALSE)</f>
        <v>0</v>
      </c>
      <c r="H402" s="15">
        <f>VLOOKUP(A402,'RHB v. RHP'!C:AH, 6, FALSE)</f>
        <v>3</v>
      </c>
      <c r="I402" s="15">
        <f>VLOOKUP(A402,'RHB v. RHP'!C:AH, 25, FALSE)</f>
        <v>2</v>
      </c>
      <c r="J402" s="15">
        <f>VLOOKUP(A402,'RHB v. RHP'!C:AH, 17, FALSE)</f>
        <v>20</v>
      </c>
      <c r="K402" s="23">
        <f>VLOOKUP(A402,'RHB v. RHP'!C:AH, 32, FALSE)</f>
        <v>0</v>
      </c>
      <c r="L402" s="17">
        <f t="shared" si="2"/>
        <v>2.447761194</v>
      </c>
      <c r="M402" s="17">
        <f t="shared" si="3"/>
        <v>0.3023255814</v>
      </c>
      <c r="N402" s="24">
        <f t="shared" si="4"/>
        <v>0.1679586563</v>
      </c>
      <c r="O402" s="24">
        <f t="shared" si="5"/>
        <v>0</v>
      </c>
      <c r="P402" s="24">
        <f t="shared" si="6"/>
        <v>0.2842377261</v>
      </c>
      <c r="Q402" s="24">
        <f t="shared" si="7"/>
        <v>0.02583979328</v>
      </c>
      <c r="R402" s="24">
        <f t="shared" si="8"/>
        <v>0.2067183463</v>
      </c>
      <c r="S402" s="17">
        <f t="shared" si="9"/>
        <v>0</v>
      </c>
      <c r="T402" s="17">
        <f t="shared" si="10"/>
        <v>0.9870801034</v>
      </c>
      <c r="U402" s="25">
        <f t="shared" si="11"/>
        <v>4239.964763</v>
      </c>
      <c r="V402" s="14"/>
      <c r="W402" s="14"/>
      <c r="X402" s="14"/>
      <c r="Y402" s="14"/>
    </row>
    <row r="403">
      <c r="A403" s="8" t="s">
        <v>233</v>
      </c>
      <c r="B403" s="13"/>
      <c r="C403" s="12">
        <f>VLOOKUP(A403,'RHB v. RHP'!C:AH, 5, FALSE)</f>
        <v>25</v>
      </c>
      <c r="D403" s="22">
        <f>VLOOKUP(A403,'RHB v. RHP'!C:AH, 8, FALSE)</f>
        <v>60</v>
      </c>
      <c r="E403" s="22">
        <f>VLOOKUP(A403,'RHB v. RHP'!C:AH, 31, FALSE)</f>
        <v>9</v>
      </c>
      <c r="F403" s="15">
        <f>VLOOKUP(A403,'RHB v. RHP'!C:AH, 12, FALSE)</f>
        <v>0</v>
      </c>
      <c r="G403" s="15">
        <f>VLOOKUP(A403,'RHB v. RHP'!C:AH, 13, FALSE)</f>
        <v>0</v>
      </c>
      <c r="H403" s="15">
        <f>VLOOKUP(A403,'RHB v. RHP'!C:AH, 6, FALSE)</f>
        <v>0</v>
      </c>
      <c r="I403" s="15">
        <f>VLOOKUP(A403,'RHB v. RHP'!C:AH, 25, FALSE)</f>
        <v>0</v>
      </c>
      <c r="J403" s="15">
        <f>VLOOKUP(A403,'RHB v. RHP'!C:AH, 17, FALSE)</f>
        <v>3</v>
      </c>
      <c r="K403" s="23">
        <f>VLOOKUP(A403,'RHB v. RHP'!C:AH, 32, FALSE)</f>
        <v>0</v>
      </c>
      <c r="L403" s="17">
        <f t="shared" si="2"/>
        <v>2.4</v>
      </c>
      <c r="M403" s="17">
        <f t="shared" si="3"/>
        <v>0.3392226148</v>
      </c>
      <c r="N403" s="24">
        <f t="shared" si="4"/>
        <v>0.1590106007</v>
      </c>
      <c r="O403" s="24">
        <f t="shared" si="5"/>
        <v>0</v>
      </c>
      <c r="P403" s="24">
        <f t="shared" si="6"/>
        <v>0.2826855124</v>
      </c>
      <c r="Q403" s="24">
        <f t="shared" si="7"/>
        <v>0.02120141343</v>
      </c>
      <c r="R403" s="24">
        <f t="shared" si="8"/>
        <v>0.1625441696</v>
      </c>
      <c r="S403" s="17">
        <f t="shared" si="9"/>
        <v>0</v>
      </c>
      <c r="T403" s="17">
        <f t="shared" si="10"/>
        <v>0.964664311</v>
      </c>
      <c r="U403" s="25">
        <f t="shared" si="11"/>
        <v>4143.678586</v>
      </c>
      <c r="V403" s="14"/>
      <c r="W403" s="14"/>
      <c r="X403" s="14"/>
      <c r="Y403" s="14"/>
    </row>
    <row r="404">
      <c r="A404" s="8" t="s">
        <v>174</v>
      </c>
      <c r="B404" s="13"/>
      <c r="C404" s="12">
        <f>VLOOKUP(A404,'RHB v. RHP'!C:AH, 5, FALSE)</f>
        <v>23</v>
      </c>
      <c r="D404" s="22">
        <f>VLOOKUP(A404,'RHB v. RHP'!C:AH, 8, FALSE)</f>
        <v>46</v>
      </c>
      <c r="E404" s="22">
        <f>VLOOKUP(A404,'RHB v. RHP'!C:AH, 31, FALSE)</f>
        <v>2</v>
      </c>
      <c r="F404" s="15">
        <f>VLOOKUP(A404,'RHB v. RHP'!C:AH, 12, FALSE)</f>
        <v>2</v>
      </c>
      <c r="G404" s="15">
        <f>VLOOKUP(A404,'RHB v. RHP'!C:AH, 13, FALSE)</f>
        <v>0</v>
      </c>
      <c r="H404" s="15">
        <f>VLOOKUP(A404,'RHB v. RHP'!C:AH, 6, FALSE)</f>
        <v>0</v>
      </c>
      <c r="I404" s="15">
        <f>VLOOKUP(A404,'RHB v. RHP'!C:AH, 25, FALSE)</f>
        <v>0</v>
      </c>
      <c r="J404" s="15">
        <f>VLOOKUP(A404,'RHB v. RHP'!C:AH, 17, FALSE)</f>
        <v>1</v>
      </c>
      <c r="K404" s="23">
        <f>VLOOKUP(A404,'RHB v. RHP'!C:AH, 32, FALSE)</f>
        <v>0</v>
      </c>
      <c r="L404" s="17">
        <f t="shared" si="2"/>
        <v>2</v>
      </c>
      <c r="M404" s="17">
        <f t="shared" si="3"/>
        <v>0.2788104089</v>
      </c>
      <c r="N404" s="24">
        <f t="shared" si="4"/>
        <v>0.2044609665</v>
      </c>
      <c r="O404" s="24">
        <f t="shared" si="5"/>
        <v>0</v>
      </c>
      <c r="P404" s="24">
        <f t="shared" si="6"/>
        <v>0.2973977695</v>
      </c>
      <c r="Q404" s="24">
        <f t="shared" si="7"/>
        <v>0.02230483271</v>
      </c>
      <c r="R404" s="24">
        <f t="shared" si="8"/>
        <v>0.156133829</v>
      </c>
      <c r="S404" s="17">
        <f t="shared" si="9"/>
        <v>0</v>
      </c>
      <c r="T404" s="17">
        <f t="shared" si="10"/>
        <v>0.9591078067</v>
      </c>
      <c r="U404" s="25">
        <f t="shared" si="11"/>
        <v>4119.810835</v>
      </c>
      <c r="V404" s="14"/>
      <c r="W404" s="14"/>
      <c r="X404" s="14"/>
      <c r="Y404" s="14"/>
    </row>
    <row r="405">
      <c r="A405" s="8" t="s">
        <v>419</v>
      </c>
      <c r="B405" s="13"/>
      <c r="C405" s="12">
        <f>VLOOKUP(A405,'RHB v. RHP'!C:AH, 5, FALSE)</f>
        <v>22</v>
      </c>
      <c r="D405" s="22">
        <f>VLOOKUP(A405,'RHB v. RHP'!C:AH, 8, FALSE)</f>
        <v>57</v>
      </c>
      <c r="E405" s="22">
        <f>VLOOKUP(A405,'RHB v. RHP'!C:AH, 31, FALSE)</f>
        <v>5</v>
      </c>
      <c r="F405" s="15">
        <f>VLOOKUP(A405,'RHB v. RHP'!C:AH, 12, FALSE)</f>
        <v>2</v>
      </c>
      <c r="G405" s="15">
        <f>VLOOKUP(A405,'RHB v. RHP'!C:AH, 13, FALSE)</f>
        <v>0</v>
      </c>
      <c r="H405" s="15">
        <f>VLOOKUP(A405,'RHB v. RHP'!C:AH, 6, FALSE)</f>
        <v>0</v>
      </c>
      <c r="I405" s="15">
        <f>VLOOKUP(A405,'RHB v. RHP'!C:AH, 25, FALSE)</f>
        <v>1</v>
      </c>
      <c r="J405" s="15">
        <f>VLOOKUP(A405,'RHB v. RHP'!C:AH, 17, FALSE)</f>
        <v>1</v>
      </c>
      <c r="K405" s="23">
        <f>VLOOKUP(A405,'RHB v. RHP'!C:AH, 32, FALSE)</f>
        <v>0</v>
      </c>
      <c r="L405" s="17">
        <f t="shared" si="2"/>
        <v>2.590909091</v>
      </c>
      <c r="M405" s="17">
        <f t="shared" si="3"/>
        <v>0.3</v>
      </c>
      <c r="N405" s="24">
        <f t="shared" si="4"/>
        <v>0.1964285714</v>
      </c>
      <c r="O405" s="24">
        <f t="shared" si="5"/>
        <v>0</v>
      </c>
      <c r="P405" s="24">
        <f t="shared" si="6"/>
        <v>0.2857142857</v>
      </c>
      <c r="Q405" s="24">
        <f t="shared" si="7"/>
        <v>0.02857142857</v>
      </c>
      <c r="R405" s="24">
        <f t="shared" si="8"/>
        <v>0.15</v>
      </c>
      <c r="S405" s="17">
        <f t="shared" si="9"/>
        <v>0</v>
      </c>
      <c r="T405" s="17">
        <f t="shared" si="10"/>
        <v>0.9607142857</v>
      </c>
      <c r="U405" s="25">
        <f t="shared" si="11"/>
        <v>4126.711404</v>
      </c>
      <c r="V405" s="14"/>
      <c r="W405" s="14"/>
      <c r="X405" s="14"/>
      <c r="Y405" s="14"/>
    </row>
    <row r="406">
      <c r="A406" s="8" t="s">
        <v>424</v>
      </c>
      <c r="B406" s="13"/>
      <c r="C406" s="12">
        <f>VLOOKUP(A406,'RHB v. RHP'!C:AH, 5, FALSE)</f>
        <v>22</v>
      </c>
      <c r="D406" s="22">
        <f>VLOOKUP(A406,'RHB v. RHP'!C:AH, 8, FALSE)</f>
        <v>41</v>
      </c>
      <c r="E406" s="22">
        <f>VLOOKUP(A406,'RHB v. RHP'!C:AH, 31, FALSE)</f>
        <v>4</v>
      </c>
      <c r="F406" s="15">
        <f>VLOOKUP(A406,'RHB v. RHP'!C:AH, 12, FALSE)</f>
        <v>0</v>
      </c>
      <c r="G406" s="15">
        <f>VLOOKUP(A406,'RHB v. RHP'!C:AH, 13, FALSE)</f>
        <v>0</v>
      </c>
      <c r="H406" s="15">
        <f>VLOOKUP(A406,'RHB v. RHP'!C:AH, 6, FALSE)</f>
        <v>0</v>
      </c>
      <c r="I406" s="15">
        <f>VLOOKUP(A406,'RHB v. RHP'!C:AH, 25, FALSE)</f>
        <v>0</v>
      </c>
      <c r="J406" s="15">
        <f>VLOOKUP(A406,'RHB v. RHP'!C:AH, 17, FALSE)</f>
        <v>0</v>
      </c>
      <c r="K406" s="23">
        <f>VLOOKUP(A406,'RHB v. RHP'!C:AH, 32, FALSE)</f>
        <v>0</v>
      </c>
      <c r="L406" s="17">
        <f t="shared" si="2"/>
        <v>1.863636364</v>
      </c>
      <c r="M406" s="17">
        <f t="shared" si="3"/>
        <v>0.3068181818</v>
      </c>
      <c r="N406" s="24">
        <f t="shared" si="4"/>
        <v>0.1704545455</v>
      </c>
      <c r="O406" s="24">
        <f t="shared" si="5"/>
        <v>0</v>
      </c>
      <c r="P406" s="24">
        <f t="shared" si="6"/>
        <v>0.303030303</v>
      </c>
      <c r="Q406" s="24">
        <f t="shared" si="7"/>
        <v>0.02272727273</v>
      </c>
      <c r="R406" s="24">
        <f t="shared" si="8"/>
        <v>0.1515151515</v>
      </c>
      <c r="S406" s="17">
        <f t="shared" si="9"/>
        <v>0</v>
      </c>
      <c r="T406" s="17">
        <f t="shared" si="10"/>
        <v>0.9545454545</v>
      </c>
      <c r="U406" s="25">
        <f t="shared" si="11"/>
        <v>4100.213426</v>
      </c>
      <c r="V406" s="14"/>
      <c r="W406" s="14"/>
      <c r="X406" s="14"/>
      <c r="Y406" s="14"/>
    </row>
    <row r="407">
      <c r="A407" s="8" t="s">
        <v>442</v>
      </c>
      <c r="B407" s="13"/>
      <c r="C407" s="12">
        <f>VLOOKUP(A407,'RHB v. RHP'!C:AH, 5, FALSE)</f>
        <v>23</v>
      </c>
      <c r="D407" s="22">
        <f>VLOOKUP(A407,'RHB v. RHP'!C:AH, 8, FALSE)</f>
        <v>44</v>
      </c>
      <c r="E407" s="22">
        <f>VLOOKUP(A407,'RHB v. RHP'!C:AH, 31, FALSE)</f>
        <v>5</v>
      </c>
      <c r="F407" s="15">
        <f>VLOOKUP(A407,'RHB v. RHP'!C:AH, 12, FALSE)</f>
        <v>0</v>
      </c>
      <c r="G407" s="15">
        <f>VLOOKUP(A407,'RHB v. RHP'!C:AH, 13, FALSE)</f>
        <v>0</v>
      </c>
      <c r="H407" s="15">
        <f>VLOOKUP(A407,'RHB v. RHP'!C:AH, 6, FALSE)</f>
        <v>0</v>
      </c>
      <c r="I407" s="15">
        <f>VLOOKUP(A407,'RHB v. RHP'!C:AH, 25, FALSE)</f>
        <v>0</v>
      </c>
      <c r="J407" s="15">
        <f>VLOOKUP(A407,'RHB v. RHP'!C:AH, 17, FALSE)</f>
        <v>0</v>
      </c>
      <c r="K407" s="23">
        <f>VLOOKUP(A407,'RHB v. RHP'!C:AH, 32, FALSE)</f>
        <v>0</v>
      </c>
      <c r="L407" s="17">
        <f t="shared" si="2"/>
        <v>1.913043478</v>
      </c>
      <c r="M407" s="17">
        <f t="shared" si="3"/>
        <v>0.3146067416</v>
      </c>
      <c r="N407" s="24">
        <f t="shared" si="4"/>
        <v>0.1685393258</v>
      </c>
      <c r="O407" s="24">
        <f t="shared" si="5"/>
        <v>0</v>
      </c>
      <c r="P407" s="24">
        <f t="shared" si="6"/>
        <v>0.2996254682</v>
      </c>
      <c r="Q407" s="24">
        <f t="shared" si="7"/>
        <v>0.02247191011</v>
      </c>
      <c r="R407" s="24">
        <f t="shared" si="8"/>
        <v>0.1498127341</v>
      </c>
      <c r="S407" s="17">
        <f t="shared" si="9"/>
        <v>0</v>
      </c>
      <c r="T407" s="17">
        <f t="shared" si="10"/>
        <v>0.9550561798</v>
      </c>
      <c r="U407" s="25">
        <f t="shared" si="11"/>
        <v>4102.407227</v>
      </c>
      <c r="V407" s="14"/>
      <c r="W407" s="14"/>
      <c r="X407" s="14"/>
      <c r="Y407" s="14"/>
    </row>
    <row r="408">
      <c r="A408" s="4" t="s">
        <v>137</v>
      </c>
      <c r="B408" s="13"/>
      <c r="C408" s="12">
        <f>VLOOKUP(A408,'RHB v. RHP'!C:AH, 5, FALSE)</f>
        <v>69</v>
      </c>
      <c r="D408" s="22">
        <f>VLOOKUP(A408,'RHB v. RHP'!C:AH, 8, FALSE)</f>
        <v>218</v>
      </c>
      <c r="E408" s="22">
        <f>VLOOKUP(A408,'RHB v. RHP'!C:AH, 31, FALSE)</f>
        <v>28</v>
      </c>
      <c r="F408" s="15">
        <f>VLOOKUP(A408,'RHB v. RHP'!C:AH, 12, FALSE)</f>
        <v>7</v>
      </c>
      <c r="G408" s="15">
        <f>VLOOKUP(A408,'RHB v. RHP'!C:AH, 13, FALSE)</f>
        <v>1</v>
      </c>
      <c r="H408" s="15">
        <f>VLOOKUP(A408,'RHB v. RHP'!C:AH, 6, FALSE)</f>
        <v>4</v>
      </c>
      <c r="I408" s="15">
        <f>VLOOKUP(A408,'RHB v. RHP'!C:AH, 25, FALSE)</f>
        <v>1</v>
      </c>
      <c r="J408" s="15">
        <f>VLOOKUP(A408,'RHB v. RHP'!C:AH, 17, FALSE)</f>
        <v>12</v>
      </c>
      <c r="K408" s="23">
        <f>VLOOKUP(A408,'RHB v. RHP'!C:AH, 32, FALSE)</f>
        <v>0</v>
      </c>
      <c r="L408" s="17">
        <f t="shared" si="2"/>
        <v>3.15942029</v>
      </c>
      <c r="M408" s="17">
        <f t="shared" si="3"/>
        <v>0.3469387755</v>
      </c>
      <c r="N408" s="24">
        <f t="shared" si="4"/>
        <v>0.1814058957</v>
      </c>
      <c r="O408" s="24">
        <f t="shared" si="5"/>
        <v>0.01814058957</v>
      </c>
      <c r="P408" s="24">
        <f t="shared" si="6"/>
        <v>0.2721088435</v>
      </c>
      <c r="Q408" s="24">
        <f t="shared" si="7"/>
        <v>0.01814058957</v>
      </c>
      <c r="R408" s="24">
        <f t="shared" si="8"/>
        <v>0.1451247166</v>
      </c>
      <c r="S408" s="17">
        <f t="shared" si="9"/>
        <v>0</v>
      </c>
      <c r="T408" s="17">
        <f t="shared" si="10"/>
        <v>0.9818594104</v>
      </c>
      <c r="U408" s="25">
        <f t="shared" si="11"/>
        <v>4217.539477</v>
      </c>
      <c r="V408" s="14"/>
      <c r="W408" s="14"/>
      <c r="X408" s="14"/>
      <c r="Y408" s="14"/>
    </row>
    <row r="409">
      <c r="A409" s="8" t="s">
        <v>449</v>
      </c>
      <c r="B409" s="13"/>
      <c r="C409" s="12">
        <f>VLOOKUP(A409,'RHB v. RHP'!C:AH, 5, FALSE)</f>
        <v>33</v>
      </c>
      <c r="D409" s="22">
        <f>VLOOKUP(A409,'RHB v. RHP'!C:AH, 8, FALSE)</f>
        <v>94</v>
      </c>
      <c r="E409" s="22">
        <f>VLOOKUP(A409,'RHB v. RHP'!C:AH, 31, FALSE)</f>
        <v>12</v>
      </c>
      <c r="F409" s="15">
        <f>VLOOKUP(A409,'RHB v. RHP'!C:AH, 12, FALSE)</f>
        <v>3</v>
      </c>
      <c r="G409" s="15">
        <f>VLOOKUP(A409,'RHB v. RHP'!C:AH, 13, FALSE)</f>
        <v>0</v>
      </c>
      <c r="H409" s="15">
        <f>VLOOKUP(A409,'RHB v. RHP'!C:AH, 6, FALSE)</f>
        <v>0</v>
      </c>
      <c r="I409" s="15">
        <f>VLOOKUP(A409,'RHB v. RHP'!C:AH, 25, FALSE)</f>
        <v>1</v>
      </c>
      <c r="J409" s="15">
        <f>VLOOKUP(A409,'RHB v. RHP'!C:AH, 17, FALSE)</f>
        <v>6</v>
      </c>
      <c r="K409" s="23">
        <f>VLOOKUP(A409,'RHB v. RHP'!C:AH, 32, FALSE)</f>
        <v>0</v>
      </c>
      <c r="L409" s="17">
        <f t="shared" si="2"/>
        <v>2.848484848</v>
      </c>
      <c r="M409" s="17">
        <f t="shared" si="3"/>
        <v>0.3312302839</v>
      </c>
      <c r="N409" s="24">
        <f t="shared" si="4"/>
        <v>0.1892744479</v>
      </c>
      <c r="O409" s="24">
        <f t="shared" si="5"/>
        <v>0</v>
      </c>
      <c r="P409" s="24">
        <f t="shared" si="6"/>
        <v>0.2523659306</v>
      </c>
      <c r="Q409" s="24">
        <f t="shared" si="7"/>
        <v>0.02523659306</v>
      </c>
      <c r="R409" s="24">
        <f t="shared" si="8"/>
        <v>0.1640378549</v>
      </c>
      <c r="S409" s="17">
        <f t="shared" si="9"/>
        <v>0</v>
      </c>
      <c r="T409" s="17">
        <f t="shared" si="10"/>
        <v>0.9621451104</v>
      </c>
      <c r="U409" s="25">
        <f t="shared" si="11"/>
        <v>4132.857457</v>
      </c>
      <c r="V409" s="14"/>
      <c r="W409" s="14"/>
      <c r="X409" s="14"/>
      <c r="Y409" s="14"/>
    </row>
    <row r="410">
      <c r="A410" s="4" t="s">
        <v>239</v>
      </c>
      <c r="B410" s="13"/>
      <c r="C410" s="12">
        <f>VLOOKUP(A410,'RHB v. RHP'!C:AH, 5, FALSE)</f>
        <v>138</v>
      </c>
      <c r="D410" s="22">
        <f>VLOOKUP(A410,'RHB v. RHP'!C:AH, 8, FALSE)</f>
        <v>425</v>
      </c>
      <c r="E410" s="22">
        <f>VLOOKUP(A410,'RHB v. RHP'!C:AH, 31, FALSE)</f>
        <v>48</v>
      </c>
      <c r="F410" s="15">
        <f>VLOOKUP(A410,'RHB v. RHP'!C:AH, 12, FALSE)</f>
        <v>12</v>
      </c>
      <c r="G410" s="15">
        <f>VLOOKUP(A410,'RHB v. RHP'!C:AH, 13, FALSE)</f>
        <v>0</v>
      </c>
      <c r="H410" s="15">
        <f>VLOOKUP(A410,'RHB v. RHP'!C:AH, 6, FALSE)</f>
        <v>13</v>
      </c>
      <c r="I410" s="15">
        <f>VLOOKUP(A410,'RHB v. RHP'!C:AH, 25, FALSE)</f>
        <v>3</v>
      </c>
      <c r="J410" s="15">
        <f>VLOOKUP(A410,'RHB v. RHP'!C:AH, 17, FALSE)</f>
        <v>32</v>
      </c>
      <c r="K410" s="23">
        <f>VLOOKUP(A410,'RHB v. RHP'!C:AH, 32, FALSE)</f>
        <v>0</v>
      </c>
      <c r="L410" s="17">
        <f t="shared" si="2"/>
        <v>3.079710145</v>
      </c>
      <c r="M410" s="17">
        <f t="shared" si="3"/>
        <v>0.3287037037</v>
      </c>
      <c r="N410" s="24">
        <f t="shared" si="4"/>
        <v>0.162037037</v>
      </c>
      <c r="O410" s="24">
        <f t="shared" si="5"/>
        <v>0</v>
      </c>
      <c r="P410" s="24">
        <f t="shared" si="6"/>
        <v>0.3240740741</v>
      </c>
      <c r="Q410" s="24">
        <f t="shared" si="7"/>
        <v>0.01851851852</v>
      </c>
      <c r="R410" s="24">
        <f t="shared" si="8"/>
        <v>0.1604938272</v>
      </c>
      <c r="S410" s="17">
        <f t="shared" si="9"/>
        <v>0</v>
      </c>
      <c r="T410" s="17">
        <f t="shared" si="10"/>
        <v>0.9938271605</v>
      </c>
      <c r="U410" s="25">
        <f t="shared" si="11"/>
        <v>4268.946489</v>
      </c>
      <c r="V410" s="14"/>
      <c r="W410" s="14"/>
      <c r="X410" s="14"/>
      <c r="Y410" s="14"/>
    </row>
    <row r="411">
      <c r="A411" s="8" t="s">
        <v>124</v>
      </c>
      <c r="B411" s="13"/>
      <c r="C411" s="12">
        <f>VLOOKUP(A411,'RHB v. RHP'!C:AH, 5, FALSE)</f>
        <v>99</v>
      </c>
      <c r="D411" s="22">
        <f>VLOOKUP(A411,'RHB v. RHP'!C:AH, 8, FALSE)</f>
        <v>262</v>
      </c>
      <c r="E411" s="22">
        <f>VLOOKUP(A411,'RHB v. RHP'!C:AH, 31, FALSE)</f>
        <v>44</v>
      </c>
      <c r="F411" s="15">
        <f>VLOOKUP(A411,'RHB v. RHP'!C:AH, 12, FALSE)</f>
        <v>8</v>
      </c>
      <c r="G411" s="15">
        <f>VLOOKUP(A411,'RHB v. RHP'!C:AH, 13, FALSE)</f>
        <v>0</v>
      </c>
      <c r="H411" s="15">
        <f>VLOOKUP(A411,'RHB v. RHP'!C:AH, 6, FALSE)</f>
        <v>2</v>
      </c>
      <c r="I411" s="15">
        <f>VLOOKUP(A411,'RHB v. RHP'!C:AH, 25, FALSE)</f>
        <v>2</v>
      </c>
      <c r="J411" s="15">
        <f>VLOOKUP(A411,'RHB v. RHP'!C:AH, 17, FALSE)</f>
        <v>20</v>
      </c>
      <c r="K411" s="23">
        <f>VLOOKUP(A411,'RHB v. RHP'!C:AH, 32, FALSE)</f>
        <v>0</v>
      </c>
      <c r="L411" s="17">
        <f t="shared" si="2"/>
        <v>2.646464646</v>
      </c>
      <c r="M411" s="17">
        <f t="shared" si="3"/>
        <v>0.4144329897</v>
      </c>
      <c r="N411" s="24">
        <f t="shared" si="4"/>
        <v>0.175257732</v>
      </c>
      <c r="O411" s="24">
        <f t="shared" si="5"/>
        <v>0</v>
      </c>
      <c r="P411" s="24">
        <f t="shared" si="6"/>
        <v>0.206185567</v>
      </c>
      <c r="Q411" s="24">
        <f t="shared" si="7"/>
        <v>0.0206185567</v>
      </c>
      <c r="R411" s="24">
        <f t="shared" si="8"/>
        <v>0.1649484536</v>
      </c>
      <c r="S411" s="17">
        <f t="shared" si="9"/>
        <v>0</v>
      </c>
      <c r="T411" s="17">
        <f t="shared" si="10"/>
        <v>0.981443299</v>
      </c>
      <c r="U411" s="25">
        <f t="shared" si="11"/>
        <v>4215.752086</v>
      </c>
      <c r="V411" s="14"/>
      <c r="W411" s="14"/>
      <c r="X411" s="14"/>
      <c r="Y411" s="14"/>
    </row>
    <row r="412">
      <c r="A412" s="4" t="s">
        <v>375</v>
      </c>
      <c r="B412" s="13"/>
      <c r="C412" s="12">
        <f>VLOOKUP(A412,'RHB v. RHP'!C:AH, 5, FALSE)</f>
        <v>80</v>
      </c>
      <c r="D412" s="22">
        <f>VLOOKUP(A412,'RHB v. RHP'!C:AH, 8, FALSE)</f>
        <v>154</v>
      </c>
      <c r="E412" s="22">
        <f>VLOOKUP(A412,'RHB v. RHP'!C:AH, 31, FALSE)</f>
        <v>25</v>
      </c>
      <c r="F412" s="15">
        <f>VLOOKUP(A412,'RHB v. RHP'!C:AH, 12, FALSE)</f>
        <v>4</v>
      </c>
      <c r="G412" s="15">
        <f>VLOOKUP(A412,'RHB v. RHP'!C:AH, 13, FALSE)</f>
        <v>0</v>
      </c>
      <c r="H412" s="15">
        <f>VLOOKUP(A412,'RHB v. RHP'!C:AH, 6, FALSE)</f>
        <v>2</v>
      </c>
      <c r="I412" s="15">
        <f>VLOOKUP(A412,'RHB v. RHP'!C:AH, 25, FALSE)</f>
        <v>0</v>
      </c>
      <c r="J412" s="15">
        <f>VLOOKUP(A412,'RHB v. RHP'!C:AH, 17, FALSE)</f>
        <v>5</v>
      </c>
      <c r="K412" s="23">
        <f>VLOOKUP(A412,'RHB v. RHP'!C:AH, 32, FALSE)</f>
        <v>0</v>
      </c>
      <c r="L412" s="17">
        <f t="shared" si="2"/>
        <v>1.925</v>
      </c>
      <c r="M412" s="17">
        <f t="shared" si="3"/>
        <v>0.3819628647</v>
      </c>
      <c r="N412" s="24">
        <f t="shared" si="4"/>
        <v>0.1724137931</v>
      </c>
      <c r="O412" s="24">
        <f t="shared" si="5"/>
        <v>0</v>
      </c>
      <c r="P412" s="24">
        <f t="shared" si="6"/>
        <v>0.2652519894</v>
      </c>
      <c r="Q412" s="24">
        <f t="shared" si="7"/>
        <v>0.01591511936</v>
      </c>
      <c r="R412" s="24">
        <f t="shared" si="8"/>
        <v>0.1326259947</v>
      </c>
      <c r="S412" s="17">
        <f t="shared" si="9"/>
        <v>0</v>
      </c>
      <c r="T412" s="17">
        <f t="shared" si="10"/>
        <v>0.9681697613</v>
      </c>
      <c r="U412" s="25">
        <f t="shared" si="11"/>
        <v>4158.736114</v>
      </c>
      <c r="V412" s="14"/>
      <c r="W412" s="14"/>
      <c r="X412" s="14"/>
      <c r="Y412" s="14"/>
    </row>
    <row r="413">
      <c r="A413" s="8" t="s">
        <v>95</v>
      </c>
      <c r="B413" s="13"/>
      <c r="C413" s="12">
        <f>VLOOKUP(A413,'RHB v. RHP'!C:AH, 5, FALSE)</f>
        <v>143</v>
      </c>
      <c r="D413" s="22">
        <f>VLOOKUP(A413,'RHB v. RHP'!C:AH, 8, FALSE)</f>
        <v>426</v>
      </c>
      <c r="E413" s="22">
        <f>VLOOKUP(A413,'RHB v. RHP'!C:AH, 31, FALSE)</f>
        <v>73</v>
      </c>
      <c r="F413" s="15">
        <f>VLOOKUP(A413,'RHB v. RHP'!C:AH, 12, FALSE)</f>
        <v>13</v>
      </c>
      <c r="G413" s="15">
        <f>VLOOKUP(A413,'RHB v. RHP'!C:AH, 13, FALSE)</f>
        <v>3</v>
      </c>
      <c r="H413" s="15">
        <f>VLOOKUP(A413,'RHB v. RHP'!C:AH, 6, FALSE)</f>
        <v>1</v>
      </c>
      <c r="I413" s="15">
        <f>VLOOKUP(A413,'RHB v. RHP'!C:AH, 25, FALSE)</f>
        <v>5</v>
      </c>
      <c r="J413" s="15">
        <f>VLOOKUP(A413,'RHB v. RHP'!C:AH, 17, FALSE)</f>
        <v>34</v>
      </c>
      <c r="K413" s="23">
        <f>VLOOKUP(A413,'RHB v. RHP'!C:AH, 32, FALSE)</f>
        <v>1</v>
      </c>
      <c r="L413" s="17">
        <f t="shared" si="2"/>
        <v>2.979020979</v>
      </c>
      <c r="M413" s="17">
        <f t="shared" si="3"/>
        <v>0.4437596302</v>
      </c>
      <c r="N413" s="24">
        <f t="shared" si="4"/>
        <v>0.1694915254</v>
      </c>
      <c r="O413" s="24">
        <f t="shared" si="5"/>
        <v>0.03697996918</v>
      </c>
      <c r="P413" s="24">
        <f t="shared" si="6"/>
        <v>0.1386748844</v>
      </c>
      <c r="Q413" s="24">
        <f t="shared" si="7"/>
        <v>0.02465331279</v>
      </c>
      <c r="R413" s="24">
        <f t="shared" si="8"/>
        <v>0.1664098613</v>
      </c>
      <c r="S413" s="17">
        <f t="shared" si="9"/>
        <v>0.007704160247</v>
      </c>
      <c r="T413" s="17">
        <f t="shared" si="10"/>
        <v>0.9876733436</v>
      </c>
      <c r="U413" s="25">
        <f t="shared" si="11"/>
        <v>4242.513004</v>
      </c>
      <c r="V413" s="14"/>
      <c r="W413" s="14"/>
      <c r="X413" s="14"/>
      <c r="Y413" s="14"/>
    </row>
    <row r="414">
      <c r="A414" s="8" t="s">
        <v>422</v>
      </c>
      <c r="B414" s="13"/>
      <c r="C414" s="12">
        <f>VLOOKUP(A414,'RHB v. RHP'!C:AH, 5, FALSE)</f>
        <v>25</v>
      </c>
      <c r="D414" s="22">
        <f>VLOOKUP(A414,'RHB v. RHP'!C:AH, 8, FALSE)</f>
        <v>43</v>
      </c>
      <c r="E414" s="22">
        <f>VLOOKUP(A414,'RHB v. RHP'!C:AH, 31, FALSE)</f>
        <v>2</v>
      </c>
      <c r="F414" s="15">
        <f>VLOOKUP(A414,'RHB v. RHP'!C:AH, 12, FALSE)</f>
        <v>1</v>
      </c>
      <c r="G414" s="15">
        <f>VLOOKUP(A414,'RHB v. RHP'!C:AH, 13, FALSE)</f>
        <v>0</v>
      </c>
      <c r="H414" s="15">
        <f>VLOOKUP(A414,'RHB v. RHP'!C:AH, 6, FALSE)</f>
        <v>0</v>
      </c>
      <c r="I414" s="15">
        <f>VLOOKUP(A414,'RHB v. RHP'!C:AH, 25, FALSE)</f>
        <v>0</v>
      </c>
      <c r="J414" s="15">
        <f>VLOOKUP(A414,'RHB v. RHP'!C:AH, 17, FALSE)</f>
        <v>0</v>
      </c>
      <c r="K414" s="23">
        <f>VLOOKUP(A414,'RHB v. RHP'!C:AH, 32, FALSE)</f>
        <v>0</v>
      </c>
      <c r="L414" s="17">
        <f t="shared" si="2"/>
        <v>1.72</v>
      </c>
      <c r="M414" s="17">
        <f t="shared" si="3"/>
        <v>0.2819548872</v>
      </c>
      <c r="N414" s="24">
        <f t="shared" si="4"/>
        <v>0.1879699248</v>
      </c>
      <c r="O414" s="24">
        <f t="shared" si="5"/>
        <v>0</v>
      </c>
      <c r="P414" s="24">
        <f t="shared" si="6"/>
        <v>0.3007518797</v>
      </c>
      <c r="Q414" s="24">
        <f t="shared" si="7"/>
        <v>0.02255639098</v>
      </c>
      <c r="R414" s="24">
        <f t="shared" si="8"/>
        <v>0.1503759398</v>
      </c>
      <c r="S414" s="17">
        <f t="shared" si="9"/>
        <v>0</v>
      </c>
      <c r="T414" s="17">
        <f t="shared" si="10"/>
        <v>0.9436090226</v>
      </c>
      <c r="U414" s="25">
        <f t="shared" si="11"/>
        <v>4053.236401</v>
      </c>
      <c r="V414" s="14"/>
      <c r="W414" s="14"/>
      <c r="X414" s="14"/>
      <c r="Y414" s="14"/>
    </row>
    <row r="415">
      <c r="A415" s="8" t="s">
        <v>443</v>
      </c>
      <c r="B415" s="13"/>
      <c r="C415" s="12">
        <f>VLOOKUP(A415,'RHB v. RHP'!C:AH, 5, FALSE)</f>
        <v>24</v>
      </c>
      <c r="D415" s="22">
        <f>VLOOKUP(A415,'RHB v. RHP'!C:AH, 8, FALSE)</f>
        <v>49</v>
      </c>
      <c r="E415" s="22">
        <f>VLOOKUP(A415,'RHB v. RHP'!C:AH, 31, FALSE)</f>
        <v>4</v>
      </c>
      <c r="F415" s="15">
        <f>VLOOKUP(A415,'RHB v. RHP'!C:AH, 12, FALSE)</f>
        <v>1</v>
      </c>
      <c r="G415" s="15">
        <f>VLOOKUP(A415,'RHB v. RHP'!C:AH, 13, FALSE)</f>
        <v>0</v>
      </c>
      <c r="H415" s="15">
        <f>VLOOKUP(A415,'RHB v. RHP'!C:AH, 6, FALSE)</f>
        <v>0</v>
      </c>
      <c r="I415" s="15">
        <f>VLOOKUP(A415,'RHB v. RHP'!C:AH, 25, FALSE)</f>
        <v>0</v>
      </c>
      <c r="J415" s="15">
        <f>VLOOKUP(A415,'RHB v. RHP'!C:AH, 17, FALSE)</f>
        <v>0</v>
      </c>
      <c r="K415" s="23">
        <f>VLOOKUP(A415,'RHB v. RHP'!C:AH, 32, FALSE)</f>
        <v>0</v>
      </c>
      <c r="L415" s="17">
        <f t="shared" si="2"/>
        <v>2.041666667</v>
      </c>
      <c r="M415" s="17">
        <f t="shared" si="3"/>
        <v>0.2977941176</v>
      </c>
      <c r="N415" s="24">
        <f t="shared" si="4"/>
        <v>0.1838235294</v>
      </c>
      <c r="O415" s="24">
        <f t="shared" si="5"/>
        <v>0</v>
      </c>
      <c r="P415" s="24">
        <f t="shared" si="6"/>
        <v>0.2941176471</v>
      </c>
      <c r="Q415" s="24">
        <f t="shared" si="7"/>
        <v>0.02205882353</v>
      </c>
      <c r="R415" s="24">
        <f t="shared" si="8"/>
        <v>0.1470588235</v>
      </c>
      <c r="S415" s="17">
        <f t="shared" si="9"/>
        <v>0</v>
      </c>
      <c r="T415" s="17">
        <f t="shared" si="10"/>
        <v>0.9448529412</v>
      </c>
      <c r="U415" s="25">
        <f t="shared" si="11"/>
        <v>4058.579606</v>
      </c>
      <c r="V415" s="14"/>
      <c r="W415" s="14"/>
      <c r="X415" s="14"/>
      <c r="Y415" s="14"/>
    </row>
    <row r="416">
      <c r="A416" s="8" t="s">
        <v>451</v>
      </c>
      <c r="B416" s="13"/>
      <c r="C416" s="12">
        <f>VLOOKUP(A416,'RHB v. RHP'!C:AH, 5, FALSE)</f>
        <v>27</v>
      </c>
      <c r="D416" s="22">
        <f>VLOOKUP(A416,'RHB v. RHP'!C:AH, 8, FALSE)</f>
        <v>54</v>
      </c>
      <c r="E416" s="22">
        <f>VLOOKUP(A416,'RHB v. RHP'!C:AH, 31, FALSE)</f>
        <v>4</v>
      </c>
      <c r="F416" s="15">
        <f>VLOOKUP(A416,'RHB v. RHP'!C:AH, 12, FALSE)</f>
        <v>1</v>
      </c>
      <c r="G416" s="15">
        <f>VLOOKUP(A416,'RHB v. RHP'!C:AH, 13, FALSE)</f>
        <v>0</v>
      </c>
      <c r="H416" s="15">
        <f>VLOOKUP(A416,'RHB v. RHP'!C:AH, 6, FALSE)</f>
        <v>0</v>
      </c>
      <c r="I416" s="15">
        <f>VLOOKUP(A416,'RHB v. RHP'!C:AH, 25, FALSE)</f>
        <v>1</v>
      </c>
      <c r="J416" s="15">
        <f>VLOOKUP(A416,'RHB v. RHP'!C:AH, 17, FALSE)</f>
        <v>1</v>
      </c>
      <c r="K416" s="23">
        <f>VLOOKUP(A416,'RHB v. RHP'!C:AH, 32, FALSE)</f>
        <v>0</v>
      </c>
      <c r="L416" s="17">
        <f t="shared" si="2"/>
        <v>2</v>
      </c>
      <c r="M416" s="17">
        <f t="shared" si="3"/>
        <v>0.2924187726</v>
      </c>
      <c r="N416" s="24">
        <f t="shared" si="4"/>
        <v>0.1805054152</v>
      </c>
      <c r="O416" s="24">
        <f t="shared" si="5"/>
        <v>0</v>
      </c>
      <c r="P416" s="24">
        <f t="shared" si="6"/>
        <v>0.2888086643</v>
      </c>
      <c r="Q416" s="24">
        <f t="shared" si="7"/>
        <v>0.02888086643</v>
      </c>
      <c r="R416" s="24">
        <f t="shared" si="8"/>
        <v>0.1516245487</v>
      </c>
      <c r="S416" s="17">
        <f t="shared" si="9"/>
        <v>0</v>
      </c>
      <c r="T416" s="17">
        <f t="shared" si="10"/>
        <v>0.9422382671</v>
      </c>
      <c r="U416" s="25">
        <f t="shared" si="11"/>
        <v>4047.348374</v>
      </c>
      <c r="V416" s="14"/>
      <c r="W416" s="14"/>
      <c r="X416" s="14"/>
      <c r="Y416" s="14"/>
    </row>
    <row r="417">
      <c r="A417" s="8" t="s">
        <v>433</v>
      </c>
      <c r="B417" s="13"/>
      <c r="C417" s="12">
        <f>VLOOKUP(A417,'RHB v. RHP'!C:AH, 5, FALSE)</f>
        <v>26</v>
      </c>
      <c r="D417" s="22">
        <f>VLOOKUP(A417,'RHB v. RHP'!C:AH, 8, FALSE)</f>
        <v>54</v>
      </c>
      <c r="E417" s="22">
        <f>VLOOKUP(A417,'RHB v. RHP'!C:AH, 31, FALSE)</f>
        <v>4</v>
      </c>
      <c r="F417" s="15">
        <f>VLOOKUP(A417,'RHB v. RHP'!C:AH, 12, FALSE)</f>
        <v>0</v>
      </c>
      <c r="G417" s="15">
        <f>VLOOKUP(A417,'RHB v. RHP'!C:AH, 13, FALSE)</f>
        <v>0</v>
      </c>
      <c r="H417" s="15">
        <f>VLOOKUP(A417,'RHB v. RHP'!C:AH, 6, FALSE)</f>
        <v>0</v>
      </c>
      <c r="I417" s="15">
        <f>VLOOKUP(A417,'RHB v. RHP'!C:AH, 25, FALSE)</f>
        <v>2</v>
      </c>
      <c r="J417" s="15">
        <f>VLOOKUP(A417,'RHB v. RHP'!C:AH, 17, FALSE)</f>
        <v>2</v>
      </c>
      <c r="K417" s="23">
        <f>VLOOKUP(A417,'RHB v. RHP'!C:AH, 32, FALSE)</f>
        <v>0</v>
      </c>
      <c r="L417" s="17">
        <f t="shared" si="2"/>
        <v>2.076923077</v>
      </c>
      <c r="M417" s="17">
        <f t="shared" si="3"/>
        <v>0.2924187726</v>
      </c>
      <c r="N417" s="24">
        <f t="shared" si="4"/>
        <v>0.1624548736</v>
      </c>
      <c r="O417" s="24">
        <f t="shared" si="5"/>
        <v>0</v>
      </c>
      <c r="P417" s="24">
        <f t="shared" si="6"/>
        <v>0.2888086643</v>
      </c>
      <c r="Q417" s="24">
        <f t="shared" si="7"/>
        <v>0.03610108303</v>
      </c>
      <c r="R417" s="24">
        <f t="shared" si="8"/>
        <v>0.1588447653</v>
      </c>
      <c r="S417" s="17">
        <f t="shared" si="9"/>
        <v>0</v>
      </c>
      <c r="T417" s="17">
        <f t="shared" si="10"/>
        <v>0.9386281588</v>
      </c>
      <c r="U417" s="25">
        <f t="shared" si="11"/>
        <v>4031.841292</v>
      </c>
      <c r="V417" s="14"/>
      <c r="W417" s="14"/>
      <c r="X417" s="14"/>
      <c r="Y417" s="14"/>
    </row>
    <row r="418">
      <c r="A418" s="8" t="s">
        <v>452</v>
      </c>
      <c r="B418" s="13"/>
      <c r="C418" s="12">
        <f>VLOOKUP(A418,'RHB v. RHP'!C:AH, 5, FALSE)</f>
        <v>27</v>
      </c>
      <c r="D418" s="22">
        <f>VLOOKUP(A418,'RHB v. RHP'!C:AH, 8, FALSE)</f>
        <v>52</v>
      </c>
      <c r="E418" s="22">
        <f>VLOOKUP(A418,'RHB v. RHP'!C:AH, 31, FALSE)</f>
        <v>4</v>
      </c>
      <c r="F418" s="15">
        <f>VLOOKUP(A418,'RHB v. RHP'!C:AH, 12, FALSE)</f>
        <v>1</v>
      </c>
      <c r="G418" s="15">
        <f>VLOOKUP(A418,'RHB v. RHP'!C:AH, 13, FALSE)</f>
        <v>0</v>
      </c>
      <c r="H418" s="15">
        <f>VLOOKUP(A418,'RHB v. RHP'!C:AH, 6, FALSE)</f>
        <v>0</v>
      </c>
      <c r="I418" s="15">
        <f>VLOOKUP(A418,'RHB v. RHP'!C:AH, 25, FALSE)</f>
        <v>0</v>
      </c>
      <c r="J418" s="15">
        <f>VLOOKUP(A418,'RHB v. RHP'!C:AH, 17, FALSE)</f>
        <v>0</v>
      </c>
      <c r="K418" s="23">
        <f>VLOOKUP(A418,'RHB v. RHP'!C:AH, 32, FALSE)</f>
        <v>0</v>
      </c>
      <c r="L418" s="17">
        <f t="shared" si="2"/>
        <v>1.925925926</v>
      </c>
      <c r="M418" s="17">
        <f t="shared" si="3"/>
        <v>0.2945454545</v>
      </c>
      <c r="N418" s="24">
        <f t="shared" si="4"/>
        <v>0.1818181818</v>
      </c>
      <c r="O418" s="24">
        <f t="shared" si="5"/>
        <v>0</v>
      </c>
      <c r="P418" s="24">
        <f t="shared" si="6"/>
        <v>0.2909090909</v>
      </c>
      <c r="Q418" s="24">
        <f t="shared" si="7"/>
        <v>0.02181818182</v>
      </c>
      <c r="R418" s="24">
        <f t="shared" si="8"/>
        <v>0.1454545455</v>
      </c>
      <c r="S418" s="17">
        <f t="shared" si="9"/>
        <v>0</v>
      </c>
      <c r="T418" s="17">
        <f t="shared" si="10"/>
        <v>0.9345454545</v>
      </c>
      <c r="U418" s="25">
        <f t="shared" si="11"/>
        <v>4014.304192</v>
      </c>
      <c r="V418" s="14"/>
      <c r="W418" s="14"/>
      <c r="X418" s="14"/>
      <c r="Y418" s="14"/>
    </row>
    <row r="419">
      <c r="A419" s="4" t="s">
        <v>372</v>
      </c>
      <c r="B419" s="13"/>
      <c r="C419" s="12">
        <f>VLOOKUP(A419,'RHB v. RHP'!C:AH, 5, FALSE)</f>
        <v>57</v>
      </c>
      <c r="D419" s="22">
        <f>VLOOKUP(A419,'RHB v. RHP'!C:AH, 8, FALSE)</f>
        <v>129</v>
      </c>
      <c r="E419" s="22">
        <f>VLOOKUP(A419,'RHB v. RHP'!C:AH, 31, FALSE)</f>
        <v>12</v>
      </c>
      <c r="F419" s="15">
        <f>VLOOKUP(A419,'RHB v. RHP'!C:AH, 12, FALSE)</f>
        <v>2</v>
      </c>
      <c r="G419" s="15">
        <f>VLOOKUP(A419,'RHB v. RHP'!C:AH, 13, FALSE)</f>
        <v>0</v>
      </c>
      <c r="H419" s="15">
        <f>VLOOKUP(A419,'RHB v. RHP'!C:AH, 6, FALSE)</f>
        <v>3</v>
      </c>
      <c r="I419" s="15">
        <f>VLOOKUP(A419,'RHB v. RHP'!C:AH, 25, FALSE)</f>
        <v>1</v>
      </c>
      <c r="J419" s="15">
        <f>VLOOKUP(A419,'RHB v. RHP'!C:AH, 17, FALSE)</f>
        <v>10</v>
      </c>
      <c r="K419" s="23">
        <f>VLOOKUP(A419,'RHB v. RHP'!C:AH, 32, FALSE)</f>
        <v>-1</v>
      </c>
      <c r="L419" s="17">
        <f t="shared" si="2"/>
        <v>2.263157895</v>
      </c>
      <c r="M419" s="17">
        <f t="shared" si="3"/>
        <v>0.2982954545</v>
      </c>
      <c r="N419" s="24">
        <f t="shared" si="4"/>
        <v>0.15625</v>
      </c>
      <c r="O419" s="24">
        <f t="shared" si="5"/>
        <v>0</v>
      </c>
      <c r="P419" s="24">
        <f t="shared" si="6"/>
        <v>0.3125</v>
      </c>
      <c r="Q419" s="24">
        <f t="shared" si="7"/>
        <v>0.02272727273</v>
      </c>
      <c r="R419" s="24">
        <f t="shared" si="8"/>
        <v>0.1704545455</v>
      </c>
      <c r="S419" s="17">
        <f t="shared" si="9"/>
        <v>-0.01420454545</v>
      </c>
      <c r="T419" s="17">
        <f t="shared" si="10"/>
        <v>0.9460227273</v>
      </c>
      <c r="U419" s="25">
        <f t="shared" si="11"/>
        <v>4063.604378</v>
      </c>
      <c r="V419" s="14"/>
      <c r="W419" s="14"/>
      <c r="X419" s="14"/>
      <c r="Y419" s="14"/>
    </row>
    <row r="420">
      <c r="A420" s="8" t="s">
        <v>170</v>
      </c>
      <c r="B420" s="13"/>
      <c r="C420" s="12">
        <f>VLOOKUP(A420,'RHB v. RHP'!C:AH, 5, FALSE)</f>
        <v>54</v>
      </c>
      <c r="D420" s="22">
        <f>VLOOKUP(A420,'RHB v. RHP'!C:AH, 8, FALSE)</f>
        <v>125</v>
      </c>
      <c r="E420" s="22">
        <f>VLOOKUP(A420,'RHB v. RHP'!C:AH, 31, FALSE)</f>
        <v>18</v>
      </c>
      <c r="F420" s="15">
        <f>VLOOKUP(A420,'RHB v. RHP'!C:AH, 12, FALSE)</f>
        <v>1</v>
      </c>
      <c r="G420" s="15">
        <f>VLOOKUP(A420,'RHB v. RHP'!C:AH, 13, FALSE)</f>
        <v>0</v>
      </c>
      <c r="H420" s="15">
        <f>VLOOKUP(A420,'RHB v. RHP'!C:AH, 6, FALSE)</f>
        <v>1</v>
      </c>
      <c r="I420" s="15">
        <f>VLOOKUP(A420,'RHB v. RHP'!C:AH, 25, FALSE)</f>
        <v>2</v>
      </c>
      <c r="J420" s="15">
        <f>VLOOKUP(A420,'RHB v. RHP'!C:AH, 17, FALSE)</f>
        <v>8</v>
      </c>
      <c r="K420" s="23">
        <f>VLOOKUP(A420,'RHB v. RHP'!C:AH, 32, FALSE)</f>
        <v>0</v>
      </c>
      <c r="L420" s="17">
        <f t="shared" si="2"/>
        <v>2.314814815</v>
      </c>
      <c r="M420" s="17">
        <f t="shared" si="3"/>
        <v>0.3534482759</v>
      </c>
      <c r="N420" s="24">
        <f t="shared" si="4"/>
        <v>0.1436781609</v>
      </c>
      <c r="O420" s="24">
        <f t="shared" si="5"/>
        <v>0</v>
      </c>
      <c r="P420" s="24">
        <f t="shared" si="6"/>
        <v>0.2586206897</v>
      </c>
      <c r="Q420" s="24">
        <f t="shared" si="7"/>
        <v>0.02873563218</v>
      </c>
      <c r="R420" s="24">
        <f t="shared" si="8"/>
        <v>0.1609195402</v>
      </c>
      <c r="S420" s="17">
        <f t="shared" si="9"/>
        <v>0</v>
      </c>
      <c r="T420" s="17">
        <f t="shared" si="10"/>
        <v>0.9454022989</v>
      </c>
      <c r="U420" s="25">
        <f t="shared" si="11"/>
        <v>4060.939351</v>
      </c>
      <c r="V420" s="14"/>
      <c r="W420" s="14"/>
      <c r="X420" s="14"/>
      <c r="Y420" s="14"/>
    </row>
    <row r="421">
      <c r="A421" s="8" t="s">
        <v>382</v>
      </c>
      <c r="B421" s="13"/>
      <c r="C421" s="12">
        <f>VLOOKUP(A421,'RHB v. RHP'!C:AH, 5, FALSE)</f>
        <v>35</v>
      </c>
      <c r="D421" s="22">
        <f>VLOOKUP(A421,'RHB v. RHP'!C:AH, 8, FALSE)</f>
        <v>103</v>
      </c>
      <c r="E421" s="22">
        <f>VLOOKUP(A421,'RHB v. RHP'!C:AH, 31, FALSE)</f>
        <v>4</v>
      </c>
      <c r="F421" s="15">
        <f>VLOOKUP(A421,'RHB v. RHP'!C:AH, 12, FALSE)</f>
        <v>2</v>
      </c>
      <c r="G421" s="15">
        <f>VLOOKUP(A421,'RHB v. RHP'!C:AH, 13, FALSE)</f>
        <v>0</v>
      </c>
      <c r="H421" s="15">
        <f>VLOOKUP(A421,'RHB v. RHP'!C:AH, 6, FALSE)</f>
        <v>2</v>
      </c>
      <c r="I421" s="15">
        <f>VLOOKUP(A421,'RHB v. RHP'!C:AH, 25, FALSE)</f>
        <v>1</v>
      </c>
      <c r="J421" s="15">
        <f>VLOOKUP(A421,'RHB v. RHP'!C:AH, 17, FALSE)</f>
        <v>10</v>
      </c>
      <c r="K421" s="23">
        <f>VLOOKUP(A421,'RHB v. RHP'!C:AH, 32, FALSE)</f>
        <v>0</v>
      </c>
      <c r="L421" s="17">
        <f t="shared" si="2"/>
        <v>2.942857143</v>
      </c>
      <c r="M421" s="17">
        <f t="shared" si="3"/>
        <v>0.2484662577</v>
      </c>
      <c r="N421" s="24">
        <f t="shared" si="4"/>
        <v>0.1687116564</v>
      </c>
      <c r="O421" s="24">
        <f t="shared" si="5"/>
        <v>0</v>
      </c>
      <c r="P421" s="24">
        <f t="shared" si="6"/>
        <v>0.3067484663</v>
      </c>
      <c r="Q421" s="24">
        <f t="shared" si="7"/>
        <v>0.0245398773</v>
      </c>
      <c r="R421" s="24">
        <f t="shared" si="8"/>
        <v>0.1840490798</v>
      </c>
      <c r="S421" s="17">
        <f t="shared" si="9"/>
        <v>0</v>
      </c>
      <c r="T421" s="17">
        <f t="shared" si="10"/>
        <v>0.9325153374</v>
      </c>
      <c r="U421" s="25">
        <f t="shared" si="11"/>
        <v>4005.583902</v>
      </c>
      <c r="V421" s="14"/>
      <c r="W421" s="14"/>
      <c r="X421" s="14"/>
      <c r="Y421" s="14"/>
    </row>
    <row r="422">
      <c r="A422" s="8" t="s">
        <v>445</v>
      </c>
      <c r="B422" s="13"/>
      <c r="C422" s="12">
        <f>VLOOKUP(A422,'RHB v. RHP'!C:AH, 5, FALSE)</f>
        <v>25</v>
      </c>
      <c r="D422" s="22">
        <f>VLOOKUP(A422,'RHB v. RHP'!C:AH, 8, FALSE)</f>
        <v>52</v>
      </c>
      <c r="E422" s="22">
        <f>VLOOKUP(A422,'RHB v. RHP'!C:AH, 31, FALSE)</f>
        <v>3</v>
      </c>
      <c r="F422" s="15">
        <f>VLOOKUP(A422,'RHB v. RHP'!C:AH, 12, FALSE)</f>
        <v>0</v>
      </c>
      <c r="G422" s="15">
        <f>VLOOKUP(A422,'RHB v. RHP'!C:AH, 13, FALSE)</f>
        <v>0</v>
      </c>
      <c r="H422" s="15">
        <f>VLOOKUP(A422,'RHB v. RHP'!C:AH, 6, FALSE)</f>
        <v>0</v>
      </c>
      <c r="I422" s="15">
        <f>VLOOKUP(A422,'RHB v. RHP'!C:AH, 25, FALSE)</f>
        <v>0</v>
      </c>
      <c r="J422" s="15">
        <f>VLOOKUP(A422,'RHB v. RHP'!C:AH, 17, FALSE)</f>
        <v>2</v>
      </c>
      <c r="K422" s="23">
        <f>VLOOKUP(A422,'RHB v. RHP'!C:AH, 32, FALSE)</f>
        <v>0</v>
      </c>
      <c r="L422" s="17">
        <f t="shared" si="2"/>
        <v>2.08</v>
      </c>
      <c r="M422" s="17">
        <f t="shared" si="3"/>
        <v>0.2836363636</v>
      </c>
      <c r="N422" s="24">
        <f t="shared" si="4"/>
        <v>0.1636363636</v>
      </c>
      <c r="O422" s="24">
        <f t="shared" si="5"/>
        <v>0</v>
      </c>
      <c r="P422" s="24">
        <f t="shared" si="6"/>
        <v>0.2909090909</v>
      </c>
      <c r="Q422" s="24">
        <f t="shared" si="7"/>
        <v>0.02181818182</v>
      </c>
      <c r="R422" s="24">
        <f t="shared" si="8"/>
        <v>0.16</v>
      </c>
      <c r="S422" s="17">
        <f t="shared" si="9"/>
        <v>0</v>
      </c>
      <c r="T422" s="17">
        <f t="shared" si="10"/>
        <v>0.92</v>
      </c>
      <c r="U422" s="25">
        <f t="shared" si="11"/>
        <v>3951.82475</v>
      </c>
      <c r="V422" s="14"/>
      <c r="W422" s="14"/>
      <c r="X422" s="14"/>
      <c r="Y422" s="14"/>
    </row>
    <row r="423">
      <c r="A423" s="4" t="s">
        <v>314</v>
      </c>
      <c r="B423" s="13"/>
      <c r="C423" s="12">
        <f>VLOOKUP(A423,'RHB v. RHP'!C:AH, 5, FALSE)</f>
        <v>76</v>
      </c>
      <c r="D423" s="22">
        <f>VLOOKUP(A423,'RHB v. RHP'!C:AH, 8, FALSE)</f>
        <v>199</v>
      </c>
      <c r="E423" s="22">
        <f>VLOOKUP(A423,'RHB v. RHP'!C:AH, 31, FALSE)</f>
        <v>22</v>
      </c>
      <c r="F423" s="15">
        <f>VLOOKUP(A423,'RHB v. RHP'!C:AH, 12, FALSE)</f>
        <v>7</v>
      </c>
      <c r="G423" s="15">
        <f>VLOOKUP(A423,'RHB v. RHP'!C:AH, 13, FALSE)</f>
        <v>1</v>
      </c>
      <c r="H423" s="15">
        <f>VLOOKUP(A423,'RHB v. RHP'!C:AH, 6, FALSE)</f>
        <v>2</v>
      </c>
      <c r="I423" s="15">
        <f>VLOOKUP(A423,'RHB v. RHP'!C:AH, 25, FALSE)</f>
        <v>0</v>
      </c>
      <c r="J423" s="15">
        <f>VLOOKUP(A423,'RHB v. RHP'!C:AH, 17, FALSE)</f>
        <v>14</v>
      </c>
      <c r="K423" s="23">
        <f>VLOOKUP(A423,'RHB v. RHP'!C:AH, 32, FALSE)</f>
        <v>0</v>
      </c>
      <c r="L423" s="17">
        <f t="shared" si="2"/>
        <v>2.618421053</v>
      </c>
      <c r="M423" s="17">
        <f t="shared" si="3"/>
        <v>0.3199052133</v>
      </c>
      <c r="N423" s="24">
        <f t="shared" si="4"/>
        <v>0.1895734597</v>
      </c>
      <c r="O423" s="24">
        <f t="shared" si="5"/>
        <v>0.01895734597</v>
      </c>
      <c r="P423" s="24">
        <f t="shared" si="6"/>
        <v>0.2369668246</v>
      </c>
      <c r="Q423" s="24">
        <f t="shared" si="7"/>
        <v>0.01421800948</v>
      </c>
      <c r="R423" s="24">
        <f t="shared" si="8"/>
        <v>0.1611374408</v>
      </c>
      <c r="S423" s="17">
        <f t="shared" si="9"/>
        <v>0</v>
      </c>
      <c r="T423" s="17">
        <f t="shared" si="10"/>
        <v>0.9407582938</v>
      </c>
      <c r="U423" s="25">
        <f t="shared" si="11"/>
        <v>4040.991205</v>
      </c>
      <c r="V423" s="14"/>
      <c r="W423" s="14"/>
      <c r="X423" s="14"/>
      <c r="Y423" s="14"/>
    </row>
    <row r="424">
      <c r="A424" s="8" t="s">
        <v>439</v>
      </c>
      <c r="B424" s="13"/>
      <c r="C424" s="12">
        <f>VLOOKUP(A424,'RHB v. RHP'!C:AH, 5, FALSE)</f>
        <v>23</v>
      </c>
      <c r="D424" s="22">
        <f>VLOOKUP(A424,'RHB v. RHP'!C:AH, 8, FALSE)</f>
        <v>45</v>
      </c>
      <c r="E424" s="22">
        <f>VLOOKUP(A424,'RHB v. RHP'!C:AH, 31, FALSE)</f>
        <v>1</v>
      </c>
      <c r="F424" s="15">
        <f>VLOOKUP(A424,'RHB v. RHP'!C:AH, 12, FALSE)</f>
        <v>0</v>
      </c>
      <c r="G424" s="15">
        <f>VLOOKUP(A424,'RHB v. RHP'!C:AH, 13, FALSE)</f>
        <v>0</v>
      </c>
      <c r="H424" s="15">
        <f>VLOOKUP(A424,'RHB v. RHP'!C:AH, 6, FALSE)</f>
        <v>0</v>
      </c>
      <c r="I424" s="15">
        <f>VLOOKUP(A424,'RHB v. RHP'!C:AH, 25, FALSE)</f>
        <v>0</v>
      </c>
      <c r="J424" s="15">
        <f>VLOOKUP(A424,'RHB v. RHP'!C:AH, 17, FALSE)</f>
        <v>1</v>
      </c>
      <c r="K424" s="23">
        <f>VLOOKUP(A424,'RHB v. RHP'!C:AH, 32, FALSE)</f>
        <v>0</v>
      </c>
      <c r="L424" s="17">
        <f t="shared" si="2"/>
        <v>1.956521739</v>
      </c>
      <c r="M424" s="17">
        <f t="shared" si="3"/>
        <v>0.2686567164</v>
      </c>
      <c r="N424" s="24">
        <f t="shared" si="4"/>
        <v>0.1679104478</v>
      </c>
      <c r="O424" s="24">
        <f t="shared" si="5"/>
        <v>0</v>
      </c>
      <c r="P424" s="24">
        <f t="shared" si="6"/>
        <v>0.2985074627</v>
      </c>
      <c r="Q424" s="24">
        <f t="shared" si="7"/>
        <v>0.0223880597</v>
      </c>
      <c r="R424" s="24">
        <f t="shared" si="8"/>
        <v>0.1567164179</v>
      </c>
      <c r="S424" s="17">
        <f t="shared" si="9"/>
        <v>0</v>
      </c>
      <c r="T424" s="17">
        <f t="shared" si="10"/>
        <v>0.9141791045</v>
      </c>
      <c r="U424" s="25">
        <f t="shared" si="11"/>
        <v>3926.821316</v>
      </c>
      <c r="V424" s="14"/>
      <c r="W424" s="14"/>
      <c r="X424" s="14"/>
      <c r="Y424" s="14"/>
    </row>
    <row r="425">
      <c r="A425" s="8" t="s">
        <v>416</v>
      </c>
      <c r="B425" s="13"/>
      <c r="C425" s="12">
        <f>VLOOKUP(A425,'RHB v. RHP'!C:AH, 5, FALSE)</f>
        <v>26</v>
      </c>
      <c r="D425" s="22">
        <f>VLOOKUP(A425,'RHB v. RHP'!C:AH, 8, FALSE)</f>
        <v>51</v>
      </c>
      <c r="E425" s="22">
        <f>VLOOKUP(A425,'RHB v. RHP'!C:AH, 31, FALSE)</f>
        <v>2</v>
      </c>
      <c r="F425" s="15">
        <f>VLOOKUP(A425,'RHB v. RHP'!C:AH, 12, FALSE)</f>
        <v>0</v>
      </c>
      <c r="G425" s="15">
        <f>VLOOKUP(A425,'RHB v. RHP'!C:AH, 13, FALSE)</f>
        <v>0</v>
      </c>
      <c r="H425" s="15">
        <f>VLOOKUP(A425,'RHB v. RHP'!C:AH, 6, FALSE)</f>
        <v>0</v>
      </c>
      <c r="I425" s="15">
        <f>VLOOKUP(A425,'RHB v. RHP'!C:AH, 25, FALSE)</f>
        <v>0</v>
      </c>
      <c r="J425" s="15">
        <f>VLOOKUP(A425,'RHB v. RHP'!C:AH, 17, FALSE)</f>
        <v>0</v>
      </c>
      <c r="K425" s="23">
        <f>VLOOKUP(A425,'RHB v. RHP'!C:AH, 32, FALSE)</f>
        <v>0</v>
      </c>
      <c r="L425" s="17">
        <f t="shared" si="2"/>
        <v>1.961538462</v>
      </c>
      <c r="M425" s="17">
        <f t="shared" si="3"/>
        <v>0.2737226277</v>
      </c>
      <c r="N425" s="24">
        <f t="shared" si="4"/>
        <v>0.1642335766</v>
      </c>
      <c r="O425" s="24">
        <f t="shared" si="5"/>
        <v>0</v>
      </c>
      <c r="P425" s="24">
        <f t="shared" si="6"/>
        <v>0.2919708029</v>
      </c>
      <c r="Q425" s="24">
        <f t="shared" si="7"/>
        <v>0.02189781022</v>
      </c>
      <c r="R425" s="24">
        <f t="shared" si="8"/>
        <v>0.1459854015</v>
      </c>
      <c r="S425" s="17">
        <f t="shared" si="9"/>
        <v>0</v>
      </c>
      <c r="T425" s="17">
        <f t="shared" si="10"/>
        <v>0.897810219</v>
      </c>
      <c r="U425" s="25">
        <f t="shared" si="11"/>
        <v>3856.509395</v>
      </c>
      <c r="V425" s="14"/>
      <c r="W425" s="14"/>
      <c r="X425" s="14"/>
      <c r="Y425" s="14"/>
    </row>
    <row r="426">
      <c r="A426" s="8" t="s">
        <v>191</v>
      </c>
      <c r="B426" s="13"/>
      <c r="C426" s="12">
        <f>VLOOKUP(A426,'RHB v. RHP'!C:AH, 5, FALSE)</f>
        <v>80</v>
      </c>
      <c r="D426" s="22">
        <f>VLOOKUP(A426,'RHB v. RHP'!C:AH, 8, FALSE)</f>
        <v>210</v>
      </c>
      <c r="E426" s="22">
        <f>VLOOKUP(A426,'RHB v. RHP'!C:AH, 31, FALSE)</f>
        <v>23</v>
      </c>
      <c r="F426" s="15">
        <f>VLOOKUP(A426,'RHB v. RHP'!C:AH, 12, FALSE)</f>
        <v>8</v>
      </c>
      <c r="G426" s="15">
        <f>VLOOKUP(A426,'RHB v. RHP'!C:AH, 13, FALSE)</f>
        <v>1</v>
      </c>
      <c r="H426" s="15">
        <f>VLOOKUP(A426,'RHB v. RHP'!C:AH, 6, FALSE)</f>
        <v>0</v>
      </c>
      <c r="I426" s="15">
        <f>VLOOKUP(A426,'RHB v. RHP'!C:AH, 25, FALSE)</f>
        <v>4</v>
      </c>
      <c r="J426" s="15">
        <f>VLOOKUP(A426,'RHB v. RHP'!C:AH, 17, FALSE)</f>
        <v>8</v>
      </c>
      <c r="K426" s="23">
        <f>VLOOKUP(A426,'RHB v. RHP'!C:AH, 32, FALSE)</f>
        <v>0</v>
      </c>
      <c r="L426" s="17">
        <f t="shared" si="2"/>
        <v>2.625</v>
      </c>
      <c r="M426" s="17">
        <f t="shared" si="3"/>
        <v>0.3187066975</v>
      </c>
      <c r="N426" s="24">
        <f t="shared" si="4"/>
        <v>0.1963048499</v>
      </c>
      <c r="O426" s="24">
        <f t="shared" si="5"/>
        <v>0.01847575058</v>
      </c>
      <c r="P426" s="24">
        <f t="shared" si="6"/>
        <v>0.1847575058</v>
      </c>
      <c r="Q426" s="24">
        <f t="shared" si="7"/>
        <v>0.03233256351</v>
      </c>
      <c r="R426" s="24">
        <f t="shared" si="8"/>
        <v>0.129330254</v>
      </c>
      <c r="S426" s="17">
        <f t="shared" si="9"/>
        <v>0</v>
      </c>
      <c r="T426" s="17">
        <f t="shared" si="10"/>
        <v>0.8799076212</v>
      </c>
      <c r="U426" s="25">
        <f t="shared" si="11"/>
        <v>3779.609473</v>
      </c>
      <c r="V426" s="14"/>
      <c r="W426" s="14"/>
      <c r="X426" s="14"/>
      <c r="Y426" s="14"/>
    </row>
    <row r="427"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7"/>
      <c r="M427" s="17"/>
      <c r="N427" s="14"/>
      <c r="O427" s="14"/>
      <c r="P427" s="14"/>
      <c r="Q427" s="14"/>
      <c r="R427" s="14"/>
      <c r="S427" s="14"/>
      <c r="T427" s="14"/>
      <c r="U427" s="19"/>
      <c r="V427" s="14"/>
      <c r="W427" s="14"/>
      <c r="X427" s="14"/>
      <c r="Y427" s="14"/>
    </row>
    <row r="428"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7"/>
      <c r="M428" s="17"/>
      <c r="N428" s="14"/>
      <c r="O428" s="14"/>
      <c r="P428" s="14"/>
      <c r="Q428" s="14"/>
      <c r="R428" s="14"/>
      <c r="S428" s="14"/>
      <c r="T428" s="14"/>
      <c r="U428" s="19"/>
      <c r="V428" s="14"/>
      <c r="W428" s="14"/>
      <c r="X428" s="14"/>
      <c r="Y428" s="14"/>
    </row>
    <row r="429"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7"/>
      <c r="M429" s="17"/>
      <c r="N429" s="14"/>
      <c r="O429" s="14"/>
      <c r="P429" s="14"/>
      <c r="Q429" s="14"/>
      <c r="R429" s="14"/>
      <c r="S429" s="14"/>
      <c r="T429" s="14"/>
      <c r="U429" s="19"/>
      <c r="V429" s="14"/>
      <c r="W429" s="14"/>
      <c r="X429" s="14"/>
      <c r="Y429" s="14"/>
    </row>
    <row r="430"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7"/>
      <c r="M430" s="17"/>
      <c r="N430" s="14"/>
      <c r="O430" s="14"/>
      <c r="P430" s="14"/>
      <c r="Q430" s="14"/>
      <c r="R430" s="14"/>
      <c r="S430" s="14"/>
      <c r="T430" s="14"/>
      <c r="U430" s="19"/>
      <c r="V430" s="14"/>
      <c r="W430" s="14"/>
      <c r="X430" s="14"/>
      <c r="Y430" s="14"/>
    </row>
    <row r="431"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7"/>
      <c r="M431" s="17"/>
      <c r="N431" s="14"/>
      <c r="O431" s="14"/>
      <c r="P431" s="14"/>
      <c r="Q431" s="14"/>
      <c r="R431" s="14"/>
      <c r="S431" s="14"/>
      <c r="T431" s="14"/>
      <c r="U431" s="19"/>
      <c r="V431" s="14"/>
      <c r="W431" s="14"/>
      <c r="X431" s="14"/>
      <c r="Y431" s="14"/>
    </row>
    <row r="432"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7"/>
      <c r="M432" s="17"/>
      <c r="N432" s="14"/>
      <c r="O432" s="14"/>
      <c r="P432" s="14"/>
      <c r="Q432" s="14"/>
      <c r="R432" s="14"/>
      <c r="S432" s="14"/>
      <c r="T432" s="14"/>
      <c r="U432" s="19"/>
      <c r="V432" s="14"/>
      <c r="W432" s="14"/>
      <c r="X432" s="14"/>
      <c r="Y432" s="14"/>
    </row>
    <row r="433"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7"/>
      <c r="M433" s="17"/>
      <c r="N433" s="14"/>
      <c r="O433" s="14"/>
      <c r="P433" s="14"/>
      <c r="Q433" s="14"/>
      <c r="R433" s="14"/>
      <c r="S433" s="14"/>
      <c r="T433" s="14"/>
      <c r="U433" s="19"/>
      <c r="V433" s="14"/>
      <c r="W433" s="14"/>
      <c r="X433" s="14"/>
      <c r="Y433" s="14"/>
    </row>
    <row r="434">
      <c r="B434" s="13"/>
      <c r="C434" s="14"/>
      <c r="D434" s="14"/>
      <c r="E434" s="14"/>
      <c r="F434" s="14"/>
      <c r="G434" s="14"/>
      <c r="H434" s="14"/>
      <c r="I434" s="14"/>
      <c r="J434" s="14"/>
      <c r="K434" s="14"/>
      <c r="L434" s="17"/>
      <c r="M434" s="17"/>
      <c r="N434" s="14"/>
      <c r="O434" s="14"/>
      <c r="P434" s="14"/>
      <c r="Q434" s="14"/>
      <c r="R434" s="14"/>
      <c r="S434" s="14"/>
      <c r="T434" s="14"/>
      <c r="U434" s="19"/>
      <c r="V434" s="14"/>
      <c r="W434" s="14"/>
      <c r="X434" s="14"/>
      <c r="Y434" s="14"/>
    </row>
    <row r="435"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7"/>
      <c r="M435" s="17"/>
      <c r="N435" s="14"/>
      <c r="O435" s="14"/>
      <c r="P435" s="14"/>
      <c r="Q435" s="14"/>
      <c r="R435" s="14"/>
      <c r="S435" s="14"/>
      <c r="T435" s="14"/>
      <c r="U435" s="19"/>
      <c r="V435" s="14"/>
      <c r="W435" s="14"/>
      <c r="X435" s="14"/>
      <c r="Y435" s="14"/>
    </row>
    <row r="436">
      <c r="B436" s="13"/>
      <c r="C436" s="14"/>
      <c r="D436" s="14"/>
      <c r="E436" s="14"/>
      <c r="F436" s="14"/>
      <c r="G436" s="14"/>
      <c r="H436" s="14"/>
      <c r="I436" s="14"/>
      <c r="J436" s="14"/>
      <c r="K436" s="14"/>
      <c r="L436" s="17"/>
      <c r="M436" s="17"/>
      <c r="N436" s="14"/>
      <c r="O436" s="14"/>
      <c r="P436" s="14"/>
      <c r="Q436" s="14"/>
      <c r="R436" s="14"/>
      <c r="S436" s="14"/>
      <c r="T436" s="14"/>
      <c r="U436" s="19"/>
      <c r="V436" s="14"/>
      <c r="W436" s="14"/>
      <c r="X436" s="14"/>
      <c r="Y436" s="14"/>
    </row>
    <row r="437"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7"/>
      <c r="M437" s="17"/>
      <c r="N437" s="14"/>
      <c r="O437" s="14"/>
      <c r="P437" s="14"/>
      <c r="Q437" s="14"/>
      <c r="R437" s="14"/>
      <c r="S437" s="14"/>
      <c r="T437" s="14"/>
      <c r="U437" s="19"/>
      <c r="V437" s="14"/>
      <c r="W437" s="14"/>
      <c r="X437" s="14"/>
      <c r="Y437" s="14"/>
    </row>
    <row r="438">
      <c r="B438" s="13"/>
      <c r="C438" s="14"/>
      <c r="D438" s="14"/>
      <c r="E438" s="14"/>
      <c r="F438" s="14"/>
      <c r="G438" s="14"/>
      <c r="H438" s="14"/>
      <c r="I438" s="14"/>
      <c r="J438" s="14"/>
      <c r="K438" s="14"/>
      <c r="L438" s="17"/>
      <c r="M438" s="17"/>
      <c r="N438" s="14"/>
      <c r="O438" s="14"/>
      <c r="P438" s="14"/>
      <c r="Q438" s="14"/>
      <c r="R438" s="14"/>
      <c r="S438" s="14"/>
      <c r="T438" s="14"/>
      <c r="U438" s="19"/>
      <c r="V438" s="14"/>
      <c r="W438" s="14"/>
      <c r="X438" s="14"/>
      <c r="Y438" s="14"/>
    </row>
    <row r="439"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7"/>
      <c r="M439" s="17"/>
      <c r="N439" s="14"/>
      <c r="O439" s="14"/>
      <c r="P439" s="14"/>
      <c r="Q439" s="14"/>
      <c r="R439" s="14"/>
      <c r="S439" s="14"/>
      <c r="T439" s="14"/>
      <c r="U439" s="19"/>
      <c r="V439" s="14"/>
      <c r="W439" s="14"/>
      <c r="X439" s="14"/>
      <c r="Y439" s="14"/>
    </row>
    <row r="440">
      <c r="B440" s="13"/>
      <c r="C440" s="14"/>
      <c r="D440" s="14"/>
      <c r="E440" s="14"/>
      <c r="F440" s="14"/>
      <c r="G440" s="14"/>
      <c r="H440" s="14"/>
      <c r="I440" s="14"/>
      <c r="J440" s="14"/>
      <c r="K440" s="14"/>
      <c r="L440" s="17"/>
      <c r="M440" s="17"/>
      <c r="N440" s="14"/>
      <c r="O440" s="14"/>
      <c r="P440" s="14"/>
      <c r="Q440" s="14"/>
      <c r="R440" s="14"/>
      <c r="S440" s="14"/>
      <c r="T440" s="14"/>
      <c r="U440" s="19"/>
      <c r="V440" s="14"/>
      <c r="W440" s="14"/>
      <c r="X440" s="14"/>
      <c r="Y440" s="14"/>
    </row>
    <row r="441"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7"/>
      <c r="M441" s="17"/>
      <c r="N441" s="14"/>
      <c r="O441" s="14"/>
      <c r="P441" s="14"/>
      <c r="Q441" s="14"/>
      <c r="R441" s="14"/>
      <c r="S441" s="14"/>
      <c r="T441" s="14"/>
      <c r="U441" s="19"/>
      <c r="V441" s="14"/>
      <c r="W441" s="14"/>
      <c r="X441" s="14"/>
      <c r="Y441" s="14"/>
    </row>
    <row r="442">
      <c r="B442" s="13"/>
      <c r="C442" s="14"/>
      <c r="D442" s="14"/>
      <c r="E442" s="14"/>
      <c r="F442" s="14"/>
      <c r="G442" s="14"/>
      <c r="H442" s="14"/>
      <c r="I442" s="14"/>
      <c r="J442" s="14"/>
      <c r="K442" s="14"/>
      <c r="L442" s="17"/>
      <c r="M442" s="17"/>
      <c r="N442" s="14"/>
      <c r="O442" s="14"/>
      <c r="P442" s="14"/>
      <c r="Q442" s="14"/>
      <c r="R442" s="14"/>
      <c r="S442" s="14"/>
      <c r="T442" s="14"/>
      <c r="U442" s="19"/>
      <c r="V442" s="14"/>
      <c r="W442" s="14"/>
      <c r="X442" s="14"/>
      <c r="Y442" s="14"/>
    </row>
    <row r="443">
      <c r="B443" s="13"/>
      <c r="C443" s="14"/>
      <c r="D443" s="14"/>
      <c r="E443" s="14"/>
      <c r="F443" s="14"/>
      <c r="G443" s="14"/>
      <c r="H443" s="14"/>
      <c r="I443" s="14"/>
      <c r="J443" s="14"/>
      <c r="K443" s="14"/>
      <c r="L443" s="17"/>
      <c r="M443" s="17"/>
      <c r="N443" s="14"/>
      <c r="O443" s="14"/>
      <c r="P443" s="14"/>
      <c r="Q443" s="14"/>
      <c r="R443" s="14"/>
      <c r="S443" s="14"/>
      <c r="T443" s="14"/>
      <c r="U443" s="19"/>
      <c r="V443" s="14"/>
      <c r="W443" s="14"/>
      <c r="X443" s="14"/>
      <c r="Y443" s="14"/>
    </row>
    <row r="444">
      <c r="B444" s="13"/>
      <c r="C444" s="14"/>
      <c r="D444" s="14"/>
      <c r="E444" s="14"/>
      <c r="F444" s="14"/>
      <c r="G444" s="14"/>
      <c r="H444" s="14"/>
      <c r="I444" s="14"/>
      <c r="J444" s="14"/>
      <c r="K444" s="14"/>
      <c r="L444" s="17"/>
      <c r="M444" s="17"/>
      <c r="N444" s="14"/>
      <c r="O444" s="14"/>
      <c r="P444" s="14"/>
      <c r="Q444" s="14"/>
      <c r="R444" s="14"/>
      <c r="S444" s="14"/>
      <c r="T444" s="14"/>
      <c r="U444" s="19"/>
      <c r="V444" s="14"/>
      <c r="W444" s="14"/>
      <c r="X444" s="14"/>
      <c r="Y444" s="14"/>
    </row>
    <row r="445">
      <c r="B445" s="13"/>
      <c r="C445" s="14"/>
      <c r="D445" s="14"/>
      <c r="E445" s="14"/>
      <c r="F445" s="14"/>
      <c r="G445" s="14"/>
      <c r="H445" s="14"/>
      <c r="I445" s="14"/>
      <c r="J445" s="14"/>
      <c r="K445" s="14"/>
      <c r="L445" s="17"/>
      <c r="M445" s="17"/>
      <c r="N445" s="14"/>
      <c r="O445" s="14"/>
      <c r="P445" s="14"/>
      <c r="Q445" s="14"/>
      <c r="R445" s="14"/>
      <c r="S445" s="14"/>
      <c r="T445" s="14"/>
      <c r="U445" s="19"/>
      <c r="V445" s="14"/>
      <c r="W445" s="14"/>
      <c r="X445" s="14"/>
      <c r="Y445" s="14"/>
    </row>
    <row r="446">
      <c r="B446" s="13"/>
      <c r="C446" s="14"/>
      <c r="D446" s="14"/>
      <c r="E446" s="14"/>
      <c r="F446" s="14"/>
      <c r="G446" s="14"/>
      <c r="H446" s="14"/>
      <c r="I446" s="14"/>
      <c r="J446" s="14"/>
      <c r="K446" s="14"/>
      <c r="L446" s="17"/>
      <c r="M446" s="17"/>
      <c r="N446" s="14"/>
      <c r="O446" s="14"/>
      <c r="P446" s="14"/>
      <c r="Q446" s="14"/>
      <c r="R446" s="14"/>
      <c r="S446" s="14"/>
      <c r="T446" s="14"/>
      <c r="U446" s="19"/>
      <c r="V446" s="14"/>
      <c r="W446" s="14"/>
      <c r="X446" s="14"/>
      <c r="Y446" s="14"/>
    </row>
    <row r="447">
      <c r="B447" s="13"/>
      <c r="C447" s="14"/>
      <c r="D447" s="14"/>
      <c r="E447" s="14"/>
      <c r="F447" s="14"/>
      <c r="G447" s="14"/>
      <c r="H447" s="14"/>
      <c r="I447" s="14"/>
      <c r="J447" s="14"/>
      <c r="K447" s="14"/>
      <c r="L447" s="17"/>
      <c r="M447" s="17"/>
      <c r="N447" s="14"/>
      <c r="O447" s="14"/>
      <c r="P447" s="14"/>
      <c r="Q447" s="14"/>
      <c r="R447" s="14"/>
      <c r="S447" s="14"/>
      <c r="T447" s="14"/>
      <c r="U447" s="19"/>
      <c r="V447" s="14"/>
      <c r="W447" s="14"/>
      <c r="X447" s="14"/>
      <c r="Y447" s="14"/>
    </row>
    <row r="448">
      <c r="B448" s="13"/>
      <c r="C448" s="14"/>
      <c r="D448" s="14"/>
      <c r="E448" s="14"/>
      <c r="F448" s="14"/>
      <c r="G448" s="14"/>
      <c r="H448" s="14"/>
      <c r="I448" s="14"/>
      <c r="J448" s="14"/>
      <c r="K448" s="14"/>
      <c r="L448" s="17"/>
      <c r="M448" s="17"/>
      <c r="N448" s="14"/>
      <c r="O448" s="14"/>
      <c r="P448" s="14"/>
      <c r="Q448" s="14"/>
      <c r="R448" s="14"/>
      <c r="S448" s="14"/>
      <c r="T448" s="14"/>
      <c r="U448" s="19"/>
      <c r="V448" s="14"/>
      <c r="W448" s="14"/>
      <c r="X448" s="14"/>
      <c r="Y448" s="14"/>
    </row>
    <row r="449">
      <c r="B449" s="13"/>
      <c r="C449" s="14"/>
      <c r="D449" s="14"/>
      <c r="E449" s="14"/>
      <c r="F449" s="14"/>
      <c r="G449" s="14"/>
      <c r="H449" s="14"/>
      <c r="I449" s="14"/>
      <c r="J449" s="14"/>
      <c r="K449" s="14"/>
      <c r="L449" s="17"/>
      <c r="M449" s="17"/>
      <c r="N449" s="14"/>
      <c r="O449" s="14"/>
      <c r="P449" s="14"/>
      <c r="Q449" s="14"/>
      <c r="R449" s="14"/>
      <c r="S449" s="14"/>
      <c r="T449" s="14"/>
      <c r="U449" s="19"/>
      <c r="V449" s="14"/>
      <c r="W449" s="14"/>
      <c r="X449" s="14"/>
      <c r="Y449" s="14"/>
    </row>
    <row r="450">
      <c r="B450" s="13"/>
      <c r="C450" s="14"/>
      <c r="D450" s="14"/>
      <c r="E450" s="14"/>
      <c r="F450" s="14"/>
      <c r="G450" s="14"/>
      <c r="H450" s="14"/>
      <c r="I450" s="14"/>
      <c r="J450" s="14"/>
      <c r="K450" s="14"/>
      <c r="L450" s="17"/>
      <c r="M450" s="17"/>
      <c r="N450" s="14"/>
      <c r="O450" s="14"/>
      <c r="P450" s="14"/>
      <c r="Q450" s="14"/>
      <c r="R450" s="14"/>
      <c r="S450" s="14"/>
      <c r="T450" s="14"/>
      <c r="U450" s="19"/>
      <c r="V450" s="14"/>
      <c r="W450" s="14"/>
      <c r="X450" s="14"/>
      <c r="Y450" s="14"/>
    </row>
    <row r="451">
      <c r="B451" s="13"/>
      <c r="C451" s="14"/>
      <c r="D451" s="14"/>
      <c r="E451" s="14"/>
      <c r="F451" s="14"/>
      <c r="G451" s="14"/>
      <c r="H451" s="14"/>
      <c r="I451" s="14"/>
      <c r="J451" s="14"/>
      <c r="K451" s="14"/>
      <c r="L451" s="17"/>
      <c r="M451" s="17"/>
      <c r="N451" s="14"/>
      <c r="O451" s="14"/>
      <c r="P451" s="14"/>
      <c r="Q451" s="14"/>
      <c r="R451" s="14"/>
      <c r="S451" s="14"/>
      <c r="T451" s="14"/>
      <c r="U451" s="19"/>
      <c r="V451" s="14"/>
      <c r="W451" s="14"/>
      <c r="X451" s="14"/>
      <c r="Y451" s="14"/>
    </row>
    <row r="452">
      <c r="B452" s="13"/>
      <c r="C452" s="14"/>
      <c r="D452" s="14"/>
      <c r="E452" s="14"/>
      <c r="F452" s="14"/>
      <c r="G452" s="14"/>
      <c r="H452" s="14"/>
      <c r="I452" s="14"/>
      <c r="J452" s="14"/>
      <c r="K452" s="14"/>
      <c r="L452" s="17"/>
      <c r="M452" s="17"/>
      <c r="N452" s="14"/>
      <c r="O452" s="14"/>
      <c r="P452" s="14"/>
      <c r="Q452" s="14"/>
      <c r="R452" s="14"/>
      <c r="S452" s="14"/>
      <c r="T452" s="14"/>
      <c r="U452" s="19"/>
      <c r="V452" s="14"/>
      <c r="W452" s="14"/>
      <c r="X452" s="14"/>
      <c r="Y452" s="14"/>
    </row>
    <row r="453">
      <c r="B453" s="13"/>
      <c r="C453" s="14"/>
      <c r="D453" s="14"/>
      <c r="E453" s="14"/>
      <c r="F453" s="14"/>
      <c r="G453" s="14"/>
      <c r="H453" s="14"/>
      <c r="I453" s="14"/>
      <c r="J453" s="14"/>
      <c r="K453" s="14"/>
      <c r="L453" s="17"/>
      <c r="M453" s="17"/>
      <c r="N453" s="14"/>
      <c r="O453" s="14"/>
      <c r="P453" s="14"/>
      <c r="Q453" s="14"/>
      <c r="R453" s="14"/>
      <c r="S453" s="14"/>
      <c r="T453" s="14"/>
      <c r="U453" s="19"/>
      <c r="V453" s="14"/>
      <c r="W453" s="14"/>
      <c r="X453" s="14"/>
      <c r="Y453" s="14"/>
    </row>
    <row r="454">
      <c r="B454" s="13"/>
      <c r="C454" s="14"/>
      <c r="D454" s="14"/>
      <c r="E454" s="14"/>
      <c r="F454" s="14"/>
      <c r="G454" s="14"/>
      <c r="H454" s="14"/>
      <c r="I454" s="14"/>
      <c r="J454" s="14"/>
      <c r="K454" s="14"/>
      <c r="L454" s="17"/>
      <c r="M454" s="17"/>
      <c r="N454" s="14"/>
      <c r="O454" s="14"/>
      <c r="P454" s="14"/>
      <c r="Q454" s="14"/>
      <c r="R454" s="14"/>
      <c r="S454" s="14"/>
      <c r="T454" s="14"/>
      <c r="U454" s="19"/>
      <c r="V454" s="14"/>
      <c r="W454" s="14"/>
      <c r="X454" s="14"/>
      <c r="Y454" s="14"/>
    </row>
    <row r="455">
      <c r="B455" s="13"/>
      <c r="C455" s="14"/>
      <c r="D455" s="14"/>
      <c r="E455" s="14"/>
      <c r="F455" s="14"/>
      <c r="G455" s="14"/>
      <c r="H455" s="14"/>
      <c r="I455" s="14"/>
      <c r="J455" s="14"/>
      <c r="K455" s="14"/>
      <c r="L455" s="17"/>
      <c r="M455" s="17"/>
      <c r="N455" s="14"/>
      <c r="O455" s="14"/>
      <c r="P455" s="14"/>
      <c r="Q455" s="14"/>
      <c r="R455" s="14"/>
      <c r="S455" s="14"/>
      <c r="T455" s="14"/>
      <c r="U455" s="19"/>
      <c r="V455" s="14"/>
      <c r="W455" s="14"/>
      <c r="X455" s="14"/>
      <c r="Y455" s="14"/>
    </row>
    <row r="456">
      <c r="B456" s="13"/>
      <c r="C456" s="14"/>
      <c r="D456" s="14"/>
      <c r="E456" s="14"/>
      <c r="F456" s="14"/>
      <c r="G456" s="14"/>
      <c r="H456" s="14"/>
      <c r="I456" s="14"/>
      <c r="J456" s="14"/>
      <c r="K456" s="14"/>
      <c r="L456" s="17"/>
      <c r="M456" s="17"/>
      <c r="N456" s="14"/>
      <c r="O456" s="14"/>
      <c r="P456" s="14"/>
      <c r="Q456" s="14"/>
      <c r="R456" s="14"/>
      <c r="S456" s="14"/>
      <c r="T456" s="14"/>
      <c r="U456" s="19"/>
      <c r="V456" s="14"/>
      <c r="W456" s="14"/>
      <c r="X456" s="14"/>
      <c r="Y456" s="14"/>
    </row>
    <row r="457">
      <c r="B457" s="13"/>
      <c r="C457" s="14"/>
      <c r="D457" s="14"/>
      <c r="E457" s="14"/>
      <c r="F457" s="14"/>
      <c r="G457" s="14"/>
      <c r="H457" s="14"/>
      <c r="I457" s="14"/>
      <c r="J457" s="14"/>
      <c r="K457" s="14"/>
      <c r="L457" s="17"/>
      <c r="M457" s="17"/>
      <c r="N457" s="14"/>
      <c r="O457" s="14"/>
      <c r="P457" s="14"/>
      <c r="Q457" s="14"/>
      <c r="R457" s="14"/>
      <c r="S457" s="14"/>
      <c r="T457" s="14"/>
      <c r="U457" s="19"/>
      <c r="V457" s="14"/>
      <c r="W457" s="14"/>
      <c r="X457" s="14"/>
      <c r="Y457" s="14"/>
    </row>
    <row r="458">
      <c r="B458" s="13"/>
      <c r="C458" s="14"/>
      <c r="D458" s="14"/>
      <c r="E458" s="14"/>
      <c r="F458" s="14"/>
      <c r="G458" s="14"/>
      <c r="H458" s="14"/>
      <c r="I458" s="14"/>
      <c r="J458" s="14"/>
      <c r="K458" s="14"/>
      <c r="L458" s="17"/>
      <c r="M458" s="17"/>
      <c r="N458" s="14"/>
      <c r="O458" s="14"/>
      <c r="P458" s="14"/>
      <c r="Q458" s="14"/>
      <c r="R458" s="14"/>
      <c r="S458" s="14"/>
      <c r="T458" s="14"/>
      <c r="U458" s="19"/>
      <c r="V458" s="14"/>
      <c r="W458" s="14"/>
      <c r="X458" s="14"/>
      <c r="Y458" s="14"/>
    </row>
    <row r="459">
      <c r="B459" s="13"/>
      <c r="C459" s="14"/>
      <c r="D459" s="14"/>
      <c r="E459" s="14"/>
      <c r="F459" s="14"/>
      <c r="G459" s="14"/>
      <c r="H459" s="14"/>
      <c r="I459" s="14"/>
      <c r="J459" s="14"/>
      <c r="K459" s="14"/>
      <c r="L459" s="17"/>
      <c r="M459" s="17"/>
      <c r="N459" s="14"/>
      <c r="O459" s="14"/>
      <c r="P459" s="14"/>
      <c r="Q459" s="14"/>
      <c r="R459" s="14"/>
      <c r="S459" s="14"/>
      <c r="T459" s="14"/>
      <c r="U459" s="19"/>
      <c r="V459" s="14"/>
      <c r="W459" s="14"/>
      <c r="X459" s="14"/>
      <c r="Y459" s="14"/>
    </row>
    <row r="460">
      <c r="B460" s="13"/>
      <c r="C460" s="14"/>
      <c r="D460" s="14"/>
      <c r="E460" s="14"/>
      <c r="F460" s="14"/>
      <c r="G460" s="14"/>
      <c r="H460" s="14"/>
      <c r="I460" s="14"/>
      <c r="J460" s="14"/>
      <c r="K460" s="14"/>
      <c r="L460" s="17"/>
      <c r="M460" s="17"/>
      <c r="N460" s="14"/>
      <c r="O460" s="14"/>
      <c r="P460" s="14"/>
      <c r="Q460" s="14"/>
      <c r="R460" s="14"/>
      <c r="S460" s="14"/>
      <c r="T460" s="14"/>
      <c r="U460" s="19"/>
      <c r="V460" s="14"/>
      <c r="W460" s="14"/>
      <c r="X460" s="14"/>
      <c r="Y460" s="14"/>
    </row>
    <row r="461">
      <c r="B461" s="13"/>
      <c r="C461" s="14"/>
      <c r="D461" s="14"/>
      <c r="E461" s="14"/>
      <c r="F461" s="14"/>
      <c r="G461" s="14"/>
      <c r="H461" s="14"/>
      <c r="I461" s="14"/>
      <c r="J461" s="14"/>
      <c r="K461" s="14"/>
      <c r="L461" s="17"/>
      <c r="M461" s="17"/>
      <c r="N461" s="14"/>
      <c r="O461" s="14"/>
      <c r="P461" s="14"/>
      <c r="Q461" s="14"/>
      <c r="R461" s="14"/>
      <c r="S461" s="14"/>
      <c r="T461" s="14"/>
      <c r="U461" s="19"/>
      <c r="V461" s="14"/>
      <c r="W461" s="14"/>
      <c r="X461" s="14"/>
      <c r="Y461" s="14"/>
    </row>
    <row r="462">
      <c r="B462" s="13"/>
      <c r="C462" s="14"/>
      <c r="D462" s="14"/>
      <c r="E462" s="14"/>
      <c r="F462" s="14"/>
      <c r="G462" s="14"/>
      <c r="H462" s="14"/>
      <c r="I462" s="14"/>
      <c r="J462" s="14"/>
      <c r="K462" s="14"/>
      <c r="L462" s="17"/>
      <c r="M462" s="17"/>
      <c r="N462" s="14"/>
      <c r="O462" s="14"/>
      <c r="P462" s="14"/>
      <c r="Q462" s="14"/>
      <c r="R462" s="14"/>
      <c r="S462" s="14"/>
      <c r="T462" s="14"/>
      <c r="U462" s="19"/>
      <c r="V462" s="14"/>
      <c r="W462" s="14"/>
      <c r="X462" s="14"/>
      <c r="Y462" s="14"/>
    </row>
    <row r="463">
      <c r="B463" s="13"/>
      <c r="C463" s="14"/>
      <c r="D463" s="14"/>
      <c r="E463" s="14"/>
      <c r="F463" s="14"/>
      <c r="G463" s="14"/>
      <c r="H463" s="14"/>
      <c r="I463" s="14"/>
      <c r="J463" s="14"/>
      <c r="K463" s="14"/>
      <c r="L463" s="17"/>
      <c r="M463" s="17"/>
      <c r="N463" s="14"/>
      <c r="O463" s="14"/>
      <c r="P463" s="14"/>
      <c r="Q463" s="14"/>
      <c r="R463" s="14"/>
      <c r="S463" s="14"/>
      <c r="T463" s="14"/>
      <c r="U463" s="19"/>
      <c r="V463" s="14"/>
      <c r="W463" s="14"/>
      <c r="X463" s="14"/>
      <c r="Y463" s="14"/>
    </row>
    <row r="464">
      <c r="B464" s="13"/>
      <c r="C464" s="14"/>
      <c r="D464" s="14"/>
      <c r="E464" s="14"/>
      <c r="F464" s="14"/>
      <c r="G464" s="14"/>
      <c r="H464" s="14"/>
      <c r="I464" s="14"/>
      <c r="J464" s="14"/>
      <c r="K464" s="14"/>
      <c r="L464" s="17"/>
      <c r="M464" s="17"/>
      <c r="N464" s="14"/>
      <c r="O464" s="14"/>
      <c r="P464" s="14"/>
      <c r="Q464" s="14"/>
      <c r="R464" s="14"/>
      <c r="S464" s="14"/>
      <c r="T464" s="14"/>
      <c r="U464" s="19"/>
      <c r="V464" s="14"/>
      <c r="W464" s="14"/>
      <c r="X464" s="14"/>
      <c r="Y464" s="14"/>
    </row>
    <row r="465">
      <c r="B465" s="13"/>
      <c r="C465" s="14"/>
      <c r="D465" s="14"/>
      <c r="E465" s="14"/>
      <c r="F465" s="14"/>
      <c r="G465" s="14"/>
      <c r="H465" s="14"/>
      <c r="I465" s="14"/>
      <c r="J465" s="14"/>
      <c r="K465" s="14"/>
      <c r="L465" s="17"/>
      <c r="M465" s="17"/>
      <c r="N465" s="14"/>
      <c r="O465" s="14"/>
      <c r="P465" s="14"/>
      <c r="Q465" s="14"/>
      <c r="R465" s="14"/>
      <c r="S465" s="14"/>
      <c r="T465" s="14"/>
      <c r="U465" s="19"/>
      <c r="V465" s="14"/>
      <c r="W465" s="14"/>
      <c r="X465" s="14"/>
      <c r="Y465" s="14"/>
    </row>
    <row r="466">
      <c r="B466" s="13"/>
      <c r="C466" s="14"/>
      <c r="D466" s="14"/>
      <c r="E466" s="14"/>
      <c r="F466" s="14"/>
      <c r="G466" s="14"/>
      <c r="H466" s="14"/>
      <c r="I466" s="14"/>
      <c r="J466" s="14"/>
      <c r="K466" s="14"/>
      <c r="L466" s="17"/>
      <c r="M466" s="17"/>
      <c r="N466" s="14"/>
      <c r="O466" s="14"/>
      <c r="P466" s="14"/>
      <c r="Q466" s="14"/>
      <c r="R466" s="14"/>
      <c r="S466" s="14"/>
      <c r="T466" s="14"/>
      <c r="U466" s="19"/>
      <c r="V466" s="14"/>
      <c r="W466" s="14"/>
      <c r="X466" s="14"/>
      <c r="Y466" s="14"/>
    </row>
    <row r="467">
      <c r="B467" s="13"/>
      <c r="C467" s="14"/>
      <c r="D467" s="14"/>
      <c r="E467" s="14"/>
      <c r="F467" s="14"/>
      <c r="G467" s="14"/>
      <c r="H467" s="14"/>
      <c r="I467" s="14"/>
      <c r="J467" s="14"/>
      <c r="K467" s="14"/>
      <c r="L467" s="17"/>
      <c r="M467" s="17"/>
      <c r="N467" s="14"/>
      <c r="O467" s="14"/>
      <c r="P467" s="14"/>
      <c r="Q467" s="14"/>
      <c r="R467" s="14"/>
      <c r="S467" s="14"/>
      <c r="T467" s="14"/>
      <c r="U467" s="19"/>
      <c r="V467" s="14"/>
      <c r="W467" s="14"/>
      <c r="X467" s="14"/>
      <c r="Y467" s="14"/>
    </row>
    <row r="468">
      <c r="B468" s="13"/>
      <c r="C468" s="14"/>
      <c r="D468" s="14"/>
      <c r="E468" s="14"/>
      <c r="F468" s="14"/>
      <c r="G468" s="14"/>
      <c r="H468" s="14"/>
      <c r="I468" s="14"/>
      <c r="J468" s="14"/>
      <c r="K468" s="14"/>
      <c r="L468" s="17"/>
      <c r="M468" s="17"/>
      <c r="N468" s="14"/>
      <c r="O468" s="14"/>
      <c r="P468" s="14"/>
      <c r="Q468" s="14"/>
      <c r="R468" s="14"/>
      <c r="S468" s="14"/>
      <c r="T468" s="14"/>
      <c r="U468" s="19"/>
      <c r="V468" s="14"/>
      <c r="W468" s="14"/>
      <c r="X468" s="14"/>
      <c r="Y468" s="14"/>
    </row>
    <row r="469">
      <c r="B469" s="13"/>
      <c r="C469" s="14"/>
      <c r="D469" s="14"/>
      <c r="E469" s="14"/>
      <c r="F469" s="14"/>
      <c r="G469" s="14"/>
      <c r="H469" s="14"/>
      <c r="I469" s="14"/>
      <c r="J469" s="14"/>
      <c r="K469" s="14"/>
      <c r="L469" s="17"/>
      <c r="M469" s="17"/>
      <c r="N469" s="14"/>
      <c r="O469" s="14"/>
      <c r="P469" s="14"/>
      <c r="Q469" s="14"/>
      <c r="R469" s="14"/>
      <c r="S469" s="14"/>
      <c r="T469" s="14"/>
      <c r="U469" s="19"/>
      <c r="V469" s="14"/>
      <c r="W469" s="14"/>
      <c r="X469" s="14"/>
      <c r="Y469" s="14"/>
    </row>
    <row r="470">
      <c r="B470" s="13"/>
      <c r="C470" s="14"/>
      <c r="D470" s="14"/>
      <c r="E470" s="14"/>
      <c r="F470" s="14"/>
      <c r="G470" s="14"/>
      <c r="H470" s="14"/>
      <c r="I470" s="14"/>
      <c r="J470" s="14"/>
      <c r="K470" s="14"/>
      <c r="L470" s="17"/>
      <c r="M470" s="17"/>
      <c r="N470" s="14"/>
      <c r="O470" s="14"/>
      <c r="P470" s="14"/>
      <c r="Q470" s="14"/>
      <c r="R470" s="14"/>
      <c r="S470" s="14"/>
      <c r="T470" s="14"/>
      <c r="U470" s="19"/>
      <c r="V470" s="14"/>
      <c r="W470" s="14"/>
      <c r="X470" s="14"/>
      <c r="Y470" s="14"/>
    </row>
    <row r="471">
      <c r="B471" s="13"/>
      <c r="C471" s="14"/>
      <c r="D471" s="14"/>
      <c r="E471" s="14"/>
      <c r="F471" s="14"/>
      <c r="G471" s="14"/>
      <c r="H471" s="14"/>
      <c r="I471" s="14"/>
      <c r="J471" s="14"/>
      <c r="K471" s="14"/>
      <c r="L471" s="17"/>
      <c r="M471" s="17"/>
      <c r="N471" s="14"/>
      <c r="O471" s="14"/>
      <c r="P471" s="14"/>
      <c r="Q471" s="14"/>
      <c r="R471" s="14"/>
      <c r="S471" s="14"/>
      <c r="T471" s="14"/>
      <c r="U471" s="19"/>
      <c r="V471" s="14"/>
      <c r="W471" s="14"/>
      <c r="X471" s="14"/>
      <c r="Y471" s="14"/>
    </row>
    <row r="472">
      <c r="B472" s="13"/>
      <c r="C472" s="14"/>
      <c r="D472" s="14"/>
      <c r="E472" s="14"/>
      <c r="F472" s="14"/>
      <c r="G472" s="14"/>
      <c r="H472" s="14"/>
      <c r="I472" s="14"/>
      <c r="J472" s="14"/>
      <c r="K472" s="14"/>
      <c r="L472" s="17"/>
      <c r="M472" s="17"/>
      <c r="N472" s="14"/>
      <c r="O472" s="14"/>
      <c r="P472" s="14"/>
      <c r="Q472" s="14"/>
      <c r="R472" s="14"/>
      <c r="S472" s="14"/>
      <c r="T472" s="14"/>
      <c r="U472" s="19"/>
      <c r="V472" s="14"/>
      <c r="W472" s="14"/>
      <c r="X472" s="14"/>
      <c r="Y472" s="14"/>
    </row>
    <row r="473">
      <c r="B473" s="13"/>
      <c r="C473" s="14"/>
      <c r="D473" s="14"/>
      <c r="E473" s="14"/>
      <c r="F473" s="14"/>
      <c r="G473" s="14"/>
      <c r="H473" s="14"/>
      <c r="I473" s="14"/>
      <c r="J473" s="14"/>
      <c r="K473" s="14"/>
      <c r="L473" s="17"/>
      <c r="M473" s="17"/>
      <c r="N473" s="14"/>
      <c r="O473" s="14"/>
      <c r="P473" s="14"/>
      <c r="Q473" s="14"/>
      <c r="R473" s="14"/>
      <c r="S473" s="14"/>
      <c r="T473" s="14"/>
      <c r="U473" s="19"/>
      <c r="V473" s="14"/>
      <c r="W473" s="14"/>
      <c r="X473" s="14"/>
      <c r="Y473" s="14"/>
    </row>
    <row r="474">
      <c r="B474" s="13"/>
      <c r="C474" s="14"/>
      <c r="D474" s="14"/>
      <c r="E474" s="14"/>
      <c r="F474" s="14"/>
      <c r="G474" s="14"/>
      <c r="H474" s="14"/>
      <c r="I474" s="14"/>
      <c r="J474" s="14"/>
      <c r="K474" s="14"/>
      <c r="L474" s="17"/>
      <c r="M474" s="17"/>
      <c r="N474" s="14"/>
      <c r="O474" s="14"/>
      <c r="P474" s="14"/>
      <c r="Q474" s="14"/>
      <c r="R474" s="14"/>
      <c r="S474" s="14"/>
      <c r="T474" s="14"/>
      <c r="U474" s="19"/>
      <c r="V474" s="14"/>
      <c r="W474" s="14"/>
      <c r="X474" s="14"/>
      <c r="Y474" s="14"/>
    </row>
    <row r="475">
      <c r="B475" s="13"/>
      <c r="C475" s="14"/>
      <c r="D475" s="14"/>
      <c r="E475" s="14"/>
      <c r="F475" s="14"/>
      <c r="G475" s="14"/>
      <c r="H475" s="14"/>
      <c r="I475" s="14"/>
      <c r="J475" s="14"/>
      <c r="K475" s="14"/>
      <c r="L475" s="17"/>
      <c r="M475" s="17"/>
      <c r="N475" s="14"/>
      <c r="O475" s="14"/>
      <c r="P475" s="14"/>
      <c r="Q475" s="14"/>
      <c r="R475" s="14"/>
      <c r="S475" s="14"/>
      <c r="T475" s="14"/>
      <c r="U475" s="19"/>
      <c r="V475" s="14"/>
      <c r="W475" s="14"/>
      <c r="X475" s="14"/>
      <c r="Y475" s="14"/>
    </row>
    <row r="476">
      <c r="B476" s="13"/>
      <c r="C476" s="14"/>
      <c r="D476" s="14"/>
      <c r="E476" s="14"/>
      <c r="F476" s="14"/>
      <c r="G476" s="14"/>
      <c r="H476" s="14"/>
      <c r="I476" s="14"/>
      <c r="J476" s="14"/>
      <c r="K476" s="14"/>
      <c r="L476" s="17"/>
      <c r="M476" s="17"/>
      <c r="N476" s="14"/>
      <c r="O476" s="14"/>
      <c r="P476" s="14"/>
      <c r="Q476" s="14"/>
      <c r="R476" s="14"/>
      <c r="S476" s="14"/>
      <c r="T476" s="14"/>
      <c r="U476" s="19"/>
      <c r="V476" s="14"/>
      <c r="W476" s="14"/>
      <c r="X476" s="14"/>
      <c r="Y476" s="14"/>
    </row>
    <row r="477">
      <c r="B477" s="13"/>
      <c r="C477" s="14"/>
      <c r="D477" s="14"/>
      <c r="E477" s="14"/>
      <c r="F477" s="14"/>
      <c r="G477" s="14"/>
      <c r="H477" s="14"/>
      <c r="I477" s="14"/>
      <c r="J477" s="14"/>
      <c r="K477" s="14"/>
      <c r="L477" s="17"/>
      <c r="M477" s="17"/>
      <c r="N477" s="14"/>
      <c r="O477" s="14"/>
      <c r="P477" s="14"/>
      <c r="Q477" s="14"/>
      <c r="R477" s="14"/>
      <c r="S477" s="14"/>
      <c r="T477" s="14"/>
      <c r="U477" s="19"/>
      <c r="V477" s="14"/>
      <c r="W477" s="14"/>
      <c r="X477" s="14"/>
      <c r="Y477" s="14"/>
    </row>
    <row r="478">
      <c r="B478" s="13"/>
      <c r="C478" s="14"/>
      <c r="D478" s="14"/>
      <c r="E478" s="14"/>
      <c r="F478" s="14"/>
      <c r="G478" s="14"/>
      <c r="H478" s="14"/>
      <c r="I478" s="14"/>
      <c r="J478" s="14"/>
      <c r="K478" s="14"/>
      <c r="L478" s="17"/>
      <c r="M478" s="17"/>
      <c r="N478" s="14"/>
      <c r="O478" s="14"/>
      <c r="P478" s="14"/>
      <c r="Q478" s="14"/>
      <c r="R478" s="14"/>
      <c r="S478" s="14"/>
      <c r="T478" s="14"/>
      <c r="U478" s="19"/>
      <c r="V478" s="14"/>
      <c r="W478" s="14"/>
      <c r="X478" s="14"/>
      <c r="Y478" s="14"/>
    </row>
    <row r="479">
      <c r="B479" s="13"/>
      <c r="C479" s="14"/>
      <c r="D479" s="14"/>
      <c r="E479" s="14"/>
      <c r="F479" s="14"/>
      <c r="G479" s="14"/>
      <c r="H479" s="14"/>
      <c r="I479" s="14"/>
      <c r="J479" s="14"/>
      <c r="K479" s="14"/>
      <c r="L479" s="17"/>
      <c r="M479" s="17"/>
      <c r="N479" s="14"/>
      <c r="O479" s="14"/>
      <c r="P479" s="14"/>
      <c r="Q479" s="14"/>
      <c r="R479" s="14"/>
      <c r="S479" s="14"/>
      <c r="T479" s="14"/>
      <c r="U479" s="19"/>
      <c r="V479" s="14"/>
      <c r="W479" s="14"/>
      <c r="X479" s="14"/>
      <c r="Y479" s="14"/>
    </row>
    <row r="480">
      <c r="B480" s="13"/>
      <c r="C480" s="14"/>
      <c r="D480" s="14"/>
      <c r="E480" s="14"/>
      <c r="F480" s="14"/>
      <c r="G480" s="14"/>
      <c r="H480" s="14"/>
      <c r="I480" s="14"/>
      <c r="J480" s="14"/>
      <c r="K480" s="14"/>
      <c r="L480" s="17"/>
      <c r="M480" s="17"/>
      <c r="N480" s="14"/>
      <c r="O480" s="14"/>
      <c r="P480" s="14"/>
      <c r="Q480" s="14"/>
      <c r="R480" s="14"/>
      <c r="S480" s="14"/>
      <c r="T480" s="14"/>
      <c r="U480" s="19"/>
      <c r="V480" s="14"/>
      <c r="W480" s="14"/>
      <c r="X480" s="14"/>
      <c r="Y480" s="14"/>
    </row>
    <row r="481">
      <c r="B481" s="13"/>
      <c r="C481" s="14"/>
      <c r="D481" s="14"/>
      <c r="E481" s="14"/>
      <c r="F481" s="14"/>
      <c r="G481" s="14"/>
      <c r="H481" s="14"/>
      <c r="I481" s="14"/>
      <c r="J481" s="14"/>
      <c r="K481" s="14"/>
      <c r="L481" s="17"/>
      <c r="M481" s="17"/>
      <c r="N481" s="14"/>
      <c r="O481" s="14"/>
      <c r="P481" s="14"/>
      <c r="Q481" s="14"/>
      <c r="R481" s="14"/>
      <c r="S481" s="14"/>
      <c r="T481" s="14"/>
      <c r="U481" s="19"/>
      <c r="V481" s="14"/>
      <c r="W481" s="14"/>
      <c r="X481" s="14"/>
      <c r="Y481" s="14"/>
    </row>
    <row r="482"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7"/>
      <c r="M482" s="17"/>
      <c r="N482" s="14"/>
      <c r="O482" s="14"/>
      <c r="P482" s="14"/>
      <c r="Q482" s="14"/>
      <c r="R482" s="14"/>
      <c r="S482" s="14"/>
      <c r="T482" s="14"/>
      <c r="U482" s="19"/>
      <c r="V482" s="14"/>
      <c r="W482" s="14"/>
      <c r="X482" s="14"/>
      <c r="Y482" s="14"/>
    </row>
    <row r="483">
      <c r="B483" s="13"/>
      <c r="C483" s="14"/>
      <c r="D483" s="14"/>
      <c r="E483" s="14"/>
      <c r="F483" s="14"/>
      <c r="G483" s="14"/>
      <c r="H483" s="14"/>
      <c r="I483" s="14"/>
      <c r="J483" s="14"/>
      <c r="K483" s="14"/>
      <c r="L483" s="17"/>
      <c r="M483" s="17"/>
      <c r="N483" s="14"/>
      <c r="O483" s="14"/>
      <c r="P483" s="14"/>
      <c r="Q483" s="14"/>
      <c r="R483" s="14"/>
      <c r="S483" s="14"/>
      <c r="T483" s="14"/>
      <c r="U483" s="19"/>
      <c r="V483" s="14"/>
      <c r="W483" s="14"/>
      <c r="X483" s="14"/>
      <c r="Y483" s="14"/>
    </row>
    <row r="484">
      <c r="B484" s="13"/>
      <c r="C484" s="14"/>
      <c r="D484" s="14"/>
      <c r="E484" s="14"/>
      <c r="F484" s="14"/>
      <c r="G484" s="14"/>
      <c r="H484" s="14"/>
      <c r="I484" s="14"/>
      <c r="J484" s="14"/>
      <c r="K484" s="14"/>
      <c r="L484" s="17"/>
      <c r="M484" s="17"/>
      <c r="N484" s="14"/>
      <c r="O484" s="14"/>
      <c r="P484" s="14"/>
      <c r="Q484" s="14"/>
      <c r="R484" s="14"/>
      <c r="S484" s="14"/>
      <c r="T484" s="14"/>
      <c r="U484" s="19"/>
      <c r="V484" s="14"/>
      <c r="W484" s="14"/>
      <c r="X484" s="14"/>
      <c r="Y484" s="14"/>
    </row>
    <row r="485">
      <c r="B485" s="13"/>
      <c r="C485" s="14"/>
      <c r="D485" s="14"/>
      <c r="E485" s="14"/>
      <c r="F485" s="14"/>
      <c r="G485" s="14"/>
      <c r="H485" s="14"/>
      <c r="I485" s="14"/>
      <c r="J485" s="14"/>
      <c r="K485" s="14"/>
      <c r="L485" s="17"/>
      <c r="M485" s="17"/>
      <c r="N485" s="14"/>
      <c r="O485" s="14"/>
      <c r="P485" s="14"/>
      <c r="Q485" s="14"/>
      <c r="R485" s="14"/>
      <c r="S485" s="14"/>
      <c r="T485" s="14"/>
      <c r="U485" s="19"/>
      <c r="V485" s="14"/>
      <c r="W485" s="14"/>
      <c r="X485" s="14"/>
      <c r="Y485" s="14"/>
    </row>
    <row r="486">
      <c r="B486" s="13"/>
      <c r="C486" s="14"/>
      <c r="D486" s="14"/>
      <c r="E486" s="14"/>
      <c r="F486" s="14"/>
      <c r="G486" s="14"/>
      <c r="H486" s="14"/>
      <c r="I486" s="14"/>
      <c r="J486" s="14"/>
      <c r="K486" s="14"/>
      <c r="L486" s="17"/>
      <c r="M486" s="17"/>
      <c r="N486" s="14"/>
      <c r="O486" s="14"/>
      <c r="P486" s="14"/>
      <c r="Q486" s="14"/>
      <c r="R486" s="14"/>
      <c r="S486" s="14"/>
      <c r="T486" s="14"/>
      <c r="U486" s="19"/>
      <c r="V486" s="14"/>
      <c r="W486" s="14"/>
      <c r="X486" s="14"/>
      <c r="Y486" s="14"/>
    </row>
    <row r="487">
      <c r="B487" s="13"/>
      <c r="C487" s="14"/>
      <c r="D487" s="14"/>
      <c r="E487" s="14"/>
      <c r="F487" s="14"/>
      <c r="G487" s="14"/>
      <c r="H487" s="14"/>
      <c r="I487" s="14"/>
      <c r="J487" s="14"/>
      <c r="K487" s="14"/>
      <c r="L487" s="17"/>
      <c r="M487" s="17"/>
      <c r="N487" s="14"/>
      <c r="O487" s="14"/>
      <c r="P487" s="14"/>
      <c r="Q487" s="14"/>
      <c r="R487" s="14"/>
      <c r="S487" s="14"/>
      <c r="T487" s="14"/>
      <c r="U487" s="19"/>
      <c r="V487" s="14"/>
      <c r="W487" s="14"/>
      <c r="X487" s="14"/>
      <c r="Y487" s="14"/>
    </row>
    <row r="488">
      <c r="B488" s="13"/>
      <c r="C488" s="14"/>
      <c r="D488" s="14"/>
      <c r="E488" s="14"/>
      <c r="F488" s="14"/>
      <c r="G488" s="14"/>
      <c r="H488" s="14"/>
      <c r="I488" s="14"/>
      <c r="J488" s="14"/>
      <c r="K488" s="14"/>
      <c r="L488" s="17"/>
      <c r="M488" s="17"/>
      <c r="N488" s="14"/>
      <c r="O488" s="14"/>
      <c r="P488" s="14"/>
      <c r="Q488" s="14"/>
      <c r="R488" s="14"/>
      <c r="S488" s="14"/>
      <c r="T488" s="14"/>
      <c r="U488" s="19"/>
      <c r="V488" s="14"/>
      <c r="W488" s="14"/>
      <c r="X488" s="14"/>
      <c r="Y488" s="14"/>
    </row>
    <row r="489">
      <c r="B489" s="13"/>
      <c r="C489" s="14"/>
      <c r="D489" s="14"/>
      <c r="E489" s="14"/>
      <c r="F489" s="14"/>
      <c r="G489" s="14"/>
      <c r="H489" s="14"/>
      <c r="I489" s="14"/>
      <c r="J489" s="14"/>
      <c r="K489" s="14"/>
      <c r="L489" s="17"/>
      <c r="M489" s="17"/>
      <c r="N489" s="14"/>
      <c r="O489" s="14"/>
      <c r="P489" s="14"/>
      <c r="Q489" s="14"/>
      <c r="R489" s="14"/>
      <c r="S489" s="14"/>
      <c r="T489" s="14"/>
      <c r="U489" s="19"/>
      <c r="V489" s="14"/>
      <c r="W489" s="14"/>
      <c r="X489" s="14"/>
      <c r="Y489" s="14"/>
    </row>
    <row r="490">
      <c r="B490" s="13"/>
      <c r="C490" s="14"/>
      <c r="D490" s="14"/>
      <c r="E490" s="14"/>
      <c r="F490" s="14"/>
      <c r="G490" s="14"/>
      <c r="H490" s="14"/>
      <c r="I490" s="14"/>
      <c r="J490" s="14"/>
      <c r="K490" s="14"/>
      <c r="L490" s="17"/>
      <c r="M490" s="17"/>
      <c r="N490" s="14"/>
      <c r="O490" s="14"/>
      <c r="P490" s="14"/>
      <c r="Q490" s="14"/>
      <c r="R490" s="14"/>
      <c r="S490" s="14"/>
      <c r="T490" s="14"/>
      <c r="U490" s="19"/>
      <c r="V490" s="14"/>
      <c r="W490" s="14"/>
      <c r="X490" s="14"/>
      <c r="Y490" s="14"/>
    </row>
    <row r="491">
      <c r="B491" s="13"/>
      <c r="C491" s="14"/>
      <c r="D491" s="14"/>
      <c r="E491" s="14"/>
      <c r="F491" s="14"/>
      <c r="G491" s="14"/>
      <c r="H491" s="14"/>
      <c r="I491" s="14"/>
      <c r="J491" s="14"/>
      <c r="K491" s="14"/>
      <c r="L491" s="17"/>
      <c r="M491" s="17"/>
      <c r="N491" s="14"/>
      <c r="O491" s="14"/>
      <c r="P491" s="14"/>
      <c r="Q491" s="14"/>
      <c r="R491" s="14"/>
      <c r="S491" s="14"/>
      <c r="T491" s="14"/>
      <c r="U491" s="19"/>
      <c r="V491" s="14"/>
      <c r="W491" s="14"/>
      <c r="X491" s="14"/>
      <c r="Y491" s="14"/>
    </row>
    <row r="492">
      <c r="B492" s="13"/>
      <c r="C492" s="14"/>
      <c r="D492" s="14"/>
      <c r="E492" s="14"/>
      <c r="F492" s="14"/>
      <c r="G492" s="14"/>
      <c r="H492" s="14"/>
      <c r="I492" s="14"/>
      <c r="J492" s="14"/>
      <c r="K492" s="14"/>
      <c r="L492" s="17"/>
      <c r="M492" s="17"/>
      <c r="N492" s="14"/>
      <c r="O492" s="14"/>
      <c r="P492" s="14"/>
      <c r="Q492" s="14"/>
      <c r="R492" s="14"/>
      <c r="S492" s="14"/>
      <c r="T492" s="14"/>
      <c r="U492" s="19"/>
      <c r="V492" s="14"/>
      <c r="W492" s="14"/>
      <c r="X492" s="14"/>
      <c r="Y492" s="14"/>
    </row>
    <row r="493">
      <c r="B493" s="13"/>
      <c r="C493" s="14"/>
      <c r="D493" s="14"/>
      <c r="E493" s="14"/>
      <c r="F493" s="14"/>
      <c r="G493" s="14"/>
      <c r="H493" s="14"/>
      <c r="I493" s="14"/>
      <c r="J493" s="14"/>
      <c r="K493" s="14"/>
      <c r="L493" s="17"/>
      <c r="M493" s="17"/>
      <c r="N493" s="14"/>
      <c r="O493" s="14"/>
      <c r="P493" s="14"/>
      <c r="Q493" s="14"/>
      <c r="R493" s="14"/>
      <c r="S493" s="14"/>
      <c r="T493" s="14"/>
      <c r="U493" s="19"/>
      <c r="V493" s="14"/>
      <c r="W493" s="14"/>
      <c r="X493" s="14"/>
      <c r="Y493" s="14"/>
    </row>
    <row r="494">
      <c r="B494" s="13"/>
      <c r="C494" s="14"/>
      <c r="D494" s="14"/>
      <c r="E494" s="14"/>
      <c r="F494" s="14"/>
      <c r="G494" s="14"/>
      <c r="H494" s="14"/>
      <c r="I494" s="14"/>
      <c r="J494" s="14"/>
      <c r="K494" s="14"/>
      <c r="L494" s="17"/>
      <c r="M494" s="17"/>
      <c r="N494" s="14"/>
      <c r="O494" s="14"/>
      <c r="P494" s="14"/>
      <c r="Q494" s="14"/>
      <c r="R494" s="14"/>
      <c r="S494" s="14"/>
      <c r="T494" s="14"/>
      <c r="U494" s="19"/>
      <c r="V494" s="14"/>
      <c r="W494" s="14"/>
      <c r="X494" s="14"/>
      <c r="Y494" s="14"/>
    </row>
    <row r="495">
      <c r="B495" s="13"/>
      <c r="C495" s="14"/>
      <c r="D495" s="14"/>
      <c r="E495" s="14"/>
      <c r="F495" s="14"/>
      <c r="G495" s="14"/>
      <c r="H495" s="14"/>
      <c r="I495" s="14"/>
      <c r="J495" s="14"/>
      <c r="K495" s="14"/>
      <c r="L495" s="17"/>
      <c r="M495" s="17"/>
      <c r="N495" s="14"/>
      <c r="O495" s="14"/>
      <c r="P495" s="14"/>
      <c r="Q495" s="14"/>
      <c r="R495" s="14"/>
      <c r="S495" s="14"/>
      <c r="T495" s="14"/>
      <c r="U495" s="19"/>
      <c r="V495" s="14"/>
      <c r="W495" s="14"/>
      <c r="X495" s="14"/>
      <c r="Y495" s="14"/>
    </row>
    <row r="496">
      <c r="B496" s="13"/>
      <c r="C496" s="14"/>
      <c r="D496" s="14"/>
      <c r="E496" s="14"/>
      <c r="F496" s="14"/>
      <c r="G496" s="14"/>
      <c r="H496" s="14"/>
      <c r="I496" s="14"/>
      <c r="J496" s="14"/>
      <c r="K496" s="14"/>
      <c r="L496" s="17"/>
      <c r="M496" s="17"/>
      <c r="N496" s="14"/>
      <c r="O496" s="14"/>
      <c r="P496" s="14"/>
      <c r="Q496" s="14"/>
      <c r="R496" s="14"/>
      <c r="S496" s="14"/>
      <c r="T496" s="14"/>
      <c r="U496" s="19"/>
      <c r="V496" s="14"/>
      <c r="W496" s="14"/>
      <c r="X496" s="14"/>
      <c r="Y496" s="14"/>
    </row>
    <row r="497">
      <c r="B497" s="13"/>
      <c r="C497" s="14"/>
      <c r="D497" s="14"/>
      <c r="E497" s="14"/>
      <c r="F497" s="14"/>
      <c r="G497" s="14"/>
      <c r="H497" s="14"/>
      <c r="I497" s="14"/>
      <c r="J497" s="14"/>
      <c r="K497" s="14"/>
      <c r="L497" s="17"/>
      <c r="M497" s="17"/>
      <c r="N497" s="14"/>
      <c r="O497" s="14"/>
      <c r="P497" s="14"/>
      <c r="Q497" s="14"/>
      <c r="R497" s="14"/>
      <c r="S497" s="14"/>
      <c r="T497" s="14"/>
      <c r="U497" s="19"/>
      <c r="V497" s="14"/>
      <c r="W497" s="14"/>
      <c r="X497" s="14"/>
      <c r="Y497" s="14"/>
    </row>
    <row r="498">
      <c r="B498" s="13"/>
      <c r="C498" s="14"/>
      <c r="D498" s="14"/>
      <c r="E498" s="14"/>
      <c r="F498" s="14"/>
      <c r="G498" s="14"/>
      <c r="H498" s="14"/>
      <c r="I498" s="14"/>
      <c r="J498" s="14"/>
      <c r="K498" s="14"/>
      <c r="L498" s="17"/>
      <c r="M498" s="17"/>
      <c r="N498" s="14"/>
      <c r="O498" s="14"/>
      <c r="P498" s="14"/>
      <c r="Q498" s="14"/>
      <c r="R498" s="14"/>
      <c r="S498" s="14"/>
      <c r="T498" s="14"/>
      <c r="U498" s="19"/>
      <c r="V498" s="14"/>
      <c r="W498" s="14"/>
      <c r="X498" s="14"/>
      <c r="Y498" s="14"/>
    </row>
    <row r="499">
      <c r="B499" s="13"/>
      <c r="C499" s="14"/>
      <c r="D499" s="14"/>
      <c r="E499" s="14"/>
      <c r="F499" s="14"/>
      <c r="G499" s="14"/>
      <c r="H499" s="14"/>
      <c r="I499" s="14"/>
      <c r="J499" s="14"/>
      <c r="K499" s="14"/>
      <c r="L499" s="17"/>
      <c r="M499" s="17"/>
      <c r="N499" s="14"/>
      <c r="O499" s="14"/>
      <c r="P499" s="14"/>
      <c r="Q499" s="14"/>
      <c r="R499" s="14"/>
      <c r="S499" s="14"/>
      <c r="T499" s="14"/>
      <c r="U499" s="19"/>
      <c r="V499" s="14"/>
      <c r="W499" s="14"/>
      <c r="X499" s="14"/>
      <c r="Y499" s="14"/>
    </row>
    <row r="500">
      <c r="B500" s="13"/>
      <c r="C500" s="14"/>
      <c r="D500" s="14"/>
      <c r="E500" s="14"/>
      <c r="F500" s="14"/>
      <c r="G500" s="14"/>
      <c r="H500" s="14"/>
      <c r="I500" s="14"/>
      <c r="J500" s="14"/>
      <c r="K500" s="14"/>
      <c r="L500" s="17"/>
      <c r="M500" s="17"/>
      <c r="N500" s="14"/>
      <c r="O500" s="14"/>
      <c r="P500" s="14"/>
      <c r="Q500" s="14"/>
      <c r="R500" s="14"/>
      <c r="S500" s="14"/>
      <c r="T500" s="14"/>
      <c r="U500" s="19"/>
      <c r="V500" s="14"/>
      <c r="W500" s="14"/>
      <c r="X500" s="14"/>
      <c r="Y500" s="14"/>
    </row>
    <row r="501">
      <c r="B501" s="13"/>
      <c r="C501" s="14"/>
      <c r="D501" s="14"/>
      <c r="E501" s="14"/>
      <c r="F501" s="14"/>
      <c r="G501" s="14"/>
      <c r="H501" s="14"/>
      <c r="I501" s="14"/>
      <c r="J501" s="14"/>
      <c r="K501" s="14"/>
      <c r="L501" s="17"/>
      <c r="M501" s="17"/>
      <c r="N501" s="14"/>
      <c r="O501" s="14"/>
      <c r="P501" s="14"/>
      <c r="Q501" s="14"/>
      <c r="R501" s="14"/>
      <c r="S501" s="14"/>
      <c r="T501" s="14"/>
      <c r="U501" s="19"/>
      <c r="V501" s="14"/>
      <c r="W501" s="14"/>
      <c r="X501" s="14"/>
      <c r="Y501" s="14"/>
    </row>
    <row r="502">
      <c r="B502" s="13"/>
      <c r="C502" s="14"/>
      <c r="D502" s="14"/>
      <c r="E502" s="14"/>
      <c r="F502" s="14"/>
      <c r="G502" s="14"/>
      <c r="H502" s="14"/>
      <c r="I502" s="14"/>
      <c r="J502" s="14"/>
      <c r="K502" s="14"/>
      <c r="L502" s="17"/>
      <c r="M502" s="17"/>
      <c r="N502" s="14"/>
      <c r="O502" s="14"/>
      <c r="P502" s="14"/>
      <c r="Q502" s="14"/>
      <c r="R502" s="14"/>
      <c r="S502" s="14"/>
      <c r="T502" s="14"/>
      <c r="U502" s="19"/>
      <c r="V502" s="14"/>
      <c r="W502" s="14"/>
      <c r="X502" s="14"/>
      <c r="Y502" s="14"/>
    </row>
    <row r="503">
      <c r="B503" s="13"/>
      <c r="C503" s="14"/>
      <c r="D503" s="14"/>
      <c r="E503" s="14"/>
      <c r="F503" s="14"/>
      <c r="G503" s="14"/>
      <c r="H503" s="14"/>
      <c r="I503" s="14"/>
      <c r="J503" s="14"/>
      <c r="K503" s="14"/>
      <c r="L503" s="17"/>
      <c r="M503" s="17"/>
      <c r="N503" s="14"/>
      <c r="O503" s="14"/>
      <c r="P503" s="14"/>
      <c r="Q503" s="14"/>
      <c r="R503" s="14"/>
      <c r="S503" s="14"/>
      <c r="T503" s="14"/>
      <c r="U503" s="19"/>
      <c r="V503" s="14"/>
      <c r="W503" s="14"/>
      <c r="X503" s="14"/>
      <c r="Y503" s="14"/>
    </row>
    <row r="504"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7"/>
      <c r="M504" s="17"/>
      <c r="N504" s="14"/>
      <c r="O504" s="14"/>
      <c r="P504" s="14"/>
      <c r="Q504" s="14"/>
      <c r="R504" s="14"/>
      <c r="S504" s="14"/>
      <c r="T504" s="14"/>
      <c r="U504" s="19"/>
      <c r="V504" s="14"/>
      <c r="W504" s="14"/>
      <c r="X504" s="14"/>
      <c r="Y504" s="14"/>
    </row>
    <row r="505">
      <c r="B505" s="13"/>
      <c r="C505" s="14"/>
      <c r="D505" s="14"/>
      <c r="E505" s="14"/>
      <c r="F505" s="14"/>
      <c r="G505" s="14"/>
      <c r="H505" s="14"/>
      <c r="I505" s="14"/>
      <c r="J505" s="14"/>
      <c r="K505" s="14"/>
      <c r="L505" s="17"/>
      <c r="M505" s="17"/>
      <c r="N505" s="14"/>
      <c r="O505" s="14"/>
      <c r="P505" s="14"/>
      <c r="Q505" s="14"/>
      <c r="R505" s="14"/>
      <c r="S505" s="14"/>
      <c r="T505" s="14"/>
      <c r="U505" s="19"/>
      <c r="V505" s="14"/>
      <c r="W505" s="14"/>
      <c r="X505" s="14"/>
      <c r="Y505" s="14"/>
    </row>
    <row r="506">
      <c r="B506" s="13"/>
      <c r="C506" s="14"/>
      <c r="D506" s="14"/>
      <c r="E506" s="14"/>
      <c r="F506" s="14"/>
      <c r="G506" s="14"/>
      <c r="H506" s="14"/>
      <c r="I506" s="14"/>
      <c r="J506" s="14"/>
      <c r="K506" s="14"/>
      <c r="L506" s="17"/>
      <c r="M506" s="17"/>
      <c r="N506" s="14"/>
      <c r="O506" s="14"/>
      <c r="P506" s="14"/>
      <c r="Q506" s="14"/>
      <c r="R506" s="14"/>
      <c r="S506" s="14"/>
      <c r="T506" s="14"/>
      <c r="U506" s="19"/>
      <c r="V506" s="14"/>
      <c r="W506" s="14"/>
      <c r="X506" s="14"/>
      <c r="Y506" s="14"/>
    </row>
    <row r="507">
      <c r="B507" s="13"/>
      <c r="C507" s="14"/>
      <c r="D507" s="14"/>
      <c r="E507" s="14"/>
      <c r="F507" s="14"/>
      <c r="G507" s="14"/>
      <c r="H507" s="14"/>
      <c r="I507" s="14"/>
      <c r="J507" s="14"/>
      <c r="K507" s="14"/>
      <c r="L507" s="17"/>
      <c r="M507" s="17"/>
      <c r="N507" s="14"/>
      <c r="O507" s="14"/>
      <c r="P507" s="14"/>
      <c r="Q507" s="14"/>
      <c r="R507" s="14"/>
      <c r="S507" s="14"/>
      <c r="T507" s="14"/>
      <c r="U507" s="19"/>
      <c r="V507" s="14"/>
      <c r="W507" s="14"/>
      <c r="X507" s="14"/>
      <c r="Y507" s="14"/>
    </row>
    <row r="508">
      <c r="B508" s="13"/>
      <c r="C508" s="14"/>
      <c r="D508" s="14"/>
      <c r="E508" s="14"/>
      <c r="F508" s="14"/>
      <c r="G508" s="14"/>
      <c r="H508" s="14"/>
      <c r="I508" s="14"/>
      <c r="J508" s="14"/>
      <c r="K508" s="14"/>
      <c r="L508" s="17"/>
      <c r="M508" s="17"/>
      <c r="N508" s="14"/>
      <c r="O508" s="14"/>
      <c r="P508" s="14"/>
      <c r="Q508" s="14"/>
      <c r="R508" s="14"/>
      <c r="S508" s="14"/>
      <c r="T508" s="14"/>
      <c r="U508" s="19"/>
      <c r="V508" s="14"/>
      <c r="W508" s="14"/>
      <c r="X508" s="14"/>
      <c r="Y508" s="14"/>
    </row>
    <row r="509">
      <c r="B509" s="13"/>
      <c r="C509" s="14"/>
      <c r="D509" s="14"/>
      <c r="E509" s="14"/>
      <c r="F509" s="14"/>
      <c r="G509" s="14"/>
      <c r="H509" s="14"/>
      <c r="I509" s="14"/>
      <c r="J509" s="14"/>
      <c r="K509" s="14"/>
      <c r="L509" s="17"/>
      <c r="M509" s="17"/>
      <c r="N509" s="14"/>
      <c r="O509" s="14"/>
      <c r="P509" s="14"/>
      <c r="Q509" s="14"/>
      <c r="R509" s="14"/>
      <c r="S509" s="14"/>
      <c r="T509" s="14"/>
      <c r="U509" s="19"/>
      <c r="V509" s="14"/>
      <c r="W509" s="14"/>
      <c r="X509" s="14"/>
      <c r="Y509" s="14"/>
    </row>
    <row r="510">
      <c r="B510" s="13"/>
      <c r="C510" s="14"/>
      <c r="D510" s="14"/>
      <c r="E510" s="14"/>
      <c r="F510" s="14"/>
      <c r="G510" s="14"/>
      <c r="H510" s="14"/>
      <c r="I510" s="14"/>
      <c r="J510" s="14"/>
      <c r="K510" s="14"/>
      <c r="L510" s="17"/>
      <c r="M510" s="17"/>
      <c r="N510" s="14"/>
      <c r="O510" s="14"/>
      <c r="P510" s="14"/>
      <c r="Q510" s="14"/>
      <c r="R510" s="14"/>
      <c r="S510" s="14"/>
      <c r="T510" s="14"/>
      <c r="U510" s="19"/>
      <c r="V510" s="14"/>
      <c r="W510" s="14"/>
      <c r="X510" s="14"/>
      <c r="Y510" s="14"/>
    </row>
    <row r="511">
      <c r="B511" s="13"/>
      <c r="C511" s="14"/>
      <c r="D511" s="14"/>
      <c r="E511" s="14"/>
      <c r="F511" s="14"/>
      <c r="G511" s="14"/>
      <c r="H511" s="14"/>
      <c r="I511" s="14"/>
      <c r="J511" s="14"/>
      <c r="K511" s="14"/>
      <c r="L511" s="17"/>
      <c r="M511" s="17"/>
      <c r="N511" s="14"/>
      <c r="O511" s="14"/>
      <c r="P511" s="14"/>
      <c r="Q511" s="14"/>
      <c r="R511" s="14"/>
      <c r="S511" s="14"/>
      <c r="T511" s="14"/>
      <c r="U511" s="19"/>
      <c r="V511" s="14"/>
      <c r="W511" s="14"/>
      <c r="X511" s="14"/>
      <c r="Y511" s="14"/>
    </row>
    <row r="512">
      <c r="B512" s="13"/>
      <c r="C512" s="14"/>
      <c r="D512" s="14"/>
      <c r="E512" s="14"/>
      <c r="F512" s="14"/>
      <c r="G512" s="14"/>
      <c r="H512" s="14"/>
      <c r="I512" s="14"/>
      <c r="J512" s="14"/>
      <c r="K512" s="14"/>
      <c r="L512" s="17"/>
      <c r="M512" s="17"/>
      <c r="N512" s="14"/>
      <c r="O512" s="14"/>
      <c r="P512" s="14"/>
      <c r="Q512" s="14"/>
      <c r="R512" s="14"/>
      <c r="S512" s="14"/>
      <c r="T512" s="14"/>
      <c r="U512" s="19"/>
      <c r="V512" s="14"/>
      <c r="W512" s="14"/>
      <c r="X512" s="14"/>
      <c r="Y512" s="14"/>
    </row>
    <row r="513">
      <c r="B513" s="13"/>
      <c r="C513" s="14"/>
      <c r="D513" s="14"/>
      <c r="E513" s="14"/>
      <c r="F513" s="14"/>
      <c r="G513" s="14"/>
      <c r="H513" s="14"/>
      <c r="I513" s="14"/>
      <c r="J513" s="14"/>
      <c r="K513" s="14"/>
      <c r="L513" s="17"/>
      <c r="M513" s="17"/>
      <c r="N513" s="14"/>
      <c r="O513" s="14"/>
      <c r="P513" s="14"/>
      <c r="Q513" s="14"/>
      <c r="R513" s="14"/>
      <c r="S513" s="14"/>
      <c r="T513" s="14"/>
      <c r="U513" s="19"/>
      <c r="V513" s="14"/>
      <c r="W513" s="14"/>
      <c r="X513" s="14"/>
      <c r="Y513" s="14"/>
    </row>
    <row r="514"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7"/>
      <c r="M514" s="17"/>
      <c r="N514" s="14"/>
      <c r="O514" s="14"/>
      <c r="P514" s="14"/>
      <c r="Q514" s="14"/>
      <c r="R514" s="14"/>
      <c r="S514" s="14"/>
      <c r="T514" s="14"/>
      <c r="U514" s="19"/>
      <c r="V514" s="14"/>
      <c r="W514" s="14"/>
      <c r="X514" s="14"/>
      <c r="Y514" s="14"/>
    </row>
    <row r="515">
      <c r="B515" s="13"/>
      <c r="C515" s="14"/>
      <c r="D515" s="14"/>
      <c r="E515" s="14"/>
      <c r="F515" s="14"/>
      <c r="G515" s="14"/>
      <c r="H515" s="14"/>
      <c r="I515" s="14"/>
      <c r="J515" s="14"/>
      <c r="K515" s="14"/>
      <c r="L515" s="17"/>
      <c r="M515" s="17"/>
      <c r="N515" s="14"/>
      <c r="O515" s="14"/>
      <c r="P515" s="14"/>
      <c r="Q515" s="14"/>
      <c r="R515" s="14"/>
      <c r="S515" s="14"/>
      <c r="T515" s="14"/>
      <c r="U515" s="19"/>
      <c r="V515" s="14"/>
      <c r="W515" s="14"/>
      <c r="X515" s="14"/>
      <c r="Y515" s="14"/>
    </row>
    <row r="516">
      <c r="B516" s="13"/>
      <c r="C516" s="14"/>
      <c r="D516" s="14"/>
      <c r="E516" s="14"/>
      <c r="F516" s="14"/>
      <c r="G516" s="14"/>
      <c r="H516" s="14"/>
      <c r="I516" s="14"/>
      <c r="J516" s="14"/>
      <c r="K516" s="14"/>
      <c r="L516" s="17"/>
      <c r="M516" s="17"/>
      <c r="N516" s="14"/>
      <c r="O516" s="14"/>
      <c r="P516" s="14"/>
      <c r="Q516" s="14"/>
      <c r="R516" s="14"/>
      <c r="S516" s="14"/>
      <c r="T516" s="14"/>
      <c r="U516" s="19"/>
      <c r="V516" s="14"/>
      <c r="W516" s="14"/>
      <c r="X516" s="14"/>
      <c r="Y516" s="14"/>
    </row>
    <row r="517">
      <c r="B517" s="13"/>
      <c r="C517" s="14"/>
      <c r="D517" s="14"/>
      <c r="E517" s="14"/>
      <c r="F517" s="14"/>
      <c r="G517" s="14"/>
      <c r="H517" s="14"/>
      <c r="I517" s="14"/>
      <c r="J517" s="14"/>
      <c r="K517" s="14"/>
      <c r="L517" s="17"/>
      <c r="M517" s="17"/>
      <c r="N517" s="14"/>
      <c r="O517" s="14"/>
      <c r="P517" s="14"/>
      <c r="Q517" s="14"/>
      <c r="R517" s="14"/>
      <c r="S517" s="14"/>
      <c r="T517" s="14"/>
      <c r="U517" s="19"/>
      <c r="V517" s="14"/>
      <c r="W517" s="14"/>
      <c r="X517" s="14"/>
      <c r="Y517" s="14"/>
    </row>
    <row r="518">
      <c r="B518" s="13"/>
      <c r="C518" s="14"/>
      <c r="D518" s="14"/>
      <c r="E518" s="14"/>
      <c r="F518" s="14"/>
      <c r="G518" s="14"/>
      <c r="H518" s="14"/>
      <c r="I518" s="14"/>
      <c r="J518" s="14"/>
      <c r="K518" s="14"/>
      <c r="L518" s="17"/>
      <c r="M518" s="17"/>
      <c r="N518" s="14"/>
      <c r="O518" s="14"/>
      <c r="P518" s="14"/>
      <c r="Q518" s="14"/>
      <c r="R518" s="14"/>
      <c r="S518" s="14"/>
      <c r="T518" s="14"/>
      <c r="U518" s="19"/>
      <c r="V518" s="14"/>
      <c r="W518" s="14"/>
      <c r="X518" s="14"/>
      <c r="Y518" s="14"/>
    </row>
    <row r="519">
      <c r="B519" s="13"/>
      <c r="C519" s="14"/>
      <c r="D519" s="14"/>
      <c r="E519" s="14"/>
      <c r="F519" s="14"/>
      <c r="G519" s="14"/>
      <c r="H519" s="14"/>
      <c r="I519" s="14"/>
      <c r="J519" s="14"/>
      <c r="K519" s="14"/>
      <c r="L519" s="17"/>
      <c r="M519" s="17"/>
      <c r="N519" s="14"/>
      <c r="O519" s="14"/>
      <c r="P519" s="14"/>
      <c r="Q519" s="14"/>
      <c r="R519" s="14"/>
      <c r="S519" s="14"/>
      <c r="T519" s="14"/>
      <c r="U519" s="19"/>
      <c r="V519" s="14"/>
      <c r="W519" s="14"/>
      <c r="X519" s="14"/>
      <c r="Y519" s="14"/>
    </row>
    <row r="520">
      <c r="B520" s="13"/>
      <c r="C520" s="14"/>
      <c r="D520" s="14"/>
      <c r="E520" s="14"/>
      <c r="F520" s="14"/>
      <c r="G520" s="14"/>
      <c r="H520" s="14"/>
      <c r="I520" s="14"/>
      <c r="J520" s="14"/>
      <c r="K520" s="14"/>
      <c r="L520" s="17"/>
      <c r="M520" s="17"/>
      <c r="N520" s="14"/>
      <c r="O520" s="14"/>
      <c r="P520" s="14"/>
      <c r="Q520" s="14"/>
      <c r="R520" s="14"/>
      <c r="S520" s="14"/>
      <c r="T520" s="14"/>
      <c r="U520" s="19"/>
      <c r="V520" s="14"/>
      <c r="W520" s="14"/>
      <c r="X520" s="14"/>
      <c r="Y520" s="14"/>
    </row>
    <row r="521">
      <c r="B521" s="13"/>
      <c r="C521" s="14"/>
      <c r="D521" s="14"/>
      <c r="E521" s="14"/>
      <c r="F521" s="14"/>
      <c r="G521" s="14"/>
      <c r="H521" s="14"/>
      <c r="I521" s="14"/>
      <c r="J521" s="14"/>
      <c r="K521" s="14"/>
      <c r="L521" s="17"/>
      <c r="M521" s="17"/>
      <c r="N521" s="14"/>
      <c r="O521" s="14"/>
      <c r="P521" s="14"/>
      <c r="Q521" s="14"/>
      <c r="R521" s="14"/>
      <c r="S521" s="14"/>
      <c r="T521" s="14"/>
      <c r="U521" s="19"/>
      <c r="V521" s="14"/>
      <c r="W521" s="14"/>
      <c r="X521" s="14"/>
      <c r="Y521" s="14"/>
    </row>
    <row r="522">
      <c r="B522" s="13"/>
      <c r="C522" s="14"/>
      <c r="D522" s="14"/>
      <c r="E522" s="14"/>
      <c r="F522" s="14"/>
      <c r="G522" s="14"/>
      <c r="H522" s="14"/>
      <c r="I522" s="14"/>
      <c r="J522" s="14"/>
      <c r="K522" s="14"/>
      <c r="L522" s="17"/>
      <c r="M522" s="17"/>
      <c r="N522" s="14"/>
      <c r="O522" s="14"/>
      <c r="P522" s="14"/>
      <c r="Q522" s="14"/>
      <c r="R522" s="14"/>
      <c r="S522" s="14"/>
      <c r="T522" s="14"/>
      <c r="U522" s="19"/>
      <c r="V522" s="14"/>
      <c r="W522" s="14"/>
      <c r="X522" s="14"/>
      <c r="Y522" s="14"/>
    </row>
    <row r="523">
      <c r="B523" s="13"/>
      <c r="C523" s="14"/>
      <c r="D523" s="14"/>
      <c r="E523" s="14"/>
      <c r="F523" s="14"/>
      <c r="G523" s="14"/>
      <c r="H523" s="14"/>
      <c r="I523" s="14"/>
      <c r="J523" s="14"/>
      <c r="K523" s="14"/>
      <c r="L523" s="17"/>
      <c r="M523" s="17"/>
      <c r="N523" s="14"/>
      <c r="O523" s="14"/>
      <c r="P523" s="14"/>
      <c r="Q523" s="14"/>
      <c r="R523" s="14"/>
      <c r="S523" s="14"/>
      <c r="T523" s="14"/>
      <c r="U523" s="19"/>
      <c r="V523" s="14"/>
      <c r="W523" s="14"/>
      <c r="X523" s="14"/>
      <c r="Y523" s="14"/>
    </row>
    <row r="524">
      <c r="B524" s="13"/>
      <c r="C524" s="14"/>
      <c r="D524" s="14"/>
      <c r="E524" s="14"/>
      <c r="F524" s="14"/>
      <c r="G524" s="14"/>
      <c r="H524" s="14"/>
      <c r="I524" s="14"/>
      <c r="J524" s="14"/>
      <c r="K524" s="14"/>
      <c r="L524" s="17"/>
      <c r="M524" s="17"/>
      <c r="N524" s="14"/>
      <c r="O524" s="14"/>
      <c r="P524" s="14"/>
      <c r="Q524" s="14"/>
      <c r="R524" s="14"/>
      <c r="S524" s="14"/>
      <c r="T524" s="14"/>
      <c r="U524" s="19"/>
      <c r="V524" s="14"/>
      <c r="W524" s="14"/>
      <c r="X524" s="14"/>
      <c r="Y524" s="14"/>
    </row>
    <row r="525">
      <c r="B525" s="13"/>
      <c r="C525" s="14"/>
      <c r="D525" s="14"/>
      <c r="E525" s="14"/>
      <c r="F525" s="14"/>
      <c r="G525" s="14"/>
      <c r="H525" s="14"/>
      <c r="I525" s="14"/>
      <c r="J525" s="14"/>
      <c r="K525" s="14"/>
      <c r="L525" s="17"/>
      <c r="M525" s="17"/>
      <c r="N525" s="14"/>
      <c r="O525" s="14"/>
      <c r="P525" s="14"/>
      <c r="Q525" s="14"/>
      <c r="R525" s="14"/>
      <c r="S525" s="14"/>
      <c r="T525" s="14"/>
      <c r="U525" s="19"/>
      <c r="V525" s="14"/>
      <c r="W525" s="14"/>
      <c r="X525" s="14"/>
      <c r="Y525" s="14"/>
    </row>
    <row r="526">
      <c r="B526" s="13"/>
      <c r="C526" s="14"/>
      <c r="D526" s="14"/>
      <c r="E526" s="14"/>
      <c r="F526" s="14"/>
      <c r="G526" s="14"/>
      <c r="H526" s="14"/>
      <c r="I526" s="14"/>
      <c r="J526" s="14"/>
      <c r="K526" s="14"/>
      <c r="L526" s="17"/>
      <c r="M526" s="17"/>
      <c r="N526" s="14"/>
      <c r="O526" s="14"/>
      <c r="P526" s="14"/>
      <c r="Q526" s="14"/>
      <c r="R526" s="14"/>
      <c r="S526" s="14"/>
      <c r="T526" s="14"/>
      <c r="U526" s="19"/>
      <c r="V526" s="14"/>
      <c r="W526" s="14"/>
      <c r="X526" s="14"/>
      <c r="Y526" s="14"/>
    </row>
    <row r="527">
      <c r="B527" s="13"/>
      <c r="C527" s="14"/>
      <c r="D527" s="14"/>
      <c r="E527" s="14"/>
      <c r="F527" s="14"/>
      <c r="G527" s="14"/>
      <c r="H527" s="14"/>
      <c r="I527" s="14"/>
      <c r="J527" s="14"/>
      <c r="K527" s="14"/>
      <c r="L527" s="17"/>
      <c r="M527" s="17"/>
      <c r="N527" s="14"/>
      <c r="O527" s="14"/>
      <c r="P527" s="14"/>
      <c r="Q527" s="14"/>
      <c r="R527" s="14"/>
      <c r="S527" s="14"/>
      <c r="T527" s="14"/>
      <c r="U527" s="19"/>
      <c r="V527" s="14"/>
      <c r="W527" s="14"/>
      <c r="X527" s="14"/>
      <c r="Y527" s="14"/>
    </row>
    <row r="528"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7"/>
      <c r="M528" s="17"/>
      <c r="N528" s="14"/>
      <c r="O528" s="14"/>
      <c r="P528" s="14"/>
      <c r="Q528" s="14"/>
      <c r="R528" s="14"/>
      <c r="S528" s="14"/>
      <c r="T528" s="14"/>
      <c r="U528" s="19"/>
      <c r="V528" s="14"/>
      <c r="W528" s="14"/>
      <c r="X528" s="14"/>
      <c r="Y528" s="14"/>
    </row>
    <row r="529">
      <c r="B529" s="13"/>
      <c r="C529" s="14"/>
      <c r="D529" s="14"/>
      <c r="E529" s="14"/>
      <c r="F529" s="14"/>
      <c r="G529" s="14"/>
      <c r="H529" s="14"/>
      <c r="I529" s="14"/>
      <c r="J529" s="14"/>
      <c r="K529" s="14"/>
      <c r="L529" s="17"/>
      <c r="M529" s="17"/>
      <c r="N529" s="14"/>
      <c r="O529" s="14"/>
      <c r="P529" s="14"/>
      <c r="Q529" s="14"/>
      <c r="R529" s="14"/>
      <c r="S529" s="14"/>
      <c r="T529" s="14"/>
      <c r="U529" s="19"/>
      <c r="V529" s="14"/>
      <c r="W529" s="14"/>
      <c r="X529" s="14"/>
      <c r="Y529" s="14"/>
    </row>
    <row r="530">
      <c r="B530" s="13"/>
      <c r="C530" s="14"/>
      <c r="D530" s="14"/>
      <c r="E530" s="14"/>
      <c r="F530" s="14"/>
      <c r="G530" s="14"/>
      <c r="H530" s="14"/>
      <c r="I530" s="14"/>
      <c r="J530" s="14"/>
      <c r="K530" s="14"/>
      <c r="L530" s="17"/>
      <c r="M530" s="17"/>
      <c r="N530" s="14"/>
      <c r="O530" s="14"/>
      <c r="P530" s="14"/>
      <c r="Q530" s="14"/>
      <c r="R530" s="14"/>
      <c r="S530" s="14"/>
      <c r="T530" s="14"/>
      <c r="U530" s="19"/>
      <c r="V530" s="14"/>
      <c r="W530" s="14"/>
      <c r="X530" s="14"/>
      <c r="Y530" s="14"/>
    </row>
    <row r="531">
      <c r="B531" s="13"/>
      <c r="C531" s="14"/>
      <c r="D531" s="14"/>
      <c r="E531" s="14"/>
      <c r="F531" s="14"/>
      <c r="G531" s="14"/>
      <c r="H531" s="14"/>
      <c r="I531" s="14"/>
      <c r="J531" s="14"/>
      <c r="K531" s="14"/>
      <c r="L531" s="17"/>
      <c r="M531" s="17"/>
      <c r="N531" s="14"/>
      <c r="O531" s="14"/>
      <c r="P531" s="14"/>
      <c r="Q531" s="14"/>
      <c r="R531" s="14"/>
      <c r="S531" s="14"/>
      <c r="T531" s="14"/>
      <c r="U531" s="19"/>
      <c r="V531" s="14"/>
      <c r="W531" s="14"/>
      <c r="X531" s="14"/>
      <c r="Y531" s="14"/>
    </row>
    <row r="532">
      <c r="B532" s="13"/>
      <c r="C532" s="14"/>
      <c r="D532" s="14"/>
      <c r="E532" s="14"/>
      <c r="F532" s="14"/>
      <c r="G532" s="14"/>
      <c r="H532" s="14"/>
      <c r="I532" s="14"/>
      <c r="J532" s="14"/>
      <c r="K532" s="14"/>
      <c r="L532" s="17"/>
      <c r="M532" s="17"/>
      <c r="N532" s="14"/>
      <c r="O532" s="14"/>
      <c r="P532" s="14"/>
      <c r="Q532" s="14"/>
      <c r="R532" s="14"/>
      <c r="S532" s="14"/>
      <c r="T532" s="14"/>
      <c r="U532" s="19"/>
      <c r="V532" s="14"/>
      <c r="W532" s="14"/>
      <c r="X532" s="14"/>
      <c r="Y532" s="14"/>
    </row>
    <row r="533">
      <c r="B533" s="13"/>
      <c r="C533" s="14"/>
      <c r="D533" s="14"/>
      <c r="E533" s="14"/>
      <c r="F533" s="14"/>
      <c r="G533" s="14"/>
      <c r="H533" s="14"/>
      <c r="I533" s="14"/>
      <c r="J533" s="14"/>
      <c r="K533" s="14"/>
      <c r="L533" s="17"/>
      <c r="M533" s="17"/>
      <c r="N533" s="14"/>
      <c r="O533" s="14"/>
      <c r="P533" s="14"/>
      <c r="Q533" s="14"/>
      <c r="R533" s="14"/>
      <c r="S533" s="14"/>
      <c r="T533" s="14"/>
      <c r="U533" s="19"/>
      <c r="V533" s="14"/>
      <c r="W533" s="14"/>
      <c r="X533" s="14"/>
      <c r="Y533" s="14"/>
    </row>
    <row r="534">
      <c r="B534" s="13"/>
      <c r="C534" s="14"/>
      <c r="D534" s="14"/>
      <c r="E534" s="14"/>
      <c r="F534" s="14"/>
      <c r="G534" s="14"/>
      <c r="H534" s="14"/>
      <c r="I534" s="14"/>
      <c r="J534" s="14"/>
      <c r="K534" s="14"/>
      <c r="L534" s="17"/>
      <c r="M534" s="17"/>
      <c r="N534" s="14"/>
      <c r="O534" s="14"/>
      <c r="P534" s="14"/>
      <c r="Q534" s="14"/>
      <c r="R534" s="14"/>
      <c r="S534" s="14"/>
      <c r="T534" s="14"/>
      <c r="U534" s="19"/>
      <c r="V534" s="14"/>
      <c r="W534" s="14"/>
      <c r="X534" s="14"/>
      <c r="Y534" s="14"/>
    </row>
    <row r="535">
      <c r="B535" s="13"/>
      <c r="C535" s="14"/>
      <c r="D535" s="14"/>
      <c r="E535" s="14"/>
      <c r="F535" s="14"/>
      <c r="G535" s="14"/>
      <c r="H535" s="14"/>
      <c r="I535" s="14"/>
      <c r="J535" s="14"/>
      <c r="K535" s="14"/>
      <c r="L535" s="17"/>
      <c r="M535" s="17"/>
      <c r="N535" s="14"/>
      <c r="O535" s="14"/>
      <c r="P535" s="14"/>
      <c r="Q535" s="14"/>
      <c r="R535" s="14"/>
      <c r="S535" s="14"/>
      <c r="T535" s="14"/>
      <c r="U535" s="19"/>
      <c r="V535" s="14"/>
      <c r="W535" s="14"/>
      <c r="X535" s="14"/>
      <c r="Y535" s="14"/>
    </row>
    <row r="536">
      <c r="B536" s="13"/>
      <c r="C536" s="14"/>
      <c r="D536" s="14"/>
      <c r="E536" s="14"/>
      <c r="F536" s="14"/>
      <c r="G536" s="14"/>
      <c r="H536" s="14"/>
      <c r="I536" s="14"/>
      <c r="J536" s="14"/>
      <c r="K536" s="14"/>
      <c r="L536" s="17"/>
      <c r="M536" s="17"/>
      <c r="N536" s="14"/>
      <c r="O536" s="14"/>
      <c r="P536" s="14"/>
      <c r="Q536" s="14"/>
      <c r="R536" s="14"/>
      <c r="S536" s="14"/>
      <c r="T536" s="14"/>
      <c r="U536" s="19"/>
      <c r="V536" s="14"/>
      <c r="W536" s="14"/>
      <c r="X536" s="14"/>
      <c r="Y536" s="14"/>
    </row>
    <row r="537">
      <c r="B537" s="13"/>
      <c r="C537" s="14"/>
      <c r="D537" s="14"/>
      <c r="E537" s="14"/>
      <c r="F537" s="14"/>
      <c r="G537" s="14"/>
      <c r="H537" s="14"/>
      <c r="I537" s="14"/>
      <c r="J537" s="14"/>
      <c r="K537" s="14"/>
      <c r="L537" s="17"/>
      <c r="M537" s="17"/>
      <c r="N537" s="14"/>
      <c r="O537" s="14"/>
      <c r="P537" s="14"/>
      <c r="Q537" s="14"/>
      <c r="R537" s="14"/>
      <c r="S537" s="14"/>
      <c r="T537" s="14"/>
      <c r="U537" s="19"/>
      <c r="V537" s="14"/>
      <c r="W537" s="14"/>
      <c r="X537" s="14"/>
      <c r="Y537" s="14"/>
    </row>
    <row r="538">
      <c r="B538" s="13"/>
      <c r="C538" s="14"/>
      <c r="D538" s="14"/>
      <c r="E538" s="14"/>
      <c r="F538" s="14"/>
      <c r="G538" s="14"/>
      <c r="H538" s="14"/>
      <c r="I538" s="14"/>
      <c r="J538" s="14"/>
      <c r="K538" s="14"/>
      <c r="L538" s="17"/>
      <c r="M538" s="17"/>
      <c r="N538" s="14"/>
      <c r="O538" s="14"/>
      <c r="P538" s="14"/>
      <c r="Q538" s="14"/>
      <c r="R538" s="14"/>
      <c r="S538" s="14"/>
      <c r="T538" s="14"/>
      <c r="U538" s="19"/>
      <c r="V538" s="14"/>
      <c r="W538" s="14"/>
      <c r="X538" s="14"/>
      <c r="Y538" s="14"/>
    </row>
    <row r="539">
      <c r="B539" s="13"/>
      <c r="C539" s="14"/>
      <c r="D539" s="14"/>
      <c r="E539" s="14"/>
      <c r="F539" s="14"/>
      <c r="G539" s="14"/>
      <c r="H539" s="14"/>
      <c r="I539" s="14"/>
      <c r="J539" s="14"/>
      <c r="K539" s="14"/>
      <c r="L539" s="17"/>
      <c r="M539" s="17"/>
      <c r="N539" s="14"/>
      <c r="O539" s="14"/>
      <c r="P539" s="14"/>
      <c r="Q539" s="14"/>
      <c r="R539" s="14"/>
      <c r="S539" s="14"/>
      <c r="T539" s="14"/>
      <c r="U539" s="19"/>
      <c r="V539" s="14"/>
      <c r="W539" s="14"/>
      <c r="X539" s="14"/>
      <c r="Y539" s="14"/>
    </row>
    <row r="540">
      <c r="B540" s="13"/>
      <c r="C540" s="14"/>
      <c r="D540" s="14"/>
      <c r="E540" s="14"/>
      <c r="F540" s="14"/>
      <c r="G540" s="14"/>
      <c r="H540" s="14"/>
      <c r="I540" s="14"/>
      <c r="J540" s="14"/>
      <c r="K540" s="14"/>
      <c r="L540" s="17"/>
      <c r="M540" s="17"/>
      <c r="N540" s="14"/>
      <c r="O540" s="14"/>
      <c r="P540" s="14"/>
      <c r="Q540" s="14"/>
      <c r="R540" s="14"/>
      <c r="S540" s="14"/>
      <c r="T540" s="14"/>
      <c r="U540" s="19"/>
      <c r="V540" s="14"/>
      <c r="W540" s="14"/>
      <c r="X540" s="14"/>
      <c r="Y540" s="14"/>
    </row>
    <row r="541">
      <c r="B541" s="13"/>
      <c r="C541" s="14"/>
      <c r="D541" s="14"/>
      <c r="E541" s="14"/>
      <c r="F541" s="14"/>
      <c r="G541" s="14"/>
      <c r="H541" s="14"/>
      <c r="I541" s="14"/>
      <c r="J541" s="14"/>
      <c r="K541" s="14"/>
      <c r="L541" s="17"/>
      <c r="M541" s="17"/>
      <c r="N541" s="14"/>
      <c r="O541" s="14"/>
      <c r="P541" s="14"/>
      <c r="Q541" s="14"/>
      <c r="R541" s="14"/>
      <c r="S541" s="14"/>
      <c r="T541" s="14"/>
      <c r="U541" s="19"/>
      <c r="V541" s="14"/>
      <c r="W541" s="14"/>
      <c r="X541" s="14"/>
      <c r="Y541" s="14"/>
    </row>
    <row r="542">
      <c r="B542" s="13"/>
      <c r="C542" s="14"/>
      <c r="D542" s="14"/>
      <c r="E542" s="14"/>
      <c r="F542" s="14"/>
      <c r="G542" s="14"/>
      <c r="H542" s="14"/>
      <c r="I542" s="14"/>
      <c r="J542" s="14"/>
      <c r="K542" s="14"/>
      <c r="L542" s="17"/>
      <c r="M542" s="17"/>
      <c r="N542" s="14"/>
      <c r="O542" s="14"/>
      <c r="P542" s="14"/>
      <c r="Q542" s="14"/>
      <c r="R542" s="14"/>
      <c r="S542" s="14"/>
      <c r="T542" s="14"/>
      <c r="U542" s="19"/>
      <c r="V542" s="14"/>
      <c r="W542" s="14"/>
      <c r="X542" s="14"/>
      <c r="Y542" s="14"/>
    </row>
    <row r="543">
      <c r="B543" s="13"/>
      <c r="C543" s="14"/>
      <c r="D543" s="14"/>
      <c r="E543" s="14"/>
      <c r="F543" s="14"/>
      <c r="G543" s="14"/>
      <c r="H543" s="14"/>
      <c r="I543" s="14"/>
      <c r="J543" s="14"/>
      <c r="K543" s="14"/>
      <c r="L543" s="17"/>
      <c r="M543" s="17"/>
      <c r="N543" s="14"/>
      <c r="O543" s="14"/>
      <c r="P543" s="14"/>
      <c r="Q543" s="14"/>
      <c r="R543" s="14"/>
      <c r="S543" s="14"/>
      <c r="T543" s="14"/>
      <c r="U543" s="19"/>
      <c r="V543" s="14"/>
      <c r="W543" s="14"/>
      <c r="X543" s="14"/>
      <c r="Y543" s="14"/>
    </row>
    <row r="544">
      <c r="B544" s="13"/>
      <c r="C544" s="14"/>
      <c r="D544" s="14"/>
      <c r="E544" s="14"/>
      <c r="F544" s="14"/>
      <c r="G544" s="14"/>
      <c r="H544" s="14"/>
      <c r="I544" s="14"/>
      <c r="J544" s="14"/>
      <c r="K544" s="14"/>
      <c r="L544" s="17"/>
      <c r="M544" s="17"/>
      <c r="N544" s="14"/>
      <c r="O544" s="14"/>
      <c r="P544" s="14"/>
      <c r="Q544" s="14"/>
      <c r="R544" s="14"/>
      <c r="S544" s="14"/>
      <c r="T544" s="14"/>
      <c r="U544" s="19"/>
      <c r="V544" s="14"/>
      <c r="W544" s="14"/>
      <c r="X544" s="14"/>
      <c r="Y544" s="14"/>
    </row>
    <row r="545">
      <c r="B545" s="13"/>
      <c r="C545" s="14"/>
      <c r="D545" s="14"/>
      <c r="E545" s="14"/>
      <c r="F545" s="14"/>
      <c r="G545" s="14"/>
      <c r="H545" s="14"/>
      <c r="I545" s="14"/>
      <c r="J545" s="14"/>
      <c r="K545" s="14"/>
      <c r="L545" s="17"/>
      <c r="M545" s="17"/>
      <c r="N545" s="14"/>
      <c r="O545" s="14"/>
      <c r="P545" s="14"/>
      <c r="Q545" s="14"/>
      <c r="R545" s="14"/>
      <c r="S545" s="14"/>
      <c r="T545" s="14"/>
      <c r="U545" s="19"/>
      <c r="V545" s="14"/>
      <c r="W545" s="14"/>
      <c r="X545" s="14"/>
      <c r="Y545" s="14"/>
    </row>
    <row r="546">
      <c r="B546" s="13"/>
      <c r="C546" s="14"/>
      <c r="D546" s="14"/>
      <c r="E546" s="14"/>
      <c r="F546" s="14"/>
      <c r="G546" s="14"/>
      <c r="H546" s="14"/>
      <c r="I546" s="14"/>
      <c r="J546" s="14"/>
      <c r="K546" s="14"/>
      <c r="L546" s="17"/>
      <c r="M546" s="17"/>
      <c r="N546" s="14"/>
      <c r="O546" s="14"/>
      <c r="P546" s="14"/>
      <c r="Q546" s="14"/>
      <c r="R546" s="14"/>
      <c r="S546" s="14"/>
      <c r="T546" s="14"/>
      <c r="U546" s="19"/>
      <c r="V546" s="14"/>
      <c r="W546" s="14"/>
      <c r="X546" s="14"/>
      <c r="Y546" s="14"/>
    </row>
    <row r="547">
      <c r="B547" s="13"/>
      <c r="C547" s="14"/>
      <c r="D547" s="14"/>
      <c r="E547" s="14"/>
      <c r="F547" s="14"/>
      <c r="G547" s="14"/>
      <c r="H547" s="14"/>
      <c r="I547" s="14"/>
      <c r="J547" s="14"/>
      <c r="K547" s="14"/>
      <c r="L547" s="17"/>
      <c r="M547" s="17"/>
      <c r="N547" s="14"/>
      <c r="O547" s="14"/>
      <c r="P547" s="14"/>
      <c r="Q547" s="14"/>
      <c r="R547" s="14"/>
      <c r="S547" s="14"/>
      <c r="T547" s="14"/>
      <c r="U547" s="19"/>
      <c r="V547" s="14"/>
      <c r="W547" s="14"/>
      <c r="X547" s="14"/>
      <c r="Y547" s="14"/>
    </row>
    <row r="548">
      <c r="B548" s="13"/>
      <c r="C548" s="14"/>
      <c r="D548" s="14"/>
      <c r="E548" s="14"/>
      <c r="F548" s="14"/>
      <c r="G548" s="14"/>
      <c r="H548" s="14"/>
      <c r="I548" s="14"/>
      <c r="J548" s="14"/>
      <c r="K548" s="14"/>
      <c r="L548" s="17"/>
      <c r="M548" s="17"/>
      <c r="N548" s="14"/>
      <c r="O548" s="14"/>
      <c r="P548" s="14"/>
      <c r="Q548" s="14"/>
      <c r="R548" s="14"/>
      <c r="S548" s="14"/>
      <c r="T548" s="14"/>
      <c r="U548" s="19"/>
      <c r="V548" s="14"/>
      <c r="W548" s="14"/>
      <c r="X548" s="14"/>
      <c r="Y548" s="14"/>
    </row>
    <row r="549">
      <c r="B549" s="13"/>
      <c r="C549" s="14"/>
      <c r="D549" s="14"/>
      <c r="E549" s="14"/>
      <c r="F549" s="14"/>
      <c r="G549" s="14"/>
      <c r="H549" s="14"/>
      <c r="I549" s="14"/>
      <c r="J549" s="14"/>
      <c r="K549" s="14"/>
      <c r="L549" s="17"/>
      <c r="M549" s="17"/>
      <c r="N549" s="14"/>
      <c r="O549" s="14"/>
      <c r="P549" s="14"/>
      <c r="Q549" s="14"/>
      <c r="R549" s="14"/>
      <c r="S549" s="14"/>
      <c r="T549" s="14"/>
      <c r="U549" s="19"/>
      <c r="V549" s="14"/>
      <c r="W549" s="14"/>
      <c r="X549" s="14"/>
      <c r="Y549" s="14"/>
    </row>
    <row r="550">
      <c r="B550" s="13"/>
      <c r="C550" s="14"/>
      <c r="D550" s="14"/>
      <c r="E550" s="14"/>
      <c r="F550" s="14"/>
      <c r="G550" s="14"/>
      <c r="H550" s="14"/>
      <c r="I550" s="14"/>
      <c r="J550" s="14"/>
      <c r="K550" s="14"/>
      <c r="L550" s="17"/>
      <c r="M550" s="17"/>
      <c r="N550" s="14"/>
      <c r="O550" s="14"/>
      <c r="P550" s="14"/>
      <c r="Q550" s="14"/>
      <c r="R550" s="14"/>
      <c r="S550" s="14"/>
      <c r="T550" s="14"/>
      <c r="U550" s="19"/>
      <c r="V550" s="14"/>
      <c r="W550" s="14"/>
      <c r="X550" s="14"/>
      <c r="Y550" s="14"/>
    </row>
    <row r="551">
      <c r="B551" s="13"/>
      <c r="C551" s="14"/>
      <c r="D551" s="14"/>
      <c r="E551" s="14"/>
      <c r="F551" s="14"/>
      <c r="G551" s="14"/>
      <c r="H551" s="14"/>
      <c r="I551" s="14"/>
      <c r="J551" s="14"/>
      <c r="K551" s="14"/>
      <c r="L551" s="17"/>
      <c r="M551" s="17"/>
      <c r="N551" s="14"/>
      <c r="O551" s="14"/>
      <c r="P551" s="14"/>
      <c r="Q551" s="14"/>
      <c r="R551" s="14"/>
      <c r="S551" s="14"/>
      <c r="T551" s="14"/>
      <c r="U551" s="19"/>
      <c r="V551" s="14"/>
      <c r="W551" s="14"/>
      <c r="X551" s="14"/>
      <c r="Y551" s="14"/>
    </row>
    <row r="552">
      <c r="B552" s="13"/>
      <c r="C552" s="14"/>
      <c r="D552" s="14"/>
      <c r="E552" s="14"/>
      <c r="F552" s="14"/>
      <c r="G552" s="14"/>
      <c r="H552" s="14"/>
      <c r="I552" s="14"/>
      <c r="J552" s="14"/>
      <c r="K552" s="14"/>
      <c r="L552" s="17"/>
      <c r="M552" s="17"/>
      <c r="N552" s="14"/>
      <c r="O552" s="14"/>
      <c r="P552" s="14"/>
      <c r="Q552" s="14"/>
      <c r="R552" s="14"/>
      <c r="S552" s="14"/>
      <c r="T552" s="14"/>
      <c r="U552" s="19"/>
      <c r="V552" s="14"/>
      <c r="W552" s="14"/>
      <c r="X552" s="14"/>
      <c r="Y552" s="14"/>
    </row>
    <row r="553">
      <c r="B553" s="13"/>
      <c r="C553" s="14"/>
      <c r="D553" s="14"/>
      <c r="E553" s="14"/>
      <c r="F553" s="14"/>
      <c r="G553" s="14"/>
      <c r="H553" s="14"/>
      <c r="I553" s="14"/>
      <c r="J553" s="14"/>
      <c r="K553" s="14"/>
      <c r="L553" s="17"/>
      <c r="M553" s="17"/>
      <c r="N553" s="14"/>
      <c r="O553" s="14"/>
      <c r="P553" s="14"/>
      <c r="Q553" s="14"/>
      <c r="R553" s="14"/>
      <c r="S553" s="14"/>
      <c r="T553" s="14"/>
      <c r="U553" s="19"/>
      <c r="V553" s="14"/>
      <c r="W553" s="14"/>
      <c r="X553" s="14"/>
      <c r="Y553" s="14"/>
    </row>
    <row r="554">
      <c r="B554" s="13"/>
      <c r="C554" s="14"/>
      <c r="D554" s="14"/>
      <c r="E554" s="14"/>
      <c r="F554" s="14"/>
      <c r="G554" s="14"/>
      <c r="H554" s="14"/>
      <c r="I554" s="14"/>
      <c r="J554" s="14"/>
      <c r="K554" s="14"/>
      <c r="L554" s="17"/>
      <c r="M554" s="17"/>
      <c r="N554" s="14"/>
      <c r="O554" s="14"/>
      <c r="P554" s="14"/>
      <c r="Q554" s="14"/>
      <c r="R554" s="14"/>
      <c r="S554" s="14"/>
      <c r="T554" s="14"/>
      <c r="U554" s="19"/>
      <c r="V554" s="14"/>
      <c r="W554" s="14"/>
      <c r="X554" s="14"/>
      <c r="Y554" s="14"/>
    </row>
    <row r="555">
      <c r="B555" s="13"/>
      <c r="C555" s="14"/>
      <c r="D555" s="14"/>
      <c r="E555" s="14"/>
      <c r="F555" s="14"/>
      <c r="G555" s="14"/>
      <c r="H555" s="14"/>
      <c r="I555" s="14"/>
      <c r="J555" s="14"/>
      <c r="K555" s="14"/>
      <c r="L555" s="17"/>
      <c r="M555" s="17"/>
      <c r="N555" s="14"/>
      <c r="O555" s="14"/>
      <c r="P555" s="14"/>
      <c r="Q555" s="14"/>
      <c r="R555" s="14"/>
      <c r="S555" s="14"/>
      <c r="T555" s="14"/>
      <c r="U555" s="19"/>
      <c r="V555" s="14"/>
      <c r="W555" s="14"/>
      <c r="X555" s="14"/>
      <c r="Y555" s="14"/>
    </row>
    <row r="556"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7"/>
      <c r="M556" s="17"/>
      <c r="N556" s="14"/>
      <c r="O556" s="14"/>
      <c r="P556" s="14"/>
      <c r="Q556" s="14"/>
      <c r="R556" s="14"/>
      <c r="S556" s="14"/>
      <c r="T556" s="14"/>
      <c r="U556" s="19"/>
      <c r="V556" s="14"/>
      <c r="W556" s="14"/>
      <c r="X556" s="14"/>
      <c r="Y556" s="14"/>
    </row>
    <row r="557">
      <c r="B557" s="13"/>
      <c r="C557" s="14"/>
      <c r="D557" s="14"/>
      <c r="E557" s="14"/>
      <c r="F557" s="14"/>
      <c r="G557" s="14"/>
      <c r="H557" s="14"/>
      <c r="I557" s="14"/>
      <c r="J557" s="14"/>
      <c r="K557" s="14"/>
      <c r="L557" s="17"/>
      <c r="M557" s="17"/>
      <c r="N557" s="14"/>
      <c r="O557" s="14"/>
      <c r="P557" s="14"/>
      <c r="Q557" s="14"/>
      <c r="R557" s="14"/>
      <c r="S557" s="14"/>
      <c r="T557" s="14"/>
      <c r="U557" s="19"/>
      <c r="V557" s="14"/>
      <c r="W557" s="14"/>
      <c r="X557" s="14"/>
      <c r="Y557" s="14"/>
    </row>
    <row r="558">
      <c r="B558" s="13"/>
      <c r="C558" s="14"/>
      <c r="D558" s="14"/>
      <c r="E558" s="14"/>
      <c r="F558" s="14"/>
      <c r="G558" s="14"/>
      <c r="H558" s="14"/>
      <c r="I558" s="14"/>
      <c r="J558" s="14"/>
      <c r="K558" s="14"/>
      <c r="L558" s="17"/>
      <c r="M558" s="17"/>
      <c r="N558" s="14"/>
      <c r="O558" s="14"/>
      <c r="P558" s="14"/>
      <c r="Q558" s="14"/>
      <c r="R558" s="14"/>
      <c r="S558" s="14"/>
      <c r="T558" s="14"/>
      <c r="U558" s="19"/>
      <c r="V558" s="14"/>
      <c r="W558" s="14"/>
      <c r="X558" s="14"/>
      <c r="Y558" s="14"/>
    </row>
    <row r="559">
      <c r="B559" s="13"/>
      <c r="C559" s="14"/>
      <c r="D559" s="14"/>
      <c r="E559" s="14"/>
      <c r="F559" s="14"/>
      <c r="G559" s="14"/>
      <c r="H559" s="14"/>
      <c r="I559" s="14"/>
      <c r="J559" s="14"/>
      <c r="K559" s="14"/>
      <c r="L559" s="17"/>
      <c r="M559" s="17"/>
      <c r="N559" s="14"/>
      <c r="O559" s="14"/>
      <c r="P559" s="14"/>
      <c r="Q559" s="14"/>
      <c r="R559" s="14"/>
      <c r="S559" s="14"/>
      <c r="T559" s="14"/>
      <c r="U559" s="19"/>
      <c r="V559" s="14"/>
      <c r="W559" s="14"/>
      <c r="X559" s="14"/>
      <c r="Y559" s="14"/>
    </row>
    <row r="560">
      <c r="B560" s="13"/>
      <c r="C560" s="14"/>
      <c r="D560" s="14"/>
      <c r="E560" s="14"/>
      <c r="F560" s="14"/>
      <c r="G560" s="14"/>
      <c r="H560" s="14"/>
      <c r="I560" s="14"/>
      <c r="J560" s="14"/>
      <c r="K560" s="14"/>
      <c r="L560" s="17"/>
      <c r="M560" s="17"/>
      <c r="N560" s="14"/>
      <c r="O560" s="14"/>
      <c r="P560" s="14"/>
      <c r="Q560" s="14"/>
      <c r="R560" s="14"/>
      <c r="S560" s="14"/>
      <c r="T560" s="14"/>
      <c r="U560" s="19"/>
      <c r="V560" s="14"/>
      <c r="W560" s="14"/>
      <c r="X560" s="14"/>
      <c r="Y560" s="14"/>
    </row>
    <row r="561">
      <c r="B561" s="13"/>
      <c r="C561" s="14"/>
      <c r="D561" s="14"/>
      <c r="E561" s="14"/>
      <c r="F561" s="14"/>
      <c r="G561" s="14"/>
      <c r="H561" s="14"/>
      <c r="I561" s="14"/>
      <c r="J561" s="14"/>
      <c r="K561" s="14"/>
      <c r="L561" s="17"/>
      <c r="M561" s="17"/>
      <c r="N561" s="14"/>
      <c r="O561" s="14"/>
      <c r="P561" s="14"/>
      <c r="Q561" s="14"/>
      <c r="R561" s="14"/>
      <c r="S561" s="14"/>
      <c r="T561" s="14"/>
      <c r="U561" s="19"/>
      <c r="V561" s="14"/>
      <c r="W561" s="14"/>
      <c r="X561" s="14"/>
      <c r="Y561" s="14"/>
    </row>
    <row r="562">
      <c r="B562" s="13"/>
      <c r="C562" s="14"/>
      <c r="D562" s="14"/>
      <c r="E562" s="14"/>
      <c r="F562" s="14"/>
      <c r="G562" s="14"/>
      <c r="H562" s="14"/>
      <c r="I562" s="14"/>
      <c r="J562" s="14"/>
      <c r="K562" s="14"/>
      <c r="L562" s="17"/>
      <c r="M562" s="17"/>
      <c r="N562" s="14"/>
      <c r="O562" s="14"/>
      <c r="P562" s="14"/>
      <c r="Q562" s="14"/>
      <c r="R562" s="14"/>
      <c r="S562" s="14"/>
      <c r="T562" s="14"/>
      <c r="U562" s="19"/>
      <c r="V562" s="14"/>
      <c r="W562" s="14"/>
      <c r="X562" s="14"/>
      <c r="Y562" s="14"/>
    </row>
    <row r="563">
      <c r="B563" s="13"/>
      <c r="C563" s="14"/>
      <c r="D563" s="14"/>
      <c r="E563" s="14"/>
      <c r="F563" s="14"/>
      <c r="G563" s="14"/>
      <c r="H563" s="14"/>
      <c r="I563" s="14"/>
      <c r="J563" s="14"/>
      <c r="K563" s="14"/>
      <c r="L563" s="17"/>
      <c r="M563" s="17"/>
      <c r="N563" s="14"/>
      <c r="O563" s="14"/>
      <c r="P563" s="14"/>
      <c r="Q563" s="14"/>
      <c r="R563" s="14"/>
      <c r="S563" s="14"/>
      <c r="T563" s="14"/>
      <c r="U563" s="19"/>
      <c r="V563" s="14"/>
      <c r="W563" s="14"/>
      <c r="X563" s="14"/>
      <c r="Y563" s="14"/>
    </row>
    <row r="564">
      <c r="B564" s="13"/>
      <c r="C564" s="14"/>
      <c r="D564" s="14"/>
      <c r="E564" s="14"/>
      <c r="F564" s="14"/>
      <c r="G564" s="14"/>
      <c r="H564" s="14"/>
      <c r="I564" s="14"/>
      <c r="J564" s="14"/>
      <c r="K564" s="14"/>
      <c r="L564" s="17"/>
      <c r="M564" s="17"/>
      <c r="N564" s="14"/>
      <c r="O564" s="14"/>
      <c r="P564" s="14"/>
      <c r="Q564" s="14"/>
      <c r="R564" s="14"/>
      <c r="S564" s="14"/>
      <c r="T564" s="14"/>
      <c r="U564" s="19"/>
      <c r="V564" s="14"/>
      <c r="W564" s="14"/>
      <c r="X564" s="14"/>
      <c r="Y564" s="14"/>
    </row>
    <row r="565">
      <c r="B565" s="13"/>
      <c r="C565" s="14"/>
      <c r="D565" s="14"/>
      <c r="E565" s="14"/>
      <c r="F565" s="14"/>
      <c r="G565" s="14"/>
      <c r="H565" s="14"/>
      <c r="I565" s="14"/>
      <c r="J565" s="14"/>
      <c r="K565" s="14"/>
      <c r="L565" s="17"/>
      <c r="M565" s="17"/>
      <c r="N565" s="14"/>
      <c r="O565" s="14"/>
      <c r="P565" s="14"/>
      <c r="Q565" s="14"/>
      <c r="R565" s="14"/>
      <c r="S565" s="14"/>
      <c r="T565" s="14"/>
      <c r="U565" s="19"/>
      <c r="V565" s="14"/>
      <c r="W565" s="14"/>
      <c r="X565" s="14"/>
      <c r="Y565" s="14"/>
    </row>
    <row r="566">
      <c r="B566" s="13"/>
      <c r="C566" s="14"/>
      <c r="D566" s="14"/>
      <c r="E566" s="14"/>
      <c r="F566" s="14"/>
      <c r="G566" s="14"/>
      <c r="H566" s="14"/>
      <c r="I566" s="14"/>
      <c r="J566" s="14"/>
      <c r="K566" s="14"/>
      <c r="L566" s="17"/>
      <c r="M566" s="17"/>
      <c r="N566" s="14"/>
      <c r="O566" s="14"/>
      <c r="P566" s="14"/>
      <c r="Q566" s="14"/>
      <c r="R566" s="14"/>
      <c r="S566" s="14"/>
      <c r="T566" s="14"/>
      <c r="U566" s="19"/>
      <c r="V566" s="14"/>
      <c r="W566" s="14"/>
      <c r="X566" s="14"/>
      <c r="Y566" s="14"/>
    </row>
    <row r="567">
      <c r="B567" s="13"/>
      <c r="C567" s="14"/>
      <c r="D567" s="14"/>
      <c r="E567" s="14"/>
      <c r="F567" s="14"/>
      <c r="G567" s="14"/>
      <c r="H567" s="14"/>
      <c r="I567" s="14"/>
      <c r="J567" s="14"/>
      <c r="K567" s="14"/>
      <c r="L567" s="17"/>
      <c r="M567" s="17"/>
      <c r="N567" s="14"/>
      <c r="O567" s="14"/>
      <c r="P567" s="14"/>
      <c r="Q567" s="14"/>
      <c r="R567" s="14"/>
      <c r="S567" s="14"/>
      <c r="T567" s="14"/>
      <c r="U567" s="19"/>
      <c r="V567" s="14"/>
      <c r="W567" s="14"/>
      <c r="X567" s="14"/>
      <c r="Y567" s="14"/>
    </row>
    <row r="568">
      <c r="B568" s="13"/>
      <c r="C568" s="14"/>
      <c r="D568" s="14"/>
      <c r="E568" s="14"/>
      <c r="F568" s="14"/>
      <c r="G568" s="14"/>
      <c r="H568" s="14"/>
      <c r="I568" s="14"/>
      <c r="J568" s="14"/>
      <c r="K568" s="14"/>
      <c r="L568" s="17"/>
      <c r="M568" s="17"/>
      <c r="N568" s="14"/>
      <c r="O568" s="14"/>
      <c r="P568" s="14"/>
      <c r="Q568" s="14"/>
      <c r="R568" s="14"/>
      <c r="S568" s="14"/>
      <c r="T568" s="14"/>
      <c r="U568" s="19"/>
      <c r="V568" s="14"/>
      <c r="W568" s="14"/>
      <c r="X568" s="14"/>
      <c r="Y568" s="14"/>
    </row>
    <row r="569">
      <c r="B569" s="13"/>
      <c r="C569" s="14"/>
      <c r="D569" s="14"/>
      <c r="E569" s="14"/>
      <c r="F569" s="14"/>
      <c r="G569" s="14"/>
      <c r="H569" s="14"/>
      <c r="I569" s="14"/>
      <c r="J569" s="14"/>
      <c r="K569" s="14"/>
      <c r="L569" s="17"/>
      <c r="M569" s="17"/>
      <c r="N569" s="14"/>
      <c r="O569" s="14"/>
      <c r="P569" s="14"/>
      <c r="Q569" s="14"/>
      <c r="R569" s="14"/>
      <c r="S569" s="14"/>
      <c r="T569" s="14"/>
      <c r="U569" s="19"/>
      <c r="V569" s="14"/>
      <c r="W569" s="14"/>
      <c r="X569" s="14"/>
      <c r="Y569" s="14"/>
    </row>
    <row r="570">
      <c r="B570" s="13"/>
      <c r="C570" s="14"/>
      <c r="D570" s="14"/>
      <c r="E570" s="14"/>
      <c r="F570" s="14"/>
      <c r="G570" s="14"/>
      <c r="H570" s="14"/>
      <c r="I570" s="14"/>
      <c r="J570" s="14"/>
      <c r="K570" s="14"/>
      <c r="L570" s="17"/>
      <c r="M570" s="17"/>
      <c r="N570" s="14"/>
      <c r="O570" s="14"/>
      <c r="P570" s="14"/>
      <c r="Q570" s="14"/>
      <c r="R570" s="14"/>
      <c r="S570" s="14"/>
      <c r="T570" s="14"/>
      <c r="U570" s="19"/>
      <c r="V570" s="14"/>
      <c r="W570" s="14"/>
      <c r="X570" s="14"/>
      <c r="Y570" s="14"/>
    </row>
    <row r="571">
      <c r="B571" s="13"/>
      <c r="C571" s="14"/>
      <c r="D571" s="14"/>
      <c r="E571" s="14"/>
      <c r="F571" s="14"/>
      <c r="G571" s="14"/>
      <c r="H571" s="14"/>
      <c r="I571" s="14"/>
      <c r="J571" s="14"/>
      <c r="K571" s="14"/>
      <c r="L571" s="17"/>
      <c r="M571" s="17"/>
      <c r="N571" s="14"/>
      <c r="O571" s="14"/>
      <c r="P571" s="14"/>
      <c r="Q571" s="14"/>
      <c r="R571" s="14"/>
      <c r="S571" s="14"/>
      <c r="T571" s="14"/>
      <c r="U571" s="19"/>
      <c r="V571" s="14"/>
      <c r="W571" s="14"/>
      <c r="X571" s="14"/>
      <c r="Y571" s="14"/>
    </row>
    <row r="572">
      <c r="B572" s="13"/>
      <c r="C572" s="14"/>
      <c r="D572" s="14"/>
      <c r="E572" s="14"/>
      <c r="F572" s="14"/>
      <c r="G572" s="14"/>
      <c r="H572" s="14"/>
      <c r="I572" s="14"/>
      <c r="J572" s="14"/>
      <c r="K572" s="14"/>
      <c r="L572" s="17"/>
      <c r="M572" s="17"/>
      <c r="N572" s="14"/>
      <c r="O572" s="14"/>
      <c r="P572" s="14"/>
      <c r="Q572" s="14"/>
      <c r="R572" s="14"/>
      <c r="S572" s="14"/>
      <c r="T572" s="14"/>
      <c r="U572" s="19"/>
      <c r="V572" s="14"/>
      <c r="W572" s="14"/>
      <c r="X572" s="14"/>
      <c r="Y572" s="14"/>
    </row>
    <row r="573">
      <c r="B573" s="13"/>
      <c r="C573" s="14"/>
      <c r="D573" s="14"/>
      <c r="E573" s="14"/>
      <c r="F573" s="14"/>
      <c r="G573" s="14"/>
      <c r="H573" s="14"/>
      <c r="I573" s="14"/>
      <c r="J573" s="14"/>
      <c r="K573" s="14"/>
      <c r="L573" s="17"/>
      <c r="M573" s="17"/>
      <c r="N573" s="14"/>
      <c r="O573" s="14"/>
      <c r="P573" s="14"/>
      <c r="Q573" s="14"/>
      <c r="R573" s="14"/>
      <c r="S573" s="14"/>
      <c r="T573" s="14"/>
      <c r="U573" s="19"/>
      <c r="V573" s="14"/>
      <c r="W573" s="14"/>
      <c r="X573" s="14"/>
      <c r="Y573" s="14"/>
    </row>
    <row r="574">
      <c r="B574" s="13"/>
      <c r="C574" s="14"/>
      <c r="D574" s="14"/>
      <c r="E574" s="14"/>
      <c r="F574" s="14"/>
      <c r="G574" s="14"/>
      <c r="H574" s="14"/>
      <c r="I574" s="14"/>
      <c r="J574" s="14"/>
      <c r="K574" s="14"/>
      <c r="L574" s="17"/>
      <c r="M574" s="17"/>
      <c r="N574" s="14"/>
      <c r="O574" s="14"/>
      <c r="P574" s="14"/>
      <c r="Q574" s="14"/>
      <c r="R574" s="14"/>
      <c r="S574" s="14"/>
      <c r="T574" s="14"/>
      <c r="U574" s="19"/>
      <c r="V574" s="14"/>
      <c r="W574" s="14"/>
      <c r="X574" s="14"/>
      <c r="Y574" s="14"/>
    </row>
    <row r="575">
      <c r="B575" s="13"/>
      <c r="C575" s="14"/>
      <c r="D575" s="14"/>
      <c r="E575" s="14"/>
      <c r="F575" s="14"/>
      <c r="G575" s="14"/>
      <c r="H575" s="14"/>
      <c r="I575" s="14"/>
      <c r="J575" s="14"/>
      <c r="K575" s="14"/>
      <c r="L575" s="17"/>
      <c r="M575" s="17"/>
      <c r="N575" s="14"/>
      <c r="O575" s="14"/>
      <c r="P575" s="14"/>
      <c r="Q575" s="14"/>
      <c r="R575" s="14"/>
      <c r="S575" s="14"/>
      <c r="T575" s="14"/>
      <c r="U575" s="19"/>
      <c r="V575" s="14"/>
      <c r="W575" s="14"/>
      <c r="X575" s="14"/>
      <c r="Y575" s="14"/>
    </row>
    <row r="576">
      <c r="B576" s="13"/>
      <c r="C576" s="14"/>
      <c r="D576" s="14"/>
      <c r="E576" s="14"/>
      <c r="F576" s="14"/>
      <c r="G576" s="14"/>
      <c r="H576" s="14"/>
      <c r="I576" s="14"/>
      <c r="J576" s="14"/>
      <c r="K576" s="14"/>
      <c r="L576" s="17"/>
      <c r="M576" s="17"/>
      <c r="N576" s="14"/>
      <c r="O576" s="14"/>
      <c r="P576" s="14"/>
      <c r="Q576" s="14"/>
      <c r="R576" s="14"/>
      <c r="S576" s="14"/>
      <c r="T576" s="14"/>
      <c r="U576" s="19"/>
      <c r="V576" s="14"/>
      <c r="W576" s="14"/>
      <c r="X576" s="14"/>
      <c r="Y576" s="14"/>
    </row>
    <row r="577">
      <c r="B577" s="13"/>
      <c r="C577" s="14"/>
      <c r="D577" s="14"/>
      <c r="E577" s="14"/>
      <c r="F577" s="14"/>
      <c r="G577" s="14"/>
      <c r="H577" s="14"/>
      <c r="I577" s="14"/>
      <c r="J577" s="14"/>
      <c r="K577" s="14"/>
      <c r="L577" s="17"/>
      <c r="M577" s="17"/>
      <c r="N577" s="14"/>
      <c r="O577" s="14"/>
      <c r="P577" s="14"/>
      <c r="Q577" s="14"/>
      <c r="R577" s="14"/>
      <c r="S577" s="14"/>
      <c r="T577" s="14"/>
      <c r="U577" s="19"/>
      <c r="V577" s="14"/>
      <c r="W577" s="14"/>
      <c r="X577" s="14"/>
      <c r="Y577" s="14"/>
    </row>
    <row r="578">
      <c r="B578" s="13"/>
      <c r="C578" s="14"/>
      <c r="D578" s="14"/>
      <c r="E578" s="14"/>
      <c r="F578" s="14"/>
      <c r="G578" s="14"/>
      <c r="H578" s="14"/>
      <c r="I578" s="14"/>
      <c r="J578" s="14"/>
      <c r="K578" s="14"/>
      <c r="L578" s="17"/>
      <c r="M578" s="17"/>
      <c r="N578" s="14"/>
      <c r="O578" s="14"/>
      <c r="P578" s="14"/>
      <c r="Q578" s="14"/>
      <c r="R578" s="14"/>
      <c r="S578" s="14"/>
      <c r="T578" s="14"/>
      <c r="U578" s="19"/>
      <c r="V578" s="14"/>
      <c r="W578" s="14"/>
      <c r="X578" s="14"/>
      <c r="Y578" s="14"/>
    </row>
    <row r="579">
      <c r="B579" s="13"/>
      <c r="C579" s="14"/>
      <c r="D579" s="14"/>
      <c r="E579" s="14"/>
      <c r="F579" s="14"/>
      <c r="G579" s="14"/>
      <c r="H579" s="14"/>
      <c r="I579" s="14"/>
      <c r="J579" s="14"/>
      <c r="K579" s="14"/>
      <c r="L579" s="17"/>
      <c r="M579" s="17"/>
      <c r="N579" s="14"/>
      <c r="O579" s="14"/>
      <c r="P579" s="14"/>
      <c r="Q579" s="14"/>
      <c r="R579" s="14"/>
      <c r="S579" s="14"/>
      <c r="T579" s="14"/>
      <c r="U579" s="19"/>
      <c r="V579" s="14"/>
      <c r="W579" s="14"/>
      <c r="X579" s="14"/>
      <c r="Y579" s="14"/>
    </row>
    <row r="580">
      <c r="B580" s="13"/>
      <c r="C580" s="14"/>
      <c r="D580" s="14"/>
      <c r="E580" s="14"/>
      <c r="F580" s="14"/>
      <c r="G580" s="14"/>
      <c r="H580" s="14"/>
      <c r="I580" s="14"/>
      <c r="J580" s="14"/>
      <c r="K580" s="14"/>
      <c r="L580" s="17"/>
      <c r="M580" s="17"/>
      <c r="N580" s="14"/>
      <c r="O580" s="14"/>
      <c r="P580" s="14"/>
      <c r="Q580" s="14"/>
      <c r="R580" s="14"/>
      <c r="S580" s="14"/>
      <c r="T580" s="14"/>
      <c r="U580" s="19"/>
      <c r="V580" s="14"/>
      <c r="W580" s="14"/>
      <c r="X580" s="14"/>
      <c r="Y580" s="14"/>
    </row>
    <row r="581">
      <c r="B581" s="13"/>
      <c r="C581" s="14"/>
      <c r="D581" s="14"/>
      <c r="E581" s="14"/>
      <c r="F581" s="14"/>
      <c r="G581" s="14"/>
      <c r="H581" s="14"/>
      <c r="I581" s="14"/>
      <c r="J581" s="14"/>
      <c r="K581" s="14"/>
      <c r="L581" s="17"/>
      <c r="M581" s="17"/>
      <c r="N581" s="14"/>
      <c r="O581" s="14"/>
      <c r="P581" s="14"/>
      <c r="Q581" s="14"/>
      <c r="R581" s="14"/>
      <c r="S581" s="14"/>
      <c r="T581" s="14"/>
      <c r="U581" s="19"/>
      <c r="V581" s="14"/>
      <c r="W581" s="14"/>
      <c r="X581" s="14"/>
      <c r="Y581" s="14"/>
    </row>
    <row r="582">
      <c r="B582" s="13"/>
      <c r="C582" s="14"/>
      <c r="D582" s="14"/>
      <c r="E582" s="14"/>
      <c r="F582" s="14"/>
      <c r="G582" s="14"/>
      <c r="H582" s="14"/>
      <c r="I582" s="14"/>
      <c r="J582" s="14"/>
      <c r="K582" s="14"/>
      <c r="L582" s="17"/>
      <c r="M582" s="17"/>
      <c r="N582" s="14"/>
      <c r="O582" s="14"/>
      <c r="P582" s="14"/>
      <c r="Q582" s="14"/>
      <c r="R582" s="14"/>
      <c r="S582" s="14"/>
      <c r="T582" s="14"/>
      <c r="U582" s="19"/>
      <c r="V582" s="14"/>
      <c r="W582" s="14"/>
      <c r="X582" s="14"/>
      <c r="Y582" s="14"/>
    </row>
    <row r="583">
      <c r="B583" s="13"/>
      <c r="C583" s="14"/>
      <c r="D583" s="14"/>
      <c r="E583" s="14"/>
      <c r="F583" s="14"/>
      <c r="G583" s="14"/>
      <c r="H583" s="14"/>
      <c r="I583" s="14"/>
      <c r="J583" s="14"/>
      <c r="K583" s="14"/>
      <c r="L583" s="17"/>
      <c r="M583" s="17"/>
      <c r="N583" s="14"/>
      <c r="O583" s="14"/>
      <c r="P583" s="14"/>
      <c r="Q583" s="14"/>
      <c r="R583" s="14"/>
      <c r="S583" s="14"/>
      <c r="T583" s="14"/>
      <c r="U583" s="19"/>
      <c r="V583" s="14"/>
      <c r="W583" s="14"/>
      <c r="X583" s="14"/>
      <c r="Y583" s="14"/>
    </row>
    <row r="584">
      <c r="B584" s="13"/>
      <c r="C584" s="14"/>
      <c r="D584" s="14"/>
      <c r="E584" s="14"/>
      <c r="F584" s="14"/>
      <c r="G584" s="14"/>
      <c r="H584" s="14"/>
      <c r="I584" s="14"/>
      <c r="J584" s="14"/>
      <c r="K584" s="14"/>
      <c r="L584" s="17"/>
      <c r="M584" s="17"/>
      <c r="N584" s="14"/>
      <c r="O584" s="14"/>
      <c r="P584" s="14"/>
      <c r="Q584" s="14"/>
      <c r="R584" s="14"/>
      <c r="S584" s="14"/>
      <c r="T584" s="14"/>
      <c r="U584" s="19"/>
      <c r="V584" s="14"/>
      <c r="W584" s="14"/>
      <c r="X584" s="14"/>
      <c r="Y584" s="14"/>
    </row>
    <row r="585">
      <c r="B585" s="13"/>
      <c r="C585" s="14"/>
      <c r="D585" s="14"/>
      <c r="E585" s="14"/>
      <c r="F585" s="14"/>
      <c r="G585" s="14"/>
      <c r="H585" s="14"/>
      <c r="I585" s="14"/>
      <c r="J585" s="14"/>
      <c r="K585" s="14"/>
      <c r="L585" s="17"/>
      <c r="M585" s="17"/>
      <c r="N585" s="14"/>
      <c r="O585" s="14"/>
      <c r="P585" s="14"/>
      <c r="Q585" s="14"/>
      <c r="R585" s="14"/>
      <c r="S585" s="14"/>
      <c r="T585" s="14"/>
      <c r="U585" s="19"/>
      <c r="V585" s="14"/>
      <c r="W585" s="14"/>
      <c r="X585" s="14"/>
      <c r="Y585" s="14"/>
    </row>
    <row r="586"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7"/>
      <c r="M586" s="17"/>
      <c r="N586" s="14"/>
      <c r="O586" s="14"/>
      <c r="P586" s="14"/>
      <c r="Q586" s="14"/>
      <c r="R586" s="14"/>
      <c r="S586" s="14"/>
      <c r="T586" s="14"/>
      <c r="U586" s="19"/>
      <c r="V586" s="14"/>
      <c r="W586" s="14"/>
      <c r="X586" s="14"/>
      <c r="Y586" s="14"/>
    </row>
    <row r="587">
      <c r="B587" s="13"/>
      <c r="C587" s="14"/>
      <c r="D587" s="14"/>
      <c r="E587" s="14"/>
      <c r="F587" s="14"/>
      <c r="G587" s="14"/>
      <c r="H587" s="14"/>
      <c r="I587" s="14"/>
      <c r="J587" s="14"/>
      <c r="K587" s="14"/>
      <c r="L587" s="17"/>
      <c r="M587" s="17"/>
      <c r="N587" s="14"/>
      <c r="O587" s="14"/>
      <c r="P587" s="14"/>
      <c r="Q587" s="14"/>
      <c r="R587" s="14"/>
      <c r="S587" s="14"/>
      <c r="T587" s="14"/>
      <c r="U587" s="19"/>
      <c r="V587" s="14"/>
      <c r="W587" s="14"/>
      <c r="X587" s="14"/>
      <c r="Y587" s="14"/>
    </row>
    <row r="588">
      <c r="B588" s="13"/>
      <c r="C588" s="14"/>
      <c r="D588" s="14"/>
      <c r="E588" s="14"/>
      <c r="F588" s="14"/>
      <c r="G588" s="14"/>
      <c r="H588" s="14"/>
      <c r="I588" s="14"/>
      <c r="J588" s="14"/>
      <c r="K588" s="14"/>
      <c r="L588" s="17"/>
      <c r="M588" s="17"/>
      <c r="N588" s="14"/>
      <c r="O588" s="14"/>
      <c r="P588" s="14"/>
      <c r="Q588" s="14"/>
      <c r="R588" s="14"/>
      <c r="S588" s="14"/>
      <c r="T588" s="14"/>
      <c r="U588" s="19"/>
      <c r="V588" s="14"/>
      <c r="W588" s="14"/>
      <c r="X588" s="14"/>
      <c r="Y588" s="14"/>
    </row>
    <row r="589">
      <c r="B589" s="13"/>
      <c r="C589" s="14"/>
      <c r="D589" s="14"/>
      <c r="E589" s="14"/>
      <c r="F589" s="14"/>
      <c r="G589" s="14"/>
      <c r="H589" s="14"/>
      <c r="I589" s="14"/>
      <c r="J589" s="14"/>
      <c r="K589" s="14"/>
      <c r="L589" s="17"/>
      <c r="M589" s="17"/>
      <c r="N589" s="14"/>
      <c r="O589" s="14"/>
      <c r="P589" s="14"/>
      <c r="Q589" s="14"/>
      <c r="R589" s="14"/>
      <c r="S589" s="14"/>
      <c r="T589" s="14"/>
      <c r="U589" s="19"/>
      <c r="V589" s="14"/>
      <c r="W589" s="14"/>
      <c r="X589" s="14"/>
      <c r="Y589" s="14"/>
    </row>
    <row r="590">
      <c r="B590" s="13"/>
      <c r="C590" s="14"/>
      <c r="D590" s="14"/>
      <c r="E590" s="14"/>
      <c r="F590" s="14"/>
      <c r="G590" s="14"/>
      <c r="H590" s="14"/>
      <c r="I590" s="14"/>
      <c r="J590" s="14"/>
      <c r="K590" s="14"/>
      <c r="L590" s="17"/>
      <c r="M590" s="17"/>
      <c r="N590" s="14"/>
      <c r="O590" s="14"/>
      <c r="P590" s="14"/>
      <c r="Q590" s="14"/>
      <c r="R590" s="14"/>
      <c r="S590" s="14"/>
      <c r="T590" s="14"/>
      <c r="U590" s="19"/>
      <c r="V590" s="14"/>
      <c r="W590" s="14"/>
      <c r="X590" s="14"/>
      <c r="Y590" s="14"/>
    </row>
    <row r="591">
      <c r="B591" s="13"/>
      <c r="C591" s="14"/>
      <c r="D591" s="14"/>
      <c r="E591" s="14"/>
      <c r="F591" s="14"/>
      <c r="G591" s="14"/>
      <c r="H591" s="14"/>
      <c r="I591" s="14"/>
      <c r="J591" s="14"/>
      <c r="K591" s="14"/>
      <c r="L591" s="17"/>
      <c r="M591" s="17"/>
      <c r="N591" s="14"/>
      <c r="O591" s="14"/>
      <c r="P591" s="14"/>
      <c r="Q591" s="14"/>
      <c r="R591" s="14"/>
      <c r="S591" s="14"/>
      <c r="T591" s="14"/>
      <c r="U591" s="19"/>
      <c r="V591" s="14"/>
      <c r="W591" s="14"/>
      <c r="X591" s="14"/>
      <c r="Y591" s="14"/>
    </row>
    <row r="592">
      <c r="B592" s="13"/>
      <c r="C592" s="14"/>
      <c r="D592" s="14"/>
      <c r="E592" s="14"/>
      <c r="F592" s="14"/>
      <c r="G592" s="14"/>
      <c r="H592" s="14"/>
      <c r="I592" s="14"/>
      <c r="J592" s="14"/>
      <c r="K592" s="14"/>
      <c r="L592" s="17"/>
      <c r="M592" s="17"/>
      <c r="N592" s="14"/>
      <c r="O592" s="14"/>
      <c r="P592" s="14"/>
      <c r="Q592" s="14"/>
      <c r="R592" s="14"/>
      <c r="S592" s="14"/>
      <c r="T592" s="14"/>
      <c r="U592" s="19"/>
      <c r="V592" s="14"/>
      <c r="W592" s="14"/>
      <c r="X592" s="14"/>
      <c r="Y592" s="14"/>
    </row>
    <row r="593">
      <c r="B593" s="13"/>
      <c r="C593" s="14"/>
      <c r="D593" s="14"/>
      <c r="E593" s="14"/>
      <c r="F593" s="14"/>
      <c r="G593" s="14"/>
      <c r="H593" s="14"/>
      <c r="I593" s="14"/>
      <c r="J593" s="14"/>
      <c r="K593" s="14"/>
      <c r="L593" s="17"/>
      <c r="M593" s="17"/>
      <c r="N593" s="14"/>
      <c r="O593" s="14"/>
      <c r="P593" s="14"/>
      <c r="Q593" s="14"/>
      <c r="R593" s="14"/>
      <c r="S593" s="14"/>
      <c r="T593" s="14"/>
      <c r="U593" s="19"/>
      <c r="V593" s="14"/>
      <c r="W593" s="14"/>
      <c r="X593" s="14"/>
      <c r="Y593" s="14"/>
    </row>
    <row r="594"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7"/>
      <c r="M594" s="17"/>
      <c r="N594" s="14"/>
      <c r="O594" s="14"/>
      <c r="P594" s="14"/>
      <c r="Q594" s="14"/>
      <c r="R594" s="14"/>
      <c r="S594" s="14"/>
      <c r="T594" s="14"/>
      <c r="U594" s="19"/>
      <c r="V594" s="14"/>
      <c r="W594" s="14"/>
      <c r="X594" s="14"/>
      <c r="Y594" s="14"/>
    </row>
    <row r="595">
      <c r="B595" s="13"/>
      <c r="C595" s="14"/>
      <c r="D595" s="14"/>
      <c r="E595" s="14"/>
      <c r="F595" s="14"/>
      <c r="G595" s="14"/>
      <c r="H595" s="14"/>
      <c r="I595" s="14"/>
      <c r="J595" s="14"/>
      <c r="K595" s="14"/>
      <c r="L595" s="17"/>
      <c r="M595" s="17"/>
      <c r="N595" s="14"/>
      <c r="O595" s="14"/>
      <c r="P595" s="14"/>
      <c r="Q595" s="14"/>
      <c r="R595" s="14"/>
      <c r="S595" s="14"/>
      <c r="T595" s="14"/>
      <c r="U595" s="19"/>
      <c r="V595" s="14"/>
      <c r="W595" s="14"/>
      <c r="X595" s="14"/>
      <c r="Y595" s="14"/>
    </row>
    <row r="596">
      <c r="B596" s="13"/>
      <c r="C596" s="14"/>
      <c r="D596" s="14"/>
      <c r="E596" s="14"/>
      <c r="F596" s="14"/>
      <c r="G596" s="14"/>
      <c r="H596" s="14"/>
      <c r="I596" s="14"/>
      <c r="J596" s="14"/>
      <c r="K596" s="14"/>
      <c r="L596" s="17"/>
      <c r="M596" s="17"/>
      <c r="N596" s="14"/>
      <c r="O596" s="14"/>
      <c r="P596" s="14"/>
      <c r="Q596" s="14"/>
      <c r="R596" s="14"/>
      <c r="S596" s="14"/>
      <c r="T596" s="14"/>
      <c r="U596" s="19"/>
      <c r="V596" s="14"/>
      <c r="W596" s="14"/>
      <c r="X596" s="14"/>
      <c r="Y596" s="14"/>
    </row>
    <row r="597">
      <c r="B597" s="13"/>
      <c r="C597" s="14"/>
      <c r="D597" s="14"/>
      <c r="E597" s="14"/>
      <c r="F597" s="14"/>
      <c r="G597" s="14"/>
      <c r="H597" s="14"/>
      <c r="I597" s="14"/>
      <c r="J597" s="14"/>
      <c r="K597" s="14"/>
      <c r="L597" s="17"/>
      <c r="M597" s="17"/>
      <c r="N597" s="14"/>
      <c r="O597" s="14"/>
      <c r="P597" s="14"/>
      <c r="Q597" s="14"/>
      <c r="R597" s="14"/>
      <c r="S597" s="14"/>
      <c r="T597" s="14"/>
      <c r="U597" s="19"/>
      <c r="V597" s="14"/>
      <c r="W597" s="14"/>
      <c r="X597" s="14"/>
      <c r="Y597" s="14"/>
    </row>
    <row r="598">
      <c r="B598" s="13"/>
      <c r="C598" s="14"/>
      <c r="D598" s="14"/>
      <c r="E598" s="14"/>
      <c r="F598" s="14"/>
      <c r="G598" s="14"/>
      <c r="H598" s="14"/>
      <c r="I598" s="14"/>
      <c r="J598" s="14"/>
      <c r="K598" s="14"/>
      <c r="L598" s="17"/>
      <c r="M598" s="17"/>
      <c r="N598" s="14"/>
      <c r="O598" s="14"/>
      <c r="P598" s="14"/>
      <c r="Q598" s="14"/>
      <c r="R598" s="14"/>
      <c r="S598" s="14"/>
      <c r="T598" s="14"/>
      <c r="U598" s="19"/>
      <c r="V598" s="14"/>
      <c r="W598" s="14"/>
      <c r="X598" s="14"/>
      <c r="Y598" s="14"/>
    </row>
    <row r="599">
      <c r="B599" s="13"/>
      <c r="C599" s="14"/>
      <c r="D599" s="14"/>
      <c r="E599" s="14"/>
      <c r="F599" s="14"/>
      <c r="G599" s="14"/>
      <c r="H599" s="14"/>
      <c r="I599" s="14"/>
      <c r="J599" s="14"/>
      <c r="K599" s="14"/>
      <c r="L599" s="17"/>
      <c r="M599" s="17"/>
      <c r="N599" s="14"/>
      <c r="O599" s="14"/>
      <c r="P599" s="14"/>
      <c r="Q599" s="14"/>
      <c r="R599" s="14"/>
      <c r="S599" s="14"/>
      <c r="T599" s="14"/>
      <c r="U599" s="19"/>
      <c r="V599" s="14"/>
      <c r="W599" s="14"/>
      <c r="X599" s="14"/>
      <c r="Y599" s="14"/>
    </row>
    <row r="600">
      <c r="B600" s="13"/>
      <c r="C600" s="14"/>
      <c r="D600" s="14"/>
      <c r="E600" s="14"/>
      <c r="F600" s="14"/>
      <c r="G600" s="14"/>
      <c r="H600" s="14"/>
      <c r="I600" s="14"/>
      <c r="J600" s="14"/>
      <c r="K600" s="14"/>
      <c r="L600" s="17"/>
      <c r="M600" s="17"/>
      <c r="N600" s="14"/>
      <c r="O600" s="14"/>
      <c r="P600" s="14"/>
      <c r="Q600" s="14"/>
      <c r="R600" s="14"/>
      <c r="S600" s="14"/>
      <c r="T600" s="14"/>
      <c r="U600" s="19"/>
      <c r="V600" s="14"/>
      <c r="W600" s="14"/>
      <c r="X600" s="14"/>
      <c r="Y600" s="14"/>
    </row>
    <row r="601">
      <c r="B601" s="13"/>
      <c r="C601" s="14"/>
      <c r="D601" s="14"/>
      <c r="E601" s="14"/>
      <c r="F601" s="14"/>
      <c r="G601" s="14"/>
      <c r="H601" s="14"/>
      <c r="I601" s="14"/>
      <c r="J601" s="14"/>
      <c r="K601" s="14"/>
      <c r="L601" s="17"/>
      <c r="M601" s="17"/>
      <c r="N601" s="14"/>
      <c r="O601" s="14"/>
      <c r="P601" s="14"/>
      <c r="Q601" s="14"/>
      <c r="R601" s="14"/>
      <c r="S601" s="14"/>
      <c r="T601" s="14"/>
      <c r="U601" s="19"/>
      <c r="V601" s="14"/>
      <c r="W601" s="14"/>
      <c r="X601" s="14"/>
      <c r="Y601" s="14"/>
    </row>
    <row r="602">
      <c r="B602" s="13"/>
      <c r="C602" s="14"/>
      <c r="D602" s="14"/>
      <c r="E602" s="14"/>
      <c r="F602" s="14"/>
      <c r="G602" s="14"/>
      <c r="H602" s="14"/>
      <c r="I602" s="14"/>
      <c r="J602" s="14"/>
      <c r="K602" s="14"/>
      <c r="L602" s="17"/>
      <c r="M602" s="17"/>
      <c r="N602" s="14"/>
      <c r="O602" s="14"/>
      <c r="P602" s="14"/>
      <c r="Q602" s="14"/>
      <c r="R602" s="14"/>
      <c r="S602" s="14"/>
      <c r="T602" s="14"/>
      <c r="U602" s="19"/>
      <c r="V602" s="14"/>
      <c r="W602" s="14"/>
      <c r="X602" s="14"/>
      <c r="Y602" s="14"/>
    </row>
    <row r="603">
      <c r="B603" s="13"/>
      <c r="C603" s="14"/>
      <c r="D603" s="14"/>
      <c r="E603" s="14"/>
      <c r="F603" s="14"/>
      <c r="G603" s="14"/>
      <c r="H603" s="14"/>
      <c r="I603" s="14"/>
      <c r="J603" s="14"/>
      <c r="K603" s="14"/>
      <c r="L603" s="17"/>
      <c r="M603" s="17"/>
      <c r="N603" s="14"/>
      <c r="O603" s="14"/>
      <c r="P603" s="14"/>
      <c r="Q603" s="14"/>
      <c r="R603" s="14"/>
      <c r="S603" s="14"/>
      <c r="T603" s="14"/>
      <c r="U603" s="19"/>
      <c r="V603" s="14"/>
      <c r="W603" s="14"/>
      <c r="X603" s="14"/>
      <c r="Y603" s="14"/>
    </row>
    <row r="604">
      <c r="B604" s="13"/>
      <c r="C604" s="14"/>
      <c r="D604" s="14"/>
      <c r="E604" s="14"/>
      <c r="F604" s="14"/>
      <c r="G604" s="14"/>
      <c r="H604" s="14"/>
      <c r="I604" s="14"/>
      <c r="J604" s="14"/>
      <c r="K604" s="14"/>
      <c r="L604" s="17"/>
      <c r="M604" s="17"/>
      <c r="N604" s="14"/>
      <c r="O604" s="14"/>
      <c r="P604" s="14"/>
      <c r="Q604" s="14"/>
      <c r="R604" s="14"/>
      <c r="S604" s="14"/>
      <c r="T604" s="14"/>
      <c r="U604" s="19"/>
      <c r="V604" s="14"/>
      <c r="W604" s="14"/>
      <c r="X604" s="14"/>
      <c r="Y604" s="14"/>
    </row>
    <row r="605">
      <c r="B605" s="13"/>
      <c r="C605" s="14"/>
      <c r="D605" s="14"/>
      <c r="E605" s="14"/>
      <c r="F605" s="14"/>
      <c r="G605" s="14"/>
      <c r="H605" s="14"/>
      <c r="I605" s="14"/>
      <c r="J605" s="14"/>
      <c r="K605" s="14"/>
      <c r="L605" s="17"/>
      <c r="M605" s="17"/>
      <c r="N605" s="14"/>
      <c r="O605" s="14"/>
      <c r="P605" s="14"/>
      <c r="Q605" s="14"/>
      <c r="R605" s="14"/>
      <c r="S605" s="14"/>
      <c r="T605" s="14"/>
      <c r="U605" s="19"/>
      <c r="V605" s="14"/>
      <c r="W605" s="14"/>
      <c r="X605" s="14"/>
      <c r="Y605" s="14"/>
    </row>
    <row r="606">
      <c r="B606" s="13"/>
      <c r="C606" s="14"/>
      <c r="D606" s="14"/>
      <c r="E606" s="14"/>
      <c r="F606" s="14"/>
      <c r="G606" s="14"/>
      <c r="H606" s="14"/>
      <c r="I606" s="14"/>
      <c r="J606" s="14"/>
      <c r="K606" s="14"/>
      <c r="L606" s="17"/>
      <c r="M606" s="17"/>
      <c r="N606" s="14"/>
      <c r="O606" s="14"/>
      <c r="P606" s="14"/>
      <c r="Q606" s="14"/>
      <c r="R606" s="14"/>
      <c r="S606" s="14"/>
      <c r="T606" s="14"/>
      <c r="U606" s="19"/>
      <c r="V606" s="14"/>
      <c r="W606" s="14"/>
      <c r="X606" s="14"/>
      <c r="Y606" s="14"/>
    </row>
    <row r="607">
      <c r="B607" s="13"/>
      <c r="C607" s="14"/>
      <c r="D607" s="14"/>
      <c r="E607" s="14"/>
      <c r="F607" s="14"/>
      <c r="G607" s="14"/>
      <c r="H607" s="14"/>
      <c r="I607" s="14"/>
      <c r="J607" s="14"/>
      <c r="K607" s="14"/>
      <c r="L607" s="17"/>
      <c r="M607" s="17"/>
      <c r="N607" s="14"/>
      <c r="O607" s="14"/>
      <c r="P607" s="14"/>
      <c r="Q607" s="14"/>
      <c r="R607" s="14"/>
      <c r="S607" s="14"/>
      <c r="T607" s="14"/>
      <c r="U607" s="19"/>
      <c r="V607" s="14"/>
      <c r="W607" s="14"/>
      <c r="X607" s="14"/>
      <c r="Y607" s="14"/>
    </row>
    <row r="608"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7"/>
      <c r="M608" s="17"/>
      <c r="N608" s="14"/>
      <c r="O608" s="14"/>
      <c r="P608" s="14"/>
      <c r="Q608" s="14"/>
      <c r="R608" s="14"/>
      <c r="S608" s="14"/>
      <c r="T608" s="14"/>
      <c r="U608" s="19"/>
      <c r="V608" s="14"/>
      <c r="W608" s="14"/>
      <c r="X608" s="14"/>
      <c r="Y608" s="14"/>
    </row>
    <row r="609">
      <c r="B609" s="13"/>
      <c r="C609" s="14"/>
      <c r="D609" s="14"/>
      <c r="E609" s="14"/>
      <c r="F609" s="14"/>
      <c r="G609" s="14"/>
      <c r="H609" s="14"/>
      <c r="I609" s="14"/>
      <c r="J609" s="14"/>
      <c r="K609" s="14"/>
      <c r="L609" s="17"/>
      <c r="M609" s="17"/>
      <c r="N609" s="14"/>
      <c r="O609" s="14"/>
      <c r="P609" s="14"/>
      <c r="Q609" s="14"/>
      <c r="R609" s="14"/>
      <c r="S609" s="14"/>
      <c r="T609" s="14"/>
      <c r="U609" s="19"/>
      <c r="V609" s="14"/>
      <c r="W609" s="14"/>
      <c r="X609" s="14"/>
      <c r="Y609" s="14"/>
    </row>
    <row r="610">
      <c r="B610" s="13"/>
      <c r="C610" s="14"/>
      <c r="D610" s="14"/>
      <c r="E610" s="14"/>
      <c r="F610" s="14"/>
      <c r="G610" s="14"/>
      <c r="H610" s="14"/>
      <c r="I610" s="14"/>
      <c r="J610" s="14"/>
      <c r="K610" s="14"/>
      <c r="L610" s="17"/>
      <c r="M610" s="17"/>
      <c r="N610" s="14"/>
      <c r="O610" s="14"/>
      <c r="P610" s="14"/>
      <c r="Q610" s="14"/>
      <c r="R610" s="14"/>
      <c r="S610" s="14"/>
      <c r="T610" s="14"/>
      <c r="U610" s="19"/>
      <c r="V610" s="14"/>
      <c r="W610" s="14"/>
      <c r="X610" s="14"/>
      <c r="Y610" s="14"/>
    </row>
    <row r="611">
      <c r="B611" s="13"/>
      <c r="C611" s="14"/>
      <c r="D611" s="14"/>
      <c r="E611" s="14"/>
      <c r="F611" s="14"/>
      <c r="G611" s="14"/>
      <c r="H611" s="14"/>
      <c r="I611" s="14"/>
      <c r="J611" s="14"/>
      <c r="K611" s="14"/>
      <c r="L611" s="17"/>
      <c r="M611" s="17"/>
      <c r="N611" s="14"/>
      <c r="O611" s="14"/>
      <c r="P611" s="14"/>
      <c r="Q611" s="14"/>
      <c r="R611" s="14"/>
      <c r="S611" s="14"/>
      <c r="T611" s="14"/>
      <c r="U611" s="19"/>
      <c r="V611" s="14"/>
      <c r="W611" s="14"/>
      <c r="X611" s="14"/>
      <c r="Y611" s="14"/>
    </row>
    <row r="612"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7"/>
      <c r="M612" s="17"/>
      <c r="N612" s="14"/>
      <c r="O612" s="14"/>
      <c r="P612" s="14"/>
      <c r="Q612" s="14"/>
      <c r="R612" s="14"/>
      <c r="S612" s="14"/>
      <c r="T612" s="14"/>
      <c r="U612" s="19"/>
      <c r="V612" s="14"/>
      <c r="W612" s="14"/>
      <c r="X612" s="14"/>
      <c r="Y612" s="14"/>
    </row>
    <row r="613">
      <c r="B613" s="13"/>
      <c r="C613" s="14"/>
      <c r="D613" s="14"/>
      <c r="E613" s="14"/>
      <c r="F613" s="14"/>
      <c r="G613" s="14"/>
      <c r="H613" s="14"/>
      <c r="I613" s="14"/>
      <c r="J613" s="14"/>
      <c r="K613" s="14"/>
      <c r="L613" s="17"/>
      <c r="M613" s="17"/>
      <c r="N613" s="14"/>
      <c r="O613" s="14"/>
      <c r="P613" s="14"/>
      <c r="Q613" s="14"/>
      <c r="R613" s="14"/>
      <c r="S613" s="14"/>
      <c r="T613" s="14"/>
      <c r="U613" s="19"/>
      <c r="V613" s="14"/>
      <c r="W613" s="14"/>
      <c r="X613" s="14"/>
      <c r="Y613" s="14"/>
    </row>
    <row r="614">
      <c r="B614" s="13"/>
      <c r="C614" s="14"/>
      <c r="D614" s="14"/>
      <c r="E614" s="14"/>
      <c r="F614" s="14"/>
      <c r="G614" s="14"/>
      <c r="H614" s="14"/>
      <c r="I614" s="14"/>
      <c r="J614" s="14"/>
      <c r="K614" s="14"/>
      <c r="L614" s="17"/>
      <c r="M614" s="17"/>
      <c r="N614" s="14"/>
      <c r="O614" s="14"/>
      <c r="P614" s="14"/>
      <c r="Q614" s="14"/>
      <c r="R614" s="14"/>
      <c r="S614" s="14"/>
      <c r="T614" s="14"/>
      <c r="U614" s="19"/>
      <c r="V614" s="14"/>
      <c r="W614" s="14"/>
      <c r="X614" s="14"/>
      <c r="Y614" s="14"/>
    </row>
    <row r="615">
      <c r="B615" s="13"/>
      <c r="C615" s="14"/>
      <c r="D615" s="14"/>
      <c r="E615" s="14"/>
      <c r="F615" s="14"/>
      <c r="G615" s="14"/>
      <c r="H615" s="14"/>
      <c r="I615" s="14"/>
      <c r="J615" s="14"/>
      <c r="K615" s="14"/>
      <c r="L615" s="17"/>
      <c r="M615" s="17"/>
      <c r="N615" s="14"/>
      <c r="O615" s="14"/>
      <c r="P615" s="14"/>
      <c r="Q615" s="14"/>
      <c r="R615" s="14"/>
      <c r="S615" s="14"/>
      <c r="T615" s="14"/>
      <c r="U615" s="19"/>
      <c r="V615" s="14"/>
      <c r="W615" s="14"/>
      <c r="X615" s="14"/>
      <c r="Y615" s="14"/>
    </row>
    <row r="616"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7"/>
      <c r="M616" s="17"/>
      <c r="N616" s="14"/>
      <c r="O616" s="14"/>
      <c r="P616" s="14"/>
      <c r="Q616" s="14"/>
      <c r="R616" s="14"/>
      <c r="S616" s="14"/>
      <c r="T616" s="14"/>
      <c r="U616" s="19"/>
      <c r="V616" s="14"/>
      <c r="W616" s="14"/>
      <c r="X616" s="14"/>
      <c r="Y616" s="14"/>
    </row>
    <row r="617">
      <c r="B617" s="13"/>
      <c r="C617" s="14"/>
      <c r="D617" s="14"/>
      <c r="E617" s="14"/>
      <c r="F617" s="14"/>
      <c r="G617" s="14"/>
      <c r="H617" s="14"/>
      <c r="I617" s="14"/>
      <c r="J617" s="14"/>
      <c r="K617" s="14"/>
      <c r="L617" s="17"/>
      <c r="M617" s="17"/>
      <c r="N617" s="14"/>
      <c r="O617" s="14"/>
      <c r="P617" s="14"/>
      <c r="Q617" s="14"/>
      <c r="R617" s="14"/>
      <c r="S617" s="14"/>
      <c r="T617" s="14"/>
      <c r="U617" s="19"/>
      <c r="V617" s="14"/>
      <c r="W617" s="14"/>
      <c r="X617" s="14"/>
      <c r="Y617" s="14"/>
    </row>
    <row r="618">
      <c r="B618" s="13"/>
      <c r="C618" s="14"/>
      <c r="D618" s="14"/>
      <c r="E618" s="14"/>
      <c r="F618" s="14"/>
      <c r="G618" s="14"/>
      <c r="H618" s="14"/>
      <c r="I618" s="14"/>
      <c r="J618" s="14"/>
      <c r="K618" s="14"/>
      <c r="L618" s="17"/>
      <c r="M618" s="17"/>
      <c r="N618" s="14"/>
      <c r="O618" s="14"/>
      <c r="P618" s="14"/>
      <c r="Q618" s="14"/>
      <c r="R618" s="14"/>
      <c r="S618" s="14"/>
      <c r="T618" s="14"/>
      <c r="U618" s="19"/>
      <c r="V618" s="14"/>
      <c r="W618" s="14"/>
      <c r="X618" s="14"/>
      <c r="Y618" s="14"/>
    </row>
    <row r="619"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7"/>
      <c r="M619" s="17"/>
      <c r="N619" s="14"/>
      <c r="O619" s="14"/>
      <c r="P619" s="14"/>
      <c r="Q619" s="14"/>
      <c r="R619" s="14"/>
      <c r="S619" s="14"/>
      <c r="T619" s="14"/>
      <c r="U619" s="19"/>
      <c r="V619" s="14"/>
      <c r="W619" s="14"/>
      <c r="X619" s="14"/>
      <c r="Y619" s="14"/>
    </row>
    <row r="620">
      <c r="B620" s="13"/>
      <c r="C620" s="14"/>
      <c r="D620" s="14"/>
      <c r="E620" s="14"/>
      <c r="F620" s="14"/>
      <c r="G620" s="14"/>
      <c r="H620" s="14"/>
      <c r="I620" s="14"/>
      <c r="J620" s="14"/>
      <c r="K620" s="14"/>
      <c r="L620" s="17"/>
      <c r="M620" s="17"/>
      <c r="N620" s="14"/>
      <c r="O620" s="14"/>
      <c r="P620" s="14"/>
      <c r="Q620" s="14"/>
      <c r="R620" s="14"/>
      <c r="S620" s="14"/>
      <c r="T620" s="14"/>
      <c r="U620" s="19"/>
      <c r="V620" s="14"/>
      <c r="W620" s="14"/>
      <c r="X620" s="14"/>
      <c r="Y620" s="14"/>
    </row>
    <row r="621">
      <c r="B621" s="13"/>
      <c r="C621" s="14"/>
      <c r="D621" s="14"/>
      <c r="E621" s="14"/>
      <c r="F621" s="14"/>
      <c r="G621" s="14"/>
      <c r="H621" s="14"/>
      <c r="I621" s="14"/>
      <c r="J621" s="14"/>
      <c r="K621" s="14"/>
      <c r="L621" s="17"/>
      <c r="M621" s="17"/>
      <c r="N621" s="14"/>
      <c r="O621" s="14"/>
      <c r="P621" s="14"/>
      <c r="Q621" s="14"/>
      <c r="R621" s="14"/>
      <c r="S621" s="14"/>
      <c r="T621" s="14"/>
      <c r="U621" s="19"/>
      <c r="V621" s="14"/>
      <c r="W621" s="14"/>
      <c r="X621" s="14"/>
      <c r="Y621" s="14"/>
    </row>
    <row r="622">
      <c r="B622" s="13"/>
      <c r="C622" s="14"/>
      <c r="D622" s="14"/>
      <c r="E622" s="14"/>
      <c r="F622" s="14"/>
      <c r="G622" s="14"/>
      <c r="H622" s="14"/>
      <c r="I622" s="14"/>
      <c r="J622" s="14"/>
      <c r="K622" s="14"/>
      <c r="L622" s="17"/>
      <c r="M622" s="17"/>
      <c r="N622" s="14"/>
      <c r="O622" s="14"/>
      <c r="P622" s="14"/>
      <c r="Q622" s="14"/>
      <c r="R622" s="14"/>
      <c r="S622" s="14"/>
      <c r="T622" s="14"/>
      <c r="U622" s="19"/>
      <c r="V622" s="14"/>
      <c r="W622" s="14"/>
      <c r="X622" s="14"/>
      <c r="Y622" s="14"/>
    </row>
    <row r="623">
      <c r="B623" s="13"/>
      <c r="C623" s="14"/>
      <c r="D623" s="14"/>
      <c r="E623" s="14"/>
      <c r="F623" s="14"/>
      <c r="G623" s="14"/>
      <c r="H623" s="14"/>
      <c r="I623" s="14"/>
      <c r="J623" s="14"/>
      <c r="K623" s="14"/>
      <c r="L623" s="17"/>
      <c r="M623" s="17"/>
      <c r="N623" s="14"/>
      <c r="O623" s="14"/>
      <c r="P623" s="14"/>
      <c r="Q623" s="14"/>
      <c r="R623" s="14"/>
      <c r="S623" s="14"/>
      <c r="T623" s="14"/>
      <c r="U623" s="19"/>
      <c r="V623" s="14"/>
      <c r="W623" s="14"/>
      <c r="X623" s="14"/>
      <c r="Y623" s="14"/>
    </row>
    <row r="624">
      <c r="B624" s="13"/>
      <c r="C624" s="14"/>
      <c r="D624" s="14"/>
      <c r="E624" s="14"/>
      <c r="F624" s="14"/>
      <c r="G624" s="14"/>
      <c r="H624" s="14"/>
      <c r="I624" s="14"/>
      <c r="J624" s="14"/>
      <c r="K624" s="14"/>
      <c r="L624" s="17"/>
      <c r="M624" s="17"/>
      <c r="N624" s="14"/>
      <c r="O624" s="14"/>
      <c r="P624" s="14"/>
      <c r="Q624" s="14"/>
      <c r="R624" s="14"/>
      <c r="S624" s="14"/>
      <c r="T624" s="14"/>
      <c r="U624" s="19"/>
      <c r="V624" s="14"/>
      <c r="W624" s="14"/>
      <c r="X624" s="14"/>
      <c r="Y624" s="14"/>
    </row>
    <row r="625">
      <c r="B625" s="13"/>
      <c r="C625" s="14"/>
      <c r="D625" s="14"/>
      <c r="E625" s="14"/>
      <c r="F625" s="14"/>
      <c r="G625" s="14"/>
      <c r="H625" s="14"/>
      <c r="I625" s="14"/>
      <c r="J625" s="14"/>
      <c r="K625" s="14"/>
      <c r="L625" s="17"/>
      <c r="M625" s="17"/>
      <c r="N625" s="14"/>
      <c r="O625" s="14"/>
      <c r="P625" s="14"/>
      <c r="Q625" s="14"/>
      <c r="R625" s="14"/>
      <c r="S625" s="14"/>
      <c r="T625" s="14"/>
      <c r="U625" s="19"/>
      <c r="V625" s="14"/>
      <c r="W625" s="14"/>
      <c r="X625" s="14"/>
      <c r="Y625" s="14"/>
    </row>
    <row r="626"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7"/>
      <c r="M626" s="17"/>
      <c r="N626" s="14"/>
      <c r="O626" s="14"/>
      <c r="P626" s="14"/>
      <c r="Q626" s="14"/>
      <c r="R626" s="14"/>
      <c r="S626" s="14"/>
      <c r="T626" s="14"/>
      <c r="U626" s="19"/>
      <c r="V626" s="14"/>
      <c r="W626" s="14"/>
      <c r="X626" s="14"/>
      <c r="Y626" s="14"/>
    </row>
    <row r="627">
      <c r="B627" s="13"/>
      <c r="C627" s="14"/>
      <c r="D627" s="14"/>
      <c r="E627" s="14"/>
      <c r="F627" s="14"/>
      <c r="G627" s="14"/>
      <c r="H627" s="14"/>
      <c r="I627" s="14"/>
      <c r="J627" s="14"/>
      <c r="K627" s="14"/>
      <c r="L627" s="17"/>
      <c r="M627" s="17"/>
      <c r="N627" s="14"/>
      <c r="O627" s="14"/>
      <c r="P627" s="14"/>
      <c r="Q627" s="14"/>
      <c r="R627" s="14"/>
      <c r="S627" s="14"/>
      <c r="T627" s="14"/>
      <c r="U627" s="19"/>
      <c r="V627" s="14"/>
      <c r="W627" s="14"/>
      <c r="X627" s="14"/>
      <c r="Y627" s="14"/>
    </row>
    <row r="628">
      <c r="B628" s="13"/>
      <c r="C628" s="14"/>
      <c r="D628" s="14"/>
      <c r="E628" s="14"/>
      <c r="F628" s="14"/>
      <c r="G628" s="14"/>
      <c r="H628" s="14"/>
      <c r="I628" s="14"/>
      <c r="J628" s="14"/>
      <c r="K628" s="14"/>
      <c r="L628" s="17"/>
      <c r="M628" s="17"/>
      <c r="N628" s="14"/>
      <c r="O628" s="14"/>
      <c r="P628" s="14"/>
      <c r="Q628" s="14"/>
      <c r="R628" s="14"/>
      <c r="S628" s="14"/>
      <c r="T628" s="14"/>
      <c r="U628" s="19"/>
      <c r="V628" s="14"/>
      <c r="W628" s="14"/>
      <c r="X628" s="14"/>
      <c r="Y628" s="14"/>
    </row>
    <row r="629">
      <c r="B629" s="13"/>
      <c r="C629" s="14"/>
      <c r="D629" s="14"/>
      <c r="E629" s="14"/>
      <c r="F629" s="14"/>
      <c r="G629" s="14"/>
      <c r="H629" s="14"/>
      <c r="I629" s="14"/>
      <c r="J629" s="14"/>
      <c r="K629" s="14"/>
      <c r="L629" s="17"/>
      <c r="M629" s="17"/>
      <c r="N629" s="14"/>
      <c r="O629" s="14"/>
      <c r="P629" s="14"/>
      <c r="Q629" s="14"/>
      <c r="R629" s="14"/>
      <c r="S629" s="14"/>
      <c r="T629" s="14"/>
      <c r="U629" s="19"/>
      <c r="V629" s="14"/>
      <c r="W629" s="14"/>
      <c r="X629" s="14"/>
      <c r="Y629" s="14"/>
    </row>
    <row r="630">
      <c r="B630" s="13"/>
      <c r="C630" s="14"/>
      <c r="D630" s="14"/>
      <c r="E630" s="14"/>
      <c r="F630" s="14"/>
      <c r="G630" s="14"/>
      <c r="H630" s="14"/>
      <c r="I630" s="14"/>
      <c r="J630" s="14"/>
      <c r="K630" s="14"/>
      <c r="L630" s="17"/>
      <c r="M630" s="17"/>
      <c r="N630" s="14"/>
      <c r="O630" s="14"/>
      <c r="P630" s="14"/>
      <c r="Q630" s="14"/>
      <c r="R630" s="14"/>
      <c r="S630" s="14"/>
      <c r="T630" s="14"/>
      <c r="U630" s="19"/>
      <c r="V630" s="14"/>
      <c r="W630" s="14"/>
      <c r="X630" s="14"/>
      <c r="Y630" s="14"/>
    </row>
    <row r="631">
      <c r="B631" s="13"/>
      <c r="C631" s="14"/>
      <c r="D631" s="14"/>
      <c r="E631" s="14"/>
      <c r="F631" s="14"/>
      <c r="G631" s="14"/>
      <c r="H631" s="14"/>
      <c r="I631" s="14"/>
      <c r="J631" s="14"/>
      <c r="K631" s="14"/>
      <c r="L631" s="17"/>
      <c r="M631" s="17"/>
      <c r="N631" s="14"/>
      <c r="O631" s="14"/>
      <c r="P631" s="14"/>
      <c r="Q631" s="14"/>
      <c r="R631" s="14"/>
      <c r="S631" s="14"/>
      <c r="T631" s="14"/>
      <c r="U631" s="19"/>
      <c r="V631" s="14"/>
      <c r="W631" s="14"/>
      <c r="X631" s="14"/>
      <c r="Y631" s="14"/>
    </row>
    <row r="632"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7"/>
      <c r="M632" s="17"/>
      <c r="N632" s="14"/>
      <c r="O632" s="14"/>
      <c r="P632" s="14"/>
      <c r="Q632" s="14"/>
      <c r="R632" s="14"/>
      <c r="S632" s="14"/>
      <c r="T632" s="14"/>
      <c r="U632" s="19"/>
      <c r="V632" s="14"/>
      <c r="W632" s="14"/>
      <c r="X632" s="14"/>
      <c r="Y632" s="14"/>
    </row>
    <row r="633">
      <c r="B633" s="13"/>
      <c r="C633" s="14"/>
      <c r="D633" s="14"/>
      <c r="E633" s="14"/>
      <c r="F633" s="14"/>
      <c r="G633" s="14"/>
      <c r="H633" s="14"/>
      <c r="I633" s="14"/>
      <c r="J633" s="14"/>
      <c r="K633" s="14"/>
      <c r="L633" s="17"/>
      <c r="M633" s="17"/>
      <c r="N633" s="14"/>
      <c r="O633" s="14"/>
      <c r="P633" s="14"/>
      <c r="Q633" s="14"/>
      <c r="R633" s="14"/>
      <c r="S633" s="14"/>
      <c r="T633" s="14"/>
      <c r="U633" s="19"/>
      <c r="V633" s="14"/>
      <c r="W633" s="14"/>
      <c r="X633" s="14"/>
      <c r="Y633" s="14"/>
    </row>
    <row r="634">
      <c r="B634" s="13"/>
      <c r="C634" s="14"/>
      <c r="D634" s="14"/>
      <c r="E634" s="14"/>
      <c r="F634" s="14"/>
      <c r="G634" s="14"/>
      <c r="H634" s="14"/>
      <c r="I634" s="14"/>
      <c r="J634" s="14"/>
      <c r="K634" s="14"/>
      <c r="L634" s="17"/>
      <c r="M634" s="17"/>
      <c r="N634" s="14"/>
      <c r="O634" s="14"/>
      <c r="P634" s="14"/>
      <c r="Q634" s="14"/>
      <c r="R634" s="14"/>
      <c r="S634" s="14"/>
      <c r="T634" s="14"/>
      <c r="U634" s="19"/>
      <c r="V634" s="14"/>
      <c r="W634" s="14"/>
      <c r="X634" s="14"/>
      <c r="Y634" s="14"/>
    </row>
    <row r="635">
      <c r="B635" s="13"/>
      <c r="C635" s="14"/>
      <c r="D635" s="14"/>
      <c r="E635" s="14"/>
      <c r="F635" s="14"/>
      <c r="G635" s="14"/>
      <c r="H635" s="14"/>
      <c r="I635" s="14"/>
      <c r="J635" s="14"/>
      <c r="K635" s="14"/>
      <c r="L635" s="17"/>
      <c r="M635" s="17"/>
      <c r="N635" s="14"/>
      <c r="O635" s="14"/>
      <c r="P635" s="14"/>
      <c r="Q635" s="14"/>
      <c r="R635" s="14"/>
      <c r="S635" s="14"/>
      <c r="T635" s="14"/>
      <c r="U635" s="19"/>
      <c r="V635" s="14"/>
      <c r="W635" s="14"/>
      <c r="X635" s="14"/>
      <c r="Y635" s="14"/>
    </row>
    <row r="636">
      <c r="B636" s="13"/>
      <c r="C636" s="14"/>
      <c r="D636" s="14"/>
      <c r="E636" s="14"/>
      <c r="F636" s="14"/>
      <c r="G636" s="14"/>
      <c r="H636" s="14"/>
      <c r="I636" s="14"/>
      <c r="J636" s="14"/>
      <c r="K636" s="14"/>
      <c r="L636" s="17"/>
      <c r="M636" s="17"/>
      <c r="N636" s="14"/>
      <c r="O636" s="14"/>
      <c r="P636" s="14"/>
      <c r="Q636" s="14"/>
      <c r="R636" s="14"/>
      <c r="S636" s="14"/>
      <c r="T636" s="14"/>
      <c r="U636" s="19"/>
      <c r="V636" s="14"/>
      <c r="W636" s="14"/>
      <c r="X636" s="14"/>
      <c r="Y636" s="14"/>
    </row>
    <row r="637">
      <c r="B637" s="13"/>
      <c r="C637" s="14"/>
      <c r="D637" s="14"/>
      <c r="E637" s="14"/>
      <c r="F637" s="14"/>
      <c r="G637" s="14"/>
      <c r="H637" s="14"/>
      <c r="I637" s="14"/>
      <c r="J637" s="14"/>
      <c r="K637" s="14"/>
      <c r="L637" s="17"/>
      <c r="M637" s="17"/>
      <c r="N637" s="14"/>
      <c r="O637" s="14"/>
      <c r="P637" s="14"/>
      <c r="Q637" s="14"/>
      <c r="R637" s="14"/>
      <c r="S637" s="14"/>
      <c r="T637" s="14"/>
      <c r="U637" s="19"/>
      <c r="V637" s="14"/>
      <c r="W637" s="14"/>
      <c r="X637" s="14"/>
      <c r="Y637" s="14"/>
    </row>
    <row r="638">
      <c r="B638" s="13"/>
      <c r="C638" s="14"/>
      <c r="D638" s="14"/>
      <c r="E638" s="14"/>
      <c r="F638" s="14"/>
      <c r="G638" s="14"/>
      <c r="H638" s="14"/>
      <c r="I638" s="14"/>
      <c r="J638" s="14"/>
      <c r="K638" s="14"/>
      <c r="L638" s="17"/>
      <c r="M638" s="17"/>
      <c r="N638" s="14"/>
      <c r="O638" s="14"/>
      <c r="P638" s="14"/>
      <c r="Q638" s="14"/>
      <c r="R638" s="14"/>
      <c r="S638" s="14"/>
      <c r="T638" s="14"/>
      <c r="U638" s="19"/>
      <c r="V638" s="14"/>
      <c r="W638" s="14"/>
      <c r="X638" s="14"/>
      <c r="Y638" s="14"/>
    </row>
    <row r="639">
      <c r="B639" s="13"/>
      <c r="C639" s="14"/>
      <c r="D639" s="14"/>
      <c r="E639" s="14"/>
      <c r="F639" s="14"/>
      <c r="G639" s="14"/>
      <c r="H639" s="14"/>
      <c r="I639" s="14"/>
      <c r="J639" s="14"/>
      <c r="K639" s="14"/>
      <c r="L639" s="17"/>
      <c r="M639" s="17"/>
      <c r="N639" s="14"/>
      <c r="O639" s="14"/>
      <c r="P639" s="14"/>
      <c r="Q639" s="14"/>
      <c r="R639" s="14"/>
      <c r="S639" s="14"/>
      <c r="T639" s="14"/>
      <c r="U639" s="19"/>
      <c r="V639" s="14"/>
      <c r="W639" s="14"/>
      <c r="X639" s="14"/>
      <c r="Y639" s="14"/>
    </row>
    <row r="640">
      <c r="B640" s="13"/>
      <c r="C640" s="14"/>
      <c r="D640" s="14"/>
      <c r="E640" s="14"/>
      <c r="F640" s="14"/>
      <c r="G640" s="14"/>
      <c r="H640" s="14"/>
      <c r="I640" s="14"/>
      <c r="J640" s="14"/>
      <c r="K640" s="14"/>
      <c r="L640" s="17"/>
      <c r="M640" s="17"/>
      <c r="N640" s="14"/>
      <c r="O640" s="14"/>
      <c r="P640" s="14"/>
      <c r="Q640" s="14"/>
      <c r="R640" s="14"/>
      <c r="S640" s="14"/>
      <c r="T640" s="14"/>
      <c r="U640" s="19"/>
      <c r="V640" s="14"/>
      <c r="W640" s="14"/>
      <c r="X640" s="14"/>
      <c r="Y640" s="14"/>
    </row>
    <row r="641">
      <c r="B641" s="13"/>
      <c r="C641" s="14"/>
      <c r="D641" s="14"/>
      <c r="E641" s="14"/>
      <c r="F641" s="14"/>
      <c r="G641" s="14"/>
      <c r="H641" s="14"/>
      <c r="I641" s="14"/>
      <c r="J641" s="14"/>
      <c r="K641" s="14"/>
      <c r="L641" s="17"/>
      <c r="M641" s="17"/>
      <c r="N641" s="14"/>
      <c r="O641" s="14"/>
      <c r="P641" s="14"/>
      <c r="Q641" s="14"/>
      <c r="R641" s="14"/>
      <c r="S641" s="14"/>
      <c r="T641" s="14"/>
      <c r="U641" s="19"/>
      <c r="V641" s="14"/>
      <c r="W641" s="14"/>
      <c r="X641" s="14"/>
      <c r="Y641" s="14"/>
    </row>
    <row r="642"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7"/>
      <c r="M642" s="17"/>
      <c r="N642" s="14"/>
      <c r="O642" s="14"/>
      <c r="P642" s="14"/>
      <c r="Q642" s="14"/>
      <c r="R642" s="14"/>
      <c r="S642" s="14"/>
      <c r="T642" s="14"/>
      <c r="U642" s="19"/>
      <c r="V642" s="14"/>
      <c r="W642" s="14"/>
      <c r="X642" s="14"/>
      <c r="Y642" s="14"/>
    </row>
    <row r="643">
      <c r="B643" s="13"/>
      <c r="C643" s="14"/>
      <c r="D643" s="14"/>
      <c r="E643" s="14"/>
      <c r="F643" s="14"/>
      <c r="G643" s="14"/>
      <c r="H643" s="14"/>
      <c r="I643" s="14"/>
      <c r="J643" s="14"/>
      <c r="K643" s="14"/>
      <c r="L643" s="17"/>
      <c r="M643" s="17"/>
      <c r="N643" s="14"/>
      <c r="O643" s="14"/>
      <c r="P643" s="14"/>
      <c r="Q643" s="14"/>
      <c r="R643" s="14"/>
      <c r="S643" s="14"/>
      <c r="T643" s="14"/>
      <c r="U643" s="19"/>
      <c r="V643" s="14"/>
      <c r="W643" s="14"/>
      <c r="X643" s="14"/>
      <c r="Y643" s="14"/>
    </row>
    <row r="644">
      <c r="B644" s="13"/>
      <c r="C644" s="14"/>
      <c r="D644" s="14"/>
      <c r="E644" s="14"/>
      <c r="F644" s="14"/>
      <c r="G644" s="14"/>
      <c r="H644" s="14"/>
      <c r="I644" s="14"/>
      <c r="J644" s="14"/>
      <c r="K644" s="14"/>
      <c r="L644" s="17"/>
      <c r="M644" s="17"/>
      <c r="N644" s="14"/>
      <c r="O644" s="14"/>
      <c r="P644" s="14"/>
      <c r="Q644" s="14"/>
      <c r="R644" s="14"/>
      <c r="S644" s="14"/>
      <c r="T644" s="14"/>
      <c r="U644" s="19"/>
      <c r="V644" s="14"/>
      <c r="W644" s="14"/>
      <c r="X644" s="14"/>
      <c r="Y644" s="14"/>
    </row>
    <row r="645">
      <c r="B645" s="13"/>
      <c r="C645" s="14"/>
      <c r="D645" s="14"/>
      <c r="E645" s="14"/>
      <c r="F645" s="14"/>
      <c r="G645" s="14"/>
      <c r="H645" s="14"/>
      <c r="I645" s="14"/>
      <c r="J645" s="14"/>
      <c r="K645" s="14"/>
      <c r="L645" s="17"/>
      <c r="M645" s="17"/>
      <c r="N645" s="14"/>
      <c r="O645" s="14"/>
      <c r="P645" s="14"/>
      <c r="Q645" s="14"/>
      <c r="R645" s="14"/>
      <c r="S645" s="14"/>
      <c r="T645" s="14"/>
      <c r="U645" s="19"/>
      <c r="V645" s="14"/>
      <c r="W645" s="14"/>
      <c r="X645" s="14"/>
      <c r="Y645" s="14"/>
    </row>
    <row r="646"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7"/>
      <c r="M646" s="17"/>
      <c r="N646" s="14"/>
      <c r="O646" s="14"/>
      <c r="P646" s="14"/>
      <c r="Q646" s="14"/>
      <c r="R646" s="14"/>
      <c r="S646" s="14"/>
      <c r="T646" s="14"/>
      <c r="U646" s="19"/>
      <c r="V646" s="14"/>
      <c r="W646" s="14"/>
      <c r="X646" s="14"/>
      <c r="Y646" s="14"/>
    </row>
    <row r="647">
      <c r="B647" s="13"/>
      <c r="C647" s="14"/>
      <c r="D647" s="14"/>
      <c r="E647" s="14"/>
      <c r="F647" s="14"/>
      <c r="G647" s="14"/>
      <c r="H647" s="14"/>
      <c r="I647" s="14"/>
      <c r="J647" s="14"/>
      <c r="K647" s="14"/>
      <c r="L647" s="17"/>
      <c r="M647" s="17"/>
      <c r="N647" s="14"/>
      <c r="O647" s="14"/>
      <c r="P647" s="14"/>
      <c r="Q647" s="14"/>
      <c r="R647" s="14"/>
      <c r="S647" s="14"/>
      <c r="T647" s="14"/>
      <c r="U647" s="19"/>
      <c r="V647" s="14"/>
      <c r="W647" s="14"/>
      <c r="X647" s="14"/>
      <c r="Y647" s="14"/>
    </row>
    <row r="648">
      <c r="B648" s="13"/>
      <c r="C648" s="14"/>
      <c r="D648" s="14"/>
      <c r="E648" s="14"/>
      <c r="F648" s="14"/>
      <c r="G648" s="14"/>
      <c r="H648" s="14"/>
      <c r="I648" s="14"/>
      <c r="J648" s="14"/>
      <c r="K648" s="14"/>
      <c r="L648" s="17"/>
      <c r="M648" s="17"/>
      <c r="N648" s="14"/>
      <c r="O648" s="14"/>
      <c r="P648" s="14"/>
      <c r="Q648" s="14"/>
      <c r="R648" s="14"/>
      <c r="S648" s="14"/>
      <c r="T648" s="14"/>
      <c r="U648" s="19"/>
      <c r="V648" s="14"/>
      <c r="W648" s="14"/>
      <c r="X648" s="14"/>
      <c r="Y648" s="14"/>
    </row>
    <row r="649">
      <c r="B649" s="13"/>
      <c r="C649" s="14"/>
      <c r="D649" s="14"/>
      <c r="E649" s="14"/>
      <c r="F649" s="14"/>
      <c r="G649" s="14"/>
      <c r="H649" s="14"/>
      <c r="I649" s="14"/>
      <c r="J649" s="14"/>
      <c r="K649" s="14"/>
      <c r="L649" s="17"/>
      <c r="M649" s="17"/>
      <c r="N649" s="14"/>
      <c r="O649" s="14"/>
      <c r="P649" s="14"/>
      <c r="Q649" s="14"/>
      <c r="R649" s="14"/>
      <c r="S649" s="14"/>
      <c r="T649" s="14"/>
      <c r="U649" s="19"/>
      <c r="V649" s="14"/>
      <c r="W649" s="14"/>
      <c r="X649" s="14"/>
      <c r="Y649" s="14"/>
    </row>
    <row r="650">
      <c r="B650" s="13"/>
      <c r="C650" s="14"/>
      <c r="D650" s="14"/>
      <c r="E650" s="14"/>
      <c r="F650" s="14"/>
      <c r="G650" s="14"/>
      <c r="H650" s="14"/>
      <c r="I650" s="14"/>
      <c r="J650" s="14"/>
      <c r="K650" s="14"/>
      <c r="L650" s="17"/>
      <c r="M650" s="17"/>
      <c r="N650" s="14"/>
      <c r="O650" s="14"/>
      <c r="P650" s="14"/>
      <c r="Q650" s="14"/>
      <c r="R650" s="14"/>
      <c r="S650" s="14"/>
      <c r="T650" s="14"/>
      <c r="U650" s="19"/>
      <c r="V650" s="14"/>
      <c r="W650" s="14"/>
      <c r="X650" s="14"/>
      <c r="Y650" s="14"/>
    </row>
    <row r="651">
      <c r="B651" s="13"/>
      <c r="C651" s="14"/>
      <c r="D651" s="14"/>
      <c r="E651" s="14"/>
      <c r="F651" s="14"/>
      <c r="G651" s="14"/>
      <c r="H651" s="14"/>
      <c r="I651" s="14"/>
      <c r="J651" s="14"/>
      <c r="K651" s="14"/>
      <c r="L651" s="17"/>
      <c r="M651" s="17"/>
      <c r="N651" s="14"/>
      <c r="O651" s="14"/>
      <c r="P651" s="14"/>
      <c r="Q651" s="14"/>
      <c r="R651" s="14"/>
      <c r="S651" s="14"/>
      <c r="T651" s="14"/>
      <c r="U651" s="19"/>
      <c r="V651" s="14"/>
      <c r="W651" s="14"/>
      <c r="X651" s="14"/>
      <c r="Y651" s="14"/>
    </row>
    <row r="652">
      <c r="B652" s="13"/>
      <c r="C652" s="14"/>
      <c r="D652" s="14"/>
      <c r="E652" s="14"/>
      <c r="F652" s="14"/>
      <c r="G652" s="14"/>
      <c r="H652" s="14"/>
      <c r="I652" s="14"/>
      <c r="J652" s="14"/>
      <c r="K652" s="14"/>
      <c r="L652" s="17"/>
      <c r="M652" s="17"/>
      <c r="N652" s="14"/>
      <c r="O652" s="14"/>
      <c r="P652" s="14"/>
      <c r="Q652" s="14"/>
      <c r="R652" s="14"/>
      <c r="S652" s="14"/>
      <c r="T652" s="14"/>
      <c r="U652" s="19"/>
      <c r="V652" s="14"/>
      <c r="W652" s="14"/>
      <c r="X652" s="14"/>
      <c r="Y652" s="14"/>
    </row>
    <row r="653">
      <c r="B653" s="13"/>
      <c r="C653" s="14"/>
      <c r="D653" s="14"/>
      <c r="E653" s="14"/>
      <c r="F653" s="14"/>
      <c r="G653" s="14"/>
      <c r="H653" s="14"/>
      <c r="I653" s="14"/>
      <c r="J653" s="14"/>
      <c r="K653" s="14"/>
      <c r="L653" s="17"/>
      <c r="M653" s="17"/>
      <c r="N653" s="14"/>
      <c r="O653" s="14"/>
      <c r="P653" s="14"/>
      <c r="Q653" s="14"/>
      <c r="R653" s="14"/>
      <c r="S653" s="14"/>
      <c r="T653" s="14"/>
      <c r="U653" s="19"/>
      <c r="V653" s="14"/>
      <c r="W653" s="14"/>
      <c r="X653" s="14"/>
      <c r="Y653" s="14"/>
    </row>
    <row r="654">
      <c r="B654" s="13"/>
      <c r="C654" s="14"/>
      <c r="D654" s="14"/>
      <c r="E654" s="14"/>
      <c r="F654" s="14"/>
      <c r="G654" s="14"/>
      <c r="H654" s="14"/>
      <c r="I654" s="14"/>
      <c r="J654" s="14"/>
      <c r="K654" s="14"/>
      <c r="L654" s="17"/>
      <c r="M654" s="17"/>
      <c r="N654" s="14"/>
      <c r="O654" s="14"/>
      <c r="P654" s="14"/>
      <c r="Q654" s="14"/>
      <c r="R654" s="14"/>
      <c r="S654" s="14"/>
      <c r="T654" s="14"/>
      <c r="U654" s="19"/>
      <c r="V654" s="14"/>
      <c r="W654" s="14"/>
      <c r="X654" s="14"/>
      <c r="Y654" s="14"/>
    </row>
    <row r="655">
      <c r="B655" s="13"/>
      <c r="C655" s="14"/>
      <c r="D655" s="14"/>
      <c r="E655" s="14"/>
      <c r="F655" s="14"/>
      <c r="G655" s="14"/>
      <c r="H655" s="14"/>
      <c r="I655" s="14"/>
      <c r="J655" s="14"/>
      <c r="K655" s="14"/>
      <c r="L655" s="17"/>
      <c r="M655" s="17"/>
      <c r="N655" s="14"/>
      <c r="O655" s="14"/>
      <c r="P655" s="14"/>
      <c r="Q655" s="14"/>
      <c r="R655" s="14"/>
      <c r="S655" s="14"/>
      <c r="T655" s="14"/>
      <c r="U655" s="19"/>
      <c r="V655" s="14"/>
      <c r="W655" s="14"/>
      <c r="X655" s="14"/>
      <c r="Y655" s="14"/>
    </row>
    <row r="656">
      <c r="B656" s="13"/>
      <c r="C656" s="14"/>
      <c r="D656" s="14"/>
      <c r="E656" s="14"/>
      <c r="F656" s="14"/>
      <c r="G656" s="14"/>
      <c r="H656" s="14"/>
      <c r="I656" s="14"/>
      <c r="J656" s="14"/>
      <c r="K656" s="14"/>
      <c r="L656" s="17"/>
      <c r="M656" s="17"/>
      <c r="N656" s="14"/>
      <c r="O656" s="14"/>
      <c r="P656" s="14"/>
      <c r="Q656" s="14"/>
      <c r="R656" s="14"/>
      <c r="S656" s="14"/>
      <c r="T656" s="14"/>
      <c r="U656" s="19"/>
      <c r="V656" s="14"/>
      <c r="W656" s="14"/>
      <c r="X656" s="14"/>
      <c r="Y656" s="14"/>
    </row>
    <row r="657">
      <c r="B657" s="13"/>
      <c r="C657" s="14"/>
      <c r="D657" s="14"/>
      <c r="E657" s="14"/>
      <c r="F657" s="14"/>
      <c r="G657" s="14"/>
      <c r="H657" s="14"/>
      <c r="I657" s="14"/>
      <c r="J657" s="14"/>
      <c r="K657" s="14"/>
      <c r="L657" s="17"/>
      <c r="M657" s="17"/>
      <c r="N657" s="14"/>
      <c r="O657" s="14"/>
      <c r="P657" s="14"/>
      <c r="Q657" s="14"/>
      <c r="R657" s="14"/>
      <c r="S657" s="14"/>
      <c r="T657" s="14"/>
      <c r="U657" s="19"/>
      <c r="V657" s="14"/>
      <c r="W657" s="14"/>
      <c r="X657" s="14"/>
      <c r="Y657" s="14"/>
    </row>
    <row r="658">
      <c r="B658" s="13"/>
      <c r="C658" s="14"/>
      <c r="D658" s="14"/>
      <c r="E658" s="14"/>
      <c r="F658" s="14"/>
      <c r="G658" s="14"/>
      <c r="H658" s="14"/>
      <c r="I658" s="14"/>
      <c r="J658" s="14"/>
      <c r="K658" s="14"/>
      <c r="L658" s="17"/>
      <c r="M658" s="17"/>
      <c r="N658" s="14"/>
      <c r="O658" s="14"/>
      <c r="P658" s="14"/>
      <c r="Q658" s="14"/>
      <c r="R658" s="14"/>
      <c r="S658" s="14"/>
      <c r="T658" s="14"/>
      <c r="U658" s="19"/>
      <c r="V658" s="14"/>
      <c r="W658" s="14"/>
      <c r="X658" s="14"/>
      <c r="Y658" s="14"/>
    </row>
    <row r="659">
      <c r="B659" s="13"/>
      <c r="C659" s="14"/>
      <c r="D659" s="14"/>
      <c r="E659" s="14"/>
      <c r="F659" s="14"/>
      <c r="G659" s="14"/>
      <c r="H659" s="14"/>
      <c r="I659" s="14"/>
      <c r="J659" s="14"/>
      <c r="K659" s="14"/>
      <c r="L659" s="17"/>
      <c r="M659" s="17"/>
      <c r="N659" s="14"/>
      <c r="O659" s="14"/>
      <c r="P659" s="14"/>
      <c r="Q659" s="14"/>
      <c r="R659" s="14"/>
      <c r="S659" s="14"/>
      <c r="T659" s="14"/>
      <c r="U659" s="19"/>
      <c r="V659" s="14"/>
      <c r="W659" s="14"/>
      <c r="X659" s="14"/>
      <c r="Y659" s="14"/>
    </row>
    <row r="660">
      <c r="B660" s="13"/>
      <c r="C660" s="14"/>
      <c r="D660" s="14"/>
      <c r="E660" s="14"/>
      <c r="F660" s="14"/>
      <c r="G660" s="14"/>
      <c r="H660" s="14"/>
      <c r="I660" s="14"/>
      <c r="J660" s="14"/>
      <c r="K660" s="14"/>
      <c r="L660" s="17"/>
      <c r="M660" s="17"/>
      <c r="N660" s="14"/>
      <c r="O660" s="14"/>
      <c r="P660" s="14"/>
      <c r="Q660" s="14"/>
      <c r="R660" s="14"/>
      <c r="S660" s="14"/>
      <c r="T660" s="14"/>
      <c r="U660" s="19"/>
      <c r="V660" s="14"/>
      <c r="W660" s="14"/>
      <c r="X660" s="14"/>
      <c r="Y660" s="14"/>
    </row>
    <row r="661">
      <c r="B661" s="13"/>
      <c r="C661" s="14"/>
      <c r="D661" s="14"/>
      <c r="E661" s="14"/>
      <c r="F661" s="14"/>
      <c r="G661" s="14"/>
      <c r="H661" s="14"/>
      <c r="I661" s="14"/>
      <c r="J661" s="14"/>
      <c r="K661" s="14"/>
      <c r="L661" s="17"/>
      <c r="M661" s="17"/>
      <c r="N661" s="14"/>
      <c r="O661" s="14"/>
      <c r="P661" s="14"/>
      <c r="Q661" s="14"/>
      <c r="R661" s="14"/>
      <c r="S661" s="14"/>
      <c r="T661" s="14"/>
      <c r="U661" s="19"/>
      <c r="V661" s="14"/>
      <c r="W661" s="14"/>
      <c r="X661" s="14"/>
      <c r="Y661" s="14"/>
    </row>
    <row r="662">
      <c r="B662" s="13"/>
      <c r="C662" s="14"/>
      <c r="D662" s="14"/>
      <c r="E662" s="14"/>
      <c r="F662" s="14"/>
      <c r="G662" s="14"/>
      <c r="H662" s="14"/>
      <c r="I662" s="14"/>
      <c r="J662" s="14"/>
      <c r="K662" s="14"/>
      <c r="L662" s="17"/>
      <c r="M662" s="17"/>
      <c r="N662" s="14"/>
      <c r="O662" s="14"/>
      <c r="P662" s="14"/>
      <c r="Q662" s="14"/>
      <c r="R662" s="14"/>
      <c r="S662" s="14"/>
      <c r="T662" s="14"/>
      <c r="U662" s="19"/>
      <c r="V662" s="14"/>
      <c r="W662" s="14"/>
      <c r="X662" s="14"/>
      <c r="Y662" s="14"/>
    </row>
    <row r="663">
      <c r="B663" s="13"/>
      <c r="C663" s="14"/>
      <c r="D663" s="14"/>
      <c r="E663" s="14"/>
      <c r="F663" s="14"/>
      <c r="G663" s="14"/>
      <c r="H663" s="14"/>
      <c r="I663" s="14"/>
      <c r="J663" s="14"/>
      <c r="K663" s="14"/>
      <c r="L663" s="17"/>
      <c r="M663" s="17"/>
      <c r="N663" s="14"/>
      <c r="O663" s="14"/>
      <c r="P663" s="14"/>
      <c r="Q663" s="14"/>
      <c r="R663" s="14"/>
      <c r="S663" s="14"/>
      <c r="T663" s="14"/>
      <c r="U663" s="19"/>
      <c r="V663" s="14"/>
      <c r="W663" s="14"/>
      <c r="X663" s="14"/>
      <c r="Y663" s="14"/>
    </row>
    <row r="664">
      <c r="B664" s="13"/>
      <c r="C664" s="14"/>
      <c r="D664" s="14"/>
      <c r="E664" s="14"/>
      <c r="F664" s="14"/>
      <c r="G664" s="14"/>
      <c r="H664" s="14"/>
      <c r="I664" s="14"/>
      <c r="J664" s="14"/>
      <c r="K664" s="14"/>
      <c r="L664" s="17"/>
      <c r="M664" s="17"/>
      <c r="N664" s="14"/>
      <c r="O664" s="14"/>
      <c r="P664" s="14"/>
      <c r="Q664" s="14"/>
      <c r="R664" s="14"/>
      <c r="S664" s="14"/>
      <c r="T664" s="14"/>
      <c r="U664" s="19"/>
      <c r="V664" s="14"/>
      <c r="W664" s="14"/>
      <c r="X664" s="14"/>
      <c r="Y664" s="14"/>
    </row>
    <row r="665">
      <c r="B665" s="13"/>
      <c r="C665" s="14"/>
      <c r="D665" s="14"/>
      <c r="E665" s="14"/>
      <c r="F665" s="14"/>
      <c r="G665" s="14"/>
      <c r="H665" s="14"/>
      <c r="I665" s="14"/>
      <c r="J665" s="14"/>
      <c r="K665" s="14"/>
      <c r="L665" s="17"/>
      <c r="M665" s="17"/>
      <c r="N665" s="14"/>
      <c r="O665" s="14"/>
      <c r="P665" s="14"/>
      <c r="Q665" s="14"/>
      <c r="R665" s="14"/>
      <c r="S665" s="14"/>
      <c r="T665" s="14"/>
      <c r="U665" s="19"/>
      <c r="V665" s="14"/>
      <c r="W665" s="14"/>
      <c r="X665" s="14"/>
      <c r="Y665" s="14"/>
    </row>
    <row r="666">
      <c r="B666" s="13"/>
      <c r="C666" s="14"/>
      <c r="D666" s="14"/>
      <c r="E666" s="14"/>
      <c r="F666" s="14"/>
      <c r="G666" s="14"/>
      <c r="H666" s="14"/>
      <c r="I666" s="14"/>
      <c r="J666" s="14"/>
      <c r="K666" s="14"/>
      <c r="L666" s="17"/>
      <c r="M666" s="17"/>
      <c r="N666" s="14"/>
      <c r="O666" s="14"/>
      <c r="P666" s="14"/>
      <c r="Q666" s="14"/>
      <c r="R666" s="14"/>
      <c r="S666" s="14"/>
      <c r="T666" s="14"/>
      <c r="U666" s="19"/>
      <c r="V666" s="14"/>
      <c r="W666" s="14"/>
      <c r="X666" s="14"/>
      <c r="Y666" s="14"/>
    </row>
    <row r="667">
      <c r="B667" s="13"/>
      <c r="C667" s="14"/>
      <c r="D667" s="14"/>
      <c r="E667" s="14"/>
      <c r="F667" s="14"/>
      <c r="G667" s="14"/>
      <c r="H667" s="14"/>
      <c r="I667" s="14"/>
      <c r="J667" s="14"/>
      <c r="K667" s="14"/>
      <c r="L667" s="17"/>
      <c r="M667" s="17"/>
      <c r="N667" s="14"/>
      <c r="O667" s="14"/>
      <c r="P667" s="14"/>
      <c r="Q667" s="14"/>
      <c r="R667" s="14"/>
      <c r="S667" s="14"/>
      <c r="T667" s="14"/>
      <c r="U667" s="19"/>
      <c r="V667" s="14"/>
      <c r="W667" s="14"/>
      <c r="X667" s="14"/>
      <c r="Y667" s="14"/>
    </row>
    <row r="668">
      <c r="B668" s="13"/>
      <c r="C668" s="14"/>
      <c r="D668" s="14"/>
      <c r="E668" s="14"/>
      <c r="F668" s="14"/>
      <c r="G668" s="14"/>
      <c r="H668" s="14"/>
      <c r="I668" s="14"/>
      <c r="J668" s="14"/>
      <c r="K668" s="14"/>
      <c r="L668" s="17"/>
      <c r="M668" s="17"/>
      <c r="N668" s="14"/>
      <c r="O668" s="14"/>
      <c r="P668" s="14"/>
      <c r="Q668" s="14"/>
      <c r="R668" s="14"/>
      <c r="S668" s="14"/>
      <c r="T668" s="14"/>
      <c r="U668" s="19"/>
      <c r="V668" s="14"/>
      <c r="W668" s="14"/>
      <c r="X668" s="14"/>
      <c r="Y668" s="14"/>
    </row>
    <row r="669">
      <c r="B669" s="13"/>
      <c r="C669" s="14"/>
      <c r="D669" s="14"/>
      <c r="E669" s="14"/>
      <c r="F669" s="14"/>
      <c r="G669" s="14"/>
      <c r="H669" s="14"/>
      <c r="I669" s="14"/>
      <c r="J669" s="14"/>
      <c r="K669" s="14"/>
      <c r="L669" s="17"/>
      <c r="M669" s="17"/>
      <c r="N669" s="14"/>
      <c r="O669" s="14"/>
      <c r="P669" s="14"/>
      <c r="Q669" s="14"/>
      <c r="R669" s="14"/>
      <c r="S669" s="14"/>
      <c r="T669" s="14"/>
      <c r="U669" s="19"/>
      <c r="V669" s="14"/>
      <c r="W669" s="14"/>
      <c r="X669" s="14"/>
      <c r="Y669" s="14"/>
    </row>
    <row r="670">
      <c r="B670" s="13"/>
      <c r="C670" s="14"/>
      <c r="D670" s="14"/>
      <c r="E670" s="14"/>
      <c r="F670" s="14"/>
      <c r="G670" s="14"/>
      <c r="H670" s="14"/>
      <c r="I670" s="14"/>
      <c r="J670" s="14"/>
      <c r="K670" s="14"/>
      <c r="L670" s="17"/>
      <c r="M670" s="17"/>
      <c r="N670" s="14"/>
      <c r="O670" s="14"/>
      <c r="P670" s="14"/>
      <c r="Q670" s="14"/>
      <c r="R670" s="14"/>
      <c r="S670" s="14"/>
      <c r="T670" s="14"/>
      <c r="U670" s="19"/>
      <c r="V670" s="14"/>
      <c r="W670" s="14"/>
      <c r="X670" s="14"/>
      <c r="Y670" s="14"/>
    </row>
    <row r="671">
      <c r="B671" s="13"/>
      <c r="C671" s="14"/>
      <c r="D671" s="14"/>
      <c r="E671" s="14"/>
      <c r="F671" s="14"/>
      <c r="G671" s="14"/>
      <c r="H671" s="14"/>
      <c r="I671" s="14"/>
      <c r="J671" s="14"/>
      <c r="K671" s="14"/>
      <c r="L671" s="17"/>
      <c r="M671" s="17"/>
      <c r="N671" s="14"/>
      <c r="O671" s="14"/>
      <c r="P671" s="14"/>
      <c r="Q671" s="14"/>
      <c r="R671" s="14"/>
      <c r="S671" s="14"/>
      <c r="T671" s="14"/>
      <c r="U671" s="19"/>
      <c r="V671" s="14"/>
      <c r="W671" s="14"/>
      <c r="X671" s="14"/>
      <c r="Y671" s="14"/>
    </row>
    <row r="672"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7"/>
      <c r="M672" s="17"/>
      <c r="N672" s="14"/>
      <c r="O672" s="14"/>
      <c r="P672" s="14"/>
      <c r="Q672" s="14"/>
      <c r="R672" s="14"/>
      <c r="S672" s="14"/>
      <c r="T672" s="14"/>
      <c r="U672" s="19"/>
      <c r="V672" s="14"/>
      <c r="W672" s="14"/>
      <c r="X672" s="14"/>
      <c r="Y672" s="14"/>
    </row>
    <row r="673">
      <c r="B673" s="13"/>
      <c r="C673" s="14"/>
      <c r="D673" s="14"/>
      <c r="E673" s="14"/>
      <c r="F673" s="14"/>
      <c r="G673" s="14"/>
      <c r="H673" s="14"/>
      <c r="I673" s="14"/>
      <c r="J673" s="14"/>
      <c r="K673" s="14"/>
      <c r="L673" s="17"/>
      <c r="M673" s="17"/>
      <c r="N673" s="14"/>
      <c r="O673" s="14"/>
      <c r="P673" s="14"/>
      <c r="Q673" s="14"/>
      <c r="R673" s="14"/>
      <c r="S673" s="14"/>
      <c r="T673" s="14"/>
      <c r="U673" s="19"/>
      <c r="V673" s="14"/>
      <c r="W673" s="14"/>
      <c r="X673" s="14"/>
      <c r="Y673" s="14"/>
    </row>
    <row r="674">
      <c r="B674" s="13"/>
      <c r="C674" s="14"/>
      <c r="D674" s="14"/>
      <c r="E674" s="14"/>
      <c r="F674" s="14"/>
      <c r="G674" s="14"/>
      <c r="H674" s="14"/>
      <c r="I674" s="14"/>
      <c r="J674" s="14"/>
      <c r="K674" s="14"/>
      <c r="L674" s="17"/>
      <c r="M674" s="17"/>
      <c r="N674" s="14"/>
      <c r="O674" s="14"/>
      <c r="P674" s="14"/>
      <c r="Q674" s="14"/>
      <c r="R674" s="14"/>
      <c r="S674" s="14"/>
      <c r="T674" s="14"/>
      <c r="U674" s="19"/>
      <c r="V674" s="14"/>
      <c r="W674" s="14"/>
      <c r="X674" s="14"/>
      <c r="Y674" s="14"/>
    </row>
    <row r="675">
      <c r="B675" s="13"/>
      <c r="C675" s="14"/>
      <c r="D675" s="14"/>
      <c r="E675" s="14"/>
      <c r="F675" s="14"/>
      <c r="G675" s="14"/>
      <c r="H675" s="14"/>
      <c r="I675" s="14"/>
      <c r="J675" s="14"/>
      <c r="K675" s="14"/>
      <c r="L675" s="17"/>
      <c r="M675" s="17"/>
      <c r="N675" s="14"/>
      <c r="O675" s="14"/>
      <c r="P675" s="14"/>
      <c r="Q675" s="14"/>
      <c r="R675" s="14"/>
      <c r="S675" s="14"/>
      <c r="T675" s="14"/>
      <c r="U675" s="19"/>
      <c r="V675" s="14"/>
      <c r="W675" s="14"/>
      <c r="X675" s="14"/>
      <c r="Y675" s="14"/>
    </row>
    <row r="676"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7"/>
      <c r="M676" s="17"/>
      <c r="N676" s="14"/>
      <c r="O676" s="14"/>
      <c r="P676" s="14"/>
      <c r="Q676" s="14"/>
      <c r="R676" s="14"/>
      <c r="S676" s="14"/>
      <c r="T676" s="14"/>
      <c r="U676" s="19"/>
      <c r="V676" s="14"/>
      <c r="W676" s="14"/>
      <c r="X676" s="14"/>
      <c r="Y676" s="14"/>
    </row>
    <row r="677">
      <c r="B677" s="13"/>
      <c r="C677" s="14"/>
      <c r="D677" s="14"/>
      <c r="E677" s="14"/>
      <c r="F677" s="14"/>
      <c r="G677" s="14"/>
      <c r="H677" s="14"/>
      <c r="I677" s="14"/>
      <c r="J677" s="14"/>
      <c r="K677" s="14"/>
      <c r="L677" s="17"/>
      <c r="M677" s="17"/>
      <c r="N677" s="14"/>
      <c r="O677" s="14"/>
      <c r="P677" s="14"/>
      <c r="Q677" s="14"/>
      <c r="R677" s="14"/>
      <c r="S677" s="14"/>
      <c r="T677" s="14"/>
      <c r="U677" s="19"/>
      <c r="V677" s="14"/>
      <c r="W677" s="14"/>
      <c r="X677" s="14"/>
      <c r="Y677" s="14"/>
    </row>
    <row r="678">
      <c r="B678" s="13"/>
      <c r="C678" s="14"/>
      <c r="D678" s="14"/>
      <c r="E678" s="14"/>
      <c r="F678" s="14"/>
      <c r="G678" s="14"/>
      <c r="H678" s="14"/>
      <c r="I678" s="14"/>
      <c r="J678" s="14"/>
      <c r="K678" s="14"/>
      <c r="L678" s="17"/>
      <c r="M678" s="17"/>
      <c r="N678" s="14"/>
      <c r="O678" s="14"/>
      <c r="P678" s="14"/>
      <c r="Q678" s="14"/>
      <c r="R678" s="14"/>
      <c r="S678" s="14"/>
      <c r="T678" s="14"/>
      <c r="U678" s="19"/>
      <c r="V678" s="14"/>
      <c r="W678" s="14"/>
      <c r="X678" s="14"/>
      <c r="Y678" s="14"/>
    </row>
    <row r="679">
      <c r="B679" s="13"/>
      <c r="C679" s="14"/>
      <c r="D679" s="14"/>
      <c r="E679" s="14"/>
      <c r="F679" s="14"/>
      <c r="G679" s="14"/>
      <c r="H679" s="14"/>
      <c r="I679" s="14"/>
      <c r="J679" s="14"/>
      <c r="K679" s="14"/>
      <c r="L679" s="17"/>
      <c r="M679" s="17"/>
      <c r="N679" s="14"/>
      <c r="O679" s="14"/>
      <c r="P679" s="14"/>
      <c r="Q679" s="14"/>
      <c r="R679" s="14"/>
      <c r="S679" s="14"/>
      <c r="T679" s="14"/>
      <c r="U679" s="19"/>
      <c r="V679" s="14"/>
      <c r="W679" s="14"/>
      <c r="X679" s="14"/>
      <c r="Y679" s="14"/>
    </row>
    <row r="680">
      <c r="B680" s="13"/>
      <c r="C680" s="14"/>
      <c r="D680" s="14"/>
      <c r="E680" s="14"/>
      <c r="F680" s="14"/>
      <c r="G680" s="14"/>
      <c r="H680" s="14"/>
      <c r="I680" s="14"/>
      <c r="J680" s="14"/>
      <c r="K680" s="14"/>
      <c r="L680" s="17"/>
      <c r="M680" s="17"/>
      <c r="N680" s="14"/>
      <c r="O680" s="14"/>
      <c r="P680" s="14"/>
      <c r="Q680" s="14"/>
      <c r="R680" s="14"/>
      <c r="S680" s="14"/>
      <c r="T680" s="14"/>
      <c r="U680" s="19"/>
      <c r="V680" s="14"/>
      <c r="W680" s="14"/>
      <c r="X680" s="14"/>
      <c r="Y680" s="14"/>
    </row>
    <row r="681">
      <c r="B681" s="13"/>
      <c r="C681" s="14"/>
      <c r="D681" s="14"/>
      <c r="E681" s="14"/>
      <c r="F681" s="14"/>
      <c r="G681" s="14"/>
      <c r="H681" s="14"/>
      <c r="I681" s="14"/>
      <c r="J681" s="14"/>
      <c r="K681" s="14"/>
      <c r="L681" s="17"/>
      <c r="M681" s="17"/>
      <c r="N681" s="14"/>
      <c r="O681" s="14"/>
      <c r="P681" s="14"/>
      <c r="Q681" s="14"/>
      <c r="R681" s="14"/>
      <c r="S681" s="14"/>
      <c r="T681" s="14"/>
      <c r="U681" s="19"/>
      <c r="V681" s="14"/>
      <c r="W681" s="14"/>
      <c r="X681" s="14"/>
      <c r="Y681" s="14"/>
    </row>
    <row r="682">
      <c r="B682" s="13"/>
      <c r="C682" s="14"/>
      <c r="D682" s="14"/>
      <c r="E682" s="14"/>
      <c r="F682" s="14"/>
      <c r="G682" s="14"/>
      <c r="H682" s="14"/>
      <c r="I682" s="14"/>
      <c r="J682" s="14"/>
      <c r="K682" s="14"/>
      <c r="L682" s="17"/>
      <c r="M682" s="17"/>
      <c r="N682" s="14"/>
      <c r="O682" s="14"/>
      <c r="P682" s="14"/>
      <c r="Q682" s="14"/>
      <c r="R682" s="14"/>
      <c r="S682" s="14"/>
      <c r="T682" s="14"/>
      <c r="U682" s="19"/>
      <c r="V682" s="14"/>
      <c r="W682" s="14"/>
      <c r="X682" s="14"/>
      <c r="Y682" s="14"/>
    </row>
    <row r="683">
      <c r="B683" s="13"/>
      <c r="C683" s="14"/>
      <c r="D683" s="14"/>
      <c r="E683" s="14"/>
      <c r="F683" s="14"/>
      <c r="G683" s="14"/>
      <c r="H683" s="14"/>
      <c r="I683" s="14"/>
      <c r="J683" s="14"/>
      <c r="K683" s="14"/>
      <c r="L683" s="17"/>
      <c r="M683" s="17"/>
      <c r="N683" s="14"/>
      <c r="O683" s="14"/>
      <c r="P683" s="14"/>
      <c r="Q683" s="14"/>
      <c r="R683" s="14"/>
      <c r="S683" s="14"/>
      <c r="T683" s="14"/>
      <c r="U683" s="19"/>
      <c r="V683" s="14"/>
      <c r="W683" s="14"/>
      <c r="X683" s="14"/>
      <c r="Y683" s="14"/>
    </row>
    <row r="684">
      <c r="B684" s="13"/>
      <c r="C684" s="14"/>
      <c r="D684" s="14"/>
      <c r="E684" s="14"/>
      <c r="F684" s="14"/>
      <c r="G684" s="14"/>
      <c r="H684" s="14"/>
      <c r="I684" s="14"/>
      <c r="J684" s="14"/>
      <c r="K684" s="14"/>
      <c r="L684" s="17"/>
      <c r="M684" s="17"/>
      <c r="N684" s="14"/>
      <c r="O684" s="14"/>
      <c r="P684" s="14"/>
      <c r="Q684" s="14"/>
      <c r="R684" s="14"/>
      <c r="S684" s="14"/>
      <c r="T684" s="14"/>
      <c r="U684" s="19"/>
      <c r="V684" s="14"/>
      <c r="W684" s="14"/>
      <c r="X684" s="14"/>
      <c r="Y684" s="14"/>
    </row>
    <row r="685">
      <c r="B685" s="13"/>
      <c r="C685" s="14"/>
      <c r="D685" s="14"/>
      <c r="E685" s="14"/>
      <c r="F685" s="14"/>
      <c r="G685" s="14"/>
      <c r="H685" s="14"/>
      <c r="I685" s="14"/>
      <c r="J685" s="14"/>
      <c r="K685" s="14"/>
      <c r="L685" s="17"/>
      <c r="M685" s="17"/>
      <c r="N685" s="14"/>
      <c r="O685" s="14"/>
      <c r="P685" s="14"/>
      <c r="Q685" s="14"/>
      <c r="R685" s="14"/>
      <c r="S685" s="14"/>
      <c r="T685" s="14"/>
      <c r="U685" s="19"/>
      <c r="V685" s="14"/>
      <c r="W685" s="14"/>
      <c r="X685" s="14"/>
      <c r="Y685" s="14"/>
    </row>
    <row r="686">
      <c r="B686" s="13"/>
      <c r="C686" s="14"/>
      <c r="D686" s="14"/>
      <c r="E686" s="14"/>
      <c r="F686" s="14"/>
      <c r="G686" s="14"/>
      <c r="H686" s="14"/>
      <c r="I686" s="14"/>
      <c r="J686" s="14"/>
      <c r="K686" s="14"/>
      <c r="L686" s="17"/>
      <c r="M686" s="17"/>
      <c r="N686" s="14"/>
      <c r="O686" s="14"/>
      <c r="P686" s="14"/>
      <c r="Q686" s="14"/>
      <c r="R686" s="14"/>
      <c r="S686" s="14"/>
      <c r="T686" s="14"/>
      <c r="U686" s="19"/>
      <c r="V686" s="14"/>
      <c r="W686" s="14"/>
      <c r="X686" s="14"/>
      <c r="Y686" s="14"/>
    </row>
    <row r="687">
      <c r="B687" s="13"/>
      <c r="C687" s="14"/>
      <c r="D687" s="14"/>
      <c r="E687" s="14"/>
      <c r="F687" s="14"/>
      <c r="G687" s="14"/>
      <c r="H687" s="14"/>
      <c r="I687" s="14"/>
      <c r="J687" s="14"/>
      <c r="K687" s="14"/>
      <c r="L687" s="17"/>
      <c r="M687" s="17"/>
      <c r="N687" s="14"/>
      <c r="O687" s="14"/>
      <c r="P687" s="14"/>
      <c r="Q687" s="14"/>
      <c r="R687" s="14"/>
      <c r="S687" s="14"/>
      <c r="T687" s="14"/>
      <c r="U687" s="19"/>
      <c r="V687" s="14"/>
      <c r="W687" s="14"/>
      <c r="X687" s="14"/>
      <c r="Y687" s="14"/>
    </row>
    <row r="688">
      <c r="B688" s="13"/>
      <c r="C688" s="14"/>
      <c r="D688" s="14"/>
      <c r="E688" s="14"/>
      <c r="F688" s="14"/>
      <c r="G688" s="14"/>
      <c r="H688" s="14"/>
      <c r="I688" s="14"/>
      <c r="J688" s="14"/>
      <c r="K688" s="14"/>
      <c r="L688" s="17"/>
      <c r="M688" s="17"/>
      <c r="N688" s="14"/>
      <c r="O688" s="14"/>
      <c r="P688" s="14"/>
      <c r="Q688" s="14"/>
      <c r="R688" s="14"/>
      <c r="S688" s="14"/>
      <c r="T688" s="14"/>
      <c r="U688" s="19"/>
      <c r="V688" s="14"/>
      <c r="W688" s="14"/>
      <c r="X688" s="14"/>
      <c r="Y688" s="14"/>
    </row>
    <row r="689">
      <c r="B689" s="13"/>
      <c r="C689" s="14"/>
      <c r="D689" s="14"/>
      <c r="E689" s="14"/>
      <c r="F689" s="14"/>
      <c r="G689" s="14"/>
      <c r="H689" s="14"/>
      <c r="I689" s="14"/>
      <c r="J689" s="14"/>
      <c r="K689" s="14"/>
      <c r="L689" s="17"/>
      <c r="M689" s="17"/>
      <c r="N689" s="14"/>
      <c r="O689" s="14"/>
      <c r="P689" s="14"/>
      <c r="Q689" s="14"/>
      <c r="R689" s="14"/>
      <c r="S689" s="14"/>
      <c r="T689" s="14"/>
      <c r="U689" s="19"/>
      <c r="V689" s="14"/>
      <c r="W689" s="14"/>
      <c r="X689" s="14"/>
      <c r="Y689" s="14"/>
    </row>
    <row r="690">
      <c r="B690" s="13"/>
      <c r="C690" s="14"/>
      <c r="D690" s="14"/>
      <c r="E690" s="14"/>
      <c r="F690" s="14"/>
      <c r="G690" s="14"/>
      <c r="H690" s="14"/>
      <c r="I690" s="14"/>
      <c r="J690" s="14"/>
      <c r="K690" s="14"/>
      <c r="L690" s="17"/>
      <c r="M690" s="17"/>
      <c r="N690" s="14"/>
      <c r="O690" s="14"/>
      <c r="P690" s="14"/>
      <c r="Q690" s="14"/>
      <c r="R690" s="14"/>
      <c r="S690" s="14"/>
      <c r="T690" s="14"/>
      <c r="U690" s="19"/>
      <c r="V690" s="14"/>
      <c r="W690" s="14"/>
      <c r="X690" s="14"/>
      <c r="Y690" s="14"/>
    </row>
    <row r="691">
      <c r="B691" s="13"/>
      <c r="C691" s="14"/>
      <c r="D691" s="14"/>
      <c r="E691" s="14"/>
      <c r="F691" s="14"/>
      <c r="G691" s="14"/>
      <c r="H691" s="14"/>
      <c r="I691" s="14"/>
      <c r="J691" s="14"/>
      <c r="K691" s="14"/>
      <c r="L691" s="17"/>
      <c r="M691" s="17"/>
      <c r="N691" s="14"/>
      <c r="O691" s="14"/>
      <c r="P691" s="14"/>
      <c r="Q691" s="14"/>
      <c r="R691" s="14"/>
      <c r="S691" s="14"/>
      <c r="T691" s="14"/>
      <c r="U691" s="19"/>
      <c r="V691" s="14"/>
      <c r="W691" s="14"/>
      <c r="X691" s="14"/>
      <c r="Y691" s="14"/>
    </row>
    <row r="692">
      <c r="B692" s="13"/>
      <c r="C692" s="14"/>
      <c r="D692" s="14"/>
      <c r="E692" s="14"/>
      <c r="F692" s="14"/>
      <c r="G692" s="14"/>
      <c r="H692" s="14"/>
      <c r="I692" s="14"/>
      <c r="J692" s="14"/>
      <c r="K692" s="14"/>
      <c r="L692" s="17"/>
      <c r="M692" s="17"/>
      <c r="N692" s="14"/>
      <c r="O692" s="14"/>
      <c r="P692" s="14"/>
      <c r="Q692" s="14"/>
      <c r="R692" s="14"/>
      <c r="S692" s="14"/>
      <c r="T692" s="14"/>
      <c r="U692" s="19"/>
      <c r="V692" s="14"/>
      <c r="W692" s="14"/>
      <c r="X692" s="14"/>
      <c r="Y692" s="14"/>
    </row>
    <row r="693">
      <c r="B693" s="13"/>
      <c r="C693" s="14"/>
      <c r="D693" s="14"/>
      <c r="E693" s="14"/>
      <c r="F693" s="14"/>
      <c r="G693" s="14"/>
      <c r="H693" s="14"/>
      <c r="I693" s="14"/>
      <c r="J693" s="14"/>
      <c r="K693" s="14"/>
      <c r="L693" s="17"/>
      <c r="M693" s="17"/>
      <c r="N693" s="14"/>
      <c r="O693" s="14"/>
      <c r="P693" s="14"/>
      <c r="Q693" s="14"/>
      <c r="R693" s="14"/>
      <c r="S693" s="14"/>
      <c r="T693" s="14"/>
      <c r="U693" s="19"/>
      <c r="V693" s="14"/>
      <c r="W693" s="14"/>
      <c r="X693" s="14"/>
      <c r="Y693" s="14"/>
    </row>
    <row r="694">
      <c r="B694" s="13"/>
      <c r="C694" s="14"/>
      <c r="D694" s="14"/>
      <c r="E694" s="14"/>
      <c r="F694" s="14"/>
      <c r="G694" s="14"/>
      <c r="H694" s="14"/>
      <c r="I694" s="14"/>
      <c r="J694" s="14"/>
      <c r="K694" s="14"/>
      <c r="L694" s="17"/>
      <c r="M694" s="17"/>
      <c r="N694" s="14"/>
      <c r="O694" s="14"/>
      <c r="P694" s="14"/>
      <c r="Q694" s="14"/>
      <c r="R694" s="14"/>
      <c r="S694" s="14"/>
      <c r="T694" s="14"/>
      <c r="U694" s="19"/>
      <c r="V694" s="14"/>
      <c r="W694" s="14"/>
      <c r="X694" s="14"/>
      <c r="Y694" s="14"/>
    </row>
    <row r="695">
      <c r="B695" s="13"/>
      <c r="C695" s="14"/>
      <c r="D695" s="14"/>
      <c r="E695" s="14"/>
      <c r="F695" s="14"/>
      <c r="G695" s="14"/>
      <c r="H695" s="14"/>
      <c r="I695" s="14"/>
      <c r="J695" s="14"/>
      <c r="K695" s="14"/>
      <c r="L695" s="17"/>
      <c r="M695" s="17"/>
      <c r="N695" s="14"/>
      <c r="O695" s="14"/>
      <c r="P695" s="14"/>
      <c r="Q695" s="14"/>
      <c r="R695" s="14"/>
      <c r="S695" s="14"/>
      <c r="T695" s="14"/>
      <c r="U695" s="19"/>
      <c r="V695" s="14"/>
      <c r="W695" s="14"/>
      <c r="X695" s="14"/>
      <c r="Y695" s="14"/>
    </row>
    <row r="696">
      <c r="B696" s="13"/>
      <c r="C696" s="14"/>
      <c r="D696" s="14"/>
      <c r="E696" s="14"/>
      <c r="F696" s="14"/>
      <c r="G696" s="14"/>
      <c r="H696" s="14"/>
      <c r="I696" s="14"/>
      <c r="J696" s="14"/>
      <c r="K696" s="14"/>
      <c r="L696" s="17"/>
      <c r="M696" s="17"/>
      <c r="N696" s="14"/>
      <c r="O696" s="14"/>
      <c r="P696" s="14"/>
      <c r="Q696" s="14"/>
      <c r="R696" s="14"/>
      <c r="S696" s="14"/>
      <c r="T696" s="14"/>
      <c r="U696" s="19"/>
      <c r="V696" s="14"/>
      <c r="W696" s="14"/>
      <c r="X696" s="14"/>
      <c r="Y696" s="14"/>
    </row>
    <row r="697">
      <c r="B697" s="13"/>
      <c r="C697" s="14"/>
      <c r="D697" s="14"/>
      <c r="E697" s="14"/>
      <c r="F697" s="14"/>
      <c r="G697" s="14"/>
      <c r="H697" s="14"/>
      <c r="I697" s="14"/>
      <c r="J697" s="14"/>
      <c r="K697" s="14"/>
      <c r="L697" s="17"/>
      <c r="M697" s="17"/>
      <c r="N697" s="14"/>
      <c r="O697" s="14"/>
      <c r="P697" s="14"/>
      <c r="Q697" s="14"/>
      <c r="R697" s="14"/>
      <c r="S697" s="14"/>
      <c r="T697" s="14"/>
      <c r="U697" s="19"/>
      <c r="V697" s="14"/>
      <c r="W697" s="14"/>
      <c r="X697" s="14"/>
      <c r="Y697" s="14"/>
    </row>
    <row r="698">
      <c r="B698" s="13"/>
      <c r="C698" s="14"/>
      <c r="D698" s="14"/>
      <c r="E698" s="14"/>
      <c r="F698" s="14"/>
      <c r="G698" s="14"/>
      <c r="H698" s="14"/>
      <c r="I698" s="14"/>
      <c r="J698" s="14"/>
      <c r="K698" s="14"/>
      <c r="L698" s="17"/>
      <c r="M698" s="17"/>
      <c r="N698" s="14"/>
      <c r="O698" s="14"/>
      <c r="P698" s="14"/>
      <c r="Q698" s="14"/>
      <c r="R698" s="14"/>
      <c r="S698" s="14"/>
      <c r="T698" s="14"/>
      <c r="U698" s="19"/>
      <c r="V698" s="14"/>
      <c r="W698" s="14"/>
      <c r="X698" s="14"/>
      <c r="Y698" s="14"/>
    </row>
    <row r="699">
      <c r="B699" s="13"/>
      <c r="C699" s="14"/>
      <c r="D699" s="14"/>
      <c r="E699" s="14"/>
      <c r="F699" s="14"/>
      <c r="G699" s="14"/>
      <c r="H699" s="14"/>
      <c r="I699" s="14"/>
      <c r="J699" s="14"/>
      <c r="K699" s="14"/>
      <c r="L699" s="17"/>
      <c r="M699" s="17"/>
      <c r="N699" s="14"/>
      <c r="O699" s="14"/>
      <c r="P699" s="14"/>
      <c r="Q699" s="14"/>
      <c r="R699" s="14"/>
      <c r="S699" s="14"/>
      <c r="T699" s="14"/>
      <c r="U699" s="19"/>
      <c r="V699" s="14"/>
      <c r="W699" s="14"/>
      <c r="X699" s="14"/>
      <c r="Y699" s="14"/>
    </row>
    <row r="700">
      <c r="B700" s="13"/>
      <c r="C700" s="14"/>
      <c r="D700" s="14"/>
      <c r="E700" s="14"/>
      <c r="F700" s="14"/>
      <c r="G700" s="14"/>
      <c r="H700" s="14"/>
      <c r="I700" s="14"/>
      <c r="J700" s="14"/>
      <c r="K700" s="14"/>
      <c r="L700" s="17"/>
      <c r="M700" s="17"/>
      <c r="N700" s="14"/>
      <c r="O700" s="14"/>
      <c r="P700" s="14"/>
      <c r="Q700" s="14"/>
      <c r="R700" s="14"/>
      <c r="S700" s="14"/>
      <c r="T700" s="14"/>
      <c r="U700" s="19"/>
      <c r="V700" s="14"/>
      <c r="W700" s="14"/>
      <c r="X700" s="14"/>
      <c r="Y700" s="14"/>
    </row>
    <row r="701">
      <c r="B701" s="13"/>
      <c r="C701" s="14"/>
      <c r="D701" s="14"/>
      <c r="E701" s="14"/>
      <c r="F701" s="14"/>
      <c r="G701" s="14"/>
      <c r="H701" s="14"/>
      <c r="I701" s="14"/>
      <c r="J701" s="14"/>
      <c r="K701" s="14"/>
      <c r="L701" s="17"/>
      <c r="M701" s="17"/>
      <c r="N701" s="14"/>
      <c r="O701" s="14"/>
      <c r="P701" s="14"/>
      <c r="Q701" s="14"/>
      <c r="R701" s="14"/>
      <c r="S701" s="14"/>
      <c r="T701" s="14"/>
      <c r="U701" s="19"/>
      <c r="V701" s="14"/>
      <c r="W701" s="14"/>
      <c r="X701" s="14"/>
      <c r="Y701" s="14"/>
    </row>
    <row r="702">
      <c r="B702" s="13"/>
      <c r="C702" s="14"/>
      <c r="D702" s="14"/>
      <c r="E702" s="14"/>
      <c r="F702" s="14"/>
      <c r="G702" s="14"/>
      <c r="H702" s="14"/>
      <c r="I702" s="14"/>
      <c r="J702" s="14"/>
      <c r="K702" s="14"/>
      <c r="L702" s="17"/>
      <c r="M702" s="17"/>
      <c r="N702" s="14"/>
      <c r="O702" s="14"/>
      <c r="P702" s="14"/>
      <c r="Q702" s="14"/>
      <c r="R702" s="14"/>
      <c r="S702" s="14"/>
      <c r="T702" s="14"/>
      <c r="U702" s="19"/>
      <c r="V702" s="14"/>
      <c r="W702" s="14"/>
      <c r="X702" s="14"/>
      <c r="Y702" s="14"/>
    </row>
    <row r="703">
      <c r="B703" s="13"/>
      <c r="C703" s="14"/>
      <c r="D703" s="14"/>
      <c r="E703" s="14"/>
      <c r="F703" s="14"/>
      <c r="G703" s="14"/>
      <c r="H703" s="14"/>
      <c r="I703" s="14"/>
      <c r="J703" s="14"/>
      <c r="K703" s="14"/>
      <c r="L703" s="17"/>
      <c r="M703" s="17"/>
      <c r="N703" s="14"/>
      <c r="O703" s="14"/>
      <c r="P703" s="14"/>
      <c r="Q703" s="14"/>
      <c r="R703" s="14"/>
      <c r="S703" s="14"/>
      <c r="T703" s="14"/>
      <c r="U703" s="19"/>
      <c r="V703" s="14"/>
      <c r="W703" s="14"/>
      <c r="X703" s="14"/>
      <c r="Y703" s="14"/>
    </row>
    <row r="704">
      <c r="B704" s="13"/>
      <c r="C704" s="14"/>
      <c r="D704" s="14"/>
      <c r="E704" s="14"/>
      <c r="F704" s="14"/>
      <c r="G704" s="14"/>
      <c r="H704" s="14"/>
      <c r="I704" s="14"/>
      <c r="J704" s="14"/>
      <c r="K704" s="14"/>
      <c r="L704" s="17"/>
      <c r="M704" s="17"/>
      <c r="N704" s="14"/>
      <c r="O704" s="14"/>
      <c r="P704" s="14"/>
      <c r="Q704" s="14"/>
      <c r="R704" s="14"/>
      <c r="S704" s="14"/>
      <c r="T704" s="14"/>
      <c r="U704" s="19"/>
      <c r="V704" s="14"/>
      <c r="W704" s="14"/>
      <c r="X704" s="14"/>
      <c r="Y704" s="14"/>
    </row>
    <row r="705">
      <c r="B705" s="13"/>
      <c r="C705" s="14"/>
      <c r="D705" s="14"/>
      <c r="E705" s="14"/>
      <c r="F705" s="14"/>
      <c r="G705" s="14"/>
      <c r="H705" s="14"/>
      <c r="I705" s="14"/>
      <c r="J705" s="14"/>
      <c r="K705" s="14"/>
      <c r="L705" s="17"/>
      <c r="M705" s="17"/>
      <c r="N705" s="14"/>
      <c r="O705" s="14"/>
      <c r="P705" s="14"/>
      <c r="Q705" s="14"/>
      <c r="R705" s="14"/>
      <c r="S705" s="14"/>
      <c r="T705" s="14"/>
      <c r="U705" s="19"/>
      <c r="V705" s="14"/>
      <c r="W705" s="14"/>
      <c r="X705" s="14"/>
      <c r="Y705" s="14"/>
    </row>
    <row r="706">
      <c r="B706" s="13"/>
      <c r="C706" s="14"/>
      <c r="D706" s="14"/>
      <c r="E706" s="14"/>
      <c r="F706" s="14"/>
      <c r="G706" s="14"/>
      <c r="H706" s="14"/>
      <c r="I706" s="14"/>
      <c r="J706" s="14"/>
      <c r="K706" s="14"/>
      <c r="L706" s="17"/>
      <c r="M706" s="17"/>
      <c r="N706" s="14"/>
      <c r="O706" s="14"/>
      <c r="P706" s="14"/>
      <c r="Q706" s="14"/>
      <c r="R706" s="14"/>
      <c r="S706" s="14"/>
      <c r="T706" s="14"/>
      <c r="U706" s="19"/>
      <c r="V706" s="14"/>
      <c r="W706" s="14"/>
      <c r="X706" s="14"/>
      <c r="Y706" s="14"/>
    </row>
    <row r="707">
      <c r="B707" s="13"/>
      <c r="C707" s="14"/>
      <c r="D707" s="14"/>
      <c r="E707" s="14"/>
      <c r="F707" s="14"/>
      <c r="G707" s="14"/>
      <c r="H707" s="14"/>
      <c r="I707" s="14"/>
      <c r="J707" s="14"/>
      <c r="K707" s="14"/>
      <c r="L707" s="17"/>
      <c r="M707" s="17"/>
      <c r="N707" s="14"/>
      <c r="O707" s="14"/>
      <c r="P707" s="14"/>
      <c r="Q707" s="14"/>
      <c r="R707" s="14"/>
      <c r="S707" s="14"/>
      <c r="T707" s="14"/>
      <c r="U707" s="19"/>
      <c r="V707" s="14"/>
      <c r="W707" s="14"/>
      <c r="X707" s="14"/>
      <c r="Y707" s="14"/>
    </row>
    <row r="708">
      <c r="B708" s="13"/>
      <c r="C708" s="14"/>
      <c r="D708" s="14"/>
      <c r="E708" s="14"/>
      <c r="F708" s="14"/>
      <c r="G708" s="14"/>
      <c r="H708" s="14"/>
      <c r="I708" s="14"/>
      <c r="J708" s="14"/>
      <c r="K708" s="14"/>
      <c r="L708" s="17"/>
      <c r="M708" s="17"/>
      <c r="N708" s="14"/>
      <c r="O708" s="14"/>
      <c r="P708" s="14"/>
      <c r="Q708" s="14"/>
      <c r="R708" s="14"/>
      <c r="S708" s="14"/>
      <c r="T708" s="14"/>
      <c r="U708" s="19"/>
      <c r="V708" s="14"/>
      <c r="W708" s="14"/>
      <c r="X708" s="14"/>
      <c r="Y708" s="14"/>
    </row>
    <row r="709">
      <c r="B709" s="13"/>
      <c r="C709" s="14"/>
      <c r="D709" s="14"/>
      <c r="E709" s="14"/>
      <c r="F709" s="14"/>
      <c r="G709" s="14"/>
      <c r="H709" s="14"/>
      <c r="I709" s="14"/>
      <c r="J709" s="14"/>
      <c r="K709" s="14"/>
      <c r="L709" s="17"/>
      <c r="M709" s="17"/>
      <c r="N709" s="14"/>
      <c r="O709" s="14"/>
      <c r="P709" s="14"/>
      <c r="Q709" s="14"/>
      <c r="R709" s="14"/>
      <c r="S709" s="14"/>
      <c r="T709" s="14"/>
      <c r="U709" s="19"/>
      <c r="V709" s="14"/>
      <c r="W709" s="14"/>
      <c r="X709" s="14"/>
      <c r="Y709" s="14"/>
    </row>
    <row r="710">
      <c r="B710" s="13"/>
      <c r="C710" s="14"/>
      <c r="D710" s="14"/>
      <c r="E710" s="14"/>
      <c r="F710" s="14"/>
      <c r="G710" s="14"/>
      <c r="H710" s="14"/>
      <c r="I710" s="14"/>
      <c r="J710" s="14"/>
      <c r="K710" s="14"/>
      <c r="L710" s="17"/>
      <c r="M710" s="17"/>
      <c r="N710" s="14"/>
      <c r="O710" s="14"/>
      <c r="P710" s="14"/>
      <c r="Q710" s="14"/>
      <c r="R710" s="14"/>
      <c r="S710" s="14"/>
      <c r="T710" s="14"/>
      <c r="U710" s="19"/>
      <c r="V710" s="14"/>
      <c r="W710" s="14"/>
      <c r="X710" s="14"/>
      <c r="Y710" s="14"/>
    </row>
    <row r="711">
      <c r="B711" s="13"/>
      <c r="C711" s="14"/>
      <c r="D711" s="14"/>
      <c r="E711" s="14"/>
      <c r="F711" s="14"/>
      <c r="G711" s="14"/>
      <c r="H711" s="14"/>
      <c r="I711" s="14"/>
      <c r="J711" s="14"/>
      <c r="K711" s="14"/>
      <c r="L711" s="17"/>
      <c r="M711" s="17"/>
      <c r="N711" s="14"/>
      <c r="O711" s="14"/>
      <c r="P711" s="14"/>
      <c r="Q711" s="14"/>
      <c r="R711" s="14"/>
      <c r="S711" s="14"/>
      <c r="T711" s="14"/>
      <c r="U711" s="19"/>
      <c r="V711" s="14"/>
      <c r="W711" s="14"/>
      <c r="X711" s="14"/>
      <c r="Y711" s="14"/>
    </row>
    <row r="712"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7"/>
      <c r="M712" s="17"/>
      <c r="N712" s="14"/>
      <c r="O712" s="14"/>
      <c r="P712" s="14"/>
      <c r="Q712" s="14"/>
      <c r="R712" s="14"/>
      <c r="S712" s="14"/>
      <c r="T712" s="14"/>
      <c r="U712" s="19"/>
      <c r="V712" s="14"/>
      <c r="W712" s="14"/>
      <c r="X712" s="14"/>
      <c r="Y712" s="14"/>
    </row>
    <row r="713">
      <c r="B713" s="13"/>
      <c r="C713" s="14"/>
      <c r="D713" s="14"/>
      <c r="E713" s="14"/>
      <c r="F713" s="14"/>
      <c r="G713" s="14"/>
      <c r="H713" s="14"/>
      <c r="I713" s="14"/>
      <c r="J713" s="14"/>
      <c r="K713" s="14"/>
      <c r="L713" s="17"/>
      <c r="M713" s="17"/>
      <c r="N713" s="14"/>
      <c r="O713" s="14"/>
      <c r="P713" s="14"/>
      <c r="Q713" s="14"/>
      <c r="R713" s="14"/>
      <c r="S713" s="14"/>
      <c r="T713" s="14"/>
      <c r="U713" s="19"/>
      <c r="V713" s="14"/>
      <c r="W713" s="14"/>
      <c r="X713" s="14"/>
      <c r="Y713" s="14"/>
    </row>
    <row r="714">
      <c r="B714" s="13"/>
      <c r="C714" s="14"/>
      <c r="D714" s="14"/>
      <c r="E714" s="14"/>
      <c r="F714" s="14"/>
      <c r="G714" s="14"/>
      <c r="H714" s="14"/>
      <c r="I714" s="14"/>
      <c r="J714" s="14"/>
      <c r="K714" s="14"/>
      <c r="L714" s="17"/>
      <c r="M714" s="17"/>
      <c r="N714" s="14"/>
      <c r="O714" s="14"/>
      <c r="P714" s="14"/>
      <c r="Q714" s="14"/>
      <c r="R714" s="14"/>
      <c r="S714" s="14"/>
      <c r="T714" s="14"/>
      <c r="U714" s="19"/>
      <c r="V714" s="14"/>
      <c r="W714" s="14"/>
      <c r="X714" s="14"/>
      <c r="Y714" s="14"/>
    </row>
    <row r="715">
      <c r="B715" s="13"/>
      <c r="C715" s="14"/>
      <c r="D715" s="14"/>
      <c r="E715" s="14"/>
      <c r="F715" s="14"/>
      <c r="G715" s="14"/>
      <c r="H715" s="14"/>
      <c r="I715" s="14"/>
      <c r="J715" s="14"/>
      <c r="K715" s="14"/>
      <c r="L715" s="17"/>
      <c r="M715" s="17"/>
      <c r="N715" s="14"/>
      <c r="O715" s="14"/>
      <c r="P715" s="14"/>
      <c r="Q715" s="14"/>
      <c r="R715" s="14"/>
      <c r="S715" s="14"/>
      <c r="T715" s="14"/>
      <c r="U715" s="19"/>
      <c r="V715" s="14"/>
      <c r="W715" s="14"/>
      <c r="X715" s="14"/>
      <c r="Y715" s="14"/>
    </row>
    <row r="716">
      <c r="B716" s="13"/>
      <c r="C716" s="14"/>
      <c r="D716" s="14"/>
      <c r="E716" s="14"/>
      <c r="F716" s="14"/>
      <c r="G716" s="14"/>
      <c r="H716" s="14"/>
      <c r="I716" s="14"/>
      <c r="J716" s="14"/>
      <c r="K716" s="14"/>
      <c r="L716" s="17"/>
      <c r="M716" s="17"/>
      <c r="N716" s="14"/>
      <c r="O716" s="14"/>
      <c r="P716" s="14"/>
      <c r="Q716" s="14"/>
      <c r="R716" s="14"/>
      <c r="S716" s="14"/>
      <c r="T716" s="14"/>
      <c r="U716" s="19"/>
      <c r="V716" s="14"/>
      <c r="W716" s="14"/>
      <c r="X716" s="14"/>
      <c r="Y716" s="14"/>
    </row>
    <row r="717">
      <c r="B717" s="13"/>
      <c r="C717" s="14"/>
      <c r="D717" s="14"/>
      <c r="E717" s="14"/>
      <c r="F717" s="14"/>
      <c r="G717" s="14"/>
      <c r="H717" s="14"/>
      <c r="I717" s="14"/>
      <c r="J717" s="14"/>
      <c r="K717" s="14"/>
      <c r="L717" s="17"/>
      <c r="M717" s="17"/>
      <c r="N717" s="14"/>
      <c r="O717" s="14"/>
      <c r="P717" s="14"/>
      <c r="Q717" s="14"/>
      <c r="R717" s="14"/>
      <c r="S717" s="14"/>
      <c r="T717" s="14"/>
      <c r="U717" s="19"/>
      <c r="V717" s="14"/>
      <c r="W717" s="14"/>
      <c r="X717" s="14"/>
      <c r="Y717" s="14"/>
    </row>
    <row r="718">
      <c r="B718" s="13"/>
      <c r="C718" s="14"/>
      <c r="D718" s="14"/>
      <c r="E718" s="14"/>
      <c r="F718" s="14"/>
      <c r="G718" s="14"/>
      <c r="H718" s="14"/>
      <c r="I718" s="14"/>
      <c r="J718" s="14"/>
      <c r="K718" s="14"/>
      <c r="L718" s="17"/>
      <c r="M718" s="17"/>
      <c r="N718" s="14"/>
      <c r="O718" s="14"/>
      <c r="P718" s="14"/>
      <c r="Q718" s="14"/>
      <c r="R718" s="14"/>
      <c r="S718" s="14"/>
      <c r="T718" s="14"/>
      <c r="U718" s="19"/>
      <c r="V718" s="14"/>
      <c r="W718" s="14"/>
      <c r="X718" s="14"/>
      <c r="Y718" s="14"/>
    </row>
    <row r="719">
      <c r="B719" s="13"/>
      <c r="C719" s="14"/>
      <c r="D719" s="14"/>
      <c r="E719" s="14"/>
      <c r="F719" s="14"/>
      <c r="G719" s="14"/>
      <c r="H719" s="14"/>
      <c r="I719" s="14"/>
      <c r="J719" s="14"/>
      <c r="K719" s="14"/>
      <c r="L719" s="17"/>
      <c r="M719" s="17"/>
      <c r="N719" s="14"/>
      <c r="O719" s="14"/>
      <c r="P719" s="14"/>
      <c r="Q719" s="14"/>
      <c r="R719" s="14"/>
      <c r="S719" s="14"/>
      <c r="T719" s="14"/>
      <c r="U719" s="19"/>
      <c r="V719" s="14"/>
      <c r="W719" s="14"/>
      <c r="X719" s="14"/>
      <c r="Y719" s="14"/>
    </row>
    <row r="720">
      <c r="B720" s="13"/>
      <c r="C720" s="14"/>
      <c r="D720" s="14"/>
      <c r="E720" s="14"/>
      <c r="F720" s="14"/>
      <c r="G720" s="14"/>
      <c r="H720" s="14"/>
      <c r="I720" s="14"/>
      <c r="J720" s="14"/>
      <c r="K720" s="14"/>
      <c r="L720" s="17"/>
      <c r="M720" s="17"/>
      <c r="N720" s="14"/>
      <c r="O720" s="14"/>
      <c r="P720" s="14"/>
      <c r="Q720" s="14"/>
      <c r="R720" s="14"/>
      <c r="S720" s="14"/>
      <c r="T720" s="14"/>
      <c r="U720" s="19"/>
      <c r="V720" s="14"/>
      <c r="W720" s="14"/>
      <c r="X720" s="14"/>
      <c r="Y720" s="14"/>
    </row>
    <row r="721">
      <c r="B721" s="13"/>
      <c r="C721" s="14"/>
      <c r="D721" s="14"/>
      <c r="E721" s="14"/>
      <c r="F721" s="14"/>
      <c r="G721" s="14"/>
      <c r="H721" s="14"/>
      <c r="I721" s="14"/>
      <c r="J721" s="14"/>
      <c r="K721" s="14"/>
      <c r="L721" s="17"/>
      <c r="M721" s="17"/>
      <c r="N721" s="14"/>
      <c r="O721" s="14"/>
      <c r="P721" s="14"/>
      <c r="Q721" s="14"/>
      <c r="R721" s="14"/>
      <c r="S721" s="14"/>
      <c r="T721" s="14"/>
      <c r="U721" s="19"/>
      <c r="V721" s="14"/>
      <c r="W721" s="14"/>
      <c r="X721" s="14"/>
      <c r="Y721" s="14"/>
    </row>
    <row r="722">
      <c r="B722" s="13"/>
      <c r="C722" s="14"/>
      <c r="D722" s="14"/>
      <c r="E722" s="14"/>
      <c r="F722" s="14"/>
      <c r="G722" s="14"/>
      <c r="H722" s="14"/>
      <c r="I722" s="14"/>
      <c r="J722" s="14"/>
      <c r="K722" s="14"/>
      <c r="L722" s="17"/>
      <c r="M722" s="17"/>
      <c r="N722" s="14"/>
      <c r="O722" s="14"/>
      <c r="P722" s="14"/>
      <c r="Q722" s="14"/>
      <c r="R722" s="14"/>
      <c r="S722" s="14"/>
      <c r="T722" s="14"/>
      <c r="U722" s="19"/>
      <c r="V722" s="14"/>
      <c r="W722" s="14"/>
      <c r="X722" s="14"/>
      <c r="Y722" s="14"/>
    </row>
    <row r="723">
      <c r="B723" s="13"/>
      <c r="C723" s="14"/>
      <c r="D723" s="14"/>
      <c r="E723" s="14"/>
      <c r="F723" s="14"/>
      <c r="G723" s="14"/>
      <c r="H723" s="14"/>
      <c r="I723" s="14"/>
      <c r="J723" s="14"/>
      <c r="K723" s="14"/>
      <c r="L723" s="17"/>
      <c r="M723" s="17"/>
      <c r="N723" s="14"/>
      <c r="O723" s="14"/>
      <c r="P723" s="14"/>
      <c r="Q723" s="14"/>
      <c r="R723" s="14"/>
      <c r="S723" s="14"/>
      <c r="T723" s="14"/>
      <c r="U723" s="19"/>
      <c r="V723" s="14"/>
      <c r="W723" s="14"/>
      <c r="X723" s="14"/>
      <c r="Y723" s="14"/>
    </row>
    <row r="724">
      <c r="B724" s="13"/>
      <c r="C724" s="14"/>
      <c r="D724" s="14"/>
      <c r="E724" s="14"/>
      <c r="F724" s="14"/>
      <c r="G724" s="14"/>
      <c r="H724" s="14"/>
      <c r="I724" s="14"/>
      <c r="J724" s="14"/>
      <c r="K724" s="14"/>
      <c r="L724" s="17"/>
      <c r="M724" s="17"/>
      <c r="N724" s="14"/>
      <c r="O724" s="14"/>
      <c r="P724" s="14"/>
      <c r="Q724" s="14"/>
      <c r="R724" s="14"/>
      <c r="S724" s="14"/>
      <c r="T724" s="14"/>
      <c r="U724" s="19"/>
      <c r="V724" s="14"/>
      <c r="W724" s="14"/>
      <c r="X724" s="14"/>
      <c r="Y724" s="14"/>
    </row>
    <row r="725">
      <c r="B725" s="13"/>
      <c r="C725" s="14"/>
      <c r="D725" s="14"/>
      <c r="E725" s="14"/>
      <c r="F725" s="14"/>
      <c r="G725" s="14"/>
      <c r="H725" s="14"/>
      <c r="I725" s="14"/>
      <c r="J725" s="14"/>
      <c r="K725" s="14"/>
      <c r="L725" s="17"/>
      <c r="M725" s="17"/>
      <c r="N725" s="14"/>
      <c r="O725" s="14"/>
      <c r="P725" s="14"/>
      <c r="Q725" s="14"/>
      <c r="R725" s="14"/>
      <c r="S725" s="14"/>
      <c r="T725" s="14"/>
      <c r="U725" s="19"/>
      <c r="V725" s="14"/>
      <c r="W725" s="14"/>
      <c r="X725" s="14"/>
      <c r="Y725" s="14"/>
    </row>
    <row r="726">
      <c r="B726" s="13"/>
      <c r="C726" s="14"/>
      <c r="D726" s="14"/>
      <c r="E726" s="14"/>
      <c r="F726" s="14"/>
      <c r="G726" s="14"/>
      <c r="H726" s="14"/>
      <c r="I726" s="14"/>
      <c r="J726" s="14"/>
      <c r="K726" s="14"/>
      <c r="L726" s="17"/>
      <c r="M726" s="17"/>
      <c r="N726" s="14"/>
      <c r="O726" s="14"/>
      <c r="P726" s="14"/>
      <c r="Q726" s="14"/>
      <c r="R726" s="14"/>
      <c r="S726" s="14"/>
      <c r="T726" s="14"/>
      <c r="U726" s="19"/>
      <c r="V726" s="14"/>
      <c r="W726" s="14"/>
      <c r="X726" s="14"/>
      <c r="Y726" s="14"/>
    </row>
    <row r="727">
      <c r="B727" s="13"/>
      <c r="C727" s="14"/>
      <c r="D727" s="14"/>
      <c r="E727" s="14"/>
      <c r="F727" s="14"/>
      <c r="G727" s="14"/>
      <c r="H727" s="14"/>
      <c r="I727" s="14"/>
      <c r="J727" s="14"/>
      <c r="K727" s="14"/>
      <c r="L727" s="17"/>
      <c r="M727" s="17"/>
      <c r="N727" s="14"/>
      <c r="O727" s="14"/>
      <c r="P727" s="14"/>
      <c r="Q727" s="14"/>
      <c r="R727" s="14"/>
      <c r="S727" s="14"/>
      <c r="T727" s="14"/>
      <c r="U727" s="19"/>
      <c r="V727" s="14"/>
      <c r="W727" s="14"/>
      <c r="X727" s="14"/>
      <c r="Y727" s="14"/>
    </row>
    <row r="728">
      <c r="B728" s="13"/>
      <c r="C728" s="14"/>
      <c r="D728" s="14"/>
      <c r="E728" s="14"/>
      <c r="F728" s="14"/>
      <c r="G728" s="14"/>
      <c r="H728" s="14"/>
      <c r="I728" s="14"/>
      <c r="J728" s="14"/>
      <c r="K728" s="14"/>
      <c r="L728" s="17"/>
      <c r="M728" s="17"/>
      <c r="N728" s="14"/>
      <c r="O728" s="14"/>
      <c r="P728" s="14"/>
      <c r="Q728" s="14"/>
      <c r="R728" s="14"/>
      <c r="S728" s="14"/>
      <c r="T728" s="14"/>
      <c r="U728" s="19"/>
      <c r="V728" s="14"/>
      <c r="W728" s="14"/>
      <c r="X728" s="14"/>
      <c r="Y728" s="14"/>
    </row>
    <row r="729">
      <c r="B729" s="13"/>
      <c r="C729" s="14"/>
      <c r="D729" s="14"/>
      <c r="E729" s="14"/>
      <c r="F729" s="14"/>
      <c r="G729" s="14"/>
      <c r="H729" s="14"/>
      <c r="I729" s="14"/>
      <c r="J729" s="14"/>
      <c r="K729" s="14"/>
      <c r="L729" s="17"/>
      <c r="M729" s="17"/>
      <c r="N729" s="14"/>
      <c r="O729" s="14"/>
      <c r="P729" s="14"/>
      <c r="Q729" s="14"/>
      <c r="R729" s="14"/>
      <c r="S729" s="14"/>
      <c r="T729" s="14"/>
      <c r="U729" s="19"/>
      <c r="V729" s="14"/>
      <c r="W729" s="14"/>
      <c r="X729" s="14"/>
      <c r="Y729" s="14"/>
    </row>
    <row r="730">
      <c r="B730" s="13"/>
      <c r="C730" s="14"/>
      <c r="D730" s="14"/>
      <c r="E730" s="14"/>
      <c r="F730" s="14"/>
      <c r="G730" s="14"/>
      <c r="H730" s="14"/>
      <c r="I730" s="14"/>
      <c r="J730" s="14"/>
      <c r="K730" s="14"/>
      <c r="L730" s="17"/>
      <c r="M730" s="17"/>
      <c r="N730" s="14"/>
      <c r="O730" s="14"/>
      <c r="P730" s="14"/>
      <c r="Q730" s="14"/>
      <c r="R730" s="14"/>
      <c r="S730" s="14"/>
      <c r="T730" s="14"/>
      <c r="U730" s="19"/>
      <c r="V730" s="14"/>
      <c r="W730" s="14"/>
      <c r="X730" s="14"/>
      <c r="Y730" s="14"/>
    </row>
    <row r="731">
      <c r="B731" s="13"/>
      <c r="C731" s="14"/>
      <c r="D731" s="14"/>
      <c r="E731" s="14"/>
      <c r="F731" s="14"/>
      <c r="G731" s="14"/>
      <c r="H731" s="14"/>
      <c r="I731" s="14"/>
      <c r="J731" s="14"/>
      <c r="K731" s="14"/>
      <c r="L731" s="17"/>
      <c r="M731" s="17"/>
      <c r="N731" s="14"/>
      <c r="O731" s="14"/>
      <c r="P731" s="14"/>
      <c r="Q731" s="14"/>
      <c r="R731" s="14"/>
      <c r="S731" s="14"/>
      <c r="T731" s="14"/>
      <c r="U731" s="19"/>
      <c r="V731" s="14"/>
      <c r="W731" s="14"/>
      <c r="X731" s="14"/>
      <c r="Y731" s="14"/>
    </row>
    <row r="732">
      <c r="B732" s="13"/>
      <c r="C732" s="14"/>
      <c r="D732" s="14"/>
      <c r="E732" s="14"/>
      <c r="F732" s="14"/>
      <c r="G732" s="14"/>
      <c r="H732" s="14"/>
      <c r="I732" s="14"/>
      <c r="J732" s="14"/>
      <c r="K732" s="14"/>
      <c r="L732" s="17"/>
      <c r="M732" s="17"/>
      <c r="N732" s="14"/>
      <c r="O732" s="14"/>
      <c r="P732" s="14"/>
      <c r="Q732" s="14"/>
      <c r="R732" s="14"/>
      <c r="S732" s="14"/>
      <c r="T732" s="14"/>
      <c r="U732" s="19"/>
      <c r="V732" s="14"/>
      <c r="W732" s="14"/>
      <c r="X732" s="14"/>
      <c r="Y732" s="14"/>
    </row>
    <row r="733">
      <c r="B733" s="13"/>
      <c r="C733" s="14"/>
      <c r="D733" s="14"/>
      <c r="E733" s="14"/>
      <c r="F733" s="14"/>
      <c r="G733" s="14"/>
      <c r="H733" s="14"/>
      <c r="I733" s="14"/>
      <c r="J733" s="14"/>
      <c r="K733" s="14"/>
      <c r="L733" s="17"/>
      <c r="M733" s="17"/>
      <c r="N733" s="14"/>
      <c r="O733" s="14"/>
      <c r="P733" s="14"/>
      <c r="Q733" s="14"/>
      <c r="R733" s="14"/>
      <c r="S733" s="14"/>
      <c r="T733" s="14"/>
      <c r="U733" s="19"/>
      <c r="V733" s="14"/>
      <c r="W733" s="14"/>
      <c r="X733" s="14"/>
      <c r="Y733" s="14"/>
    </row>
    <row r="734">
      <c r="B734" s="13"/>
      <c r="C734" s="14"/>
      <c r="D734" s="14"/>
      <c r="E734" s="14"/>
      <c r="F734" s="14"/>
      <c r="G734" s="14"/>
      <c r="H734" s="14"/>
      <c r="I734" s="14"/>
      <c r="J734" s="14"/>
      <c r="K734" s="14"/>
      <c r="L734" s="17"/>
      <c r="M734" s="17"/>
      <c r="N734" s="14"/>
      <c r="O734" s="14"/>
      <c r="P734" s="14"/>
      <c r="Q734" s="14"/>
      <c r="R734" s="14"/>
      <c r="S734" s="14"/>
      <c r="T734" s="14"/>
      <c r="U734" s="19"/>
      <c r="V734" s="14"/>
      <c r="W734" s="14"/>
      <c r="X734" s="14"/>
      <c r="Y734" s="14"/>
    </row>
    <row r="735">
      <c r="B735" s="13"/>
      <c r="C735" s="14"/>
      <c r="D735" s="14"/>
      <c r="E735" s="14"/>
      <c r="F735" s="14"/>
      <c r="G735" s="14"/>
      <c r="H735" s="14"/>
      <c r="I735" s="14"/>
      <c r="J735" s="14"/>
      <c r="K735" s="14"/>
      <c r="L735" s="17"/>
      <c r="M735" s="17"/>
      <c r="N735" s="14"/>
      <c r="O735" s="14"/>
      <c r="P735" s="14"/>
      <c r="Q735" s="14"/>
      <c r="R735" s="14"/>
      <c r="S735" s="14"/>
      <c r="T735" s="14"/>
      <c r="U735" s="19"/>
      <c r="V735" s="14"/>
      <c r="W735" s="14"/>
      <c r="X735" s="14"/>
      <c r="Y735" s="14"/>
    </row>
    <row r="736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7"/>
      <c r="M736" s="17"/>
      <c r="N736" s="14"/>
      <c r="O736" s="14"/>
      <c r="P736" s="14"/>
      <c r="Q736" s="14"/>
      <c r="R736" s="14"/>
      <c r="S736" s="14"/>
      <c r="T736" s="14"/>
      <c r="U736" s="19"/>
      <c r="V736" s="14"/>
      <c r="W736" s="14"/>
      <c r="X736" s="14"/>
      <c r="Y736" s="14"/>
    </row>
    <row r="737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7"/>
      <c r="M737" s="17"/>
      <c r="N737" s="14"/>
      <c r="O737" s="14"/>
      <c r="P737" s="14"/>
      <c r="Q737" s="14"/>
      <c r="R737" s="14"/>
      <c r="S737" s="14"/>
      <c r="T737" s="14"/>
      <c r="U737" s="19"/>
      <c r="V737" s="14"/>
      <c r="W737" s="14"/>
      <c r="X737" s="14"/>
      <c r="Y737" s="14"/>
    </row>
    <row r="738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7"/>
      <c r="M738" s="17"/>
      <c r="N738" s="14"/>
      <c r="O738" s="14"/>
      <c r="P738" s="14"/>
      <c r="Q738" s="14"/>
      <c r="R738" s="14"/>
      <c r="S738" s="14"/>
      <c r="T738" s="14"/>
      <c r="U738" s="19"/>
      <c r="V738" s="14"/>
      <c r="W738" s="14"/>
      <c r="X738" s="14"/>
      <c r="Y738" s="14"/>
    </row>
    <row r="739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7"/>
      <c r="M739" s="17"/>
      <c r="N739" s="14"/>
      <c r="O739" s="14"/>
      <c r="P739" s="14"/>
      <c r="Q739" s="14"/>
      <c r="R739" s="14"/>
      <c r="S739" s="14"/>
      <c r="T739" s="14"/>
      <c r="U739" s="19"/>
      <c r="V739" s="14"/>
      <c r="W739" s="14"/>
      <c r="X739" s="14"/>
      <c r="Y739" s="14"/>
    </row>
    <row r="740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7"/>
      <c r="M740" s="17"/>
      <c r="N740" s="14"/>
      <c r="O740" s="14"/>
      <c r="P740" s="14"/>
      <c r="Q740" s="14"/>
      <c r="R740" s="14"/>
      <c r="S740" s="14"/>
      <c r="T740" s="14"/>
      <c r="U740" s="19"/>
      <c r="V740" s="14"/>
      <c r="W740" s="14"/>
      <c r="X740" s="14"/>
      <c r="Y740" s="14"/>
    </row>
    <row r="741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7"/>
      <c r="M741" s="17"/>
      <c r="N741" s="14"/>
      <c r="O741" s="14"/>
      <c r="P741" s="14"/>
      <c r="Q741" s="14"/>
      <c r="R741" s="14"/>
      <c r="S741" s="14"/>
      <c r="T741" s="14"/>
      <c r="U741" s="19"/>
      <c r="V741" s="14"/>
      <c r="W741" s="14"/>
      <c r="X741" s="14"/>
      <c r="Y741" s="14"/>
    </row>
    <row r="742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7"/>
      <c r="M742" s="17"/>
      <c r="N742" s="14"/>
      <c r="O742" s="14"/>
      <c r="P742" s="14"/>
      <c r="Q742" s="14"/>
      <c r="R742" s="14"/>
      <c r="S742" s="14"/>
      <c r="T742" s="14"/>
      <c r="U742" s="19"/>
      <c r="V742" s="14"/>
      <c r="W742" s="14"/>
      <c r="X742" s="14"/>
      <c r="Y742" s="14"/>
    </row>
    <row r="743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7"/>
      <c r="M743" s="17"/>
      <c r="N743" s="14"/>
      <c r="O743" s="14"/>
      <c r="P743" s="14"/>
      <c r="Q743" s="14"/>
      <c r="R743" s="14"/>
      <c r="S743" s="14"/>
      <c r="T743" s="14"/>
      <c r="U743" s="19"/>
      <c r="V743" s="14"/>
      <c r="W743" s="14"/>
      <c r="X743" s="14"/>
      <c r="Y743" s="14"/>
    </row>
    <row r="74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7"/>
      <c r="M744" s="17"/>
      <c r="N744" s="14"/>
      <c r="O744" s="14"/>
      <c r="P744" s="14"/>
      <c r="Q744" s="14"/>
      <c r="R744" s="14"/>
      <c r="S744" s="14"/>
      <c r="T744" s="14"/>
      <c r="U744" s="19"/>
      <c r="V744" s="14"/>
      <c r="W744" s="14"/>
      <c r="X744" s="14"/>
      <c r="Y744" s="14"/>
    </row>
    <row r="745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7"/>
      <c r="M745" s="17"/>
      <c r="N745" s="14"/>
      <c r="O745" s="14"/>
      <c r="P745" s="14"/>
      <c r="Q745" s="14"/>
      <c r="R745" s="14"/>
      <c r="S745" s="14"/>
      <c r="T745" s="14"/>
      <c r="U745" s="19"/>
      <c r="V745" s="14"/>
      <c r="W745" s="14"/>
      <c r="X745" s="14"/>
      <c r="Y745" s="14"/>
    </row>
    <row r="746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7"/>
      <c r="M746" s="17"/>
      <c r="N746" s="14"/>
      <c r="O746" s="14"/>
      <c r="P746" s="14"/>
      <c r="Q746" s="14"/>
      <c r="R746" s="14"/>
      <c r="S746" s="14"/>
      <c r="T746" s="14"/>
      <c r="U746" s="19"/>
      <c r="V746" s="14"/>
      <c r="W746" s="14"/>
      <c r="X746" s="14"/>
      <c r="Y746" s="14"/>
    </row>
    <row r="747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7"/>
      <c r="M747" s="17"/>
      <c r="N747" s="14"/>
      <c r="O747" s="14"/>
      <c r="P747" s="14"/>
      <c r="Q747" s="14"/>
      <c r="R747" s="14"/>
      <c r="S747" s="14"/>
      <c r="T747" s="14"/>
      <c r="U747" s="19"/>
      <c r="V747" s="14"/>
      <c r="W747" s="14"/>
      <c r="X747" s="14"/>
      <c r="Y747" s="14"/>
    </row>
    <row r="748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7"/>
      <c r="M748" s="17"/>
      <c r="N748" s="14"/>
      <c r="O748" s="14"/>
      <c r="P748" s="14"/>
      <c r="Q748" s="14"/>
      <c r="R748" s="14"/>
      <c r="S748" s="14"/>
      <c r="T748" s="14"/>
      <c r="U748" s="19"/>
      <c r="V748" s="14"/>
      <c r="W748" s="14"/>
      <c r="X748" s="14"/>
      <c r="Y748" s="14"/>
    </row>
    <row r="749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7"/>
      <c r="M749" s="17"/>
      <c r="N749" s="14"/>
      <c r="O749" s="14"/>
      <c r="P749" s="14"/>
      <c r="Q749" s="14"/>
      <c r="R749" s="14"/>
      <c r="S749" s="14"/>
      <c r="T749" s="14"/>
      <c r="U749" s="19"/>
      <c r="V749" s="14"/>
      <c r="W749" s="14"/>
      <c r="X749" s="14"/>
      <c r="Y749" s="14"/>
    </row>
    <row r="750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7"/>
      <c r="M750" s="17"/>
      <c r="N750" s="14"/>
      <c r="O750" s="14"/>
      <c r="P750" s="14"/>
      <c r="Q750" s="14"/>
      <c r="R750" s="14"/>
      <c r="S750" s="14"/>
      <c r="T750" s="14"/>
      <c r="U750" s="19"/>
      <c r="V750" s="14"/>
      <c r="W750" s="14"/>
      <c r="X750" s="14"/>
      <c r="Y750" s="14"/>
    </row>
    <row r="751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7"/>
      <c r="M751" s="17"/>
      <c r="N751" s="14"/>
      <c r="O751" s="14"/>
      <c r="P751" s="14"/>
      <c r="Q751" s="14"/>
      <c r="R751" s="14"/>
      <c r="S751" s="14"/>
      <c r="T751" s="14"/>
      <c r="U751" s="19"/>
      <c r="V751" s="14"/>
      <c r="W751" s="14"/>
      <c r="X751" s="14"/>
      <c r="Y751" s="14"/>
    </row>
    <row r="752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7"/>
      <c r="M752" s="17"/>
      <c r="N752" s="14"/>
      <c r="O752" s="14"/>
      <c r="P752" s="14"/>
      <c r="Q752" s="14"/>
      <c r="R752" s="14"/>
      <c r="S752" s="14"/>
      <c r="T752" s="14"/>
      <c r="U752" s="19"/>
      <c r="V752" s="14"/>
      <c r="W752" s="14"/>
      <c r="X752" s="14"/>
      <c r="Y752" s="14"/>
    </row>
    <row r="753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7"/>
      <c r="M753" s="17"/>
      <c r="N753" s="14"/>
      <c r="O753" s="14"/>
      <c r="P753" s="14"/>
      <c r="Q753" s="14"/>
      <c r="R753" s="14"/>
      <c r="S753" s="14"/>
      <c r="T753" s="14"/>
      <c r="U753" s="19"/>
      <c r="V753" s="14"/>
      <c r="W753" s="14"/>
      <c r="X753" s="14"/>
      <c r="Y753" s="14"/>
    </row>
    <row r="75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7"/>
      <c r="M754" s="17"/>
      <c r="N754" s="14"/>
      <c r="O754" s="14"/>
      <c r="P754" s="14"/>
      <c r="Q754" s="14"/>
      <c r="R754" s="14"/>
      <c r="S754" s="14"/>
      <c r="T754" s="14"/>
      <c r="U754" s="19"/>
      <c r="V754" s="14"/>
      <c r="W754" s="14"/>
      <c r="X754" s="14"/>
      <c r="Y754" s="14"/>
    </row>
    <row r="755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7"/>
      <c r="M755" s="17"/>
      <c r="N755" s="14"/>
      <c r="O755" s="14"/>
      <c r="P755" s="14"/>
      <c r="Q755" s="14"/>
      <c r="R755" s="14"/>
      <c r="S755" s="14"/>
      <c r="T755" s="14"/>
      <c r="U755" s="19"/>
      <c r="V755" s="14"/>
      <c r="W755" s="14"/>
      <c r="X755" s="14"/>
      <c r="Y755" s="14"/>
    </row>
    <row r="756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7"/>
      <c r="M756" s="17"/>
      <c r="N756" s="14"/>
      <c r="O756" s="14"/>
      <c r="P756" s="14"/>
      <c r="Q756" s="14"/>
      <c r="R756" s="14"/>
      <c r="S756" s="14"/>
      <c r="T756" s="14"/>
      <c r="U756" s="19"/>
      <c r="V756" s="14"/>
      <c r="W756" s="14"/>
      <c r="X756" s="14"/>
      <c r="Y756" s="14"/>
    </row>
    <row r="757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7"/>
      <c r="M757" s="17"/>
      <c r="N757" s="14"/>
      <c r="O757" s="14"/>
      <c r="P757" s="14"/>
      <c r="Q757" s="14"/>
      <c r="R757" s="14"/>
      <c r="S757" s="14"/>
      <c r="T757" s="14"/>
      <c r="U757" s="19"/>
      <c r="V757" s="14"/>
      <c r="W757" s="14"/>
      <c r="X757" s="14"/>
      <c r="Y757" s="14"/>
    </row>
    <row r="758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7"/>
      <c r="M758" s="17"/>
      <c r="N758" s="14"/>
      <c r="O758" s="14"/>
      <c r="P758" s="14"/>
      <c r="Q758" s="14"/>
      <c r="R758" s="14"/>
      <c r="S758" s="14"/>
      <c r="T758" s="14"/>
      <c r="U758" s="19"/>
      <c r="V758" s="14"/>
      <c r="W758" s="14"/>
      <c r="X758" s="14"/>
      <c r="Y758" s="14"/>
    </row>
    <row r="759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7"/>
      <c r="M759" s="17"/>
      <c r="N759" s="14"/>
      <c r="O759" s="14"/>
      <c r="P759" s="14"/>
      <c r="Q759" s="14"/>
      <c r="R759" s="14"/>
      <c r="S759" s="14"/>
      <c r="T759" s="14"/>
      <c r="U759" s="19"/>
      <c r="V759" s="14"/>
      <c r="W759" s="14"/>
      <c r="X759" s="14"/>
      <c r="Y759" s="14"/>
    </row>
    <row r="760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7"/>
      <c r="M760" s="17"/>
      <c r="N760" s="14"/>
      <c r="O760" s="14"/>
      <c r="P760" s="14"/>
      <c r="Q760" s="14"/>
      <c r="R760" s="14"/>
      <c r="S760" s="14"/>
      <c r="T760" s="14"/>
      <c r="U760" s="19"/>
      <c r="V760" s="14"/>
      <c r="W760" s="14"/>
      <c r="X760" s="14"/>
      <c r="Y760" s="14"/>
    </row>
    <row r="761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7"/>
      <c r="M761" s="17"/>
      <c r="N761" s="14"/>
      <c r="O761" s="14"/>
      <c r="P761" s="14"/>
      <c r="Q761" s="14"/>
      <c r="R761" s="14"/>
      <c r="S761" s="14"/>
      <c r="T761" s="14"/>
      <c r="U761" s="19"/>
      <c r="V761" s="14"/>
      <c r="W761" s="14"/>
      <c r="X761" s="14"/>
      <c r="Y761" s="14"/>
    </row>
    <row r="762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7"/>
      <c r="M762" s="17"/>
      <c r="N762" s="14"/>
      <c r="O762" s="14"/>
      <c r="P762" s="14"/>
      <c r="Q762" s="14"/>
      <c r="R762" s="14"/>
      <c r="S762" s="14"/>
      <c r="T762" s="14"/>
      <c r="U762" s="19"/>
      <c r="V762" s="14"/>
      <c r="W762" s="14"/>
      <c r="X762" s="14"/>
      <c r="Y762" s="14"/>
    </row>
    <row r="763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7"/>
      <c r="M763" s="17"/>
      <c r="N763" s="14"/>
      <c r="O763" s="14"/>
      <c r="P763" s="14"/>
      <c r="Q763" s="14"/>
      <c r="R763" s="14"/>
      <c r="S763" s="14"/>
      <c r="T763" s="14"/>
      <c r="U763" s="19"/>
      <c r="V763" s="14"/>
      <c r="W763" s="14"/>
      <c r="X763" s="14"/>
      <c r="Y763" s="14"/>
    </row>
    <row r="76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7"/>
      <c r="M764" s="17"/>
      <c r="N764" s="14"/>
      <c r="O764" s="14"/>
      <c r="P764" s="14"/>
      <c r="Q764" s="14"/>
      <c r="R764" s="14"/>
      <c r="S764" s="14"/>
      <c r="T764" s="14"/>
      <c r="U764" s="19"/>
      <c r="V764" s="14"/>
      <c r="W764" s="14"/>
      <c r="X764" s="14"/>
      <c r="Y764" s="14"/>
    </row>
    <row r="765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7"/>
      <c r="M765" s="17"/>
      <c r="N765" s="14"/>
      <c r="O765" s="14"/>
      <c r="P765" s="14"/>
      <c r="Q765" s="14"/>
      <c r="R765" s="14"/>
      <c r="S765" s="14"/>
      <c r="T765" s="14"/>
      <c r="U765" s="19"/>
      <c r="V765" s="14"/>
      <c r="W765" s="14"/>
      <c r="X765" s="14"/>
      <c r="Y765" s="14"/>
    </row>
    <row r="766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7"/>
      <c r="M766" s="17"/>
      <c r="N766" s="14"/>
      <c r="O766" s="14"/>
      <c r="P766" s="14"/>
      <c r="Q766" s="14"/>
      <c r="R766" s="14"/>
      <c r="S766" s="14"/>
      <c r="T766" s="14"/>
      <c r="U766" s="19"/>
      <c r="V766" s="14"/>
      <c r="W766" s="14"/>
      <c r="X766" s="14"/>
      <c r="Y766" s="14"/>
    </row>
    <row r="767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7"/>
      <c r="M767" s="17"/>
      <c r="N767" s="14"/>
      <c r="O767" s="14"/>
      <c r="P767" s="14"/>
      <c r="Q767" s="14"/>
      <c r="R767" s="14"/>
      <c r="S767" s="14"/>
      <c r="T767" s="14"/>
      <c r="U767" s="19"/>
      <c r="V767" s="14"/>
      <c r="W767" s="14"/>
      <c r="X767" s="14"/>
      <c r="Y767" s="14"/>
    </row>
    <row r="768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7"/>
      <c r="M768" s="17"/>
      <c r="N768" s="14"/>
      <c r="O768" s="14"/>
      <c r="P768" s="14"/>
      <c r="Q768" s="14"/>
      <c r="R768" s="14"/>
      <c r="S768" s="14"/>
      <c r="T768" s="14"/>
      <c r="U768" s="19"/>
      <c r="V768" s="14"/>
      <c r="W768" s="14"/>
      <c r="X768" s="14"/>
      <c r="Y768" s="14"/>
    </row>
    <row r="769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7"/>
      <c r="M769" s="17"/>
      <c r="N769" s="14"/>
      <c r="O769" s="14"/>
      <c r="P769" s="14"/>
      <c r="Q769" s="14"/>
      <c r="R769" s="14"/>
      <c r="S769" s="14"/>
      <c r="T769" s="14"/>
      <c r="U769" s="19"/>
      <c r="V769" s="14"/>
      <c r="W769" s="14"/>
      <c r="X769" s="14"/>
      <c r="Y769" s="14"/>
    </row>
    <row r="770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7"/>
      <c r="M770" s="17"/>
      <c r="N770" s="14"/>
      <c r="O770" s="14"/>
      <c r="P770" s="14"/>
      <c r="Q770" s="14"/>
      <c r="R770" s="14"/>
      <c r="S770" s="14"/>
      <c r="T770" s="14"/>
      <c r="U770" s="19"/>
      <c r="V770" s="14"/>
      <c r="W770" s="14"/>
      <c r="X770" s="14"/>
      <c r="Y770" s="14"/>
    </row>
    <row r="771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7"/>
      <c r="M771" s="17"/>
      <c r="N771" s="14"/>
      <c r="O771" s="14"/>
      <c r="P771" s="14"/>
      <c r="Q771" s="14"/>
      <c r="R771" s="14"/>
      <c r="S771" s="14"/>
      <c r="T771" s="14"/>
      <c r="U771" s="19"/>
      <c r="V771" s="14"/>
      <c r="W771" s="14"/>
      <c r="X771" s="14"/>
      <c r="Y771" s="14"/>
    </row>
    <row r="772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7"/>
      <c r="M772" s="17"/>
      <c r="N772" s="14"/>
      <c r="O772" s="14"/>
      <c r="P772" s="14"/>
      <c r="Q772" s="14"/>
      <c r="R772" s="14"/>
      <c r="S772" s="14"/>
      <c r="T772" s="14"/>
      <c r="U772" s="19"/>
      <c r="V772" s="14"/>
      <c r="W772" s="14"/>
      <c r="X772" s="14"/>
      <c r="Y772" s="14"/>
    </row>
    <row r="773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7"/>
      <c r="M773" s="17"/>
      <c r="N773" s="14"/>
      <c r="O773" s="14"/>
      <c r="P773" s="14"/>
      <c r="Q773" s="14"/>
      <c r="R773" s="14"/>
      <c r="S773" s="14"/>
      <c r="T773" s="14"/>
      <c r="U773" s="19"/>
      <c r="V773" s="14"/>
      <c r="W773" s="14"/>
      <c r="X773" s="14"/>
      <c r="Y773" s="14"/>
    </row>
    <row r="77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7"/>
      <c r="M774" s="17"/>
      <c r="N774" s="14"/>
      <c r="O774" s="14"/>
      <c r="P774" s="14"/>
      <c r="Q774" s="14"/>
      <c r="R774" s="14"/>
      <c r="S774" s="14"/>
      <c r="T774" s="14"/>
      <c r="U774" s="19"/>
      <c r="V774" s="14"/>
      <c r="W774" s="14"/>
      <c r="X774" s="14"/>
      <c r="Y774" s="14"/>
    </row>
    <row r="775">
      <c r="B775" s="13"/>
      <c r="C775" s="14"/>
      <c r="D775" s="14"/>
      <c r="E775" s="14"/>
      <c r="F775" s="14"/>
      <c r="G775" s="14"/>
      <c r="H775" s="14"/>
      <c r="I775" s="14"/>
      <c r="J775" s="14"/>
      <c r="K775" s="14"/>
      <c r="L775" s="17"/>
      <c r="M775" s="17"/>
      <c r="N775" s="14"/>
      <c r="O775" s="14"/>
      <c r="P775" s="14"/>
      <c r="Q775" s="14"/>
      <c r="R775" s="14"/>
      <c r="S775" s="14"/>
      <c r="T775" s="14"/>
      <c r="U775" s="19"/>
      <c r="V775" s="14"/>
      <c r="W775" s="14"/>
      <c r="X775" s="14"/>
      <c r="Y775" s="14"/>
    </row>
    <row r="776">
      <c r="B776" s="13"/>
      <c r="C776" s="14"/>
      <c r="D776" s="14"/>
      <c r="E776" s="14"/>
      <c r="F776" s="14"/>
      <c r="G776" s="14"/>
      <c r="H776" s="14"/>
      <c r="I776" s="14"/>
      <c r="J776" s="14"/>
      <c r="K776" s="14"/>
      <c r="L776" s="17"/>
      <c r="M776" s="17"/>
      <c r="N776" s="14"/>
      <c r="O776" s="14"/>
      <c r="P776" s="14"/>
      <c r="Q776" s="14"/>
      <c r="R776" s="14"/>
      <c r="S776" s="14"/>
      <c r="T776" s="14"/>
      <c r="U776" s="19"/>
      <c r="V776" s="14"/>
      <c r="W776" s="14"/>
      <c r="X776" s="14"/>
      <c r="Y776" s="14"/>
    </row>
    <row r="777">
      <c r="B777" s="13"/>
      <c r="C777" s="14"/>
      <c r="D777" s="14"/>
      <c r="E777" s="14"/>
      <c r="F777" s="14"/>
      <c r="G777" s="14"/>
      <c r="H777" s="14"/>
      <c r="I777" s="14"/>
      <c r="J777" s="14"/>
      <c r="K777" s="14"/>
      <c r="L777" s="17"/>
      <c r="M777" s="17"/>
      <c r="N777" s="14"/>
      <c r="O777" s="14"/>
      <c r="P777" s="14"/>
      <c r="Q777" s="14"/>
      <c r="R777" s="14"/>
      <c r="S777" s="14"/>
      <c r="T777" s="14"/>
      <c r="U777" s="19"/>
      <c r="V777" s="14"/>
      <c r="W777" s="14"/>
      <c r="X777" s="14"/>
      <c r="Y777" s="14"/>
    </row>
    <row r="778">
      <c r="B778" s="13"/>
      <c r="C778" s="14"/>
      <c r="D778" s="14"/>
      <c r="E778" s="14"/>
      <c r="F778" s="14"/>
      <c r="G778" s="14"/>
      <c r="H778" s="14"/>
      <c r="I778" s="14"/>
      <c r="J778" s="14"/>
      <c r="K778" s="14"/>
      <c r="L778" s="17"/>
      <c r="M778" s="17"/>
      <c r="N778" s="14"/>
      <c r="O778" s="14"/>
      <c r="P778" s="14"/>
      <c r="Q778" s="14"/>
      <c r="R778" s="14"/>
      <c r="S778" s="14"/>
      <c r="T778" s="14"/>
      <c r="U778" s="19"/>
      <c r="V778" s="14"/>
      <c r="W778" s="14"/>
      <c r="X778" s="14"/>
      <c r="Y778" s="14"/>
    </row>
    <row r="779">
      <c r="B779" s="13"/>
      <c r="C779" s="14"/>
      <c r="D779" s="14"/>
      <c r="E779" s="14"/>
      <c r="F779" s="14"/>
      <c r="G779" s="14"/>
      <c r="H779" s="14"/>
      <c r="I779" s="14"/>
      <c r="J779" s="14"/>
      <c r="K779" s="14"/>
      <c r="L779" s="17"/>
      <c r="M779" s="17"/>
      <c r="N779" s="14"/>
      <c r="O779" s="14"/>
      <c r="P779" s="14"/>
      <c r="Q779" s="14"/>
      <c r="R779" s="14"/>
      <c r="S779" s="14"/>
      <c r="T779" s="14"/>
      <c r="U779" s="19"/>
      <c r="V779" s="14"/>
      <c r="W779" s="14"/>
      <c r="X779" s="14"/>
      <c r="Y779" s="14"/>
    </row>
    <row r="780">
      <c r="B780" s="13"/>
      <c r="C780" s="14"/>
      <c r="D780" s="14"/>
      <c r="E780" s="14"/>
      <c r="F780" s="14"/>
      <c r="G780" s="14"/>
      <c r="H780" s="14"/>
      <c r="I780" s="14"/>
      <c r="J780" s="14"/>
      <c r="K780" s="14"/>
      <c r="L780" s="17"/>
      <c r="M780" s="17"/>
      <c r="N780" s="14"/>
      <c r="O780" s="14"/>
      <c r="P780" s="14"/>
      <c r="Q780" s="14"/>
      <c r="R780" s="14"/>
      <c r="S780" s="14"/>
      <c r="T780" s="14"/>
      <c r="U780" s="19"/>
      <c r="V780" s="14"/>
      <c r="W780" s="14"/>
      <c r="X780" s="14"/>
      <c r="Y780" s="14"/>
    </row>
    <row r="781">
      <c r="B781" s="13"/>
      <c r="C781" s="14"/>
      <c r="D781" s="14"/>
      <c r="E781" s="14"/>
      <c r="F781" s="14"/>
      <c r="G781" s="14"/>
      <c r="H781" s="14"/>
      <c r="I781" s="14"/>
      <c r="J781" s="14"/>
      <c r="K781" s="14"/>
      <c r="L781" s="17"/>
      <c r="M781" s="17"/>
      <c r="N781" s="14"/>
      <c r="O781" s="14"/>
      <c r="P781" s="14"/>
      <c r="Q781" s="14"/>
      <c r="R781" s="14"/>
      <c r="S781" s="14"/>
      <c r="T781" s="14"/>
      <c r="U781" s="19"/>
      <c r="V781" s="14"/>
      <c r="W781" s="14"/>
      <c r="X781" s="14"/>
      <c r="Y781" s="14"/>
    </row>
    <row r="782">
      <c r="B782" s="13"/>
      <c r="C782" s="14"/>
      <c r="D782" s="14"/>
      <c r="E782" s="14"/>
      <c r="F782" s="14"/>
      <c r="G782" s="14"/>
      <c r="H782" s="14"/>
      <c r="I782" s="14"/>
      <c r="J782" s="14"/>
      <c r="K782" s="14"/>
      <c r="L782" s="17"/>
      <c r="M782" s="17"/>
      <c r="N782" s="14"/>
      <c r="O782" s="14"/>
      <c r="P782" s="14"/>
      <c r="Q782" s="14"/>
      <c r="R782" s="14"/>
      <c r="S782" s="14"/>
      <c r="T782" s="14"/>
      <c r="U782" s="19"/>
      <c r="V782" s="14"/>
      <c r="W782" s="14"/>
      <c r="X782" s="14"/>
      <c r="Y782" s="14"/>
    </row>
    <row r="783">
      <c r="B783" s="13"/>
      <c r="C783" s="14"/>
      <c r="D783" s="14"/>
      <c r="E783" s="14"/>
      <c r="F783" s="14"/>
      <c r="G783" s="14"/>
      <c r="H783" s="14"/>
      <c r="I783" s="14"/>
      <c r="J783" s="14"/>
      <c r="K783" s="14"/>
      <c r="L783" s="17"/>
      <c r="M783" s="17"/>
      <c r="N783" s="14"/>
      <c r="O783" s="14"/>
      <c r="P783" s="14"/>
      <c r="Q783" s="14"/>
      <c r="R783" s="14"/>
      <c r="S783" s="14"/>
      <c r="T783" s="14"/>
      <c r="U783" s="19"/>
      <c r="V783" s="14"/>
      <c r="W783" s="14"/>
      <c r="X783" s="14"/>
      <c r="Y783" s="14"/>
    </row>
    <row r="784">
      <c r="B784" s="13"/>
      <c r="C784" s="14"/>
      <c r="D784" s="14"/>
      <c r="E784" s="14"/>
      <c r="F784" s="14"/>
      <c r="G784" s="14"/>
      <c r="H784" s="14"/>
      <c r="I784" s="14"/>
      <c r="J784" s="14"/>
      <c r="K784" s="14"/>
      <c r="L784" s="17"/>
      <c r="M784" s="17"/>
      <c r="N784" s="14"/>
      <c r="O784" s="14"/>
      <c r="P784" s="14"/>
      <c r="Q784" s="14"/>
      <c r="R784" s="14"/>
      <c r="S784" s="14"/>
      <c r="T784" s="14"/>
      <c r="U784" s="19"/>
      <c r="V784" s="14"/>
      <c r="W784" s="14"/>
      <c r="X784" s="14"/>
      <c r="Y784" s="14"/>
    </row>
    <row r="785">
      <c r="B785" s="13"/>
      <c r="C785" s="14"/>
      <c r="D785" s="14"/>
      <c r="E785" s="14"/>
      <c r="F785" s="14"/>
      <c r="G785" s="14"/>
      <c r="H785" s="14"/>
      <c r="I785" s="14"/>
      <c r="J785" s="14"/>
      <c r="K785" s="14"/>
      <c r="L785" s="17"/>
      <c r="M785" s="17"/>
      <c r="N785" s="14"/>
      <c r="O785" s="14"/>
      <c r="P785" s="14"/>
      <c r="Q785" s="14"/>
      <c r="R785" s="14"/>
      <c r="S785" s="14"/>
      <c r="T785" s="14"/>
      <c r="U785" s="19"/>
      <c r="V785" s="14"/>
      <c r="W785" s="14"/>
      <c r="X785" s="14"/>
      <c r="Y785" s="14"/>
    </row>
    <row r="786">
      <c r="B786" s="13"/>
      <c r="C786" s="14"/>
      <c r="D786" s="14"/>
      <c r="E786" s="14"/>
      <c r="F786" s="14"/>
      <c r="G786" s="14"/>
      <c r="H786" s="14"/>
      <c r="I786" s="14"/>
      <c r="J786" s="14"/>
      <c r="K786" s="14"/>
      <c r="L786" s="17"/>
      <c r="M786" s="17"/>
      <c r="N786" s="14"/>
      <c r="O786" s="14"/>
      <c r="P786" s="14"/>
      <c r="Q786" s="14"/>
      <c r="R786" s="14"/>
      <c r="S786" s="14"/>
      <c r="T786" s="14"/>
      <c r="U786" s="19"/>
      <c r="V786" s="14"/>
      <c r="W786" s="14"/>
      <c r="X786" s="14"/>
      <c r="Y786" s="14"/>
    </row>
    <row r="787">
      <c r="B787" s="13"/>
      <c r="C787" s="14"/>
      <c r="D787" s="14"/>
      <c r="E787" s="14"/>
      <c r="F787" s="14"/>
      <c r="G787" s="14"/>
      <c r="H787" s="14"/>
      <c r="I787" s="14"/>
      <c r="J787" s="14"/>
      <c r="K787" s="14"/>
      <c r="L787" s="17"/>
      <c r="M787" s="17"/>
      <c r="N787" s="14"/>
      <c r="O787" s="14"/>
      <c r="P787" s="14"/>
      <c r="Q787" s="14"/>
      <c r="R787" s="14"/>
      <c r="S787" s="14"/>
      <c r="T787" s="14"/>
      <c r="U787" s="19"/>
      <c r="V787" s="14"/>
      <c r="W787" s="14"/>
      <c r="X787" s="14"/>
      <c r="Y787" s="14"/>
    </row>
    <row r="788">
      <c r="B788" s="13"/>
      <c r="C788" s="14"/>
      <c r="D788" s="14"/>
      <c r="E788" s="14"/>
      <c r="F788" s="14"/>
      <c r="G788" s="14"/>
      <c r="H788" s="14"/>
      <c r="I788" s="14"/>
      <c r="J788" s="14"/>
      <c r="K788" s="14"/>
      <c r="L788" s="17"/>
      <c r="M788" s="17"/>
      <c r="N788" s="14"/>
      <c r="O788" s="14"/>
      <c r="P788" s="14"/>
      <c r="Q788" s="14"/>
      <c r="R788" s="14"/>
      <c r="S788" s="14"/>
      <c r="T788" s="14"/>
      <c r="U788" s="19"/>
      <c r="V788" s="14"/>
      <c r="W788" s="14"/>
      <c r="X788" s="14"/>
      <c r="Y788" s="14"/>
    </row>
    <row r="789">
      <c r="B789" s="13"/>
      <c r="C789" s="14"/>
      <c r="D789" s="14"/>
      <c r="E789" s="14"/>
      <c r="F789" s="14"/>
      <c r="G789" s="14"/>
      <c r="H789" s="14"/>
      <c r="I789" s="14"/>
      <c r="J789" s="14"/>
      <c r="K789" s="14"/>
      <c r="L789" s="17"/>
      <c r="M789" s="17"/>
      <c r="N789" s="14"/>
      <c r="O789" s="14"/>
      <c r="P789" s="14"/>
      <c r="Q789" s="14"/>
      <c r="R789" s="14"/>
      <c r="S789" s="14"/>
      <c r="T789" s="14"/>
      <c r="U789" s="19"/>
      <c r="V789" s="14"/>
      <c r="W789" s="14"/>
      <c r="X789" s="14"/>
      <c r="Y789" s="14"/>
    </row>
    <row r="790">
      <c r="B790" s="13"/>
      <c r="C790" s="14"/>
      <c r="D790" s="14"/>
      <c r="E790" s="14"/>
      <c r="F790" s="14"/>
      <c r="G790" s="14"/>
      <c r="H790" s="14"/>
      <c r="I790" s="14"/>
      <c r="J790" s="14"/>
      <c r="K790" s="14"/>
      <c r="L790" s="17"/>
      <c r="M790" s="17"/>
      <c r="N790" s="14"/>
      <c r="O790" s="14"/>
      <c r="P790" s="14"/>
      <c r="Q790" s="14"/>
      <c r="R790" s="14"/>
      <c r="S790" s="14"/>
      <c r="T790" s="14"/>
      <c r="U790" s="19"/>
      <c r="V790" s="14"/>
      <c r="W790" s="14"/>
      <c r="X790" s="14"/>
      <c r="Y790" s="14"/>
    </row>
    <row r="791">
      <c r="B791" s="13"/>
      <c r="C791" s="14"/>
      <c r="D791" s="14"/>
      <c r="E791" s="14"/>
      <c r="F791" s="14"/>
      <c r="G791" s="14"/>
      <c r="H791" s="14"/>
      <c r="I791" s="14"/>
      <c r="J791" s="14"/>
      <c r="K791" s="14"/>
      <c r="L791" s="17"/>
      <c r="M791" s="17"/>
      <c r="N791" s="14"/>
      <c r="O791" s="14"/>
      <c r="P791" s="14"/>
      <c r="Q791" s="14"/>
      <c r="R791" s="14"/>
      <c r="S791" s="14"/>
      <c r="T791" s="14"/>
      <c r="U791" s="19"/>
      <c r="V791" s="14"/>
      <c r="W791" s="14"/>
      <c r="X791" s="14"/>
      <c r="Y791" s="14"/>
    </row>
    <row r="792">
      <c r="B792" s="13"/>
      <c r="C792" s="14"/>
      <c r="D792" s="14"/>
      <c r="E792" s="14"/>
      <c r="F792" s="14"/>
      <c r="G792" s="14"/>
      <c r="H792" s="14"/>
      <c r="I792" s="14"/>
      <c r="J792" s="14"/>
      <c r="K792" s="14"/>
      <c r="L792" s="17"/>
      <c r="M792" s="17"/>
      <c r="N792" s="14"/>
      <c r="O792" s="14"/>
      <c r="P792" s="14"/>
      <c r="Q792" s="14"/>
      <c r="R792" s="14"/>
      <c r="S792" s="14"/>
      <c r="T792" s="14"/>
      <c r="U792" s="19"/>
      <c r="V792" s="14"/>
      <c r="W792" s="14"/>
      <c r="X792" s="14"/>
      <c r="Y792" s="14"/>
    </row>
    <row r="793">
      <c r="B793" s="13"/>
      <c r="C793" s="14"/>
      <c r="D793" s="14"/>
      <c r="E793" s="14"/>
      <c r="F793" s="14"/>
      <c r="G793" s="14"/>
      <c r="H793" s="14"/>
      <c r="I793" s="14"/>
      <c r="J793" s="14"/>
      <c r="K793" s="14"/>
      <c r="L793" s="17"/>
      <c r="M793" s="17"/>
      <c r="N793" s="14"/>
      <c r="O793" s="14"/>
      <c r="P793" s="14"/>
      <c r="Q793" s="14"/>
      <c r="R793" s="14"/>
      <c r="S793" s="14"/>
      <c r="T793" s="14"/>
      <c r="U793" s="19"/>
      <c r="V793" s="14"/>
      <c r="W793" s="14"/>
      <c r="X793" s="14"/>
      <c r="Y793" s="14"/>
    </row>
    <row r="794"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7"/>
      <c r="M794" s="17"/>
      <c r="N794" s="14"/>
      <c r="O794" s="14"/>
      <c r="P794" s="14"/>
      <c r="Q794" s="14"/>
      <c r="R794" s="14"/>
      <c r="S794" s="14"/>
      <c r="T794" s="14"/>
      <c r="U794" s="19"/>
      <c r="V794" s="14"/>
      <c r="W794" s="14"/>
      <c r="X794" s="14"/>
      <c r="Y794" s="14"/>
    </row>
    <row r="795">
      <c r="B795" s="13"/>
      <c r="C795" s="14"/>
      <c r="D795" s="14"/>
      <c r="E795" s="14"/>
      <c r="F795" s="14"/>
      <c r="G795" s="14"/>
      <c r="H795" s="14"/>
      <c r="I795" s="14"/>
      <c r="J795" s="14"/>
      <c r="K795" s="14"/>
      <c r="L795" s="17"/>
      <c r="M795" s="17"/>
      <c r="N795" s="14"/>
      <c r="O795" s="14"/>
      <c r="P795" s="14"/>
      <c r="Q795" s="14"/>
      <c r="R795" s="14"/>
      <c r="S795" s="14"/>
      <c r="T795" s="14"/>
      <c r="U795" s="19"/>
      <c r="V795" s="14"/>
      <c r="W795" s="14"/>
      <c r="X795" s="14"/>
      <c r="Y795" s="14"/>
    </row>
    <row r="796"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7"/>
      <c r="M796" s="17"/>
      <c r="N796" s="14"/>
      <c r="O796" s="14"/>
      <c r="P796" s="14"/>
      <c r="Q796" s="14"/>
      <c r="R796" s="14"/>
      <c r="S796" s="14"/>
      <c r="T796" s="14"/>
      <c r="U796" s="19"/>
      <c r="V796" s="14"/>
      <c r="W796" s="14"/>
      <c r="X796" s="14"/>
      <c r="Y796" s="14"/>
    </row>
    <row r="797">
      <c r="B797" s="13"/>
      <c r="C797" s="14"/>
      <c r="D797" s="14"/>
      <c r="E797" s="14"/>
      <c r="F797" s="14"/>
      <c r="G797" s="14"/>
      <c r="H797" s="14"/>
      <c r="I797" s="14"/>
      <c r="J797" s="14"/>
      <c r="K797" s="14"/>
      <c r="L797" s="17"/>
      <c r="M797" s="17"/>
      <c r="N797" s="14"/>
      <c r="O797" s="14"/>
      <c r="P797" s="14"/>
      <c r="Q797" s="14"/>
      <c r="R797" s="14"/>
      <c r="S797" s="14"/>
      <c r="T797" s="14"/>
      <c r="U797" s="19"/>
      <c r="V797" s="14"/>
      <c r="W797" s="14"/>
      <c r="X797" s="14"/>
      <c r="Y797" s="14"/>
    </row>
    <row r="798"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7"/>
      <c r="M798" s="17"/>
      <c r="N798" s="14"/>
      <c r="O798" s="14"/>
      <c r="P798" s="14"/>
      <c r="Q798" s="14"/>
      <c r="R798" s="14"/>
      <c r="S798" s="14"/>
      <c r="T798" s="14"/>
      <c r="U798" s="19"/>
      <c r="V798" s="14"/>
      <c r="W798" s="14"/>
      <c r="X798" s="14"/>
      <c r="Y798" s="14"/>
    </row>
    <row r="799">
      <c r="B799" s="13"/>
      <c r="C799" s="14"/>
      <c r="D799" s="14"/>
      <c r="E799" s="14"/>
      <c r="F799" s="14"/>
      <c r="G799" s="14"/>
      <c r="H799" s="14"/>
      <c r="I799" s="14"/>
      <c r="J799" s="14"/>
      <c r="K799" s="14"/>
      <c r="L799" s="17"/>
      <c r="M799" s="17"/>
      <c r="N799" s="14"/>
      <c r="O799" s="14"/>
      <c r="P799" s="14"/>
      <c r="Q799" s="14"/>
      <c r="R799" s="14"/>
      <c r="S799" s="14"/>
      <c r="T799" s="14"/>
      <c r="U799" s="19"/>
      <c r="V799" s="14"/>
      <c r="W799" s="14"/>
      <c r="X799" s="14"/>
      <c r="Y799" s="14"/>
    </row>
    <row r="800">
      <c r="B800" s="13"/>
      <c r="C800" s="14"/>
      <c r="D800" s="14"/>
      <c r="E800" s="14"/>
      <c r="F800" s="14"/>
      <c r="G800" s="14"/>
      <c r="H800" s="14"/>
      <c r="I800" s="14"/>
      <c r="J800" s="14"/>
      <c r="K800" s="14"/>
      <c r="L800" s="17"/>
      <c r="M800" s="17"/>
      <c r="N800" s="14"/>
      <c r="O800" s="14"/>
      <c r="P800" s="14"/>
      <c r="Q800" s="14"/>
      <c r="R800" s="14"/>
      <c r="S800" s="14"/>
      <c r="T800" s="14"/>
      <c r="U800" s="19"/>
      <c r="V800" s="14"/>
      <c r="W800" s="14"/>
      <c r="X800" s="14"/>
      <c r="Y800" s="14"/>
    </row>
    <row r="801"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7"/>
      <c r="M801" s="17"/>
      <c r="N801" s="14"/>
      <c r="O801" s="14"/>
      <c r="P801" s="14"/>
      <c r="Q801" s="14"/>
      <c r="R801" s="14"/>
      <c r="S801" s="14"/>
      <c r="T801" s="14"/>
      <c r="U801" s="19"/>
      <c r="V801" s="14"/>
      <c r="W801" s="14"/>
      <c r="X801" s="14"/>
      <c r="Y801" s="14"/>
    </row>
    <row r="802">
      <c r="B802" s="13"/>
      <c r="C802" s="14"/>
      <c r="D802" s="14"/>
      <c r="E802" s="14"/>
      <c r="F802" s="14"/>
      <c r="G802" s="14"/>
      <c r="H802" s="14"/>
      <c r="I802" s="14"/>
      <c r="J802" s="14"/>
      <c r="K802" s="14"/>
      <c r="L802" s="17"/>
      <c r="M802" s="17"/>
      <c r="N802" s="14"/>
      <c r="O802" s="14"/>
      <c r="P802" s="14"/>
      <c r="Q802" s="14"/>
      <c r="R802" s="14"/>
      <c r="S802" s="14"/>
      <c r="T802" s="14"/>
      <c r="U802" s="19"/>
      <c r="V802" s="14"/>
      <c r="W802" s="14"/>
      <c r="X802" s="14"/>
      <c r="Y802" s="14"/>
    </row>
    <row r="803">
      <c r="B803" s="13"/>
      <c r="C803" s="14"/>
      <c r="D803" s="14"/>
      <c r="E803" s="14"/>
      <c r="F803" s="14"/>
      <c r="G803" s="14"/>
      <c r="H803" s="14"/>
      <c r="I803" s="14"/>
      <c r="J803" s="14"/>
      <c r="K803" s="14"/>
      <c r="L803" s="17"/>
      <c r="M803" s="17"/>
      <c r="N803" s="14"/>
      <c r="O803" s="14"/>
      <c r="P803" s="14"/>
      <c r="Q803" s="14"/>
      <c r="R803" s="14"/>
      <c r="S803" s="14"/>
      <c r="T803" s="14"/>
      <c r="U803" s="19"/>
      <c r="V803" s="14"/>
      <c r="W803" s="14"/>
      <c r="X803" s="14"/>
      <c r="Y803" s="14"/>
    </row>
    <row r="804">
      <c r="B804" s="13"/>
      <c r="C804" s="14"/>
      <c r="D804" s="14"/>
      <c r="E804" s="14"/>
      <c r="F804" s="14"/>
      <c r="G804" s="14"/>
      <c r="H804" s="14"/>
      <c r="I804" s="14"/>
      <c r="J804" s="14"/>
      <c r="K804" s="14"/>
      <c r="L804" s="17"/>
      <c r="M804" s="17"/>
      <c r="N804" s="14"/>
      <c r="O804" s="14"/>
      <c r="P804" s="14"/>
      <c r="Q804" s="14"/>
      <c r="R804" s="14"/>
      <c r="S804" s="14"/>
      <c r="T804" s="14"/>
      <c r="U804" s="19"/>
      <c r="V804" s="14"/>
      <c r="W804" s="14"/>
      <c r="X804" s="14"/>
      <c r="Y804" s="14"/>
    </row>
    <row r="805">
      <c r="B805" s="13"/>
      <c r="C805" s="14"/>
      <c r="D805" s="14"/>
      <c r="E805" s="14"/>
      <c r="F805" s="14"/>
      <c r="G805" s="14"/>
      <c r="H805" s="14"/>
      <c r="I805" s="14"/>
      <c r="J805" s="14"/>
      <c r="K805" s="14"/>
      <c r="L805" s="17"/>
      <c r="M805" s="17"/>
      <c r="N805" s="14"/>
      <c r="O805" s="14"/>
      <c r="P805" s="14"/>
      <c r="Q805" s="14"/>
      <c r="R805" s="14"/>
      <c r="S805" s="14"/>
      <c r="T805" s="14"/>
      <c r="U805" s="19"/>
      <c r="V805" s="14"/>
      <c r="W805" s="14"/>
      <c r="X805" s="14"/>
      <c r="Y805" s="14"/>
    </row>
    <row r="806">
      <c r="B806" s="13"/>
      <c r="C806" s="14"/>
      <c r="D806" s="14"/>
      <c r="E806" s="14"/>
      <c r="F806" s="14"/>
      <c r="G806" s="14"/>
      <c r="H806" s="14"/>
      <c r="I806" s="14"/>
      <c r="J806" s="14"/>
      <c r="K806" s="14"/>
      <c r="L806" s="17"/>
      <c r="M806" s="17"/>
      <c r="N806" s="14"/>
      <c r="O806" s="14"/>
      <c r="P806" s="14"/>
      <c r="Q806" s="14"/>
      <c r="R806" s="14"/>
      <c r="S806" s="14"/>
      <c r="T806" s="14"/>
      <c r="U806" s="19"/>
      <c r="V806" s="14"/>
      <c r="W806" s="14"/>
      <c r="X806" s="14"/>
      <c r="Y806" s="14"/>
    </row>
    <row r="807">
      <c r="B807" s="13"/>
      <c r="C807" s="14"/>
      <c r="D807" s="14"/>
      <c r="E807" s="14"/>
      <c r="F807" s="14"/>
      <c r="G807" s="14"/>
      <c r="H807" s="14"/>
      <c r="I807" s="14"/>
      <c r="J807" s="14"/>
      <c r="K807" s="14"/>
      <c r="L807" s="17"/>
      <c r="M807" s="17"/>
      <c r="N807" s="14"/>
      <c r="O807" s="14"/>
      <c r="P807" s="14"/>
      <c r="Q807" s="14"/>
      <c r="R807" s="14"/>
      <c r="S807" s="14"/>
      <c r="T807" s="14"/>
      <c r="U807" s="19"/>
      <c r="V807" s="14"/>
      <c r="W807" s="14"/>
      <c r="X807" s="14"/>
      <c r="Y807" s="14"/>
    </row>
    <row r="808">
      <c r="B808" s="13"/>
      <c r="C808" s="14"/>
      <c r="D808" s="14"/>
      <c r="E808" s="14"/>
      <c r="F808" s="14"/>
      <c r="G808" s="14"/>
      <c r="H808" s="14"/>
      <c r="I808" s="14"/>
      <c r="J808" s="14"/>
      <c r="K808" s="14"/>
      <c r="L808" s="17"/>
      <c r="M808" s="17"/>
      <c r="N808" s="14"/>
      <c r="O808" s="14"/>
      <c r="P808" s="14"/>
      <c r="Q808" s="14"/>
      <c r="R808" s="14"/>
      <c r="S808" s="14"/>
      <c r="T808" s="14"/>
      <c r="U808" s="19"/>
      <c r="V808" s="14"/>
      <c r="W808" s="14"/>
      <c r="X808" s="14"/>
      <c r="Y808" s="14"/>
    </row>
    <row r="809">
      <c r="B809" s="13"/>
      <c r="C809" s="14"/>
      <c r="D809" s="14"/>
      <c r="E809" s="14"/>
      <c r="F809" s="14"/>
      <c r="G809" s="14"/>
      <c r="H809" s="14"/>
      <c r="I809" s="14"/>
      <c r="J809" s="14"/>
      <c r="K809" s="14"/>
      <c r="L809" s="17"/>
      <c r="M809" s="17"/>
      <c r="N809" s="14"/>
      <c r="O809" s="14"/>
      <c r="P809" s="14"/>
      <c r="Q809" s="14"/>
      <c r="R809" s="14"/>
      <c r="S809" s="14"/>
      <c r="T809" s="14"/>
      <c r="U809" s="19"/>
      <c r="V809" s="14"/>
      <c r="W809" s="14"/>
      <c r="X809" s="14"/>
      <c r="Y809" s="14"/>
    </row>
    <row r="810">
      <c r="B810" s="13"/>
      <c r="C810" s="14"/>
      <c r="D810" s="14"/>
      <c r="E810" s="14"/>
      <c r="F810" s="14"/>
      <c r="G810" s="14"/>
      <c r="H810" s="14"/>
      <c r="I810" s="14"/>
      <c r="J810" s="14"/>
      <c r="K810" s="14"/>
      <c r="L810" s="17"/>
      <c r="M810" s="17"/>
      <c r="N810" s="14"/>
      <c r="O810" s="14"/>
      <c r="P810" s="14"/>
      <c r="Q810" s="14"/>
      <c r="R810" s="14"/>
      <c r="S810" s="14"/>
      <c r="T810" s="14"/>
      <c r="U810" s="19"/>
      <c r="V810" s="14"/>
      <c r="W810" s="14"/>
      <c r="X810" s="14"/>
      <c r="Y810" s="14"/>
    </row>
    <row r="811">
      <c r="B811" s="13"/>
      <c r="C811" s="14"/>
      <c r="D811" s="14"/>
      <c r="E811" s="14"/>
      <c r="F811" s="14"/>
      <c r="G811" s="14"/>
      <c r="H811" s="14"/>
      <c r="I811" s="14"/>
      <c r="J811" s="14"/>
      <c r="K811" s="14"/>
      <c r="L811" s="17"/>
      <c r="M811" s="17"/>
      <c r="N811" s="14"/>
      <c r="O811" s="14"/>
      <c r="P811" s="14"/>
      <c r="Q811" s="14"/>
      <c r="R811" s="14"/>
      <c r="S811" s="14"/>
      <c r="T811" s="14"/>
      <c r="U811" s="19"/>
      <c r="V811" s="14"/>
      <c r="W811" s="14"/>
      <c r="X811" s="14"/>
      <c r="Y811" s="14"/>
    </row>
    <row r="812">
      <c r="B812" s="13"/>
      <c r="C812" s="14"/>
      <c r="D812" s="14"/>
      <c r="E812" s="14"/>
      <c r="F812" s="14"/>
      <c r="G812" s="14"/>
      <c r="H812" s="14"/>
      <c r="I812" s="14"/>
      <c r="J812" s="14"/>
      <c r="K812" s="14"/>
      <c r="L812" s="17"/>
      <c r="M812" s="17"/>
      <c r="N812" s="14"/>
      <c r="O812" s="14"/>
      <c r="P812" s="14"/>
      <c r="Q812" s="14"/>
      <c r="R812" s="14"/>
      <c r="S812" s="14"/>
      <c r="T812" s="14"/>
      <c r="U812" s="19"/>
      <c r="V812" s="14"/>
      <c r="W812" s="14"/>
      <c r="X812" s="14"/>
      <c r="Y812" s="14"/>
    </row>
    <row r="813">
      <c r="B813" s="13"/>
      <c r="C813" s="14"/>
      <c r="D813" s="14"/>
      <c r="E813" s="14"/>
      <c r="F813" s="14"/>
      <c r="G813" s="14"/>
      <c r="H813" s="14"/>
      <c r="I813" s="14"/>
      <c r="J813" s="14"/>
      <c r="K813" s="14"/>
      <c r="L813" s="17"/>
      <c r="M813" s="17"/>
      <c r="N813" s="14"/>
      <c r="O813" s="14"/>
      <c r="P813" s="14"/>
      <c r="Q813" s="14"/>
      <c r="R813" s="14"/>
      <c r="S813" s="14"/>
      <c r="T813" s="14"/>
      <c r="U813" s="19"/>
      <c r="V813" s="14"/>
      <c r="W813" s="14"/>
      <c r="X813" s="14"/>
      <c r="Y813" s="14"/>
    </row>
    <row r="814">
      <c r="B814" s="13"/>
      <c r="C814" s="14"/>
      <c r="D814" s="14"/>
      <c r="E814" s="14"/>
      <c r="F814" s="14"/>
      <c r="G814" s="14"/>
      <c r="H814" s="14"/>
      <c r="I814" s="14"/>
      <c r="J814" s="14"/>
      <c r="K814" s="14"/>
      <c r="L814" s="17"/>
      <c r="M814" s="17"/>
      <c r="N814" s="14"/>
      <c r="O814" s="14"/>
      <c r="P814" s="14"/>
      <c r="Q814" s="14"/>
      <c r="R814" s="14"/>
      <c r="S814" s="14"/>
      <c r="T814" s="14"/>
      <c r="U814" s="19"/>
      <c r="V814" s="14"/>
      <c r="W814" s="14"/>
      <c r="X814" s="14"/>
      <c r="Y814" s="14"/>
    </row>
    <row r="815">
      <c r="B815" s="13"/>
      <c r="C815" s="14"/>
      <c r="D815" s="14"/>
      <c r="E815" s="14"/>
      <c r="F815" s="14"/>
      <c r="G815" s="14"/>
      <c r="H815" s="14"/>
      <c r="I815" s="14"/>
      <c r="J815" s="14"/>
      <c r="K815" s="14"/>
      <c r="L815" s="17"/>
      <c r="M815" s="17"/>
      <c r="N815" s="14"/>
      <c r="O815" s="14"/>
      <c r="P815" s="14"/>
      <c r="Q815" s="14"/>
      <c r="R815" s="14"/>
      <c r="S815" s="14"/>
      <c r="T815" s="14"/>
      <c r="U815" s="19"/>
      <c r="V815" s="14"/>
      <c r="W815" s="14"/>
      <c r="X815" s="14"/>
      <c r="Y815" s="14"/>
    </row>
    <row r="816">
      <c r="B816" s="13"/>
      <c r="C816" s="14"/>
      <c r="D816" s="14"/>
      <c r="E816" s="14"/>
      <c r="F816" s="14"/>
      <c r="G816" s="14"/>
      <c r="H816" s="14"/>
      <c r="I816" s="14"/>
      <c r="J816" s="14"/>
      <c r="K816" s="14"/>
      <c r="L816" s="17"/>
      <c r="M816" s="17"/>
      <c r="N816" s="14"/>
      <c r="O816" s="14"/>
      <c r="P816" s="14"/>
      <c r="Q816" s="14"/>
      <c r="R816" s="14"/>
      <c r="S816" s="14"/>
      <c r="T816" s="14"/>
      <c r="U816" s="19"/>
      <c r="V816" s="14"/>
      <c r="W816" s="14"/>
      <c r="X816" s="14"/>
      <c r="Y816" s="14"/>
    </row>
    <row r="817">
      <c r="B817" s="13"/>
      <c r="C817" s="14"/>
      <c r="D817" s="14"/>
      <c r="E817" s="14"/>
      <c r="F817" s="14"/>
      <c r="G817" s="14"/>
      <c r="H817" s="14"/>
      <c r="I817" s="14"/>
      <c r="J817" s="14"/>
      <c r="K817" s="14"/>
      <c r="L817" s="17"/>
      <c r="M817" s="17"/>
      <c r="N817" s="14"/>
      <c r="O817" s="14"/>
      <c r="P817" s="14"/>
      <c r="Q817" s="14"/>
      <c r="R817" s="14"/>
      <c r="S817" s="14"/>
      <c r="T817" s="14"/>
      <c r="U817" s="19"/>
      <c r="V817" s="14"/>
      <c r="W817" s="14"/>
      <c r="X817" s="14"/>
      <c r="Y817" s="14"/>
    </row>
    <row r="818">
      <c r="B818" s="13"/>
      <c r="C818" s="14"/>
      <c r="D818" s="14"/>
      <c r="E818" s="14"/>
      <c r="F818" s="14"/>
      <c r="G818" s="14"/>
      <c r="H818" s="14"/>
      <c r="I818" s="14"/>
      <c r="J818" s="14"/>
      <c r="K818" s="14"/>
      <c r="L818" s="17"/>
      <c r="M818" s="17"/>
      <c r="N818" s="14"/>
      <c r="O818" s="14"/>
      <c r="P818" s="14"/>
      <c r="Q818" s="14"/>
      <c r="R818" s="14"/>
      <c r="S818" s="14"/>
      <c r="T818" s="14"/>
      <c r="U818" s="19"/>
      <c r="V818" s="14"/>
      <c r="W818" s="14"/>
      <c r="X818" s="14"/>
      <c r="Y818" s="14"/>
    </row>
    <row r="819">
      <c r="B819" s="13"/>
      <c r="C819" s="14"/>
      <c r="D819" s="14"/>
      <c r="E819" s="14"/>
      <c r="F819" s="14"/>
      <c r="G819" s="14"/>
      <c r="H819" s="14"/>
      <c r="I819" s="14"/>
      <c r="J819" s="14"/>
      <c r="K819" s="14"/>
      <c r="L819" s="17"/>
      <c r="M819" s="17"/>
      <c r="N819" s="14"/>
      <c r="O819" s="14"/>
      <c r="P819" s="14"/>
      <c r="Q819" s="14"/>
      <c r="R819" s="14"/>
      <c r="S819" s="14"/>
      <c r="T819" s="14"/>
      <c r="U819" s="19"/>
      <c r="V819" s="14"/>
      <c r="W819" s="14"/>
      <c r="X819" s="14"/>
      <c r="Y819" s="14"/>
    </row>
    <row r="820">
      <c r="B820" s="13"/>
      <c r="C820" s="14"/>
      <c r="D820" s="14"/>
      <c r="E820" s="14"/>
      <c r="F820" s="14"/>
      <c r="G820" s="14"/>
      <c r="H820" s="14"/>
      <c r="I820" s="14"/>
      <c r="J820" s="14"/>
      <c r="K820" s="14"/>
      <c r="L820" s="17"/>
      <c r="M820" s="17"/>
      <c r="N820" s="14"/>
      <c r="O820" s="14"/>
      <c r="P820" s="14"/>
      <c r="Q820" s="14"/>
      <c r="R820" s="14"/>
      <c r="S820" s="14"/>
      <c r="T820" s="14"/>
      <c r="U820" s="19"/>
      <c r="V820" s="14"/>
      <c r="W820" s="14"/>
      <c r="X820" s="14"/>
      <c r="Y820" s="14"/>
    </row>
    <row r="821">
      <c r="B821" s="13"/>
      <c r="C821" s="14"/>
      <c r="D821" s="14"/>
      <c r="E821" s="14"/>
      <c r="F821" s="14"/>
      <c r="G821" s="14"/>
      <c r="H821" s="14"/>
      <c r="I821" s="14"/>
      <c r="J821" s="14"/>
      <c r="K821" s="14"/>
      <c r="L821" s="17"/>
      <c r="M821" s="17"/>
      <c r="N821" s="14"/>
      <c r="O821" s="14"/>
      <c r="P821" s="14"/>
      <c r="Q821" s="14"/>
      <c r="R821" s="14"/>
      <c r="S821" s="14"/>
      <c r="T821" s="14"/>
      <c r="U821" s="19"/>
      <c r="V821" s="14"/>
      <c r="W821" s="14"/>
      <c r="X821" s="14"/>
      <c r="Y821" s="14"/>
    </row>
    <row r="822"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7"/>
      <c r="M822" s="17"/>
      <c r="N822" s="14"/>
      <c r="O822" s="14"/>
      <c r="P822" s="14"/>
      <c r="Q822" s="14"/>
      <c r="R822" s="14"/>
      <c r="S822" s="14"/>
      <c r="T822" s="14"/>
      <c r="U822" s="19"/>
      <c r="V822" s="14"/>
      <c r="W822" s="14"/>
      <c r="X822" s="14"/>
      <c r="Y822" s="14"/>
    </row>
    <row r="823">
      <c r="B823" s="13"/>
      <c r="C823" s="14"/>
      <c r="D823" s="14"/>
      <c r="E823" s="14"/>
      <c r="F823" s="14"/>
      <c r="G823" s="14"/>
      <c r="H823" s="14"/>
      <c r="I823" s="14"/>
      <c r="J823" s="14"/>
      <c r="K823" s="14"/>
      <c r="L823" s="17"/>
      <c r="M823" s="17"/>
      <c r="N823" s="14"/>
      <c r="O823" s="14"/>
      <c r="P823" s="14"/>
      <c r="Q823" s="14"/>
      <c r="R823" s="14"/>
      <c r="S823" s="14"/>
      <c r="T823" s="14"/>
      <c r="U823" s="19"/>
      <c r="V823" s="14"/>
      <c r="W823" s="14"/>
      <c r="X823" s="14"/>
      <c r="Y823" s="14"/>
    </row>
    <row r="824">
      <c r="B824" s="13"/>
      <c r="C824" s="14"/>
      <c r="D824" s="14"/>
      <c r="E824" s="14"/>
      <c r="F824" s="14"/>
      <c r="G824" s="14"/>
      <c r="H824" s="14"/>
      <c r="I824" s="14"/>
      <c r="J824" s="14"/>
      <c r="K824" s="14"/>
      <c r="L824" s="17"/>
      <c r="M824" s="17"/>
      <c r="N824" s="14"/>
      <c r="O824" s="14"/>
      <c r="P824" s="14"/>
      <c r="Q824" s="14"/>
      <c r="R824" s="14"/>
      <c r="S824" s="14"/>
      <c r="T824" s="14"/>
      <c r="U824" s="19"/>
      <c r="V824" s="14"/>
      <c r="W824" s="14"/>
      <c r="X824" s="14"/>
      <c r="Y824" s="14"/>
    </row>
    <row r="825">
      <c r="B825" s="13"/>
      <c r="C825" s="14"/>
      <c r="D825" s="14"/>
      <c r="E825" s="14"/>
      <c r="F825" s="14"/>
      <c r="G825" s="14"/>
      <c r="H825" s="14"/>
      <c r="I825" s="14"/>
      <c r="J825" s="14"/>
      <c r="K825" s="14"/>
      <c r="L825" s="17"/>
      <c r="M825" s="17"/>
      <c r="N825" s="14"/>
      <c r="O825" s="14"/>
      <c r="P825" s="14"/>
      <c r="Q825" s="14"/>
      <c r="R825" s="14"/>
      <c r="S825" s="14"/>
      <c r="T825" s="14"/>
      <c r="U825" s="19"/>
      <c r="V825" s="14"/>
      <c r="W825" s="14"/>
      <c r="X825" s="14"/>
      <c r="Y825" s="14"/>
    </row>
    <row r="826">
      <c r="B826" s="13"/>
      <c r="C826" s="14"/>
      <c r="D826" s="14"/>
      <c r="E826" s="14"/>
      <c r="F826" s="14"/>
      <c r="G826" s="14"/>
      <c r="H826" s="14"/>
      <c r="I826" s="14"/>
      <c r="J826" s="14"/>
      <c r="K826" s="14"/>
      <c r="L826" s="17"/>
      <c r="M826" s="17"/>
      <c r="N826" s="14"/>
      <c r="O826" s="14"/>
      <c r="P826" s="14"/>
      <c r="Q826" s="14"/>
      <c r="R826" s="14"/>
      <c r="S826" s="14"/>
      <c r="T826" s="14"/>
      <c r="U826" s="19"/>
      <c r="V826" s="14"/>
      <c r="W826" s="14"/>
      <c r="X826" s="14"/>
      <c r="Y826" s="14"/>
    </row>
    <row r="827">
      <c r="B827" s="13"/>
      <c r="C827" s="14"/>
      <c r="D827" s="14"/>
      <c r="E827" s="14"/>
      <c r="F827" s="14"/>
      <c r="G827" s="14"/>
      <c r="H827" s="14"/>
      <c r="I827" s="14"/>
      <c r="J827" s="14"/>
      <c r="K827" s="14"/>
      <c r="L827" s="17"/>
      <c r="M827" s="17"/>
      <c r="N827" s="14"/>
      <c r="O827" s="14"/>
      <c r="P827" s="14"/>
      <c r="Q827" s="14"/>
      <c r="R827" s="14"/>
      <c r="S827" s="14"/>
      <c r="T827" s="14"/>
      <c r="U827" s="19"/>
      <c r="V827" s="14"/>
      <c r="W827" s="14"/>
      <c r="X827" s="14"/>
      <c r="Y827" s="14"/>
    </row>
    <row r="828">
      <c r="B828" s="13"/>
      <c r="C828" s="14"/>
      <c r="D828" s="14"/>
      <c r="E828" s="14"/>
      <c r="F828" s="14"/>
      <c r="G828" s="14"/>
      <c r="H828" s="14"/>
      <c r="I828" s="14"/>
      <c r="J828" s="14"/>
      <c r="K828" s="14"/>
      <c r="L828" s="17"/>
      <c r="M828" s="17"/>
      <c r="N828" s="14"/>
      <c r="O828" s="14"/>
      <c r="P828" s="14"/>
      <c r="Q828" s="14"/>
      <c r="R828" s="14"/>
      <c r="S828" s="14"/>
      <c r="T828" s="14"/>
      <c r="U828" s="19"/>
      <c r="V828" s="14"/>
      <c r="W828" s="14"/>
      <c r="X828" s="14"/>
      <c r="Y828" s="14"/>
    </row>
    <row r="829">
      <c r="B829" s="13"/>
      <c r="C829" s="14"/>
      <c r="D829" s="14"/>
      <c r="E829" s="14"/>
      <c r="F829" s="14"/>
      <c r="G829" s="14"/>
      <c r="H829" s="14"/>
      <c r="I829" s="14"/>
      <c r="J829" s="14"/>
      <c r="K829" s="14"/>
      <c r="L829" s="17"/>
      <c r="M829" s="17"/>
      <c r="N829" s="14"/>
      <c r="O829" s="14"/>
      <c r="P829" s="14"/>
      <c r="Q829" s="14"/>
      <c r="R829" s="14"/>
      <c r="S829" s="14"/>
      <c r="T829" s="14"/>
      <c r="U829" s="19"/>
      <c r="V829" s="14"/>
      <c r="W829" s="14"/>
      <c r="X829" s="14"/>
      <c r="Y829" s="14"/>
    </row>
    <row r="830">
      <c r="B830" s="13"/>
      <c r="C830" s="14"/>
      <c r="D830" s="14"/>
      <c r="E830" s="14"/>
      <c r="F830" s="14"/>
      <c r="G830" s="14"/>
      <c r="H830" s="14"/>
      <c r="I830" s="14"/>
      <c r="J830" s="14"/>
      <c r="K830" s="14"/>
      <c r="L830" s="17"/>
      <c r="M830" s="17"/>
      <c r="N830" s="14"/>
      <c r="O830" s="14"/>
      <c r="P830" s="14"/>
      <c r="Q830" s="14"/>
      <c r="R830" s="14"/>
      <c r="S830" s="14"/>
      <c r="T830" s="14"/>
      <c r="U830" s="19"/>
      <c r="V830" s="14"/>
      <c r="W830" s="14"/>
      <c r="X830" s="14"/>
      <c r="Y830" s="14"/>
    </row>
    <row r="831">
      <c r="B831" s="13"/>
      <c r="C831" s="14"/>
      <c r="D831" s="14"/>
      <c r="E831" s="14"/>
      <c r="F831" s="14"/>
      <c r="G831" s="14"/>
      <c r="H831" s="14"/>
      <c r="I831" s="14"/>
      <c r="J831" s="14"/>
      <c r="K831" s="14"/>
      <c r="L831" s="17"/>
      <c r="M831" s="17"/>
      <c r="N831" s="14"/>
      <c r="O831" s="14"/>
      <c r="P831" s="14"/>
      <c r="Q831" s="14"/>
      <c r="R831" s="14"/>
      <c r="S831" s="14"/>
      <c r="T831" s="14"/>
      <c r="U831" s="19"/>
      <c r="V831" s="14"/>
      <c r="W831" s="14"/>
      <c r="X831" s="14"/>
      <c r="Y831" s="14"/>
    </row>
    <row r="832">
      <c r="B832" s="13"/>
      <c r="C832" s="14"/>
      <c r="D832" s="14"/>
      <c r="E832" s="14"/>
      <c r="F832" s="14"/>
      <c r="G832" s="14"/>
      <c r="H832" s="14"/>
      <c r="I832" s="14"/>
      <c r="J832" s="14"/>
      <c r="K832" s="14"/>
      <c r="L832" s="17"/>
      <c r="M832" s="17"/>
      <c r="N832" s="14"/>
      <c r="O832" s="14"/>
      <c r="P832" s="14"/>
      <c r="Q832" s="14"/>
      <c r="R832" s="14"/>
      <c r="S832" s="14"/>
      <c r="T832" s="14"/>
      <c r="U832" s="19"/>
      <c r="V832" s="14"/>
      <c r="W832" s="14"/>
      <c r="X832" s="14"/>
      <c r="Y832" s="14"/>
    </row>
    <row r="833">
      <c r="B833" s="13"/>
      <c r="C833" s="14"/>
      <c r="D833" s="14"/>
      <c r="E833" s="14"/>
      <c r="F833" s="14"/>
      <c r="G833" s="14"/>
      <c r="H833" s="14"/>
      <c r="I833" s="14"/>
      <c r="J833" s="14"/>
      <c r="K833" s="14"/>
      <c r="L833" s="17"/>
      <c r="M833" s="17"/>
      <c r="N833" s="14"/>
      <c r="O833" s="14"/>
      <c r="P833" s="14"/>
      <c r="Q833" s="14"/>
      <c r="R833" s="14"/>
      <c r="S833" s="14"/>
      <c r="T833" s="14"/>
      <c r="U833" s="19"/>
      <c r="V833" s="14"/>
      <c r="W833" s="14"/>
      <c r="X833" s="14"/>
      <c r="Y833" s="14"/>
    </row>
    <row r="834"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7"/>
      <c r="M834" s="17"/>
      <c r="N834" s="14"/>
      <c r="O834" s="14"/>
      <c r="P834" s="14"/>
      <c r="Q834" s="14"/>
      <c r="R834" s="14"/>
      <c r="S834" s="14"/>
      <c r="T834" s="14"/>
      <c r="U834" s="19"/>
      <c r="V834" s="14"/>
      <c r="W834" s="14"/>
      <c r="X834" s="14"/>
      <c r="Y834" s="14"/>
    </row>
    <row r="835">
      <c r="B835" s="13"/>
      <c r="C835" s="14"/>
      <c r="D835" s="14"/>
      <c r="E835" s="14"/>
      <c r="F835" s="14"/>
      <c r="G835" s="14"/>
      <c r="H835" s="14"/>
      <c r="I835" s="14"/>
      <c r="J835" s="14"/>
      <c r="K835" s="14"/>
      <c r="L835" s="17"/>
      <c r="M835" s="17"/>
      <c r="N835" s="14"/>
      <c r="O835" s="14"/>
      <c r="P835" s="14"/>
      <c r="Q835" s="14"/>
      <c r="R835" s="14"/>
      <c r="S835" s="14"/>
      <c r="T835" s="14"/>
      <c r="U835" s="19"/>
      <c r="V835" s="14"/>
      <c r="W835" s="14"/>
      <c r="X835" s="14"/>
      <c r="Y835" s="14"/>
    </row>
    <row r="836">
      <c r="B836" s="13"/>
      <c r="C836" s="14"/>
      <c r="D836" s="14"/>
      <c r="E836" s="14"/>
      <c r="F836" s="14"/>
      <c r="G836" s="14"/>
      <c r="H836" s="14"/>
      <c r="I836" s="14"/>
      <c r="J836" s="14"/>
      <c r="K836" s="14"/>
      <c r="L836" s="17"/>
      <c r="M836" s="17"/>
      <c r="N836" s="14"/>
      <c r="O836" s="14"/>
      <c r="P836" s="14"/>
      <c r="Q836" s="14"/>
      <c r="R836" s="14"/>
      <c r="S836" s="14"/>
      <c r="T836" s="14"/>
      <c r="U836" s="19"/>
      <c r="V836" s="14"/>
      <c r="W836" s="14"/>
      <c r="X836" s="14"/>
      <c r="Y836" s="14"/>
    </row>
    <row r="837">
      <c r="B837" s="13"/>
      <c r="C837" s="14"/>
      <c r="D837" s="14"/>
      <c r="E837" s="14"/>
      <c r="F837" s="14"/>
      <c r="G837" s="14"/>
      <c r="H837" s="14"/>
      <c r="I837" s="14"/>
      <c r="J837" s="14"/>
      <c r="K837" s="14"/>
      <c r="L837" s="17"/>
      <c r="M837" s="17"/>
      <c r="N837" s="14"/>
      <c r="O837" s="14"/>
      <c r="P837" s="14"/>
      <c r="Q837" s="14"/>
      <c r="R837" s="14"/>
      <c r="S837" s="14"/>
      <c r="T837" s="14"/>
      <c r="U837" s="19"/>
      <c r="V837" s="14"/>
      <c r="W837" s="14"/>
      <c r="X837" s="14"/>
      <c r="Y837" s="14"/>
    </row>
    <row r="838">
      <c r="B838" s="13"/>
      <c r="C838" s="14"/>
      <c r="D838" s="14"/>
      <c r="E838" s="14"/>
      <c r="F838" s="14"/>
      <c r="G838" s="14"/>
      <c r="H838" s="14"/>
      <c r="I838" s="14"/>
      <c r="J838" s="14"/>
      <c r="K838" s="14"/>
      <c r="L838" s="17"/>
      <c r="M838" s="17"/>
      <c r="N838" s="14"/>
      <c r="O838" s="14"/>
      <c r="P838" s="14"/>
      <c r="Q838" s="14"/>
      <c r="R838" s="14"/>
      <c r="S838" s="14"/>
      <c r="T838" s="14"/>
      <c r="U838" s="19"/>
      <c r="V838" s="14"/>
      <c r="W838" s="14"/>
      <c r="X838" s="14"/>
      <c r="Y838" s="14"/>
    </row>
    <row r="839">
      <c r="B839" s="13"/>
      <c r="C839" s="14"/>
      <c r="D839" s="14"/>
      <c r="E839" s="14"/>
      <c r="F839" s="14"/>
      <c r="G839" s="14"/>
      <c r="H839" s="14"/>
      <c r="I839" s="14"/>
      <c r="J839" s="14"/>
      <c r="K839" s="14"/>
      <c r="L839" s="17"/>
      <c r="M839" s="17"/>
      <c r="N839" s="14"/>
      <c r="O839" s="14"/>
      <c r="P839" s="14"/>
      <c r="Q839" s="14"/>
      <c r="R839" s="14"/>
      <c r="S839" s="14"/>
      <c r="T839" s="14"/>
      <c r="U839" s="19"/>
      <c r="V839" s="14"/>
      <c r="W839" s="14"/>
      <c r="X839" s="14"/>
      <c r="Y839" s="14"/>
    </row>
    <row r="840">
      <c r="B840" s="13"/>
      <c r="C840" s="14"/>
      <c r="D840" s="14"/>
      <c r="E840" s="14"/>
      <c r="F840" s="14"/>
      <c r="G840" s="14"/>
      <c r="H840" s="14"/>
      <c r="I840" s="14"/>
      <c r="J840" s="14"/>
      <c r="K840" s="14"/>
      <c r="L840" s="17"/>
      <c r="M840" s="17"/>
      <c r="N840" s="14"/>
      <c r="O840" s="14"/>
      <c r="P840" s="14"/>
      <c r="Q840" s="14"/>
      <c r="R840" s="14"/>
      <c r="S840" s="14"/>
      <c r="T840" s="14"/>
      <c r="U840" s="19"/>
      <c r="V840" s="14"/>
      <c r="W840" s="14"/>
      <c r="X840" s="14"/>
      <c r="Y840" s="14"/>
    </row>
    <row r="841">
      <c r="B841" s="13"/>
      <c r="C841" s="14"/>
      <c r="D841" s="14"/>
      <c r="E841" s="14"/>
      <c r="F841" s="14"/>
      <c r="G841" s="14"/>
      <c r="H841" s="14"/>
      <c r="I841" s="14"/>
      <c r="J841" s="14"/>
      <c r="K841" s="14"/>
      <c r="L841" s="17"/>
      <c r="M841" s="17"/>
      <c r="N841" s="14"/>
      <c r="O841" s="14"/>
      <c r="P841" s="14"/>
      <c r="Q841" s="14"/>
      <c r="R841" s="14"/>
      <c r="S841" s="14"/>
      <c r="T841" s="14"/>
      <c r="U841" s="19"/>
      <c r="V841" s="14"/>
      <c r="W841" s="14"/>
      <c r="X841" s="14"/>
      <c r="Y841" s="14"/>
    </row>
    <row r="842">
      <c r="B842" s="13"/>
      <c r="C842" s="14"/>
      <c r="D842" s="14"/>
      <c r="E842" s="14"/>
      <c r="F842" s="14"/>
      <c r="G842" s="14"/>
      <c r="H842" s="14"/>
      <c r="I842" s="14"/>
      <c r="J842" s="14"/>
      <c r="K842" s="14"/>
      <c r="L842" s="17"/>
      <c r="M842" s="17"/>
      <c r="N842" s="14"/>
      <c r="O842" s="14"/>
      <c r="P842" s="14"/>
      <c r="Q842" s="14"/>
      <c r="R842" s="14"/>
      <c r="S842" s="14"/>
      <c r="T842" s="14"/>
      <c r="U842" s="19"/>
      <c r="V842" s="14"/>
      <c r="W842" s="14"/>
      <c r="X842" s="14"/>
      <c r="Y842" s="14"/>
    </row>
    <row r="843">
      <c r="B843" s="13"/>
      <c r="C843" s="14"/>
      <c r="D843" s="14"/>
      <c r="E843" s="14"/>
      <c r="F843" s="14"/>
      <c r="G843" s="14"/>
      <c r="H843" s="14"/>
      <c r="I843" s="14"/>
      <c r="J843" s="14"/>
      <c r="K843" s="14"/>
      <c r="L843" s="17"/>
      <c r="M843" s="17"/>
      <c r="N843" s="14"/>
      <c r="O843" s="14"/>
      <c r="P843" s="14"/>
      <c r="Q843" s="14"/>
      <c r="R843" s="14"/>
      <c r="S843" s="14"/>
      <c r="T843" s="14"/>
      <c r="U843" s="19"/>
      <c r="V843" s="14"/>
      <c r="W843" s="14"/>
      <c r="X843" s="14"/>
      <c r="Y843" s="14"/>
    </row>
    <row r="844">
      <c r="B844" s="13"/>
      <c r="C844" s="14"/>
      <c r="D844" s="14"/>
      <c r="E844" s="14"/>
      <c r="F844" s="14"/>
      <c r="G844" s="14"/>
      <c r="H844" s="14"/>
      <c r="I844" s="14"/>
      <c r="J844" s="14"/>
      <c r="K844" s="14"/>
      <c r="L844" s="17"/>
      <c r="M844" s="17"/>
      <c r="N844" s="14"/>
      <c r="O844" s="14"/>
      <c r="P844" s="14"/>
      <c r="Q844" s="14"/>
      <c r="R844" s="14"/>
      <c r="S844" s="14"/>
      <c r="T844" s="14"/>
      <c r="U844" s="19"/>
      <c r="V844" s="14"/>
      <c r="W844" s="14"/>
      <c r="X844" s="14"/>
      <c r="Y844" s="14"/>
    </row>
    <row r="845">
      <c r="B845" s="13"/>
      <c r="C845" s="14"/>
      <c r="D845" s="14"/>
      <c r="E845" s="14"/>
      <c r="F845" s="14"/>
      <c r="G845" s="14"/>
      <c r="H845" s="14"/>
      <c r="I845" s="14"/>
      <c r="J845" s="14"/>
      <c r="K845" s="14"/>
      <c r="L845" s="17"/>
      <c r="M845" s="17"/>
      <c r="N845" s="14"/>
      <c r="O845" s="14"/>
      <c r="P845" s="14"/>
      <c r="Q845" s="14"/>
      <c r="R845" s="14"/>
      <c r="S845" s="14"/>
      <c r="T845" s="14"/>
      <c r="U845" s="19"/>
      <c r="V845" s="14"/>
      <c r="W845" s="14"/>
      <c r="X845" s="14"/>
      <c r="Y845" s="14"/>
    </row>
    <row r="846">
      <c r="B846" s="13"/>
      <c r="C846" s="14"/>
      <c r="D846" s="14"/>
      <c r="E846" s="14"/>
      <c r="F846" s="14"/>
      <c r="G846" s="14"/>
      <c r="H846" s="14"/>
      <c r="I846" s="14"/>
      <c r="J846" s="14"/>
      <c r="K846" s="14"/>
      <c r="L846" s="17"/>
      <c r="M846" s="17"/>
      <c r="N846" s="14"/>
      <c r="O846" s="14"/>
      <c r="P846" s="14"/>
      <c r="Q846" s="14"/>
      <c r="R846" s="14"/>
      <c r="S846" s="14"/>
      <c r="T846" s="14"/>
      <c r="U846" s="19"/>
      <c r="V846" s="14"/>
      <c r="W846" s="14"/>
      <c r="X846" s="14"/>
      <c r="Y846" s="14"/>
    </row>
    <row r="847">
      <c r="B847" s="13"/>
      <c r="C847" s="14"/>
      <c r="D847" s="14"/>
      <c r="E847" s="14"/>
      <c r="F847" s="14"/>
      <c r="G847" s="14"/>
      <c r="H847" s="14"/>
      <c r="I847" s="14"/>
      <c r="J847" s="14"/>
      <c r="K847" s="14"/>
      <c r="L847" s="17"/>
      <c r="M847" s="17"/>
      <c r="N847" s="14"/>
      <c r="O847" s="14"/>
      <c r="P847" s="14"/>
      <c r="Q847" s="14"/>
      <c r="R847" s="14"/>
      <c r="S847" s="14"/>
      <c r="T847" s="14"/>
      <c r="U847" s="19"/>
      <c r="V847" s="14"/>
      <c r="W847" s="14"/>
      <c r="X847" s="14"/>
      <c r="Y847" s="14"/>
    </row>
    <row r="848">
      <c r="B848" s="13"/>
      <c r="C848" s="14"/>
      <c r="D848" s="14"/>
      <c r="E848" s="14"/>
      <c r="F848" s="14"/>
      <c r="G848" s="14"/>
      <c r="H848" s="14"/>
      <c r="I848" s="14"/>
      <c r="J848" s="14"/>
      <c r="K848" s="14"/>
      <c r="L848" s="17"/>
      <c r="M848" s="17"/>
      <c r="N848" s="14"/>
      <c r="O848" s="14"/>
      <c r="P848" s="14"/>
      <c r="Q848" s="14"/>
      <c r="R848" s="14"/>
      <c r="S848" s="14"/>
      <c r="T848" s="14"/>
      <c r="U848" s="19"/>
      <c r="V848" s="14"/>
      <c r="W848" s="14"/>
      <c r="X848" s="14"/>
      <c r="Y848" s="14"/>
    </row>
    <row r="849">
      <c r="B849" s="13"/>
      <c r="C849" s="14"/>
      <c r="D849" s="14"/>
      <c r="E849" s="14"/>
      <c r="F849" s="14"/>
      <c r="G849" s="14"/>
      <c r="H849" s="14"/>
      <c r="I849" s="14"/>
      <c r="J849" s="14"/>
      <c r="K849" s="14"/>
      <c r="L849" s="17"/>
      <c r="M849" s="17"/>
      <c r="N849" s="14"/>
      <c r="O849" s="14"/>
      <c r="P849" s="14"/>
      <c r="Q849" s="14"/>
      <c r="R849" s="14"/>
      <c r="S849" s="14"/>
      <c r="T849" s="14"/>
      <c r="U849" s="19"/>
      <c r="V849" s="14"/>
      <c r="W849" s="14"/>
      <c r="X849" s="14"/>
      <c r="Y849" s="14"/>
    </row>
    <row r="850"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7"/>
      <c r="M850" s="17"/>
      <c r="N850" s="14"/>
      <c r="O850" s="14"/>
      <c r="P850" s="14"/>
      <c r="Q850" s="14"/>
      <c r="R850" s="14"/>
      <c r="S850" s="14"/>
      <c r="T850" s="14"/>
      <c r="U850" s="19"/>
      <c r="V850" s="14"/>
      <c r="W850" s="14"/>
      <c r="X850" s="14"/>
      <c r="Y850" s="14"/>
    </row>
    <row r="851">
      <c r="B851" s="13"/>
      <c r="C851" s="14"/>
      <c r="D851" s="14"/>
      <c r="E851" s="14"/>
      <c r="F851" s="14"/>
      <c r="G851" s="14"/>
      <c r="H851" s="14"/>
      <c r="I851" s="14"/>
      <c r="J851" s="14"/>
      <c r="K851" s="14"/>
      <c r="L851" s="17"/>
      <c r="M851" s="17"/>
      <c r="N851" s="14"/>
      <c r="O851" s="14"/>
      <c r="P851" s="14"/>
      <c r="Q851" s="14"/>
      <c r="R851" s="14"/>
      <c r="S851" s="14"/>
      <c r="T851" s="14"/>
      <c r="U851" s="19"/>
      <c r="V851" s="14"/>
      <c r="W851" s="14"/>
      <c r="X851" s="14"/>
      <c r="Y851" s="14"/>
    </row>
    <row r="852">
      <c r="B852" s="13"/>
      <c r="C852" s="14"/>
      <c r="D852" s="14"/>
      <c r="E852" s="14"/>
      <c r="F852" s="14"/>
      <c r="G852" s="14"/>
      <c r="H852" s="14"/>
      <c r="I852" s="14"/>
      <c r="J852" s="14"/>
      <c r="K852" s="14"/>
      <c r="L852" s="17"/>
      <c r="M852" s="17"/>
      <c r="N852" s="14"/>
      <c r="O852" s="14"/>
      <c r="P852" s="14"/>
      <c r="Q852" s="14"/>
      <c r="R852" s="14"/>
      <c r="S852" s="14"/>
      <c r="T852" s="14"/>
      <c r="U852" s="19"/>
      <c r="V852" s="14"/>
      <c r="W852" s="14"/>
      <c r="X852" s="14"/>
      <c r="Y852" s="14"/>
    </row>
    <row r="853">
      <c r="B853" s="13"/>
      <c r="C853" s="14"/>
      <c r="D853" s="14"/>
      <c r="E853" s="14"/>
      <c r="F853" s="14"/>
      <c r="G853" s="14"/>
      <c r="H853" s="14"/>
      <c r="I853" s="14"/>
      <c r="J853" s="14"/>
      <c r="K853" s="14"/>
      <c r="L853" s="17"/>
      <c r="M853" s="17"/>
      <c r="N853" s="14"/>
      <c r="O853" s="14"/>
      <c r="P853" s="14"/>
      <c r="Q853" s="14"/>
      <c r="R853" s="14"/>
      <c r="S853" s="14"/>
      <c r="T853" s="14"/>
      <c r="U853" s="19"/>
      <c r="V853" s="14"/>
      <c r="W853" s="14"/>
      <c r="X853" s="14"/>
      <c r="Y853" s="14"/>
    </row>
    <row r="854">
      <c r="B854" s="13"/>
      <c r="C854" s="14"/>
      <c r="D854" s="14"/>
      <c r="E854" s="14"/>
      <c r="F854" s="14"/>
      <c r="G854" s="14"/>
      <c r="H854" s="14"/>
      <c r="I854" s="14"/>
      <c r="J854" s="14"/>
      <c r="K854" s="14"/>
      <c r="L854" s="17"/>
      <c r="M854" s="17"/>
      <c r="N854" s="14"/>
      <c r="O854" s="14"/>
      <c r="P854" s="14"/>
      <c r="Q854" s="14"/>
      <c r="R854" s="14"/>
      <c r="S854" s="14"/>
      <c r="T854" s="14"/>
      <c r="U854" s="19"/>
      <c r="V854" s="14"/>
      <c r="W854" s="14"/>
      <c r="X854" s="14"/>
      <c r="Y854" s="14"/>
    </row>
    <row r="855">
      <c r="B855" s="13"/>
      <c r="C855" s="14"/>
      <c r="D855" s="14"/>
      <c r="E855" s="14"/>
      <c r="F855" s="14"/>
      <c r="G855" s="14"/>
      <c r="H855" s="14"/>
      <c r="I855" s="14"/>
      <c r="J855" s="14"/>
      <c r="K855" s="14"/>
      <c r="L855" s="17"/>
      <c r="M855" s="17"/>
      <c r="N855" s="14"/>
      <c r="O855" s="14"/>
      <c r="P855" s="14"/>
      <c r="Q855" s="14"/>
      <c r="R855" s="14"/>
      <c r="S855" s="14"/>
      <c r="T855" s="14"/>
      <c r="U855" s="19"/>
      <c r="V855" s="14"/>
      <c r="W855" s="14"/>
      <c r="X855" s="14"/>
      <c r="Y855" s="14"/>
    </row>
    <row r="856">
      <c r="B856" s="13"/>
      <c r="C856" s="14"/>
      <c r="D856" s="14"/>
      <c r="E856" s="14"/>
      <c r="F856" s="14"/>
      <c r="G856" s="14"/>
      <c r="H856" s="14"/>
      <c r="I856" s="14"/>
      <c r="J856" s="14"/>
      <c r="K856" s="14"/>
      <c r="L856" s="17"/>
      <c r="M856" s="17"/>
      <c r="N856" s="14"/>
      <c r="O856" s="14"/>
      <c r="P856" s="14"/>
      <c r="Q856" s="14"/>
      <c r="R856" s="14"/>
      <c r="S856" s="14"/>
      <c r="T856" s="14"/>
      <c r="U856" s="19"/>
      <c r="V856" s="14"/>
      <c r="W856" s="14"/>
      <c r="X856" s="14"/>
      <c r="Y856" s="14"/>
    </row>
    <row r="857">
      <c r="B857" s="13"/>
      <c r="C857" s="14"/>
      <c r="D857" s="14"/>
      <c r="E857" s="14"/>
      <c r="F857" s="14"/>
      <c r="G857" s="14"/>
      <c r="H857" s="14"/>
      <c r="I857" s="14"/>
      <c r="J857" s="14"/>
      <c r="K857" s="14"/>
      <c r="L857" s="17"/>
      <c r="M857" s="17"/>
      <c r="N857" s="14"/>
      <c r="O857" s="14"/>
      <c r="P857" s="14"/>
      <c r="Q857" s="14"/>
      <c r="R857" s="14"/>
      <c r="S857" s="14"/>
      <c r="T857" s="14"/>
      <c r="U857" s="19"/>
      <c r="V857" s="14"/>
      <c r="W857" s="14"/>
      <c r="X857" s="14"/>
      <c r="Y857" s="14"/>
    </row>
    <row r="858">
      <c r="B858" s="13"/>
      <c r="C858" s="14"/>
      <c r="D858" s="14"/>
      <c r="E858" s="14"/>
      <c r="F858" s="14"/>
      <c r="G858" s="14"/>
      <c r="H858" s="14"/>
      <c r="I858" s="14"/>
      <c r="J858" s="14"/>
      <c r="K858" s="14"/>
      <c r="L858" s="17"/>
      <c r="M858" s="17"/>
      <c r="N858" s="14"/>
      <c r="O858" s="14"/>
      <c r="P858" s="14"/>
      <c r="Q858" s="14"/>
      <c r="R858" s="14"/>
      <c r="S858" s="14"/>
      <c r="T858" s="14"/>
      <c r="U858" s="19"/>
      <c r="V858" s="14"/>
      <c r="W858" s="14"/>
      <c r="X858" s="14"/>
      <c r="Y858" s="14"/>
    </row>
    <row r="859">
      <c r="B859" s="13"/>
      <c r="C859" s="14"/>
      <c r="D859" s="14"/>
      <c r="E859" s="14"/>
      <c r="F859" s="14"/>
      <c r="G859" s="14"/>
      <c r="H859" s="14"/>
      <c r="I859" s="14"/>
      <c r="J859" s="14"/>
      <c r="K859" s="14"/>
      <c r="L859" s="17"/>
      <c r="M859" s="17"/>
      <c r="N859" s="14"/>
      <c r="O859" s="14"/>
      <c r="P859" s="14"/>
      <c r="Q859" s="14"/>
      <c r="R859" s="14"/>
      <c r="S859" s="14"/>
      <c r="T859" s="14"/>
      <c r="U859" s="19"/>
      <c r="V859" s="14"/>
      <c r="W859" s="14"/>
      <c r="X859" s="14"/>
      <c r="Y859" s="14"/>
    </row>
    <row r="860">
      <c r="B860" s="13"/>
      <c r="C860" s="14"/>
      <c r="D860" s="14"/>
      <c r="E860" s="14"/>
      <c r="F860" s="14"/>
      <c r="G860" s="14"/>
      <c r="H860" s="14"/>
      <c r="I860" s="14"/>
      <c r="J860" s="14"/>
      <c r="K860" s="14"/>
      <c r="L860" s="17"/>
      <c r="M860" s="17"/>
      <c r="N860" s="14"/>
      <c r="O860" s="14"/>
      <c r="P860" s="14"/>
      <c r="Q860" s="14"/>
      <c r="R860" s="14"/>
      <c r="S860" s="14"/>
      <c r="T860" s="14"/>
      <c r="U860" s="19"/>
      <c r="V860" s="14"/>
      <c r="W860" s="14"/>
      <c r="X860" s="14"/>
      <c r="Y860" s="14"/>
    </row>
    <row r="861">
      <c r="B861" s="13"/>
      <c r="C861" s="14"/>
      <c r="D861" s="14"/>
      <c r="E861" s="14"/>
      <c r="F861" s="14"/>
      <c r="G861" s="14"/>
      <c r="H861" s="14"/>
      <c r="I861" s="14"/>
      <c r="J861" s="14"/>
      <c r="K861" s="14"/>
      <c r="L861" s="17"/>
      <c r="M861" s="17"/>
      <c r="N861" s="14"/>
      <c r="O861" s="14"/>
      <c r="P861" s="14"/>
      <c r="Q861" s="14"/>
      <c r="R861" s="14"/>
      <c r="S861" s="14"/>
      <c r="T861" s="14"/>
      <c r="U861" s="19"/>
      <c r="V861" s="14"/>
      <c r="W861" s="14"/>
      <c r="X861" s="14"/>
      <c r="Y861" s="14"/>
    </row>
    <row r="862">
      <c r="B862" s="13"/>
      <c r="C862" s="14"/>
      <c r="D862" s="14"/>
      <c r="E862" s="14"/>
      <c r="F862" s="14"/>
      <c r="G862" s="14"/>
      <c r="H862" s="14"/>
      <c r="I862" s="14"/>
      <c r="J862" s="14"/>
      <c r="K862" s="14"/>
      <c r="L862" s="17"/>
      <c r="M862" s="17"/>
      <c r="N862" s="14"/>
      <c r="O862" s="14"/>
      <c r="P862" s="14"/>
      <c r="Q862" s="14"/>
      <c r="R862" s="14"/>
      <c r="S862" s="14"/>
      <c r="T862" s="14"/>
      <c r="U862" s="19"/>
      <c r="V862" s="14"/>
      <c r="W862" s="14"/>
      <c r="X862" s="14"/>
      <c r="Y862" s="14"/>
    </row>
    <row r="863">
      <c r="B863" s="13"/>
      <c r="C863" s="14"/>
      <c r="D863" s="14"/>
      <c r="E863" s="14"/>
      <c r="F863" s="14"/>
      <c r="G863" s="14"/>
      <c r="H863" s="14"/>
      <c r="I863" s="14"/>
      <c r="J863" s="14"/>
      <c r="K863" s="14"/>
      <c r="L863" s="17"/>
      <c r="M863" s="17"/>
      <c r="N863" s="14"/>
      <c r="O863" s="14"/>
      <c r="P863" s="14"/>
      <c r="Q863" s="14"/>
      <c r="R863" s="14"/>
      <c r="S863" s="14"/>
      <c r="T863" s="14"/>
      <c r="U863" s="19"/>
      <c r="V863" s="14"/>
      <c r="W863" s="14"/>
      <c r="X863" s="14"/>
      <c r="Y863" s="14"/>
    </row>
    <row r="864">
      <c r="B864" s="13"/>
      <c r="C864" s="14"/>
      <c r="D864" s="14"/>
      <c r="E864" s="14"/>
      <c r="F864" s="14"/>
      <c r="G864" s="14"/>
      <c r="H864" s="14"/>
      <c r="I864" s="14"/>
      <c r="J864" s="14"/>
      <c r="K864" s="14"/>
      <c r="L864" s="17"/>
      <c r="M864" s="17"/>
      <c r="N864" s="14"/>
      <c r="O864" s="14"/>
      <c r="P864" s="14"/>
      <c r="Q864" s="14"/>
      <c r="R864" s="14"/>
      <c r="S864" s="14"/>
      <c r="T864" s="14"/>
      <c r="U864" s="19"/>
      <c r="V864" s="14"/>
      <c r="W864" s="14"/>
      <c r="X864" s="14"/>
      <c r="Y864" s="14"/>
    </row>
    <row r="865">
      <c r="B865" s="13"/>
      <c r="C865" s="14"/>
      <c r="D865" s="14"/>
      <c r="E865" s="14"/>
      <c r="F865" s="14"/>
      <c r="G865" s="14"/>
      <c r="H865" s="14"/>
      <c r="I865" s="14"/>
      <c r="J865" s="14"/>
      <c r="K865" s="14"/>
      <c r="L865" s="17"/>
      <c r="M865" s="17"/>
      <c r="N865" s="14"/>
      <c r="O865" s="14"/>
      <c r="P865" s="14"/>
      <c r="Q865" s="14"/>
      <c r="R865" s="14"/>
      <c r="S865" s="14"/>
      <c r="T865" s="14"/>
      <c r="U865" s="19"/>
      <c r="V865" s="14"/>
      <c r="W865" s="14"/>
      <c r="X865" s="14"/>
      <c r="Y865" s="14"/>
    </row>
    <row r="866">
      <c r="B866" s="13"/>
      <c r="C866" s="14"/>
      <c r="D866" s="14"/>
      <c r="E866" s="14"/>
      <c r="F866" s="14"/>
      <c r="G866" s="14"/>
      <c r="H866" s="14"/>
      <c r="I866" s="14"/>
      <c r="J866" s="14"/>
      <c r="K866" s="14"/>
      <c r="L866" s="17"/>
      <c r="M866" s="17"/>
      <c r="N866" s="14"/>
      <c r="O866" s="14"/>
      <c r="P866" s="14"/>
      <c r="Q866" s="14"/>
      <c r="R866" s="14"/>
      <c r="S866" s="14"/>
      <c r="T866" s="14"/>
      <c r="U866" s="19"/>
      <c r="V866" s="14"/>
      <c r="W866" s="14"/>
      <c r="X866" s="14"/>
      <c r="Y866" s="14"/>
    </row>
    <row r="867">
      <c r="B867" s="13"/>
      <c r="C867" s="14"/>
      <c r="D867" s="14"/>
      <c r="E867" s="14"/>
      <c r="F867" s="14"/>
      <c r="G867" s="14"/>
      <c r="H867" s="14"/>
      <c r="I867" s="14"/>
      <c r="J867" s="14"/>
      <c r="K867" s="14"/>
      <c r="L867" s="17"/>
      <c r="M867" s="17"/>
      <c r="N867" s="14"/>
      <c r="O867" s="14"/>
      <c r="P867" s="14"/>
      <c r="Q867" s="14"/>
      <c r="R867" s="14"/>
      <c r="S867" s="14"/>
      <c r="T867" s="14"/>
      <c r="U867" s="19"/>
      <c r="V867" s="14"/>
      <c r="W867" s="14"/>
      <c r="X867" s="14"/>
      <c r="Y867" s="14"/>
    </row>
    <row r="868">
      <c r="B868" s="13"/>
      <c r="C868" s="14"/>
      <c r="D868" s="14"/>
      <c r="E868" s="14"/>
      <c r="F868" s="14"/>
      <c r="G868" s="14"/>
      <c r="H868" s="14"/>
      <c r="I868" s="14"/>
      <c r="J868" s="14"/>
      <c r="K868" s="14"/>
      <c r="L868" s="17"/>
      <c r="M868" s="17"/>
      <c r="N868" s="14"/>
      <c r="O868" s="14"/>
      <c r="P868" s="14"/>
      <c r="Q868" s="14"/>
      <c r="R868" s="14"/>
      <c r="S868" s="14"/>
      <c r="T868" s="14"/>
      <c r="U868" s="19"/>
      <c r="V868" s="14"/>
      <c r="W868" s="14"/>
      <c r="X868" s="14"/>
      <c r="Y868" s="14"/>
    </row>
    <row r="869">
      <c r="B869" s="13"/>
      <c r="C869" s="14"/>
      <c r="D869" s="14"/>
      <c r="E869" s="14"/>
      <c r="F869" s="14"/>
      <c r="G869" s="14"/>
      <c r="H869" s="14"/>
      <c r="I869" s="14"/>
      <c r="J869" s="14"/>
      <c r="K869" s="14"/>
      <c r="L869" s="17"/>
      <c r="M869" s="17"/>
      <c r="N869" s="14"/>
      <c r="O869" s="14"/>
      <c r="P869" s="14"/>
      <c r="Q869" s="14"/>
      <c r="R869" s="14"/>
      <c r="S869" s="14"/>
      <c r="T869" s="14"/>
      <c r="U869" s="19"/>
      <c r="V869" s="14"/>
      <c r="W869" s="14"/>
      <c r="X869" s="14"/>
      <c r="Y869" s="14"/>
    </row>
    <row r="870">
      <c r="B870" s="13"/>
      <c r="C870" s="14"/>
      <c r="D870" s="14"/>
      <c r="E870" s="14"/>
      <c r="F870" s="14"/>
      <c r="G870" s="14"/>
      <c r="H870" s="14"/>
      <c r="I870" s="14"/>
      <c r="J870" s="14"/>
      <c r="K870" s="14"/>
      <c r="L870" s="17"/>
      <c r="M870" s="17"/>
      <c r="N870" s="14"/>
      <c r="O870" s="14"/>
      <c r="P870" s="14"/>
      <c r="Q870" s="14"/>
      <c r="R870" s="14"/>
      <c r="S870" s="14"/>
      <c r="T870" s="14"/>
      <c r="U870" s="19"/>
      <c r="V870" s="14"/>
      <c r="W870" s="14"/>
      <c r="X870" s="14"/>
      <c r="Y870" s="14"/>
    </row>
    <row r="871">
      <c r="B871" s="13"/>
      <c r="C871" s="14"/>
      <c r="D871" s="14"/>
      <c r="E871" s="14"/>
      <c r="F871" s="14"/>
      <c r="G871" s="14"/>
      <c r="H871" s="14"/>
      <c r="I871" s="14"/>
      <c r="J871" s="14"/>
      <c r="K871" s="14"/>
      <c r="L871" s="17"/>
      <c r="M871" s="17"/>
      <c r="N871" s="14"/>
      <c r="O871" s="14"/>
      <c r="P871" s="14"/>
      <c r="Q871" s="14"/>
      <c r="R871" s="14"/>
      <c r="S871" s="14"/>
      <c r="T871" s="14"/>
      <c r="U871" s="19"/>
      <c r="V871" s="14"/>
      <c r="W871" s="14"/>
      <c r="X871" s="14"/>
      <c r="Y871" s="14"/>
    </row>
    <row r="872">
      <c r="B872" s="13"/>
      <c r="C872" s="14"/>
      <c r="D872" s="14"/>
      <c r="E872" s="14"/>
      <c r="F872" s="14"/>
      <c r="G872" s="14"/>
      <c r="H872" s="14"/>
      <c r="I872" s="14"/>
      <c r="J872" s="14"/>
      <c r="K872" s="14"/>
      <c r="L872" s="17"/>
      <c r="M872" s="17"/>
      <c r="N872" s="14"/>
      <c r="O872" s="14"/>
      <c r="P872" s="14"/>
      <c r="Q872" s="14"/>
      <c r="R872" s="14"/>
      <c r="S872" s="14"/>
      <c r="T872" s="14"/>
      <c r="U872" s="19"/>
      <c r="V872" s="14"/>
      <c r="W872" s="14"/>
      <c r="X872" s="14"/>
      <c r="Y872" s="14"/>
    </row>
    <row r="873">
      <c r="B873" s="13"/>
      <c r="C873" s="14"/>
      <c r="D873" s="14"/>
      <c r="E873" s="14"/>
      <c r="F873" s="14"/>
      <c r="G873" s="14"/>
      <c r="H873" s="14"/>
      <c r="I873" s="14"/>
      <c r="J873" s="14"/>
      <c r="K873" s="14"/>
      <c r="L873" s="17"/>
      <c r="M873" s="17"/>
      <c r="N873" s="14"/>
      <c r="O873" s="14"/>
      <c r="P873" s="14"/>
      <c r="Q873" s="14"/>
      <c r="R873" s="14"/>
      <c r="S873" s="14"/>
      <c r="T873" s="14"/>
      <c r="U873" s="19"/>
      <c r="V873" s="14"/>
      <c r="W873" s="14"/>
      <c r="X873" s="14"/>
      <c r="Y873" s="14"/>
    </row>
    <row r="874">
      <c r="B874" s="13"/>
      <c r="C874" s="14"/>
      <c r="D874" s="14"/>
      <c r="E874" s="14"/>
      <c r="F874" s="14"/>
      <c r="G874" s="14"/>
      <c r="H874" s="14"/>
      <c r="I874" s="14"/>
      <c r="J874" s="14"/>
      <c r="K874" s="14"/>
      <c r="L874" s="17"/>
      <c r="M874" s="17"/>
      <c r="N874" s="14"/>
      <c r="O874" s="14"/>
      <c r="P874" s="14"/>
      <c r="Q874" s="14"/>
      <c r="R874" s="14"/>
      <c r="S874" s="14"/>
      <c r="T874" s="14"/>
      <c r="U874" s="19"/>
      <c r="V874" s="14"/>
      <c r="W874" s="14"/>
      <c r="X874" s="14"/>
      <c r="Y874" s="14"/>
    </row>
    <row r="875">
      <c r="B875" s="13"/>
      <c r="C875" s="14"/>
      <c r="D875" s="14"/>
      <c r="E875" s="14"/>
      <c r="F875" s="14"/>
      <c r="G875" s="14"/>
      <c r="H875" s="14"/>
      <c r="I875" s="14"/>
      <c r="J875" s="14"/>
      <c r="K875" s="14"/>
      <c r="L875" s="17"/>
      <c r="M875" s="17"/>
      <c r="N875" s="14"/>
      <c r="O875" s="14"/>
      <c r="P875" s="14"/>
      <c r="Q875" s="14"/>
      <c r="R875" s="14"/>
      <c r="S875" s="14"/>
      <c r="T875" s="14"/>
      <c r="U875" s="19"/>
      <c r="V875" s="14"/>
      <c r="W875" s="14"/>
      <c r="X875" s="14"/>
      <c r="Y875" s="14"/>
    </row>
    <row r="876">
      <c r="B876" s="13"/>
      <c r="C876" s="14"/>
      <c r="D876" s="14"/>
      <c r="E876" s="14"/>
      <c r="F876" s="14"/>
      <c r="G876" s="14"/>
      <c r="H876" s="14"/>
      <c r="I876" s="14"/>
      <c r="J876" s="14"/>
      <c r="K876" s="14"/>
      <c r="L876" s="17"/>
      <c r="M876" s="17"/>
      <c r="N876" s="14"/>
      <c r="O876" s="14"/>
      <c r="P876" s="14"/>
      <c r="Q876" s="14"/>
      <c r="R876" s="14"/>
      <c r="S876" s="14"/>
      <c r="T876" s="14"/>
      <c r="U876" s="19"/>
      <c r="V876" s="14"/>
      <c r="W876" s="14"/>
      <c r="X876" s="14"/>
      <c r="Y876" s="14"/>
    </row>
    <row r="877">
      <c r="B877" s="13"/>
      <c r="C877" s="14"/>
      <c r="D877" s="14"/>
      <c r="E877" s="14"/>
      <c r="F877" s="14"/>
      <c r="G877" s="14"/>
      <c r="H877" s="14"/>
      <c r="I877" s="14"/>
      <c r="J877" s="14"/>
      <c r="K877" s="14"/>
      <c r="L877" s="17"/>
      <c r="M877" s="17"/>
      <c r="N877" s="14"/>
      <c r="O877" s="14"/>
      <c r="P877" s="14"/>
      <c r="Q877" s="14"/>
      <c r="R877" s="14"/>
      <c r="S877" s="14"/>
      <c r="T877" s="14"/>
      <c r="U877" s="19"/>
      <c r="V877" s="14"/>
      <c r="W877" s="14"/>
      <c r="X877" s="14"/>
      <c r="Y877" s="14"/>
    </row>
    <row r="878"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7"/>
      <c r="M878" s="17"/>
      <c r="N878" s="14"/>
      <c r="O878" s="14"/>
      <c r="P878" s="14"/>
      <c r="Q878" s="14"/>
      <c r="R878" s="14"/>
      <c r="S878" s="14"/>
      <c r="T878" s="14"/>
      <c r="U878" s="19"/>
      <c r="V878" s="14"/>
      <c r="W878" s="14"/>
      <c r="X878" s="14"/>
      <c r="Y878" s="14"/>
    </row>
    <row r="879">
      <c r="B879" s="13"/>
      <c r="C879" s="14"/>
      <c r="D879" s="14"/>
      <c r="E879" s="14"/>
      <c r="F879" s="14"/>
      <c r="G879" s="14"/>
      <c r="H879" s="14"/>
      <c r="I879" s="14"/>
      <c r="J879" s="14"/>
      <c r="K879" s="14"/>
      <c r="L879" s="17"/>
      <c r="M879" s="17"/>
      <c r="N879" s="14"/>
      <c r="O879" s="14"/>
      <c r="P879" s="14"/>
      <c r="Q879" s="14"/>
      <c r="R879" s="14"/>
      <c r="S879" s="14"/>
      <c r="T879" s="14"/>
      <c r="U879" s="19"/>
      <c r="V879" s="14"/>
      <c r="W879" s="14"/>
      <c r="X879" s="14"/>
      <c r="Y879" s="14"/>
    </row>
    <row r="880"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7"/>
      <c r="M880" s="17"/>
      <c r="N880" s="14"/>
      <c r="O880" s="14"/>
      <c r="P880" s="14"/>
      <c r="Q880" s="14"/>
      <c r="R880" s="14"/>
      <c r="S880" s="14"/>
      <c r="T880" s="14"/>
      <c r="U880" s="19"/>
      <c r="V880" s="14"/>
      <c r="W880" s="14"/>
      <c r="X880" s="14"/>
      <c r="Y880" s="14"/>
    </row>
    <row r="881">
      <c r="B881" s="13"/>
      <c r="C881" s="14"/>
      <c r="D881" s="14"/>
      <c r="E881" s="14"/>
      <c r="F881" s="14"/>
      <c r="G881" s="14"/>
      <c r="H881" s="14"/>
      <c r="I881" s="14"/>
      <c r="J881" s="14"/>
      <c r="K881" s="14"/>
      <c r="L881" s="17"/>
      <c r="M881" s="17"/>
      <c r="N881" s="14"/>
      <c r="O881" s="14"/>
      <c r="P881" s="14"/>
      <c r="Q881" s="14"/>
      <c r="R881" s="14"/>
      <c r="S881" s="14"/>
      <c r="T881" s="14"/>
      <c r="U881" s="19"/>
      <c r="V881" s="14"/>
      <c r="W881" s="14"/>
      <c r="X881" s="14"/>
      <c r="Y881" s="14"/>
    </row>
    <row r="882">
      <c r="B882" s="13"/>
      <c r="C882" s="14"/>
      <c r="D882" s="14"/>
      <c r="E882" s="14"/>
      <c r="F882" s="14"/>
      <c r="G882" s="14"/>
      <c r="H882" s="14"/>
      <c r="I882" s="14"/>
      <c r="J882" s="14"/>
      <c r="K882" s="14"/>
      <c r="L882" s="17"/>
      <c r="M882" s="17"/>
      <c r="N882" s="14"/>
      <c r="O882" s="14"/>
      <c r="P882" s="14"/>
      <c r="Q882" s="14"/>
      <c r="R882" s="14"/>
      <c r="S882" s="14"/>
      <c r="T882" s="14"/>
      <c r="U882" s="19"/>
      <c r="V882" s="14"/>
      <c r="W882" s="14"/>
      <c r="X882" s="14"/>
      <c r="Y882" s="14"/>
    </row>
    <row r="883">
      <c r="B883" s="13"/>
      <c r="C883" s="14"/>
      <c r="D883" s="14"/>
      <c r="E883" s="14"/>
      <c r="F883" s="14"/>
      <c r="G883" s="14"/>
      <c r="H883" s="14"/>
      <c r="I883" s="14"/>
      <c r="J883" s="14"/>
      <c r="K883" s="14"/>
      <c r="L883" s="17"/>
      <c r="M883" s="17"/>
      <c r="N883" s="14"/>
      <c r="O883" s="14"/>
      <c r="P883" s="14"/>
      <c r="Q883" s="14"/>
      <c r="R883" s="14"/>
      <c r="S883" s="14"/>
      <c r="T883" s="14"/>
      <c r="U883" s="19"/>
      <c r="V883" s="14"/>
      <c r="W883" s="14"/>
      <c r="X883" s="14"/>
      <c r="Y883" s="14"/>
    </row>
    <row r="884">
      <c r="B884" s="13"/>
      <c r="C884" s="14"/>
      <c r="D884" s="14"/>
      <c r="E884" s="14"/>
      <c r="F884" s="14"/>
      <c r="G884" s="14"/>
      <c r="H884" s="14"/>
      <c r="I884" s="14"/>
      <c r="J884" s="14"/>
      <c r="K884" s="14"/>
      <c r="L884" s="17"/>
      <c r="M884" s="17"/>
      <c r="N884" s="14"/>
      <c r="O884" s="14"/>
      <c r="P884" s="14"/>
      <c r="Q884" s="14"/>
      <c r="R884" s="14"/>
      <c r="S884" s="14"/>
      <c r="T884" s="14"/>
      <c r="U884" s="19"/>
      <c r="V884" s="14"/>
      <c r="W884" s="14"/>
      <c r="X884" s="14"/>
      <c r="Y884" s="14"/>
    </row>
    <row r="885">
      <c r="B885" s="13"/>
      <c r="C885" s="14"/>
      <c r="D885" s="14"/>
      <c r="E885" s="14"/>
      <c r="F885" s="14"/>
      <c r="G885" s="14"/>
      <c r="H885" s="14"/>
      <c r="I885" s="14"/>
      <c r="J885" s="14"/>
      <c r="K885" s="14"/>
      <c r="L885" s="17"/>
      <c r="M885" s="17"/>
      <c r="N885" s="14"/>
      <c r="O885" s="14"/>
      <c r="P885" s="14"/>
      <c r="Q885" s="14"/>
      <c r="R885" s="14"/>
      <c r="S885" s="14"/>
      <c r="T885" s="14"/>
      <c r="U885" s="19"/>
      <c r="V885" s="14"/>
      <c r="W885" s="14"/>
      <c r="X885" s="14"/>
      <c r="Y885" s="14"/>
    </row>
    <row r="886">
      <c r="B886" s="13"/>
      <c r="C886" s="14"/>
      <c r="D886" s="14"/>
      <c r="E886" s="14"/>
      <c r="F886" s="14"/>
      <c r="G886" s="14"/>
      <c r="H886" s="14"/>
      <c r="I886" s="14"/>
      <c r="J886" s="14"/>
      <c r="K886" s="14"/>
      <c r="L886" s="17"/>
      <c r="M886" s="17"/>
      <c r="N886" s="14"/>
      <c r="O886" s="14"/>
      <c r="P886" s="14"/>
      <c r="Q886" s="14"/>
      <c r="R886" s="14"/>
      <c r="S886" s="14"/>
      <c r="T886" s="14"/>
      <c r="U886" s="19"/>
      <c r="V886" s="14"/>
      <c r="W886" s="14"/>
      <c r="X886" s="14"/>
      <c r="Y886" s="14"/>
    </row>
    <row r="887">
      <c r="B887" s="13"/>
      <c r="C887" s="14"/>
      <c r="D887" s="14"/>
      <c r="E887" s="14"/>
      <c r="F887" s="14"/>
      <c r="G887" s="14"/>
      <c r="H887" s="14"/>
      <c r="I887" s="14"/>
      <c r="J887" s="14"/>
      <c r="K887" s="14"/>
      <c r="L887" s="17"/>
      <c r="M887" s="17"/>
      <c r="N887" s="14"/>
      <c r="O887" s="14"/>
      <c r="P887" s="14"/>
      <c r="Q887" s="14"/>
      <c r="R887" s="14"/>
      <c r="S887" s="14"/>
      <c r="T887" s="14"/>
      <c r="U887" s="19"/>
      <c r="V887" s="14"/>
      <c r="W887" s="14"/>
      <c r="X887" s="14"/>
      <c r="Y887" s="14"/>
    </row>
    <row r="888">
      <c r="B888" s="13"/>
      <c r="C888" s="14"/>
      <c r="D888" s="14"/>
      <c r="E888" s="14"/>
      <c r="F888" s="14"/>
      <c r="G888" s="14"/>
      <c r="H888" s="14"/>
      <c r="I888" s="14"/>
      <c r="J888" s="14"/>
      <c r="K888" s="14"/>
      <c r="L888" s="17"/>
      <c r="M888" s="17"/>
      <c r="N888" s="14"/>
      <c r="O888" s="14"/>
      <c r="P888" s="14"/>
      <c r="Q888" s="14"/>
      <c r="R888" s="14"/>
      <c r="S888" s="14"/>
      <c r="T888" s="14"/>
      <c r="U888" s="19"/>
      <c r="V888" s="14"/>
      <c r="W888" s="14"/>
      <c r="X888" s="14"/>
      <c r="Y888" s="14"/>
    </row>
    <row r="889">
      <c r="B889" s="13"/>
      <c r="C889" s="14"/>
      <c r="D889" s="14"/>
      <c r="E889" s="14"/>
      <c r="F889" s="14"/>
      <c r="G889" s="14"/>
      <c r="H889" s="14"/>
      <c r="I889" s="14"/>
      <c r="J889" s="14"/>
      <c r="K889" s="14"/>
      <c r="L889" s="17"/>
      <c r="M889" s="17"/>
      <c r="N889" s="14"/>
      <c r="O889" s="14"/>
      <c r="P889" s="14"/>
      <c r="Q889" s="14"/>
      <c r="R889" s="14"/>
      <c r="S889" s="14"/>
      <c r="T889" s="14"/>
      <c r="U889" s="19"/>
      <c r="V889" s="14"/>
      <c r="W889" s="14"/>
      <c r="X889" s="14"/>
      <c r="Y889" s="14"/>
    </row>
    <row r="890">
      <c r="B890" s="13"/>
      <c r="C890" s="14"/>
      <c r="D890" s="14"/>
      <c r="E890" s="14"/>
      <c r="F890" s="14"/>
      <c r="G890" s="14"/>
      <c r="H890" s="14"/>
      <c r="I890" s="14"/>
      <c r="J890" s="14"/>
      <c r="K890" s="14"/>
      <c r="L890" s="17"/>
      <c r="M890" s="17"/>
      <c r="N890" s="14"/>
      <c r="O890" s="14"/>
      <c r="P890" s="14"/>
      <c r="Q890" s="14"/>
      <c r="R890" s="14"/>
      <c r="S890" s="14"/>
      <c r="T890" s="14"/>
      <c r="U890" s="19"/>
      <c r="V890" s="14"/>
      <c r="W890" s="14"/>
      <c r="X890" s="14"/>
      <c r="Y890" s="14"/>
    </row>
    <row r="891">
      <c r="B891" s="13"/>
      <c r="C891" s="14"/>
      <c r="D891" s="14"/>
      <c r="E891" s="14"/>
      <c r="F891" s="14"/>
      <c r="G891" s="14"/>
      <c r="H891" s="14"/>
      <c r="I891" s="14"/>
      <c r="J891" s="14"/>
      <c r="K891" s="14"/>
      <c r="L891" s="17"/>
      <c r="M891" s="17"/>
      <c r="N891" s="14"/>
      <c r="O891" s="14"/>
      <c r="P891" s="14"/>
      <c r="Q891" s="14"/>
      <c r="R891" s="14"/>
      <c r="S891" s="14"/>
      <c r="T891" s="14"/>
      <c r="U891" s="19"/>
      <c r="V891" s="14"/>
      <c r="W891" s="14"/>
      <c r="X891" s="14"/>
      <c r="Y891" s="14"/>
    </row>
    <row r="892">
      <c r="B892" s="13"/>
      <c r="C892" s="14"/>
      <c r="D892" s="14"/>
      <c r="E892" s="14"/>
      <c r="F892" s="14"/>
      <c r="G892" s="14"/>
      <c r="H892" s="14"/>
      <c r="I892" s="14"/>
      <c r="J892" s="14"/>
      <c r="K892" s="14"/>
      <c r="L892" s="17"/>
      <c r="M892" s="17"/>
      <c r="N892" s="14"/>
      <c r="O892" s="14"/>
      <c r="P892" s="14"/>
      <c r="Q892" s="14"/>
      <c r="R892" s="14"/>
      <c r="S892" s="14"/>
      <c r="T892" s="14"/>
      <c r="U892" s="19"/>
      <c r="V892" s="14"/>
      <c r="W892" s="14"/>
      <c r="X892" s="14"/>
      <c r="Y892" s="14"/>
    </row>
    <row r="893">
      <c r="B893" s="13"/>
      <c r="C893" s="14"/>
      <c r="D893" s="14"/>
      <c r="E893" s="14"/>
      <c r="F893" s="14"/>
      <c r="G893" s="14"/>
      <c r="H893" s="14"/>
      <c r="I893" s="14"/>
      <c r="J893" s="14"/>
      <c r="K893" s="14"/>
      <c r="L893" s="17"/>
      <c r="M893" s="17"/>
      <c r="N893" s="14"/>
      <c r="O893" s="14"/>
      <c r="P893" s="14"/>
      <c r="Q893" s="14"/>
      <c r="R893" s="14"/>
      <c r="S893" s="14"/>
      <c r="T893" s="14"/>
      <c r="U893" s="19"/>
      <c r="V893" s="14"/>
      <c r="W893" s="14"/>
      <c r="X893" s="14"/>
      <c r="Y893" s="14"/>
    </row>
    <row r="894">
      <c r="B894" s="13"/>
      <c r="C894" s="14"/>
      <c r="D894" s="14"/>
      <c r="E894" s="14"/>
      <c r="F894" s="14"/>
      <c r="G894" s="14"/>
      <c r="H894" s="14"/>
      <c r="I894" s="14"/>
      <c r="J894" s="14"/>
      <c r="K894" s="14"/>
      <c r="L894" s="17"/>
      <c r="M894" s="17"/>
      <c r="N894" s="14"/>
      <c r="O894" s="14"/>
      <c r="P894" s="14"/>
      <c r="Q894" s="14"/>
      <c r="R894" s="14"/>
      <c r="S894" s="14"/>
      <c r="T894" s="14"/>
      <c r="U894" s="19"/>
      <c r="V894" s="14"/>
      <c r="W894" s="14"/>
      <c r="X894" s="14"/>
      <c r="Y894" s="14"/>
    </row>
    <row r="895">
      <c r="B895" s="13"/>
      <c r="C895" s="14"/>
      <c r="D895" s="14"/>
      <c r="E895" s="14"/>
      <c r="F895" s="14"/>
      <c r="G895" s="14"/>
      <c r="H895" s="14"/>
      <c r="I895" s="14"/>
      <c r="J895" s="14"/>
      <c r="K895" s="14"/>
      <c r="L895" s="17"/>
      <c r="M895" s="17"/>
      <c r="N895" s="14"/>
      <c r="O895" s="14"/>
      <c r="P895" s="14"/>
      <c r="Q895" s="14"/>
      <c r="R895" s="14"/>
      <c r="S895" s="14"/>
      <c r="T895" s="14"/>
      <c r="U895" s="19"/>
      <c r="V895" s="14"/>
      <c r="W895" s="14"/>
      <c r="X895" s="14"/>
      <c r="Y895" s="14"/>
    </row>
    <row r="896">
      <c r="B896" s="13"/>
      <c r="C896" s="14"/>
      <c r="D896" s="14"/>
      <c r="E896" s="14"/>
      <c r="F896" s="14"/>
      <c r="G896" s="14"/>
      <c r="H896" s="14"/>
      <c r="I896" s="14"/>
      <c r="J896" s="14"/>
      <c r="K896" s="14"/>
      <c r="L896" s="17"/>
      <c r="M896" s="17"/>
      <c r="N896" s="14"/>
      <c r="O896" s="14"/>
      <c r="P896" s="14"/>
      <c r="Q896" s="14"/>
      <c r="R896" s="14"/>
      <c r="S896" s="14"/>
      <c r="T896" s="14"/>
      <c r="U896" s="19"/>
      <c r="V896" s="14"/>
      <c r="W896" s="14"/>
      <c r="X896" s="14"/>
      <c r="Y896" s="14"/>
    </row>
    <row r="897">
      <c r="B897" s="13"/>
      <c r="C897" s="14"/>
      <c r="D897" s="14"/>
      <c r="E897" s="14"/>
      <c r="F897" s="14"/>
      <c r="G897" s="14"/>
      <c r="H897" s="14"/>
      <c r="I897" s="14"/>
      <c r="J897" s="14"/>
      <c r="K897" s="14"/>
      <c r="L897" s="17"/>
      <c r="M897" s="17"/>
      <c r="N897" s="14"/>
      <c r="O897" s="14"/>
      <c r="P897" s="14"/>
      <c r="Q897" s="14"/>
      <c r="R897" s="14"/>
      <c r="S897" s="14"/>
      <c r="T897" s="14"/>
      <c r="U897" s="19"/>
      <c r="V897" s="14"/>
      <c r="W897" s="14"/>
      <c r="X897" s="14"/>
      <c r="Y897" s="14"/>
    </row>
    <row r="898">
      <c r="B898" s="13"/>
      <c r="C898" s="14"/>
      <c r="D898" s="14"/>
      <c r="E898" s="14"/>
      <c r="F898" s="14"/>
      <c r="G898" s="14"/>
      <c r="H898" s="14"/>
      <c r="I898" s="14"/>
      <c r="J898" s="14"/>
      <c r="K898" s="14"/>
      <c r="L898" s="17"/>
      <c r="M898" s="17"/>
      <c r="N898" s="14"/>
      <c r="O898" s="14"/>
      <c r="P898" s="14"/>
      <c r="Q898" s="14"/>
      <c r="R898" s="14"/>
      <c r="S898" s="14"/>
      <c r="T898" s="14"/>
      <c r="U898" s="19"/>
      <c r="V898" s="14"/>
      <c r="W898" s="14"/>
      <c r="X898" s="14"/>
      <c r="Y898" s="14"/>
    </row>
    <row r="899">
      <c r="B899" s="13"/>
      <c r="C899" s="14"/>
      <c r="D899" s="14"/>
      <c r="E899" s="14"/>
      <c r="F899" s="14"/>
      <c r="G899" s="14"/>
      <c r="H899" s="14"/>
      <c r="I899" s="14"/>
      <c r="J899" s="14"/>
      <c r="K899" s="14"/>
      <c r="L899" s="17"/>
      <c r="M899" s="17"/>
      <c r="N899" s="14"/>
      <c r="O899" s="14"/>
      <c r="P899" s="14"/>
      <c r="Q899" s="14"/>
      <c r="R899" s="14"/>
      <c r="S899" s="14"/>
      <c r="T899" s="14"/>
      <c r="U899" s="19"/>
      <c r="V899" s="14"/>
      <c r="W899" s="14"/>
      <c r="X899" s="14"/>
      <c r="Y899" s="14"/>
    </row>
    <row r="900">
      <c r="B900" s="13"/>
      <c r="C900" s="14"/>
      <c r="D900" s="14"/>
      <c r="E900" s="14"/>
      <c r="F900" s="14"/>
      <c r="G900" s="14"/>
      <c r="H900" s="14"/>
      <c r="I900" s="14"/>
      <c r="J900" s="14"/>
      <c r="K900" s="14"/>
      <c r="L900" s="17"/>
      <c r="M900" s="17"/>
      <c r="N900" s="14"/>
      <c r="O900" s="14"/>
      <c r="P900" s="14"/>
      <c r="Q900" s="14"/>
      <c r="R900" s="14"/>
      <c r="S900" s="14"/>
      <c r="T900" s="14"/>
      <c r="U900" s="19"/>
      <c r="V900" s="14"/>
      <c r="W900" s="14"/>
      <c r="X900" s="14"/>
      <c r="Y900" s="14"/>
    </row>
    <row r="901">
      <c r="B901" s="13"/>
      <c r="C901" s="14"/>
      <c r="D901" s="14"/>
      <c r="E901" s="14"/>
      <c r="F901" s="14"/>
      <c r="G901" s="14"/>
      <c r="H901" s="14"/>
      <c r="I901" s="14"/>
      <c r="J901" s="14"/>
      <c r="K901" s="14"/>
      <c r="L901" s="17"/>
      <c r="M901" s="17"/>
      <c r="N901" s="14"/>
      <c r="O901" s="14"/>
      <c r="P901" s="14"/>
      <c r="Q901" s="14"/>
      <c r="R901" s="14"/>
      <c r="S901" s="14"/>
      <c r="T901" s="14"/>
      <c r="U901" s="19"/>
      <c r="V901" s="14"/>
      <c r="W901" s="14"/>
      <c r="X901" s="14"/>
      <c r="Y901" s="14"/>
    </row>
    <row r="902">
      <c r="B902" s="13"/>
      <c r="C902" s="14"/>
      <c r="D902" s="14"/>
      <c r="E902" s="14"/>
      <c r="F902" s="14"/>
      <c r="G902" s="14"/>
      <c r="H902" s="14"/>
      <c r="I902" s="14"/>
      <c r="J902" s="14"/>
      <c r="K902" s="14"/>
      <c r="L902" s="17"/>
      <c r="M902" s="17"/>
      <c r="N902" s="14"/>
      <c r="O902" s="14"/>
      <c r="P902" s="14"/>
      <c r="Q902" s="14"/>
      <c r="R902" s="14"/>
      <c r="S902" s="14"/>
      <c r="T902" s="14"/>
      <c r="U902" s="19"/>
      <c r="V902" s="14"/>
      <c r="W902" s="14"/>
      <c r="X902" s="14"/>
      <c r="Y902" s="14"/>
    </row>
    <row r="903">
      <c r="B903" s="13"/>
      <c r="C903" s="14"/>
      <c r="D903" s="14"/>
      <c r="E903" s="14"/>
      <c r="F903" s="14"/>
      <c r="G903" s="14"/>
      <c r="H903" s="14"/>
      <c r="I903" s="14"/>
      <c r="J903" s="14"/>
      <c r="K903" s="14"/>
      <c r="L903" s="17"/>
      <c r="M903" s="17"/>
      <c r="N903" s="14"/>
      <c r="O903" s="14"/>
      <c r="P903" s="14"/>
      <c r="Q903" s="14"/>
      <c r="R903" s="14"/>
      <c r="S903" s="14"/>
      <c r="T903" s="14"/>
      <c r="U903" s="19"/>
      <c r="V903" s="14"/>
      <c r="W903" s="14"/>
      <c r="X903" s="14"/>
      <c r="Y903" s="14"/>
    </row>
    <row r="904">
      <c r="B904" s="13"/>
      <c r="C904" s="14"/>
      <c r="D904" s="14"/>
      <c r="E904" s="14"/>
      <c r="F904" s="14"/>
      <c r="G904" s="14"/>
      <c r="H904" s="14"/>
      <c r="I904" s="14"/>
      <c r="J904" s="14"/>
      <c r="K904" s="14"/>
      <c r="L904" s="17"/>
      <c r="M904" s="17"/>
      <c r="N904" s="14"/>
      <c r="O904" s="14"/>
      <c r="P904" s="14"/>
      <c r="Q904" s="14"/>
      <c r="R904" s="14"/>
      <c r="S904" s="14"/>
      <c r="T904" s="14"/>
      <c r="U904" s="19"/>
      <c r="V904" s="14"/>
      <c r="W904" s="14"/>
      <c r="X904" s="14"/>
      <c r="Y904" s="14"/>
    </row>
    <row r="905">
      <c r="B905" s="13"/>
      <c r="C905" s="14"/>
      <c r="D905" s="14"/>
      <c r="E905" s="14"/>
      <c r="F905" s="14"/>
      <c r="G905" s="14"/>
      <c r="H905" s="14"/>
      <c r="I905" s="14"/>
      <c r="J905" s="14"/>
      <c r="K905" s="14"/>
      <c r="L905" s="17"/>
      <c r="M905" s="17"/>
      <c r="N905" s="14"/>
      <c r="O905" s="14"/>
      <c r="P905" s="14"/>
      <c r="Q905" s="14"/>
      <c r="R905" s="14"/>
      <c r="S905" s="14"/>
      <c r="T905" s="14"/>
      <c r="U905" s="19"/>
      <c r="V905" s="14"/>
      <c r="W905" s="14"/>
      <c r="X905" s="14"/>
      <c r="Y905" s="14"/>
    </row>
    <row r="906">
      <c r="B906" s="13"/>
      <c r="C906" s="14"/>
      <c r="D906" s="14"/>
      <c r="E906" s="14"/>
      <c r="F906" s="14"/>
      <c r="G906" s="14"/>
      <c r="H906" s="14"/>
      <c r="I906" s="14"/>
      <c r="J906" s="14"/>
      <c r="K906" s="14"/>
      <c r="L906" s="17"/>
      <c r="M906" s="17"/>
      <c r="N906" s="14"/>
      <c r="O906" s="14"/>
      <c r="P906" s="14"/>
      <c r="Q906" s="14"/>
      <c r="R906" s="14"/>
      <c r="S906" s="14"/>
      <c r="T906" s="14"/>
      <c r="U906" s="19"/>
      <c r="V906" s="14"/>
      <c r="W906" s="14"/>
      <c r="X906" s="14"/>
      <c r="Y906" s="14"/>
    </row>
    <row r="907">
      <c r="B907" s="13"/>
      <c r="C907" s="14"/>
      <c r="D907" s="14"/>
      <c r="E907" s="14"/>
      <c r="F907" s="14"/>
      <c r="G907" s="14"/>
      <c r="H907" s="14"/>
      <c r="I907" s="14"/>
      <c r="J907" s="14"/>
      <c r="K907" s="14"/>
      <c r="L907" s="17"/>
      <c r="M907" s="17"/>
      <c r="N907" s="14"/>
      <c r="O907" s="14"/>
      <c r="P907" s="14"/>
      <c r="Q907" s="14"/>
      <c r="R907" s="14"/>
      <c r="S907" s="14"/>
      <c r="T907" s="14"/>
      <c r="U907" s="19"/>
      <c r="V907" s="14"/>
      <c r="W907" s="14"/>
      <c r="X907" s="14"/>
      <c r="Y907" s="14"/>
    </row>
    <row r="908">
      <c r="B908" s="13"/>
      <c r="C908" s="14"/>
      <c r="D908" s="14"/>
      <c r="E908" s="14"/>
      <c r="F908" s="14"/>
      <c r="G908" s="14"/>
      <c r="H908" s="14"/>
      <c r="I908" s="14"/>
      <c r="J908" s="14"/>
      <c r="K908" s="14"/>
      <c r="L908" s="17"/>
      <c r="M908" s="17"/>
      <c r="N908" s="14"/>
      <c r="O908" s="14"/>
      <c r="P908" s="14"/>
      <c r="Q908" s="14"/>
      <c r="R908" s="14"/>
      <c r="S908" s="14"/>
      <c r="T908" s="14"/>
      <c r="U908" s="19"/>
      <c r="V908" s="14"/>
      <c r="W908" s="14"/>
      <c r="X908" s="14"/>
      <c r="Y908" s="14"/>
    </row>
    <row r="909">
      <c r="B909" s="13"/>
      <c r="C909" s="14"/>
      <c r="D909" s="14"/>
      <c r="E909" s="14"/>
      <c r="F909" s="14"/>
      <c r="G909" s="14"/>
      <c r="H909" s="14"/>
      <c r="I909" s="14"/>
      <c r="J909" s="14"/>
      <c r="K909" s="14"/>
      <c r="L909" s="17"/>
      <c r="M909" s="17"/>
      <c r="N909" s="14"/>
      <c r="O909" s="14"/>
      <c r="P909" s="14"/>
      <c r="Q909" s="14"/>
      <c r="R909" s="14"/>
      <c r="S909" s="14"/>
      <c r="T909" s="14"/>
      <c r="U909" s="19"/>
      <c r="V909" s="14"/>
      <c r="W909" s="14"/>
      <c r="X909" s="14"/>
      <c r="Y909" s="14"/>
    </row>
    <row r="910">
      <c r="B910" s="13"/>
      <c r="C910" s="14"/>
      <c r="D910" s="14"/>
      <c r="E910" s="14"/>
      <c r="F910" s="14"/>
      <c r="G910" s="14"/>
      <c r="H910" s="14"/>
      <c r="I910" s="14"/>
      <c r="J910" s="14"/>
      <c r="K910" s="14"/>
      <c r="L910" s="17"/>
      <c r="M910" s="17"/>
      <c r="N910" s="14"/>
      <c r="O910" s="14"/>
      <c r="P910" s="14"/>
      <c r="Q910" s="14"/>
      <c r="R910" s="14"/>
      <c r="S910" s="14"/>
      <c r="T910" s="14"/>
      <c r="U910" s="19"/>
      <c r="V910" s="14"/>
      <c r="W910" s="14"/>
      <c r="X910" s="14"/>
      <c r="Y910" s="14"/>
    </row>
    <row r="911">
      <c r="B911" s="13"/>
      <c r="C911" s="14"/>
      <c r="D911" s="14"/>
      <c r="E911" s="14"/>
      <c r="F911" s="14"/>
      <c r="G911" s="14"/>
      <c r="H911" s="14"/>
      <c r="I911" s="14"/>
      <c r="J911" s="14"/>
      <c r="K911" s="14"/>
      <c r="L911" s="17"/>
      <c r="M911" s="17"/>
      <c r="N911" s="14"/>
      <c r="O911" s="14"/>
      <c r="P911" s="14"/>
      <c r="Q911" s="14"/>
      <c r="R911" s="14"/>
      <c r="S911" s="14"/>
      <c r="T911" s="14"/>
      <c r="U911" s="19"/>
      <c r="V911" s="14"/>
      <c r="W911" s="14"/>
      <c r="X911" s="14"/>
      <c r="Y911" s="14"/>
    </row>
    <row r="912">
      <c r="B912" s="13"/>
      <c r="C912" s="14"/>
      <c r="D912" s="14"/>
      <c r="E912" s="14"/>
      <c r="F912" s="14"/>
      <c r="G912" s="14"/>
      <c r="H912" s="14"/>
      <c r="I912" s="14"/>
      <c r="J912" s="14"/>
      <c r="K912" s="14"/>
      <c r="L912" s="17"/>
      <c r="M912" s="17"/>
      <c r="N912" s="14"/>
      <c r="O912" s="14"/>
      <c r="P912" s="14"/>
      <c r="Q912" s="14"/>
      <c r="R912" s="14"/>
      <c r="S912" s="14"/>
      <c r="T912" s="14"/>
      <c r="U912" s="19"/>
      <c r="V912" s="14"/>
      <c r="W912" s="14"/>
      <c r="X912" s="14"/>
      <c r="Y912" s="14"/>
    </row>
    <row r="913">
      <c r="B913" s="13"/>
      <c r="C913" s="14"/>
      <c r="D913" s="14"/>
      <c r="E913" s="14"/>
      <c r="F913" s="14"/>
      <c r="G913" s="14"/>
      <c r="H913" s="14"/>
      <c r="I913" s="14"/>
      <c r="J913" s="14"/>
      <c r="K913" s="14"/>
      <c r="L913" s="17"/>
      <c r="M913" s="17"/>
      <c r="N913" s="14"/>
      <c r="O913" s="14"/>
      <c r="P913" s="14"/>
      <c r="Q913" s="14"/>
      <c r="R913" s="14"/>
      <c r="S913" s="14"/>
      <c r="T913" s="14"/>
      <c r="U913" s="19"/>
      <c r="V913" s="14"/>
      <c r="W913" s="14"/>
      <c r="X913" s="14"/>
      <c r="Y913" s="14"/>
    </row>
    <row r="914"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7"/>
      <c r="M914" s="17"/>
      <c r="N914" s="14"/>
      <c r="O914" s="14"/>
      <c r="P914" s="14"/>
      <c r="Q914" s="14"/>
      <c r="R914" s="14"/>
      <c r="S914" s="14"/>
      <c r="T914" s="14"/>
      <c r="U914" s="19"/>
      <c r="V914" s="14"/>
      <c r="W914" s="14"/>
      <c r="X914" s="14"/>
      <c r="Y914" s="14"/>
    </row>
    <row r="915">
      <c r="B915" s="13"/>
      <c r="C915" s="14"/>
      <c r="D915" s="14"/>
      <c r="E915" s="14"/>
      <c r="F915" s="14"/>
      <c r="G915" s="14"/>
      <c r="H915" s="14"/>
      <c r="I915" s="14"/>
      <c r="J915" s="14"/>
      <c r="K915" s="14"/>
      <c r="L915" s="17"/>
      <c r="M915" s="17"/>
      <c r="N915" s="14"/>
      <c r="O915" s="14"/>
      <c r="P915" s="14"/>
      <c r="Q915" s="14"/>
      <c r="R915" s="14"/>
      <c r="S915" s="14"/>
      <c r="T915" s="14"/>
      <c r="U915" s="19"/>
      <c r="V915" s="14"/>
      <c r="W915" s="14"/>
      <c r="X915" s="14"/>
      <c r="Y915" s="14"/>
    </row>
    <row r="916">
      <c r="B916" s="13"/>
      <c r="C916" s="14"/>
      <c r="D916" s="14"/>
      <c r="E916" s="14"/>
      <c r="F916" s="14"/>
      <c r="G916" s="14"/>
      <c r="H916" s="14"/>
      <c r="I916" s="14"/>
      <c r="J916" s="14"/>
      <c r="K916" s="14"/>
      <c r="L916" s="17"/>
      <c r="M916" s="17"/>
      <c r="N916" s="14"/>
      <c r="O916" s="14"/>
      <c r="P916" s="14"/>
      <c r="Q916" s="14"/>
      <c r="R916" s="14"/>
      <c r="S916" s="14"/>
      <c r="T916" s="14"/>
      <c r="U916" s="19"/>
      <c r="V916" s="14"/>
      <c r="W916" s="14"/>
      <c r="X916" s="14"/>
      <c r="Y916" s="14"/>
    </row>
    <row r="917">
      <c r="B917" s="13"/>
      <c r="C917" s="14"/>
      <c r="D917" s="14"/>
      <c r="E917" s="14"/>
      <c r="F917" s="14"/>
      <c r="G917" s="14"/>
      <c r="H917" s="14"/>
      <c r="I917" s="14"/>
      <c r="J917" s="14"/>
      <c r="K917" s="14"/>
      <c r="L917" s="17"/>
      <c r="M917" s="17"/>
      <c r="N917" s="14"/>
      <c r="O917" s="14"/>
      <c r="P917" s="14"/>
      <c r="Q917" s="14"/>
      <c r="R917" s="14"/>
      <c r="S917" s="14"/>
      <c r="T917" s="14"/>
      <c r="U917" s="19"/>
      <c r="V917" s="14"/>
      <c r="W917" s="14"/>
      <c r="X917" s="14"/>
      <c r="Y917" s="14"/>
    </row>
    <row r="918">
      <c r="B918" s="13"/>
      <c r="C918" s="14"/>
      <c r="D918" s="14"/>
      <c r="E918" s="14"/>
      <c r="F918" s="14"/>
      <c r="G918" s="14"/>
      <c r="H918" s="14"/>
      <c r="I918" s="14"/>
      <c r="J918" s="14"/>
      <c r="K918" s="14"/>
      <c r="L918" s="17"/>
      <c r="M918" s="17"/>
      <c r="N918" s="14"/>
      <c r="O918" s="14"/>
      <c r="P918" s="14"/>
      <c r="Q918" s="14"/>
      <c r="R918" s="14"/>
      <c r="S918" s="14"/>
      <c r="T918" s="14"/>
      <c r="U918" s="19"/>
      <c r="V918" s="14"/>
      <c r="W918" s="14"/>
      <c r="X918" s="14"/>
      <c r="Y918" s="14"/>
    </row>
    <row r="919"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7"/>
      <c r="M919" s="17"/>
      <c r="N919" s="14"/>
      <c r="O919" s="14"/>
      <c r="P919" s="14"/>
      <c r="Q919" s="14"/>
      <c r="R919" s="14"/>
      <c r="S919" s="14"/>
      <c r="T919" s="14"/>
      <c r="U919" s="19"/>
      <c r="V919" s="14"/>
      <c r="W919" s="14"/>
      <c r="X919" s="14"/>
      <c r="Y919" s="14"/>
    </row>
    <row r="920">
      <c r="B920" s="13"/>
      <c r="C920" s="14"/>
      <c r="D920" s="14"/>
      <c r="E920" s="14"/>
      <c r="F920" s="14"/>
      <c r="G920" s="14"/>
      <c r="H920" s="14"/>
      <c r="I920" s="14"/>
      <c r="J920" s="14"/>
      <c r="K920" s="14"/>
      <c r="L920" s="17"/>
      <c r="M920" s="17"/>
      <c r="N920" s="14"/>
      <c r="O920" s="14"/>
      <c r="P920" s="14"/>
      <c r="Q920" s="14"/>
      <c r="R920" s="14"/>
      <c r="S920" s="14"/>
      <c r="T920" s="14"/>
      <c r="U920" s="19"/>
      <c r="V920" s="14"/>
      <c r="W920" s="14"/>
      <c r="X920" s="14"/>
      <c r="Y920" s="14"/>
    </row>
    <row r="921">
      <c r="B921" s="13"/>
      <c r="C921" s="14"/>
      <c r="D921" s="14"/>
      <c r="E921" s="14"/>
      <c r="F921" s="14"/>
      <c r="G921" s="14"/>
      <c r="H921" s="14"/>
      <c r="I921" s="14"/>
      <c r="J921" s="14"/>
      <c r="K921" s="14"/>
      <c r="L921" s="17"/>
      <c r="M921" s="17"/>
      <c r="N921" s="14"/>
      <c r="O921" s="14"/>
      <c r="P921" s="14"/>
      <c r="Q921" s="14"/>
      <c r="R921" s="14"/>
      <c r="S921" s="14"/>
      <c r="T921" s="14"/>
      <c r="U921" s="19"/>
      <c r="V921" s="14"/>
      <c r="W921" s="14"/>
      <c r="X921" s="14"/>
      <c r="Y921" s="14"/>
    </row>
    <row r="922">
      <c r="B922" s="13"/>
      <c r="C922" s="14"/>
      <c r="D922" s="14"/>
      <c r="E922" s="14"/>
      <c r="F922" s="14"/>
      <c r="G922" s="14"/>
      <c r="H922" s="14"/>
      <c r="I922" s="14"/>
      <c r="J922" s="14"/>
      <c r="K922" s="14"/>
      <c r="L922" s="17"/>
      <c r="M922" s="17"/>
      <c r="N922" s="14"/>
      <c r="O922" s="14"/>
      <c r="P922" s="14"/>
      <c r="Q922" s="14"/>
      <c r="R922" s="14"/>
      <c r="S922" s="14"/>
      <c r="T922" s="14"/>
      <c r="U922" s="19"/>
      <c r="V922" s="14"/>
      <c r="W922" s="14"/>
      <c r="X922" s="14"/>
      <c r="Y922" s="14"/>
    </row>
    <row r="923">
      <c r="B923" s="13"/>
      <c r="C923" s="14"/>
      <c r="D923" s="14"/>
      <c r="E923" s="14"/>
      <c r="F923" s="14"/>
      <c r="G923" s="14"/>
      <c r="H923" s="14"/>
      <c r="I923" s="14"/>
      <c r="J923" s="14"/>
      <c r="K923" s="14"/>
      <c r="L923" s="17"/>
      <c r="M923" s="17"/>
      <c r="N923" s="14"/>
      <c r="O923" s="14"/>
      <c r="P923" s="14"/>
      <c r="Q923" s="14"/>
      <c r="R923" s="14"/>
      <c r="S923" s="14"/>
      <c r="T923" s="14"/>
      <c r="U923" s="19"/>
      <c r="V923" s="14"/>
      <c r="W923" s="14"/>
      <c r="X923" s="14"/>
      <c r="Y923" s="14"/>
    </row>
    <row r="924">
      <c r="B924" s="13"/>
      <c r="C924" s="14"/>
      <c r="D924" s="14"/>
      <c r="E924" s="14"/>
      <c r="F924" s="14"/>
      <c r="G924" s="14"/>
      <c r="H924" s="14"/>
      <c r="I924" s="14"/>
      <c r="J924" s="14"/>
      <c r="K924" s="14"/>
      <c r="L924" s="17"/>
      <c r="M924" s="17"/>
      <c r="N924" s="14"/>
      <c r="O924" s="14"/>
      <c r="P924" s="14"/>
      <c r="Q924" s="14"/>
      <c r="R924" s="14"/>
      <c r="S924" s="14"/>
      <c r="T924" s="14"/>
      <c r="U924" s="19"/>
      <c r="V924" s="14"/>
      <c r="W924" s="14"/>
      <c r="X924" s="14"/>
      <c r="Y924" s="14"/>
    </row>
    <row r="925">
      <c r="B925" s="13"/>
      <c r="C925" s="14"/>
      <c r="D925" s="14"/>
      <c r="E925" s="14"/>
      <c r="F925" s="14"/>
      <c r="G925" s="14"/>
      <c r="H925" s="14"/>
      <c r="I925" s="14"/>
      <c r="J925" s="14"/>
      <c r="K925" s="14"/>
      <c r="L925" s="17"/>
      <c r="M925" s="17"/>
      <c r="N925" s="14"/>
      <c r="O925" s="14"/>
      <c r="P925" s="14"/>
      <c r="Q925" s="14"/>
      <c r="R925" s="14"/>
      <c r="S925" s="14"/>
      <c r="T925" s="14"/>
      <c r="U925" s="19"/>
      <c r="V925" s="14"/>
      <c r="W925" s="14"/>
      <c r="X925" s="14"/>
      <c r="Y925" s="14"/>
    </row>
    <row r="926">
      <c r="B926" s="13"/>
      <c r="C926" s="14"/>
      <c r="D926" s="14"/>
      <c r="E926" s="14"/>
      <c r="F926" s="14"/>
      <c r="G926" s="14"/>
      <c r="H926" s="14"/>
      <c r="I926" s="14"/>
      <c r="J926" s="14"/>
      <c r="K926" s="14"/>
      <c r="L926" s="17"/>
      <c r="M926" s="17"/>
      <c r="N926" s="14"/>
      <c r="O926" s="14"/>
      <c r="P926" s="14"/>
      <c r="Q926" s="14"/>
      <c r="R926" s="14"/>
      <c r="S926" s="14"/>
      <c r="T926" s="14"/>
      <c r="U926" s="19"/>
      <c r="V926" s="14"/>
      <c r="W926" s="14"/>
      <c r="X926" s="14"/>
      <c r="Y926" s="14"/>
    </row>
    <row r="927">
      <c r="B927" s="13"/>
      <c r="C927" s="14"/>
      <c r="D927" s="14"/>
      <c r="E927" s="14"/>
      <c r="F927" s="14"/>
      <c r="G927" s="14"/>
      <c r="H927" s="14"/>
      <c r="I927" s="14"/>
      <c r="J927" s="14"/>
      <c r="K927" s="14"/>
      <c r="L927" s="17"/>
      <c r="M927" s="17"/>
      <c r="N927" s="14"/>
      <c r="O927" s="14"/>
      <c r="P927" s="14"/>
      <c r="Q927" s="14"/>
      <c r="R927" s="14"/>
      <c r="S927" s="14"/>
      <c r="T927" s="14"/>
      <c r="U927" s="19"/>
      <c r="V927" s="14"/>
      <c r="W927" s="14"/>
      <c r="X927" s="14"/>
      <c r="Y927" s="14"/>
    </row>
    <row r="928">
      <c r="B928" s="13"/>
      <c r="C928" s="14"/>
      <c r="D928" s="14"/>
      <c r="E928" s="14"/>
      <c r="F928" s="14"/>
      <c r="G928" s="14"/>
      <c r="H928" s="14"/>
      <c r="I928" s="14"/>
      <c r="J928" s="14"/>
      <c r="K928" s="14"/>
      <c r="L928" s="17"/>
      <c r="M928" s="17"/>
      <c r="N928" s="14"/>
      <c r="O928" s="14"/>
      <c r="P928" s="14"/>
      <c r="Q928" s="14"/>
      <c r="R928" s="14"/>
      <c r="S928" s="14"/>
      <c r="T928" s="14"/>
      <c r="U928" s="19"/>
      <c r="V928" s="14"/>
      <c r="W928" s="14"/>
      <c r="X928" s="14"/>
      <c r="Y928" s="14"/>
    </row>
    <row r="929">
      <c r="B929" s="13"/>
      <c r="C929" s="14"/>
      <c r="D929" s="14"/>
      <c r="E929" s="14"/>
      <c r="F929" s="14"/>
      <c r="G929" s="14"/>
      <c r="H929" s="14"/>
      <c r="I929" s="14"/>
      <c r="J929" s="14"/>
      <c r="K929" s="14"/>
      <c r="L929" s="17"/>
      <c r="M929" s="17"/>
      <c r="N929" s="14"/>
      <c r="O929" s="14"/>
      <c r="P929" s="14"/>
      <c r="Q929" s="14"/>
      <c r="R929" s="14"/>
      <c r="S929" s="14"/>
      <c r="T929" s="14"/>
      <c r="U929" s="19"/>
      <c r="V929" s="14"/>
      <c r="W929" s="14"/>
      <c r="X929" s="14"/>
      <c r="Y929" s="14"/>
    </row>
    <row r="930">
      <c r="B930" s="13"/>
      <c r="C930" s="14"/>
      <c r="D930" s="14"/>
      <c r="E930" s="14"/>
      <c r="F930" s="14"/>
      <c r="G930" s="14"/>
      <c r="H930" s="14"/>
      <c r="I930" s="14"/>
      <c r="J930" s="14"/>
      <c r="K930" s="14"/>
      <c r="L930" s="17"/>
      <c r="M930" s="17"/>
      <c r="N930" s="14"/>
      <c r="O930" s="14"/>
      <c r="P930" s="14"/>
      <c r="Q930" s="14"/>
      <c r="R930" s="14"/>
      <c r="S930" s="14"/>
      <c r="T930" s="14"/>
      <c r="U930" s="19"/>
      <c r="V930" s="14"/>
      <c r="W930" s="14"/>
      <c r="X930" s="14"/>
      <c r="Y930" s="14"/>
    </row>
    <row r="931">
      <c r="B931" s="13"/>
      <c r="C931" s="14"/>
      <c r="D931" s="14"/>
      <c r="E931" s="14"/>
      <c r="F931" s="14"/>
      <c r="G931" s="14"/>
      <c r="H931" s="14"/>
      <c r="I931" s="14"/>
      <c r="J931" s="14"/>
      <c r="K931" s="14"/>
      <c r="L931" s="17"/>
      <c r="M931" s="17"/>
      <c r="N931" s="14"/>
      <c r="O931" s="14"/>
      <c r="P931" s="14"/>
      <c r="Q931" s="14"/>
      <c r="R931" s="14"/>
      <c r="S931" s="14"/>
      <c r="T931" s="14"/>
      <c r="U931" s="19"/>
      <c r="V931" s="14"/>
      <c r="W931" s="14"/>
      <c r="X931" s="14"/>
      <c r="Y931" s="14"/>
    </row>
    <row r="932">
      <c r="B932" s="13"/>
      <c r="C932" s="14"/>
      <c r="D932" s="14"/>
      <c r="E932" s="14"/>
      <c r="F932" s="14"/>
      <c r="G932" s="14"/>
      <c r="H932" s="14"/>
      <c r="I932" s="14"/>
      <c r="J932" s="14"/>
      <c r="K932" s="14"/>
      <c r="L932" s="17"/>
      <c r="M932" s="17"/>
      <c r="N932" s="14"/>
      <c r="O932" s="14"/>
      <c r="P932" s="14"/>
      <c r="Q932" s="14"/>
      <c r="R932" s="14"/>
      <c r="S932" s="14"/>
      <c r="T932" s="14"/>
      <c r="U932" s="19"/>
      <c r="V932" s="14"/>
      <c r="W932" s="14"/>
      <c r="X932" s="14"/>
      <c r="Y932" s="14"/>
    </row>
    <row r="933">
      <c r="B933" s="13"/>
      <c r="C933" s="14"/>
      <c r="D933" s="14"/>
      <c r="E933" s="14"/>
      <c r="F933" s="14"/>
      <c r="G933" s="14"/>
      <c r="H933" s="14"/>
      <c r="I933" s="14"/>
      <c r="J933" s="14"/>
      <c r="K933" s="14"/>
      <c r="L933" s="17"/>
      <c r="M933" s="17"/>
      <c r="N933" s="14"/>
      <c r="O933" s="14"/>
      <c r="P933" s="14"/>
      <c r="Q933" s="14"/>
      <c r="R933" s="14"/>
      <c r="S933" s="14"/>
      <c r="T933" s="14"/>
      <c r="U933" s="19"/>
      <c r="V933" s="14"/>
      <c r="W933" s="14"/>
      <c r="X933" s="14"/>
      <c r="Y933" s="14"/>
    </row>
    <row r="934">
      <c r="B934" s="13"/>
      <c r="C934" s="14"/>
      <c r="D934" s="14"/>
      <c r="E934" s="14"/>
      <c r="F934" s="14"/>
      <c r="G934" s="14"/>
      <c r="H934" s="14"/>
      <c r="I934" s="14"/>
      <c r="J934" s="14"/>
      <c r="K934" s="14"/>
      <c r="L934" s="17"/>
      <c r="M934" s="17"/>
      <c r="N934" s="14"/>
      <c r="O934" s="14"/>
      <c r="P934" s="14"/>
      <c r="Q934" s="14"/>
      <c r="R934" s="14"/>
      <c r="S934" s="14"/>
      <c r="T934" s="14"/>
      <c r="U934" s="19"/>
      <c r="V934" s="14"/>
      <c r="W934" s="14"/>
      <c r="X934" s="14"/>
      <c r="Y934" s="14"/>
    </row>
    <row r="935">
      <c r="B935" s="13"/>
      <c r="C935" s="14"/>
      <c r="D935" s="14"/>
      <c r="E935" s="14"/>
      <c r="F935" s="14"/>
      <c r="G935" s="14"/>
      <c r="H935" s="14"/>
      <c r="I935" s="14"/>
      <c r="J935" s="14"/>
      <c r="K935" s="14"/>
      <c r="L935" s="17"/>
      <c r="M935" s="17"/>
      <c r="N935" s="14"/>
      <c r="O935" s="14"/>
      <c r="P935" s="14"/>
      <c r="Q935" s="14"/>
      <c r="R935" s="14"/>
      <c r="S935" s="14"/>
      <c r="T935" s="14"/>
      <c r="U935" s="19"/>
      <c r="V935" s="14"/>
      <c r="W935" s="14"/>
      <c r="X935" s="14"/>
      <c r="Y935" s="14"/>
    </row>
    <row r="936">
      <c r="B936" s="13"/>
      <c r="C936" s="14"/>
      <c r="D936" s="14"/>
      <c r="E936" s="14"/>
      <c r="F936" s="14"/>
      <c r="G936" s="14"/>
      <c r="H936" s="14"/>
      <c r="I936" s="14"/>
      <c r="J936" s="14"/>
      <c r="K936" s="14"/>
      <c r="L936" s="17"/>
      <c r="M936" s="17"/>
      <c r="N936" s="14"/>
      <c r="O936" s="14"/>
      <c r="P936" s="14"/>
      <c r="Q936" s="14"/>
      <c r="R936" s="14"/>
      <c r="S936" s="14"/>
      <c r="T936" s="14"/>
      <c r="U936" s="19"/>
      <c r="V936" s="14"/>
      <c r="W936" s="14"/>
      <c r="X936" s="14"/>
      <c r="Y936" s="14"/>
    </row>
    <row r="937">
      <c r="B937" s="13"/>
      <c r="C937" s="14"/>
      <c r="D937" s="14"/>
      <c r="E937" s="14"/>
      <c r="F937" s="14"/>
      <c r="G937" s="14"/>
      <c r="H937" s="14"/>
      <c r="I937" s="14"/>
      <c r="J937" s="14"/>
      <c r="K937" s="14"/>
      <c r="L937" s="17"/>
      <c r="M937" s="17"/>
      <c r="N937" s="14"/>
      <c r="O937" s="14"/>
      <c r="P937" s="14"/>
      <c r="Q937" s="14"/>
      <c r="R937" s="14"/>
      <c r="S937" s="14"/>
      <c r="T937" s="14"/>
      <c r="U937" s="19"/>
      <c r="V937" s="14"/>
      <c r="W937" s="14"/>
      <c r="X937" s="14"/>
      <c r="Y937" s="14"/>
    </row>
    <row r="938"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7"/>
      <c r="M938" s="17"/>
      <c r="N938" s="14"/>
      <c r="O938" s="14"/>
      <c r="P938" s="14"/>
      <c r="Q938" s="14"/>
      <c r="R938" s="14"/>
      <c r="S938" s="14"/>
      <c r="T938" s="14"/>
      <c r="U938" s="19"/>
      <c r="V938" s="14"/>
      <c r="W938" s="14"/>
      <c r="X938" s="14"/>
      <c r="Y938" s="14"/>
    </row>
    <row r="939">
      <c r="B939" s="13"/>
      <c r="C939" s="14"/>
      <c r="D939" s="14"/>
      <c r="E939" s="14"/>
      <c r="F939" s="14"/>
      <c r="G939" s="14"/>
      <c r="H939" s="14"/>
      <c r="I939" s="14"/>
      <c r="J939" s="14"/>
      <c r="K939" s="14"/>
      <c r="L939" s="17"/>
      <c r="M939" s="17"/>
      <c r="N939" s="14"/>
      <c r="O939" s="14"/>
      <c r="P939" s="14"/>
      <c r="Q939" s="14"/>
      <c r="R939" s="14"/>
      <c r="S939" s="14"/>
      <c r="T939" s="14"/>
      <c r="U939" s="19"/>
      <c r="V939" s="14"/>
      <c r="W939" s="14"/>
      <c r="X939" s="14"/>
      <c r="Y939" s="14"/>
    </row>
    <row r="940">
      <c r="B940" s="13"/>
      <c r="C940" s="14"/>
      <c r="D940" s="14"/>
      <c r="E940" s="14"/>
      <c r="F940" s="14"/>
      <c r="G940" s="14"/>
      <c r="H940" s="14"/>
      <c r="I940" s="14"/>
      <c r="J940" s="14"/>
      <c r="K940" s="14"/>
      <c r="L940" s="17"/>
      <c r="M940" s="17"/>
      <c r="N940" s="14"/>
      <c r="O940" s="14"/>
      <c r="P940" s="14"/>
      <c r="Q940" s="14"/>
      <c r="R940" s="14"/>
      <c r="S940" s="14"/>
      <c r="T940" s="14"/>
      <c r="U940" s="19"/>
      <c r="V940" s="14"/>
      <c r="W940" s="14"/>
      <c r="X940" s="14"/>
      <c r="Y940" s="14"/>
    </row>
    <row r="941">
      <c r="B941" s="13"/>
      <c r="C941" s="14"/>
      <c r="D941" s="14"/>
      <c r="E941" s="14"/>
      <c r="F941" s="14"/>
      <c r="G941" s="14"/>
      <c r="H941" s="14"/>
      <c r="I941" s="14"/>
      <c r="J941" s="14"/>
      <c r="K941" s="14"/>
      <c r="L941" s="17"/>
      <c r="M941" s="17"/>
      <c r="N941" s="14"/>
      <c r="O941" s="14"/>
      <c r="P941" s="14"/>
      <c r="Q941" s="14"/>
      <c r="R941" s="14"/>
      <c r="S941" s="14"/>
      <c r="T941" s="14"/>
      <c r="U941" s="19"/>
      <c r="V941" s="14"/>
      <c r="W941" s="14"/>
      <c r="X941" s="14"/>
      <c r="Y941" s="14"/>
    </row>
    <row r="942">
      <c r="B942" s="13"/>
      <c r="C942" s="14"/>
      <c r="D942" s="14"/>
      <c r="E942" s="14"/>
      <c r="F942" s="14"/>
      <c r="G942" s="14"/>
      <c r="H942" s="14"/>
      <c r="I942" s="14"/>
      <c r="J942" s="14"/>
      <c r="K942" s="14"/>
      <c r="L942" s="17"/>
      <c r="M942" s="17"/>
      <c r="N942" s="14"/>
      <c r="O942" s="14"/>
      <c r="P942" s="14"/>
      <c r="Q942" s="14"/>
      <c r="R942" s="14"/>
      <c r="S942" s="14"/>
      <c r="T942" s="14"/>
      <c r="U942" s="19"/>
      <c r="V942" s="14"/>
      <c r="W942" s="14"/>
      <c r="X942" s="14"/>
      <c r="Y942" s="14"/>
    </row>
    <row r="943">
      <c r="B943" s="13"/>
      <c r="C943" s="14"/>
      <c r="D943" s="14"/>
      <c r="E943" s="14"/>
      <c r="F943" s="14"/>
      <c r="G943" s="14"/>
      <c r="H943" s="14"/>
      <c r="I943" s="14"/>
      <c r="J943" s="14"/>
      <c r="K943" s="14"/>
      <c r="L943" s="17"/>
      <c r="M943" s="17"/>
      <c r="N943" s="14"/>
      <c r="O943" s="14"/>
      <c r="P943" s="14"/>
      <c r="Q943" s="14"/>
      <c r="R943" s="14"/>
      <c r="S943" s="14"/>
      <c r="T943" s="14"/>
      <c r="U943" s="19"/>
      <c r="V943" s="14"/>
      <c r="W943" s="14"/>
      <c r="X943" s="14"/>
      <c r="Y943" s="14"/>
    </row>
    <row r="944">
      <c r="B944" s="13"/>
      <c r="C944" s="14"/>
      <c r="D944" s="14"/>
      <c r="E944" s="14"/>
      <c r="F944" s="14"/>
      <c r="G944" s="14"/>
      <c r="H944" s="14"/>
      <c r="I944" s="14"/>
      <c r="J944" s="14"/>
      <c r="K944" s="14"/>
      <c r="L944" s="17"/>
      <c r="M944" s="17"/>
      <c r="N944" s="14"/>
      <c r="O944" s="14"/>
      <c r="P944" s="14"/>
      <c r="Q944" s="14"/>
      <c r="R944" s="14"/>
      <c r="S944" s="14"/>
      <c r="T944" s="14"/>
      <c r="U944" s="19"/>
      <c r="V944" s="14"/>
      <c r="W944" s="14"/>
      <c r="X944" s="14"/>
      <c r="Y944" s="14"/>
    </row>
    <row r="945">
      <c r="B945" s="13"/>
      <c r="C945" s="14"/>
      <c r="D945" s="14"/>
      <c r="E945" s="14"/>
      <c r="F945" s="14"/>
      <c r="G945" s="14"/>
      <c r="H945" s="14"/>
      <c r="I945" s="14"/>
      <c r="J945" s="14"/>
      <c r="K945" s="14"/>
      <c r="L945" s="17"/>
      <c r="M945" s="17"/>
      <c r="N945" s="14"/>
      <c r="O945" s="14"/>
      <c r="P945" s="14"/>
      <c r="Q945" s="14"/>
      <c r="R945" s="14"/>
      <c r="S945" s="14"/>
      <c r="T945" s="14"/>
      <c r="U945" s="19"/>
      <c r="V945" s="14"/>
      <c r="W945" s="14"/>
      <c r="X945" s="14"/>
      <c r="Y945" s="14"/>
    </row>
    <row r="946">
      <c r="B946" s="13"/>
      <c r="C946" s="14"/>
      <c r="D946" s="14"/>
      <c r="E946" s="14"/>
      <c r="F946" s="14"/>
      <c r="G946" s="14"/>
      <c r="H946" s="14"/>
      <c r="I946" s="14"/>
      <c r="J946" s="14"/>
      <c r="K946" s="14"/>
      <c r="L946" s="17"/>
      <c r="M946" s="17"/>
      <c r="N946" s="14"/>
      <c r="O946" s="14"/>
      <c r="P946" s="14"/>
      <c r="Q946" s="14"/>
      <c r="R946" s="14"/>
      <c r="S946" s="14"/>
      <c r="T946" s="14"/>
      <c r="U946" s="19"/>
      <c r="V946" s="14"/>
      <c r="W946" s="14"/>
      <c r="X946" s="14"/>
      <c r="Y946" s="14"/>
    </row>
    <row r="947">
      <c r="B947" s="13"/>
      <c r="C947" s="14"/>
      <c r="D947" s="14"/>
      <c r="E947" s="14"/>
      <c r="F947" s="14"/>
      <c r="G947" s="14"/>
      <c r="H947" s="14"/>
      <c r="I947" s="14"/>
      <c r="J947" s="14"/>
      <c r="K947" s="14"/>
      <c r="L947" s="17"/>
      <c r="M947" s="17"/>
      <c r="N947" s="14"/>
      <c r="O947" s="14"/>
      <c r="P947" s="14"/>
      <c r="Q947" s="14"/>
      <c r="R947" s="14"/>
      <c r="S947" s="14"/>
      <c r="T947" s="14"/>
      <c r="U947" s="19"/>
      <c r="V947" s="14"/>
      <c r="W947" s="14"/>
      <c r="X947" s="14"/>
      <c r="Y947" s="14"/>
    </row>
    <row r="948">
      <c r="B948" s="13"/>
      <c r="C948" s="14"/>
      <c r="D948" s="14"/>
      <c r="E948" s="14"/>
      <c r="F948" s="14"/>
      <c r="G948" s="14"/>
      <c r="H948" s="14"/>
      <c r="I948" s="14"/>
      <c r="J948" s="14"/>
      <c r="K948" s="14"/>
      <c r="L948" s="17"/>
      <c r="M948" s="17"/>
      <c r="N948" s="14"/>
      <c r="O948" s="14"/>
      <c r="P948" s="14"/>
      <c r="Q948" s="14"/>
      <c r="R948" s="14"/>
      <c r="S948" s="14"/>
      <c r="T948" s="14"/>
      <c r="U948" s="19"/>
      <c r="V948" s="14"/>
      <c r="W948" s="14"/>
      <c r="X948" s="14"/>
      <c r="Y948" s="14"/>
    </row>
    <row r="949">
      <c r="B949" s="13"/>
      <c r="C949" s="14"/>
      <c r="D949" s="14"/>
      <c r="E949" s="14"/>
      <c r="F949" s="14"/>
      <c r="G949" s="14"/>
      <c r="H949" s="14"/>
      <c r="I949" s="14"/>
      <c r="J949" s="14"/>
      <c r="K949" s="14"/>
      <c r="L949" s="17"/>
      <c r="M949" s="17"/>
      <c r="N949" s="14"/>
      <c r="O949" s="14"/>
      <c r="P949" s="14"/>
      <c r="Q949" s="14"/>
      <c r="R949" s="14"/>
      <c r="S949" s="14"/>
      <c r="T949" s="14"/>
      <c r="U949" s="19"/>
      <c r="V949" s="14"/>
      <c r="W949" s="14"/>
      <c r="X949" s="14"/>
      <c r="Y949" s="14"/>
    </row>
    <row r="950">
      <c r="B950" s="13"/>
      <c r="C950" s="14"/>
      <c r="D950" s="14"/>
      <c r="E950" s="14"/>
      <c r="F950" s="14"/>
      <c r="G950" s="14"/>
      <c r="H950" s="14"/>
      <c r="I950" s="14"/>
      <c r="J950" s="14"/>
      <c r="K950" s="14"/>
      <c r="L950" s="17"/>
      <c r="M950" s="17"/>
      <c r="N950" s="14"/>
      <c r="O950" s="14"/>
      <c r="P950" s="14"/>
      <c r="Q950" s="14"/>
      <c r="R950" s="14"/>
      <c r="S950" s="14"/>
      <c r="T950" s="14"/>
      <c r="U950" s="19"/>
      <c r="V950" s="14"/>
      <c r="W950" s="14"/>
      <c r="X950" s="14"/>
      <c r="Y950" s="14"/>
    </row>
    <row r="951">
      <c r="B951" s="13"/>
      <c r="C951" s="14"/>
      <c r="D951" s="14"/>
      <c r="E951" s="14"/>
      <c r="F951" s="14"/>
      <c r="G951" s="14"/>
      <c r="H951" s="14"/>
      <c r="I951" s="14"/>
      <c r="J951" s="14"/>
      <c r="K951" s="14"/>
      <c r="L951" s="17"/>
      <c r="M951" s="17"/>
      <c r="N951" s="14"/>
      <c r="O951" s="14"/>
      <c r="P951" s="14"/>
      <c r="Q951" s="14"/>
      <c r="R951" s="14"/>
      <c r="S951" s="14"/>
      <c r="T951" s="14"/>
      <c r="U951" s="19"/>
      <c r="V951" s="14"/>
      <c r="W951" s="14"/>
      <c r="X951" s="14"/>
      <c r="Y951" s="14"/>
    </row>
    <row r="952">
      <c r="B952" s="13"/>
      <c r="C952" s="14"/>
      <c r="D952" s="14"/>
      <c r="E952" s="14"/>
      <c r="F952" s="14"/>
      <c r="G952" s="14"/>
      <c r="H952" s="14"/>
      <c r="I952" s="14"/>
      <c r="J952" s="14"/>
      <c r="K952" s="14"/>
      <c r="L952" s="17"/>
      <c r="M952" s="17"/>
      <c r="N952" s="14"/>
      <c r="O952" s="14"/>
      <c r="P952" s="14"/>
      <c r="Q952" s="14"/>
      <c r="R952" s="14"/>
      <c r="S952" s="14"/>
      <c r="T952" s="14"/>
      <c r="U952" s="19"/>
      <c r="V952" s="14"/>
      <c r="W952" s="14"/>
      <c r="X952" s="14"/>
      <c r="Y952" s="14"/>
    </row>
    <row r="953">
      <c r="B953" s="13"/>
      <c r="C953" s="14"/>
      <c r="D953" s="14"/>
      <c r="E953" s="14"/>
      <c r="F953" s="14"/>
      <c r="G953" s="14"/>
      <c r="H953" s="14"/>
      <c r="I953" s="14"/>
      <c r="J953" s="14"/>
      <c r="K953" s="14"/>
      <c r="L953" s="17"/>
      <c r="M953" s="17"/>
      <c r="N953" s="14"/>
      <c r="O953" s="14"/>
      <c r="P953" s="14"/>
      <c r="Q953" s="14"/>
      <c r="R953" s="14"/>
      <c r="S953" s="14"/>
      <c r="T953" s="14"/>
      <c r="U953" s="19"/>
      <c r="V953" s="14"/>
      <c r="W953" s="14"/>
      <c r="X953" s="14"/>
      <c r="Y953" s="14"/>
    </row>
    <row r="954">
      <c r="B954" s="13"/>
      <c r="C954" s="14"/>
      <c r="D954" s="14"/>
      <c r="E954" s="14"/>
      <c r="F954" s="14"/>
      <c r="G954" s="14"/>
      <c r="H954" s="14"/>
      <c r="I954" s="14"/>
      <c r="J954" s="14"/>
      <c r="K954" s="14"/>
      <c r="L954" s="17"/>
      <c r="M954" s="17"/>
      <c r="N954" s="14"/>
      <c r="O954" s="14"/>
      <c r="P954" s="14"/>
      <c r="Q954" s="14"/>
      <c r="R954" s="14"/>
      <c r="S954" s="14"/>
      <c r="T954" s="14"/>
      <c r="U954" s="19"/>
      <c r="V954" s="14"/>
      <c r="W954" s="14"/>
      <c r="X954" s="14"/>
      <c r="Y954" s="14"/>
    </row>
    <row r="955">
      <c r="B955" s="13"/>
      <c r="C955" s="14"/>
      <c r="D955" s="14"/>
      <c r="E955" s="14"/>
      <c r="F955" s="14"/>
      <c r="G955" s="14"/>
      <c r="H955" s="14"/>
      <c r="I955" s="14"/>
      <c r="J955" s="14"/>
      <c r="K955" s="14"/>
      <c r="L955" s="17"/>
      <c r="M955" s="17"/>
      <c r="N955" s="14"/>
      <c r="O955" s="14"/>
      <c r="P955" s="14"/>
      <c r="Q955" s="14"/>
      <c r="R955" s="14"/>
      <c r="S955" s="14"/>
      <c r="T955" s="14"/>
      <c r="U955" s="19"/>
      <c r="V955" s="14"/>
      <c r="W955" s="14"/>
      <c r="X955" s="14"/>
      <c r="Y955" s="14"/>
    </row>
    <row r="956">
      <c r="B956" s="13"/>
      <c r="C956" s="14"/>
      <c r="D956" s="14"/>
      <c r="E956" s="14"/>
      <c r="F956" s="14"/>
      <c r="G956" s="14"/>
      <c r="H956" s="14"/>
      <c r="I956" s="14"/>
      <c r="J956" s="14"/>
      <c r="K956" s="14"/>
      <c r="L956" s="17"/>
      <c r="M956" s="17"/>
      <c r="N956" s="14"/>
      <c r="O956" s="14"/>
      <c r="P956" s="14"/>
      <c r="Q956" s="14"/>
      <c r="R956" s="14"/>
      <c r="S956" s="14"/>
      <c r="T956" s="14"/>
      <c r="U956" s="19"/>
      <c r="V956" s="14"/>
      <c r="W956" s="14"/>
      <c r="X956" s="14"/>
      <c r="Y956" s="14"/>
    </row>
    <row r="957">
      <c r="B957" s="13"/>
      <c r="C957" s="14"/>
      <c r="D957" s="14"/>
      <c r="E957" s="14"/>
      <c r="F957" s="14"/>
      <c r="G957" s="14"/>
      <c r="H957" s="14"/>
      <c r="I957" s="14"/>
      <c r="J957" s="14"/>
      <c r="K957" s="14"/>
      <c r="L957" s="17"/>
      <c r="M957" s="17"/>
      <c r="N957" s="14"/>
      <c r="O957" s="14"/>
      <c r="P957" s="14"/>
      <c r="Q957" s="14"/>
      <c r="R957" s="14"/>
      <c r="S957" s="14"/>
      <c r="T957" s="14"/>
      <c r="U957" s="19"/>
      <c r="V957" s="14"/>
      <c r="W957" s="14"/>
      <c r="X957" s="14"/>
      <c r="Y957" s="14"/>
    </row>
    <row r="958">
      <c r="B958" s="13"/>
      <c r="C958" s="14"/>
      <c r="D958" s="14"/>
      <c r="E958" s="14"/>
      <c r="F958" s="14"/>
      <c r="G958" s="14"/>
      <c r="H958" s="14"/>
      <c r="I958" s="14"/>
      <c r="J958" s="14"/>
      <c r="K958" s="14"/>
      <c r="L958" s="17"/>
      <c r="M958" s="17"/>
      <c r="N958" s="14"/>
      <c r="O958" s="14"/>
      <c r="P958" s="14"/>
      <c r="Q958" s="14"/>
      <c r="R958" s="14"/>
      <c r="S958" s="14"/>
      <c r="T958" s="14"/>
      <c r="U958" s="19"/>
      <c r="V958" s="14"/>
      <c r="W958" s="14"/>
      <c r="X958" s="14"/>
      <c r="Y958" s="14"/>
    </row>
    <row r="959">
      <c r="B959" s="13"/>
      <c r="C959" s="14"/>
      <c r="D959" s="14"/>
      <c r="E959" s="14"/>
      <c r="F959" s="14"/>
      <c r="G959" s="14"/>
      <c r="H959" s="14"/>
      <c r="I959" s="14"/>
      <c r="J959" s="14"/>
      <c r="K959" s="14"/>
      <c r="L959" s="17"/>
      <c r="M959" s="17"/>
      <c r="N959" s="14"/>
      <c r="O959" s="14"/>
      <c r="P959" s="14"/>
      <c r="Q959" s="14"/>
      <c r="R959" s="14"/>
      <c r="S959" s="14"/>
      <c r="T959" s="14"/>
      <c r="U959" s="19"/>
      <c r="V959" s="14"/>
      <c r="W959" s="14"/>
      <c r="X959" s="14"/>
      <c r="Y959" s="14"/>
    </row>
    <row r="960">
      <c r="B960" s="13"/>
      <c r="C960" s="14"/>
      <c r="D960" s="14"/>
      <c r="E960" s="14"/>
      <c r="F960" s="14"/>
      <c r="G960" s="14"/>
      <c r="H960" s="14"/>
      <c r="I960" s="14"/>
      <c r="J960" s="14"/>
      <c r="K960" s="14"/>
      <c r="L960" s="17"/>
      <c r="M960" s="17"/>
      <c r="N960" s="14"/>
      <c r="O960" s="14"/>
      <c r="P960" s="14"/>
      <c r="Q960" s="14"/>
      <c r="R960" s="14"/>
      <c r="S960" s="14"/>
      <c r="T960" s="14"/>
      <c r="U960" s="19"/>
      <c r="V960" s="14"/>
      <c r="W960" s="14"/>
      <c r="X960" s="14"/>
      <c r="Y960" s="14"/>
    </row>
    <row r="961">
      <c r="B961" s="13"/>
      <c r="C961" s="14"/>
      <c r="D961" s="14"/>
      <c r="E961" s="14"/>
      <c r="F961" s="14"/>
      <c r="G961" s="14"/>
      <c r="H961" s="14"/>
      <c r="I961" s="14"/>
      <c r="J961" s="14"/>
      <c r="K961" s="14"/>
      <c r="L961" s="17"/>
      <c r="M961" s="17"/>
      <c r="N961" s="14"/>
      <c r="O961" s="14"/>
      <c r="P961" s="14"/>
      <c r="Q961" s="14"/>
      <c r="R961" s="14"/>
      <c r="S961" s="14"/>
      <c r="T961" s="14"/>
      <c r="U961" s="19"/>
      <c r="V961" s="14"/>
      <c r="W961" s="14"/>
      <c r="X961" s="14"/>
      <c r="Y961" s="14"/>
    </row>
    <row r="962"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7"/>
      <c r="M962" s="17"/>
      <c r="N962" s="14"/>
      <c r="O962" s="14"/>
      <c r="P962" s="14"/>
      <c r="Q962" s="14"/>
      <c r="R962" s="14"/>
      <c r="S962" s="14"/>
      <c r="T962" s="14"/>
      <c r="U962" s="19"/>
      <c r="V962" s="14"/>
      <c r="W962" s="14"/>
      <c r="X962" s="14"/>
      <c r="Y962" s="14"/>
    </row>
    <row r="963">
      <c r="B963" s="13"/>
      <c r="C963" s="14"/>
      <c r="D963" s="14"/>
      <c r="E963" s="14"/>
      <c r="F963" s="14"/>
      <c r="G963" s="14"/>
      <c r="H963" s="14"/>
      <c r="I963" s="14"/>
      <c r="J963" s="14"/>
      <c r="K963" s="14"/>
      <c r="L963" s="17"/>
      <c r="M963" s="17"/>
      <c r="N963" s="14"/>
      <c r="O963" s="14"/>
      <c r="P963" s="14"/>
      <c r="Q963" s="14"/>
      <c r="R963" s="14"/>
      <c r="S963" s="14"/>
      <c r="T963" s="14"/>
      <c r="U963" s="19"/>
      <c r="V963" s="14"/>
      <c r="W963" s="14"/>
      <c r="X963" s="14"/>
      <c r="Y963" s="14"/>
    </row>
    <row r="964"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7"/>
      <c r="M964" s="17"/>
      <c r="N964" s="14"/>
      <c r="O964" s="14"/>
      <c r="P964" s="14"/>
      <c r="Q964" s="14"/>
      <c r="R964" s="14"/>
      <c r="S964" s="14"/>
      <c r="T964" s="14"/>
      <c r="U964" s="19"/>
      <c r="V964" s="14"/>
      <c r="W964" s="14"/>
      <c r="X964" s="14"/>
      <c r="Y964" s="14"/>
    </row>
    <row r="965">
      <c r="B965" s="13"/>
      <c r="C965" s="14"/>
      <c r="D965" s="14"/>
      <c r="E965" s="14"/>
      <c r="F965" s="14"/>
      <c r="G965" s="14"/>
      <c r="H965" s="14"/>
      <c r="I965" s="14"/>
      <c r="J965" s="14"/>
      <c r="K965" s="14"/>
      <c r="L965" s="17"/>
      <c r="M965" s="17"/>
      <c r="N965" s="14"/>
      <c r="O965" s="14"/>
      <c r="P965" s="14"/>
      <c r="Q965" s="14"/>
      <c r="R965" s="14"/>
      <c r="S965" s="14"/>
      <c r="T965" s="14"/>
      <c r="U965" s="19"/>
      <c r="V965" s="14"/>
      <c r="W965" s="14"/>
      <c r="X965" s="14"/>
      <c r="Y965" s="14"/>
    </row>
    <row r="966"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7"/>
      <c r="M966" s="17"/>
      <c r="N966" s="14"/>
      <c r="O966" s="14"/>
      <c r="P966" s="14"/>
      <c r="Q966" s="14"/>
      <c r="R966" s="14"/>
      <c r="S966" s="14"/>
      <c r="T966" s="14"/>
      <c r="U966" s="19"/>
      <c r="V966" s="14"/>
      <c r="W966" s="14"/>
      <c r="X966" s="14"/>
      <c r="Y966" s="14"/>
    </row>
    <row r="967">
      <c r="B967" s="13"/>
      <c r="C967" s="14"/>
      <c r="D967" s="14"/>
      <c r="E967" s="14"/>
      <c r="F967" s="14"/>
      <c r="G967" s="14"/>
      <c r="H967" s="14"/>
      <c r="I967" s="14"/>
      <c r="J967" s="14"/>
      <c r="K967" s="14"/>
      <c r="L967" s="17"/>
      <c r="M967" s="17"/>
      <c r="N967" s="14"/>
      <c r="O967" s="14"/>
      <c r="P967" s="14"/>
      <c r="Q967" s="14"/>
      <c r="R967" s="14"/>
      <c r="S967" s="14"/>
      <c r="T967" s="14"/>
      <c r="U967" s="19"/>
      <c r="V967" s="14"/>
      <c r="W967" s="14"/>
      <c r="X967" s="14"/>
      <c r="Y967" s="14"/>
    </row>
    <row r="968">
      <c r="B968" s="13"/>
      <c r="C968" s="14"/>
      <c r="D968" s="14"/>
      <c r="E968" s="14"/>
      <c r="F968" s="14"/>
      <c r="G968" s="14"/>
      <c r="H968" s="14"/>
      <c r="I968" s="14"/>
      <c r="J968" s="14"/>
      <c r="K968" s="14"/>
      <c r="L968" s="17"/>
      <c r="M968" s="17"/>
      <c r="N968" s="14"/>
      <c r="O968" s="14"/>
      <c r="P968" s="14"/>
      <c r="Q968" s="14"/>
      <c r="R968" s="14"/>
      <c r="S968" s="14"/>
      <c r="T968" s="14"/>
      <c r="U968" s="19"/>
      <c r="V968" s="14"/>
      <c r="W968" s="14"/>
      <c r="X968" s="14"/>
      <c r="Y968" s="14"/>
    </row>
    <row r="969">
      <c r="B969" s="13"/>
      <c r="C969" s="14"/>
      <c r="D969" s="14"/>
      <c r="E969" s="14"/>
      <c r="F969" s="14"/>
      <c r="G969" s="14"/>
      <c r="H969" s="14"/>
      <c r="I969" s="14"/>
      <c r="J969" s="14"/>
      <c r="K969" s="14"/>
      <c r="L969" s="17"/>
      <c r="M969" s="17"/>
      <c r="N969" s="14"/>
      <c r="O969" s="14"/>
      <c r="P969" s="14"/>
      <c r="Q969" s="14"/>
      <c r="R969" s="14"/>
      <c r="S969" s="14"/>
      <c r="T969" s="14"/>
      <c r="U969" s="19"/>
      <c r="V969" s="14"/>
      <c r="W969" s="14"/>
      <c r="X969" s="14"/>
      <c r="Y969" s="14"/>
    </row>
    <row r="970">
      <c r="B970" s="13"/>
      <c r="C970" s="14"/>
      <c r="D970" s="14"/>
      <c r="E970" s="14"/>
      <c r="F970" s="14"/>
      <c r="G970" s="14"/>
      <c r="H970" s="14"/>
      <c r="I970" s="14"/>
      <c r="J970" s="14"/>
      <c r="K970" s="14"/>
      <c r="L970" s="17"/>
      <c r="M970" s="17"/>
      <c r="N970" s="14"/>
      <c r="O970" s="14"/>
      <c r="P970" s="14"/>
      <c r="Q970" s="14"/>
      <c r="R970" s="14"/>
      <c r="S970" s="14"/>
      <c r="T970" s="14"/>
      <c r="U970" s="19"/>
      <c r="V970" s="14"/>
      <c r="W970" s="14"/>
      <c r="X970" s="14"/>
      <c r="Y970" s="14"/>
    </row>
    <row r="971">
      <c r="B971" s="13"/>
      <c r="C971" s="14"/>
      <c r="D971" s="14"/>
      <c r="E971" s="14"/>
      <c r="F971" s="14"/>
      <c r="G971" s="14"/>
      <c r="H971" s="14"/>
      <c r="I971" s="14"/>
      <c r="J971" s="14"/>
      <c r="K971" s="14"/>
      <c r="L971" s="17"/>
      <c r="M971" s="17"/>
      <c r="N971" s="14"/>
      <c r="O971" s="14"/>
      <c r="P971" s="14"/>
      <c r="Q971" s="14"/>
      <c r="R971" s="14"/>
      <c r="S971" s="14"/>
      <c r="T971" s="14"/>
      <c r="U971" s="19"/>
      <c r="V971" s="14"/>
      <c r="W971" s="14"/>
      <c r="X971" s="14"/>
      <c r="Y971" s="14"/>
    </row>
    <row r="972">
      <c r="B972" s="13"/>
      <c r="C972" s="14"/>
      <c r="D972" s="14"/>
      <c r="E972" s="14"/>
      <c r="F972" s="14"/>
      <c r="G972" s="14"/>
      <c r="H972" s="14"/>
      <c r="I972" s="14"/>
      <c r="J972" s="14"/>
      <c r="K972" s="14"/>
      <c r="L972" s="17"/>
      <c r="M972" s="17"/>
      <c r="N972" s="14"/>
      <c r="O972" s="14"/>
      <c r="P972" s="14"/>
      <c r="Q972" s="14"/>
      <c r="R972" s="14"/>
      <c r="S972" s="14"/>
      <c r="T972" s="14"/>
      <c r="U972" s="19"/>
      <c r="V972" s="14"/>
      <c r="W972" s="14"/>
      <c r="X972" s="14"/>
      <c r="Y972" s="14"/>
    </row>
    <row r="973">
      <c r="B973" s="13"/>
      <c r="C973" s="14"/>
      <c r="D973" s="14"/>
      <c r="E973" s="14"/>
      <c r="F973" s="14"/>
      <c r="G973" s="14"/>
      <c r="H973" s="14"/>
      <c r="I973" s="14"/>
      <c r="J973" s="14"/>
      <c r="K973" s="14"/>
      <c r="L973" s="17"/>
      <c r="M973" s="17"/>
      <c r="N973" s="14"/>
      <c r="O973" s="14"/>
      <c r="P973" s="14"/>
      <c r="Q973" s="14"/>
      <c r="R973" s="14"/>
      <c r="S973" s="14"/>
      <c r="T973" s="14"/>
      <c r="U973" s="19"/>
      <c r="V973" s="14"/>
      <c r="W973" s="14"/>
      <c r="X973" s="14"/>
      <c r="Y973" s="14"/>
    </row>
    <row r="974">
      <c r="B974" s="13"/>
      <c r="C974" s="14"/>
      <c r="D974" s="14"/>
      <c r="E974" s="14"/>
      <c r="F974" s="14"/>
      <c r="G974" s="14"/>
      <c r="H974" s="14"/>
      <c r="I974" s="14"/>
      <c r="J974" s="14"/>
      <c r="K974" s="14"/>
      <c r="L974" s="17"/>
      <c r="M974" s="17"/>
      <c r="N974" s="14"/>
      <c r="O974" s="14"/>
      <c r="P974" s="14"/>
      <c r="Q974" s="14"/>
      <c r="R974" s="14"/>
      <c r="S974" s="14"/>
      <c r="T974" s="14"/>
      <c r="U974" s="19"/>
      <c r="V974" s="14"/>
      <c r="W974" s="14"/>
      <c r="X974" s="14"/>
      <c r="Y974" s="14"/>
    </row>
    <row r="975">
      <c r="B975" s="13"/>
      <c r="C975" s="14"/>
      <c r="D975" s="14"/>
      <c r="E975" s="14"/>
      <c r="F975" s="14"/>
      <c r="G975" s="14"/>
      <c r="H975" s="14"/>
      <c r="I975" s="14"/>
      <c r="J975" s="14"/>
      <c r="K975" s="14"/>
      <c r="L975" s="17"/>
      <c r="M975" s="17"/>
      <c r="N975" s="14"/>
      <c r="O975" s="14"/>
      <c r="P975" s="14"/>
      <c r="Q975" s="14"/>
      <c r="R975" s="14"/>
      <c r="S975" s="14"/>
      <c r="T975" s="14"/>
      <c r="U975" s="19"/>
      <c r="V975" s="14"/>
      <c r="W975" s="14"/>
      <c r="X975" s="14"/>
      <c r="Y975" s="14"/>
    </row>
    <row r="976">
      <c r="B976" s="13"/>
      <c r="C976" s="14"/>
      <c r="D976" s="14"/>
      <c r="E976" s="14"/>
      <c r="F976" s="14"/>
      <c r="G976" s="14"/>
      <c r="H976" s="14"/>
      <c r="I976" s="14"/>
      <c r="J976" s="14"/>
      <c r="K976" s="14"/>
      <c r="L976" s="17"/>
      <c r="M976" s="17"/>
      <c r="N976" s="14"/>
      <c r="O976" s="14"/>
      <c r="P976" s="14"/>
      <c r="Q976" s="14"/>
      <c r="R976" s="14"/>
      <c r="S976" s="14"/>
      <c r="T976" s="14"/>
      <c r="U976" s="19"/>
      <c r="V976" s="14"/>
      <c r="W976" s="14"/>
      <c r="X976" s="14"/>
      <c r="Y976" s="14"/>
    </row>
    <row r="977">
      <c r="B977" s="13"/>
      <c r="C977" s="14"/>
      <c r="D977" s="14"/>
      <c r="E977" s="14"/>
      <c r="F977" s="14"/>
      <c r="G977" s="14"/>
      <c r="H977" s="14"/>
      <c r="I977" s="14"/>
      <c r="J977" s="14"/>
      <c r="K977" s="14"/>
      <c r="L977" s="17"/>
      <c r="M977" s="17"/>
      <c r="N977" s="14"/>
      <c r="O977" s="14"/>
      <c r="P977" s="14"/>
      <c r="Q977" s="14"/>
      <c r="R977" s="14"/>
      <c r="S977" s="14"/>
      <c r="T977" s="14"/>
      <c r="U977" s="19"/>
      <c r="V977" s="14"/>
      <c r="W977" s="14"/>
      <c r="X977" s="14"/>
      <c r="Y977" s="14"/>
    </row>
    <row r="978">
      <c r="B978" s="13"/>
      <c r="C978" s="14"/>
      <c r="D978" s="14"/>
      <c r="E978" s="14"/>
      <c r="F978" s="14"/>
      <c r="G978" s="14"/>
      <c r="H978" s="14"/>
      <c r="I978" s="14"/>
      <c r="J978" s="14"/>
      <c r="K978" s="14"/>
      <c r="L978" s="17"/>
      <c r="M978" s="17"/>
      <c r="N978" s="14"/>
      <c r="O978" s="14"/>
      <c r="P978" s="14"/>
      <c r="Q978" s="14"/>
      <c r="R978" s="14"/>
      <c r="S978" s="14"/>
      <c r="T978" s="14"/>
      <c r="U978" s="19"/>
      <c r="V978" s="14"/>
      <c r="W978" s="14"/>
      <c r="X978" s="14"/>
      <c r="Y978" s="14"/>
    </row>
    <row r="979">
      <c r="B979" s="13"/>
      <c r="C979" s="14"/>
      <c r="D979" s="14"/>
      <c r="E979" s="14"/>
      <c r="F979" s="14"/>
      <c r="G979" s="14"/>
      <c r="H979" s="14"/>
      <c r="I979" s="14"/>
      <c r="J979" s="14"/>
      <c r="K979" s="14"/>
      <c r="L979" s="17"/>
      <c r="M979" s="17"/>
      <c r="N979" s="14"/>
      <c r="O979" s="14"/>
      <c r="P979" s="14"/>
      <c r="Q979" s="14"/>
      <c r="R979" s="14"/>
      <c r="S979" s="14"/>
      <c r="T979" s="14"/>
      <c r="U979" s="19"/>
      <c r="V979" s="14"/>
      <c r="W979" s="14"/>
      <c r="X979" s="14"/>
      <c r="Y979" s="14"/>
    </row>
    <row r="980">
      <c r="B980" s="13"/>
      <c r="C980" s="14"/>
      <c r="D980" s="14"/>
      <c r="E980" s="14"/>
      <c r="F980" s="14"/>
      <c r="G980" s="14"/>
      <c r="H980" s="14"/>
      <c r="I980" s="14"/>
      <c r="J980" s="14"/>
      <c r="K980" s="14"/>
      <c r="L980" s="17"/>
      <c r="M980" s="17"/>
      <c r="N980" s="14"/>
      <c r="O980" s="14"/>
      <c r="P980" s="14"/>
      <c r="Q980" s="14"/>
      <c r="R980" s="14"/>
      <c r="S980" s="14"/>
      <c r="T980" s="14"/>
      <c r="U980" s="19"/>
      <c r="V980" s="14"/>
      <c r="W980" s="14"/>
      <c r="X980" s="14"/>
      <c r="Y980" s="14"/>
    </row>
    <row r="981">
      <c r="B981" s="13"/>
      <c r="C981" s="14"/>
      <c r="D981" s="14"/>
      <c r="E981" s="14"/>
      <c r="F981" s="14"/>
      <c r="G981" s="14"/>
      <c r="H981" s="14"/>
      <c r="I981" s="14"/>
      <c r="J981" s="14"/>
      <c r="K981" s="14"/>
      <c r="L981" s="17"/>
      <c r="M981" s="17"/>
      <c r="N981" s="14"/>
      <c r="O981" s="14"/>
      <c r="P981" s="14"/>
      <c r="Q981" s="14"/>
      <c r="R981" s="14"/>
      <c r="S981" s="14"/>
      <c r="T981" s="14"/>
      <c r="U981" s="19"/>
      <c r="V981" s="14"/>
      <c r="W981" s="14"/>
      <c r="X981" s="14"/>
      <c r="Y981" s="14"/>
    </row>
    <row r="982">
      <c r="B982" s="13"/>
      <c r="C982" s="14"/>
      <c r="D982" s="14"/>
      <c r="E982" s="14"/>
      <c r="F982" s="14"/>
      <c r="G982" s="14"/>
      <c r="H982" s="14"/>
      <c r="I982" s="14"/>
      <c r="J982" s="14"/>
      <c r="K982" s="14"/>
      <c r="L982" s="17"/>
      <c r="M982" s="17"/>
      <c r="N982" s="14"/>
      <c r="O982" s="14"/>
      <c r="P982" s="14"/>
      <c r="Q982" s="14"/>
      <c r="R982" s="14"/>
      <c r="S982" s="14"/>
      <c r="T982" s="14"/>
      <c r="U982" s="19"/>
      <c r="V982" s="14"/>
      <c r="W982" s="14"/>
      <c r="X982" s="14"/>
      <c r="Y982" s="14"/>
    </row>
    <row r="983">
      <c r="B983" s="13"/>
      <c r="C983" s="14"/>
      <c r="D983" s="14"/>
      <c r="E983" s="14"/>
      <c r="F983" s="14"/>
      <c r="G983" s="14"/>
      <c r="H983" s="14"/>
      <c r="I983" s="14"/>
      <c r="J983" s="14"/>
      <c r="K983" s="14"/>
      <c r="L983" s="17"/>
      <c r="M983" s="17"/>
      <c r="N983" s="14"/>
      <c r="O983" s="14"/>
      <c r="P983" s="14"/>
      <c r="Q983" s="14"/>
      <c r="R983" s="14"/>
      <c r="S983" s="14"/>
      <c r="T983" s="14"/>
      <c r="U983" s="19"/>
      <c r="V983" s="14"/>
      <c r="W983" s="14"/>
      <c r="X983" s="14"/>
      <c r="Y983" s="14"/>
    </row>
    <row r="984">
      <c r="B984" s="13"/>
      <c r="C984" s="14"/>
      <c r="D984" s="14"/>
      <c r="E984" s="14"/>
      <c r="F984" s="14"/>
      <c r="G984" s="14"/>
      <c r="H984" s="14"/>
      <c r="I984" s="14"/>
      <c r="J984" s="14"/>
      <c r="K984" s="14"/>
      <c r="L984" s="17"/>
      <c r="M984" s="17"/>
      <c r="N984" s="14"/>
      <c r="O984" s="14"/>
      <c r="P984" s="14"/>
      <c r="Q984" s="14"/>
      <c r="R984" s="14"/>
      <c r="S984" s="14"/>
      <c r="T984" s="14"/>
      <c r="U984" s="19"/>
      <c r="V984" s="14"/>
      <c r="W984" s="14"/>
      <c r="X984" s="14"/>
      <c r="Y984" s="14"/>
    </row>
    <row r="985">
      <c r="B985" s="13"/>
      <c r="C985" s="14"/>
      <c r="D985" s="14"/>
      <c r="E985" s="14"/>
      <c r="F985" s="14"/>
      <c r="G985" s="14"/>
      <c r="H985" s="14"/>
      <c r="I985" s="14"/>
      <c r="J985" s="14"/>
      <c r="K985" s="14"/>
      <c r="L985" s="17"/>
      <c r="M985" s="17"/>
      <c r="N985" s="14"/>
      <c r="O985" s="14"/>
      <c r="P985" s="14"/>
      <c r="Q985" s="14"/>
      <c r="R985" s="14"/>
      <c r="S985" s="14"/>
      <c r="T985" s="14"/>
      <c r="U985" s="19"/>
      <c r="V985" s="14"/>
      <c r="W985" s="14"/>
      <c r="X985" s="14"/>
      <c r="Y985" s="14"/>
    </row>
    <row r="986">
      <c r="B986" s="13"/>
      <c r="C986" s="14"/>
      <c r="D986" s="14"/>
      <c r="E986" s="14"/>
      <c r="F986" s="14"/>
      <c r="G986" s="14"/>
      <c r="H986" s="14"/>
      <c r="I986" s="14"/>
      <c r="J986" s="14"/>
      <c r="K986" s="14"/>
      <c r="L986" s="17"/>
      <c r="M986" s="17"/>
      <c r="N986" s="14"/>
      <c r="O986" s="14"/>
      <c r="P986" s="14"/>
      <c r="Q986" s="14"/>
      <c r="R986" s="14"/>
      <c r="S986" s="14"/>
      <c r="T986" s="14"/>
      <c r="U986" s="19"/>
      <c r="V986" s="14"/>
      <c r="W986" s="14"/>
      <c r="X986" s="14"/>
      <c r="Y986" s="14"/>
    </row>
    <row r="987">
      <c r="B987" s="13"/>
      <c r="C987" s="14"/>
      <c r="D987" s="14"/>
      <c r="E987" s="14"/>
      <c r="F987" s="14"/>
      <c r="G987" s="14"/>
      <c r="H987" s="14"/>
      <c r="I987" s="14"/>
      <c r="J987" s="14"/>
      <c r="K987" s="14"/>
      <c r="L987" s="17"/>
      <c r="M987" s="17"/>
      <c r="N987" s="14"/>
      <c r="O987" s="14"/>
      <c r="P987" s="14"/>
      <c r="Q987" s="14"/>
      <c r="R987" s="14"/>
      <c r="S987" s="14"/>
      <c r="T987" s="14"/>
      <c r="U987" s="19"/>
      <c r="V987" s="14"/>
      <c r="W987" s="14"/>
      <c r="X987" s="14"/>
      <c r="Y987" s="14"/>
    </row>
    <row r="988">
      <c r="B988" s="13"/>
      <c r="C988" s="14"/>
      <c r="D988" s="14"/>
      <c r="E988" s="14"/>
      <c r="F988" s="14"/>
      <c r="G988" s="14"/>
      <c r="H988" s="14"/>
      <c r="I988" s="14"/>
      <c r="J988" s="14"/>
      <c r="K988" s="14"/>
      <c r="L988" s="17"/>
      <c r="M988" s="17"/>
      <c r="N988" s="14"/>
      <c r="O988" s="14"/>
      <c r="P988" s="14"/>
      <c r="Q988" s="14"/>
      <c r="R988" s="14"/>
      <c r="S988" s="14"/>
      <c r="T988" s="14"/>
      <c r="U988" s="19"/>
      <c r="V988" s="14"/>
      <c r="W988" s="14"/>
      <c r="X988" s="14"/>
      <c r="Y988" s="14"/>
    </row>
    <row r="989">
      <c r="B989" s="13"/>
      <c r="C989" s="14"/>
      <c r="D989" s="14"/>
      <c r="E989" s="14"/>
      <c r="F989" s="14"/>
      <c r="G989" s="14"/>
      <c r="H989" s="14"/>
      <c r="I989" s="14"/>
      <c r="J989" s="14"/>
      <c r="K989" s="14"/>
      <c r="L989" s="17"/>
      <c r="M989" s="17"/>
      <c r="N989" s="14"/>
      <c r="O989" s="14"/>
      <c r="P989" s="14"/>
      <c r="Q989" s="14"/>
      <c r="R989" s="14"/>
      <c r="S989" s="14"/>
      <c r="T989" s="14"/>
      <c r="U989" s="19"/>
      <c r="V989" s="14"/>
      <c r="W989" s="14"/>
      <c r="X989" s="14"/>
      <c r="Y989" s="14"/>
    </row>
    <row r="990">
      <c r="B990" s="13"/>
      <c r="C990" s="14"/>
      <c r="D990" s="14"/>
      <c r="E990" s="14"/>
      <c r="F990" s="14"/>
      <c r="G990" s="14"/>
      <c r="H990" s="14"/>
      <c r="I990" s="14"/>
      <c r="J990" s="14"/>
      <c r="K990" s="14"/>
      <c r="L990" s="17"/>
      <c r="M990" s="17"/>
      <c r="N990" s="14"/>
      <c r="O990" s="14"/>
      <c r="P990" s="14"/>
      <c r="Q990" s="14"/>
      <c r="R990" s="14"/>
      <c r="S990" s="14"/>
      <c r="T990" s="14"/>
      <c r="U990" s="19"/>
      <c r="V990" s="14"/>
      <c r="W990" s="14"/>
      <c r="X990" s="14"/>
      <c r="Y990" s="14"/>
    </row>
    <row r="991">
      <c r="B991" s="13"/>
      <c r="C991" s="14"/>
      <c r="D991" s="14"/>
      <c r="E991" s="14"/>
      <c r="F991" s="14"/>
      <c r="G991" s="14"/>
      <c r="H991" s="14"/>
      <c r="I991" s="14"/>
      <c r="J991" s="14"/>
      <c r="K991" s="14"/>
      <c r="L991" s="17"/>
      <c r="M991" s="17"/>
      <c r="N991" s="14"/>
      <c r="O991" s="14"/>
      <c r="P991" s="14"/>
      <c r="Q991" s="14"/>
      <c r="R991" s="14"/>
      <c r="S991" s="14"/>
      <c r="T991" s="14"/>
      <c r="U991" s="19"/>
      <c r="V991" s="14"/>
      <c r="W991" s="14"/>
      <c r="X991" s="14"/>
      <c r="Y991" s="14"/>
    </row>
    <row r="992">
      <c r="B992" s="13"/>
      <c r="C992" s="14"/>
      <c r="D992" s="14"/>
      <c r="E992" s="14"/>
      <c r="F992" s="14"/>
      <c r="G992" s="14"/>
      <c r="H992" s="14"/>
      <c r="I992" s="14"/>
      <c r="J992" s="14"/>
      <c r="K992" s="14"/>
      <c r="L992" s="17"/>
      <c r="M992" s="17"/>
      <c r="N992" s="14"/>
      <c r="O992" s="14"/>
      <c r="P992" s="14"/>
      <c r="Q992" s="14"/>
      <c r="R992" s="14"/>
      <c r="S992" s="14"/>
      <c r="T992" s="14"/>
      <c r="U992" s="19"/>
      <c r="V992" s="14"/>
      <c r="W992" s="14"/>
      <c r="X992" s="14"/>
      <c r="Y992" s="14"/>
    </row>
    <row r="993">
      <c r="B993" s="13"/>
      <c r="C993" s="14"/>
      <c r="D993" s="14"/>
      <c r="E993" s="14"/>
      <c r="F993" s="14"/>
      <c r="G993" s="14"/>
      <c r="H993" s="14"/>
      <c r="I993" s="14"/>
      <c r="J993" s="14"/>
      <c r="K993" s="14"/>
      <c r="L993" s="17"/>
      <c r="M993" s="17"/>
      <c r="N993" s="14"/>
      <c r="O993" s="14"/>
      <c r="P993" s="14"/>
      <c r="Q993" s="14"/>
      <c r="R993" s="14"/>
      <c r="S993" s="14"/>
      <c r="T993" s="14"/>
      <c r="U993" s="19"/>
      <c r="V993" s="14"/>
      <c r="W993" s="14"/>
      <c r="X993" s="14"/>
      <c r="Y993" s="14"/>
    </row>
    <row r="994">
      <c r="B994" s="13"/>
      <c r="C994" s="14"/>
      <c r="D994" s="14"/>
      <c r="E994" s="14"/>
      <c r="F994" s="14"/>
      <c r="G994" s="14"/>
      <c r="H994" s="14"/>
      <c r="I994" s="14"/>
      <c r="J994" s="14"/>
      <c r="K994" s="14"/>
      <c r="L994" s="17"/>
      <c r="M994" s="17"/>
      <c r="N994" s="14"/>
      <c r="O994" s="14"/>
      <c r="P994" s="14"/>
      <c r="Q994" s="14"/>
      <c r="R994" s="14"/>
      <c r="S994" s="14"/>
      <c r="T994" s="14"/>
      <c r="U994" s="19"/>
      <c r="V994" s="14"/>
      <c r="W994" s="14"/>
      <c r="X994" s="14"/>
      <c r="Y994" s="14"/>
    </row>
    <row r="995">
      <c r="B995" s="13"/>
      <c r="C995" s="14"/>
      <c r="D995" s="14"/>
      <c r="E995" s="14"/>
      <c r="F995" s="14"/>
      <c r="G995" s="14"/>
      <c r="H995" s="14"/>
      <c r="I995" s="14"/>
      <c r="J995" s="14"/>
      <c r="K995" s="14"/>
      <c r="L995" s="17"/>
      <c r="M995" s="17"/>
      <c r="N995" s="14"/>
      <c r="O995" s="14"/>
      <c r="P995" s="14"/>
      <c r="Q995" s="14"/>
      <c r="R995" s="14"/>
      <c r="S995" s="14"/>
      <c r="T995" s="14"/>
      <c r="U995" s="19"/>
      <c r="V995" s="14"/>
      <c r="W995" s="14"/>
      <c r="X995" s="14"/>
      <c r="Y995" s="14"/>
    </row>
    <row r="996">
      <c r="B996" s="13"/>
      <c r="C996" s="14"/>
      <c r="D996" s="14"/>
      <c r="E996" s="14"/>
      <c r="F996" s="14"/>
      <c r="G996" s="14"/>
      <c r="H996" s="14"/>
      <c r="I996" s="14"/>
      <c r="J996" s="14"/>
      <c r="K996" s="14"/>
      <c r="L996" s="17"/>
      <c r="M996" s="17"/>
      <c r="N996" s="14"/>
      <c r="O996" s="14"/>
      <c r="P996" s="14"/>
      <c r="Q996" s="14"/>
      <c r="R996" s="14"/>
      <c r="S996" s="14"/>
      <c r="T996" s="14"/>
      <c r="U996" s="19"/>
      <c r="V996" s="14"/>
      <c r="W996" s="14"/>
      <c r="X996" s="14"/>
      <c r="Y996" s="14"/>
    </row>
    <row r="997">
      <c r="B997" s="13"/>
      <c r="C997" s="14"/>
      <c r="D997" s="14"/>
      <c r="E997" s="14"/>
      <c r="F997" s="14"/>
      <c r="G997" s="14"/>
      <c r="H997" s="14"/>
      <c r="I997" s="14"/>
      <c r="J997" s="14"/>
      <c r="K997" s="14"/>
      <c r="L997" s="17"/>
      <c r="M997" s="17"/>
      <c r="N997" s="14"/>
      <c r="O997" s="14"/>
      <c r="P997" s="14"/>
      <c r="Q997" s="14"/>
      <c r="R997" s="14"/>
      <c r="S997" s="14"/>
      <c r="T997" s="14"/>
      <c r="U997" s="19"/>
      <c r="V997" s="14"/>
      <c r="W997" s="14"/>
      <c r="X997" s="14"/>
      <c r="Y997" s="14"/>
    </row>
    <row r="998">
      <c r="B998" s="13"/>
      <c r="C998" s="14"/>
      <c r="D998" s="14"/>
      <c r="E998" s="14"/>
      <c r="F998" s="14"/>
      <c r="G998" s="14"/>
      <c r="H998" s="14"/>
      <c r="I998" s="14"/>
      <c r="J998" s="14"/>
      <c r="K998" s="14"/>
      <c r="L998" s="17"/>
      <c r="M998" s="17"/>
      <c r="N998" s="14"/>
      <c r="O998" s="14"/>
      <c r="P998" s="14"/>
      <c r="Q998" s="14"/>
      <c r="R998" s="14"/>
      <c r="S998" s="14"/>
      <c r="T998" s="14"/>
      <c r="U998" s="19"/>
      <c r="V998" s="14"/>
      <c r="W998" s="14"/>
      <c r="X998" s="14"/>
      <c r="Y998" s="14"/>
    </row>
    <row r="999">
      <c r="B999" s="13"/>
      <c r="C999" s="14"/>
      <c r="D999" s="14"/>
      <c r="E999" s="14"/>
      <c r="F999" s="14"/>
      <c r="G999" s="14"/>
      <c r="H999" s="14"/>
      <c r="I999" s="14"/>
      <c r="J999" s="14"/>
      <c r="K999" s="14"/>
      <c r="L999" s="17"/>
      <c r="M999" s="17"/>
      <c r="N999" s="14"/>
      <c r="O999" s="14"/>
      <c r="P999" s="14"/>
      <c r="Q999" s="14"/>
      <c r="R999" s="14"/>
      <c r="S999" s="14"/>
      <c r="T999" s="14"/>
      <c r="U999" s="19"/>
      <c r="V999" s="14"/>
      <c r="W999" s="14"/>
      <c r="X999" s="14"/>
      <c r="Y999" s="14"/>
    </row>
    <row r="1000">
      <c r="B1000" s="13"/>
      <c r="C1000" s="14"/>
      <c r="D1000" s="14"/>
      <c r="E1000" s="14"/>
      <c r="F1000" s="14"/>
      <c r="G1000" s="14"/>
      <c r="H1000" s="14"/>
      <c r="I1000" s="14"/>
      <c r="J1000" s="14"/>
      <c r="K1000" s="14"/>
      <c r="L1000" s="17"/>
      <c r="M1000" s="17"/>
      <c r="N1000" s="14"/>
      <c r="O1000" s="14"/>
      <c r="P1000" s="14"/>
      <c r="Q1000" s="14"/>
      <c r="R1000" s="14"/>
      <c r="S1000" s="14"/>
      <c r="T1000" s="14"/>
      <c r="U1000" s="19"/>
      <c r="V1000" s="14"/>
      <c r="W1000" s="14"/>
      <c r="X1000" s="14"/>
      <c r="Y1000" s="14"/>
    </row>
    <row r="1001">
      <c r="B1001" s="13"/>
      <c r="C1001" s="14"/>
      <c r="D1001" s="14"/>
      <c r="E1001" s="14"/>
      <c r="F1001" s="14"/>
      <c r="G1001" s="14"/>
      <c r="H1001" s="14"/>
      <c r="I1001" s="14"/>
      <c r="J1001" s="14"/>
      <c r="K1001" s="14"/>
      <c r="L1001" s="17"/>
      <c r="M1001" s="17"/>
      <c r="N1001" s="14"/>
      <c r="O1001" s="14"/>
      <c r="P1001" s="14"/>
      <c r="Q1001" s="14"/>
      <c r="R1001" s="14"/>
      <c r="S1001" s="14"/>
      <c r="T1001" s="14"/>
      <c r="U1001" s="19"/>
      <c r="V1001" s="14"/>
      <c r="W1001" s="14"/>
      <c r="X1001" s="14"/>
      <c r="Y1001" s="1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14"/>
    <col customWidth="1" min="2" max="2" width="18.29"/>
    <col customWidth="1" min="3" max="5" width="4.57"/>
    <col customWidth="1" min="6" max="7" width="3.86"/>
    <col customWidth="1" min="8" max="8" width="4.29"/>
    <col customWidth="1" min="9" max="9" width="5.57"/>
    <col customWidth="1" min="10" max="10" width="4.14"/>
    <col customWidth="1" min="11" max="11" width="5.57"/>
    <col customWidth="1" min="12" max="12" width="6.71"/>
    <col customWidth="1" min="13" max="15" width="10.14"/>
    <col customWidth="1" min="16" max="16" width="10.57"/>
    <col customWidth="1" min="17" max="17" width="11.86"/>
    <col customWidth="1" min="18" max="18" width="10.43"/>
    <col customWidth="1" min="19" max="19" width="11.86"/>
    <col customWidth="1" min="20" max="20" width="16.0"/>
  </cols>
  <sheetData>
    <row r="1">
      <c r="A1" s="12" t="s">
        <v>1292</v>
      </c>
      <c r="B1" s="26" t="s">
        <v>1175</v>
      </c>
      <c r="C1" s="13"/>
      <c r="D1" s="14">
        <f>VLOOKUP(B1, 'LHP v. RHB'!C:BD, 27, FALSE)</f>
        <v>533</v>
      </c>
      <c r="E1" s="15">
        <f>VLOOKUP(B1, 'LHP v. RHB'!C:BD, 53, FALSE)</f>
        <v>83</v>
      </c>
      <c r="F1" s="15">
        <f>VLOOKUP(B1, 'LHP v. RHB'!C:BD, 35, FALSE)</f>
        <v>26</v>
      </c>
      <c r="G1" s="15">
        <f>VLOOKUP(B1, 'LHP v. RHB'!C:BD, 36, FALSE)</f>
        <v>7</v>
      </c>
      <c r="H1" s="15">
        <f>VLOOKUP(B1, 'LHP v. RHB'!C:BD, 37, FALSE)</f>
        <v>26</v>
      </c>
      <c r="I1" s="15">
        <f>VLOOKUP(B1, 'LHP v. RHB'!C:BD, 47, FALSE)</f>
        <v>4</v>
      </c>
      <c r="J1" s="15">
        <f>VLOOKUP(B1, 'LHP v. RHB'!C:BD, 40, FALSE)</f>
        <v>43</v>
      </c>
      <c r="K1" s="15">
        <f>VLOOKUP(B1, 'LHP v. RHB'!C:BD, 54, FALSE)</f>
        <v>0</v>
      </c>
      <c r="L1" s="16"/>
      <c r="M1" s="17"/>
      <c r="N1" s="14"/>
      <c r="O1" s="14"/>
      <c r="P1" s="14"/>
      <c r="Q1" s="14"/>
      <c r="R1" s="14"/>
      <c r="S1" s="14"/>
      <c r="T1" s="18">
        <f>AVERAGE(T3:T1001)</f>
        <v>1.454070213</v>
      </c>
      <c r="U1" s="14"/>
      <c r="V1" s="14"/>
      <c r="W1" s="14"/>
      <c r="X1" s="14"/>
      <c r="Y1" s="14"/>
      <c r="Z1" s="14"/>
    </row>
    <row r="2">
      <c r="A2" s="1" t="s">
        <v>2</v>
      </c>
      <c r="B2" s="13"/>
      <c r="C2" s="12" t="s">
        <v>6</v>
      </c>
      <c r="D2" s="12" t="s">
        <v>9</v>
      </c>
      <c r="E2" s="12" t="s">
        <v>32</v>
      </c>
      <c r="F2" s="12" t="s">
        <v>13</v>
      </c>
      <c r="G2" s="12" t="s">
        <v>14</v>
      </c>
      <c r="H2" s="12" t="s">
        <v>7</v>
      </c>
      <c r="I2" s="12" t="s">
        <v>26</v>
      </c>
      <c r="J2" s="12" t="s">
        <v>18</v>
      </c>
      <c r="K2" s="12" t="s">
        <v>33</v>
      </c>
      <c r="L2" s="20" t="s">
        <v>1293</v>
      </c>
      <c r="M2" s="20" t="s">
        <v>1294</v>
      </c>
      <c r="N2" s="12" t="s">
        <v>1295</v>
      </c>
      <c r="O2" s="12" t="s">
        <v>1296</v>
      </c>
      <c r="P2" s="12" t="s">
        <v>1297</v>
      </c>
      <c r="Q2" s="12" t="s">
        <v>1298</v>
      </c>
      <c r="R2" s="12" t="s">
        <v>1299</v>
      </c>
      <c r="S2" s="12" t="s">
        <v>1300</v>
      </c>
      <c r="T2" s="12" t="s">
        <v>1301</v>
      </c>
      <c r="U2" s="21" t="s">
        <v>1302</v>
      </c>
      <c r="V2" s="14"/>
      <c r="W2" s="14"/>
      <c r="X2" s="14"/>
      <c r="Y2" s="14"/>
      <c r="Z2" s="14"/>
    </row>
    <row r="3">
      <c r="A3" s="4" t="s">
        <v>66</v>
      </c>
      <c r="B3" s="13"/>
      <c r="C3" s="12">
        <f>VLOOKUP(A3,'RHB v. LHP'!C:AH, 5, FALSE)</f>
        <v>98</v>
      </c>
      <c r="D3" s="22">
        <f>VLOOKUP(A3,'RHB v. LHP'!C:AH, 8, FALSE)</f>
        <v>213</v>
      </c>
      <c r="E3" s="22">
        <f>VLOOKUP(A3,'RHB v. LHP'!C:AH, 31, FALSE)</f>
        <v>33</v>
      </c>
      <c r="F3" s="15">
        <f>VLOOKUP(A3,'RHB v. LHP'!C:AH, 12, FALSE)</f>
        <v>13</v>
      </c>
      <c r="G3" s="15">
        <f>VLOOKUP(A3,'RHB v. LHP'!C:AH, 13, FALSE)</f>
        <v>1</v>
      </c>
      <c r="H3" s="15">
        <f>VLOOKUP(A3,'RHB v. LHP'!C:AH, 6, FALSE)</f>
        <v>21</v>
      </c>
      <c r="I3" s="15">
        <f>VLOOKUP(A3,'RHB v. LHP'!C:AH, 25, FALSE)</f>
        <v>3</v>
      </c>
      <c r="J3" s="15">
        <f>VLOOKUP(A3,'RHB v. LHP'!C:AH, 17, FALSE)</f>
        <v>29</v>
      </c>
      <c r="K3" s="23">
        <f>VLOOKUP(A3,'RHB v. LHP'!C:AH, 32, FALSE)</f>
        <v>1</v>
      </c>
      <c r="L3" s="17">
        <f t="shared" ref="L3:L341" si="1">D3/C3</f>
        <v>2.173469388</v>
      </c>
      <c r="M3" s="17">
        <f t="shared" ref="M3:M341" si="2">(((E3+$E$1)*3)/(D3+$D$1))</f>
        <v>0.4664879357</v>
      </c>
      <c r="N3" s="24">
        <f t="shared" ref="N3:N341" si="3">(((F3+$F$1)*5)/(D3+$D$1))</f>
        <v>0.2613941019</v>
      </c>
      <c r="O3" s="24">
        <f t="shared" ref="O3:O341" si="4">(((G3+$G$1)*8)/(D3+$D$1))</f>
        <v>0.08579088472</v>
      </c>
      <c r="P3" s="24">
        <f t="shared" ref="P3:P341" si="5">(((H3+$H$1)*10)/(D3+$D$1))</f>
        <v>0.6300268097</v>
      </c>
      <c r="Q3" s="24">
        <f t="shared" ref="Q3:Q341" si="6">(((I3+$I$1)*2)/(D3+$D$1))</f>
        <v>0.01876675603</v>
      </c>
      <c r="R3" s="24">
        <f t="shared" ref="R3:R341" si="7">(((J3+$J$1)*2)/(D3+$D$1))</f>
        <v>0.1930294906</v>
      </c>
      <c r="S3" s="17">
        <f t="shared" ref="S3:S341" si="8">(((K3+$K$1)*5)/(D3+$D$1))</f>
        <v>0.006702412869</v>
      </c>
      <c r="T3" s="17">
        <f t="shared" ref="T3:T341" si="9">M3+N3+O3+P3+Q3+R3+S3</f>
        <v>1.662198391</v>
      </c>
      <c r="U3" s="27">
        <f t="shared" ref="U3:U341" si="10">(((T3*0.199549)+T3)*3515.66)/1.473595629</f>
        <v>4756.958842</v>
      </c>
      <c r="V3" s="14"/>
      <c r="W3" s="14"/>
      <c r="X3" s="14"/>
      <c r="Y3" s="14"/>
      <c r="Z3" s="14"/>
    </row>
    <row r="4">
      <c r="A4" s="4" t="s">
        <v>202</v>
      </c>
      <c r="B4" s="13"/>
      <c r="C4" s="12">
        <f>VLOOKUP(A4,'RHB v. LHP'!C:AH, 5, FALSE)</f>
        <v>86</v>
      </c>
      <c r="D4" s="22">
        <f>VLOOKUP(A4,'RHB v. LHP'!C:AH, 8, FALSE)</f>
        <v>190</v>
      </c>
      <c r="E4" s="22">
        <f>VLOOKUP(A4,'RHB v. LHP'!C:AH, 31, FALSE)</f>
        <v>29</v>
      </c>
      <c r="F4" s="15">
        <f>VLOOKUP(A4,'RHB v. LHP'!C:AH, 12, FALSE)</f>
        <v>6</v>
      </c>
      <c r="G4" s="15">
        <f>VLOOKUP(A4,'RHB v. LHP'!C:AH, 13, FALSE)</f>
        <v>0</v>
      </c>
      <c r="H4" s="15">
        <f>VLOOKUP(A4,'RHB v. LHP'!C:AH, 6, FALSE)</f>
        <v>22</v>
      </c>
      <c r="I4" s="15">
        <f>VLOOKUP(A4,'RHB v. LHP'!C:AH, 25, FALSE)</f>
        <v>3</v>
      </c>
      <c r="J4" s="15">
        <f>VLOOKUP(A4,'RHB v. LHP'!C:AH, 17, FALSE)</f>
        <v>26</v>
      </c>
      <c r="K4" s="23">
        <f>VLOOKUP(A4,'RHB v. LHP'!C:AH, 32, FALSE)</f>
        <v>0</v>
      </c>
      <c r="L4" s="17">
        <f t="shared" si="1"/>
        <v>2.209302326</v>
      </c>
      <c r="M4" s="17">
        <f t="shared" si="2"/>
        <v>0.4647302905</v>
      </c>
      <c r="N4" s="24">
        <f t="shared" si="3"/>
        <v>0.2213001383</v>
      </c>
      <c r="O4" s="24">
        <f t="shared" si="4"/>
        <v>0.07745504841</v>
      </c>
      <c r="P4" s="24">
        <f t="shared" si="5"/>
        <v>0.6639004149</v>
      </c>
      <c r="Q4" s="24">
        <f t="shared" si="6"/>
        <v>0.0193637621</v>
      </c>
      <c r="R4" s="24">
        <f t="shared" si="7"/>
        <v>0.1908713693</v>
      </c>
      <c r="S4" s="17">
        <f t="shared" si="8"/>
        <v>0</v>
      </c>
      <c r="T4" s="17">
        <f t="shared" si="9"/>
        <v>1.637621024</v>
      </c>
      <c r="U4" s="27">
        <f t="shared" si="10"/>
        <v>4686.622155</v>
      </c>
      <c r="V4" s="14"/>
      <c r="W4" s="14"/>
      <c r="X4" s="14"/>
      <c r="Y4" s="14"/>
      <c r="Z4" s="14"/>
    </row>
    <row r="5">
      <c r="A5" s="4" t="s">
        <v>143</v>
      </c>
      <c r="B5" s="13"/>
      <c r="C5" s="12">
        <f>VLOOKUP(A5,'RHB v. LHP'!C:AH, 5, FALSE)</f>
        <v>96</v>
      </c>
      <c r="D5" s="22">
        <f>VLOOKUP(A5,'RHB v. LHP'!C:AH, 8, FALSE)</f>
        <v>226</v>
      </c>
      <c r="E5" s="22">
        <f>VLOOKUP(A5,'RHB v. LHP'!C:AH, 31, FALSE)</f>
        <v>31</v>
      </c>
      <c r="F5" s="15">
        <f>VLOOKUP(A5,'RHB v. LHP'!C:AH, 12, FALSE)</f>
        <v>19</v>
      </c>
      <c r="G5" s="15">
        <f>VLOOKUP(A5,'RHB v. LHP'!C:AH, 13, FALSE)</f>
        <v>1</v>
      </c>
      <c r="H5" s="15">
        <f>VLOOKUP(A5,'RHB v. LHP'!C:AH, 6, FALSE)</f>
        <v>17</v>
      </c>
      <c r="I5" s="15">
        <f>VLOOKUP(A5,'RHB v. LHP'!C:AH, 25, FALSE)</f>
        <v>1</v>
      </c>
      <c r="J5" s="15">
        <f>VLOOKUP(A5,'RHB v. LHP'!C:AH, 17, FALSE)</f>
        <v>33</v>
      </c>
      <c r="K5" s="23">
        <f>VLOOKUP(A5,'RHB v. LHP'!C:AH, 32, FALSE)</f>
        <v>1</v>
      </c>
      <c r="L5" s="17">
        <f t="shared" si="1"/>
        <v>2.354166667</v>
      </c>
      <c r="M5" s="17">
        <f t="shared" si="2"/>
        <v>0.4505928854</v>
      </c>
      <c r="N5" s="24">
        <f t="shared" si="3"/>
        <v>0.2964426877</v>
      </c>
      <c r="O5" s="24">
        <f t="shared" si="4"/>
        <v>0.08432147563</v>
      </c>
      <c r="P5" s="24">
        <f t="shared" si="5"/>
        <v>0.5665349144</v>
      </c>
      <c r="Q5" s="24">
        <f t="shared" si="6"/>
        <v>0.01317523057</v>
      </c>
      <c r="R5" s="24">
        <f t="shared" si="7"/>
        <v>0.2002635046</v>
      </c>
      <c r="S5" s="17">
        <f t="shared" si="8"/>
        <v>0.006587615283</v>
      </c>
      <c r="T5" s="17">
        <f t="shared" si="9"/>
        <v>1.617918314</v>
      </c>
      <c r="U5" s="27">
        <f t="shared" si="10"/>
        <v>4630.235997</v>
      </c>
      <c r="V5" s="14"/>
      <c r="W5" s="14"/>
      <c r="X5" s="14"/>
      <c r="Y5" s="14"/>
      <c r="Z5" s="14"/>
    </row>
    <row r="6">
      <c r="A6" s="4" t="s">
        <v>119</v>
      </c>
      <c r="B6" s="13"/>
      <c r="C6" s="12">
        <f>VLOOKUP(A6,'RHB v. LHP'!C:AH, 5, FALSE)</f>
        <v>92</v>
      </c>
      <c r="D6" s="22">
        <f>VLOOKUP(A6,'RHB v. LHP'!C:AH, 8, FALSE)</f>
        <v>233</v>
      </c>
      <c r="E6" s="22">
        <f>VLOOKUP(A6,'RHB v. LHP'!C:AH, 31, FALSE)</f>
        <v>38</v>
      </c>
      <c r="F6" s="15">
        <f>VLOOKUP(A6,'RHB v. LHP'!C:AH, 12, FALSE)</f>
        <v>14</v>
      </c>
      <c r="G6" s="15">
        <f>VLOOKUP(A6,'RHB v. LHP'!C:AH, 13, FALSE)</f>
        <v>2</v>
      </c>
      <c r="H6" s="15">
        <f>VLOOKUP(A6,'RHB v. LHP'!C:AH, 6, FALSE)</f>
        <v>13</v>
      </c>
      <c r="I6" s="15">
        <f>VLOOKUP(A6,'RHB v. LHP'!C:AH, 25, FALSE)</f>
        <v>2</v>
      </c>
      <c r="J6" s="15">
        <f>VLOOKUP(A6,'RHB v. LHP'!C:AH, 17, FALSE)</f>
        <v>21</v>
      </c>
      <c r="K6" s="23">
        <f>VLOOKUP(A6,'RHB v. LHP'!C:AH, 32, FALSE)</f>
        <v>9</v>
      </c>
      <c r="L6" s="17">
        <f t="shared" si="1"/>
        <v>2.532608696</v>
      </c>
      <c r="M6" s="17">
        <f t="shared" si="2"/>
        <v>0.4738903394</v>
      </c>
      <c r="N6" s="24">
        <f t="shared" si="3"/>
        <v>0.2610966057</v>
      </c>
      <c r="O6" s="24">
        <f t="shared" si="4"/>
        <v>0.09399477807</v>
      </c>
      <c r="P6" s="24">
        <f t="shared" si="5"/>
        <v>0.5091383812</v>
      </c>
      <c r="Q6" s="24">
        <f t="shared" si="6"/>
        <v>0.01566579634</v>
      </c>
      <c r="R6" s="24">
        <f t="shared" si="7"/>
        <v>0.1671018277</v>
      </c>
      <c r="S6" s="17">
        <f t="shared" si="8"/>
        <v>0.05874673629</v>
      </c>
      <c r="T6" s="17">
        <f t="shared" si="9"/>
        <v>1.579634465</v>
      </c>
      <c r="U6" s="27">
        <f t="shared" si="10"/>
        <v>4520.673448</v>
      </c>
      <c r="V6" s="14"/>
      <c r="W6" s="14"/>
      <c r="X6" s="14"/>
      <c r="Y6" s="14"/>
      <c r="Z6" s="14"/>
    </row>
    <row r="7">
      <c r="A7" s="4" t="s">
        <v>38</v>
      </c>
      <c r="B7" s="13"/>
      <c r="C7" s="12">
        <f>VLOOKUP(A7,'RHB v. LHP'!C:AH, 5, FALSE)</f>
        <v>98</v>
      </c>
      <c r="D7" s="22">
        <f>VLOOKUP(A7,'RHB v. LHP'!C:AH, 8, FALSE)</f>
        <v>221</v>
      </c>
      <c r="E7" s="22">
        <f>VLOOKUP(A7,'RHB v. LHP'!C:AH, 31, FALSE)</f>
        <v>44</v>
      </c>
      <c r="F7" s="15">
        <f>VLOOKUP(A7,'RHB v. LHP'!C:AH, 12, FALSE)</f>
        <v>17</v>
      </c>
      <c r="G7" s="15">
        <f>VLOOKUP(A7,'RHB v. LHP'!C:AH, 13, FALSE)</f>
        <v>1</v>
      </c>
      <c r="H7" s="15">
        <f>VLOOKUP(A7,'RHB v. LHP'!C:AH, 6, FALSE)</f>
        <v>13</v>
      </c>
      <c r="I7" s="15">
        <f>VLOOKUP(A7,'RHB v. LHP'!C:AH, 25, FALSE)</f>
        <v>3</v>
      </c>
      <c r="J7" s="15">
        <f>VLOOKUP(A7,'RHB v. LHP'!C:AH, 17, FALSE)</f>
        <v>7</v>
      </c>
      <c r="K7" s="23">
        <f>VLOOKUP(A7,'RHB v. LHP'!C:AH, 32, FALSE)</f>
        <v>2</v>
      </c>
      <c r="L7" s="17">
        <f t="shared" si="1"/>
        <v>2.255102041</v>
      </c>
      <c r="M7" s="17">
        <f t="shared" si="2"/>
        <v>0.5053050398</v>
      </c>
      <c r="N7" s="24">
        <f t="shared" si="3"/>
        <v>0.2851458886</v>
      </c>
      <c r="O7" s="24">
        <f t="shared" si="4"/>
        <v>0.0848806366</v>
      </c>
      <c r="P7" s="24">
        <f t="shared" si="5"/>
        <v>0.5172413793</v>
      </c>
      <c r="Q7" s="24">
        <f t="shared" si="6"/>
        <v>0.01856763926</v>
      </c>
      <c r="R7" s="24">
        <f t="shared" si="7"/>
        <v>0.1326259947</v>
      </c>
      <c r="S7" s="17">
        <f t="shared" si="8"/>
        <v>0.01326259947</v>
      </c>
      <c r="T7" s="17">
        <f t="shared" si="9"/>
        <v>1.557029178</v>
      </c>
      <c r="U7" s="27">
        <f t="shared" si="10"/>
        <v>4455.980557</v>
      </c>
      <c r="V7" s="14"/>
      <c r="W7" s="14"/>
      <c r="X7" s="14"/>
      <c r="Y7" s="14"/>
      <c r="Z7" s="14"/>
    </row>
    <row r="8">
      <c r="A8" s="4" t="s">
        <v>90</v>
      </c>
      <c r="B8" s="13"/>
      <c r="C8" s="12">
        <f>VLOOKUP(A8,'RHB v. LHP'!C:AH, 5, FALSE)</f>
        <v>79</v>
      </c>
      <c r="D8" s="22">
        <f>VLOOKUP(A8,'RHB v. LHP'!C:AH, 8, FALSE)</f>
        <v>195</v>
      </c>
      <c r="E8" s="22">
        <f>VLOOKUP(A8,'RHB v. LHP'!C:AH, 31, FALSE)</f>
        <v>40</v>
      </c>
      <c r="F8" s="15">
        <f>VLOOKUP(A8,'RHB v. LHP'!C:AH, 12, FALSE)</f>
        <v>15</v>
      </c>
      <c r="G8" s="15">
        <f>VLOOKUP(A8,'RHB v. LHP'!C:AH, 13, FALSE)</f>
        <v>1</v>
      </c>
      <c r="H8" s="15">
        <f>VLOOKUP(A8,'RHB v. LHP'!C:AH, 6, FALSE)</f>
        <v>11</v>
      </c>
      <c r="I8" s="15">
        <f>VLOOKUP(A8,'RHB v. LHP'!C:AH, 25, FALSE)</f>
        <v>0</v>
      </c>
      <c r="J8" s="15">
        <f>VLOOKUP(A8,'RHB v. LHP'!C:AH, 17, FALSE)</f>
        <v>11</v>
      </c>
      <c r="K8" s="23">
        <f>VLOOKUP(A8,'RHB v. LHP'!C:AH, 32, FALSE)</f>
        <v>3</v>
      </c>
      <c r="L8" s="17">
        <f t="shared" si="1"/>
        <v>2.46835443</v>
      </c>
      <c r="M8" s="17">
        <f t="shared" si="2"/>
        <v>0.5068681319</v>
      </c>
      <c r="N8" s="24">
        <f t="shared" si="3"/>
        <v>0.2815934066</v>
      </c>
      <c r="O8" s="24">
        <f t="shared" si="4"/>
        <v>0.08791208791</v>
      </c>
      <c r="P8" s="24">
        <f t="shared" si="5"/>
        <v>0.5082417582</v>
      </c>
      <c r="Q8" s="24">
        <f t="shared" si="6"/>
        <v>0.01098901099</v>
      </c>
      <c r="R8" s="24">
        <f t="shared" si="7"/>
        <v>0.1483516484</v>
      </c>
      <c r="S8" s="17">
        <f t="shared" si="8"/>
        <v>0.0206043956</v>
      </c>
      <c r="T8" s="17">
        <f t="shared" si="9"/>
        <v>1.56456044</v>
      </c>
      <c r="U8" s="27">
        <f t="shared" si="10"/>
        <v>4477.533882</v>
      </c>
      <c r="V8" s="14"/>
      <c r="W8" s="14"/>
      <c r="X8" s="14"/>
      <c r="Y8" s="14"/>
      <c r="Z8" s="14"/>
    </row>
    <row r="9">
      <c r="A9" s="4" t="s">
        <v>224</v>
      </c>
      <c r="B9" s="13"/>
      <c r="C9" s="12">
        <f>VLOOKUP(A9,'RHB v. LHP'!C:AH, 5, FALSE)</f>
        <v>58</v>
      </c>
      <c r="D9" s="22">
        <f>VLOOKUP(A9,'RHB v. LHP'!C:AH, 8, FALSE)</f>
        <v>139</v>
      </c>
      <c r="E9" s="22">
        <f>VLOOKUP(A9,'RHB v. LHP'!C:AH, 31, FALSE)</f>
        <v>22</v>
      </c>
      <c r="F9" s="15">
        <f>VLOOKUP(A9,'RHB v. LHP'!C:AH, 12, FALSE)</f>
        <v>7</v>
      </c>
      <c r="G9" s="15">
        <f>VLOOKUP(A9,'RHB v. LHP'!C:AH, 13, FALSE)</f>
        <v>0</v>
      </c>
      <c r="H9" s="15">
        <f>VLOOKUP(A9,'RHB v. LHP'!C:AH, 6, FALSE)</f>
        <v>11</v>
      </c>
      <c r="I9" s="15">
        <f>VLOOKUP(A9,'RHB v. LHP'!C:AH, 25, FALSE)</f>
        <v>2</v>
      </c>
      <c r="J9" s="15">
        <f>VLOOKUP(A9,'RHB v. LHP'!C:AH, 17, FALSE)</f>
        <v>22</v>
      </c>
      <c r="K9" s="23">
        <f>VLOOKUP(A9,'RHB v. LHP'!C:AH, 32, FALSE)</f>
        <v>3</v>
      </c>
      <c r="L9" s="17">
        <f t="shared" si="1"/>
        <v>2.396551724</v>
      </c>
      <c r="M9" s="17">
        <f t="shared" si="2"/>
        <v>0.46875</v>
      </c>
      <c r="N9" s="24">
        <f t="shared" si="3"/>
        <v>0.2455357143</v>
      </c>
      <c r="O9" s="24">
        <f t="shared" si="4"/>
        <v>0.08333333333</v>
      </c>
      <c r="P9" s="24">
        <f t="shared" si="5"/>
        <v>0.5505952381</v>
      </c>
      <c r="Q9" s="24">
        <f t="shared" si="6"/>
        <v>0.01785714286</v>
      </c>
      <c r="R9" s="24">
        <f t="shared" si="7"/>
        <v>0.193452381</v>
      </c>
      <c r="S9" s="17">
        <f t="shared" si="8"/>
        <v>0.02232142857</v>
      </c>
      <c r="T9" s="17">
        <f t="shared" si="9"/>
        <v>1.581845238</v>
      </c>
      <c r="U9" s="27">
        <f t="shared" si="10"/>
        <v>4527.000345</v>
      </c>
      <c r="V9" s="14"/>
      <c r="W9" s="14"/>
      <c r="X9" s="14"/>
      <c r="Y9" s="14"/>
      <c r="Z9" s="14"/>
    </row>
    <row r="10">
      <c r="A10" s="4" t="s">
        <v>266</v>
      </c>
      <c r="B10" s="13"/>
      <c r="C10" s="12">
        <f>VLOOKUP(A10,'RHB v. LHP'!C:AH, 5, FALSE)</f>
        <v>93</v>
      </c>
      <c r="D10" s="22">
        <f>VLOOKUP(A10,'RHB v. LHP'!C:AH, 8, FALSE)</f>
        <v>196</v>
      </c>
      <c r="E10" s="22">
        <f>VLOOKUP(A10,'RHB v. LHP'!C:AH, 31, FALSE)</f>
        <v>32</v>
      </c>
      <c r="F10" s="15">
        <f>VLOOKUP(A10,'RHB v. LHP'!C:AH, 12, FALSE)</f>
        <v>7</v>
      </c>
      <c r="G10" s="15">
        <f>VLOOKUP(A10,'RHB v. LHP'!C:AH, 13, FALSE)</f>
        <v>1</v>
      </c>
      <c r="H10" s="15">
        <f>VLOOKUP(A10,'RHB v. LHP'!C:AH, 6, FALSE)</f>
        <v>17</v>
      </c>
      <c r="I10" s="15">
        <f>VLOOKUP(A10,'RHB v. LHP'!C:AH, 25, FALSE)</f>
        <v>1</v>
      </c>
      <c r="J10" s="15">
        <f>VLOOKUP(A10,'RHB v. LHP'!C:AH, 17, FALSE)</f>
        <v>21</v>
      </c>
      <c r="K10" s="23">
        <f>VLOOKUP(A10,'RHB v. LHP'!C:AH, 32, FALSE)</f>
        <v>-1</v>
      </c>
      <c r="L10" s="17">
        <f t="shared" si="1"/>
        <v>2.107526882</v>
      </c>
      <c r="M10" s="17">
        <f t="shared" si="2"/>
        <v>0.4732510288</v>
      </c>
      <c r="N10" s="24">
        <f t="shared" si="3"/>
        <v>0.2263374486</v>
      </c>
      <c r="O10" s="24">
        <f t="shared" si="4"/>
        <v>0.0877914952</v>
      </c>
      <c r="P10" s="24">
        <f t="shared" si="5"/>
        <v>0.5898491084</v>
      </c>
      <c r="Q10" s="24">
        <f t="shared" si="6"/>
        <v>0.01371742112</v>
      </c>
      <c r="R10" s="24">
        <f t="shared" si="7"/>
        <v>0.1755829904</v>
      </c>
      <c r="S10" s="17">
        <f t="shared" si="8"/>
        <v>-0.006858710562</v>
      </c>
      <c r="T10" s="17">
        <f t="shared" si="9"/>
        <v>1.559670782</v>
      </c>
      <c r="U10" s="27">
        <f t="shared" si="10"/>
        <v>4463.540426</v>
      </c>
      <c r="V10" s="14"/>
      <c r="W10" s="14"/>
      <c r="X10" s="14"/>
      <c r="Y10" s="14"/>
      <c r="Z10" s="14"/>
    </row>
    <row r="11">
      <c r="A11" s="4" t="s">
        <v>225</v>
      </c>
      <c r="B11" s="13"/>
      <c r="C11" s="12">
        <f>VLOOKUP(A11,'RHB v. LHP'!C:AH, 5, FALSE)</f>
        <v>81</v>
      </c>
      <c r="D11" s="22">
        <f>VLOOKUP(A11,'RHB v. LHP'!C:AH, 8, FALSE)</f>
        <v>198</v>
      </c>
      <c r="E11" s="22">
        <f>VLOOKUP(A11,'RHB v. LHP'!C:AH, 31, FALSE)</f>
        <v>43</v>
      </c>
      <c r="F11" s="15">
        <f>VLOOKUP(A11,'RHB v. LHP'!C:AH, 12, FALSE)</f>
        <v>12</v>
      </c>
      <c r="G11" s="15">
        <f>VLOOKUP(A11,'RHB v. LHP'!C:AH, 13, FALSE)</f>
        <v>1</v>
      </c>
      <c r="H11" s="15">
        <f>VLOOKUP(A11,'RHB v. LHP'!C:AH, 6, FALSE)</f>
        <v>10</v>
      </c>
      <c r="I11" s="15">
        <f>VLOOKUP(A11,'RHB v. LHP'!C:AH, 25, FALSE)</f>
        <v>0</v>
      </c>
      <c r="J11" s="15">
        <f>VLOOKUP(A11,'RHB v. LHP'!C:AH, 17, FALSE)</f>
        <v>19</v>
      </c>
      <c r="K11" s="23">
        <f>VLOOKUP(A11,'RHB v. LHP'!C:AH, 32, FALSE)</f>
        <v>2</v>
      </c>
      <c r="L11" s="17">
        <f t="shared" si="1"/>
        <v>2.444444444</v>
      </c>
      <c r="M11" s="17">
        <f t="shared" si="2"/>
        <v>0.5170998632</v>
      </c>
      <c r="N11" s="24">
        <f t="shared" si="3"/>
        <v>0.2599179207</v>
      </c>
      <c r="O11" s="24">
        <f t="shared" si="4"/>
        <v>0.08755129959</v>
      </c>
      <c r="P11" s="24">
        <f t="shared" si="5"/>
        <v>0.4924760602</v>
      </c>
      <c r="Q11" s="24">
        <f t="shared" si="6"/>
        <v>0.01094391245</v>
      </c>
      <c r="R11" s="24">
        <f t="shared" si="7"/>
        <v>0.169630643</v>
      </c>
      <c r="S11" s="17">
        <f t="shared" si="8"/>
        <v>0.01367989056</v>
      </c>
      <c r="T11" s="17">
        <f t="shared" si="9"/>
        <v>1.55129959</v>
      </c>
      <c r="U11" s="27">
        <f t="shared" si="10"/>
        <v>4439.583348</v>
      </c>
      <c r="V11" s="14"/>
      <c r="W11" s="14"/>
      <c r="X11" s="14"/>
      <c r="Y11" s="14"/>
      <c r="Z11" s="14"/>
    </row>
    <row r="12">
      <c r="A12" s="4" t="s">
        <v>47</v>
      </c>
      <c r="B12" s="13"/>
      <c r="C12" s="12">
        <f>VLOOKUP(A12,'RHB v. LHP'!C:AH, 5, FALSE)</f>
        <v>80</v>
      </c>
      <c r="D12" s="22">
        <f>VLOOKUP(A12,'RHB v. LHP'!C:AH, 8, FALSE)</f>
        <v>168</v>
      </c>
      <c r="E12" s="22">
        <f>VLOOKUP(A12,'RHB v. LHP'!C:AH, 31, FALSE)</f>
        <v>37</v>
      </c>
      <c r="F12" s="15">
        <f>VLOOKUP(A12,'RHB v. LHP'!C:AH, 12, FALSE)</f>
        <v>9</v>
      </c>
      <c r="G12" s="15">
        <f>VLOOKUP(A12,'RHB v. LHP'!C:AH, 13, FALSE)</f>
        <v>1</v>
      </c>
      <c r="H12" s="15">
        <f>VLOOKUP(A12,'RHB v. LHP'!C:AH, 6, FALSE)</f>
        <v>11</v>
      </c>
      <c r="I12" s="15">
        <f>VLOOKUP(A12,'RHB v. LHP'!C:AH, 25, FALSE)</f>
        <v>1</v>
      </c>
      <c r="J12" s="15">
        <f>VLOOKUP(A12,'RHB v. LHP'!C:AH, 17, FALSE)</f>
        <v>7</v>
      </c>
      <c r="K12" s="23">
        <f>VLOOKUP(A12,'RHB v. LHP'!C:AH, 32, FALSE)</f>
        <v>3</v>
      </c>
      <c r="L12" s="17">
        <f t="shared" si="1"/>
        <v>2.1</v>
      </c>
      <c r="M12" s="17">
        <f t="shared" si="2"/>
        <v>0.5135520685</v>
      </c>
      <c r="N12" s="24">
        <f t="shared" si="3"/>
        <v>0.2496433666</v>
      </c>
      <c r="O12" s="24">
        <f t="shared" si="4"/>
        <v>0.09129814551</v>
      </c>
      <c r="P12" s="24">
        <f t="shared" si="5"/>
        <v>0.5278174037</v>
      </c>
      <c r="Q12" s="24">
        <f t="shared" si="6"/>
        <v>0.01426533524</v>
      </c>
      <c r="R12" s="24">
        <f t="shared" si="7"/>
        <v>0.1426533524</v>
      </c>
      <c r="S12" s="17">
        <f t="shared" si="8"/>
        <v>0.02139800285</v>
      </c>
      <c r="T12" s="17">
        <f t="shared" si="9"/>
        <v>1.560627675</v>
      </c>
      <c r="U12" s="27">
        <f t="shared" si="10"/>
        <v>4466.278908</v>
      </c>
      <c r="V12" s="14"/>
      <c r="W12" s="14"/>
      <c r="X12" s="14"/>
      <c r="Y12" s="14"/>
      <c r="Z12" s="14"/>
    </row>
    <row r="13">
      <c r="A13" s="4" t="s">
        <v>114</v>
      </c>
      <c r="B13" s="13"/>
      <c r="C13" s="12">
        <f>VLOOKUP(A13,'RHB v. LHP'!C:AH, 5, FALSE)</f>
        <v>81</v>
      </c>
      <c r="D13" s="22">
        <f>VLOOKUP(A13,'RHB v. LHP'!C:AH, 8, FALSE)</f>
        <v>178</v>
      </c>
      <c r="E13" s="22">
        <f>VLOOKUP(A13,'RHB v. LHP'!C:AH, 31, FALSE)</f>
        <v>19</v>
      </c>
      <c r="F13" s="15">
        <f>VLOOKUP(A13,'RHB v. LHP'!C:AH, 12, FALSE)</f>
        <v>11</v>
      </c>
      <c r="G13" s="15">
        <f>VLOOKUP(A13,'RHB v. LHP'!C:AH, 13, FALSE)</f>
        <v>1</v>
      </c>
      <c r="H13" s="15">
        <f>VLOOKUP(A13,'RHB v. LHP'!C:AH, 6, FALSE)</f>
        <v>14</v>
      </c>
      <c r="I13" s="15">
        <f>VLOOKUP(A13,'RHB v. LHP'!C:AH, 25, FALSE)</f>
        <v>2</v>
      </c>
      <c r="J13" s="15">
        <f>VLOOKUP(A13,'RHB v. LHP'!C:AH, 17, FALSE)</f>
        <v>28</v>
      </c>
      <c r="K13" s="23">
        <f>VLOOKUP(A13,'RHB v. LHP'!C:AH, 32, FALSE)</f>
        <v>-1</v>
      </c>
      <c r="L13" s="17">
        <f t="shared" si="1"/>
        <v>2.197530864</v>
      </c>
      <c r="M13" s="17">
        <f t="shared" si="2"/>
        <v>0.4303797468</v>
      </c>
      <c r="N13" s="24">
        <f t="shared" si="3"/>
        <v>0.2601969058</v>
      </c>
      <c r="O13" s="24">
        <f t="shared" si="4"/>
        <v>0.0900140647</v>
      </c>
      <c r="P13" s="24">
        <f t="shared" si="5"/>
        <v>0.5625879044</v>
      </c>
      <c r="Q13" s="24">
        <f t="shared" si="6"/>
        <v>0.01687763713</v>
      </c>
      <c r="R13" s="24">
        <f t="shared" si="7"/>
        <v>0.199718706</v>
      </c>
      <c r="S13" s="17">
        <f t="shared" si="8"/>
        <v>-0.007032348805</v>
      </c>
      <c r="T13" s="17">
        <f t="shared" si="9"/>
        <v>1.552742616</v>
      </c>
      <c r="U13" s="27">
        <f t="shared" si="10"/>
        <v>4443.71307</v>
      </c>
      <c r="V13" s="14"/>
      <c r="W13" s="14"/>
      <c r="X13" s="14"/>
      <c r="Y13" s="14"/>
      <c r="Z13" s="14"/>
    </row>
    <row r="14">
      <c r="A14" s="4" t="s">
        <v>164</v>
      </c>
      <c r="B14" s="13"/>
      <c r="C14" s="12">
        <f>VLOOKUP(A14,'RHB v. LHP'!C:AH, 5, FALSE)</f>
        <v>102</v>
      </c>
      <c r="D14" s="22">
        <f>VLOOKUP(A14,'RHB v. LHP'!C:AH, 8, FALSE)</f>
        <v>217</v>
      </c>
      <c r="E14" s="22">
        <f>VLOOKUP(A14,'RHB v. LHP'!C:AH, 31, FALSE)</f>
        <v>26</v>
      </c>
      <c r="F14" s="15">
        <f>VLOOKUP(A14,'RHB v. LHP'!C:AH, 12, FALSE)</f>
        <v>12</v>
      </c>
      <c r="G14" s="15">
        <f>VLOOKUP(A14,'RHB v. LHP'!C:AH, 13, FALSE)</f>
        <v>1</v>
      </c>
      <c r="H14" s="15">
        <f>VLOOKUP(A14,'RHB v. LHP'!C:AH, 6, FALSE)</f>
        <v>12</v>
      </c>
      <c r="I14" s="15">
        <f>VLOOKUP(A14,'RHB v. LHP'!C:AH, 25, FALSE)</f>
        <v>5</v>
      </c>
      <c r="J14" s="15">
        <f>VLOOKUP(A14,'RHB v. LHP'!C:AH, 17, FALSE)</f>
        <v>36</v>
      </c>
      <c r="K14" s="23">
        <f>VLOOKUP(A14,'RHB v. LHP'!C:AH, 32, FALSE)</f>
        <v>3</v>
      </c>
      <c r="L14" s="17">
        <f t="shared" si="1"/>
        <v>2.12745098</v>
      </c>
      <c r="M14" s="17">
        <f t="shared" si="2"/>
        <v>0.436</v>
      </c>
      <c r="N14" s="24">
        <f t="shared" si="3"/>
        <v>0.2533333333</v>
      </c>
      <c r="O14" s="24">
        <f t="shared" si="4"/>
        <v>0.08533333333</v>
      </c>
      <c r="P14" s="24">
        <f t="shared" si="5"/>
        <v>0.5066666667</v>
      </c>
      <c r="Q14" s="24">
        <f t="shared" si="6"/>
        <v>0.024</v>
      </c>
      <c r="R14" s="24">
        <f t="shared" si="7"/>
        <v>0.2106666667</v>
      </c>
      <c r="S14" s="17">
        <f t="shared" si="8"/>
        <v>0.02</v>
      </c>
      <c r="T14" s="17">
        <f t="shared" si="9"/>
        <v>1.536</v>
      </c>
      <c r="U14" s="27">
        <f t="shared" si="10"/>
        <v>4395.79825</v>
      </c>
      <c r="V14" s="14"/>
      <c r="W14" s="14"/>
      <c r="X14" s="14"/>
      <c r="Y14" s="14"/>
      <c r="Z14" s="14"/>
    </row>
    <row r="15">
      <c r="A15" s="4" t="s">
        <v>268</v>
      </c>
      <c r="B15" s="13"/>
      <c r="C15" s="12">
        <f>VLOOKUP(A15,'RHB v. LHP'!C:AH, 5, FALSE)</f>
        <v>96</v>
      </c>
      <c r="D15" s="22">
        <f>VLOOKUP(A15,'RHB v. LHP'!C:AH, 8, FALSE)</f>
        <v>219</v>
      </c>
      <c r="E15" s="22">
        <f>VLOOKUP(A15,'RHB v. LHP'!C:AH, 31, FALSE)</f>
        <v>42</v>
      </c>
      <c r="F15" s="15">
        <f>VLOOKUP(A15,'RHB v. LHP'!C:AH, 12, FALSE)</f>
        <v>14</v>
      </c>
      <c r="G15" s="15">
        <f>VLOOKUP(A15,'RHB v. LHP'!C:AH, 13, FALSE)</f>
        <v>0</v>
      </c>
      <c r="H15" s="15">
        <f>VLOOKUP(A15,'RHB v. LHP'!C:AH, 6, FALSE)</f>
        <v>4</v>
      </c>
      <c r="I15" s="15">
        <f>VLOOKUP(A15,'RHB v. LHP'!C:AH, 25, FALSE)</f>
        <v>1</v>
      </c>
      <c r="J15" s="15">
        <f>VLOOKUP(A15,'RHB v. LHP'!C:AH, 17, FALSE)</f>
        <v>40</v>
      </c>
      <c r="K15" s="23">
        <f>VLOOKUP(A15,'RHB v. LHP'!C:AH, 32, FALSE)</f>
        <v>9</v>
      </c>
      <c r="L15" s="17">
        <f t="shared" si="1"/>
        <v>2.28125</v>
      </c>
      <c r="M15" s="17">
        <f t="shared" si="2"/>
        <v>0.4986702128</v>
      </c>
      <c r="N15" s="24">
        <f t="shared" si="3"/>
        <v>0.2659574468</v>
      </c>
      <c r="O15" s="24">
        <f t="shared" si="4"/>
        <v>0.07446808511</v>
      </c>
      <c r="P15" s="24">
        <f t="shared" si="5"/>
        <v>0.3989361702</v>
      </c>
      <c r="Q15" s="24">
        <f t="shared" si="6"/>
        <v>0.01329787234</v>
      </c>
      <c r="R15" s="24">
        <f t="shared" si="7"/>
        <v>0.2207446809</v>
      </c>
      <c r="S15" s="17">
        <f t="shared" si="8"/>
        <v>0.05984042553</v>
      </c>
      <c r="T15" s="17">
        <f t="shared" si="9"/>
        <v>1.531914894</v>
      </c>
      <c r="U15" s="27">
        <f t="shared" si="10"/>
        <v>4384.107298</v>
      </c>
      <c r="V15" s="14"/>
      <c r="W15" s="14"/>
      <c r="X15" s="14"/>
      <c r="Y15" s="14"/>
      <c r="Z15" s="14"/>
    </row>
    <row r="16">
      <c r="A16" s="4" t="s">
        <v>352</v>
      </c>
      <c r="B16" s="13"/>
      <c r="C16" s="12">
        <f>VLOOKUP(A16,'RHB v. LHP'!C:AH, 5, FALSE)</f>
        <v>55</v>
      </c>
      <c r="D16" s="22">
        <f>VLOOKUP(A16,'RHB v. LHP'!C:AH, 8, FALSE)</f>
        <v>130</v>
      </c>
      <c r="E16" s="22">
        <f>VLOOKUP(A16,'RHB v. LHP'!C:AH, 31, FALSE)</f>
        <v>23</v>
      </c>
      <c r="F16" s="15">
        <f>VLOOKUP(A16,'RHB v. LHP'!C:AH, 12, FALSE)</f>
        <v>6</v>
      </c>
      <c r="G16" s="15">
        <f>VLOOKUP(A16,'RHB v. LHP'!C:AH, 13, FALSE)</f>
        <v>1</v>
      </c>
      <c r="H16" s="15">
        <f>VLOOKUP(A16,'RHB v. LHP'!C:AH, 6, FALSE)</f>
        <v>11</v>
      </c>
      <c r="I16" s="15">
        <f>VLOOKUP(A16,'RHB v. LHP'!C:AH, 25, FALSE)</f>
        <v>1</v>
      </c>
      <c r="J16" s="15">
        <f>VLOOKUP(A16,'RHB v. LHP'!C:AH, 17, FALSE)</f>
        <v>11</v>
      </c>
      <c r="K16" s="23">
        <f>VLOOKUP(A16,'RHB v. LHP'!C:AH, 32, FALSE)</f>
        <v>1</v>
      </c>
      <c r="L16" s="17">
        <f t="shared" si="1"/>
        <v>2.363636364</v>
      </c>
      <c r="M16" s="17">
        <f t="shared" si="2"/>
        <v>0.479638009</v>
      </c>
      <c r="N16" s="24">
        <f t="shared" si="3"/>
        <v>0.2413273002</v>
      </c>
      <c r="O16" s="24">
        <f t="shared" si="4"/>
        <v>0.09653092006</v>
      </c>
      <c r="P16" s="24">
        <f t="shared" si="5"/>
        <v>0.5580693816</v>
      </c>
      <c r="Q16" s="24">
        <f t="shared" si="6"/>
        <v>0.01508295626</v>
      </c>
      <c r="R16" s="24">
        <f t="shared" si="7"/>
        <v>0.1628959276</v>
      </c>
      <c r="S16" s="17">
        <f t="shared" si="8"/>
        <v>0.00754147813</v>
      </c>
      <c r="T16" s="17">
        <f t="shared" si="9"/>
        <v>1.561085973</v>
      </c>
      <c r="U16" s="27">
        <f t="shared" si="10"/>
        <v>4467.590487</v>
      </c>
      <c r="V16" s="14"/>
      <c r="W16" s="14"/>
      <c r="X16" s="14"/>
      <c r="Y16" s="14"/>
      <c r="Z16" s="14"/>
    </row>
    <row r="17">
      <c r="A17" s="4" t="s">
        <v>244</v>
      </c>
      <c r="B17" s="13"/>
      <c r="C17" s="12">
        <f>VLOOKUP(A17,'RHB v. LHP'!C:AH, 5, FALSE)</f>
        <v>108</v>
      </c>
      <c r="D17" s="22">
        <f>VLOOKUP(A17,'RHB v. LHP'!C:AH, 8, FALSE)</f>
        <v>233</v>
      </c>
      <c r="E17" s="22">
        <f>VLOOKUP(A17,'RHB v. LHP'!C:AH, 31, FALSE)</f>
        <v>22</v>
      </c>
      <c r="F17" s="15">
        <f>VLOOKUP(A17,'RHB v. LHP'!C:AH, 12, FALSE)</f>
        <v>13</v>
      </c>
      <c r="G17" s="15">
        <f>VLOOKUP(A17,'RHB v. LHP'!C:AH, 13, FALSE)</f>
        <v>1</v>
      </c>
      <c r="H17" s="15">
        <f>VLOOKUP(A17,'RHB v. LHP'!C:AH, 6, FALSE)</f>
        <v>11</v>
      </c>
      <c r="I17" s="15">
        <f>VLOOKUP(A17,'RHB v. LHP'!C:AH, 25, FALSE)</f>
        <v>3</v>
      </c>
      <c r="J17" s="15">
        <f>VLOOKUP(A17,'RHB v. LHP'!C:AH, 17, FALSE)</f>
        <v>56</v>
      </c>
      <c r="K17" s="23">
        <f>VLOOKUP(A17,'RHB v. LHP'!C:AH, 32, FALSE)</f>
        <v>2</v>
      </c>
      <c r="L17" s="17">
        <f t="shared" si="1"/>
        <v>2.157407407</v>
      </c>
      <c r="M17" s="17">
        <f t="shared" si="2"/>
        <v>0.411227154</v>
      </c>
      <c r="N17" s="24">
        <f t="shared" si="3"/>
        <v>0.2545691906</v>
      </c>
      <c r="O17" s="24">
        <f t="shared" si="4"/>
        <v>0.08355091384</v>
      </c>
      <c r="P17" s="24">
        <f t="shared" si="5"/>
        <v>0.4830287206</v>
      </c>
      <c r="Q17" s="24">
        <f t="shared" si="6"/>
        <v>0.0182767624</v>
      </c>
      <c r="R17" s="24">
        <f t="shared" si="7"/>
        <v>0.2584856397</v>
      </c>
      <c r="S17" s="17">
        <f t="shared" si="8"/>
        <v>0.01305483029</v>
      </c>
      <c r="T17" s="17">
        <f t="shared" si="9"/>
        <v>1.522193211</v>
      </c>
      <c r="U17" s="27">
        <f t="shared" si="10"/>
        <v>4356.285323</v>
      </c>
      <c r="V17" s="14"/>
      <c r="W17" s="14"/>
      <c r="X17" s="14"/>
      <c r="Y17" s="14"/>
      <c r="Z17" s="14"/>
    </row>
    <row r="18">
      <c r="A18" s="4" t="s">
        <v>65</v>
      </c>
      <c r="B18" s="13"/>
      <c r="C18" s="12">
        <f>VLOOKUP(A18,'RHB v. LHP'!C:AH, 5, FALSE)</f>
        <v>105</v>
      </c>
      <c r="D18" s="22">
        <f>VLOOKUP(A18,'RHB v. LHP'!C:AH, 8, FALSE)</f>
        <v>228</v>
      </c>
      <c r="E18" s="22">
        <f>VLOOKUP(A18,'RHB v. LHP'!C:AH, 31, FALSE)</f>
        <v>34</v>
      </c>
      <c r="F18" s="15">
        <f>VLOOKUP(A18,'RHB v. LHP'!C:AH, 12, FALSE)</f>
        <v>15</v>
      </c>
      <c r="G18" s="15">
        <f>VLOOKUP(A18,'RHB v. LHP'!C:AH, 13, FALSE)</f>
        <v>0</v>
      </c>
      <c r="H18" s="15">
        <f>VLOOKUP(A18,'RHB v. LHP'!C:AH, 6, FALSE)</f>
        <v>14</v>
      </c>
      <c r="I18" s="15">
        <f>VLOOKUP(A18,'RHB v. LHP'!C:AH, 25, FALSE)</f>
        <v>0</v>
      </c>
      <c r="J18" s="15">
        <f>VLOOKUP(A18,'RHB v. LHP'!C:AH, 17, FALSE)</f>
        <v>21</v>
      </c>
      <c r="K18" s="23">
        <f>VLOOKUP(A18,'RHB v. LHP'!C:AH, 32, FALSE)</f>
        <v>2</v>
      </c>
      <c r="L18" s="17">
        <f t="shared" si="1"/>
        <v>2.171428571</v>
      </c>
      <c r="M18" s="17">
        <f t="shared" si="2"/>
        <v>0.4612352168</v>
      </c>
      <c r="N18" s="24">
        <f t="shared" si="3"/>
        <v>0.2693823916</v>
      </c>
      <c r="O18" s="24">
        <f t="shared" si="4"/>
        <v>0.07358738502</v>
      </c>
      <c r="P18" s="24">
        <f t="shared" si="5"/>
        <v>0.5256241787</v>
      </c>
      <c r="Q18" s="24">
        <f t="shared" si="6"/>
        <v>0.01051248357</v>
      </c>
      <c r="R18" s="24">
        <f t="shared" si="7"/>
        <v>0.1681997372</v>
      </c>
      <c r="S18" s="17">
        <f t="shared" si="8"/>
        <v>0.01314060447</v>
      </c>
      <c r="T18" s="17">
        <f t="shared" si="9"/>
        <v>1.521681997</v>
      </c>
      <c r="U18" s="27">
        <f t="shared" si="10"/>
        <v>4354.822306</v>
      </c>
      <c r="V18" s="14"/>
      <c r="W18" s="14"/>
      <c r="X18" s="14"/>
      <c r="Y18" s="14"/>
      <c r="Z18" s="14"/>
    </row>
    <row r="19">
      <c r="A19" s="4" t="s">
        <v>108</v>
      </c>
      <c r="B19" s="13"/>
      <c r="C19" s="12">
        <f>VLOOKUP(A19,'RHB v. LHP'!C:AH, 5, FALSE)</f>
        <v>100</v>
      </c>
      <c r="D19" s="22">
        <f>VLOOKUP(A19,'RHB v. LHP'!C:AH, 8, FALSE)</f>
        <v>216</v>
      </c>
      <c r="E19" s="22">
        <f>VLOOKUP(A19,'RHB v. LHP'!C:AH, 31, FALSE)</f>
        <v>30</v>
      </c>
      <c r="F19" s="15">
        <f>VLOOKUP(A19,'RHB v. LHP'!C:AH, 12, FALSE)</f>
        <v>13</v>
      </c>
      <c r="G19" s="15">
        <f>VLOOKUP(A19,'RHB v. LHP'!C:AH, 13, FALSE)</f>
        <v>0</v>
      </c>
      <c r="H19" s="15">
        <f>VLOOKUP(A19,'RHB v. LHP'!C:AH, 6, FALSE)</f>
        <v>11</v>
      </c>
      <c r="I19" s="15">
        <f>VLOOKUP(A19,'RHB v. LHP'!C:AH, 25, FALSE)</f>
        <v>0</v>
      </c>
      <c r="J19" s="15">
        <f>VLOOKUP(A19,'RHB v. LHP'!C:AH, 17, FALSE)</f>
        <v>18</v>
      </c>
      <c r="K19" s="23">
        <f>VLOOKUP(A19,'RHB v. LHP'!C:AH, 32, FALSE)</f>
        <v>10</v>
      </c>
      <c r="L19" s="17">
        <f t="shared" si="1"/>
        <v>2.16</v>
      </c>
      <c r="M19" s="17">
        <f t="shared" si="2"/>
        <v>0.4526034713</v>
      </c>
      <c r="N19" s="24">
        <f t="shared" si="3"/>
        <v>0.2603471295</v>
      </c>
      <c r="O19" s="24">
        <f t="shared" si="4"/>
        <v>0.07476635514</v>
      </c>
      <c r="P19" s="24">
        <f t="shared" si="5"/>
        <v>0.4939919893</v>
      </c>
      <c r="Q19" s="24">
        <f t="shared" si="6"/>
        <v>0.01068090788</v>
      </c>
      <c r="R19" s="24">
        <f t="shared" si="7"/>
        <v>0.1628838451</v>
      </c>
      <c r="S19" s="17">
        <f t="shared" si="8"/>
        <v>0.06675567423</v>
      </c>
      <c r="T19" s="17">
        <f t="shared" si="9"/>
        <v>1.522029372</v>
      </c>
      <c r="U19" s="27">
        <f t="shared" si="10"/>
        <v>4355.816441</v>
      </c>
      <c r="V19" s="14"/>
      <c r="W19" s="14"/>
      <c r="X19" s="14"/>
      <c r="Y19" s="14"/>
      <c r="Z19" s="14"/>
    </row>
    <row r="20">
      <c r="A20" s="4" t="s">
        <v>118</v>
      </c>
      <c r="B20" s="13"/>
      <c r="C20" s="12">
        <f>VLOOKUP(A20,'RHB v. LHP'!C:AH, 5, FALSE)</f>
        <v>99</v>
      </c>
      <c r="D20" s="22">
        <f>VLOOKUP(A20,'RHB v. LHP'!C:AH, 8, FALSE)</f>
        <v>233</v>
      </c>
      <c r="E20" s="22">
        <f>VLOOKUP(A20,'RHB v. LHP'!C:AH, 31, FALSE)</f>
        <v>38</v>
      </c>
      <c r="F20" s="15">
        <f>VLOOKUP(A20,'RHB v. LHP'!C:AH, 12, FALSE)</f>
        <v>11</v>
      </c>
      <c r="G20" s="15">
        <f>VLOOKUP(A20,'RHB v. LHP'!C:AH, 13, FALSE)</f>
        <v>1</v>
      </c>
      <c r="H20" s="15">
        <f>VLOOKUP(A20,'RHB v. LHP'!C:AH, 6, FALSE)</f>
        <v>14</v>
      </c>
      <c r="I20" s="15">
        <f>VLOOKUP(A20,'RHB v. LHP'!C:AH, 25, FALSE)</f>
        <v>1</v>
      </c>
      <c r="J20" s="15">
        <f>VLOOKUP(A20,'RHB v. LHP'!C:AH, 17, FALSE)</f>
        <v>29</v>
      </c>
      <c r="K20" s="23">
        <f>VLOOKUP(A20,'RHB v. LHP'!C:AH, 32, FALSE)</f>
        <v>-1</v>
      </c>
      <c r="L20" s="17">
        <f t="shared" si="1"/>
        <v>2.353535354</v>
      </c>
      <c r="M20" s="17">
        <f t="shared" si="2"/>
        <v>0.4738903394</v>
      </c>
      <c r="N20" s="24">
        <f t="shared" si="3"/>
        <v>0.2415143603</v>
      </c>
      <c r="O20" s="24">
        <f t="shared" si="4"/>
        <v>0.08355091384</v>
      </c>
      <c r="P20" s="24">
        <f t="shared" si="5"/>
        <v>0.5221932115</v>
      </c>
      <c r="Q20" s="24">
        <f t="shared" si="6"/>
        <v>0.01305483029</v>
      </c>
      <c r="R20" s="24">
        <f t="shared" si="7"/>
        <v>0.1879895561</v>
      </c>
      <c r="S20" s="17">
        <f t="shared" si="8"/>
        <v>-0.006527415144</v>
      </c>
      <c r="T20" s="17">
        <f t="shared" si="9"/>
        <v>1.515665796</v>
      </c>
      <c r="U20" s="27">
        <f t="shared" si="10"/>
        <v>4337.604854</v>
      </c>
      <c r="V20" s="14"/>
      <c r="W20" s="14"/>
      <c r="X20" s="14"/>
      <c r="Y20" s="14"/>
      <c r="Z20" s="14"/>
    </row>
    <row r="21">
      <c r="A21" s="4" t="s">
        <v>265</v>
      </c>
      <c r="B21" s="13"/>
      <c r="C21" s="12">
        <f>VLOOKUP(A21,'RHB v. LHP'!C:AH, 5, FALSE)</f>
        <v>58</v>
      </c>
      <c r="D21" s="22">
        <f>VLOOKUP(A21,'RHB v. LHP'!C:AH, 8, FALSE)</f>
        <v>134</v>
      </c>
      <c r="E21" s="22">
        <f>VLOOKUP(A21,'RHB v. LHP'!C:AH, 31, FALSE)</f>
        <v>22</v>
      </c>
      <c r="F21" s="15">
        <f>VLOOKUP(A21,'RHB v. LHP'!C:AH, 12, FALSE)</f>
        <v>6</v>
      </c>
      <c r="G21" s="15">
        <f>VLOOKUP(A21,'RHB v. LHP'!C:AH, 13, FALSE)</f>
        <v>1</v>
      </c>
      <c r="H21" s="15">
        <f>VLOOKUP(A21,'RHB v. LHP'!C:AH, 6, FALSE)</f>
        <v>8</v>
      </c>
      <c r="I21" s="15">
        <f>VLOOKUP(A21,'RHB v. LHP'!C:AH, 25, FALSE)</f>
        <v>5</v>
      </c>
      <c r="J21" s="15">
        <f>VLOOKUP(A21,'RHB v. LHP'!C:AH, 17, FALSE)</f>
        <v>21</v>
      </c>
      <c r="K21" s="23">
        <f>VLOOKUP(A21,'RHB v. LHP'!C:AH, 32, FALSE)</f>
        <v>2</v>
      </c>
      <c r="L21" s="17">
        <f t="shared" si="1"/>
        <v>2.310344828</v>
      </c>
      <c r="M21" s="17">
        <f t="shared" si="2"/>
        <v>0.4722638681</v>
      </c>
      <c r="N21" s="24">
        <f t="shared" si="3"/>
        <v>0.23988006</v>
      </c>
      <c r="O21" s="24">
        <f t="shared" si="4"/>
        <v>0.09595202399</v>
      </c>
      <c r="P21" s="24">
        <f t="shared" si="5"/>
        <v>0.5097451274</v>
      </c>
      <c r="Q21" s="24">
        <f t="shared" si="6"/>
        <v>0.02698650675</v>
      </c>
      <c r="R21" s="24">
        <f t="shared" si="7"/>
        <v>0.191904048</v>
      </c>
      <c r="S21" s="17">
        <f t="shared" si="8"/>
        <v>0.01499250375</v>
      </c>
      <c r="T21" s="17">
        <f t="shared" si="9"/>
        <v>1.551724138</v>
      </c>
      <c r="U21" s="27">
        <f t="shared" si="10"/>
        <v>4440.79834</v>
      </c>
      <c r="V21" s="14"/>
      <c r="W21" s="14"/>
      <c r="X21" s="14"/>
      <c r="Y21" s="14"/>
      <c r="Z21" s="14"/>
    </row>
    <row r="22">
      <c r="A22" s="4" t="s">
        <v>205</v>
      </c>
      <c r="B22" s="13"/>
      <c r="C22" s="12">
        <f>VLOOKUP(A22,'RHB v. LHP'!C:AH, 5, FALSE)</f>
        <v>68</v>
      </c>
      <c r="D22" s="22">
        <f>VLOOKUP(A22,'RHB v. LHP'!C:AH, 8, FALSE)</f>
        <v>152</v>
      </c>
      <c r="E22" s="22">
        <f>VLOOKUP(A22,'RHB v. LHP'!C:AH, 31, FALSE)</f>
        <v>20</v>
      </c>
      <c r="F22" s="15">
        <f>VLOOKUP(A22,'RHB v. LHP'!C:AH, 12, FALSE)</f>
        <v>6</v>
      </c>
      <c r="G22" s="15">
        <f>VLOOKUP(A22,'RHB v. LHP'!C:AH, 13, FALSE)</f>
        <v>1</v>
      </c>
      <c r="H22" s="15">
        <f>VLOOKUP(A22,'RHB v. LHP'!C:AH, 6, FALSE)</f>
        <v>12</v>
      </c>
      <c r="I22" s="15">
        <f>VLOOKUP(A22,'RHB v. LHP'!C:AH, 25, FALSE)</f>
        <v>3</v>
      </c>
      <c r="J22" s="15">
        <f>VLOOKUP(A22,'RHB v. LHP'!C:AH, 17, FALSE)</f>
        <v>22</v>
      </c>
      <c r="K22" s="23">
        <f>VLOOKUP(A22,'RHB v. LHP'!C:AH, 32, FALSE)</f>
        <v>0</v>
      </c>
      <c r="L22" s="17">
        <f t="shared" si="1"/>
        <v>2.235294118</v>
      </c>
      <c r="M22" s="17">
        <f t="shared" si="2"/>
        <v>0.4510948905</v>
      </c>
      <c r="N22" s="24">
        <f t="shared" si="3"/>
        <v>0.2335766423</v>
      </c>
      <c r="O22" s="24">
        <f t="shared" si="4"/>
        <v>0.09343065693</v>
      </c>
      <c r="P22" s="24">
        <f t="shared" si="5"/>
        <v>0.5547445255</v>
      </c>
      <c r="Q22" s="24">
        <f t="shared" si="6"/>
        <v>0.0204379562</v>
      </c>
      <c r="R22" s="24">
        <f t="shared" si="7"/>
        <v>0.1897810219</v>
      </c>
      <c r="S22" s="17">
        <f t="shared" si="8"/>
        <v>0</v>
      </c>
      <c r="T22" s="17">
        <f t="shared" si="9"/>
        <v>1.543065693</v>
      </c>
      <c r="U22" s="27">
        <f t="shared" si="10"/>
        <v>4416.01919</v>
      </c>
      <c r="V22" s="14"/>
      <c r="W22" s="14"/>
      <c r="X22" s="14"/>
      <c r="Y22" s="14"/>
      <c r="Z22" s="14"/>
    </row>
    <row r="23">
      <c r="A23" s="4" t="s">
        <v>72</v>
      </c>
      <c r="B23" s="13"/>
      <c r="C23" s="12">
        <f>VLOOKUP(A23,'RHB v. LHP'!C:AH, 5, FALSE)</f>
        <v>80</v>
      </c>
      <c r="D23" s="22">
        <f>VLOOKUP(A23,'RHB v. LHP'!C:AH, 8, FALSE)</f>
        <v>153</v>
      </c>
      <c r="E23" s="22">
        <f>VLOOKUP(A23,'RHB v. LHP'!C:AH, 31, FALSE)</f>
        <v>20</v>
      </c>
      <c r="F23" s="15">
        <f>VLOOKUP(A23,'RHB v. LHP'!C:AH, 12, FALSE)</f>
        <v>8</v>
      </c>
      <c r="G23" s="15">
        <f>VLOOKUP(A23,'RHB v. LHP'!C:AH, 13, FALSE)</f>
        <v>2</v>
      </c>
      <c r="H23" s="15">
        <f>VLOOKUP(A23,'RHB v. LHP'!C:AH, 6, FALSE)</f>
        <v>10</v>
      </c>
      <c r="I23" s="15">
        <f>VLOOKUP(A23,'RHB v. LHP'!C:AH, 25, FALSE)</f>
        <v>1</v>
      </c>
      <c r="J23" s="15">
        <f>VLOOKUP(A23,'RHB v. LHP'!C:AH, 17, FALSE)</f>
        <v>10</v>
      </c>
      <c r="K23" s="23">
        <f>VLOOKUP(A23,'RHB v. LHP'!C:AH, 32, FALSE)</f>
        <v>6</v>
      </c>
      <c r="L23" s="17">
        <f t="shared" si="1"/>
        <v>1.9125</v>
      </c>
      <c r="M23" s="17">
        <f t="shared" si="2"/>
        <v>0.4504373178</v>
      </c>
      <c r="N23" s="24">
        <f t="shared" si="3"/>
        <v>0.2478134111</v>
      </c>
      <c r="O23" s="24">
        <f t="shared" si="4"/>
        <v>0.1049562682</v>
      </c>
      <c r="P23" s="24">
        <f t="shared" si="5"/>
        <v>0.5247813411</v>
      </c>
      <c r="Q23" s="24">
        <f t="shared" si="6"/>
        <v>0.01457725948</v>
      </c>
      <c r="R23" s="24">
        <f t="shared" si="7"/>
        <v>0.1545189504</v>
      </c>
      <c r="S23" s="17">
        <f t="shared" si="8"/>
        <v>0.04373177843</v>
      </c>
      <c r="T23" s="17">
        <f t="shared" si="9"/>
        <v>1.540816327</v>
      </c>
      <c r="U23" s="27">
        <f t="shared" si="10"/>
        <v>4409.581844</v>
      </c>
      <c r="V23" s="14"/>
      <c r="W23" s="14"/>
      <c r="X23" s="14"/>
      <c r="Y23" s="14"/>
      <c r="Z23" s="14"/>
    </row>
    <row r="24">
      <c r="A24" s="4" t="s">
        <v>107</v>
      </c>
      <c r="B24" s="13"/>
      <c r="C24" s="12">
        <f>VLOOKUP(A24,'RHB v. LHP'!C:AH, 5, FALSE)</f>
        <v>117</v>
      </c>
      <c r="D24" s="22">
        <f>VLOOKUP(A24,'RHB v. LHP'!C:AH, 8, FALSE)</f>
        <v>263</v>
      </c>
      <c r="E24" s="22">
        <f>VLOOKUP(A24,'RHB v. LHP'!C:AH, 31, FALSE)</f>
        <v>46</v>
      </c>
      <c r="F24" s="15">
        <f>VLOOKUP(A24,'RHB v. LHP'!C:AH, 12, FALSE)</f>
        <v>10</v>
      </c>
      <c r="G24" s="15">
        <f>VLOOKUP(A24,'RHB v. LHP'!C:AH, 13, FALSE)</f>
        <v>0</v>
      </c>
      <c r="H24" s="15">
        <f>VLOOKUP(A24,'RHB v. LHP'!C:AH, 6, FALSE)</f>
        <v>13</v>
      </c>
      <c r="I24" s="15">
        <f>VLOOKUP(A24,'RHB v. LHP'!C:AH, 25, FALSE)</f>
        <v>1</v>
      </c>
      <c r="J24" s="15">
        <f>VLOOKUP(A24,'RHB v. LHP'!C:AH, 17, FALSE)</f>
        <v>38</v>
      </c>
      <c r="K24" s="23">
        <f>VLOOKUP(A24,'RHB v. LHP'!C:AH, 32, FALSE)</f>
        <v>2</v>
      </c>
      <c r="L24" s="17">
        <f t="shared" si="1"/>
        <v>2.247863248</v>
      </c>
      <c r="M24" s="17">
        <f t="shared" si="2"/>
        <v>0.4861809045</v>
      </c>
      <c r="N24" s="24">
        <f t="shared" si="3"/>
        <v>0.2261306533</v>
      </c>
      <c r="O24" s="24">
        <f t="shared" si="4"/>
        <v>0.07035175879</v>
      </c>
      <c r="P24" s="24">
        <f t="shared" si="5"/>
        <v>0.4899497487</v>
      </c>
      <c r="Q24" s="24">
        <f t="shared" si="6"/>
        <v>0.01256281407</v>
      </c>
      <c r="R24" s="24">
        <f t="shared" si="7"/>
        <v>0.2035175879</v>
      </c>
      <c r="S24" s="17">
        <f t="shared" si="8"/>
        <v>0.01256281407</v>
      </c>
      <c r="T24" s="17">
        <f t="shared" si="9"/>
        <v>1.501256281</v>
      </c>
      <c r="U24" s="27">
        <f t="shared" si="10"/>
        <v>4296.367015</v>
      </c>
      <c r="V24" s="14"/>
      <c r="W24" s="14"/>
      <c r="X24" s="14"/>
      <c r="Y24" s="14"/>
      <c r="Z24" s="14"/>
    </row>
    <row r="25">
      <c r="A25" s="4" t="s">
        <v>84</v>
      </c>
      <c r="B25" s="13"/>
      <c r="C25" s="12">
        <f>VLOOKUP(A25,'RHB v. LHP'!C:AH, 5, FALSE)</f>
        <v>98</v>
      </c>
      <c r="D25" s="22">
        <f>VLOOKUP(A25,'RHB v. LHP'!C:AH, 8, FALSE)</f>
        <v>229</v>
      </c>
      <c r="E25" s="22">
        <f>VLOOKUP(A25,'RHB v. LHP'!C:AH, 31, FALSE)</f>
        <v>44</v>
      </c>
      <c r="F25" s="15">
        <f>VLOOKUP(A25,'RHB v. LHP'!C:AH, 12, FALSE)</f>
        <v>15</v>
      </c>
      <c r="G25" s="15">
        <f>VLOOKUP(A25,'RHB v. LHP'!C:AH, 13, FALSE)</f>
        <v>0</v>
      </c>
      <c r="H25" s="15">
        <f>VLOOKUP(A25,'RHB v. LHP'!C:AH, 6, FALSE)</f>
        <v>12</v>
      </c>
      <c r="I25" s="15">
        <f>VLOOKUP(A25,'RHB v. LHP'!C:AH, 25, FALSE)</f>
        <v>6</v>
      </c>
      <c r="J25" s="15">
        <f>VLOOKUP(A25,'RHB v. LHP'!C:AH, 17, FALSE)</f>
        <v>14</v>
      </c>
      <c r="K25" s="23">
        <f>VLOOKUP(A25,'RHB v. LHP'!C:AH, 32, FALSE)</f>
        <v>-1</v>
      </c>
      <c r="L25" s="17">
        <f t="shared" si="1"/>
        <v>2.336734694</v>
      </c>
      <c r="M25" s="17">
        <f t="shared" si="2"/>
        <v>0.5</v>
      </c>
      <c r="N25" s="24">
        <f t="shared" si="3"/>
        <v>0.2690288714</v>
      </c>
      <c r="O25" s="24">
        <f t="shared" si="4"/>
        <v>0.07349081365</v>
      </c>
      <c r="P25" s="24">
        <f t="shared" si="5"/>
        <v>0.498687664</v>
      </c>
      <c r="Q25" s="24">
        <f t="shared" si="6"/>
        <v>0.02624671916</v>
      </c>
      <c r="R25" s="24">
        <f t="shared" si="7"/>
        <v>0.1496062992</v>
      </c>
      <c r="S25" s="17">
        <f t="shared" si="8"/>
        <v>-0.00656167979</v>
      </c>
      <c r="T25" s="17">
        <f t="shared" si="9"/>
        <v>1.510498688</v>
      </c>
      <c r="U25" s="27">
        <f t="shared" si="10"/>
        <v>4322.817375</v>
      </c>
      <c r="V25" s="14"/>
      <c r="W25" s="14"/>
      <c r="X25" s="14"/>
      <c r="Y25" s="14"/>
      <c r="Z25" s="14"/>
    </row>
    <row r="26">
      <c r="A26" s="4" t="s">
        <v>98</v>
      </c>
      <c r="B26" s="13"/>
      <c r="C26" s="12">
        <f>VLOOKUP(A26,'RHB v. LHP'!C:AH, 5, FALSE)</f>
        <v>73</v>
      </c>
      <c r="D26" s="22">
        <f>VLOOKUP(A26,'RHB v. LHP'!C:AH, 8, FALSE)</f>
        <v>159</v>
      </c>
      <c r="E26" s="22">
        <f>VLOOKUP(A26,'RHB v. LHP'!C:AH, 31, FALSE)</f>
        <v>23</v>
      </c>
      <c r="F26" s="15">
        <f>VLOOKUP(A26,'RHB v. LHP'!C:AH, 12, FALSE)</f>
        <v>15</v>
      </c>
      <c r="G26" s="15">
        <f>VLOOKUP(A26,'RHB v. LHP'!C:AH, 13, FALSE)</f>
        <v>1</v>
      </c>
      <c r="H26" s="15">
        <f>VLOOKUP(A26,'RHB v. LHP'!C:AH, 6, FALSE)</f>
        <v>10</v>
      </c>
      <c r="I26" s="15">
        <f>VLOOKUP(A26,'RHB v. LHP'!C:AH, 25, FALSE)</f>
        <v>2</v>
      </c>
      <c r="J26" s="15">
        <f>VLOOKUP(A26,'RHB v. LHP'!C:AH, 17, FALSE)</f>
        <v>11</v>
      </c>
      <c r="K26" s="23">
        <f>VLOOKUP(A26,'RHB v. LHP'!C:AH, 32, FALSE)</f>
        <v>-1</v>
      </c>
      <c r="L26" s="17">
        <f t="shared" si="1"/>
        <v>2.178082192</v>
      </c>
      <c r="M26" s="17">
        <f t="shared" si="2"/>
        <v>0.4595375723</v>
      </c>
      <c r="N26" s="24">
        <f t="shared" si="3"/>
        <v>0.2962427746</v>
      </c>
      <c r="O26" s="24">
        <f t="shared" si="4"/>
        <v>0.09248554913</v>
      </c>
      <c r="P26" s="24">
        <f t="shared" si="5"/>
        <v>0.5202312139</v>
      </c>
      <c r="Q26" s="24">
        <f t="shared" si="6"/>
        <v>0.01734104046</v>
      </c>
      <c r="R26" s="24">
        <f t="shared" si="7"/>
        <v>0.1560693642</v>
      </c>
      <c r="S26" s="17">
        <f t="shared" si="8"/>
        <v>-0.007225433526</v>
      </c>
      <c r="T26" s="17">
        <f t="shared" si="9"/>
        <v>1.534682081</v>
      </c>
      <c r="U26" s="27">
        <f t="shared" si="10"/>
        <v>4392.026567</v>
      </c>
      <c r="V26" s="14"/>
      <c r="W26" s="14"/>
      <c r="X26" s="14"/>
      <c r="Y26" s="14"/>
      <c r="Z26" s="14"/>
    </row>
    <row r="27">
      <c r="A27" s="4" t="s">
        <v>57</v>
      </c>
      <c r="B27" s="13"/>
      <c r="C27" s="12">
        <f>VLOOKUP(A27,'RHB v. LHP'!C:AH, 5, FALSE)</f>
        <v>106</v>
      </c>
      <c r="D27" s="22">
        <f>VLOOKUP(A27,'RHB v. LHP'!C:AH, 8, FALSE)</f>
        <v>256</v>
      </c>
      <c r="E27" s="22">
        <f>VLOOKUP(A27,'RHB v. LHP'!C:AH, 31, FALSE)</f>
        <v>79</v>
      </c>
      <c r="F27" s="15">
        <f>VLOOKUP(A27,'RHB v. LHP'!C:AH, 12, FALSE)</f>
        <v>13</v>
      </c>
      <c r="G27" s="15">
        <f>VLOOKUP(A27,'RHB v. LHP'!C:AH, 13, FALSE)</f>
        <v>2</v>
      </c>
      <c r="H27" s="15">
        <f>VLOOKUP(A27,'RHB v. LHP'!C:AH, 6, FALSE)</f>
        <v>6</v>
      </c>
      <c r="I27" s="15">
        <f>VLOOKUP(A27,'RHB v. LHP'!C:AH, 25, FALSE)</f>
        <v>0</v>
      </c>
      <c r="J27" s="15">
        <f>VLOOKUP(A27,'RHB v. LHP'!C:AH, 17, FALSE)</f>
        <v>8</v>
      </c>
      <c r="K27" s="23">
        <f>VLOOKUP(A27,'RHB v. LHP'!C:AH, 32, FALSE)</f>
        <v>0</v>
      </c>
      <c r="L27" s="17">
        <f t="shared" si="1"/>
        <v>2.41509434</v>
      </c>
      <c r="M27" s="17">
        <f t="shared" si="2"/>
        <v>0.6159695817</v>
      </c>
      <c r="N27" s="24">
        <f t="shared" si="3"/>
        <v>0.247148289</v>
      </c>
      <c r="O27" s="24">
        <f t="shared" si="4"/>
        <v>0.09125475285</v>
      </c>
      <c r="P27" s="24">
        <f t="shared" si="5"/>
        <v>0.4055766793</v>
      </c>
      <c r="Q27" s="24">
        <f t="shared" si="6"/>
        <v>0.01013941698</v>
      </c>
      <c r="R27" s="24">
        <f t="shared" si="7"/>
        <v>0.1292775665</v>
      </c>
      <c r="S27" s="17">
        <f t="shared" si="8"/>
        <v>0</v>
      </c>
      <c r="T27" s="17">
        <f t="shared" si="9"/>
        <v>1.499366286</v>
      </c>
      <c r="U27" s="27">
        <f t="shared" si="10"/>
        <v>4290.958137</v>
      </c>
      <c r="V27" s="14"/>
      <c r="W27" s="14"/>
      <c r="X27" s="14"/>
      <c r="Y27" s="14"/>
      <c r="Z27" s="14"/>
    </row>
    <row r="28">
      <c r="A28" s="4" t="s">
        <v>284</v>
      </c>
      <c r="B28" s="13"/>
      <c r="C28" s="12">
        <f>VLOOKUP(A28,'RHB v. LHP'!C:AH, 5, FALSE)</f>
        <v>69</v>
      </c>
      <c r="D28" s="22">
        <f>VLOOKUP(A28,'RHB v. LHP'!C:AH, 8, FALSE)</f>
        <v>154</v>
      </c>
      <c r="E28" s="22">
        <f>VLOOKUP(A28,'RHB v. LHP'!C:AH, 31, FALSE)</f>
        <v>26</v>
      </c>
      <c r="F28" s="15">
        <f>VLOOKUP(A28,'RHB v. LHP'!C:AH, 12, FALSE)</f>
        <v>10</v>
      </c>
      <c r="G28" s="15">
        <f>VLOOKUP(A28,'RHB v. LHP'!C:AH, 13, FALSE)</f>
        <v>0</v>
      </c>
      <c r="H28" s="15">
        <f>VLOOKUP(A28,'RHB v. LHP'!C:AH, 6, FALSE)</f>
        <v>12</v>
      </c>
      <c r="I28" s="15">
        <f>VLOOKUP(A28,'RHB v. LHP'!C:AH, 25, FALSE)</f>
        <v>1</v>
      </c>
      <c r="J28" s="15">
        <f>VLOOKUP(A28,'RHB v. LHP'!C:AH, 17, FALSE)</f>
        <v>7</v>
      </c>
      <c r="K28" s="23">
        <f>VLOOKUP(A28,'RHB v. LHP'!C:AH, 32, FALSE)</f>
        <v>0</v>
      </c>
      <c r="L28" s="17">
        <f t="shared" si="1"/>
        <v>2.231884058</v>
      </c>
      <c r="M28" s="17">
        <f t="shared" si="2"/>
        <v>0.4759825328</v>
      </c>
      <c r="N28" s="24">
        <f t="shared" si="3"/>
        <v>0.2620087336</v>
      </c>
      <c r="O28" s="24">
        <f t="shared" si="4"/>
        <v>0.08151382824</v>
      </c>
      <c r="P28" s="24">
        <f t="shared" si="5"/>
        <v>0.5531295488</v>
      </c>
      <c r="Q28" s="24">
        <f t="shared" si="6"/>
        <v>0.01455604076</v>
      </c>
      <c r="R28" s="24">
        <f t="shared" si="7"/>
        <v>0.1455604076</v>
      </c>
      <c r="S28" s="17">
        <f t="shared" si="8"/>
        <v>0</v>
      </c>
      <c r="T28" s="17">
        <f t="shared" si="9"/>
        <v>1.532751092</v>
      </c>
      <c r="U28" s="27">
        <f t="shared" si="10"/>
        <v>4386.500369</v>
      </c>
      <c r="V28" s="14"/>
      <c r="W28" s="14"/>
      <c r="X28" s="14"/>
      <c r="Y28" s="14"/>
      <c r="Z28" s="14"/>
    </row>
    <row r="29">
      <c r="A29" s="4" t="s">
        <v>163</v>
      </c>
      <c r="B29" s="13"/>
      <c r="C29" s="12">
        <f>VLOOKUP(A29,'RHB v. LHP'!C:AH, 5, FALSE)</f>
        <v>95</v>
      </c>
      <c r="D29" s="22">
        <f>VLOOKUP(A29,'RHB v. LHP'!C:AH, 8, FALSE)</f>
        <v>228</v>
      </c>
      <c r="E29" s="22">
        <f>VLOOKUP(A29,'RHB v. LHP'!C:AH, 31, FALSE)</f>
        <v>23</v>
      </c>
      <c r="F29" s="15">
        <f>VLOOKUP(A29,'RHB v. LHP'!C:AH, 12, FALSE)</f>
        <v>11</v>
      </c>
      <c r="G29" s="15">
        <f>VLOOKUP(A29,'RHB v. LHP'!C:AH, 13, FALSE)</f>
        <v>1</v>
      </c>
      <c r="H29" s="15">
        <f>VLOOKUP(A29,'RHB v. LHP'!C:AH, 6, FALSE)</f>
        <v>12</v>
      </c>
      <c r="I29" s="15">
        <f>VLOOKUP(A29,'RHB v. LHP'!C:AH, 25, FALSE)</f>
        <v>3</v>
      </c>
      <c r="J29" s="15">
        <f>VLOOKUP(A29,'RHB v. LHP'!C:AH, 17, FALSE)</f>
        <v>44</v>
      </c>
      <c r="K29" s="23">
        <f>VLOOKUP(A29,'RHB v. LHP'!C:AH, 32, FALSE)</f>
        <v>2</v>
      </c>
      <c r="L29" s="17">
        <f t="shared" si="1"/>
        <v>2.4</v>
      </c>
      <c r="M29" s="17">
        <f t="shared" si="2"/>
        <v>0.4178712221</v>
      </c>
      <c r="N29" s="24">
        <f t="shared" si="3"/>
        <v>0.2431011827</v>
      </c>
      <c r="O29" s="24">
        <f t="shared" si="4"/>
        <v>0.08409986859</v>
      </c>
      <c r="P29" s="24">
        <f t="shared" si="5"/>
        <v>0.4993429698</v>
      </c>
      <c r="Q29" s="24">
        <f t="shared" si="6"/>
        <v>0.01839684625</v>
      </c>
      <c r="R29" s="24">
        <f t="shared" si="7"/>
        <v>0.2286465177</v>
      </c>
      <c r="S29" s="17">
        <f t="shared" si="8"/>
        <v>0.01314060447</v>
      </c>
      <c r="T29" s="17">
        <f t="shared" si="9"/>
        <v>1.504599212</v>
      </c>
      <c r="U29" s="27">
        <f t="shared" si="10"/>
        <v>4305.933972</v>
      </c>
      <c r="V29" s="14"/>
      <c r="W29" s="14"/>
      <c r="X29" s="14"/>
      <c r="Y29" s="14"/>
      <c r="Z29" s="14"/>
    </row>
    <row r="30">
      <c r="A30" s="4" t="s">
        <v>97</v>
      </c>
      <c r="B30" s="13"/>
      <c r="C30" s="12">
        <f>VLOOKUP(A30,'RHB v. LHP'!C:AH, 5, FALSE)</f>
        <v>97</v>
      </c>
      <c r="D30" s="22">
        <f>VLOOKUP(A30,'RHB v. LHP'!C:AH, 8, FALSE)</f>
        <v>197</v>
      </c>
      <c r="E30" s="22">
        <f>VLOOKUP(A30,'RHB v. LHP'!C:AH, 31, FALSE)</f>
        <v>20</v>
      </c>
      <c r="F30" s="15">
        <f>VLOOKUP(A30,'RHB v. LHP'!C:AH, 12, FALSE)</f>
        <v>7</v>
      </c>
      <c r="G30" s="15">
        <f>VLOOKUP(A30,'RHB v. LHP'!C:AH, 13, FALSE)</f>
        <v>0</v>
      </c>
      <c r="H30" s="15">
        <f>VLOOKUP(A30,'RHB v. LHP'!C:AH, 6, FALSE)</f>
        <v>14</v>
      </c>
      <c r="I30" s="15">
        <f>VLOOKUP(A30,'RHB v. LHP'!C:AH, 25, FALSE)</f>
        <v>2</v>
      </c>
      <c r="J30" s="15">
        <f>VLOOKUP(A30,'RHB v. LHP'!C:AH, 17, FALSE)</f>
        <v>34</v>
      </c>
      <c r="K30" s="23">
        <f>VLOOKUP(A30,'RHB v. LHP'!C:AH, 32, FALSE)</f>
        <v>2</v>
      </c>
      <c r="L30" s="17">
        <f t="shared" si="1"/>
        <v>2.030927835</v>
      </c>
      <c r="M30" s="17">
        <f t="shared" si="2"/>
        <v>0.4232876712</v>
      </c>
      <c r="N30" s="24">
        <f t="shared" si="3"/>
        <v>0.2260273973</v>
      </c>
      <c r="O30" s="24">
        <f t="shared" si="4"/>
        <v>0.07671232877</v>
      </c>
      <c r="P30" s="24">
        <f t="shared" si="5"/>
        <v>0.5479452055</v>
      </c>
      <c r="Q30" s="24">
        <f t="shared" si="6"/>
        <v>0.01643835616</v>
      </c>
      <c r="R30" s="24">
        <f t="shared" si="7"/>
        <v>0.2109589041</v>
      </c>
      <c r="S30" s="17">
        <f t="shared" si="8"/>
        <v>0.01369863014</v>
      </c>
      <c r="T30" s="17">
        <f t="shared" si="9"/>
        <v>1.515068493</v>
      </c>
      <c r="U30" s="27">
        <f t="shared" si="10"/>
        <v>4335.895463</v>
      </c>
      <c r="V30" s="14"/>
      <c r="W30" s="14"/>
      <c r="X30" s="14"/>
      <c r="Y30" s="14"/>
      <c r="Z30" s="14"/>
    </row>
    <row r="31">
      <c r="A31" s="4" t="s">
        <v>355</v>
      </c>
      <c r="B31" s="13"/>
      <c r="C31" s="12">
        <f>VLOOKUP(A31,'RHB v. LHP'!C:AH, 5, FALSE)</f>
        <v>84</v>
      </c>
      <c r="D31" s="22">
        <f>VLOOKUP(A31,'RHB v. LHP'!C:AH, 8, FALSE)</f>
        <v>198</v>
      </c>
      <c r="E31" s="22">
        <f>VLOOKUP(A31,'RHB v. LHP'!C:AH, 31, FALSE)</f>
        <v>24</v>
      </c>
      <c r="F31" s="15">
        <f>VLOOKUP(A31,'RHB v. LHP'!C:AH, 12, FALSE)</f>
        <v>14</v>
      </c>
      <c r="G31" s="15">
        <f>VLOOKUP(A31,'RHB v. LHP'!C:AH, 13, FALSE)</f>
        <v>2</v>
      </c>
      <c r="H31" s="15">
        <f>VLOOKUP(A31,'RHB v. LHP'!C:AH, 6, FALSE)</f>
        <v>14</v>
      </c>
      <c r="I31" s="15">
        <f>VLOOKUP(A31,'RHB v. LHP'!C:AH, 25, FALSE)</f>
        <v>0</v>
      </c>
      <c r="J31" s="15">
        <f>VLOOKUP(A31,'RHB v. LHP'!C:AH, 17, FALSE)</f>
        <v>15</v>
      </c>
      <c r="K31" s="23">
        <f>VLOOKUP(A31,'RHB v. LHP'!C:AH, 32, FALSE)</f>
        <v>-2</v>
      </c>
      <c r="L31" s="17">
        <f t="shared" si="1"/>
        <v>2.357142857</v>
      </c>
      <c r="M31" s="17">
        <f t="shared" si="2"/>
        <v>0.439124487</v>
      </c>
      <c r="N31" s="24">
        <f t="shared" si="3"/>
        <v>0.2735978112</v>
      </c>
      <c r="O31" s="24">
        <f t="shared" si="4"/>
        <v>0.09849521204</v>
      </c>
      <c r="P31" s="24">
        <f t="shared" si="5"/>
        <v>0.5471956224</v>
      </c>
      <c r="Q31" s="24">
        <f t="shared" si="6"/>
        <v>0.01094391245</v>
      </c>
      <c r="R31" s="24">
        <f t="shared" si="7"/>
        <v>0.1586867305</v>
      </c>
      <c r="S31" s="17">
        <f t="shared" si="8"/>
        <v>-0.01367989056</v>
      </c>
      <c r="T31" s="17">
        <f t="shared" si="9"/>
        <v>1.514363885</v>
      </c>
      <c r="U31" s="27">
        <f t="shared" si="10"/>
        <v>4333.878982</v>
      </c>
      <c r="V31" s="14"/>
      <c r="W31" s="14"/>
      <c r="X31" s="14"/>
      <c r="Y31" s="14"/>
      <c r="Z31" s="14"/>
    </row>
    <row r="32">
      <c r="A32" s="4" t="s">
        <v>245</v>
      </c>
      <c r="B32" s="13"/>
      <c r="C32" s="12">
        <f>VLOOKUP(A32,'RHB v. LHP'!C:AH, 5, FALSE)</f>
        <v>91</v>
      </c>
      <c r="D32" s="22">
        <f>VLOOKUP(A32,'RHB v. LHP'!C:AH, 8, FALSE)</f>
        <v>197</v>
      </c>
      <c r="E32" s="22">
        <f>VLOOKUP(A32,'RHB v. LHP'!C:AH, 31, FALSE)</f>
        <v>29</v>
      </c>
      <c r="F32" s="15">
        <f>VLOOKUP(A32,'RHB v. LHP'!C:AH, 12, FALSE)</f>
        <v>14</v>
      </c>
      <c r="G32" s="15">
        <f>VLOOKUP(A32,'RHB v. LHP'!C:AH, 13, FALSE)</f>
        <v>0</v>
      </c>
      <c r="H32" s="15">
        <f>VLOOKUP(A32,'RHB v. LHP'!C:AH, 6, FALSE)</f>
        <v>10</v>
      </c>
      <c r="I32" s="15">
        <f>VLOOKUP(A32,'RHB v. LHP'!C:AH, 25, FALSE)</f>
        <v>4</v>
      </c>
      <c r="J32" s="15">
        <f>VLOOKUP(A32,'RHB v. LHP'!C:AH, 17, FALSE)</f>
        <v>13</v>
      </c>
      <c r="K32" s="23">
        <f>VLOOKUP(A32,'RHB v. LHP'!C:AH, 32, FALSE)</f>
        <v>5</v>
      </c>
      <c r="L32" s="17">
        <f t="shared" si="1"/>
        <v>2.164835165</v>
      </c>
      <c r="M32" s="17">
        <f t="shared" si="2"/>
        <v>0.4602739726</v>
      </c>
      <c r="N32" s="24">
        <f t="shared" si="3"/>
        <v>0.2739726027</v>
      </c>
      <c r="O32" s="24">
        <f t="shared" si="4"/>
        <v>0.07671232877</v>
      </c>
      <c r="P32" s="24">
        <f t="shared" si="5"/>
        <v>0.4931506849</v>
      </c>
      <c r="Q32" s="24">
        <f t="shared" si="6"/>
        <v>0.02191780822</v>
      </c>
      <c r="R32" s="24">
        <f t="shared" si="7"/>
        <v>0.1534246575</v>
      </c>
      <c r="S32" s="17">
        <f t="shared" si="8"/>
        <v>0.03424657534</v>
      </c>
      <c r="T32" s="17">
        <f t="shared" si="9"/>
        <v>1.51369863</v>
      </c>
      <c r="U32" s="27">
        <f t="shared" si="10"/>
        <v>4331.975124</v>
      </c>
      <c r="V32" s="14"/>
      <c r="W32" s="14"/>
      <c r="X32" s="14"/>
      <c r="Y32" s="14"/>
      <c r="Z32" s="14"/>
    </row>
    <row r="33">
      <c r="A33" s="4" t="s">
        <v>326</v>
      </c>
      <c r="B33" s="13"/>
      <c r="C33" s="12">
        <f>VLOOKUP(A33,'RHB v. LHP'!C:AH, 5, FALSE)</f>
        <v>74</v>
      </c>
      <c r="D33" s="22">
        <f>VLOOKUP(A33,'RHB v. LHP'!C:AH, 8, FALSE)</f>
        <v>170</v>
      </c>
      <c r="E33" s="22">
        <f>VLOOKUP(A33,'RHB v. LHP'!C:AH, 31, FALSE)</f>
        <v>35</v>
      </c>
      <c r="F33" s="15">
        <f>VLOOKUP(A33,'RHB v. LHP'!C:AH, 12, FALSE)</f>
        <v>12</v>
      </c>
      <c r="G33" s="15">
        <f>VLOOKUP(A33,'RHB v. LHP'!C:AH, 13, FALSE)</f>
        <v>1</v>
      </c>
      <c r="H33" s="15">
        <f>VLOOKUP(A33,'RHB v. LHP'!C:AH, 6, FALSE)</f>
        <v>4</v>
      </c>
      <c r="I33" s="15">
        <f>VLOOKUP(A33,'RHB v. LHP'!C:AH, 25, FALSE)</f>
        <v>0</v>
      </c>
      <c r="J33" s="15">
        <f>VLOOKUP(A33,'RHB v. LHP'!C:AH, 17, FALSE)</f>
        <v>14</v>
      </c>
      <c r="K33" s="23">
        <f>VLOOKUP(A33,'RHB v. LHP'!C:AH, 32, FALSE)</f>
        <v>8</v>
      </c>
      <c r="L33" s="17">
        <f t="shared" si="1"/>
        <v>2.297297297</v>
      </c>
      <c r="M33" s="17">
        <f t="shared" si="2"/>
        <v>0.5035561878</v>
      </c>
      <c r="N33" s="24">
        <f t="shared" si="3"/>
        <v>0.2702702703</v>
      </c>
      <c r="O33" s="24">
        <f t="shared" si="4"/>
        <v>0.09103840683</v>
      </c>
      <c r="P33" s="24">
        <f t="shared" si="5"/>
        <v>0.426742532</v>
      </c>
      <c r="Q33" s="24">
        <f t="shared" si="6"/>
        <v>0.01137980085</v>
      </c>
      <c r="R33" s="24">
        <f t="shared" si="7"/>
        <v>0.1621621622</v>
      </c>
      <c r="S33" s="17">
        <f t="shared" si="8"/>
        <v>0.05689900427</v>
      </c>
      <c r="T33" s="17">
        <f t="shared" si="9"/>
        <v>1.522048364</v>
      </c>
      <c r="U33" s="27">
        <f t="shared" si="10"/>
        <v>4355.870792</v>
      </c>
      <c r="V33" s="14"/>
      <c r="W33" s="14"/>
      <c r="X33" s="14"/>
      <c r="Y33" s="14"/>
      <c r="Z33" s="14"/>
    </row>
    <row r="34">
      <c r="A34" s="4" t="s">
        <v>73</v>
      </c>
      <c r="B34" s="13"/>
      <c r="C34" s="12">
        <f>VLOOKUP(A34,'RHB v. LHP'!C:AH, 5, FALSE)</f>
        <v>69</v>
      </c>
      <c r="D34" s="22">
        <f>VLOOKUP(A34,'RHB v. LHP'!C:AH, 8, FALSE)</f>
        <v>151</v>
      </c>
      <c r="E34" s="22">
        <f>VLOOKUP(A34,'RHB v. LHP'!C:AH, 31, FALSE)</f>
        <v>19</v>
      </c>
      <c r="F34" s="15">
        <f>VLOOKUP(A34,'RHB v. LHP'!C:AH, 12, FALSE)</f>
        <v>8</v>
      </c>
      <c r="G34" s="15">
        <f>VLOOKUP(A34,'RHB v. LHP'!C:AH, 13, FALSE)</f>
        <v>1</v>
      </c>
      <c r="H34" s="15">
        <f>VLOOKUP(A34,'RHB v. LHP'!C:AH, 6, FALSE)</f>
        <v>9</v>
      </c>
      <c r="I34" s="15">
        <f>VLOOKUP(A34,'RHB v. LHP'!C:AH, 25, FALSE)</f>
        <v>3</v>
      </c>
      <c r="J34" s="15">
        <f>VLOOKUP(A34,'RHB v. LHP'!C:AH, 17, FALSE)</f>
        <v>25</v>
      </c>
      <c r="K34" s="23">
        <f>VLOOKUP(A34,'RHB v. LHP'!C:AH, 32, FALSE)</f>
        <v>1</v>
      </c>
      <c r="L34" s="17">
        <f t="shared" si="1"/>
        <v>2.188405797</v>
      </c>
      <c r="M34" s="17">
        <f t="shared" si="2"/>
        <v>0.4473684211</v>
      </c>
      <c r="N34" s="24">
        <f t="shared" si="3"/>
        <v>0.2485380117</v>
      </c>
      <c r="O34" s="24">
        <f t="shared" si="4"/>
        <v>0.09356725146</v>
      </c>
      <c r="P34" s="24">
        <f t="shared" si="5"/>
        <v>0.5116959064</v>
      </c>
      <c r="Q34" s="24">
        <f t="shared" si="6"/>
        <v>0.02046783626</v>
      </c>
      <c r="R34" s="24">
        <f t="shared" si="7"/>
        <v>0.1988304094</v>
      </c>
      <c r="S34" s="17">
        <f t="shared" si="8"/>
        <v>0.00730994152</v>
      </c>
      <c r="T34" s="17">
        <f t="shared" si="9"/>
        <v>1.527777778</v>
      </c>
      <c r="U34" s="27">
        <f t="shared" si="10"/>
        <v>4372.267502</v>
      </c>
      <c r="V34" s="14"/>
      <c r="W34" s="14"/>
      <c r="X34" s="14"/>
      <c r="Y34" s="14"/>
      <c r="Z34" s="14"/>
    </row>
    <row r="35">
      <c r="A35" s="4" t="s">
        <v>269</v>
      </c>
      <c r="B35" s="13"/>
      <c r="C35" s="12">
        <f>VLOOKUP(A35,'RHB v. LHP'!C:AH, 5, FALSE)</f>
        <v>80</v>
      </c>
      <c r="D35" s="22">
        <f>VLOOKUP(A35,'RHB v. LHP'!C:AH, 8, FALSE)</f>
        <v>151</v>
      </c>
      <c r="E35" s="22">
        <f>VLOOKUP(A35,'RHB v. LHP'!C:AH, 31, FALSE)</f>
        <v>18</v>
      </c>
      <c r="F35" s="15">
        <f>VLOOKUP(A35,'RHB v. LHP'!C:AH, 12, FALSE)</f>
        <v>7</v>
      </c>
      <c r="G35" s="15">
        <f>VLOOKUP(A35,'RHB v. LHP'!C:AH, 13, FALSE)</f>
        <v>1</v>
      </c>
      <c r="H35" s="15">
        <f>VLOOKUP(A35,'RHB v. LHP'!C:AH, 6, FALSE)</f>
        <v>11</v>
      </c>
      <c r="I35" s="15">
        <f>VLOOKUP(A35,'RHB v. LHP'!C:AH, 25, FALSE)</f>
        <v>0</v>
      </c>
      <c r="J35" s="15">
        <f>VLOOKUP(A35,'RHB v. LHP'!C:AH, 17, FALSE)</f>
        <v>22</v>
      </c>
      <c r="K35" s="23">
        <f>VLOOKUP(A35,'RHB v. LHP'!C:AH, 32, FALSE)</f>
        <v>1</v>
      </c>
      <c r="L35" s="17">
        <f t="shared" si="1"/>
        <v>1.8875</v>
      </c>
      <c r="M35" s="17">
        <f t="shared" si="2"/>
        <v>0.4429824561</v>
      </c>
      <c r="N35" s="24">
        <f t="shared" si="3"/>
        <v>0.2412280702</v>
      </c>
      <c r="O35" s="24">
        <f t="shared" si="4"/>
        <v>0.09356725146</v>
      </c>
      <c r="P35" s="24">
        <f t="shared" si="5"/>
        <v>0.5409356725</v>
      </c>
      <c r="Q35" s="24">
        <f t="shared" si="6"/>
        <v>0.01169590643</v>
      </c>
      <c r="R35" s="24">
        <f t="shared" si="7"/>
        <v>0.1900584795</v>
      </c>
      <c r="S35" s="17">
        <f t="shared" si="8"/>
        <v>0.00730994152</v>
      </c>
      <c r="T35" s="17">
        <f t="shared" si="9"/>
        <v>1.527777778</v>
      </c>
      <c r="U35" s="27">
        <f t="shared" si="10"/>
        <v>4372.267502</v>
      </c>
      <c r="V35" s="14"/>
      <c r="W35" s="14"/>
      <c r="X35" s="14"/>
      <c r="Y35" s="14"/>
      <c r="Z35" s="14"/>
    </row>
    <row r="36">
      <c r="A36" s="4" t="s">
        <v>88</v>
      </c>
      <c r="B36" s="13"/>
      <c r="C36" s="12">
        <f>VLOOKUP(A36,'RHB v. LHP'!C:AH, 5, FALSE)</f>
        <v>114</v>
      </c>
      <c r="D36" s="22">
        <f>VLOOKUP(A36,'RHB v. LHP'!C:AH, 8, FALSE)</f>
        <v>224</v>
      </c>
      <c r="E36" s="22">
        <f>VLOOKUP(A36,'RHB v. LHP'!C:AH, 31, FALSE)</f>
        <v>26</v>
      </c>
      <c r="F36" s="15">
        <f>VLOOKUP(A36,'RHB v. LHP'!C:AH, 12, FALSE)</f>
        <v>7</v>
      </c>
      <c r="G36" s="15">
        <f>VLOOKUP(A36,'RHB v. LHP'!C:AH, 13, FALSE)</f>
        <v>1</v>
      </c>
      <c r="H36" s="15">
        <f>VLOOKUP(A36,'RHB v. LHP'!C:AH, 6, FALSE)</f>
        <v>13</v>
      </c>
      <c r="I36" s="15">
        <f>VLOOKUP(A36,'RHB v. LHP'!C:AH, 25, FALSE)</f>
        <v>0</v>
      </c>
      <c r="J36" s="15">
        <f>VLOOKUP(A36,'RHB v. LHP'!C:AH, 17, FALSE)</f>
        <v>43</v>
      </c>
      <c r="K36" s="23">
        <f>VLOOKUP(A36,'RHB v. LHP'!C:AH, 32, FALSE)</f>
        <v>2</v>
      </c>
      <c r="L36" s="17">
        <f t="shared" si="1"/>
        <v>1.964912281</v>
      </c>
      <c r="M36" s="17">
        <f t="shared" si="2"/>
        <v>0.4319682959</v>
      </c>
      <c r="N36" s="24">
        <f t="shared" si="3"/>
        <v>0.2179656539</v>
      </c>
      <c r="O36" s="24">
        <f t="shared" si="4"/>
        <v>0.08454425363</v>
      </c>
      <c r="P36" s="24">
        <f t="shared" si="5"/>
        <v>0.5151915456</v>
      </c>
      <c r="Q36" s="24">
        <f t="shared" si="6"/>
        <v>0.0105680317</v>
      </c>
      <c r="R36" s="24">
        <f t="shared" si="7"/>
        <v>0.2272126816</v>
      </c>
      <c r="S36" s="17">
        <f t="shared" si="8"/>
        <v>0.01321003963</v>
      </c>
      <c r="T36" s="17">
        <f t="shared" si="9"/>
        <v>1.500660502</v>
      </c>
      <c r="U36" s="27">
        <f t="shared" si="10"/>
        <v>4294.661985</v>
      </c>
      <c r="V36" s="14"/>
      <c r="W36" s="14"/>
      <c r="X36" s="14"/>
      <c r="Y36" s="14"/>
      <c r="Z36" s="14"/>
    </row>
    <row r="37">
      <c r="A37" s="4" t="s">
        <v>197</v>
      </c>
      <c r="B37" s="13"/>
      <c r="C37" s="12">
        <f>VLOOKUP(A37,'RHB v. LHP'!C:AH, 5, FALSE)</f>
        <v>97</v>
      </c>
      <c r="D37" s="22">
        <f>VLOOKUP(A37,'RHB v. LHP'!C:AH, 8, FALSE)</f>
        <v>204</v>
      </c>
      <c r="E37" s="22">
        <f>VLOOKUP(A37,'RHB v. LHP'!C:AH, 31, FALSE)</f>
        <v>24</v>
      </c>
      <c r="F37" s="15">
        <f>VLOOKUP(A37,'RHB v. LHP'!C:AH, 12, FALSE)</f>
        <v>13</v>
      </c>
      <c r="G37" s="15">
        <f>VLOOKUP(A37,'RHB v. LHP'!C:AH, 13, FALSE)</f>
        <v>1</v>
      </c>
      <c r="H37" s="15">
        <f>VLOOKUP(A37,'RHB v. LHP'!C:AH, 6, FALSE)</f>
        <v>12</v>
      </c>
      <c r="I37" s="15">
        <f>VLOOKUP(A37,'RHB v. LHP'!C:AH, 25, FALSE)</f>
        <v>2</v>
      </c>
      <c r="J37" s="15">
        <f>VLOOKUP(A37,'RHB v. LHP'!C:AH, 17, FALSE)</f>
        <v>19</v>
      </c>
      <c r="K37" s="23">
        <f>VLOOKUP(A37,'RHB v. LHP'!C:AH, 32, FALSE)</f>
        <v>3</v>
      </c>
      <c r="L37" s="17">
        <f t="shared" si="1"/>
        <v>2.103092784</v>
      </c>
      <c r="M37" s="17">
        <f t="shared" si="2"/>
        <v>0.4355495251</v>
      </c>
      <c r="N37" s="24">
        <f t="shared" si="3"/>
        <v>0.2645861601</v>
      </c>
      <c r="O37" s="24">
        <f t="shared" si="4"/>
        <v>0.0868385346</v>
      </c>
      <c r="P37" s="24">
        <f t="shared" si="5"/>
        <v>0.5156037992</v>
      </c>
      <c r="Q37" s="24">
        <f t="shared" si="6"/>
        <v>0.01628222524</v>
      </c>
      <c r="R37" s="24">
        <f t="shared" si="7"/>
        <v>0.1682496608</v>
      </c>
      <c r="S37" s="17">
        <f t="shared" si="8"/>
        <v>0.02035278155</v>
      </c>
      <c r="T37" s="17">
        <f t="shared" si="9"/>
        <v>1.507462687</v>
      </c>
      <c r="U37" s="27">
        <f t="shared" si="10"/>
        <v>4314.128802</v>
      </c>
      <c r="V37" s="14"/>
      <c r="W37" s="14"/>
      <c r="X37" s="14"/>
      <c r="Y37" s="14"/>
      <c r="Z37" s="14"/>
    </row>
    <row r="38">
      <c r="A38" s="4" t="s">
        <v>129</v>
      </c>
      <c r="B38" s="13"/>
      <c r="C38" s="12">
        <f>VLOOKUP(A38,'RHB v. LHP'!C:AH, 5, FALSE)</f>
        <v>67</v>
      </c>
      <c r="D38" s="22">
        <f>VLOOKUP(A38,'RHB v. LHP'!C:AH, 8, FALSE)</f>
        <v>156</v>
      </c>
      <c r="E38" s="22">
        <f>VLOOKUP(A38,'RHB v. LHP'!C:AH, 31, FALSE)</f>
        <v>24</v>
      </c>
      <c r="F38" s="15">
        <f>VLOOKUP(A38,'RHB v. LHP'!C:AH, 12, FALSE)</f>
        <v>8</v>
      </c>
      <c r="G38" s="15">
        <f>VLOOKUP(A38,'RHB v. LHP'!C:AH, 13, FALSE)</f>
        <v>0</v>
      </c>
      <c r="H38" s="15">
        <f>VLOOKUP(A38,'RHB v. LHP'!C:AH, 6, FALSE)</f>
        <v>12</v>
      </c>
      <c r="I38" s="15">
        <f>VLOOKUP(A38,'RHB v. LHP'!C:AH, 25, FALSE)</f>
        <v>3</v>
      </c>
      <c r="J38" s="15">
        <f>VLOOKUP(A38,'RHB v. LHP'!C:AH, 17, FALSE)</f>
        <v>10</v>
      </c>
      <c r="K38" s="23">
        <f>VLOOKUP(A38,'RHB v. LHP'!C:AH, 32, FALSE)</f>
        <v>0</v>
      </c>
      <c r="L38" s="17">
        <f t="shared" si="1"/>
        <v>2.328358209</v>
      </c>
      <c r="M38" s="17">
        <f t="shared" si="2"/>
        <v>0.465892598</v>
      </c>
      <c r="N38" s="24">
        <f t="shared" si="3"/>
        <v>0.2467343977</v>
      </c>
      <c r="O38" s="24">
        <f t="shared" si="4"/>
        <v>0.08127721335</v>
      </c>
      <c r="P38" s="24">
        <f t="shared" si="5"/>
        <v>0.5515239478</v>
      </c>
      <c r="Q38" s="24">
        <f t="shared" si="6"/>
        <v>0.02031930334</v>
      </c>
      <c r="R38" s="24">
        <f t="shared" si="7"/>
        <v>0.1538461538</v>
      </c>
      <c r="S38" s="17">
        <f t="shared" si="8"/>
        <v>0</v>
      </c>
      <c r="T38" s="17">
        <f t="shared" si="9"/>
        <v>1.519593614</v>
      </c>
      <c r="U38" s="27">
        <f t="shared" si="10"/>
        <v>4348.84567</v>
      </c>
      <c r="V38" s="14"/>
      <c r="W38" s="14"/>
      <c r="X38" s="14"/>
      <c r="Y38" s="14"/>
      <c r="Z38" s="14"/>
    </row>
    <row r="39">
      <c r="A39" s="4" t="s">
        <v>210</v>
      </c>
      <c r="B39" s="13"/>
      <c r="C39" s="12">
        <f>VLOOKUP(A39,'RHB v. LHP'!C:AH, 5, FALSE)</f>
        <v>115</v>
      </c>
      <c r="D39" s="22">
        <f>VLOOKUP(A39,'RHB v. LHP'!C:AH, 8, FALSE)</f>
        <v>235</v>
      </c>
      <c r="E39" s="22">
        <f>VLOOKUP(A39,'RHB v. LHP'!C:AH, 31, FALSE)</f>
        <v>19</v>
      </c>
      <c r="F39" s="15">
        <f>VLOOKUP(A39,'RHB v. LHP'!C:AH, 12, FALSE)</f>
        <v>8</v>
      </c>
      <c r="G39" s="15">
        <f>VLOOKUP(A39,'RHB v. LHP'!C:AH, 13, FALSE)</f>
        <v>1</v>
      </c>
      <c r="H39" s="15">
        <f>VLOOKUP(A39,'RHB v. LHP'!C:AH, 6, FALSE)</f>
        <v>18</v>
      </c>
      <c r="I39" s="15">
        <f>VLOOKUP(A39,'RHB v. LHP'!C:AH, 25, FALSE)</f>
        <v>4</v>
      </c>
      <c r="J39" s="15">
        <f>VLOOKUP(A39,'RHB v. LHP'!C:AH, 17, FALSE)</f>
        <v>31</v>
      </c>
      <c r="K39" s="23">
        <f>VLOOKUP(A39,'RHB v. LHP'!C:AH, 32, FALSE)</f>
        <v>0</v>
      </c>
      <c r="L39" s="17">
        <f t="shared" si="1"/>
        <v>2.043478261</v>
      </c>
      <c r="M39" s="17">
        <f t="shared" si="2"/>
        <v>0.3984375</v>
      </c>
      <c r="N39" s="24">
        <f t="shared" si="3"/>
        <v>0.2213541667</v>
      </c>
      <c r="O39" s="24">
        <f t="shared" si="4"/>
        <v>0.08333333333</v>
      </c>
      <c r="P39" s="24">
        <f t="shared" si="5"/>
        <v>0.5729166667</v>
      </c>
      <c r="Q39" s="24">
        <f t="shared" si="6"/>
        <v>0.02083333333</v>
      </c>
      <c r="R39" s="24">
        <f t="shared" si="7"/>
        <v>0.1927083333</v>
      </c>
      <c r="S39" s="17">
        <f t="shared" si="8"/>
        <v>0</v>
      </c>
      <c r="T39" s="17">
        <f t="shared" si="9"/>
        <v>1.489583333</v>
      </c>
      <c r="U39" s="27">
        <f t="shared" si="10"/>
        <v>4262.960814</v>
      </c>
      <c r="V39" s="14"/>
      <c r="W39" s="14"/>
      <c r="X39" s="14"/>
      <c r="Y39" s="14"/>
      <c r="Z39" s="14"/>
    </row>
    <row r="40">
      <c r="A40" s="4" t="s">
        <v>331</v>
      </c>
      <c r="B40" s="13"/>
      <c r="C40" s="12">
        <f>VLOOKUP(A40,'RHB v. LHP'!C:AH, 5, FALSE)</f>
        <v>75</v>
      </c>
      <c r="D40" s="22">
        <f>VLOOKUP(A40,'RHB v. LHP'!C:AH, 8, FALSE)</f>
        <v>152</v>
      </c>
      <c r="E40" s="22">
        <f>VLOOKUP(A40,'RHB v. LHP'!C:AH, 31, FALSE)</f>
        <v>31</v>
      </c>
      <c r="F40" s="15">
        <f>VLOOKUP(A40,'RHB v. LHP'!C:AH, 12, FALSE)</f>
        <v>10</v>
      </c>
      <c r="G40" s="15">
        <f>VLOOKUP(A40,'RHB v. LHP'!C:AH, 13, FALSE)</f>
        <v>0</v>
      </c>
      <c r="H40" s="15">
        <f>VLOOKUP(A40,'RHB v. LHP'!C:AH, 6, FALSE)</f>
        <v>8</v>
      </c>
      <c r="I40" s="15">
        <f>VLOOKUP(A40,'RHB v. LHP'!C:AH, 25, FALSE)</f>
        <v>1</v>
      </c>
      <c r="J40" s="15">
        <f>VLOOKUP(A40,'RHB v. LHP'!C:AH, 17, FALSE)</f>
        <v>9</v>
      </c>
      <c r="K40" s="23">
        <f>VLOOKUP(A40,'RHB v. LHP'!C:AH, 32, FALSE)</f>
        <v>1</v>
      </c>
      <c r="L40" s="17">
        <f t="shared" si="1"/>
        <v>2.026666667</v>
      </c>
      <c r="M40" s="17">
        <f t="shared" si="2"/>
        <v>0.499270073</v>
      </c>
      <c r="N40" s="24">
        <f t="shared" si="3"/>
        <v>0.2627737226</v>
      </c>
      <c r="O40" s="24">
        <f t="shared" si="4"/>
        <v>0.08175182482</v>
      </c>
      <c r="P40" s="24">
        <f t="shared" si="5"/>
        <v>0.496350365</v>
      </c>
      <c r="Q40" s="24">
        <f t="shared" si="6"/>
        <v>0.01459854015</v>
      </c>
      <c r="R40" s="24">
        <f t="shared" si="7"/>
        <v>0.1518248175</v>
      </c>
      <c r="S40" s="17">
        <f t="shared" si="8"/>
        <v>0.007299270073</v>
      </c>
      <c r="T40" s="17">
        <f t="shared" si="9"/>
        <v>1.513868613</v>
      </c>
      <c r="U40" s="27">
        <f t="shared" si="10"/>
        <v>4332.461589</v>
      </c>
      <c r="V40" s="14"/>
      <c r="W40" s="14"/>
      <c r="X40" s="14"/>
      <c r="Y40" s="14"/>
      <c r="Z40" s="14"/>
    </row>
    <row r="41">
      <c r="A41" s="4" t="s">
        <v>67</v>
      </c>
      <c r="B41" s="13"/>
      <c r="C41" s="12">
        <f>VLOOKUP(A41,'RHB v. LHP'!C:AH, 5, FALSE)</f>
        <v>107</v>
      </c>
      <c r="D41" s="22">
        <f>VLOOKUP(A41,'RHB v. LHP'!C:AH, 8, FALSE)</f>
        <v>214</v>
      </c>
      <c r="E41" s="22">
        <f>VLOOKUP(A41,'RHB v. LHP'!C:AH, 31, FALSE)</f>
        <v>29</v>
      </c>
      <c r="F41" s="15">
        <f>VLOOKUP(A41,'RHB v. LHP'!C:AH, 12, FALSE)</f>
        <v>11</v>
      </c>
      <c r="G41" s="15">
        <f>VLOOKUP(A41,'RHB v. LHP'!C:AH, 13, FALSE)</f>
        <v>0</v>
      </c>
      <c r="H41" s="15">
        <f>VLOOKUP(A41,'RHB v. LHP'!C:AH, 6, FALSE)</f>
        <v>14</v>
      </c>
      <c r="I41" s="15">
        <f>VLOOKUP(A41,'RHB v. LHP'!C:AH, 25, FALSE)</f>
        <v>0</v>
      </c>
      <c r="J41" s="15">
        <f>VLOOKUP(A41,'RHB v. LHP'!C:AH, 17, FALSE)</f>
        <v>16</v>
      </c>
      <c r="K41" s="23">
        <f>VLOOKUP(A41,'RHB v. LHP'!C:AH, 32, FALSE)</f>
        <v>2</v>
      </c>
      <c r="L41" s="17">
        <f t="shared" si="1"/>
        <v>2</v>
      </c>
      <c r="M41" s="17">
        <f t="shared" si="2"/>
        <v>0.4497991968</v>
      </c>
      <c r="N41" s="24">
        <f t="shared" si="3"/>
        <v>0.2476572959</v>
      </c>
      <c r="O41" s="24">
        <f t="shared" si="4"/>
        <v>0.0749665328</v>
      </c>
      <c r="P41" s="24">
        <f t="shared" si="5"/>
        <v>0.5354752343</v>
      </c>
      <c r="Q41" s="24">
        <f t="shared" si="6"/>
        <v>0.01070950469</v>
      </c>
      <c r="R41" s="24">
        <f t="shared" si="7"/>
        <v>0.1579651941</v>
      </c>
      <c r="S41" s="17">
        <f t="shared" si="8"/>
        <v>0.01338688086</v>
      </c>
      <c r="T41" s="17">
        <f t="shared" si="9"/>
        <v>1.489959839</v>
      </c>
      <c r="U41" s="27">
        <f t="shared" si="10"/>
        <v>4264.038317</v>
      </c>
      <c r="V41" s="14"/>
      <c r="W41" s="14"/>
      <c r="X41" s="14"/>
      <c r="Y41" s="14"/>
      <c r="Z41" s="14"/>
    </row>
    <row r="42">
      <c r="A42" s="4" t="s">
        <v>156</v>
      </c>
      <c r="B42" s="13"/>
      <c r="C42" s="12">
        <f>VLOOKUP(A42,'RHB v. LHP'!C:AH, 5, FALSE)</f>
        <v>114</v>
      </c>
      <c r="D42" s="22">
        <f>VLOOKUP(A42,'RHB v. LHP'!C:AH, 8, FALSE)</f>
        <v>237</v>
      </c>
      <c r="E42" s="22">
        <f>VLOOKUP(A42,'RHB v. LHP'!C:AH, 31, FALSE)</f>
        <v>35</v>
      </c>
      <c r="F42" s="15">
        <f>VLOOKUP(A42,'RHB v. LHP'!C:AH, 12, FALSE)</f>
        <v>17</v>
      </c>
      <c r="G42" s="15">
        <f>VLOOKUP(A42,'RHB v. LHP'!C:AH, 13, FALSE)</f>
        <v>1</v>
      </c>
      <c r="H42" s="15">
        <f>VLOOKUP(A42,'RHB v. LHP'!C:AH, 6, FALSE)</f>
        <v>9</v>
      </c>
      <c r="I42" s="15">
        <f>VLOOKUP(A42,'RHB v. LHP'!C:AH, 25, FALSE)</f>
        <v>0</v>
      </c>
      <c r="J42" s="15">
        <f>VLOOKUP(A42,'RHB v. LHP'!C:AH, 17, FALSE)</f>
        <v>17</v>
      </c>
      <c r="K42" s="23">
        <f>VLOOKUP(A42,'RHB v. LHP'!C:AH, 32, FALSE)</f>
        <v>6</v>
      </c>
      <c r="L42" s="17">
        <f t="shared" si="1"/>
        <v>2.078947368</v>
      </c>
      <c r="M42" s="17">
        <f t="shared" si="2"/>
        <v>0.4597402597</v>
      </c>
      <c r="N42" s="24">
        <f t="shared" si="3"/>
        <v>0.2792207792</v>
      </c>
      <c r="O42" s="24">
        <f t="shared" si="4"/>
        <v>0.08311688312</v>
      </c>
      <c r="P42" s="24">
        <f t="shared" si="5"/>
        <v>0.4545454545</v>
      </c>
      <c r="Q42" s="24">
        <f t="shared" si="6"/>
        <v>0.01038961039</v>
      </c>
      <c r="R42" s="24">
        <f t="shared" si="7"/>
        <v>0.1558441558</v>
      </c>
      <c r="S42" s="17">
        <f t="shared" si="8"/>
        <v>0.03896103896</v>
      </c>
      <c r="T42" s="17">
        <f t="shared" si="9"/>
        <v>1.481818182</v>
      </c>
      <c r="U42" s="27">
        <f t="shared" si="10"/>
        <v>4240.738132</v>
      </c>
      <c r="V42" s="14"/>
      <c r="W42" s="14"/>
      <c r="X42" s="14"/>
      <c r="Y42" s="14"/>
      <c r="Z42" s="14"/>
    </row>
    <row r="43">
      <c r="A43" s="4" t="s">
        <v>130</v>
      </c>
      <c r="B43" s="13"/>
      <c r="C43" s="12">
        <f>VLOOKUP(A43,'RHB v. LHP'!C:AH, 5, FALSE)</f>
        <v>64</v>
      </c>
      <c r="D43" s="22">
        <f>VLOOKUP(A43,'RHB v. LHP'!C:AH, 8, FALSE)</f>
        <v>136</v>
      </c>
      <c r="E43" s="22">
        <f>VLOOKUP(A43,'RHB v. LHP'!C:AH, 31, FALSE)</f>
        <v>28</v>
      </c>
      <c r="F43" s="15">
        <f>VLOOKUP(A43,'RHB v. LHP'!C:AH, 12, FALSE)</f>
        <v>8</v>
      </c>
      <c r="G43" s="15">
        <f>VLOOKUP(A43,'RHB v. LHP'!C:AH, 13, FALSE)</f>
        <v>4</v>
      </c>
      <c r="H43" s="15">
        <f>VLOOKUP(A43,'RHB v. LHP'!C:AH, 6, FALSE)</f>
        <v>3</v>
      </c>
      <c r="I43" s="15">
        <f>VLOOKUP(A43,'RHB v. LHP'!C:AH, 25, FALSE)</f>
        <v>0</v>
      </c>
      <c r="J43" s="15">
        <f>VLOOKUP(A43,'RHB v. LHP'!C:AH, 17, FALSE)</f>
        <v>11</v>
      </c>
      <c r="K43" s="23">
        <f>VLOOKUP(A43,'RHB v. LHP'!C:AH, 32, FALSE)</f>
        <v>4</v>
      </c>
      <c r="L43" s="17">
        <f t="shared" si="1"/>
        <v>2.125</v>
      </c>
      <c r="M43" s="17">
        <f t="shared" si="2"/>
        <v>0.4977578475</v>
      </c>
      <c r="N43" s="24">
        <f t="shared" si="3"/>
        <v>0.2541106129</v>
      </c>
      <c r="O43" s="24">
        <f t="shared" si="4"/>
        <v>0.1315396114</v>
      </c>
      <c r="P43" s="24">
        <f t="shared" si="5"/>
        <v>0.4334828102</v>
      </c>
      <c r="Q43" s="24">
        <f t="shared" si="6"/>
        <v>0.01195814649</v>
      </c>
      <c r="R43" s="24">
        <f t="shared" si="7"/>
        <v>0.1614349776</v>
      </c>
      <c r="S43" s="17">
        <f t="shared" si="8"/>
        <v>0.02989536622</v>
      </c>
      <c r="T43" s="17">
        <f t="shared" si="9"/>
        <v>1.520179372</v>
      </c>
      <c r="U43" s="27">
        <f t="shared" si="10"/>
        <v>4350.522021</v>
      </c>
      <c r="V43" s="14"/>
      <c r="W43" s="14"/>
      <c r="X43" s="14"/>
      <c r="Y43" s="14"/>
      <c r="Z43" s="14"/>
    </row>
    <row r="44">
      <c r="A44" s="4" t="s">
        <v>319</v>
      </c>
      <c r="B44" s="13"/>
      <c r="C44" s="12">
        <f>VLOOKUP(A44,'RHB v. LHP'!C:AH, 5, FALSE)</f>
        <v>105</v>
      </c>
      <c r="D44" s="22">
        <f>VLOOKUP(A44,'RHB v. LHP'!C:AH, 8, FALSE)</f>
        <v>210</v>
      </c>
      <c r="E44" s="22">
        <f>VLOOKUP(A44,'RHB v. LHP'!C:AH, 31, FALSE)</f>
        <v>24</v>
      </c>
      <c r="F44" s="15">
        <f>VLOOKUP(A44,'RHB v. LHP'!C:AH, 12, FALSE)</f>
        <v>9</v>
      </c>
      <c r="G44" s="15">
        <f>VLOOKUP(A44,'RHB v. LHP'!C:AH, 13, FALSE)</f>
        <v>2</v>
      </c>
      <c r="H44" s="15">
        <f>VLOOKUP(A44,'RHB v. LHP'!C:AH, 6, FALSE)</f>
        <v>13</v>
      </c>
      <c r="I44" s="15">
        <f>VLOOKUP(A44,'RHB v. LHP'!C:AH, 25, FALSE)</f>
        <v>0</v>
      </c>
      <c r="J44" s="15">
        <f>VLOOKUP(A44,'RHB v. LHP'!C:AH, 17, FALSE)</f>
        <v>25</v>
      </c>
      <c r="K44" s="23">
        <f>VLOOKUP(A44,'RHB v. LHP'!C:AH, 32, FALSE)</f>
        <v>1</v>
      </c>
      <c r="L44" s="17">
        <f t="shared" si="1"/>
        <v>2</v>
      </c>
      <c r="M44" s="17">
        <f t="shared" si="2"/>
        <v>0.4320323015</v>
      </c>
      <c r="N44" s="24">
        <f t="shared" si="3"/>
        <v>0.2355316285</v>
      </c>
      <c r="O44" s="24">
        <f t="shared" si="4"/>
        <v>0.09690444145</v>
      </c>
      <c r="P44" s="24">
        <f t="shared" si="5"/>
        <v>0.5248990579</v>
      </c>
      <c r="Q44" s="24">
        <f t="shared" si="6"/>
        <v>0.01076716016</v>
      </c>
      <c r="R44" s="24">
        <f t="shared" si="7"/>
        <v>0.1830417227</v>
      </c>
      <c r="S44" s="17">
        <f t="shared" si="8"/>
        <v>0.006729475101</v>
      </c>
      <c r="T44" s="17">
        <f t="shared" si="9"/>
        <v>1.489905787</v>
      </c>
      <c r="U44" s="27">
        <f t="shared" si="10"/>
        <v>4263.883628</v>
      </c>
      <c r="V44" s="14"/>
      <c r="W44" s="14"/>
      <c r="X44" s="14"/>
      <c r="Y44" s="14"/>
      <c r="Z44" s="14"/>
    </row>
    <row r="45">
      <c r="A45" s="4" t="s">
        <v>178</v>
      </c>
      <c r="B45" s="13"/>
      <c r="C45" s="12">
        <f>VLOOKUP(A45,'RHB v. LHP'!C:AH, 5, FALSE)</f>
        <v>67</v>
      </c>
      <c r="D45" s="22">
        <f>VLOOKUP(A45,'RHB v. LHP'!C:AH, 8, FALSE)</f>
        <v>149</v>
      </c>
      <c r="E45" s="22">
        <f>VLOOKUP(A45,'RHB v. LHP'!C:AH, 31, FALSE)</f>
        <v>30</v>
      </c>
      <c r="F45" s="15">
        <f>VLOOKUP(A45,'RHB v. LHP'!C:AH, 12, FALSE)</f>
        <v>8</v>
      </c>
      <c r="G45" s="15">
        <f>VLOOKUP(A45,'RHB v. LHP'!C:AH, 13, FALSE)</f>
        <v>0</v>
      </c>
      <c r="H45" s="15">
        <f>VLOOKUP(A45,'RHB v. LHP'!C:AH, 6, FALSE)</f>
        <v>8</v>
      </c>
      <c r="I45" s="15">
        <f>VLOOKUP(A45,'RHB v. LHP'!C:AH, 25, FALSE)</f>
        <v>2</v>
      </c>
      <c r="J45" s="15">
        <f>VLOOKUP(A45,'RHB v. LHP'!C:AH, 17, FALSE)</f>
        <v>7</v>
      </c>
      <c r="K45" s="23">
        <f>VLOOKUP(A45,'RHB v. LHP'!C:AH, 32, FALSE)</f>
        <v>3</v>
      </c>
      <c r="L45" s="17">
        <f t="shared" si="1"/>
        <v>2.223880597</v>
      </c>
      <c r="M45" s="17">
        <f t="shared" si="2"/>
        <v>0.4970674487</v>
      </c>
      <c r="N45" s="24">
        <f t="shared" si="3"/>
        <v>0.2492668622</v>
      </c>
      <c r="O45" s="24">
        <f t="shared" si="4"/>
        <v>0.08211143695</v>
      </c>
      <c r="P45" s="24">
        <f t="shared" si="5"/>
        <v>0.4985337243</v>
      </c>
      <c r="Q45" s="24">
        <f t="shared" si="6"/>
        <v>0.01759530792</v>
      </c>
      <c r="R45" s="24">
        <f t="shared" si="7"/>
        <v>0.146627566</v>
      </c>
      <c r="S45" s="17">
        <f t="shared" si="8"/>
        <v>0.0219941349</v>
      </c>
      <c r="T45" s="17">
        <f t="shared" si="9"/>
        <v>1.513196481</v>
      </c>
      <c r="U45" s="27">
        <f t="shared" si="10"/>
        <v>4330.538049</v>
      </c>
      <c r="V45" s="14"/>
      <c r="W45" s="14"/>
      <c r="X45" s="14"/>
      <c r="Y45" s="14"/>
      <c r="Z45" s="14"/>
    </row>
    <row r="46">
      <c r="A46" s="4" t="s">
        <v>211</v>
      </c>
      <c r="B46" s="13"/>
      <c r="C46" s="12">
        <f>VLOOKUP(A46,'RHB v. LHP'!C:AH, 5, FALSE)</f>
        <v>95</v>
      </c>
      <c r="D46" s="22">
        <f>VLOOKUP(A46,'RHB v. LHP'!C:AH, 8, FALSE)</f>
        <v>209</v>
      </c>
      <c r="E46" s="22">
        <f>VLOOKUP(A46,'RHB v. LHP'!C:AH, 31, FALSE)</f>
        <v>36</v>
      </c>
      <c r="F46" s="15">
        <f>VLOOKUP(A46,'RHB v. LHP'!C:AH, 12, FALSE)</f>
        <v>11</v>
      </c>
      <c r="G46" s="15">
        <f>VLOOKUP(A46,'RHB v. LHP'!C:AH, 13, FALSE)</f>
        <v>0</v>
      </c>
      <c r="H46" s="15">
        <f>VLOOKUP(A46,'RHB v. LHP'!C:AH, 6, FALSE)</f>
        <v>10</v>
      </c>
      <c r="I46" s="15">
        <f>VLOOKUP(A46,'RHB v. LHP'!C:AH, 25, FALSE)</f>
        <v>2</v>
      </c>
      <c r="J46" s="15">
        <f>VLOOKUP(A46,'RHB v. LHP'!C:AH, 17, FALSE)</f>
        <v>22</v>
      </c>
      <c r="K46" s="23">
        <f>VLOOKUP(A46,'RHB v. LHP'!C:AH, 32, FALSE)</f>
        <v>1</v>
      </c>
      <c r="L46" s="17">
        <f t="shared" si="1"/>
        <v>2.2</v>
      </c>
      <c r="M46" s="17">
        <f t="shared" si="2"/>
        <v>0.4811320755</v>
      </c>
      <c r="N46" s="24">
        <f t="shared" si="3"/>
        <v>0.2493261456</v>
      </c>
      <c r="O46" s="24">
        <f t="shared" si="4"/>
        <v>0.07547169811</v>
      </c>
      <c r="P46" s="24">
        <f t="shared" si="5"/>
        <v>0.4851752022</v>
      </c>
      <c r="Q46" s="24">
        <f t="shared" si="6"/>
        <v>0.01617250674</v>
      </c>
      <c r="R46" s="24">
        <f t="shared" si="7"/>
        <v>0.1752021563</v>
      </c>
      <c r="S46" s="17">
        <f t="shared" si="8"/>
        <v>0.006738544474</v>
      </c>
      <c r="T46" s="17">
        <f t="shared" si="9"/>
        <v>1.489218329</v>
      </c>
      <c r="U46" s="27">
        <f t="shared" si="10"/>
        <v>4261.916227</v>
      </c>
      <c r="V46" s="14"/>
      <c r="W46" s="14"/>
      <c r="X46" s="14"/>
      <c r="Y46" s="14"/>
      <c r="Z46" s="14"/>
    </row>
    <row r="47">
      <c r="A47" s="4" t="s">
        <v>337</v>
      </c>
      <c r="B47" s="13"/>
      <c r="C47" s="12">
        <f>VLOOKUP(A47,'RHB v. LHP'!C:AH, 5, FALSE)</f>
        <v>90</v>
      </c>
      <c r="D47" s="22">
        <f>VLOOKUP(A47,'RHB v. LHP'!C:AH, 8, FALSE)</f>
        <v>219</v>
      </c>
      <c r="E47" s="22">
        <f>VLOOKUP(A47,'RHB v. LHP'!C:AH, 31, FALSE)</f>
        <v>26</v>
      </c>
      <c r="F47" s="15">
        <f>VLOOKUP(A47,'RHB v. LHP'!C:AH, 12, FALSE)</f>
        <v>15</v>
      </c>
      <c r="G47" s="15">
        <f>VLOOKUP(A47,'RHB v. LHP'!C:AH, 13, FALSE)</f>
        <v>0</v>
      </c>
      <c r="H47" s="15">
        <f>VLOOKUP(A47,'RHB v. LHP'!C:AH, 6, FALSE)</f>
        <v>12</v>
      </c>
      <c r="I47" s="15">
        <f>VLOOKUP(A47,'RHB v. LHP'!C:AH, 25, FALSE)</f>
        <v>5</v>
      </c>
      <c r="J47" s="15">
        <f>VLOOKUP(A47,'RHB v. LHP'!C:AH, 17, FALSE)</f>
        <v>22</v>
      </c>
      <c r="K47" s="23">
        <f>VLOOKUP(A47,'RHB v. LHP'!C:AH, 32, FALSE)</f>
        <v>0</v>
      </c>
      <c r="L47" s="17">
        <f t="shared" si="1"/>
        <v>2.433333333</v>
      </c>
      <c r="M47" s="17">
        <f t="shared" si="2"/>
        <v>0.4348404255</v>
      </c>
      <c r="N47" s="24">
        <f t="shared" si="3"/>
        <v>0.272606383</v>
      </c>
      <c r="O47" s="24">
        <f t="shared" si="4"/>
        <v>0.07446808511</v>
      </c>
      <c r="P47" s="24">
        <f t="shared" si="5"/>
        <v>0.5053191489</v>
      </c>
      <c r="Q47" s="24">
        <f t="shared" si="6"/>
        <v>0.02393617021</v>
      </c>
      <c r="R47" s="24">
        <f t="shared" si="7"/>
        <v>0.1728723404</v>
      </c>
      <c r="S47" s="17">
        <f t="shared" si="8"/>
        <v>0</v>
      </c>
      <c r="T47" s="17">
        <f t="shared" si="9"/>
        <v>1.484042553</v>
      </c>
      <c r="U47" s="27">
        <f t="shared" si="10"/>
        <v>4247.103945</v>
      </c>
      <c r="V47" s="14"/>
      <c r="W47" s="14"/>
      <c r="X47" s="14"/>
      <c r="Y47" s="14"/>
      <c r="Z47" s="14"/>
    </row>
    <row r="48">
      <c r="A48" s="4" t="s">
        <v>219</v>
      </c>
      <c r="B48" s="13"/>
      <c r="C48" s="12">
        <f>VLOOKUP(A48,'RHB v. LHP'!C:AH, 5, FALSE)</f>
        <v>84</v>
      </c>
      <c r="D48" s="22">
        <f>VLOOKUP(A48,'RHB v. LHP'!C:AH, 8, FALSE)</f>
        <v>191</v>
      </c>
      <c r="E48" s="22">
        <f>VLOOKUP(A48,'RHB v. LHP'!C:AH, 31, FALSE)</f>
        <v>30</v>
      </c>
      <c r="F48" s="15">
        <f>VLOOKUP(A48,'RHB v. LHP'!C:AH, 12, FALSE)</f>
        <v>12</v>
      </c>
      <c r="G48" s="15">
        <f>VLOOKUP(A48,'RHB v. LHP'!C:AH, 13, FALSE)</f>
        <v>0</v>
      </c>
      <c r="H48" s="15">
        <f>VLOOKUP(A48,'RHB v. LHP'!C:AH, 6, FALSE)</f>
        <v>10</v>
      </c>
      <c r="I48" s="15">
        <f>VLOOKUP(A48,'RHB v. LHP'!C:AH, 25, FALSE)</f>
        <v>4</v>
      </c>
      <c r="J48" s="15">
        <f>VLOOKUP(A48,'RHB v. LHP'!C:AH, 17, FALSE)</f>
        <v>17</v>
      </c>
      <c r="K48" s="23">
        <f>VLOOKUP(A48,'RHB v. LHP'!C:AH, 32, FALSE)</f>
        <v>0</v>
      </c>
      <c r="L48" s="17">
        <f t="shared" si="1"/>
        <v>2.273809524</v>
      </c>
      <c r="M48" s="17">
        <f t="shared" si="2"/>
        <v>0.4682320442</v>
      </c>
      <c r="N48" s="24">
        <f t="shared" si="3"/>
        <v>0.2624309392</v>
      </c>
      <c r="O48" s="24">
        <f t="shared" si="4"/>
        <v>0.0773480663</v>
      </c>
      <c r="P48" s="24">
        <f t="shared" si="5"/>
        <v>0.4972375691</v>
      </c>
      <c r="Q48" s="24">
        <f t="shared" si="6"/>
        <v>0.02209944751</v>
      </c>
      <c r="R48" s="24">
        <f t="shared" si="7"/>
        <v>0.1657458564</v>
      </c>
      <c r="S48" s="17">
        <f t="shared" si="8"/>
        <v>0</v>
      </c>
      <c r="T48" s="17">
        <f t="shared" si="9"/>
        <v>1.493093923</v>
      </c>
      <c r="U48" s="27">
        <f t="shared" si="10"/>
        <v>4273.007587</v>
      </c>
      <c r="V48" s="14"/>
      <c r="W48" s="14"/>
      <c r="X48" s="14"/>
      <c r="Y48" s="14"/>
      <c r="Z48" s="14"/>
    </row>
    <row r="49">
      <c r="A49" s="4" t="s">
        <v>283</v>
      </c>
      <c r="B49" s="13"/>
      <c r="C49" s="12">
        <f>VLOOKUP(A49,'RHB v. LHP'!C:AH, 5, FALSE)</f>
        <v>62</v>
      </c>
      <c r="D49" s="22">
        <f>VLOOKUP(A49,'RHB v. LHP'!C:AH, 8, FALSE)</f>
        <v>149</v>
      </c>
      <c r="E49" s="22">
        <f>VLOOKUP(A49,'RHB v. LHP'!C:AH, 31, FALSE)</f>
        <v>19</v>
      </c>
      <c r="F49" s="15">
        <f>VLOOKUP(A49,'RHB v. LHP'!C:AH, 12, FALSE)</f>
        <v>8</v>
      </c>
      <c r="G49" s="15">
        <f>VLOOKUP(A49,'RHB v. LHP'!C:AH, 13, FALSE)</f>
        <v>2</v>
      </c>
      <c r="H49" s="15">
        <f>VLOOKUP(A49,'RHB v. LHP'!C:AH, 6, FALSE)</f>
        <v>10</v>
      </c>
      <c r="I49" s="15">
        <f>VLOOKUP(A49,'RHB v. LHP'!C:AH, 25, FALSE)</f>
        <v>1</v>
      </c>
      <c r="J49" s="15">
        <f>VLOOKUP(A49,'RHB v. LHP'!C:AH, 17, FALSE)</f>
        <v>10</v>
      </c>
      <c r="K49" s="23">
        <f>VLOOKUP(A49,'RHB v. LHP'!C:AH, 32, FALSE)</f>
        <v>1</v>
      </c>
      <c r="L49" s="17">
        <f t="shared" si="1"/>
        <v>2.403225806</v>
      </c>
      <c r="M49" s="17">
        <f t="shared" si="2"/>
        <v>0.4486803519</v>
      </c>
      <c r="N49" s="24">
        <f t="shared" si="3"/>
        <v>0.2492668622</v>
      </c>
      <c r="O49" s="24">
        <f t="shared" si="4"/>
        <v>0.1055718475</v>
      </c>
      <c r="P49" s="24">
        <f t="shared" si="5"/>
        <v>0.5278592375</v>
      </c>
      <c r="Q49" s="24">
        <f t="shared" si="6"/>
        <v>0.0146627566</v>
      </c>
      <c r="R49" s="24">
        <f t="shared" si="7"/>
        <v>0.1554252199</v>
      </c>
      <c r="S49" s="17">
        <f t="shared" si="8"/>
        <v>0.007331378299</v>
      </c>
      <c r="T49" s="17">
        <f t="shared" si="9"/>
        <v>1.508797654</v>
      </c>
      <c r="U49" s="27">
        <f t="shared" si="10"/>
        <v>4317.949276</v>
      </c>
      <c r="V49" s="14"/>
      <c r="W49" s="14"/>
      <c r="X49" s="14"/>
      <c r="Y49" s="14"/>
      <c r="Z49" s="14"/>
    </row>
    <row r="50">
      <c r="A50" s="4" t="s">
        <v>145</v>
      </c>
      <c r="B50" s="13"/>
      <c r="C50" s="12">
        <f>VLOOKUP(A50,'RHB v. LHP'!C:AH, 5, FALSE)</f>
        <v>74</v>
      </c>
      <c r="D50" s="22">
        <f>VLOOKUP(A50,'RHB v. LHP'!C:AH, 8, FALSE)</f>
        <v>185</v>
      </c>
      <c r="E50" s="22">
        <f>VLOOKUP(A50,'RHB v. LHP'!C:AH, 31, FALSE)</f>
        <v>26</v>
      </c>
      <c r="F50" s="15">
        <f>VLOOKUP(A50,'RHB v. LHP'!C:AH, 12, FALSE)</f>
        <v>10</v>
      </c>
      <c r="G50" s="15">
        <f>VLOOKUP(A50,'RHB v. LHP'!C:AH, 13, FALSE)</f>
        <v>1</v>
      </c>
      <c r="H50" s="15">
        <f>VLOOKUP(A50,'RHB v. LHP'!C:AH, 6, FALSE)</f>
        <v>12</v>
      </c>
      <c r="I50" s="15">
        <f>VLOOKUP(A50,'RHB v. LHP'!C:AH, 25, FALSE)</f>
        <v>2</v>
      </c>
      <c r="J50" s="15">
        <f>VLOOKUP(A50,'RHB v. LHP'!C:AH, 17, FALSE)</f>
        <v>14</v>
      </c>
      <c r="K50" s="23">
        <f>VLOOKUP(A50,'RHB v. LHP'!C:AH, 32, FALSE)</f>
        <v>-1</v>
      </c>
      <c r="L50" s="17">
        <f t="shared" si="1"/>
        <v>2.5</v>
      </c>
      <c r="M50" s="17">
        <f t="shared" si="2"/>
        <v>0.4554317549</v>
      </c>
      <c r="N50" s="24">
        <f t="shared" si="3"/>
        <v>0.2506963788</v>
      </c>
      <c r="O50" s="24">
        <f t="shared" si="4"/>
        <v>0.08913649025</v>
      </c>
      <c r="P50" s="24">
        <f t="shared" si="5"/>
        <v>0.5292479109</v>
      </c>
      <c r="Q50" s="24">
        <f t="shared" si="6"/>
        <v>0.01671309192</v>
      </c>
      <c r="R50" s="24">
        <f t="shared" si="7"/>
        <v>0.1587743733</v>
      </c>
      <c r="S50" s="17">
        <f t="shared" si="8"/>
        <v>-0.006963788301</v>
      </c>
      <c r="T50" s="17">
        <f t="shared" si="9"/>
        <v>1.493036212</v>
      </c>
      <c r="U50" s="27">
        <f t="shared" si="10"/>
        <v>4272.842427</v>
      </c>
      <c r="V50" s="14"/>
      <c r="W50" s="14"/>
      <c r="X50" s="14"/>
      <c r="Y50" s="14"/>
      <c r="Z50" s="14"/>
    </row>
    <row r="51">
      <c r="A51" s="4" t="s">
        <v>39</v>
      </c>
      <c r="B51" s="13"/>
      <c r="C51" s="12">
        <f>VLOOKUP(A51,'RHB v. LHP'!C:AH, 5, FALSE)</f>
        <v>103</v>
      </c>
      <c r="D51" s="22">
        <f>VLOOKUP(A51,'RHB v. LHP'!C:AH, 8, FALSE)</f>
        <v>204</v>
      </c>
      <c r="E51" s="22">
        <f>VLOOKUP(A51,'RHB v. LHP'!C:AH, 31, FALSE)</f>
        <v>28</v>
      </c>
      <c r="F51" s="15">
        <f>VLOOKUP(A51,'RHB v. LHP'!C:AH, 12, FALSE)</f>
        <v>17</v>
      </c>
      <c r="G51" s="15">
        <f>VLOOKUP(A51,'RHB v. LHP'!C:AH, 13, FALSE)</f>
        <v>1</v>
      </c>
      <c r="H51" s="15">
        <f>VLOOKUP(A51,'RHB v. LHP'!C:AH, 6, FALSE)</f>
        <v>8</v>
      </c>
      <c r="I51" s="15">
        <f>VLOOKUP(A51,'RHB v. LHP'!C:AH, 25, FALSE)</f>
        <v>0</v>
      </c>
      <c r="J51" s="15">
        <f>VLOOKUP(A51,'RHB v. LHP'!C:AH, 17, FALSE)</f>
        <v>19</v>
      </c>
      <c r="K51" s="23">
        <f>VLOOKUP(A51,'RHB v. LHP'!C:AH, 32, FALSE)</f>
        <v>2</v>
      </c>
      <c r="L51" s="17">
        <f t="shared" si="1"/>
        <v>1.980582524</v>
      </c>
      <c r="M51" s="17">
        <f t="shared" si="2"/>
        <v>0.4518317503</v>
      </c>
      <c r="N51" s="24">
        <f t="shared" si="3"/>
        <v>0.2917232022</v>
      </c>
      <c r="O51" s="24">
        <f t="shared" si="4"/>
        <v>0.0868385346</v>
      </c>
      <c r="P51" s="24">
        <f t="shared" si="5"/>
        <v>0.4613297151</v>
      </c>
      <c r="Q51" s="24">
        <f t="shared" si="6"/>
        <v>0.01085481682</v>
      </c>
      <c r="R51" s="24">
        <f t="shared" si="7"/>
        <v>0.1682496608</v>
      </c>
      <c r="S51" s="17">
        <f t="shared" si="8"/>
        <v>0.01356852103</v>
      </c>
      <c r="T51" s="17">
        <f t="shared" si="9"/>
        <v>1.484396201</v>
      </c>
      <c r="U51" s="27">
        <f t="shared" si="10"/>
        <v>4248.11603</v>
      </c>
      <c r="V51" s="14"/>
      <c r="W51" s="14"/>
      <c r="X51" s="14"/>
      <c r="Y51" s="14"/>
      <c r="Z51" s="14"/>
    </row>
    <row r="52">
      <c r="A52" s="4" t="s">
        <v>285</v>
      </c>
      <c r="B52" s="13"/>
      <c r="C52" s="12">
        <f>VLOOKUP(A52,'RHB v. LHP'!C:AH, 5, FALSE)</f>
        <v>59</v>
      </c>
      <c r="D52" s="22">
        <f>VLOOKUP(A52,'RHB v. LHP'!C:AH, 8, FALSE)</f>
        <v>119</v>
      </c>
      <c r="E52" s="22">
        <f>VLOOKUP(A52,'RHB v. LHP'!C:AH, 31, FALSE)</f>
        <v>17</v>
      </c>
      <c r="F52" s="15">
        <f>VLOOKUP(A52,'RHB v. LHP'!C:AH, 12, FALSE)</f>
        <v>7</v>
      </c>
      <c r="G52" s="15">
        <f>VLOOKUP(A52,'RHB v. LHP'!C:AH, 13, FALSE)</f>
        <v>2</v>
      </c>
      <c r="H52" s="15">
        <f>VLOOKUP(A52,'RHB v. LHP'!C:AH, 6, FALSE)</f>
        <v>5</v>
      </c>
      <c r="I52" s="15">
        <f>VLOOKUP(A52,'RHB v. LHP'!C:AH, 25, FALSE)</f>
        <v>0</v>
      </c>
      <c r="J52" s="15">
        <f>VLOOKUP(A52,'RHB v. LHP'!C:AH, 17, FALSE)</f>
        <v>17</v>
      </c>
      <c r="K52" s="23">
        <f>VLOOKUP(A52,'RHB v. LHP'!C:AH, 32, FALSE)</f>
        <v>3</v>
      </c>
      <c r="L52" s="17">
        <f t="shared" si="1"/>
        <v>2.016949153</v>
      </c>
      <c r="M52" s="17">
        <f t="shared" si="2"/>
        <v>0.4601226994</v>
      </c>
      <c r="N52" s="24">
        <f t="shared" si="3"/>
        <v>0.2530674847</v>
      </c>
      <c r="O52" s="24">
        <f t="shared" si="4"/>
        <v>0.1104294479</v>
      </c>
      <c r="P52" s="24">
        <f t="shared" si="5"/>
        <v>0.4754601227</v>
      </c>
      <c r="Q52" s="24">
        <f t="shared" si="6"/>
        <v>0.01226993865</v>
      </c>
      <c r="R52" s="24">
        <f t="shared" si="7"/>
        <v>0.1840490798</v>
      </c>
      <c r="S52" s="17">
        <f t="shared" si="8"/>
        <v>0.02300613497</v>
      </c>
      <c r="T52" s="17">
        <f t="shared" si="9"/>
        <v>1.518404908</v>
      </c>
      <c r="U52" s="27">
        <f t="shared" si="10"/>
        <v>4345.443775</v>
      </c>
      <c r="V52" s="14"/>
      <c r="W52" s="14"/>
      <c r="X52" s="14"/>
      <c r="Y52" s="14"/>
      <c r="Z52" s="14"/>
    </row>
    <row r="53">
      <c r="A53" s="4" t="s">
        <v>176</v>
      </c>
      <c r="B53" s="13"/>
      <c r="C53" s="12">
        <f>VLOOKUP(A53,'RHB v. LHP'!C:AH, 5, FALSE)</f>
        <v>103</v>
      </c>
      <c r="D53" s="22">
        <f>VLOOKUP(A53,'RHB v. LHP'!C:AH, 8, FALSE)</f>
        <v>224</v>
      </c>
      <c r="E53" s="22">
        <f>VLOOKUP(A53,'RHB v. LHP'!C:AH, 31, FALSE)</f>
        <v>29</v>
      </c>
      <c r="F53" s="15">
        <f>VLOOKUP(A53,'RHB v. LHP'!C:AH, 12, FALSE)</f>
        <v>12</v>
      </c>
      <c r="G53" s="15">
        <f>VLOOKUP(A53,'RHB v. LHP'!C:AH, 13, FALSE)</f>
        <v>0</v>
      </c>
      <c r="H53" s="15">
        <f>VLOOKUP(A53,'RHB v. LHP'!C:AH, 6, FALSE)</f>
        <v>12</v>
      </c>
      <c r="I53" s="15">
        <f>VLOOKUP(A53,'RHB v. LHP'!C:AH, 25, FALSE)</f>
        <v>5</v>
      </c>
      <c r="J53" s="15">
        <f>VLOOKUP(A53,'RHB v. LHP'!C:AH, 17, FALSE)</f>
        <v>23</v>
      </c>
      <c r="K53" s="23">
        <f>VLOOKUP(A53,'RHB v. LHP'!C:AH, 32, FALSE)</f>
        <v>1</v>
      </c>
      <c r="L53" s="17">
        <f t="shared" si="1"/>
        <v>2.174757282</v>
      </c>
      <c r="M53" s="17">
        <f t="shared" si="2"/>
        <v>0.4438573316</v>
      </c>
      <c r="N53" s="24">
        <f t="shared" si="3"/>
        <v>0.250990753</v>
      </c>
      <c r="O53" s="24">
        <f t="shared" si="4"/>
        <v>0.07397622193</v>
      </c>
      <c r="P53" s="24">
        <f t="shared" si="5"/>
        <v>0.5019815059</v>
      </c>
      <c r="Q53" s="24">
        <f t="shared" si="6"/>
        <v>0.02377807133</v>
      </c>
      <c r="R53" s="24">
        <f t="shared" si="7"/>
        <v>0.1743725231</v>
      </c>
      <c r="S53" s="17">
        <f t="shared" si="8"/>
        <v>0.006605019815</v>
      </c>
      <c r="T53" s="17">
        <f t="shared" si="9"/>
        <v>1.475561427</v>
      </c>
      <c r="U53" s="27">
        <f t="shared" si="10"/>
        <v>4222.832251</v>
      </c>
      <c r="V53" s="14"/>
      <c r="W53" s="14"/>
      <c r="X53" s="14"/>
      <c r="Y53" s="14"/>
      <c r="Z53" s="14"/>
    </row>
    <row r="54">
      <c r="A54" s="4" t="s">
        <v>86</v>
      </c>
      <c r="B54" s="13"/>
      <c r="C54" s="12">
        <f>VLOOKUP(A54,'RHB v. LHP'!C:AH, 5, FALSE)</f>
        <v>72</v>
      </c>
      <c r="D54" s="22">
        <f>VLOOKUP(A54,'RHB v. LHP'!C:AH, 8, FALSE)</f>
        <v>163</v>
      </c>
      <c r="E54" s="22">
        <f>VLOOKUP(A54,'RHB v. LHP'!C:AH, 31, FALSE)</f>
        <v>11</v>
      </c>
      <c r="F54" s="15">
        <f>VLOOKUP(A54,'RHB v. LHP'!C:AH, 12, FALSE)</f>
        <v>5</v>
      </c>
      <c r="G54" s="15">
        <f>VLOOKUP(A54,'RHB v. LHP'!C:AH, 13, FALSE)</f>
        <v>0</v>
      </c>
      <c r="H54" s="15">
        <f>VLOOKUP(A54,'RHB v. LHP'!C:AH, 6, FALSE)</f>
        <v>14</v>
      </c>
      <c r="I54" s="15">
        <f>VLOOKUP(A54,'RHB v. LHP'!C:AH, 25, FALSE)</f>
        <v>2</v>
      </c>
      <c r="J54" s="15">
        <f>VLOOKUP(A54,'RHB v. LHP'!C:AH, 17, FALSE)</f>
        <v>26</v>
      </c>
      <c r="K54" s="23">
        <f>VLOOKUP(A54,'RHB v. LHP'!C:AH, 32, FALSE)</f>
        <v>0</v>
      </c>
      <c r="L54" s="17">
        <f t="shared" si="1"/>
        <v>2.263888889</v>
      </c>
      <c r="M54" s="17">
        <f t="shared" si="2"/>
        <v>0.4051724138</v>
      </c>
      <c r="N54" s="24">
        <f t="shared" si="3"/>
        <v>0.2227011494</v>
      </c>
      <c r="O54" s="24">
        <f t="shared" si="4"/>
        <v>0.08045977011</v>
      </c>
      <c r="P54" s="24">
        <f t="shared" si="5"/>
        <v>0.5747126437</v>
      </c>
      <c r="Q54" s="24">
        <f t="shared" si="6"/>
        <v>0.01724137931</v>
      </c>
      <c r="R54" s="24">
        <f t="shared" si="7"/>
        <v>0.1982758621</v>
      </c>
      <c r="S54" s="17">
        <f t="shared" si="8"/>
        <v>0</v>
      </c>
      <c r="T54" s="17">
        <f t="shared" si="9"/>
        <v>1.498563218</v>
      </c>
      <c r="U54" s="27">
        <f t="shared" si="10"/>
        <v>4288.659879</v>
      </c>
      <c r="V54" s="14"/>
      <c r="W54" s="14"/>
      <c r="X54" s="14"/>
      <c r="Y54" s="14"/>
      <c r="Z54" s="14"/>
    </row>
    <row r="55">
      <c r="A55" s="4" t="s">
        <v>144</v>
      </c>
      <c r="B55" s="13"/>
      <c r="C55" s="12">
        <f>VLOOKUP(A55,'RHB v. LHP'!C:AH, 5, FALSE)</f>
        <v>105</v>
      </c>
      <c r="D55" s="22">
        <f>VLOOKUP(A55,'RHB v. LHP'!C:AH, 8, FALSE)</f>
        <v>216</v>
      </c>
      <c r="E55" s="22">
        <f>VLOOKUP(A55,'RHB v. LHP'!C:AH, 31, FALSE)</f>
        <v>21</v>
      </c>
      <c r="F55" s="15">
        <f>VLOOKUP(A55,'RHB v. LHP'!C:AH, 12, FALSE)</f>
        <v>20</v>
      </c>
      <c r="G55" s="15">
        <f>VLOOKUP(A55,'RHB v. LHP'!C:AH, 13, FALSE)</f>
        <v>1</v>
      </c>
      <c r="H55" s="15">
        <f>VLOOKUP(A55,'RHB v. LHP'!C:AH, 6, FALSE)</f>
        <v>10</v>
      </c>
      <c r="I55" s="15">
        <f>VLOOKUP(A55,'RHB v. LHP'!C:AH, 25, FALSE)</f>
        <v>2</v>
      </c>
      <c r="J55" s="15">
        <f>VLOOKUP(A55,'RHB v. LHP'!C:AH, 17, FALSE)</f>
        <v>19</v>
      </c>
      <c r="K55" s="23">
        <f>VLOOKUP(A55,'RHB v. LHP'!C:AH, 32, FALSE)</f>
        <v>1</v>
      </c>
      <c r="L55" s="17">
        <f t="shared" si="1"/>
        <v>2.057142857</v>
      </c>
      <c r="M55" s="17">
        <f t="shared" si="2"/>
        <v>0.4165554072</v>
      </c>
      <c r="N55" s="24">
        <f t="shared" si="3"/>
        <v>0.3070761015</v>
      </c>
      <c r="O55" s="24">
        <f t="shared" si="4"/>
        <v>0.08544726302</v>
      </c>
      <c r="P55" s="24">
        <f t="shared" si="5"/>
        <v>0.4806408545</v>
      </c>
      <c r="Q55" s="24">
        <f t="shared" si="6"/>
        <v>0.01602136182</v>
      </c>
      <c r="R55" s="24">
        <f t="shared" si="7"/>
        <v>0.1655540721</v>
      </c>
      <c r="S55" s="17">
        <f t="shared" si="8"/>
        <v>0.006675567423</v>
      </c>
      <c r="T55" s="17">
        <f t="shared" si="9"/>
        <v>1.477970628</v>
      </c>
      <c r="U55" s="27">
        <f t="shared" si="10"/>
        <v>4229.727017</v>
      </c>
      <c r="V55" s="14"/>
      <c r="W55" s="14"/>
      <c r="X55" s="14"/>
      <c r="Y55" s="14"/>
      <c r="Z55" s="14"/>
    </row>
    <row r="56">
      <c r="A56" s="4" t="s">
        <v>318</v>
      </c>
      <c r="B56" s="13"/>
      <c r="C56" s="12">
        <f>VLOOKUP(A56,'RHB v. LHP'!C:AH, 5, FALSE)</f>
        <v>113</v>
      </c>
      <c r="D56" s="22">
        <f>VLOOKUP(A56,'RHB v. LHP'!C:AH, 8, FALSE)</f>
        <v>254</v>
      </c>
      <c r="E56" s="22">
        <f>VLOOKUP(A56,'RHB v. LHP'!C:AH, 31, FALSE)</f>
        <v>34</v>
      </c>
      <c r="F56" s="15">
        <f>VLOOKUP(A56,'RHB v. LHP'!C:AH, 12, FALSE)</f>
        <v>13</v>
      </c>
      <c r="G56" s="15">
        <f>VLOOKUP(A56,'RHB v. LHP'!C:AH, 13, FALSE)</f>
        <v>3</v>
      </c>
      <c r="H56" s="15">
        <f>VLOOKUP(A56,'RHB v. LHP'!C:AH, 6, FALSE)</f>
        <v>13</v>
      </c>
      <c r="I56" s="15">
        <f>VLOOKUP(A56,'RHB v. LHP'!C:AH, 25, FALSE)</f>
        <v>1</v>
      </c>
      <c r="J56" s="15">
        <f>VLOOKUP(A56,'RHB v. LHP'!C:AH, 17, FALSE)</f>
        <v>18</v>
      </c>
      <c r="K56" s="23">
        <f>VLOOKUP(A56,'RHB v. LHP'!C:AH, 32, FALSE)</f>
        <v>1</v>
      </c>
      <c r="L56" s="17">
        <f t="shared" si="1"/>
        <v>2.247787611</v>
      </c>
      <c r="M56" s="17">
        <f t="shared" si="2"/>
        <v>0.4459974587</v>
      </c>
      <c r="N56" s="24">
        <f t="shared" si="3"/>
        <v>0.2477763659</v>
      </c>
      <c r="O56" s="24">
        <f t="shared" si="4"/>
        <v>0.1016518424</v>
      </c>
      <c r="P56" s="24">
        <f t="shared" si="5"/>
        <v>0.4955527319</v>
      </c>
      <c r="Q56" s="24">
        <f t="shared" si="6"/>
        <v>0.0127064803</v>
      </c>
      <c r="R56" s="24">
        <f t="shared" si="7"/>
        <v>0.1550190597</v>
      </c>
      <c r="S56" s="17">
        <f t="shared" si="8"/>
        <v>0.006353240152</v>
      </c>
      <c r="T56" s="17">
        <f t="shared" si="9"/>
        <v>1.465057179</v>
      </c>
      <c r="U56" s="27">
        <f t="shared" si="10"/>
        <v>4192.770693</v>
      </c>
      <c r="V56" s="14"/>
      <c r="W56" s="14"/>
      <c r="X56" s="14"/>
      <c r="Y56" s="14"/>
      <c r="Z56" s="14"/>
    </row>
    <row r="57">
      <c r="A57" s="4" t="s">
        <v>329</v>
      </c>
      <c r="B57" s="13"/>
      <c r="C57" s="12">
        <f>VLOOKUP(A57,'RHB v. LHP'!C:AH, 5, FALSE)</f>
        <v>95</v>
      </c>
      <c r="D57" s="22">
        <f>VLOOKUP(A57,'RHB v. LHP'!C:AH, 8, FALSE)</f>
        <v>191</v>
      </c>
      <c r="E57" s="22">
        <f>VLOOKUP(A57,'RHB v. LHP'!C:AH, 31, FALSE)</f>
        <v>42</v>
      </c>
      <c r="F57" s="15">
        <f>VLOOKUP(A57,'RHB v. LHP'!C:AH, 12, FALSE)</f>
        <v>9</v>
      </c>
      <c r="G57" s="15">
        <f>VLOOKUP(A57,'RHB v. LHP'!C:AH, 13, FALSE)</f>
        <v>1</v>
      </c>
      <c r="H57" s="15">
        <f>VLOOKUP(A57,'RHB v. LHP'!C:AH, 6, FALSE)</f>
        <v>9</v>
      </c>
      <c r="I57" s="15">
        <f>VLOOKUP(A57,'RHB v. LHP'!C:AH, 25, FALSE)</f>
        <v>0</v>
      </c>
      <c r="J57" s="15">
        <f>VLOOKUP(A57,'RHB v. LHP'!C:AH, 17, FALSE)</f>
        <v>9</v>
      </c>
      <c r="K57" s="23">
        <f>VLOOKUP(A57,'RHB v. LHP'!C:AH, 32, FALSE)</f>
        <v>0</v>
      </c>
      <c r="L57" s="17">
        <f t="shared" si="1"/>
        <v>2.010526316</v>
      </c>
      <c r="M57" s="17">
        <f t="shared" si="2"/>
        <v>0.5179558011</v>
      </c>
      <c r="N57" s="24">
        <f t="shared" si="3"/>
        <v>0.2417127072</v>
      </c>
      <c r="O57" s="24">
        <f t="shared" si="4"/>
        <v>0.08839779006</v>
      </c>
      <c r="P57" s="24">
        <f t="shared" si="5"/>
        <v>0.4834254144</v>
      </c>
      <c r="Q57" s="24">
        <f t="shared" si="6"/>
        <v>0.01104972376</v>
      </c>
      <c r="R57" s="24">
        <f t="shared" si="7"/>
        <v>0.1436464088</v>
      </c>
      <c r="S57" s="17">
        <f t="shared" si="8"/>
        <v>0</v>
      </c>
      <c r="T57" s="17">
        <f t="shared" si="9"/>
        <v>1.486187845</v>
      </c>
      <c r="U57" s="27">
        <f t="shared" si="10"/>
        <v>4253.243444</v>
      </c>
      <c r="V57" s="14"/>
      <c r="W57" s="14"/>
      <c r="X57" s="14"/>
      <c r="Y57" s="14"/>
      <c r="Z57" s="14"/>
    </row>
    <row r="58">
      <c r="A58" s="4" t="s">
        <v>204</v>
      </c>
      <c r="B58" s="13"/>
      <c r="C58" s="12">
        <f>VLOOKUP(A58,'RHB v. LHP'!C:AH, 5, FALSE)</f>
        <v>79</v>
      </c>
      <c r="D58" s="22">
        <f>VLOOKUP(A58,'RHB v. LHP'!C:AH, 8, FALSE)</f>
        <v>164</v>
      </c>
      <c r="E58" s="22">
        <f>VLOOKUP(A58,'RHB v. LHP'!C:AH, 31, FALSE)</f>
        <v>17</v>
      </c>
      <c r="F58" s="15">
        <f>VLOOKUP(A58,'RHB v. LHP'!C:AH, 12, FALSE)</f>
        <v>7</v>
      </c>
      <c r="G58" s="15">
        <f>VLOOKUP(A58,'RHB v. LHP'!C:AH, 13, FALSE)</f>
        <v>1</v>
      </c>
      <c r="H58" s="15">
        <f>VLOOKUP(A58,'RHB v. LHP'!C:AH, 6, FALSE)</f>
        <v>13</v>
      </c>
      <c r="I58" s="15">
        <f>VLOOKUP(A58,'RHB v. LHP'!C:AH, 25, FALSE)</f>
        <v>0</v>
      </c>
      <c r="J58" s="15">
        <f>VLOOKUP(A58,'RHB v. LHP'!C:AH, 17, FALSE)</f>
        <v>15</v>
      </c>
      <c r="K58" s="23">
        <f>VLOOKUP(A58,'RHB v. LHP'!C:AH, 32, FALSE)</f>
        <v>0</v>
      </c>
      <c r="L58" s="17">
        <f t="shared" si="1"/>
        <v>2.075949367</v>
      </c>
      <c r="M58" s="17">
        <f t="shared" si="2"/>
        <v>0.4304160689</v>
      </c>
      <c r="N58" s="24">
        <f t="shared" si="3"/>
        <v>0.2367288379</v>
      </c>
      <c r="O58" s="24">
        <f t="shared" si="4"/>
        <v>0.09182209469</v>
      </c>
      <c r="P58" s="24">
        <f t="shared" si="5"/>
        <v>0.5595408895</v>
      </c>
      <c r="Q58" s="24">
        <f t="shared" si="6"/>
        <v>0.01147776184</v>
      </c>
      <c r="R58" s="24">
        <f t="shared" si="7"/>
        <v>0.1664275466</v>
      </c>
      <c r="S58" s="17">
        <f t="shared" si="8"/>
        <v>0</v>
      </c>
      <c r="T58" s="17">
        <f t="shared" si="9"/>
        <v>1.496413199</v>
      </c>
      <c r="U58" s="27">
        <f t="shared" si="10"/>
        <v>4282.506852</v>
      </c>
      <c r="V58" s="14"/>
      <c r="W58" s="14"/>
      <c r="X58" s="14"/>
      <c r="Y58" s="14"/>
      <c r="Z58" s="14"/>
    </row>
    <row r="59">
      <c r="A59" s="4" t="s">
        <v>40</v>
      </c>
      <c r="B59" s="13"/>
      <c r="C59" s="12">
        <f>VLOOKUP(A59,'RHB v. LHP'!C:AH, 5, FALSE)</f>
        <v>68</v>
      </c>
      <c r="D59" s="22">
        <f>VLOOKUP(A59,'RHB v. LHP'!C:AH, 8, FALSE)</f>
        <v>138</v>
      </c>
      <c r="E59" s="22">
        <f>VLOOKUP(A59,'RHB v. LHP'!C:AH, 31, FALSE)</f>
        <v>18</v>
      </c>
      <c r="F59" s="15">
        <f>VLOOKUP(A59,'RHB v. LHP'!C:AH, 12, FALSE)</f>
        <v>10</v>
      </c>
      <c r="G59" s="15">
        <f>VLOOKUP(A59,'RHB v. LHP'!C:AH, 13, FALSE)</f>
        <v>0</v>
      </c>
      <c r="H59" s="15">
        <f>VLOOKUP(A59,'RHB v. LHP'!C:AH, 6, FALSE)</f>
        <v>8</v>
      </c>
      <c r="I59" s="15">
        <f>VLOOKUP(A59,'RHB v. LHP'!C:AH, 25, FALSE)</f>
        <v>1</v>
      </c>
      <c r="J59" s="15">
        <f>VLOOKUP(A59,'RHB v. LHP'!C:AH, 17, FALSE)</f>
        <v>18</v>
      </c>
      <c r="K59" s="23">
        <f>VLOOKUP(A59,'RHB v. LHP'!C:AH, 32, FALSE)</f>
        <v>0</v>
      </c>
      <c r="L59" s="17">
        <f t="shared" si="1"/>
        <v>2.029411765</v>
      </c>
      <c r="M59" s="17">
        <f t="shared" si="2"/>
        <v>0.4515648286</v>
      </c>
      <c r="N59" s="24">
        <f t="shared" si="3"/>
        <v>0.2682563338</v>
      </c>
      <c r="O59" s="24">
        <f t="shared" si="4"/>
        <v>0.08345752608</v>
      </c>
      <c r="P59" s="24">
        <f t="shared" si="5"/>
        <v>0.5067064083</v>
      </c>
      <c r="Q59" s="24">
        <f t="shared" si="6"/>
        <v>0.01490312966</v>
      </c>
      <c r="R59" s="24">
        <f t="shared" si="7"/>
        <v>0.1818181818</v>
      </c>
      <c r="S59" s="17">
        <f t="shared" si="8"/>
        <v>0</v>
      </c>
      <c r="T59" s="17">
        <f t="shared" si="9"/>
        <v>1.506706408</v>
      </c>
      <c r="U59" s="27">
        <f t="shared" si="10"/>
        <v>4311.964449</v>
      </c>
      <c r="V59" s="14"/>
      <c r="W59" s="14"/>
      <c r="X59" s="14"/>
      <c r="Y59" s="14"/>
      <c r="Z59" s="14"/>
    </row>
    <row r="60">
      <c r="A60" s="4" t="s">
        <v>249</v>
      </c>
      <c r="B60" s="13"/>
      <c r="C60" s="12">
        <f>VLOOKUP(A60,'RHB v. LHP'!C:AH, 5, FALSE)</f>
        <v>87</v>
      </c>
      <c r="D60" s="22">
        <f>VLOOKUP(A60,'RHB v. LHP'!C:AH, 8, FALSE)</f>
        <v>187</v>
      </c>
      <c r="E60" s="22">
        <f>VLOOKUP(A60,'RHB v. LHP'!C:AH, 31, FALSE)</f>
        <v>21</v>
      </c>
      <c r="F60" s="15">
        <f>VLOOKUP(A60,'RHB v. LHP'!C:AH, 12, FALSE)</f>
        <v>17</v>
      </c>
      <c r="G60" s="15">
        <f>VLOOKUP(A60,'RHB v. LHP'!C:AH, 13, FALSE)</f>
        <v>1</v>
      </c>
      <c r="H60" s="15">
        <f>VLOOKUP(A60,'RHB v. LHP'!C:AH, 6, FALSE)</f>
        <v>9</v>
      </c>
      <c r="I60" s="15">
        <f>VLOOKUP(A60,'RHB v. LHP'!C:AH, 25, FALSE)</f>
        <v>2</v>
      </c>
      <c r="J60" s="15">
        <f>VLOOKUP(A60,'RHB v. LHP'!C:AH, 17, FALSE)</f>
        <v>15</v>
      </c>
      <c r="K60" s="23">
        <f>VLOOKUP(A60,'RHB v. LHP'!C:AH, 32, FALSE)</f>
        <v>0</v>
      </c>
      <c r="L60" s="17">
        <f t="shared" si="1"/>
        <v>2.149425287</v>
      </c>
      <c r="M60" s="17">
        <f t="shared" si="2"/>
        <v>0.4333333333</v>
      </c>
      <c r="N60" s="24">
        <f t="shared" si="3"/>
        <v>0.2986111111</v>
      </c>
      <c r="O60" s="24">
        <f t="shared" si="4"/>
        <v>0.08888888889</v>
      </c>
      <c r="P60" s="24">
        <f t="shared" si="5"/>
        <v>0.4861111111</v>
      </c>
      <c r="Q60" s="24">
        <f t="shared" si="6"/>
        <v>0.01666666667</v>
      </c>
      <c r="R60" s="24">
        <f t="shared" si="7"/>
        <v>0.1611111111</v>
      </c>
      <c r="S60" s="17">
        <f t="shared" si="8"/>
        <v>0</v>
      </c>
      <c r="T60" s="17">
        <f t="shared" si="9"/>
        <v>1.484722222</v>
      </c>
      <c r="U60" s="27">
        <f t="shared" si="10"/>
        <v>4249.049054</v>
      </c>
      <c r="V60" s="14"/>
      <c r="W60" s="14"/>
      <c r="X60" s="14"/>
      <c r="Y60" s="14"/>
      <c r="Z60" s="14"/>
    </row>
    <row r="61">
      <c r="A61" s="4" t="s">
        <v>106</v>
      </c>
      <c r="B61" s="13"/>
      <c r="C61" s="12">
        <f>VLOOKUP(A61,'RHB v. LHP'!C:AH, 5, FALSE)</f>
        <v>111</v>
      </c>
      <c r="D61" s="22">
        <f>VLOOKUP(A61,'RHB v. LHP'!C:AH, 8, FALSE)</f>
        <v>265</v>
      </c>
      <c r="E61" s="22">
        <f>VLOOKUP(A61,'RHB v. LHP'!C:AH, 31, FALSE)</f>
        <v>42</v>
      </c>
      <c r="F61" s="15">
        <f>VLOOKUP(A61,'RHB v. LHP'!C:AH, 12, FALSE)</f>
        <v>14</v>
      </c>
      <c r="G61" s="15">
        <f>VLOOKUP(A61,'RHB v. LHP'!C:AH, 13, FALSE)</f>
        <v>0</v>
      </c>
      <c r="H61" s="15">
        <f>VLOOKUP(A61,'RHB v. LHP'!C:AH, 6, FALSE)</f>
        <v>8</v>
      </c>
      <c r="I61" s="15">
        <f>VLOOKUP(A61,'RHB v. LHP'!C:AH, 25, FALSE)</f>
        <v>5</v>
      </c>
      <c r="J61" s="15">
        <f>VLOOKUP(A61,'RHB v. LHP'!C:AH, 17, FALSE)</f>
        <v>24</v>
      </c>
      <c r="K61" s="23">
        <f>VLOOKUP(A61,'RHB v. LHP'!C:AH, 32, FALSE)</f>
        <v>8</v>
      </c>
      <c r="L61" s="17">
        <f t="shared" si="1"/>
        <v>2.387387387</v>
      </c>
      <c r="M61" s="17">
        <f t="shared" si="2"/>
        <v>0.469924812</v>
      </c>
      <c r="N61" s="24">
        <f t="shared" si="3"/>
        <v>0.2506265664</v>
      </c>
      <c r="O61" s="24">
        <f t="shared" si="4"/>
        <v>0.0701754386</v>
      </c>
      <c r="P61" s="24">
        <f t="shared" si="5"/>
        <v>0.4260651629</v>
      </c>
      <c r="Q61" s="24">
        <f t="shared" si="6"/>
        <v>0.02255639098</v>
      </c>
      <c r="R61" s="24">
        <f t="shared" si="7"/>
        <v>0.1679197995</v>
      </c>
      <c r="S61" s="17">
        <f t="shared" si="8"/>
        <v>0.05012531328</v>
      </c>
      <c r="T61" s="17">
        <f t="shared" si="9"/>
        <v>1.457393484</v>
      </c>
      <c r="U61" s="27">
        <f t="shared" si="10"/>
        <v>4170.838363</v>
      </c>
      <c r="V61" s="14"/>
      <c r="W61" s="14"/>
      <c r="X61" s="14"/>
      <c r="Y61" s="14"/>
      <c r="Z61" s="14"/>
    </row>
    <row r="62">
      <c r="A62" s="4" t="s">
        <v>328</v>
      </c>
      <c r="B62" s="13"/>
      <c r="C62" s="12">
        <f>VLOOKUP(A62,'RHB v. LHP'!C:AH, 5, FALSE)</f>
        <v>104</v>
      </c>
      <c r="D62" s="22">
        <f>VLOOKUP(A62,'RHB v. LHP'!C:AH, 8, FALSE)</f>
        <v>193</v>
      </c>
      <c r="E62" s="22">
        <f>VLOOKUP(A62,'RHB v. LHP'!C:AH, 31, FALSE)</f>
        <v>33</v>
      </c>
      <c r="F62" s="15">
        <f>VLOOKUP(A62,'RHB v. LHP'!C:AH, 12, FALSE)</f>
        <v>11</v>
      </c>
      <c r="G62" s="15">
        <f>VLOOKUP(A62,'RHB v. LHP'!C:AH, 13, FALSE)</f>
        <v>1</v>
      </c>
      <c r="H62" s="15">
        <f>VLOOKUP(A62,'RHB v. LHP'!C:AH, 6, FALSE)</f>
        <v>3</v>
      </c>
      <c r="I62" s="15">
        <f>VLOOKUP(A62,'RHB v. LHP'!C:AH, 25, FALSE)</f>
        <v>14</v>
      </c>
      <c r="J62" s="15">
        <f>VLOOKUP(A62,'RHB v. LHP'!C:AH, 17, FALSE)</f>
        <v>11</v>
      </c>
      <c r="K62" s="23">
        <f>VLOOKUP(A62,'RHB v. LHP'!C:AH, 32, FALSE)</f>
        <v>9</v>
      </c>
      <c r="L62" s="17">
        <f t="shared" si="1"/>
        <v>1.855769231</v>
      </c>
      <c r="M62" s="17">
        <f t="shared" si="2"/>
        <v>0.479338843</v>
      </c>
      <c r="N62" s="24">
        <f t="shared" si="3"/>
        <v>0.2548209366</v>
      </c>
      <c r="O62" s="24">
        <f t="shared" si="4"/>
        <v>0.08815426997</v>
      </c>
      <c r="P62" s="24">
        <f t="shared" si="5"/>
        <v>0.3994490358</v>
      </c>
      <c r="Q62" s="24">
        <f t="shared" si="6"/>
        <v>0.04958677686</v>
      </c>
      <c r="R62" s="24">
        <f t="shared" si="7"/>
        <v>0.1487603306</v>
      </c>
      <c r="S62" s="17">
        <f t="shared" si="8"/>
        <v>0.06198347107</v>
      </c>
      <c r="T62" s="17">
        <f t="shared" si="9"/>
        <v>1.482093664</v>
      </c>
      <c r="U62" s="27">
        <f t="shared" si="10"/>
        <v>4241.52652</v>
      </c>
      <c r="V62" s="14"/>
      <c r="W62" s="14"/>
      <c r="X62" s="14"/>
      <c r="Y62" s="14"/>
      <c r="Z62" s="14"/>
    </row>
    <row r="63">
      <c r="A63" s="4" t="s">
        <v>127</v>
      </c>
      <c r="B63" s="13"/>
      <c r="C63" s="12">
        <f>VLOOKUP(A63,'RHB v. LHP'!C:AH, 5, FALSE)</f>
        <v>112</v>
      </c>
      <c r="D63" s="22">
        <f>VLOOKUP(A63,'RHB v. LHP'!C:AH, 8, FALSE)</f>
        <v>233</v>
      </c>
      <c r="E63" s="22">
        <f>VLOOKUP(A63,'RHB v. LHP'!C:AH, 31, FALSE)</f>
        <v>31</v>
      </c>
      <c r="F63" s="15">
        <f>VLOOKUP(A63,'RHB v. LHP'!C:AH, 12, FALSE)</f>
        <v>16</v>
      </c>
      <c r="G63" s="15">
        <f>VLOOKUP(A63,'RHB v. LHP'!C:AH, 13, FALSE)</f>
        <v>0</v>
      </c>
      <c r="H63" s="15">
        <f>VLOOKUP(A63,'RHB v. LHP'!C:AH, 6, FALSE)</f>
        <v>13</v>
      </c>
      <c r="I63" s="15">
        <f>VLOOKUP(A63,'RHB v. LHP'!C:AH, 25, FALSE)</f>
        <v>1</v>
      </c>
      <c r="J63" s="15">
        <f>VLOOKUP(A63,'RHB v. LHP'!C:AH, 17, FALSE)</f>
        <v>12</v>
      </c>
      <c r="K63" s="23">
        <f>VLOOKUP(A63,'RHB v. LHP'!C:AH, 32, FALSE)</f>
        <v>1</v>
      </c>
      <c r="L63" s="17">
        <f t="shared" si="1"/>
        <v>2.080357143</v>
      </c>
      <c r="M63" s="17">
        <f t="shared" si="2"/>
        <v>0.4464751958</v>
      </c>
      <c r="N63" s="24">
        <f t="shared" si="3"/>
        <v>0.274151436</v>
      </c>
      <c r="O63" s="24">
        <f t="shared" si="4"/>
        <v>0.07310704961</v>
      </c>
      <c r="P63" s="24">
        <f t="shared" si="5"/>
        <v>0.5091383812</v>
      </c>
      <c r="Q63" s="24">
        <f t="shared" si="6"/>
        <v>0.01305483029</v>
      </c>
      <c r="R63" s="24">
        <f t="shared" si="7"/>
        <v>0.1436031332</v>
      </c>
      <c r="S63" s="17">
        <f t="shared" si="8"/>
        <v>0.006527415144</v>
      </c>
      <c r="T63" s="17">
        <f t="shared" si="9"/>
        <v>1.466057441</v>
      </c>
      <c r="U63" s="27">
        <f t="shared" si="10"/>
        <v>4195.633291</v>
      </c>
      <c r="V63" s="14"/>
      <c r="W63" s="14"/>
      <c r="X63" s="14"/>
      <c r="Y63" s="14"/>
      <c r="Z63" s="14"/>
    </row>
    <row r="64">
      <c r="A64" s="4" t="s">
        <v>320</v>
      </c>
      <c r="B64" s="13"/>
      <c r="C64" s="12">
        <f>VLOOKUP(A64,'RHB v. LHP'!C:AH, 5, FALSE)</f>
        <v>67</v>
      </c>
      <c r="D64" s="22">
        <f>VLOOKUP(A64,'RHB v. LHP'!C:AH, 8, FALSE)</f>
        <v>163</v>
      </c>
      <c r="E64" s="22">
        <f>VLOOKUP(A64,'RHB v. LHP'!C:AH, 31, FALSE)</f>
        <v>20</v>
      </c>
      <c r="F64" s="15">
        <f>VLOOKUP(A64,'RHB v. LHP'!C:AH, 12, FALSE)</f>
        <v>11</v>
      </c>
      <c r="G64" s="15">
        <f>VLOOKUP(A64,'RHB v. LHP'!C:AH, 13, FALSE)</f>
        <v>0</v>
      </c>
      <c r="H64" s="15">
        <f>VLOOKUP(A64,'RHB v. LHP'!C:AH, 6, FALSE)</f>
        <v>12</v>
      </c>
      <c r="I64" s="15">
        <f>VLOOKUP(A64,'RHB v. LHP'!C:AH, 25, FALSE)</f>
        <v>1</v>
      </c>
      <c r="J64" s="15">
        <f>VLOOKUP(A64,'RHB v. LHP'!C:AH, 17, FALSE)</f>
        <v>8</v>
      </c>
      <c r="K64" s="23">
        <f>VLOOKUP(A64,'RHB v. LHP'!C:AH, 32, FALSE)</f>
        <v>-1</v>
      </c>
      <c r="L64" s="17">
        <f t="shared" si="1"/>
        <v>2.432835821</v>
      </c>
      <c r="M64" s="17">
        <f t="shared" si="2"/>
        <v>0.4439655172</v>
      </c>
      <c r="N64" s="24">
        <f t="shared" si="3"/>
        <v>0.2658045977</v>
      </c>
      <c r="O64" s="24">
        <f t="shared" si="4"/>
        <v>0.08045977011</v>
      </c>
      <c r="P64" s="24">
        <f t="shared" si="5"/>
        <v>0.5459770115</v>
      </c>
      <c r="Q64" s="24">
        <f t="shared" si="6"/>
        <v>0.01436781609</v>
      </c>
      <c r="R64" s="24">
        <f t="shared" si="7"/>
        <v>0.1465517241</v>
      </c>
      <c r="S64" s="17">
        <f t="shared" si="8"/>
        <v>-0.007183908046</v>
      </c>
      <c r="T64" s="17">
        <f t="shared" si="9"/>
        <v>1.489942529</v>
      </c>
      <c r="U64" s="27">
        <f t="shared" si="10"/>
        <v>4263.988777</v>
      </c>
      <c r="V64" s="14"/>
      <c r="W64" s="14"/>
      <c r="X64" s="14"/>
      <c r="Y64" s="14"/>
      <c r="Z64" s="14"/>
    </row>
    <row r="65">
      <c r="A65" s="4" t="s">
        <v>132</v>
      </c>
      <c r="B65" s="13"/>
      <c r="C65" s="12">
        <f>VLOOKUP(A65,'RHB v. LHP'!C:AH, 5, FALSE)</f>
        <v>68</v>
      </c>
      <c r="D65" s="22">
        <f>VLOOKUP(A65,'RHB v. LHP'!C:AH, 8, FALSE)</f>
        <v>143</v>
      </c>
      <c r="E65" s="22">
        <f>VLOOKUP(A65,'RHB v. LHP'!C:AH, 31, FALSE)</f>
        <v>27</v>
      </c>
      <c r="F65" s="15">
        <f>VLOOKUP(A65,'RHB v. LHP'!C:AH, 12, FALSE)</f>
        <v>11</v>
      </c>
      <c r="G65" s="15">
        <f>VLOOKUP(A65,'RHB v. LHP'!C:AH, 13, FALSE)</f>
        <v>0</v>
      </c>
      <c r="H65" s="15">
        <f>VLOOKUP(A65,'RHB v. LHP'!C:AH, 6, FALSE)</f>
        <v>5</v>
      </c>
      <c r="I65" s="15">
        <f>VLOOKUP(A65,'RHB v. LHP'!C:AH, 25, FALSE)</f>
        <v>0</v>
      </c>
      <c r="J65" s="15">
        <f>VLOOKUP(A65,'RHB v. LHP'!C:AH, 17, FALSE)</f>
        <v>19</v>
      </c>
      <c r="K65" s="23">
        <f>VLOOKUP(A65,'RHB v. LHP'!C:AH, 32, FALSE)</f>
        <v>0</v>
      </c>
      <c r="L65" s="17">
        <f t="shared" si="1"/>
        <v>2.102941176</v>
      </c>
      <c r="M65" s="17">
        <f t="shared" si="2"/>
        <v>0.4881656805</v>
      </c>
      <c r="N65" s="24">
        <f t="shared" si="3"/>
        <v>0.2736686391</v>
      </c>
      <c r="O65" s="24">
        <f t="shared" si="4"/>
        <v>0.08284023669</v>
      </c>
      <c r="P65" s="24">
        <f t="shared" si="5"/>
        <v>0.4585798817</v>
      </c>
      <c r="Q65" s="24">
        <f t="shared" si="6"/>
        <v>0.01183431953</v>
      </c>
      <c r="R65" s="24">
        <f t="shared" si="7"/>
        <v>0.1834319527</v>
      </c>
      <c r="S65" s="17">
        <f t="shared" si="8"/>
        <v>0</v>
      </c>
      <c r="T65" s="17">
        <f t="shared" si="9"/>
        <v>1.49852071</v>
      </c>
      <c r="U65" s="27">
        <f t="shared" si="10"/>
        <v>4288.538226</v>
      </c>
      <c r="V65" s="14"/>
      <c r="W65" s="14"/>
      <c r="X65" s="14"/>
      <c r="Y65" s="14"/>
      <c r="Z65" s="14"/>
    </row>
    <row r="66">
      <c r="A66" s="4" t="s">
        <v>281</v>
      </c>
      <c r="B66" s="13"/>
      <c r="C66" s="12">
        <f>VLOOKUP(A66,'RHB v. LHP'!C:AH, 5, FALSE)</f>
        <v>98</v>
      </c>
      <c r="D66" s="22">
        <f>VLOOKUP(A66,'RHB v. LHP'!C:AH, 8, FALSE)</f>
        <v>200</v>
      </c>
      <c r="E66" s="22">
        <f>VLOOKUP(A66,'RHB v. LHP'!C:AH, 31, FALSE)</f>
        <v>35</v>
      </c>
      <c r="F66" s="15">
        <f>VLOOKUP(A66,'RHB v. LHP'!C:AH, 12, FALSE)</f>
        <v>8</v>
      </c>
      <c r="G66" s="15">
        <f>VLOOKUP(A66,'RHB v. LHP'!C:AH, 13, FALSE)</f>
        <v>1</v>
      </c>
      <c r="H66" s="15">
        <f>VLOOKUP(A66,'RHB v. LHP'!C:AH, 6, FALSE)</f>
        <v>9</v>
      </c>
      <c r="I66" s="15">
        <f>VLOOKUP(A66,'RHB v. LHP'!C:AH, 25, FALSE)</f>
        <v>2</v>
      </c>
      <c r="J66" s="15">
        <f>VLOOKUP(A66,'RHB v. LHP'!C:AH, 17, FALSE)</f>
        <v>20</v>
      </c>
      <c r="K66" s="23">
        <f>VLOOKUP(A66,'RHB v. LHP'!C:AH, 32, FALSE)</f>
        <v>1</v>
      </c>
      <c r="L66" s="17">
        <f t="shared" si="1"/>
        <v>2.040816327</v>
      </c>
      <c r="M66" s="17">
        <f t="shared" si="2"/>
        <v>0.482946794</v>
      </c>
      <c r="N66" s="24">
        <f t="shared" si="3"/>
        <v>0.2319236016</v>
      </c>
      <c r="O66" s="24">
        <f t="shared" si="4"/>
        <v>0.08731241473</v>
      </c>
      <c r="P66" s="24">
        <f t="shared" si="5"/>
        <v>0.4774897681</v>
      </c>
      <c r="Q66" s="24">
        <f t="shared" si="6"/>
        <v>0.01637107776</v>
      </c>
      <c r="R66" s="24">
        <f t="shared" si="7"/>
        <v>0.1718963165</v>
      </c>
      <c r="S66" s="17">
        <f t="shared" si="8"/>
        <v>0.006821282401</v>
      </c>
      <c r="T66" s="17">
        <f t="shared" si="9"/>
        <v>1.474761255</v>
      </c>
      <c r="U66" s="27">
        <f t="shared" si="10"/>
        <v>4220.542282</v>
      </c>
      <c r="V66" s="14"/>
      <c r="W66" s="14"/>
      <c r="X66" s="14"/>
      <c r="Y66" s="14"/>
      <c r="Z66" s="14"/>
    </row>
    <row r="67">
      <c r="A67" s="4" t="s">
        <v>236</v>
      </c>
      <c r="B67" s="13"/>
      <c r="C67" s="12">
        <f>VLOOKUP(A67,'RHB v. LHP'!C:AH, 5, FALSE)</f>
        <v>92</v>
      </c>
      <c r="D67" s="22">
        <f>VLOOKUP(A67,'RHB v. LHP'!C:AH, 8, FALSE)</f>
        <v>232</v>
      </c>
      <c r="E67" s="22">
        <f>VLOOKUP(A67,'RHB v. LHP'!C:AH, 31, FALSE)</f>
        <v>34</v>
      </c>
      <c r="F67" s="15">
        <f>VLOOKUP(A67,'RHB v. LHP'!C:AH, 12, FALSE)</f>
        <v>14</v>
      </c>
      <c r="G67" s="15">
        <f>VLOOKUP(A67,'RHB v. LHP'!C:AH, 13, FALSE)</f>
        <v>3</v>
      </c>
      <c r="H67" s="15">
        <f>VLOOKUP(A67,'RHB v. LHP'!C:AH, 6, FALSE)</f>
        <v>9</v>
      </c>
      <c r="I67" s="15">
        <f>VLOOKUP(A67,'RHB v. LHP'!C:AH, 25, FALSE)</f>
        <v>0</v>
      </c>
      <c r="J67" s="15">
        <f>VLOOKUP(A67,'RHB v. LHP'!C:AH, 17, FALSE)</f>
        <v>27</v>
      </c>
      <c r="K67" s="23">
        <f>VLOOKUP(A67,'RHB v. LHP'!C:AH, 32, FALSE)</f>
        <v>-2</v>
      </c>
      <c r="L67" s="17">
        <f t="shared" si="1"/>
        <v>2.52173913</v>
      </c>
      <c r="M67" s="17">
        <f t="shared" si="2"/>
        <v>0.4588235294</v>
      </c>
      <c r="N67" s="24">
        <f t="shared" si="3"/>
        <v>0.2614379085</v>
      </c>
      <c r="O67" s="24">
        <f t="shared" si="4"/>
        <v>0.1045751634</v>
      </c>
      <c r="P67" s="24">
        <f t="shared" si="5"/>
        <v>0.4575163399</v>
      </c>
      <c r="Q67" s="24">
        <f t="shared" si="6"/>
        <v>0.01045751634</v>
      </c>
      <c r="R67" s="24">
        <f t="shared" si="7"/>
        <v>0.1830065359</v>
      </c>
      <c r="S67" s="17">
        <f t="shared" si="8"/>
        <v>-0.01307189542</v>
      </c>
      <c r="T67" s="17">
        <f t="shared" si="9"/>
        <v>1.462745098</v>
      </c>
      <c r="U67" s="27">
        <f t="shared" si="10"/>
        <v>4186.153869</v>
      </c>
      <c r="V67" s="14"/>
      <c r="W67" s="14"/>
      <c r="X67" s="14"/>
      <c r="Y67" s="14"/>
      <c r="Z67" s="14"/>
    </row>
    <row r="68">
      <c r="A68" s="4" t="s">
        <v>238</v>
      </c>
      <c r="B68" s="13"/>
      <c r="C68" s="12">
        <f>VLOOKUP(A68,'RHB v. LHP'!C:AH, 5, FALSE)</f>
        <v>85</v>
      </c>
      <c r="D68" s="22">
        <f>VLOOKUP(A68,'RHB v. LHP'!C:AH, 8, FALSE)</f>
        <v>186</v>
      </c>
      <c r="E68" s="22">
        <f>VLOOKUP(A68,'RHB v. LHP'!C:AH, 31, FALSE)</f>
        <v>20</v>
      </c>
      <c r="F68" s="15">
        <f>VLOOKUP(A68,'RHB v. LHP'!C:AH, 12, FALSE)</f>
        <v>7</v>
      </c>
      <c r="G68" s="15">
        <f>VLOOKUP(A68,'RHB v. LHP'!C:AH, 13, FALSE)</f>
        <v>2</v>
      </c>
      <c r="H68" s="15">
        <f>VLOOKUP(A68,'RHB v. LHP'!C:AH, 6, FALSE)</f>
        <v>8</v>
      </c>
      <c r="I68" s="15">
        <f>VLOOKUP(A68,'RHB v. LHP'!C:AH, 25, FALSE)</f>
        <v>4</v>
      </c>
      <c r="J68" s="15">
        <f>VLOOKUP(A68,'RHB v. LHP'!C:AH, 17, FALSE)</f>
        <v>30</v>
      </c>
      <c r="K68" s="23">
        <f>VLOOKUP(A68,'RHB v. LHP'!C:AH, 32, FALSE)</f>
        <v>3</v>
      </c>
      <c r="L68" s="17">
        <f t="shared" si="1"/>
        <v>2.188235294</v>
      </c>
      <c r="M68" s="17">
        <f t="shared" si="2"/>
        <v>0.4297635605</v>
      </c>
      <c r="N68" s="24">
        <f t="shared" si="3"/>
        <v>0.2294853964</v>
      </c>
      <c r="O68" s="24">
        <f t="shared" si="4"/>
        <v>0.1001390821</v>
      </c>
      <c r="P68" s="24">
        <f t="shared" si="5"/>
        <v>0.4728789986</v>
      </c>
      <c r="Q68" s="24">
        <f t="shared" si="6"/>
        <v>0.02225312935</v>
      </c>
      <c r="R68" s="24">
        <f t="shared" si="7"/>
        <v>0.2030598053</v>
      </c>
      <c r="S68" s="17">
        <f t="shared" si="8"/>
        <v>0.02086230876</v>
      </c>
      <c r="T68" s="17">
        <f t="shared" si="9"/>
        <v>1.478442281</v>
      </c>
      <c r="U68" s="27">
        <f t="shared" si="10"/>
        <v>4231.076818</v>
      </c>
      <c r="V68" s="14"/>
      <c r="W68" s="14"/>
      <c r="X68" s="14"/>
      <c r="Y68" s="14"/>
      <c r="Z68" s="14"/>
    </row>
    <row r="69">
      <c r="A69" s="4" t="s">
        <v>44</v>
      </c>
      <c r="B69" s="13"/>
      <c r="C69" s="12">
        <f>VLOOKUP(A69,'RHB v. LHP'!C:AH, 5, FALSE)</f>
        <v>60</v>
      </c>
      <c r="D69" s="22">
        <f>VLOOKUP(A69,'RHB v. LHP'!C:AH, 8, FALSE)</f>
        <v>124</v>
      </c>
      <c r="E69" s="22">
        <f>VLOOKUP(A69,'RHB v. LHP'!C:AH, 31, FALSE)</f>
        <v>11</v>
      </c>
      <c r="F69" s="15">
        <f>VLOOKUP(A69,'RHB v. LHP'!C:AH, 12, FALSE)</f>
        <v>6</v>
      </c>
      <c r="G69" s="15">
        <f>VLOOKUP(A69,'RHB v. LHP'!C:AH, 13, FALSE)</f>
        <v>0</v>
      </c>
      <c r="H69" s="15">
        <f>VLOOKUP(A69,'RHB v. LHP'!C:AH, 6, FALSE)</f>
        <v>11</v>
      </c>
      <c r="I69" s="15">
        <f>VLOOKUP(A69,'RHB v. LHP'!C:AH, 25, FALSE)</f>
        <v>0</v>
      </c>
      <c r="J69" s="15">
        <f>VLOOKUP(A69,'RHB v. LHP'!C:AH, 17, FALSE)</f>
        <v>13</v>
      </c>
      <c r="K69" s="23">
        <f>VLOOKUP(A69,'RHB v. LHP'!C:AH, 32, FALSE)</f>
        <v>0</v>
      </c>
      <c r="L69" s="17">
        <f t="shared" si="1"/>
        <v>2.066666667</v>
      </c>
      <c r="M69" s="17">
        <f t="shared" si="2"/>
        <v>0.4292237443</v>
      </c>
      <c r="N69" s="24">
        <f t="shared" si="3"/>
        <v>0.2435312024</v>
      </c>
      <c r="O69" s="24">
        <f t="shared" si="4"/>
        <v>0.08523592085</v>
      </c>
      <c r="P69" s="24">
        <f t="shared" si="5"/>
        <v>0.5631659056</v>
      </c>
      <c r="Q69" s="24">
        <f t="shared" si="6"/>
        <v>0.01217656012</v>
      </c>
      <c r="R69" s="24">
        <f t="shared" si="7"/>
        <v>0.1704718417</v>
      </c>
      <c r="S69" s="17">
        <f t="shared" si="8"/>
        <v>0</v>
      </c>
      <c r="T69" s="17">
        <f t="shared" si="9"/>
        <v>1.503805175</v>
      </c>
      <c r="U69" s="27">
        <f t="shared" si="10"/>
        <v>4303.661561</v>
      </c>
      <c r="V69" s="14"/>
      <c r="W69" s="14"/>
      <c r="X69" s="14"/>
      <c r="Y69" s="14"/>
      <c r="Z69" s="14"/>
    </row>
    <row r="70">
      <c r="A70" s="4" t="s">
        <v>142</v>
      </c>
      <c r="B70" s="13"/>
      <c r="C70" s="12">
        <f>VLOOKUP(A70,'RHB v. LHP'!C:AH, 5, FALSE)</f>
        <v>74</v>
      </c>
      <c r="D70" s="22">
        <f>VLOOKUP(A70,'RHB v. LHP'!C:AH, 8, FALSE)</f>
        <v>188</v>
      </c>
      <c r="E70" s="22">
        <f>VLOOKUP(A70,'RHB v. LHP'!C:AH, 31, FALSE)</f>
        <v>25</v>
      </c>
      <c r="F70" s="15">
        <f>VLOOKUP(A70,'RHB v. LHP'!C:AH, 12, FALSE)</f>
        <v>3</v>
      </c>
      <c r="G70" s="15">
        <f>VLOOKUP(A70,'RHB v. LHP'!C:AH, 13, FALSE)</f>
        <v>1</v>
      </c>
      <c r="H70" s="15">
        <f>VLOOKUP(A70,'RHB v. LHP'!C:AH, 6, FALSE)</f>
        <v>11</v>
      </c>
      <c r="I70" s="15">
        <f>VLOOKUP(A70,'RHB v. LHP'!C:AH, 25, FALSE)</f>
        <v>3</v>
      </c>
      <c r="J70" s="15">
        <f>VLOOKUP(A70,'RHB v. LHP'!C:AH, 17, FALSE)</f>
        <v>28</v>
      </c>
      <c r="K70" s="23">
        <f>VLOOKUP(A70,'RHB v. LHP'!C:AH, 32, FALSE)</f>
        <v>1</v>
      </c>
      <c r="L70" s="17">
        <f t="shared" si="1"/>
        <v>2.540540541</v>
      </c>
      <c r="M70" s="17">
        <f t="shared" si="2"/>
        <v>0.4493758669</v>
      </c>
      <c r="N70" s="24">
        <f t="shared" si="3"/>
        <v>0.20110957</v>
      </c>
      <c r="O70" s="24">
        <f t="shared" si="4"/>
        <v>0.08876560333</v>
      </c>
      <c r="P70" s="24">
        <f t="shared" si="5"/>
        <v>0.5131761442</v>
      </c>
      <c r="Q70" s="24">
        <f t="shared" si="6"/>
        <v>0.01941747573</v>
      </c>
      <c r="R70" s="24">
        <f t="shared" si="7"/>
        <v>0.1969486824</v>
      </c>
      <c r="S70" s="17">
        <f t="shared" si="8"/>
        <v>0.00693481276</v>
      </c>
      <c r="T70" s="17">
        <f t="shared" si="9"/>
        <v>1.475728155</v>
      </c>
      <c r="U70" s="27">
        <f t="shared" si="10"/>
        <v>4223.309403</v>
      </c>
      <c r="V70" s="14"/>
      <c r="W70" s="14"/>
      <c r="X70" s="14"/>
      <c r="Y70" s="14"/>
      <c r="Z70" s="14"/>
    </row>
    <row r="71">
      <c r="A71" s="4" t="s">
        <v>311</v>
      </c>
      <c r="B71" s="13"/>
      <c r="C71" s="12">
        <f>VLOOKUP(A71,'RHB v. LHP'!C:AH, 5, FALSE)</f>
        <v>80</v>
      </c>
      <c r="D71" s="22">
        <f>VLOOKUP(A71,'RHB v. LHP'!C:AH, 8, FALSE)</f>
        <v>177</v>
      </c>
      <c r="E71" s="22">
        <f>VLOOKUP(A71,'RHB v. LHP'!C:AH, 31, FALSE)</f>
        <v>22</v>
      </c>
      <c r="F71" s="15">
        <f>VLOOKUP(A71,'RHB v. LHP'!C:AH, 12, FALSE)</f>
        <v>9</v>
      </c>
      <c r="G71" s="15">
        <f>VLOOKUP(A71,'RHB v. LHP'!C:AH, 13, FALSE)</f>
        <v>1</v>
      </c>
      <c r="H71" s="15">
        <f>VLOOKUP(A71,'RHB v. LHP'!C:AH, 6, FALSE)</f>
        <v>10</v>
      </c>
      <c r="I71" s="15">
        <f>VLOOKUP(A71,'RHB v. LHP'!C:AH, 25, FALSE)</f>
        <v>1</v>
      </c>
      <c r="J71" s="15">
        <f>VLOOKUP(A71,'RHB v. LHP'!C:AH, 17, FALSE)</f>
        <v>10</v>
      </c>
      <c r="K71" s="23">
        <f>VLOOKUP(A71,'RHB v. LHP'!C:AH, 32, FALSE)</f>
        <v>4</v>
      </c>
      <c r="L71" s="17">
        <f t="shared" si="1"/>
        <v>2.2125</v>
      </c>
      <c r="M71" s="17">
        <f t="shared" si="2"/>
        <v>0.4436619718</v>
      </c>
      <c r="N71" s="24">
        <f t="shared" si="3"/>
        <v>0.2464788732</v>
      </c>
      <c r="O71" s="24">
        <f t="shared" si="4"/>
        <v>0.09014084507</v>
      </c>
      <c r="P71" s="24">
        <f t="shared" si="5"/>
        <v>0.5070422535</v>
      </c>
      <c r="Q71" s="24">
        <f t="shared" si="6"/>
        <v>0.01408450704</v>
      </c>
      <c r="R71" s="24">
        <f t="shared" si="7"/>
        <v>0.1492957746</v>
      </c>
      <c r="S71" s="17">
        <f t="shared" si="8"/>
        <v>0.02816901408</v>
      </c>
      <c r="T71" s="17">
        <f t="shared" si="9"/>
        <v>1.478873239</v>
      </c>
      <c r="U71" s="27">
        <f t="shared" si="10"/>
        <v>4232.310155</v>
      </c>
      <c r="V71" s="14"/>
      <c r="W71" s="14"/>
      <c r="X71" s="14"/>
      <c r="Y71" s="14"/>
      <c r="Z71" s="14"/>
    </row>
    <row r="72">
      <c r="A72" s="4" t="s">
        <v>299</v>
      </c>
      <c r="B72" s="13"/>
      <c r="C72" s="12">
        <f>VLOOKUP(A72,'RHB v. LHP'!C:AH, 5, FALSE)</f>
        <v>51</v>
      </c>
      <c r="D72" s="22">
        <f>VLOOKUP(A72,'RHB v. LHP'!C:AH, 8, FALSE)</f>
        <v>105</v>
      </c>
      <c r="E72" s="22">
        <f>VLOOKUP(A72,'RHB v. LHP'!C:AH, 31, FALSE)</f>
        <v>19</v>
      </c>
      <c r="F72" s="15">
        <f>VLOOKUP(A72,'RHB v. LHP'!C:AH, 12, FALSE)</f>
        <v>4</v>
      </c>
      <c r="G72" s="15">
        <f>VLOOKUP(A72,'RHB v. LHP'!C:AH, 13, FALSE)</f>
        <v>4</v>
      </c>
      <c r="H72" s="15">
        <f>VLOOKUP(A72,'RHB v. LHP'!C:AH, 6, FALSE)</f>
        <v>4</v>
      </c>
      <c r="I72" s="15">
        <f>VLOOKUP(A72,'RHB v. LHP'!C:AH, 25, FALSE)</f>
        <v>3</v>
      </c>
      <c r="J72" s="15">
        <f>VLOOKUP(A72,'RHB v. LHP'!C:AH, 17, FALSE)</f>
        <v>5</v>
      </c>
      <c r="K72" s="23">
        <f>VLOOKUP(A72,'RHB v. LHP'!C:AH, 32, FALSE)</f>
        <v>2</v>
      </c>
      <c r="L72" s="17">
        <f t="shared" si="1"/>
        <v>2.058823529</v>
      </c>
      <c r="M72" s="17">
        <f t="shared" si="2"/>
        <v>0.4796238245</v>
      </c>
      <c r="N72" s="24">
        <f t="shared" si="3"/>
        <v>0.2351097179</v>
      </c>
      <c r="O72" s="24">
        <f t="shared" si="4"/>
        <v>0.1379310345</v>
      </c>
      <c r="P72" s="24">
        <f t="shared" si="5"/>
        <v>0.4702194357</v>
      </c>
      <c r="Q72" s="24">
        <f t="shared" si="6"/>
        <v>0.02194357367</v>
      </c>
      <c r="R72" s="24">
        <f t="shared" si="7"/>
        <v>0.1504702194</v>
      </c>
      <c r="S72" s="17">
        <f t="shared" si="8"/>
        <v>0.01567398119</v>
      </c>
      <c r="T72" s="17">
        <f t="shared" si="9"/>
        <v>1.510971787</v>
      </c>
      <c r="U72" s="27">
        <f t="shared" si="10"/>
        <v>4324.171313</v>
      </c>
      <c r="V72" s="14"/>
      <c r="W72" s="14"/>
      <c r="X72" s="14"/>
      <c r="Y72" s="14"/>
      <c r="Z72" s="14"/>
    </row>
    <row r="73">
      <c r="A73" s="4" t="s">
        <v>89</v>
      </c>
      <c r="B73" s="13"/>
      <c r="C73" s="12">
        <f>VLOOKUP(A73,'RHB v. LHP'!C:AH, 5, FALSE)</f>
        <v>72</v>
      </c>
      <c r="D73" s="22">
        <f>VLOOKUP(A73,'RHB v. LHP'!C:AH, 8, FALSE)</f>
        <v>168</v>
      </c>
      <c r="E73" s="22">
        <f>VLOOKUP(A73,'RHB v. LHP'!C:AH, 31, FALSE)</f>
        <v>27</v>
      </c>
      <c r="F73" s="15">
        <f>VLOOKUP(A73,'RHB v. LHP'!C:AH, 12, FALSE)</f>
        <v>14</v>
      </c>
      <c r="G73" s="15">
        <f>VLOOKUP(A73,'RHB v. LHP'!C:AH, 13, FALSE)</f>
        <v>0</v>
      </c>
      <c r="H73" s="15">
        <f>VLOOKUP(A73,'RHB v. LHP'!C:AH, 6, FALSE)</f>
        <v>5</v>
      </c>
      <c r="I73" s="15">
        <f>VLOOKUP(A73,'RHB v. LHP'!C:AH, 25, FALSE)</f>
        <v>5</v>
      </c>
      <c r="J73" s="15">
        <f>VLOOKUP(A73,'RHB v. LHP'!C:AH, 17, FALSE)</f>
        <v>17</v>
      </c>
      <c r="K73" s="23">
        <f>VLOOKUP(A73,'RHB v. LHP'!C:AH, 32, FALSE)</f>
        <v>1</v>
      </c>
      <c r="L73" s="17">
        <f t="shared" si="1"/>
        <v>2.333333333</v>
      </c>
      <c r="M73" s="17">
        <f t="shared" si="2"/>
        <v>0.4707560628</v>
      </c>
      <c r="N73" s="24">
        <f t="shared" si="3"/>
        <v>0.2853067047</v>
      </c>
      <c r="O73" s="24">
        <f t="shared" si="4"/>
        <v>0.07988587732</v>
      </c>
      <c r="P73" s="24">
        <f t="shared" si="5"/>
        <v>0.4422253923</v>
      </c>
      <c r="Q73" s="24">
        <f t="shared" si="6"/>
        <v>0.02567760342</v>
      </c>
      <c r="R73" s="24">
        <f t="shared" si="7"/>
        <v>0.1711840228</v>
      </c>
      <c r="S73" s="17">
        <f t="shared" si="8"/>
        <v>0.007132667618</v>
      </c>
      <c r="T73" s="17">
        <f t="shared" si="9"/>
        <v>1.482168331</v>
      </c>
      <c r="U73" s="27">
        <f t="shared" si="10"/>
        <v>4241.740206</v>
      </c>
      <c r="V73" s="14"/>
      <c r="W73" s="14"/>
      <c r="X73" s="14"/>
      <c r="Y73" s="14"/>
      <c r="Z73" s="14"/>
    </row>
    <row r="74">
      <c r="A74" s="4" t="s">
        <v>112</v>
      </c>
      <c r="B74" s="13"/>
      <c r="C74" s="12">
        <f>VLOOKUP(A74,'RHB v. LHP'!C:AH, 5, FALSE)</f>
        <v>80</v>
      </c>
      <c r="D74" s="22">
        <f>VLOOKUP(A74,'RHB v. LHP'!C:AH, 8, FALSE)</f>
        <v>186</v>
      </c>
      <c r="E74" s="22">
        <f>VLOOKUP(A74,'RHB v. LHP'!C:AH, 31, FALSE)</f>
        <v>26</v>
      </c>
      <c r="F74" s="15">
        <f>VLOOKUP(A74,'RHB v. LHP'!C:AH, 12, FALSE)</f>
        <v>10</v>
      </c>
      <c r="G74" s="15">
        <f>VLOOKUP(A74,'RHB v. LHP'!C:AH, 13, FALSE)</f>
        <v>0</v>
      </c>
      <c r="H74" s="15">
        <f>VLOOKUP(A74,'RHB v. LHP'!C:AH, 6, FALSE)</f>
        <v>7</v>
      </c>
      <c r="I74" s="15">
        <f>VLOOKUP(A74,'RHB v. LHP'!C:AH, 25, FALSE)</f>
        <v>2</v>
      </c>
      <c r="J74" s="15">
        <f>VLOOKUP(A74,'RHB v. LHP'!C:AH, 17, FALSE)</f>
        <v>12</v>
      </c>
      <c r="K74" s="23">
        <f>VLOOKUP(A74,'RHB v. LHP'!C:AH, 32, FALSE)</f>
        <v>9</v>
      </c>
      <c r="L74" s="17">
        <f t="shared" si="1"/>
        <v>2.325</v>
      </c>
      <c r="M74" s="17">
        <f t="shared" si="2"/>
        <v>0.454798331</v>
      </c>
      <c r="N74" s="24">
        <f t="shared" si="3"/>
        <v>0.2503477051</v>
      </c>
      <c r="O74" s="24">
        <f t="shared" si="4"/>
        <v>0.07788595271</v>
      </c>
      <c r="P74" s="24">
        <f t="shared" si="5"/>
        <v>0.4589707928</v>
      </c>
      <c r="Q74" s="24">
        <f t="shared" si="6"/>
        <v>0.01668984701</v>
      </c>
      <c r="R74" s="24">
        <f t="shared" si="7"/>
        <v>0.1529902643</v>
      </c>
      <c r="S74" s="17">
        <f t="shared" si="8"/>
        <v>0.06258692629</v>
      </c>
      <c r="T74" s="17">
        <f t="shared" si="9"/>
        <v>1.474269819</v>
      </c>
      <c r="U74" s="27">
        <f t="shared" si="10"/>
        <v>4219.135867</v>
      </c>
      <c r="V74" s="14"/>
      <c r="W74" s="14"/>
      <c r="X74" s="14"/>
      <c r="Y74" s="14"/>
      <c r="Z74" s="14"/>
    </row>
    <row r="75">
      <c r="A75" s="4" t="s">
        <v>154</v>
      </c>
      <c r="B75" s="13"/>
      <c r="C75" s="12">
        <f>VLOOKUP(A75,'RHB v. LHP'!C:AH, 5, FALSE)</f>
        <v>73</v>
      </c>
      <c r="D75" s="22">
        <f>VLOOKUP(A75,'RHB v. LHP'!C:AH, 8, FALSE)</f>
        <v>145</v>
      </c>
      <c r="E75" s="22">
        <f>VLOOKUP(A75,'RHB v. LHP'!C:AH, 31, FALSE)</f>
        <v>21</v>
      </c>
      <c r="F75" s="15">
        <f>VLOOKUP(A75,'RHB v. LHP'!C:AH, 12, FALSE)</f>
        <v>7</v>
      </c>
      <c r="G75" s="15">
        <f>VLOOKUP(A75,'RHB v. LHP'!C:AH, 13, FALSE)</f>
        <v>2</v>
      </c>
      <c r="H75" s="15">
        <f>VLOOKUP(A75,'RHB v. LHP'!C:AH, 6, FALSE)</f>
        <v>8</v>
      </c>
      <c r="I75" s="15">
        <f>VLOOKUP(A75,'RHB v. LHP'!C:AH, 25, FALSE)</f>
        <v>0</v>
      </c>
      <c r="J75" s="15">
        <f>VLOOKUP(A75,'RHB v. LHP'!C:AH, 17, FALSE)</f>
        <v>19</v>
      </c>
      <c r="K75" s="23">
        <f>VLOOKUP(A75,'RHB v. LHP'!C:AH, 32, FALSE)</f>
        <v>-2</v>
      </c>
      <c r="L75" s="17">
        <f t="shared" si="1"/>
        <v>1.98630137</v>
      </c>
      <c r="M75" s="17">
        <f t="shared" si="2"/>
        <v>0.4601769912</v>
      </c>
      <c r="N75" s="24">
        <f t="shared" si="3"/>
        <v>0.2433628319</v>
      </c>
      <c r="O75" s="24">
        <f t="shared" si="4"/>
        <v>0.1061946903</v>
      </c>
      <c r="P75" s="24">
        <f t="shared" si="5"/>
        <v>0.5014749263</v>
      </c>
      <c r="Q75" s="24">
        <f t="shared" si="6"/>
        <v>0.01179941003</v>
      </c>
      <c r="R75" s="24">
        <f t="shared" si="7"/>
        <v>0.1828908555</v>
      </c>
      <c r="S75" s="17">
        <f t="shared" si="8"/>
        <v>-0.01474926254</v>
      </c>
      <c r="T75" s="17">
        <f t="shared" si="9"/>
        <v>1.491150442</v>
      </c>
      <c r="U75" s="27">
        <f t="shared" si="10"/>
        <v>4267.445642</v>
      </c>
      <c r="V75" s="14"/>
      <c r="W75" s="14"/>
      <c r="X75" s="14"/>
      <c r="Y75" s="14"/>
      <c r="Z75" s="14"/>
    </row>
    <row r="76">
      <c r="A76" s="4" t="s">
        <v>294</v>
      </c>
      <c r="B76" s="13"/>
      <c r="C76" s="12">
        <f>VLOOKUP(A76,'RHB v. LHP'!C:AH, 5, FALSE)</f>
        <v>66</v>
      </c>
      <c r="D76" s="22">
        <f>VLOOKUP(A76,'RHB v. LHP'!C:AH, 8, FALSE)</f>
        <v>139</v>
      </c>
      <c r="E76" s="22">
        <f>VLOOKUP(A76,'RHB v. LHP'!C:AH, 31, FALSE)</f>
        <v>18</v>
      </c>
      <c r="F76" s="15">
        <f>VLOOKUP(A76,'RHB v. LHP'!C:AH, 12, FALSE)</f>
        <v>2</v>
      </c>
      <c r="G76" s="15">
        <f>VLOOKUP(A76,'RHB v. LHP'!C:AH, 13, FALSE)</f>
        <v>1</v>
      </c>
      <c r="H76" s="15">
        <f>VLOOKUP(A76,'RHB v. LHP'!C:AH, 6, FALSE)</f>
        <v>9</v>
      </c>
      <c r="I76" s="15">
        <f>VLOOKUP(A76,'RHB v. LHP'!C:AH, 25, FALSE)</f>
        <v>0</v>
      </c>
      <c r="J76" s="15">
        <f>VLOOKUP(A76,'RHB v. LHP'!C:AH, 17, FALSE)</f>
        <v>26</v>
      </c>
      <c r="K76" s="23">
        <f>VLOOKUP(A76,'RHB v. LHP'!C:AH, 32, FALSE)</f>
        <v>0</v>
      </c>
      <c r="L76" s="17">
        <f t="shared" si="1"/>
        <v>2.106060606</v>
      </c>
      <c r="M76" s="17">
        <f t="shared" si="2"/>
        <v>0.4508928571</v>
      </c>
      <c r="N76" s="24">
        <f t="shared" si="3"/>
        <v>0.2083333333</v>
      </c>
      <c r="O76" s="24">
        <f t="shared" si="4"/>
        <v>0.09523809524</v>
      </c>
      <c r="P76" s="24">
        <f t="shared" si="5"/>
        <v>0.5208333333</v>
      </c>
      <c r="Q76" s="24">
        <f t="shared" si="6"/>
        <v>0.0119047619</v>
      </c>
      <c r="R76" s="24">
        <f t="shared" si="7"/>
        <v>0.2053571429</v>
      </c>
      <c r="S76" s="17">
        <f t="shared" si="8"/>
        <v>0</v>
      </c>
      <c r="T76" s="17">
        <f t="shared" si="9"/>
        <v>1.492559524</v>
      </c>
      <c r="U76" s="27">
        <f t="shared" si="10"/>
        <v>4271.478218</v>
      </c>
      <c r="V76" s="14"/>
      <c r="W76" s="14"/>
      <c r="X76" s="14"/>
      <c r="Y76" s="14"/>
      <c r="Z76" s="14"/>
    </row>
    <row r="77">
      <c r="A77" s="4" t="s">
        <v>153</v>
      </c>
      <c r="B77" s="13"/>
      <c r="C77" s="12">
        <f>VLOOKUP(A77,'RHB v. LHP'!C:AH, 5, FALSE)</f>
        <v>88</v>
      </c>
      <c r="D77" s="22">
        <f>VLOOKUP(A77,'RHB v. LHP'!C:AH, 8, FALSE)</f>
        <v>182</v>
      </c>
      <c r="E77" s="22">
        <f>VLOOKUP(A77,'RHB v. LHP'!C:AH, 31, FALSE)</f>
        <v>21</v>
      </c>
      <c r="F77" s="15">
        <f>VLOOKUP(A77,'RHB v. LHP'!C:AH, 12, FALSE)</f>
        <v>10</v>
      </c>
      <c r="G77" s="15">
        <f>VLOOKUP(A77,'RHB v. LHP'!C:AH, 13, FALSE)</f>
        <v>1</v>
      </c>
      <c r="H77" s="15">
        <f>VLOOKUP(A77,'RHB v. LHP'!C:AH, 6, FALSE)</f>
        <v>9</v>
      </c>
      <c r="I77" s="15">
        <f>VLOOKUP(A77,'RHB v. LHP'!C:AH, 25, FALSE)</f>
        <v>2</v>
      </c>
      <c r="J77" s="15">
        <f>VLOOKUP(A77,'RHB v. LHP'!C:AH, 17, FALSE)</f>
        <v>20</v>
      </c>
      <c r="K77" s="23">
        <f>VLOOKUP(A77,'RHB v. LHP'!C:AH, 32, FALSE)</f>
        <v>2</v>
      </c>
      <c r="L77" s="17">
        <f t="shared" si="1"/>
        <v>2.068181818</v>
      </c>
      <c r="M77" s="17">
        <f t="shared" si="2"/>
        <v>0.4363636364</v>
      </c>
      <c r="N77" s="24">
        <f t="shared" si="3"/>
        <v>0.2517482517</v>
      </c>
      <c r="O77" s="24">
        <f t="shared" si="4"/>
        <v>0.08951048951</v>
      </c>
      <c r="P77" s="24">
        <f t="shared" si="5"/>
        <v>0.4895104895</v>
      </c>
      <c r="Q77" s="24">
        <f t="shared" si="6"/>
        <v>0.01678321678</v>
      </c>
      <c r="R77" s="24">
        <f t="shared" si="7"/>
        <v>0.1762237762</v>
      </c>
      <c r="S77" s="17">
        <f t="shared" si="8"/>
        <v>0.01398601399</v>
      </c>
      <c r="T77" s="17">
        <f t="shared" si="9"/>
        <v>1.474125874</v>
      </c>
      <c r="U77" s="27">
        <f t="shared" si="10"/>
        <v>4218.723918</v>
      </c>
      <c r="V77" s="14"/>
      <c r="W77" s="14"/>
      <c r="X77" s="14"/>
      <c r="Y77" s="14"/>
      <c r="Z77" s="14"/>
    </row>
    <row r="78">
      <c r="A78" s="4" t="s">
        <v>35</v>
      </c>
      <c r="B78" s="13"/>
      <c r="C78" s="12">
        <f>VLOOKUP(A78,'RHB v. LHP'!C:AH, 5, FALSE)</f>
        <v>108</v>
      </c>
      <c r="D78" s="22">
        <f>VLOOKUP(A78,'RHB v. LHP'!C:AH, 8, FALSE)</f>
        <v>242</v>
      </c>
      <c r="E78" s="22">
        <f>VLOOKUP(A78,'RHB v. LHP'!C:AH, 31, FALSE)</f>
        <v>37</v>
      </c>
      <c r="F78" s="15">
        <f>VLOOKUP(A78,'RHB v. LHP'!C:AH, 12, FALSE)</f>
        <v>12</v>
      </c>
      <c r="G78" s="15">
        <f>VLOOKUP(A78,'RHB v. LHP'!C:AH, 13, FALSE)</f>
        <v>2</v>
      </c>
      <c r="H78" s="15">
        <f>VLOOKUP(A78,'RHB v. LHP'!C:AH, 6, FALSE)</f>
        <v>12</v>
      </c>
      <c r="I78" s="15">
        <f>VLOOKUP(A78,'RHB v. LHP'!C:AH, 25, FALSE)</f>
        <v>1</v>
      </c>
      <c r="J78" s="15">
        <f>VLOOKUP(A78,'RHB v. LHP'!C:AH, 17, FALSE)</f>
        <v>11</v>
      </c>
      <c r="K78" s="23">
        <f>VLOOKUP(A78,'RHB v. LHP'!C:AH, 32, FALSE)</f>
        <v>1</v>
      </c>
      <c r="L78" s="17">
        <f t="shared" si="1"/>
        <v>2.240740741</v>
      </c>
      <c r="M78" s="17">
        <f t="shared" si="2"/>
        <v>0.464516129</v>
      </c>
      <c r="N78" s="24">
        <f t="shared" si="3"/>
        <v>0.2451612903</v>
      </c>
      <c r="O78" s="24">
        <f t="shared" si="4"/>
        <v>0.09290322581</v>
      </c>
      <c r="P78" s="24">
        <f t="shared" si="5"/>
        <v>0.4903225806</v>
      </c>
      <c r="Q78" s="24">
        <f t="shared" si="6"/>
        <v>0.01290322581</v>
      </c>
      <c r="R78" s="24">
        <f t="shared" si="7"/>
        <v>0.1393548387</v>
      </c>
      <c r="S78" s="17">
        <f t="shared" si="8"/>
        <v>0.006451612903</v>
      </c>
      <c r="T78" s="17">
        <f t="shared" si="9"/>
        <v>1.451612903</v>
      </c>
      <c r="U78" s="27">
        <f t="shared" si="10"/>
        <v>4154.295222</v>
      </c>
      <c r="V78" s="14"/>
      <c r="W78" s="14"/>
      <c r="X78" s="14"/>
      <c r="Y78" s="14"/>
      <c r="Z78" s="14"/>
    </row>
    <row r="79">
      <c r="A79" s="4" t="s">
        <v>308</v>
      </c>
      <c r="B79" s="13"/>
      <c r="C79" s="12">
        <f>VLOOKUP(A79,'RHB v. LHP'!C:AH, 5, FALSE)</f>
        <v>74</v>
      </c>
      <c r="D79" s="22">
        <f>VLOOKUP(A79,'RHB v. LHP'!C:AH, 8, FALSE)</f>
        <v>162</v>
      </c>
      <c r="E79" s="22">
        <f>VLOOKUP(A79,'RHB v. LHP'!C:AH, 31, FALSE)</f>
        <v>26</v>
      </c>
      <c r="F79" s="15">
        <f>VLOOKUP(A79,'RHB v. LHP'!C:AH, 12, FALSE)</f>
        <v>7</v>
      </c>
      <c r="G79" s="15">
        <f>VLOOKUP(A79,'RHB v. LHP'!C:AH, 13, FALSE)</f>
        <v>1</v>
      </c>
      <c r="H79" s="15">
        <f>VLOOKUP(A79,'RHB v. LHP'!C:AH, 6, FALSE)</f>
        <v>7</v>
      </c>
      <c r="I79" s="15">
        <f>VLOOKUP(A79,'RHB v. LHP'!C:AH, 25, FALSE)</f>
        <v>0</v>
      </c>
      <c r="J79" s="15">
        <f>VLOOKUP(A79,'RHB v. LHP'!C:AH, 17, FALSE)</f>
        <v>25</v>
      </c>
      <c r="K79" s="23">
        <f>VLOOKUP(A79,'RHB v. LHP'!C:AH, 32, FALSE)</f>
        <v>0</v>
      </c>
      <c r="L79" s="17">
        <f t="shared" si="1"/>
        <v>2.189189189</v>
      </c>
      <c r="M79" s="17">
        <f t="shared" si="2"/>
        <v>0.4705035971</v>
      </c>
      <c r="N79" s="24">
        <f t="shared" si="3"/>
        <v>0.2374100719</v>
      </c>
      <c r="O79" s="24">
        <f t="shared" si="4"/>
        <v>0.09208633094</v>
      </c>
      <c r="P79" s="24">
        <f t="shared" si="5"/>
        <v>0.4748201439</v>
      </c>
      <c r="Q79" s="24">
        <f t="shared" si="6"/>
        <v>0.01151079137</v>
      </c>
      <c r="R79" s="24">
        <f t="shared" si="7"/>
        <v>0.1956834532</v>
      </c>
      <c r="S79" s="17">
        <f t="shared" si="8"/>
        <v>0</v>
      </c>
      <c r="T79" s="17">
        <f t="shared" si="9"/>
        <v>1.482014388</v>
      </c>
      <c r="U79" s="27">
        <f t="shared" si="10"/>
        <v>4241.299646</v>
      </c>
      <c r="V79" s="14"/>
      <c r="W79" s="14"/>
      <c r="X79" s="14"/>
      <c r="Y79" s="14"/>
      <c r="Z79" s="14"/>
    </row>
    <row r="80">
      <c r="A80" s="4" t="s">
        <v>323</v>
      </c>
      <c r="B80" s="13"/>
      <c r="C80" s="12">
        <f>VLOOKUP(A80,'RHB v. LHP'!C:AH, 5, FALSE)</f>
        <v>40</v>
      </c>
      <c r="D80" s="22">
        <f>VLOOKUP(A80,'RHB v. LHP'!C:AH, 8, FALSE)</f>
        <v>83</v>
      </c>
      <c r="E80" s="22">
        <f>VLOOKUP(A80,'RHB v. LHP'!C:AH, 31, FALSE)</f>
        <v>18</v>
      </c>
      <c r="F80" s="15">
        <f>VLOOKUP(A80,'RHB v. LHP'!C:AH, 12, FALSE)</f>
        <v>5</v>
      </c>
      <c r="G80" s="15">
        <f>VLOOKUP(A80,'RHB v. LHP'!C:AH, 13, FALSE)</f>
        <v>0</v>
      </c>
      <c r="H80" s="15">
        <f>VLOOKUP(A80,'RHB v. LHP'!C:AH, 6, FALSE)</f>
        <v>5</v>
      </c>
      <c r="I80" s="15">
        <f>VLOOKUP(A80,'RHB v. LHP'!C:AH, 25, FALSE)</f>
        <v>0</v>
      </c>
      <c r="J80" s="15">
        <f>VLOOKUP(A80,'RHB v. LHP'!C:AH, 17, FALSE)</f>
        <v>6</v>
      </c>
      <c r="K80" s="23">
        <f>VLOOKUP(A80,'RHB v. LHP'!C:AH, 32, FALSE)</f>
        <v>1</v>
      </c>
      <c r="L80" s="17">
        <f t="shared" si="1"/>
        <v>2.075</v>
      </c>
      <c r="M80" s="17">
        <f t="shared" si="2"/>
        <v>0.4918831169</v>
      </c>
      <c r="N80" s="24">
        <f t="shared" si="3"/>
        <v>0.2516233766</v>
      </c>
      <c r="O80" s="24">
        <f t="shared" si="4"/>
        <v>0.09090909091</v>
      </c>
      <c r="P80" s="24">
        <f t="shared" si="5"/>
        <v>0.5032467532</v>
      </c>
      <c r="Q80" s="24">
        <f t="shared" si="6"/>
        <v>0.01298701299</v>
      </c>
      <c r="R80" s="24">
        <f t="shared" si="7"/>
        <v>0.1590909091</v>
      </c>
      <c r="S80" s="17">
        <f t="shared" si="8"/>
        <v>0.008116883117</v>
      </c>
      <c r="T80" s="17">
        <f t="shared" si="9"/>
        <v>1.517857143</v>
      </c>
      <c r="U80" s="27">
        <f t="shared" si="10"/>
        <v>4343.876154</v>
      </c>
      <c r="V80" s="14"/>
      <c r="W80" s="14"/>
      <c r="X80" s="14"/>
      <c r="Y80" s="14"/>
      <c r="Z80" s="14"/>
    </row>
    <row r="81">
      <c r="A81" s="4" t="s">
        <v>307</v>
      </c>
      <c r="B81" s="13"/>
      <c r="C81" s="12">
        <f>VLOOKUP(A81,'RHB v. LHP'!C:AH, 5, FALSE)</f>
        <v>76</v>
      </c>
      <c r="D81" s="22">
        <f>VLOOKUP(A81,'RHB v. LHP'!C:AH, 8, FALSE)</f>
        <v>146</v>
      </c>
      <c r="E81" s="22">
        <f>VLOOKUP(A81,'RHB v. LHP'!C:AH, 31, FALSE)</f>
        <v>28</v>
      </c>
      <c r="F81" s="15">
        <f>VLOOKUP(A81,'RHB v. LHP'!C:AH, 12, FALSE)</f>
        <v>9</v>
      </c>
      <c r="G81" s="15">
        <f>VLOOKUP(A81,'RHB v. LHP'!C:AH, 13, FALSE)</f>
        <v>0</v>
      </c>
      <c r="H81" s="15">
        <f>VLOOKUP(A81,'RHB v. LHP'!C:AH, 6, FALSE)</f>
        <v>3</v>
      </c>
      <c r="I81" s="15">
        <f>VLOOKUP(A81,'RHB v. LHP'!C:AH, 25, FALSE)</f>
        <v>0</v>
      </c>
      <c r="J81" s="15">
        <f>VLOOKUP(A81,'RHB v. LHP'!C:AH, 17, FALSE)</f>
        <v>18</v>
      </c>
      <c r="K81" s="23">
        <f>VLOOKUP(A81,'RHB v. LHP'!C:AH, 32, FALSE)</f>
        <v>5</v>
      </c>
      <c r="L81" s="17">
        <f t="shared" si="1"/>
        <v>1.921052632</v>
      </c>
      <c r="M81" s="17">
        <f t="shared" si="2"/>
        <v>0.4904270987</v>
      </c>
      <c r="N81" s="24">
        <f t="shared" si="3"/>
        <v>0.2577319588</v>
      </c>
      <c r="O81" s="24">
        <f t="shared" si="4"/>
        <v>0.0824742268</v>
      </c>
      <c r="P81" s="24">
        <f t="shared" si="5"/>
        <v>0.4270986745</v>
      </c>
      <c r="Q81" s="24">
        <f t="shared" si="6"/>
        <v>0.0117820324</v>
      </c>
      <c r="R81" s="24">
        <f t="shared" si="7"/>
        <v>0.1796759941</v>
      </c>
      <c r="S81" s="17">
        <f t="shared" si="8"/>
        <v>0.03681885125</v>
      </c>
      <c r="T81" s="17">
        <f t="shared" si="9"/>
        <v>1.486008837</v>
      </c>
      <c r="U81" s="27">
        <f t="shared" si="10"/>
        <v>4252.731148</v>
      </c>
      <c r="V81" s="14"/>
      <c r="W81" s="14"/>
      <c r="X81" s="14"/>
      <c r="Y81" s="14"/>
      <c r="Z81" s="14"/>
    </row>
    <row r="82">
      <c r="A82" s="4" t="s">
        <v>310</v>
      </c>
      <c r="B82" s="13"/>
      <c r="C82" s="12">
        <f>VLOOKUP(A82,'RHB v. LHP'!C:AH, 5, FALSE)</f>
        <v>49</v>
      </c>
      <c r="D82" s="22">
        <f>VLOOKUP(A82,'RHB v. LHP'!C:AH, 8, FALSE)</f>
        <v>110</v>
      </c>
      <c r="E82" s="22">
        <f>VLOOKUP(A82,'RHB v. LHP'!C:AH, 31, FALSE)</f>
        <v>19</v>
      </c>
      <c r="F82" s="15">
        <f>VLOOKUP(A82,'RHB v. LHP'!C:AH, 12, FALSE)</f>
        <v>6</v>
      </c>
      <c r="G82" s="15">
        <f>VLOOKUP(A82,'RHB v. LHP'!C:AH, 13, FALSE)</f>
        <v>0</v>
      </c>
      <c r="H82" s="15">
        <f>VLOOKUP(A82,'RHB v. LHP'!C:AH, 6, FALSE)</f>
        <v>8</v>
      </c>
      <c r="I82" s="15">
        <f>VLOOKUP(A82,'RHB v. LHP'!C:AH, 25, FALSE)</f>
        <v>0</v>
      </c>
      <c r="J82" s="15">
        <f>VLOOKUP(A82,'RHB v. LHP'!C:AH, 17, FALSE)</f>
        <v>5</v>
      </c>
      <c r="K82" s="23">
        <f>VLOOKUP(A82,'RHB v. LHP'!C:AH, 32, FALSE)</f>
        <v>0</v>
      </c>
      <c r="L82" s="17">
        <f t="shared" si="1"/>
        <v>2.244897959</v>
      </c>
      <c r="M82" s="17">
        <f t="shared" si="2"/>
        <v>0.4758942457</v>
      </c>
      <c r="N82" s="24">
        <f t="shared" si="3"/>
        <v>0.2488335925</v>
      </c>
      <c r="O82" s="24">
        <f t="shared" si="4"/>
        <v>0.08709175739</v>
      </c>
      <c r="P82" s="24">
        <f t="shared" si="5"/>
        <v>0.5287713841</v>
      </c>
      <c r="Q82" s="24">
        <f t="shared" si="6"/>
        <v>0.01244167963</v>
      </c>
      <c r="R82" s="24">
        <f t="shared" si="7"/>
        <v>0.1493001555</v>
      </c>
      <c r="S82" s="17">
        <f t="shared" si="8"/>
        <v>0</v>
      </c>
      <c r="T82" s="17">
        <f t="shared" si="9"/>
        <v>1.502332815</v>
      </c>
      <c r="U82" s="27">
        <f t="shared" si="10"/>
        <v>4299.44789</v>
      </c>
      <c r="V82" s="14"/>
      <c r="W82" s="14"/>
      <c r="X82" s="14"/>
      <c r="Y82" s="14"/>
      <c r="Z82" s="14"/>
    </row>
    <row r="83">
      <c r="A83" s="4" t="s">
        <v>237</v>
      </c>
      <c r="B83" s="13"/>
      <c r="C83" s="12">
        <f>VLOOKUP(A83,'RHB v. LHP'!C:AH, 5, FALSE)</f>
        <v>75</v>
      </c>
      <c r="D83" s="22">
        <f>VLOOKUP(A83,'RHB v. LHP'!C:AH, 8, FALSE)</f>
        <v>160</v>
      </c>
      <c r="E83" s="22">
        <f>VLOOKUP(A83,'RHB v. LHP'!C:AH, 31, FALSE)</f>
        <v>26</v>
      </c>
      <c r="F83" s="15">
        <f>VLOOKUP(A83,'RHB v. LHP'!C:AH, 12, FALSE)</f>
        <v>9</v>
      </c>
      <c r="G83" s="15">
        <f>VLOOKUP(A83,'RHB v. LHP'!C:AH, 13, FALSE)</f>
        <v>0</v>
      </c>
      <c r="H83" s="15">
        <f>VLOOKUP(A83,'RHB v. LHP'!C:AH, 6, FALSE)</f>
        <v>8</v>
      </c>
      <c r="I83" s="15">
        <f>VLOOKUP(A83,'RHB v. LHP'!C:AH, 25, FALSE)</f>
        <v>2</v>
      </c>
      <c r="J83" s="15">
        <f>VLOOKUP(A83,'RHB v. LHP'!C:AH, 17, FALSE)</f>
        <v>7</v>
      </c>
      <c r="K83" s="23">
        <f>VLOOKUP(A83,'RHB v. LHP'!C:AH, 32, FALSE)</f>
        <v>3</v>
      </c>
      <c r="L83" s="17">
        <f t="shared" si="1"/>
        <v>2.133333333</v>
      </c>
      <c r="M83" s="17">
        <f t="shared" si="2"/>
        <v>0.4718614719</v>
      </c>
      <c r="N83" s="24">
        <f t="shared" si="3"/>
        <v>0.2525252525</v>
      </c>
      <c r="O83" s="24">
        <f t="shared" si="4"/>
        <v>0.08080808081</v>
      </c>
      <c r="P83" s="24">
        <f t="shared" si="5"/>
        <v>0.4906204906</v>
      </c>
      <c r="Q83" s="24">
        <f t="shared" si="6"/>
        <v>0.01731601732</v>
      </c>
      <c r="R83" s="24">
        <f t="shared" si="7"/>
        <v>0.1443001443</v>
      </c>
      <c r="S83" s="17">
        <f t="shared" si="8"/>
        <v>0.02164502165</v>
      </c>
      <c r="T83" s="17">
        <f t="shared" si="9"/>
        <v>1.479076479</v>
      </c>
      <c r="U83" s="27">
        <f t="shared" si="10"/>
        <v>4232.891796</v>
      </c>
      <c r="V83" s="14"/>
      <c r="W83" s="14"/>
      <c r="X83" s="14"/>
      <c r="Y83" s="14"/>
      <c r="Z83" s="14"/>
    </row>
    <row r="84">
      <c r="A84" s="4" t="s">
        <v>198</v>
      </c>
      <c r="B84" s="13"/>
      <c r="C84" s="12">
        <f>VLOOKUP(A84,'RHB v. LHP'!C:AH, 5, FALSE)</f>
        <v>73</v>
      </c>
      <c r="D84" s="22">
        <f>VLOOKUP(A84,'RHB v. LHP'!C:AH, 8, FALSE)</f>
        <v>184</v>
      </c>
      <c r="E84" s="22">
        <f>VLOOKUP(A84,'RHB v. LHP'!C:AH, 31, FALSE)</f>
        <v>31</v>
      </c>
      <c r="F84" s="15">
        <f>VLOOKUP(A84,'RHB v. LHP'!C:AH, 12, FALSE)</f>
        <v>7</v>
      </c>
      <c r="G84" s="15">
        <f>VLOOKUP(A84,'RHB v. LHP'!C:AH, 13, FALSE)</f>
        <v>0</v>
      </c>
      <c r="H84" s="15">
        <f>VLOOKUP(A84,'RHB v. LHP'!C:AH, 6, FALSE)</f>
        <v>6</v>
      </c>
      <c r="I84" s="15">
        <f>VLOOKUP(A84,'RHB v. LHP'!C:AH, 25, FALSE)</f>
        <v>0</v>
      </c>
      <c r="J84" s="15">
        <f>VLOOKUP(A84,'RHB v. LHP'!C:AH, 17, FALSE)</f>
        <v>18</v>
      </c>
      <c r="K84" s="23">
        <f>VLOOKUP(A84,'RHB v. LHP'!C:AH, 32, FALSE)</f>
        <v>8</v>
      </c>
      <c r="L84" s="17">
        <f t="shared" si="1"/>
        <v>2.520547945</v>
      </c>
      <c r="M84" s="17">
        <f t="shared" si="2"/>
        <v>0.4769874477</v>
      </c>
      <c r="N84" s="24">
        <f t="shared" si="3"/>
        <v>0.230125523</v>
      </c>
      <c r="O84" s="24">
        <f t="shared" si="4"/>
        <v>0.07810320781</v>
      </c>
      <c r="P84" s="24">
        <f t="shared" si="5"/>
        <v>0.4463040446</v>
      </c>
      <c r="Q84" s="24">
        <f t="shared" si="6"/>
        <v>0.01115760112</v>
      </c>
      <c r="R84" s="24">
        <f t="shared" si="7"/>
        <v>0.170153417</v>
      </c>
      <c r="S84" s="17">
        <f t="shared" si="8"/>
        <v>0.05578800558</v>
      </c>
      <c r="T84" s="17">
        <f t="shared" si="9"/>
        <v>1.468619247</v>
      </c>
      <c r="U84" s="27">
        <f t="shared" si="10"/>
        <v>4202.964789</v>
      </c>
      <c r="V84" s="14"/>
      <c r="W84" s="14"/>
      <c r="X84" s="14"/>
      <c r="Y84" s="14"/>
      <c r="Z84" s="14"/>
    </row>
    <row r="85">
      <c r="A85" s="4" t="s">
        <v>327</v>
      </c>
      <c r="B85" s="13"/>
      <c r="C85" s="12">
        <f>VLOOKUP(A85,'RHB v. LHP'!C:AH, 5, FALSE)</f>
        <v>94</v>
      </c>
      <c r="D85" s="22">
        <f>VLOOKUP(A85,'RHB v. LHP'!C:AH, 8, FALSE)</f>
        <v>180</v>
      </c>
      <c r="E85" s="22">
        <f>VLOOKUP(A85,'RHB v. LHP'!C:AH, 31, FALSE)</f>
        <v>27</v>
      </c>
      <c r="F85" s="15">
        <f>VLOOKUP(A85,'RHB v. LHP'!C:AH, 12, FALSE)</f>
        <v>11</v>
      </c>
      <c r="G85" s="15">
        <f>VLOOKUP(A85,'RHB v. LHP'!C:AH, 13, FALSE)</f>
        <v>1</v>
      </c>
      <c r="H85" s="15">
        <f>VLOOKUP(A85,'RHB v. LHP'!C:AH, 6, FALSE)</f>
        <v>7</v>
      </c>
      <c r="I85" s="15">
        <f>VLOOKUP(A85,'RHB v. LHP'!C:AH, 25, FALSE)</f>
        <v>0</v>
      </c>
      <c r="J85" s="15">
        <f>VLOOKUP(A85,'RHB v. LHP'!C:AH, 17, FALSE)</f>
        <v>20</v>
      </c>
      <c r="K85" s="23">
        <f>VLOOKUP(A85,'RHB v. LHP'!C:AH, 32, FALSE)</f>
        <v>1</v>
      </c>
      <c r="L85" s="17">
        <f t="shared" si="1"/>
        <v>1.914893617</v>
      </c>
      <c r="M85" s="17">
        <f t="shared" si="2"/>
        <v>0.4628330996</v>
      </c>
      <c r="N85" s="24">
        <f t="shared" si="3"/>
        <v>0.2594670407</v>
      </c>
      <c r="O85" s="24">
        <f t="shared" si="4"/>
        <v>0.08976157083</v>
      </c>
      <c r="P85" s="24">
        <f t="shared" si="5"/>
        <v>0.4628330996</v>
      </c>
      <c r="Q85" s="24">
        <f t="shared" si="6"/>
        <v>0.01122019635</v>
      </c>
      <c r="R85" s="24">
        <f t="shared" si="7"/>
        <v>0.1767180926</v>
      </c>
      <c r="S85" s="17">
        <f t="shared" si="8"/>
        <v>0.007012622721</v>
      </c>
      <c r="T85" s="17">
        <f t="shared" si="9"/>
        <v>1.469845722</v>
      </c>
      <c r="U85" s="27">
        <f t="shared" si="10"/>
        <v>4206.474775</v>
      </c>
      <c r="V85" s="14"/>
      <c r="W85" s="14"/>
      <c r="X85" s="14"/>
      <c r="Y85" s="14"/>
      <c r="Z85" s="14"/>
    </row>
    <row r="86">
      <c r="A86" s="4" t="s">
        <v>214</v>
      </c>
      <c r="B86" s="13"/>
      <c r="C86" s="12">
        <f>VLOOKUP(A86,'RHB v. LHP'!C:AH, 5, FALSE)</f>
        <v>81</v>
      </c>
      <c r="D86" s="22">
        <f>VLOOKUP(A86,'RHB v. LHP'!C:AH, 8, FALSE)</f>
        <v>158</v>
      </c>
      <c r="E86" s="22">
        <f>VLOOKUP(A86,'RHB v. LHP'!C:AH, 31, FALSE)</f>
        <v>35</v>
      </c>
      <c r="F86" s="15">
        <f>VLOOKUP(A86,'RHB v. LHP'!C:AH, 12, FALSE)</f>
        <v>6</v>
      </c>
      <c r="G86" s="15">
        <f>VLOOKUP(A86,'RHB v. LHP'!C:AH, 13, FALSE)</f>
        <v>0</v>
      </c>
      <c r="H86" s="15">
        <f>VLOOKUP(A86,'RHB v. LHP'!C:AH, 6, FALSE)</f>
        <v>6</v>
      </c>
      <c r="I86" s="15">
        <f>VLOOKUP(A86,'RHB v. LHP'!C:AH, 25, FALSE)</f>
        <v>0</v>
      </c>
      <c r="J86" s="15">
        <f>VLOOKUP(A86,'RHB v. LHP'!C:AH, 17, FALSE)</f>
        <v>19</v>
      </c>
      <c r="K86" s="23">
        <f>VLOOKUP(A86,'RHB v. LHP'!C:AH, 32, FALSE)</f>
        <v>0</v>
      </c>
      <c r="L86" s="17">
        <f t="shared" si="1"/>
        <v>1.950617284</v>
      </c>
      <c r="M86" s="17">
        <f t="shared" si="2"/>
        <v>0.512301013</v>
      </c>
      <c r="N86" s="24">
        <f t="shared" si="3"/>
        <v>0.2315484805</v>
      </c>
      <c r="O86" s="24">
        <f t="shared" si="4"/>
        <v>0.08104196816</v>
      </c>
      <c r="P86" s="24">
        <f t="shared" si="5"/>
        <v>0.4630969609</v>
      </c>
      <c r="Q86" s="24">
        <f t="shared" si="6"/>
        <v>0.01157742402</v>
      </c>
      <c r="R86" s="24">
        <f t="shared" si="7"/>
        <v>0.1794500724</v>
      </c>
      <c r="S86" s="17">
        <f t="shared" si="8"/>
        <v>0</v>
      </c>
      <c r="T86" s="17">
        <f t="shared" si="9"/>
        <v>1.479015919</v>
      </c>
      <c r="U86" s="27">
        <f t="shared" si="10"/>
        <v>4232.718482</v>
      </c>
      <c r="V86" s="14"/>
      <c r="W86" s="14"/>
      <c r="X86" s="14"/>
      <c r="Y86" s="14"/>
      <c r="Z86" s="14"/>
    </row>
    <row r="87">
      <c r="A87" s="4" t="s">
        <v>239</v>
      </c>
      <c r="B87" s="13"/>
      <c r="C87" s="12">
        <f>VLOOKUP(A87,'RHB v. LHP'!C:AH, 5, FALSE)</f>
        <v>78</v>
      </c>
      <c r="D87" s="22">
        <f>VLOOKUP(A87,'RHB v. LHP'!C:AH, 8, FALSE)</f>
        <v>175</v>
      </c>
      <c r="E87" s="22">
        <f>VLOOKUP(A87,'RHB v. LHP'!C:AH, 31, FALSE)</f>
        <v>30</v>
      </c>
      <c r="F87" s="15">
        <f>VLOOKUP(A87,'RHB v. LHP'!C:AH, 12, FALSE)</f>
        <v>1</v>
      </c>
      <c r="G87" s="15">
        <f>VLOOKUP(A87,'RHB v. LHP'!C:AH, 13, FALSE)</f>
        <v>0</v>
      </c>
      <c r="H87" s="15">
        <f>VLOOKUP(A87,'RHB v. LHP'!C:AH, 6, FALSE)</f>
        <v>11</v>
      </c>
      <c r="I87" s="15">
        <f>VLOOKUP(A87,'RHB v. LHP'!C:AH, 25, FALSE)</f>
        <v>3</v>
      </c>
      <c r="J87" s="15">
        <f>VLOOKUP(A87,'RHB v. LHP'!C:AH, 17, FALSE)</f>
        <v>21</v>
      </c>
      <c r="K87" s="23">
        <f>VLOOKUP(A87,'RHB v. LHP'!C:AH, 32, FALSE)</f>
        <v>0</v>
      </c>
      <c r="L87" s="17">
        <f t="shared" si="1"/>
        <v>2.243589744</v>
      </c>
      <c r="M87" s="17">
        <f t="shared" si="2"/>
        <v>0.4788135593</v>
      </c>
      <c r="N87" s="24">
        <f t="shared" si="3"/>
        <v>0.1906779661</v>
      </c>
      <c r="O87" s="24">
        <f t="shared" si="4"/>
        <v>0.0790960452</v>
      </c>
      <c r="P87" s="24">
        <f t="shared" si="5"/>
        <v>0.5225988701</v>
      </c>
      <c r="Q87" s="24">
        <f t="shared" si="6"/>
        <v>0.0197740113</v>
      </c>
      <c r="R87" s="24">
        <f t="shared" si="7"/>
        <v>0.1807909605</v>
      </c>
      <c r="S87" s="17">
        <f t="shared" si="8"/>
        <v>0</v>
      </c>
      <c r="T87" s="17">
        <f t="shared" si="9"/>
        <v>1.471751412</v>
      </c>
      <c r="U87" s="27">
        <f t="shared" si="10"/>
        <v>4211.92857</v>
      </c>
      <c r="V87" s="14"/>
      <c r="W87" s="14"/>
      <c r="X87" s="14"/>
      <c r="Y87" s="14"/>
      <c r="Z87" s="14"/>
    </row>
    <row r="88">
      <c r="A88" s="4" t="s">
        <v>192</v>
      </c>
      <c r="B88" s="13"/>
      <c r="C88" s="12">
        <f>VLOOKUP(A88,'RHB v. LHP'!C:AH, 5, FALSE)</f>
        <v>88</v>
      </c>
      <c r="D88" s="22">
        <f>VLOOKUP(A88,'RHB v. LHP'!C:AH, 8, FALSE)</f>
        <v>184</v>
      </c>
      <c r="E88" s="22">
        <f>VLOOKUP(A88,'RHB v. LHP'!C:AH, 31, FALSE)</f>
        <v>30</v>
      </c>
      <c r="F88" s="15">
        <f>VLOOKUP(A88,'RHB v. LHP'!C:AH, 12, FALSE)</f>
        <v>11</v>
      </c>
      <c r="G88" s="15">
        <f>VLOOKUP(A88,'RHB v. LHP'!C:AH, 13, FALSE)</f>
        <v>2</v>
      </c>
      <c r="H88" s="15">
        <f>VLOOKUP(A88,'RHB v. LHP'!C:AH, 6, FALSE)</f>
        <v>6</v>
      </c>
      <c r="I88" s="15">
        <f>VLOOKUP(A88,'RHB v. LHP'!C:AH, 25, FALSE)</f>
        <v>2</v>
      </c>
      <c r="J88" s="15">
        <f>VLOOKUP(A88,'RHB v. LHP'!C:AH, 17, FALSE)</f>
        <v>4</v>
      </c>
      <c r="K88" s="23">
        <f>VLOOKUP(A88,'RHB v. LHP'!C:AH, 32, FALSE)</f>
        <v>6</v>
      </c>
      <c r="L88" s="17">
        <f t="shared" si="1"/>
        <v>2.090909091</v>
      </c>
      <c r="M88" s="17">
        <f t="shared" si="2"/>
        <v>0.4728033473</v>
      </c>
      <c r="N88" s="24">
        <f t="shared" si="3"/>
        <v>0.2580195258</v>
      </c>
      <c r="O88" s="24">
        <f t="shared" si="4"/>
        <v>0.10041841</v>
      </c>
      <c r="P88" s="24">
        <f t="shared" si="5"/>
        <v>0.4463040446</v>
      </c>
      <c r="Q88" s="24">
        <f t="shared" si="6"/>
        <v>0.01673640167</v>
      </c>
      <c r="R88" s="24">
        <f t="shared" si="7"/>
        <v>0.1311018131</v>
      </c>
      <c r="S88" s="17">
        <f t="shared" si="8"/>
        <v>0.04184100418</v>
      </c>
      <c r="T88" s="17">
        <f t="shared" si="9"/>
        <v>1.467224547</v>
      </c>
      <c r="U88" s="27">
        <f t="shared" si="10"/>
        <v>4198.973369</v>
      </c>
      <c r="V88" s="14"/>
      <c r="W88" s="14"/>
      <c r="X88" s="14"/>
      <c r="Y88" s="14"/>
      <c r="Z88" s="14"/>
    </row>
    <row r="89">
      <c r="A89" s="4" t="s">
        <v>175</v>
      </c>
      <c r="B89" s="13"/>
      <c r="C89" s="12">
        <f>VLOOKUP(A89,'RHB v. LHP'!C:AH, 5, FALSE)</f>
        <v>101</v>
      </c>
      <c r="D89" s="22">
        <f>VLOOKUP(A89,'RHB v. LHP'!C:AH, 8, FALSE)</f>
        <v>240</v>
      </c>
      <c r="E89" s="22">
        <f>VLOOKUP(A89,'RHB v. LHP'!C:AH, 31, FALSE)</f>
        <v>32</v>
      </c>
      <c r="F89" s="15">
        <f>VLOOKUP(A89,'RHB v. LHP'!C:AH, 12, FALSE)</f>
        <v>14</v>
      </c>
      <c r="G89" s="15">
        <f>VLOOKUP(A89,'RHB v. LHP'!C:AH, 13, FALSE)</f>
        <v>0</v>
      </c>
      <c r="H89" s="15">
        <f>VLOOKUP(A89,'RHB v. LHP'!C:AH, 6, FALSE)</f>
        <v>6</v>
      </c>
      <c r="I89" s="15">
        <f>VLOOKUP(A89,'RHB v. LHP'!C:AH, 25, FALSE)</f>
        <v>0</v>
      </c>
      <c r="J89" s="15">
        <f>VLOOKUP(A89,'RHB v. LHP'!C:AH, 17, FALSE)</f>
        <v>36</v>
      </c>
      <c r="K89" s="23">
        <f>VLOOKUP(A89,'RHB v. LHP'!C:AH, 32, FALSE)</f>
        <v>6</v>
      </c>
      <c r="L89" s="17">
        <f t="shared" si="1"/>
        <v>2.376237624</v>
      </c>
      <c r="M89" s="17">
        <f t="shared" si="2"/>
        <v>0.446313066</v>
      </c>
      <c r="N89" s="24">
        <f t="shared" si="3"/>
        <v>0.2587322122</v>
      </c>
      <c r="O89" s="24">
        <f t="shared" si="4"/>
        <v>0.0724450194</v>
      </c>
      <c r="P89" s="24">
        <f t="shared" si="5"/>
        <v>0.4139715395</v>
      </c>
      <c r="Q89" s="24">
        <f t="shared" si="6"/>
        <v>0.01034928849</v>
      </c>
      <c r="R89" s="24">
        <f t="shared" si="7"/>
        <v>0.2043984476</v>
      </c>
      <c r="S89" s="17">
        <f t="shared" si="8"/>
        <v>0.03880983182</v>
      </c>
      <c r="T89" s="17">
        <f t="shared" si="9"/>
        <v>1.445019405</v>
      </c>
      <c r="U89" s="27">
        <f t="shared" si="10"/>
        <v>4135.425633</v>
      </c>
      <c r="V89" s="14"/>
      <c r="W89" s="14"/>
      <c r="X89" s="14"/>
      <c r="Y89" s="14"/>
      <c r="Z89" s="14"/>
    </row>
    <row r="90">
      <c r="A90" s="4" t="s">
        <v>43</v>
      </c>
      <c r="B90" s="13"/>
      <c r="C90" s="12">
        <f>VLOOKUP(A90,'RHB v. LHP'!C:AH, 5, FALSE)</f>
        <v>74</v>
      </c>
      <c r="D90" s="22">
        <f>VLOOKUP(A90,'RHB v. LHP'!C:AH, 8, FALSE)</f>
        <v>164</v>
      </c>
      <c r="E90" s="22">
        <f>VLOOKUP(A90,'RHB v. LHP'!C:AH, 31, FALSE)</f>
        <v>22</v>
      </c>
      <c r="F90" s="15">
        <f>VLOOKUP(A90,'RHB v. LHP'!C:AH, 12, FALSE)</f>
        <v>2</v>
      </c>
      <c r="G90" s="15">
        <f>VLOOKUP(A90,'RHB v. LHP'!C:AH, 13, FALSE)</f>
        <v>1</v>
      </c>
      <c r="H90" s="15">
        <f>VLOOKUP(A90,'RHB v. LHP'!C:AH, 6, FALSE)</f>
        <v>10</v>
      </c>
      <c r="I90" s="15">
        <f>VLOOKUP(A90,'RHB v. LHP'!C:AH, 25, FALSE)</f>
        <v>3</v>
      </c>
      <c r="J90" s="15">
        <f>VLOOKUP(A90,'RHB v. LHP'!C:AH, 17, FALSE)</f>
        <v>19</v>
      </c>
      <c r="K90" s="23">
        <f>VLOOKUP(A90,'RHB v. LHP'!C:AH, 32, FALSE)</f>
        <v>2</v>
      </c>
      <c r="L90" s="17">
        <f t="shared" si="1"/>
        <v>2.216216216</v>
      </c>
      <c r="M90" s="17">
        <f t="shared" si="2"/>
        <v>0.4519368723</v>
      </c>
      <c r="N90" s="24">
        <f t="shared" si="3"/>
        <v>0.2008608321</v>
      </c>
      <c r="O90" s="24">
        <f t="shared" si="4"/>
        <v>0.09182209469</v>
      </c>
      <c r="P90" s="24">
        <f t="shared" si="5"/>
        <v>0.5164992826</v>
      </c>
      <c r="Q90" s="24">
        <f t="shared" si="6"/>
        <v>0.02008608321</v>
      </c>
      <c r="R90" s="24">
        <f t="shared" si="7"/>
        <v>0.1779053085</v>
      </c>
      <c r="S90" s="17">
        <f t="shared" si="8"/>
        <v>0.0143472023</v>
      </c>
      <c r="T90" s="17">
        <f t="shared" si="9"/>
        <v>1.473457676</v>
      </c>
      <c r="U90" s="27">
        <f t="shared" si="10"/>
        <v>4216.811636</v>
      </c>
      <c r="V90" s="14"/>
      <c r="W90" s="14"/>
      <c r="X90" s="14"/>
      <c r="Y90" s="14"/>
      <c r="Z90" s="14"/>
    </row>
    <row r="91">
      <c r="A91" s="4" t="s">
        <v>180</v>
      </c>
      <c r="B91" s="13"/>
      <c r="C91" s="12">
        <f>VLOOKUP(A91,'RHB v. LHP'!C:AH, 5, FALSE)</f>
        <v>93</v>
      </c>
      <c r="D91" s="22">
        <f>VLOOKUP(A91,'RHB v. LHP'!C:AH, 8, FALSE)</f>
        <v>204</v>
      </c>
      <c r="E91" s="22">
        <f>VLOOKUP(A91,'RHB v. LHP'!C:AH, 31, FALSE)</f>
        <v>18</v>
      </c>
      <c r="F91" s="15">
        <f>VLOOKUP(A91,'RHB v. LHP'!C:AH, 12, FALSE)</f>
        <v>16</v>
      </c>
      <c r="G91" s="15">
        <f>VLOOKUP(A91,'RHB v. LHP'!C:AH, 13, FALSE)</f>
        <v>1</v>
      </c>
      <c r="H91" s="15">
        <f>VLOOKUP(A91,'RHB v. LHP'!C:AH, 6, FALSE)</f>
        <v>8</v>
      </c>
      <c r="I91" s="15">
        <f>VLOOKUP(A91,'RHB v. LHP'!C:AH, 25, FALSE)</f>
        <v>0</v>
      </c>
      <c r="J91" s="15">
        <f>VLOOKUP(A91,'RHB v. LHP'!C:AH, 17, FALSE)</f>
        <v>24</v>
      </c>
      <c r="K91" s="23">
        <f>VLOOKUP(A91,'RHB v. LHP'!C:AH, 32, FALSE)</f>
        <v>3</v>
      </c>
      <c r="L91" s="17">
        <f t="shared" si="1"/>
        <v>2.193548387</v>
      </c>
      <c r="M91" s="17">
        <f t="shared" si="2"/>
        <v>0.4111261872</v>
      </c>
      <c r="N91" s="24">
        <f t="shared" si="3"/>
        <v>0.2849389417</v>
      </c>
      <c r="O91" s="24">
        <f t="shared" si="4"/>
        <v>0.0868385346</v>
      </c>
      <c r="P91" s="24">
        <f t="shared" si="5"/>
        <v>0.4613297151</v>
      </c>
      <c r="Q91" s="24">
        <f t="shared" si="6"/>
        <v>0.01085481682</v>
      </c>
      <c r="R91" s="24">
        <f t="shared" si="7"/>
        <v>0.1818181818</v>
      </c>
      <c r="S91" s="17">
        <f t="shared" si="8"/>
        <v>0.02035278155</v>
      </c>
      <c r="T91" s="17">
        <f t="shared" si="9"/>
        <v>1.457259159</v>
      </c>
      <c r="U91" s="27">
        <f t="shared" si="10"/>
        <v>4170.453946</v>
      </c>
      <c r="V91" s="14"/>
      <c r="W91" s="14"/>
      <c r="X91" s="14"/>
      <c r="Y91" s="14"/>
      <c r="Z91" s="14"/>
    </row>
    <row r="92">
      <c r="A92" s="4" t="s">
        <v>54</v>
      </c>
      <c r="B92" s="13"/>
      <c r="C92" s="12">
        <f>VLOOKUP(A92,'RHB v. LHP'!C:AH, 5, FALSE)</f>
        <v>110</v>
      </c>
      <c r="D92" s="22">
        <f>VLOOKUP(A92,'RHB v. LHP'!C:AH, 8, FALSE)</f>
        <v>248</v>
      </c>
      <c r="E92" s="22">
        <f>VLOOKUP(A92,'RHB v. LHP'!C:AH, 31, FALSE)</f>
        <v>35</v>
      </c>
      <c r="F92" s="15">
        <f>VLOOKUP(A92,'RHB v. LHP'!C:AH, 12, FALSE)</f>
        <v>12</v>
      </c>
      <c r="G92" s="15">
        <f>VLOOKUP(A92,'RHB v. LHP'!C:AH, 13, FALSE)</f>
        <v>0</v>
      </c>
      <c r="H92" s="15">
        <f>VLOOKUP(A92,'RHB v. LHP'!C:AH, 6, FALSE)</f>
        <v>13</v>
      </c>
      <c r="I92" s="15">
        <f>VLOOKUP(A92,'RHB v. LHP'!C:AH, 25, FALSE)</f>
        <v>4</v>
      </c>
      <c r="J92" s="15">
        <f>VLOOKUP(A92,'RHB v. LHP'!C:AH, 17, FALSE)</f>
        <v>16</v>
      </c>
      <c r="K92" s="23">
        <f>VLOOKUP(A92,'RHB v. LHP'!C:AH, 32, FALSE)</f>
        <v>0</v>
      </c>
      <c r="L92" s="17">
        <f t="shared" si="1"/>
        <v>2.254545455</v>
      </c>
      <c r="M92" s="17">
        <f t="shared" si="2"/>
        <v>0.4532650448</v>
      </c>
      <c r="N92" s="24">
        <f t="shared" si="3"/>
        <v>0.2432778489</v>
      </c>
      <c r="O92" s="24">
        <f t="shared" si="4"/>
        <v>0.07170294494</v>
      </c>
      <c r="P92" s="24">
        <f t="shared" si="5"/>
        <v>0.4993597951</v>
      </c>
      <c r="Q92" s="24">
        <f t="shared" si="6"/>
        <v>0.0204865557</v>
      </c>
      <c r="R92" s="24">
        <f t="shared" si="7"/>
        <v>0.1510883483</v>
      </c>
      <c r="S92" s="17">
        <f t="shared" si="8"/>
        <v>0</v>
      </c>
      <c r="T92" s="17">
        <f t="shared" si="9"/>
        <v>1.439180538</v>
      </c>
      <c r="U92" s="27">
        <f t="shared" si="10"/>
        <v>4118.715684</v>
      </c>
      <c r="V92" s="14"/>
      <c r="W92" s="14"/>
      <c r="X92" s="14"/>
      <c r="Y92" s="14"/>
      <c r="Z92" s="14"/>
    </row>
    <row r="93">
      <c r="A93" s="4" t="s">
        <v>222</v>
      </c>
      <c r="B93" s="13"/>
      <c r="C93" s="12">
        <f>VLOOKUP(A93,'RHB v. LHP'!C:AH, 5, FALSE)</f>
        <v>81</v>
      </c>
      <c r="D93" s="22">
        <f>VLOOKUP(A93,'RHB v. LHP'!C:AH, 8, FALSE)</f>
        <v>180</v>
      </c>
      <c r="E93" s="22">
        <f>VLOOKUP(A93,'RHB v. LHP'!C:AH, 31, FALSE)</f>
        <v>24</v>
      </c>
      <c r="F93" s="15">
        <f>VLOOKUP(A93,'RHB v. LHP'!C:AH, 12, FALSE)</f>
        <v>10</v>
      </c>
      <c r="G93" s="15">
        <f>VLOOKUP(A93,'RHB v. LHP'!C:AH, 13, FALSE)</f>
        <v>0</v>
      </c>
      <c r="H93" s="15">
        <f>VLOOKUP(A93,'RHB v. LHP'!C:AH, 6, FALSE)</f>
        <v>10</v>
      </c>
      <c r="I93" s="15">
        <f>VLOOKUP(A93,'RHB v. LHP'!C:AH, 25, FALSE)</f>
        <v>2</v>
      </c>
      <c r="J93" s="15">
        <f>VLOOKUP(A93,'RHB v. LHP'!C:AH, 17, FALSE)</f>
        <v>17</v>
      </c>
      <c r="K93" s="23">
        <f>VLOOKUP(A93,'RHB v. LHP'!C:AH, 32, FALSE)</f>
        <v>-1</v>
      </c>
      <c r="L93" s="17">
        <f t="shared" si="1"/>
        <v>2.222222222</v>
      </c>
      <c r="M93" s="17">
        <f t="shared" si="2"/>
        <v>0.4502103787</v>
      </c>
      <c r="N93" s="24">
        <f t="shared" si="3"/>
        <v>0.252454418</v>
      </c>
      <c r="O93" s="24">
        <f t="shared" si="4"/>
        <v>0.07854137447</v>
      </c>
      <c r="P93" s="24">
        <f t="shared" si="5"/>
        <v>0.5049088359</v>
      </c>
      <c r="Q93" s="24">
        <f t="shared" si="6"/>
        <v>0.01683029453</v>
      </c>
      <c r="R93" s="24">
        <f t="shared" si="7"/>
        <v>0.1683029453</v>
      </c>
      <c r="S93" s="17">
        <f t="shared" si="8"/>
        <v>-0.007012622721</v>
      </c>
      <c r="T93" s="17">
        <f t="shared" si="9"/>
        <v>1.464235624</v>
      </c>
      <c r="U93" s="27">
        <f t="shared" si="10"/>
        <v>4190.419528</v>
      </c>
      <c r="V93" s="14"/>
      <c r="W93" s="14"/>
      <c r="X93" s="14"/>
      <c r="Y93" s="14"/>
      <c r="Z93" s="14"/>
    </row>
    <row r="94">
      <c r="A94" s="4" t="s">
        <v>213</v>
      </c>
      <c r="B94" s="13"/>
      <c r="C94" s="12">
        <f>VLOOKUP(A94,'RHB v. LHP'!C:AH, 5, FALSE)</f>
        <v>92</v>
      </c>
      <c r="D94" s="22">
        <f>VLOOKUP(A94,'RHB v. LHP'!C:AH, 8, FALSE)</f>
        <v>206</v>
      </c>
      <c r="E94" s="22">
        <f>VLOOKUP(A94,'RHB v. LHP'!C:AH, 31, FALSE)</f>
        <v>37</v>
      </c>
      <c r="F94" s="15">
        <f>VLOOKUP(A94,'RHB v. LHP'!C:AH, 12, FALSE)</f>
        <v>12</v>
      </c>
      <c r="G94" s="15">
        <f>VLOOKUP(A94,'RHB v. LHP'!C:AH, 13, FALSE)</f>
        <v>2</v>
      </c>
      <c r="H94" s="15">
        <f>VLOOKUP(A94,'RHB v. LHP'!C:AH, 6, FALSE)</f>
        <v>7</v>
      </c>
      <c r="I94" s="15">
        <f>VLOOKUP(A94,'RHB v. LHP'!C:AH, 25, FALSE)</f>
        <v>0</v>
      </c>
      <c r="J94" s="15">
        <f>VLOOKUP(A94,'RHB v. LHP'!C:AH, 17, FALSE)</f>
        <v>14</v>
      </c>
      <c r="K94" s="23">
        <f>VLOOKUP(A94,'RHB v. LHP'!C:AH, 32, FALSE)</f>
        <v>0</v>
      </c>
      <c r="L94" s="17">
        <f t="shared" si="1"/>
        <v>2.239130435</v>
      </c>
      <c r="M94" s="17">
        <f t="shared" si="2"/>
        <v>0.4871447903</v>
      </c>
      <c r="N94" s="24">
        <f t="shared" si="3"/>
        <v>0.2571041949</v>
      </c>
      <c r="O94" s="24">
        <f t="shared" si="4"/>
        <v>0.09742895805</v>
      </c>
      <c r="P94" s="24">
        <f t="shared" si="5"/>
        <v>0.4465493911</v>
      </c>
      <c r="Q94" s="24">
        <f t="shared" si="6"/>
        <v>0.01082543978</v>
      </c>
      <c r="R94" s="24">
        <f t="shared" si="7"/>
        <v>0.1542625169</v>
      </c>
      <c r="S94" s="17">
        <f t="shared" si="8"/>
        <v>0</v>
      </c>
      <c r="T94" s="17">
        <f t="shared" si="9"/>
        <v>1.453315291</v>
      </c>
      <c r="U94" s="27">
        <f t="shared" si="10"/>
        <v>4159.167196</v>
      </c>
      <c r="V94" s="14"/>
      <c r="W94" s="14"/>
      <c r="X94" s="14"/>
      <c r="Y94" s="14"/>
      <c r="Z94" s="14"/>
    </row>
    <row r="95">
      <c r="A95" s="4" t="s">
        <v>304</v>
      </c>
      <c r="B95" s="13"/>
      <c r="C95" s="12">
        <f>VLOOKUP(A95,'RHB v. LHP'!C:AH, 5, FALSE)</f>
        <v>91</v>
      </c>
      <c r="D95" s="22">
        <f>VLOOKUP(A95,'RHB v. LHP'!C:AH, 8, FALSE)</f>
        <v>171</v>
      </c>
      <c r="E95" s="22">
        <f>VLOOKUP(A95,'RHB v. LHP'!C:AH, 31, FALSE)</f>
        <v>13</v>
      </c>
      <c r="F95" s="15">
        <f>VLOOKUP(A95,'RHB v. LHP'!C:AH, 12, FALSE)</f>
        <v>3</v>
      </c>
      <c r="G95" s="15">
        <f>VLOOKUP(A95,'RHB v. LHP'!C:AH, 13, FALSE)</f>
        <v>1</v>
      </c>
      <c r="H95" s="15">
        <f>VLOOKUP(A95,'RHB v. LHP'!C:AH, 6, FALSE)</f>
        <v>13</v>
      </c>
      <c r="I95" s="15">
        <f>VLOOKUP(A95,'RHB v. LHP'!C:AH, 25, FALSE)</f>
        <v>0</v>
      </c>
      <c r="J95" s="15">
        <f>VLOOKUP(A95,'RHB v. LHP'!C:AH, 17, FALSE)</f>
        <v>23</v>
      </c>
      <c r="K95" s="23">
        <f>VLOOKUP(A95,'RHB v. LHP'!C:AH, 32, FALSE)</f>
        <v>1</v>
      </c>
      <c r="L95" s="17">
        <f t="shared" si="1"/>
        <v>1.879120879</v>
      </c>
      <c r="M95" s="17">
        <f t="shared" si="2"/>
        <v>0.4090909091</v>
      </c>
      <c r="N95" s="24">
        <f t="shared" si="3"/>
        <v>0.2059659091</v>
      </c>
      <c r="O95" s="24">
        <f t="shared" si="4"/>
        <v>0.09090909091</v>
      </c>
      <c r="P95" s="24">
        <f t="shared" si="5"/>
        <v>0.5539772727</v>
      </c>
      <c r="Q95" s="24">
        <f t="shared" si="6"/>
        <v>0.01136363636</v>
      </c>
      <c r="R95" s="24">
        <f t="shared" si="7"/>
        <v>0.1875</v>
      </c>
      <c r="S95" s="17">
        <f t="shared" si="8"/>
        <v>0.007102272727</v>
      </c>
      <c r="T95" s="17">
        <f t="shared" si="9"/>
        <v>1.465909091</v>
      </c>
      <c r="U95" s="27">
        <f t="shared" si="10"/>
        <v>4195.208735</v>
      </c>
      <c r="V95" s="14"/>
      <c r="W95" s="14"/>
      <c r="X95" s="14"/>
      <c r="Y95" s="14"/>
      <c r="Z95" s="14"/>
    </row>
    <row r="96">
      <c r="A96" s="4" t="s">
        <v>240</v>
      </c>
      <c r="B96" s="13"/>
      <c r="C96" s="12">
        <f>VLOOKUP(A96,'RHB v. LHP'!C:AH, 5, FALSE)</f>
        <v>57</v>
      </c>
      <c r="D96" s="22">
        <f>VLOOKUP(A96,'RHB v. LHP'!C:AH, 8, FALSE)</f>
        <v>119</v>
      </c>
      <c r="E96" s="22">
        <f>VLOOKUP(A96,'RHB v. LHP'!C:AH, 31, FALSE)</f>
        <v>25</v>
      </c>
      <c r="F96" s="15">
        <f>VLOOKUP(A96,'RHB v. LHP'!C:AH, 12, FALSE)</f>
        <v>7</v>
      </c>
      <c r="G96" s="15">
        <f>VLOOKUP(A96,'RHB v. LHP'!C:AH, 13, FALSE)</f>
        <v>0</v>
      </c>
      <c r="H96" s="15">
        <f>VLOOKUP(A96,'RHB v. LHP'!C:AH, 6, FALSE)</f>
        <v>6</v>
      </c>
      <c r="I96" s="15">
        <f>VLOOKUP(A96,'RHB v. LHP'!C:AH, 25, FALSE)</f>
        <v>0</v>
      </c>
      <c r="J96" s="15">
        <f>VLOOKUP(A96,'RHB v. LHP'!C:AH, 17, FALSE)</f>
        <v>6</v>
      </c>
      <c r="K96" s="23">
        <f>VLOOKUP(A96,'RHB v. LHP'!C:AH, 32, FALSE)</f>
        <v>0</v>
      </c>
      <c r="L96" s="17">
        <f t="shared" si="1"/>
        <v>2.087719298</v>
      </c>
      <c r="M96" s="17">
        <f t="shared" si="2"/>
        <v>0.4969325153</v>
      </c>
      <c r="N96" s="24">
        <f t="shared" si="3"/>
        <v>0.2530674847</v>
      </c>
      <c r="O96" s="24">
        <f t="shared" si="4"/>
        <v>0.08588957055</v>
      </c>
      <c r="P96" s="24">
        <f t="shared" si="5"/>
        <v>0.490797546</v>
      </c>
      <c r="Q96" s="24">
        <f t="shared" si="6"/>
        <v>0.01226993865</v>
      </c>
      <c r="R96" s="24">
        <f t="shared" si="7"/>
        <v>0.1503067485</v>
      </c>
      <c r="S96" s="17">
        <f t="shared" si="8"/>
        <v>0</v>
      </c>
      <c r="T96" s="17">
        <f t="shared" si="9"/>
        <v>1.489263804</v>
      </c>
      <c r="U96" s="27">
        <f t="shared" si="10"/>
        <v>4262.046369</v>
      </c>
      <c r="V96" s="14"/>
      <c r="W96" s="14"/>
      <c r="X96" s="14"/>
      <c r="Y96" s="14"/>
      <c r="Z96" s="14"/>
    </row>
    <row r="97">
      <c r="A97" s="4" t="s">
        <v>235</v>
      </c>
      <c r="B97" s="13"/>
      <c r="C97" s="12">
        <f>VLOOKUP(A97,'RHB v. LHP'!C:AH, 5, FALSE)</f>
        <v>88</v>
      </c>
      <c r="D97" s="22">
        <f>VLOOKUP(A97,'RHB v. LHP'!C:AH, 8, FALSE)</f>
        <v>202</v>
      </c>
      <c r="E97" s="22">
        <f>VLOOKUP(A97,'RHB v. LHP'!C:AH, 31, FALSE)</f>
        <v>18</v>
      </c>
      <c r="F97" s="15">
        <f>VLOOKUP(A97,'RHB v. LHP'!C:AH, 12, FALSE)</f>
        <v>9</v>
      </c>
      <c r="G97" s="15">
        <f>VLOOKUP(A97,'RHB v. LHP'!C:AH, 13, FALSE)</f>
        <v>1</v>
      </c>
      <c r="H97" s="15">
        <f>VLOOKUP(A97,'RHB v. LHP'!C:AH, 6, FALSE)</f>
        <v>12</v>
      </c>
      <c r="I97" s="15">
        <f>VLOOKUP(A97,'RHB v. LHP'!C:AH, 25, FALSE)</f>
        <v>1</v>
      </c>
      <c r="J97" s="15">
        <f>VLOOKUP(A97,'RHB v. LHP'!C:AH, 17, FALSE)</f>
        <v>25</v>
      </c>
      <c r="K97" s="23">
        <f>VLOOKUP(A97,'RHB v. LHP'!C:AH, 32, FALSE)</f>
        <v>0</v>
      </c>
      <c r="L97" s="17">
        <f t="shared" si="1"/>
        <v>2.295454545</v>
      </c>
      <c r="M97" s="17">
        <f t="shared" si="2"/>
        <v>0.412244898</v>
      </c>
      <c r="N97" s="24">
        <f t="shared" si="3"/>
        <v>0.2380952381</v>
      </c>
      <c r="O97" s="24">
        <f t="shared" si="4"/>
        <v>0.08707482993</v>
      </c>
      <c r="P97" s="24">
        <f t="shared" si="5"/>
        <v>0.5170068027</v>
      </c>
      <c r="Q97" s="24">
        <f t="shared" si="6"/>
        <v>0.01360544218</v>
      </c>
      <c r="R97" s="24">
        <f t="shared" si="7"/>
        <v>0.1850340136</v>
      </c>
      <c r="S97" s="17">
        <f t="shared" si="8"/>
        <v>0</v>
      </c>
      <c r="T97" s="17">
        <f t="shared" si="9"/>
        <v>1.453061224</v>
      </c>
      <c r="U97" s="27">
        <f t="shared" si="10"/>
        <v>4158.440097</v>
      </c>
      <c r="V97" s="14"/>
      <c r="W97" s="14"/>
      <c r="X97" s="14"/>
      <c r="Y97" s="14"/>
      <c r="Z97" s="14"/>
    </row>
    <row r="98">
      <c r="A98" s="4" t="s">
        <v>92</v>
      </c>
      <c r="B98" s="13"/>
      <c r="C98" s="12">
        <f>VLOOKUP(A98,'RHB v. LHP'!C:AH, 5, FALSE)</f>
        <v>84</v>
      </c>
      <c r="D98" s="22">
        <f>VLOOKUP(A98,'RHB v. LHP'!C:AH, 8, FALSE)</f>
        <v>204</v>
      </c>
      <c r="E98" s="22">
        <f>VLOOKUP(A98,'RHB v. LHP'!C:AH, 31, FALSE)</f>
        <v>43</v>
      </c>
      <c r="F98" s="15">
        <f>VLOOKUP(A98,'RHB v. LHP'!C:AH, 12, FALSE)</f>
        <v>13</v>
      </c>
      <c r="G98" s="15">
        <f>VLOOKUP(A98,'RHB v. LHP'!C:AH, 13, FALSE)</f>
        <v>1</v>
      </c>
      <c r="H98" s="15">
        <f>VLOOKUP(A98,'RHB v. LHP'!C:AH, 6, FALSE)</f>
        <v>4</v>
      </c>
      <c r="I98" s="15">
        <f>VLOOKUP(A98,'RHB v. LHP'!C:AH, 25, FALSE)</f>
        <v>3</v>
      </c>
      <c r="J98" s="15">
        <f>VLOOKUP(A98,'RHB v. LHP'!C:AH, 17, FALSE)</f>
        <v>6</v>
      </c>
      <c r="K98" s="23">
        <f>VLOOKUP(A98,'RHB v. LHP'!C:AH, 32, FALSE)</f>
        <v>4</v>
      </c>
      <c r="L98" s="17">
        <f t="shared" si="1"/>
        <v>2.428571429</v>
      </c>
      <c r="M98" s="17">
        <f t="shared" si="2"/>
        <v>0.512890095</v>
      </c>
      <c r="N98" s="24">
        <f t="shared" si="3"/>
        <v>0.2645861601</v>
      </c>
      <c r="O98" s="24">
        <f t="shared" si="4"/>
        <v>0.0868385346</v>
      </c>
      <c r="P98" s="24">
        <f t="shared" si="5"/>
        <v>0.4070556309</v>
      </c>
      <c r="Q98" s="24">
        <f t="shared" si="6"/>
        <v>0.01899592944</v>
      </c>
      <c r="R98" s="24">
        <f t="shared" si="7"/>
        <v>0.1329715061</v>
      </c>
      <c r="S98" s="17">
        <f t="shared" si="8"/>
        <v>0.02713704206</v>
      </c>
      <c r="T98" s="17">
        <f t="shared" si="9"/>
        <v>1.450474898</v>
      </c>
      <c r="U98" s="27">
        <f t="shared" si="10"/>
        <v>4151.038424</v>
      </c>
      <c r="V98" s="14"/>
      <c r="W98" s="14"/>
      <c r="X98" s="14"/>
      <c r="Y98" s="14"/>
      <c r="Z98" s="14"/>
    </row>
    <row r="99">
      <c r="A99" s="4" t="s">
        <v>313</v>
      </c>
      <c r="B99" s="13"/>
      <c r="C99" s="12">
        <f>VLOOKUP(A99,'RHB v. LHP'!C:AH, 5, FALSE)</f>
        <v>46</v>
      </c>
      <c r="D99" s="22">
        <f>VLOOKUP(A99,'RHB v. LHP'!C:AH, 8, FALSE)</f>
        <v>104</v>
      </c>
      <c r="E99" s="22">
        <f>VLOOKUP(A99,'RHB v. LHP'!C:AH, 31, FALSE)</f>
        <v>19</v>
      </c>
      <c r="F99" s="15">
        <f>VLOOKUP(A99,'RHB v. LHP'!C:AH, 12, FALSE)</f>
        <v>7</v>
      </c>
      <c r="G99" s="15">
        <f>VLOOKUP(A99,'RHB v. LHP'!C:AH, 13, FALSE)</f>
        <v>1</v>
      </c>
      <c r="H99" s="15">
        <f>VLOOKUP(A99,'RHB v. LHP'!C:AH, 6, FALSE)</f>
        <v>3</v>
      </c>
      <c r="I99" s="15">
        <f>VLOOKUP(A99,'RHB v. LHP'!C:AH, 25, FALSE)</f>
        <v>1</v>
      </c>
      <c r="J99" s="15">
        <f>VLOOKUP(A99,'RHB v. LHP'!C:AH, 17, FALSE)</f>
        <v>8</v>
      </c>
      <c r="K99" s="23">
        <f>VLOOKUP(A99,'RHB v. LHP'!C:AH, 32, FALSE)</f>
        <v>3</v>
      </c>
      <c r="L99" s="17">
        <f t="shared" si="1"/>
        <v>2.260869565</v>
      </c>
      <c r="M99" s="17">
        <f t="shared" si="2"/>
        <v>0.4803767661</v>
      </c>
      <c r="N99" s="24">
        <f t="shared" si="3"/>
        <v>0.2590266876</v>
      </c>
      <c r="O99" s="24">
        <f t="shared" si="4"/>
        <v>0.1004709576</v>
      </c>
      <c r="P99" s="24">
        <f t="shared" si="5"/>
        <v>0.4552590267</v>
      </c>
      <c r="Q99" s="24">
        <f t="shared" si="6"/>
        <v>0.01569858713</v>
      </c>
      <c r="R99" s="24">
        <f t="shared" si="7"/>
        <v>0.1601255887</v>
      </c>
      <c r="S99" s="17">
        <f t="shared" si="8"/>
        <v>0.02354788069</v>
      </c>
      <c r="T99" s="17">
        <f t="shared" si="9"/>
        <v>1.494505495</v>
      </c>
      <c r="U99" s="27">
        <f t="shared" si="10"/>
        <v>4277.04729</v>
      </c>
      <c r="V99" s="14"/>
      <c r="W99" s="14"/>
      <c r="X99" s="14"/>
      <c r="Y99" s="14"/>
      <c r="Z99" s="14"/>
    </row>
    <row r="100">
      <c r="A100" s="4" t="s">
        <v>226</v>
      </c>
      <c r="B100" s="13"/>
      <c r="C100" s="12">
        <f>VLOOKUP(A100,'RHB v. LHP'!C:AH, 5, FALSE)</f>
        <v>82</v>
      </c>
      <c r="D100" s="22">
        <f>VLOOKUP(A100,'RHB v. LHP'!C:AH, 8, FALSE)</f>
        <v>171</v>
      </c>
      <c r="E100" s="22">
        <f>VLOOKUP(A100,'RHB v. LHP'!C:AH, 31, FALSE)</f>
        <v>28</v>
      </c>
      <c r="F100" s="15">
        <f>VLOOKUP(A100,'RHB v. LHP'!C:AH, 12, FALSE)</f>
        <v>11</v>
      </c>
      <c r="G100" s="15">
        <f>VLOOKUP(A100,'RHB v. LHP'!C:AH, 13, FALSE)</f>
        <v>0</v>
      </c>
      <c r="H100" s="15">
        <f>VLOOKUP(A100,'RHB v. LHP'!C:AH, 6, FALSE)</f>
        <v>8</v>
      </c>
      <c r="I100" s="15">
        <f>VLOOKUP(A100,'RHB v. LHP'!C:AH, 25, FALSE)</f>
        <v>1</v>
      </c>
      <c r="J100" s="15">
        <f>VLOOKUP(A100,'RHB v. LHP'!C:AH, 17, FALSE)</f>
        <v>10</v>
      </c>
      <c r="K100" s="23">
        <f>VLOOKUP(A100,'RHB v. LHP'!C:AH, 32, FALSE)</f>
        <v>0</v>
      </c>
      <c r="L100" s="17">
        <f t="shared" si="1"/>
        <v>2.085365854</v>
      </c>
      <c r="M100" s="17">
        <f t="shared" si="2"/>
        <v>0.4730113636</v>
      </c>
      <c r="N100" s="24">
        <f t="shared" si="3"/>
        <v>0.2627840909</v>
      </c>
      <c r="O100" s="24">
        <f t="shared" si="4"/>
        <v>0.07954545455</v>
      </c>
      <c r="P100" s="24">
        <f t="shared" si="5"/>
        <v>0.4829545455</v>
      </c>
      <c r="Q100" s="24">
        <f t="shared" si="6"/>
        <v>0.01420454545</v>
      </c>
      <c r="R100" s="24">
        <f t="shared" si="7"/>
        <v>0.1505681818</v>
      </c>
      <c r="S100" s="17">
        <f t="shared" si="8"/>
        <v>0</v>
      </c>
      <c r="T100" s="17">
        <f t="shared" si="9"/>
        <v>1.463068182</v>
      </c>
      <c r="U100" s="27">
        <f t="shared" si="10"/>
        <v>4187.078486</v>
      </c>
      <c r="V100" s="14"/>
      <c r="W100" s="14"/>
      <c r="X100" s="14"/>
      <c r="Y100" s="14"/>
      <c r="Z100" s="14"/>
    </row>
    <row r="101">
      <c r="A101" s="4" t="s">
        <v>48</v>
      </c>
      <c r="B101" s="13"/>
      <c r="C101" s="12">
        <f>VLOOKUP(A101,'RHB v. LHP'!C:AH, 5, FALSE)</f>
        <v>35</v>
      </c>
      <c r="D101" s="22">
        <f>VLOOKUP(A101,'RHB v. LHP'!C:AH, 8, FALSE)</f>
        <v>76</v>
      </c>
      <c r="E101" s="22">
        <f>VLOOKUP(A101,'RHB v. LHP'!C:AH, 31, FALSE)</f>
        <v>10</v>
      </c>
      <c r="F101" s="15">
        <f>VLOOKUP(A101,'RHB v. LHP'!C:AH, 12, FALSE)</f>
        <v>4</v>
      </c>
      <c r="G101" s="15">
        <f>VLOOKUP(A101,'RHB v. LHP'!C:AH, 13, FALSE)</f>
        <v>1</v>
      </c>
      <c r="H101" s="15">
        <f>VLOOKUP(A101,'RHB v. LHP'!C:AH, 6, FALSE)</f>
        <v>6</v>
      </c>
      <c r="I101" s="15">
        <f>VLOOKUP(A101,'RHB v. LHP'!C:AH, 25, FALSE)</f>
        <v>2</v>
      </c>
      <c r="J101" s="15">
        <f>VLOOKUP(A101,'RHB v. LHP'!C:AH, 17, FALSE)</f>
        <v>4</v>
      </c>
      <c r="K101" s="23">
        <f>VLOOKUP(A101,'RHB v. LHP'!C:AH, 32, FALSE)</f>
        <v>0</v>
      </c>
      <c r="L101" s="17">
        <f t="shared" si="1"/>
        <v>2.171428571</v>
      </c>
      <c r="M101" s="17">
        <f t="shared" si="2"/>
        <v>0.4581280788</v>
      </c>
      <c r="N101" s="24">
        <f t="shared" si="3"/>
        <v>0.2463054187</v>
      </c>
      <c r="O101" s="24">
        <f t="shared" si="4"/>
        <v>0.105090312</v>
      </c>
      <c r="P101" s="24">
        <f t="shared" si="5"/>
        <v>0.5254515599</v>
      </c>
      <c r="Q101" s="24">
        <f t="shared" si="6"/>
        <v>0.0197044335</v>
      </c>
      <c r="R101" s="24">
        <f t="shared" si="7"/>
        <v>0.1543513957</v>
      </c>
      <c r="S101" s="17">
        <f t="shared" si="8"/>
        <v>0</v>
      </c>
      <c r="T101" s="17">
        <f t="shared" si="9"/>
        <v>1.509031199</v>
      </c>
      <c r="U101" s="27">
        <f t="shared" si="10"/>
        <v>4318.617645</v>
      </c>
      <c r="V101" s="14"/>
      <c r="W101" s="14"/>
      <c r="X101" s="14"/>
      <c r="Y101" s="14"/>
      <c r="Z101" s="14"/>
    </row>
    <row r="102">
      <c r="A102" s="4" t="s">
        <v>87</v>
      </c>
      <c r="B102" s="13"/>
      <c r="C102" s="12">
        <f>VLOOKUP(A102,'RHB v. LHP'!C:AH, 5, FALSE)</f>
        <v>88</v>
      </c>
      <c r="D102" s="22">
        <f>VLOOKUP(A102,'RHB v. LHP'!C:AH, 8, FALSE)</f>
        <v>198</v>
      </c>
      <c r="E102" s="22">
        <f>VLOOKUP(A102,'RHB v. LHP'!C:AH, 31, FALSE)</f>
        <v>29</v>
      </c>
      <c r="F102" s="15">
        <f>VLOOKUP(A102,'RHB v. LHP'!C:AH, 12, FALSE)</f>
        <v>16</v>
      </c>
      <c r="G102" s="15">
        <f>VLOOKUP(A102,'RHB v. LHP'!C:AH, 13, FALSE)</f>
        <v>2</v>
      </c>
      <c r="H102" s="15">
        <f>VLOOKUP(A102,'RHB v. LHP'!C:AH, 6, FALSE)</f>
        <v>5</v>
      </c>
      <c r="I102" s="15">
        <f>VLOOKUP(A102,'RHB v. LHP'!C:AH, 25, FALSE)</f>
        <v>2</v>
      </c>
      <c r="J102" s="15">
        <f>VLOOKUP(A102,'RHB v. LHP'!C:AH, 17, FALSE)</f>
        <v>15</v>
      </c>
      <c r="K102" s="23">
        <f>VLOOKUP(A102,'RHB v. LHP'!C:AH, 32, FALSE)</f>
        <v>1</v>
      </c>
      <c r="L102" s="17">
        <f t="shared" si="1"/>
        <v>2.25</v>
      </c>
      <c r="M102" s="17">
        <f t="shared" si="2"/>
        <v>0.4596443228</v>
      </c>
      <c r="N102" s="24">
        <f t="shared" si="3"/>
        <v>0.2872777018</v>
      </c>
      <c r="O102" s="24">
        <f t="shared" si="4"/>
        <v>0.09849521204</v>
      </c>
      <c r="P102" s="24">
        <f t="shared" si="5"/>
        <v>0.4240766074</v>
      </c>
      <c r="Q102" s="24">
        <f t="shared" si="6"/>
        <v>0.01641586867</v>
      </c>
      <c r="R102" s="24">
        <f t="shared" si="7"/>
        <v>0.1586867305</v>
      </c>
      <c r="S102" s="17">
        <f t="shared" si="8"/>
        <v>0.00683994528</v>
      </c>
      <c r="T102" s="17">
        <f t="shared" si="9"/>
        <v>1.451436389</v>
      </c>
      <c r="U102" s="27">
        <f t="shared" si="10"/>
        <v>4153.790063</v>
      </c>
      <c r="V102" s="14"/>
      <c r="W102" s="14"/>
      <c r="X102" s="14"/>
      <c r="Y102" s="14"/>
      <c r="Z102" s="14"/>
    </row>
    <row r="103">
      <c r="A103" s="4" t="s">
        <v>146</v>
      </c>
      <c r="B103" s="13"/>
      <c r="C103" s="12">
        <f>VLOOKUP(A103,'RHB v. LHP'!C:AH, 5, FALSE)</f>
        <v>63</v>
      </c>
      <c r="D103" s="22">
        <f>VLOOKUP(A103,'RHB v. LHP'!C:AH, 8, FALSE)</f>
        <v>122</v>
      </c>
      <c r="E103" s="22">
        <f>VLOOKUP(A103,'RHB v. LHP'!C:AH, 31, FALSE)</f>
        <v>23</v>
      </c>
      <c r="F103" s="15">
        <f>VLOOKUP(A103,'RHB v. LHP'!C:AH, 12, FALSE)</f>
        <v>6</v>
      </c>
      <c r="G103" s="15">
        <f>VLOOKUP(A103,'RHB v. LHP'!C:AH, 13, FALSE)</f>
        <v>1</v>
      </c>
      <c r="H103" s="15">
        <f>VLOOKUP(A103,'RHB v. LHP'!C:AH, 6, FALSE)</f>
        <v>4</v>
      </c>
      <c r="I103" s="15">
        <f>VLOOKUP(A103,'RHB v. LHP'!C:AH, 25, FALSE)</f>
        <v>0</v>
      </c>
      <c r="J103" s="15">
        <f>VLOOKUP(A103,'RHB v. LHP'!C:AH, 17, FALSE)</f>
        <v>18</v>
      </c>
      <c r="K103" s="23">
        <f>VLOOKUP(A103,'RHB v. LHP'!C:AH, 32, FALSE)</f>
        <v>0</v>
      </c>
      <c r="L103" s="17">
        <f t="shared" si="1"/>
        <v>1.936507937</v>
      </c>
      <c r="M103" s="17">
        <f t="shared" si="2"/>
        <v>0.4854961832</v>
      </c>
      <c r="N103" s="24">
        <f t="shared" si="3"/>
        <v>0.2442748092</v>
      </c>
      <c r="O103" s="24">
        <f t="shared" si="4"/>
        <v>0.09770992366</v>
      </c>
      <c r="P103" s="24">
        <f t="shared" si="5"/>
        <v>0.4580152672</v>
      </c>
      <c r="Q103" s="24">
        <f t="shared" si="6"/>
        <v>0.01221374046</v>
      </c>
      <c r="R103" s="24">
        <f t="shared" si="7"/>
        <v>0.186259542</v>
      </c>
      <c r="S103" s="17">
        <f t="shared" si="8"/>
        <v>0</v>
      </c>
      <c r="T103" s="17">
        <f t="shared" si="9"/>
        <v>1.483969466</v>
      </c>
      <c r="U103" s="27">
        <f t="shared" si="10"/>
        <v>4246.894779</v>
      </c>
      <c r="V103" s="14"/>
      <c r="W103" s="14"/>
      <c r="X103" s="14"/>
      <c r="Y103" s="14"/>
      <c r="Z103" s="14"/>
    </row>
    <row r="104">
      <c r="A104" s="4" t="s">
        <v>312</v>
      </c>
      <c r="B104" s="13"/>
      <c r="C104" s="12">
        <f>VLOOKUP(A104,'RHB v. LHP'!C:AH, 5, FALSE)</f>
        <v>101</v>
      </c>
      <c r="D104" s="22">
        <f>VLOOKUP(A104,'RHB v. LHP'!C:AH, 8, FALSE)</f>
        <v>228</v>
      </c>
      <c r="E104" s="22">
        <f>VLOOKUP(A104,'RHB v. LHP'!C:AH, 31, FALSE)</f>
        <v>39</v>
      </c>
      <c r="F104" s="15">
        <f>VLOOKUP(A104,'RHB v. LHP'!C:AH, 12, FALSE)</f>
        <v>11</v>
      </c>
      <c r="G104" s="15">
        <f>VLOOKUP(A104,'RHB v. LHP'!C:AH, 13, FALSE)</f>
        <v>2</v>
      </c>
      <c r="H104" s="15">
        <f>VLOOKUP(A104,'RHB v. LHP'!C:AH, 6, FALSE)</f>
        <v>4</v>
      </c>
      <c r="I104" s="15">
        <f>VLOOKUP(A104,'RHB v. LHP'!C:AH, 25, FALSE)</f>
        <v>1</v>
      </c>
      <c r="J104" s="15">
        <f>VLOOKUP(A104,'RHB v. LHP'!C:AH, 17, FALSE)</f>
        <v>13</v>
      </c>
      <c r="K104" s="23">
        <f>VLOOKUP(A104,'RHB v. LHP'!C:AH, 32, FALSE)</f>
        <v>10</v>
      </c>
      <c r="L104" s="17">
        <f t="shared" si="1"/>
        <v>2.257425743</v>
      </c>
      <c r="M104" s="17">
        <f t="shared" si="2"/>
        <v>0.4809461235</v>
      </c>
      <c r="N104" s="24">
        <f t="shared" si="3"/>
        <v>0.2431011827</v>
      </c>
      <c r="O104" s="24">
        <f t="shared" si="4"/>
        <v>0.09461235217</v>
      </c>
      <c r="P104" s="24">
        <f t="shared" si="5"/>
        <v>0.394218134</v>
      </c>
      <c r="Q104" s="24">
        <f t="shared" si="6"/>
        <v>0.01314060447</v>
      </c>
      <c r="R104" s="24">
        <f t="shared" si="7"/>
        <v>0.14717477</v>
      </c>
      <c r="S104" s="17">
        <f t="shared" si="8"/>
        <v>0.06570302234</v>
      </c>
      <c r="T104" s="17">
        <f t="shared" si="9"/>
        <v>1.438896189</v>
      </c>
      <c r="U104" s="27">
        <f t="shared" si="10"/>
        <v>4117.901921</v>
      </c>
      <c r="V104" s="14"/>
      <c r="W104" s="14"/>
      <c r="X104" s="14"/>
      <c r="Y104" s="14"/>
      <c r="Z104" s="14"/>
    </row>
    <row r="105">
      <c r="A105" s="4" t="s">
        <v>58</v>
      </c>
      <c r="B105" s="13"/>
      <c r="C105" s="12">
        <f>VLOOKUP(A105,'RHB v. LHP'!C:AH, 5, FALSE)</f>
        <v>78</v>
      </c>
      <c r="D105" s="22">
        <f>VLOOKUP(A105,'RHB v. LHP'!C:AH, 8, FALSE)</f>
        <v>180</v>
      </c>
      <c r="E105" s="22">
        <f>VLOOKUP(A105,'RHB v. LHP'!C:AH, 31, FALSE)</f>
        <v>26</v>
      </c>
      <c r="F105" s="15">
        <f>VLOOKUP(A105,'RHB v. LHP'!C:AH, 12, FALSE)</f>
        <v>8</v>
      </c>
      <c r="G105" s="15">
        <f>VLOOKUP(A105,'RHB v. LHP'!C:AH, 13, FALSE)</f>
        <v>0</v>
      </c>
      <c r="H105" s="15">
        <f>VLOOKUP(A105,'RHB v. LHP'!C:AH, 6, FALSE)</f>
        <v>10</v>
      </c>
      <c r="I105" s="15">
        <f>VLOOKUP(A105,'RHB v. LHP'!C:AH, 25, FALSE)</f>
        <v>1</v>
      </c>
      <c r="J105" s="15">
        <f>VLOOKUP(A105,'RHB v. LHP'!C:AH, 17, FALSE)</f>
        <v>15</v>
      </c>
      <c r="K105" s="23">
        <f>VLOOKUP(A105,'RHB v. LHP'!C:AH, 32, FALSE)</f>
        <v>0</v>
      </c>
      <c r="L105" s="17">
        <f t="shared" si="1"/>
        <v>2.307692308</v>
      </c>
      <c r="M105" s="17">
        <f t="shared" si="2"/>
        <v>0.4586255259</v>
      </c>
      <c r="N105" s="24">
        <f t="shared" si="3"/>
        <v>0.2384291725</v>
      </c>
      <c r="O105" s="24">
        <f t="shared" si="4"/>
        <v>0.07854137447</v>
      </c>
      <c r="P105" s="24">
        <f t="shared" si="5"/>
        <v>0.5049088359</v>
      </c>
      <c r="Q105" s="24">
        <f t="shared" si="6"/>
        <v>0.01402524544</v>
      </c>
      <c r="R105" s="24">
        <f t="shared" si="7"/>
        <v>0.1626928471</v>
      </c>
      <c r="S105" s="17">
        <f t="shared" si="8"/>
        <v>0</v>
      </c>
      <c r="T105" s="17">
        <f t="shared" si="9"/>
        <v>1.457223001</v>
      </c>
      <c r="U105" s="27">
        <f t="shared" si="10"/>
        <v>4170.350469</v>
      </c>
      <c r="V105" s="14"/>
      <c r="W105" s="14"/>
      <c r="X105" s="14"/>
      <c r="Y105" s="14"/>
      <c r="Z105" s="14"/>
    </row>
    <row r="106">
      <c r="A106" s="4" t="s">
        <v>128</v>
      </c>
      <c r="B106" s="13"/>
      <c r="C106" s="12">
        <f>VLOOKUP(A106,'RHB v. LHP'!C:AH, 5, FALSE)</f>
        <v>77</v>
      </c>
      <c r="D106" s="22">
        <f>VLOOKUP(A106,'RHB v. LHP'!C:AH, 8, FALSE)</f>
        <v>156</v>
      </c>
      <c r="E106" s="22">
        <f>VLOOKUP(A106,'RHB v. LHP'!C:AH, 31, FALSE)</f>
        <v>23</v>
      </c>
      <c r="F106" s="15">
        <f>VLOOKUP(A106,'RHB v. LHP'!C:AH, 12, FALSE)</f>
        <v>6</v>
      </c>
      <c r="G106" s="15">
        <f>VLOOKUP(A106,'RHB v. LHP'!C:AH, 13, FALSE)</f>
        <v>0</v>
      </c>
      <c r="H106" s="15">
        <f>VLOOKUP(A106,'RHB v. LHP'!C:AH, 6, FALSE)</f>
        <v>10</v>
      </c>
      <c r="I106" s="15">
        <f>VLOOKUP(A106,'RHB v. LHP'!C:AH, 25, FALSE)</f>
        <v>4</v>
      </c>
      <c r="J106" s="15">
        <f>VLOOKUP(A106,'RHB v. LHP'!C:AH, 17, FALSE)</f>
        <v>10</v>
      </c>
      <c r="K106" s="23">
        <f>VLOOKUP(A106,'RHB v. LHP'!C:AH, 32, FALSE)</f>
        <v>-1</v>
      </c>
      <c r="L106" s="17">
        <f t="shared" si="1"/>
        <v>2.025974026</v>
      </c>
      <c r="M106" s="17">
        <f t="shared" si="2"/>
        <v>0.4615384615</v>
      </c>
      <c r="N106" s="24">
        <f t="shared" si="3"/>
        <v>0.2322206096</v>
      </c>
      <c r="O106" s="24">
        <f t="shared" si="4"/>
        <v>0.08127721335</v>
      </c>
      <c r="P106" s="24">
        <f t="shared" si="5"/>
        <v>0.5224963716</v>
      </c>
      <c r="Q106" s="24">
        <f t="shared" si="6"/>
        <v>0.02322206096</v>
      </c>
      <c r="R106" s="24">
        <f t="shared" si="7"/>
        <v>0.1538461538</v>
      </c>
      <c r="S106" s="17">
        <f t="shared" si="8"/>
        <v>-0.007256894049</v>
      </c>
      <c r="T106" s="17">
        <f t="shared" si="9"/>
        <v>1.467343977</v>
      </c>
      <c r="U106" s="27">
        <f t="shared" si="10"/>
        <v>4199.31516</v>
      </c>
      <c r="V106" s="14"/>
      <c r="W106" s="14"/>
      <c r="X106" s="14"/>
      <c r="Y106" s="14"/>
      <c r="Z106" s="14"/>
    </row>
    <row r="107">
      <c r="A107" s="4" t="s">
        <v>93</v>
      </c>
      <c r="B107" s="13"/>
      <c r="C107" s="12">
        <f>VLOOKUP(A107,'RHB v. LHP'!C:AH, 5, FALSE)</f>
        <v>60</v>
      </c>
      <c r="D107" s="22">
        <f>VLOOKUP(A107,'RHB v. LHP'!C:AH, 8, FALSE)</f>
        <v>116</v>
      </c>
      <c r="E107" s="22">
        <f>VLOOKUP(A107,'RHB v. LHP'!C:AH, 31, FALSE)</f>
        <v>23</v>
      </c>
      <c r="F107" s="15">
        <f>VLOOKUP(A107,'RHB v. LHP'!C:AH, 12, FALSE)</f>
        <v>7</v>
      </c>
      <c r="G107" s="15">
        <f>VLOOKUP(A107,'RHB v. LHP'!C:AH, 13, FALSE)</f>
        <v>1</v>
      </c>
      <c r="H107" s="15">
        <f>VLOOKUP(A107,'RHB v. LHP'!C:AH, 6, FALSE)</f>
        <v>3</v>
      </c>
      <c r="I107" s="15">
        <f>VLOOKUP(A107,'RHB v. LHP'!C:AH, 25, FALSE)</f>
        <v>2</v>
      </c>
      <c r="J107" s="15">
        <f>VLOOKUP(A107,'RHB v. LHP'!C:AH, 17, FALSE)</f>
        <v>6</v>
      </c>
      <c r="K107" s="23">
        <f>VLOOKUP(A107,'RHB v. LHP'!C:AH, 32, FALSE)</f>
        <v>3</v>
      </c>
      <c r="L107" s="17">
        <f t="shared" si="1"/>
        <v>1.933333333</v>
      </c>
      <c r="M107" s="17">
        <f t="shared" si="2"/>
        <v>0.4899845917</v>
      </c>
      <c r="N107" s="24">
        <f t="shared" si="3"/>
        <v>0.2542372881</v>
      </c>
      <c r="O107" s="24">
        <f t="shared" si="4"/>
        <v>0.09861325116</v>
      </c>
      <c r="P107" s="24">
        <f t="shared" si="5"/>
        <v>0.4468412943</v>
      </c>
      <c r="Q107" s="24">
        <f t="shared" si="6"/>
        <v>0.01848998459</v>
      </c>
      <c r="R107" s="24">
        <f t="shared" si="7"/>
        <v>0.1510015408</v>
      </c>
      <c r="S107" s="17">
        <f t="shared" si="8"/>
        <v>0.02311248074</v>
      </c>
      <c r="T107" s="17">
        <f t="shared" si="9"/>
        <v>1.482280431</v>
      </c>
      <c r="U107" s="27">
        <f t="shared" si="10"/>
        <v>4242.06102</v>
      </c>
      <c r="V107" s="14"/>
      <c r="W107" s="14"/>
      <c r="X107" s="14"/>
      <c r="Y107" s="14"/>
      <c r="Z107" s="14"/>
    </row>
    <row r="108">
      <c r="A108" s="4" t="s">
        <v>189</v>
      </c>
      <c r="B108" s="13"/>
      <c r="C108" s="12">
        <f>VLOOKUP(A108,'RHB v. LHP'!C:AH, 5, FALSE)</f>
        <v>42</v>
      </c>
      <c r="D108" s="22">
        <f>VLOOKUP(A108,'RHB v. LHP'!C:AH, 8, FALSE)</f>
        <v>98</v>
      </c>
      <c r="E108" s="22">
        <f>VLOOKUP(A108,'RHB v. LHP'!C:AH, 31, FALSE)</f>
        <v>15</v>
      </c>
      <c r="F108" s="15">
        <f>VLOOKUP(A108,'RHB v. LHP'!C:AH, 12, FALSE)</f>
        <v>3</v>
      </c>
      <c r="G108" s="15">
        <f>VLOOKUP(A108,'RHB v. LHP'!C:AH, 13, FALSE)</f>
        <v>0</v>
      </c>
      <c r="H108" s="15">
        <f>VLOOKUP(A108,'RHB v. LHP'!C:AH, 6, FALSE)</f>
        <v>5</v>
      </c>
      <c r="I108" s="15">
        <f>VLOOKUP(A108,'RHB v. LHP'!C:AH, 25, FALSE)</f>
        <v>1</v>
      </c>
      <c r="J108" s="15">
        <f>VLOOKUP(A108,'RHB v. LHP'!C:AH, 17, FALSE)</f>
        <v>10</v>
      </c>
      <c r="K108" s="23">
        <f>VLOOKUP(A108,'RHB v. LHP'!C:AH, 32, FALSE)</f>
        <v>4</v>
      </c>
      <c r="L108" s="17">
        <f t="shared" si="1"/>
        <v>2.333333333</v>
      </c>
      <c r="M108" s="17">
        <f t="shared" si="2"/>
        <v>0.4659270998</v>
      </c>
      <c r="N108" s="24">
        <f t="shared" si="3"/>
        <v>0.2297939778</v>
      </c>
      <c r="O108" s="24">
        <f t="shared" si="4"/>
        <v>0.08874801902</v>
      </c>
      <c r="P108" s="24">
        <f t="shared" si="5"/>
        <v>0.4912836767</v>
      </c>
      <c r="Q108" s="24">
        <f t="shared" si="6"/>
        <v>0.01584786054</v>
      </c>
      <c r="R108" s="24">
        <f t="shared" si="7"/>
        <v>0.1679873217</v>
      </c>
      <c r="S108" s="17">
        <f t="shared" si="8"/>
        <v>0.03169572108</v>
      </c>
      <c r="T108" s="17">
        <f t="shared" si="9"/>
        <v>1.491283677</v>
      </c>
      <c r="U108" s="27">
        <f t="shared" si="10"/>
        <v>4267.826938</v>
      </c>
      <c r="V108" s="14"/>
      <c r="W108" s="14"/>
      <c r="X108" s="14"/>
      <c r="Y108" s="14"/>
      <c r="Z108" s="14"/>
    </row>
    <row r="109">
      <c r="A109" s="4" t="s">
        <v>169</v>
      </c>
      <c r="B109" s="13"/>
      <c r="C109" s="12">
        <f>VLOOKUP(A109,'RHB v. LHP'!C:AH, 5, FALSE)</f>
        <v>60</v>
      </c>
      <c r="D109" s="22">
        <f>VLOOKUP(A109,'RHB v. LHP'!C:AH, 8, FALSE)</f>
        <v>132</v>
      </c>
      <c r="E109" s="22">
        <f>VLOOKUP(A109,'RHB v. LHP'!C:AH, 31, FALSE)</f>
        <v>29</v>
      </c>
      <c r="F109" s="15">
        <f>VLOOKUP(A109,'RHB v. LHP'!C:AH, 12, FALSE)</f>
        <v>5</v>
      </c>
      <c r="G109" s="15">
        <f>VLOOKUP(A109,'RHB v. LHP'!C:AH, 13, FALSE)</f>
        <v>0</v>
      </c>
      <c r="H109" s="15">
        <f>VLOOKUP(A109,'RHB v. LHP'!C:AH, 6, FALSE)</f>
        <v>4</v>
      </c>
      <c r="I109" s="15">
        <f>VLOOKUP(A109,'RHB v. LHP'!C:AH, 25, FALSE)</f>
        <v>2</v>
      </c>
      <c r="J109" s="15">
        <f>VLOOKUP(A109,'RHB v. LHP'!C:AH, 17, FALSE)</f>
        <v>10</v>
      </c>
      <c r="K109" s="23">
        <f>VLOOKUP(A109,'RHB v. LHP'!C:AH, 32, FALSE)</f>
        <v>3</v>
      </c>
      <c r="L109" s="17">
        <f t="shared" si="1"/>
        <v>2.2</v>
      </c>
      <c r="M109" s="17">
        <f t="shared" si="2"/>
        <v>0.5052631579</v>
      </c>
      <c r="N109" s="24">
        <f t="shared" si="3"/>
        <v>0.2330827068</v>
      </c>
      <c r="O109" s="24">
        <f t="shared" si="4"/>
        <v>0.08421052632</v>
      </c>
      <c r="P109" s="24">
        <f t="shared" si="5"/>
        <v>0.4511278195</v>
      </c>
      <c r="Q109" s="24">
        <f t="shared" si="6"/>
        <v>0.01804511278</v>
      </c>
      <c r="R109" s="24">
        <f t="shared" si="7"/>
        <v>0.1593984962</v>
      </c>
      <c r="S109" s="17">
        <f t="shared" si="8"/>
        <v>0.02255639098</v>
      </c>
      <c r="T109" s="17">
        <f t="shared" si="9"/>
        <v>1.473684211</v>
      </c>
      <c r="U109" s="27">
        <f t="shared" si="10"/>
        <v>4217.459944</v>
      </c>
      <c r="V109" s="14"/>
      <c r="W109" s="14"/>
      <c r="X109" s="14"/>
      <c r="Y109" s="14"/>
      <c r="Z109" s="14"/>
    </row>
    <row r="110">
      <c r="A110" s="4" t="s">
        <v>203</v>
      </c>
      <c r="B110" s="13"/>
      <c r="C110" s="12">
        <f>VLOOKUP(A110,'RHB v. LHP'!C:AH, 5, FALSE)</f>
        <v>89</v>
      </c>
      <c r="D110" s="22">
        <f>VLOOKUP(A110,'RHB v. LHP'!C:AH, 8, FALSE)</f>
        <v>171</v>
      </c>
      <c r="E110" s="22">
        <f>VLOOKUP(A110,'RHB v. LHP'!C:AH, 31, FALSE)</f>
        <v>12</v>
      </c>
      <c r="F110" s="15">
        <f>VLOOKUP(A110,'RHB v. LHP'!C:AH, 12, FALSE)</f>
        <v>7</v>
      </c>
      <c r="G110" s="15">
        <f>VLOOKUP(A110,'RHB v. LHP'!C:AH, 13, FALSE)</f>
        <v>0</v>
      </c>
      <c r="H110" s="15">
        <f>VLOOKUP(A110,'RHB v. LHP'!C:AH, 6, FALSE)</f>
        <v>8</v>
      </c>
      <c r="I110" s="15">
        <f>VLOOKUP(A110,'RHB v. LHP'!C:AH, 25, FALSE)</f>
        <v>5</v>
      </c>
      <c r="J110" s="15">
        <f>VLOOKUP(A110,'RHB v. LHP'!C:AH, 17, FALSE)</f>
        <v>35</v>
      </c>
      <c r="K110" s="23">
        <f>VLOOKUP(A110,'RHB v. LHP'!C:AH, 32, FALSE)</f>
        <v>1</v>
      </c>
      <c r="L110" s="17">
        <f t="shared" si="1"/>
        <v>1.921348315</v>
      </c>
      <c r="M110" s="17">
        <f t="shared" si="2"/>
        <v>0.4048295455</v>
      </c>
      <c r="N110" s="24">
        <f t="shared" si="3"/>
        <v>0.234375</v>
      </c>
      <c r="O110" s="24">
        <f t="shared" si="4"/>
        <v>0.07954545455</v>
      </c>
      <c r="P110" s="24">
        <f t="shared" si="5"/>
        <v>0.4829545455</v>
      </c>
      <c r="Q110" s="24">
        <f t="shared" si="6"/>
        <v>0.02556818182</v>
      </c>
      <c r="R110" s="24">
        <f t="shared" si="7"/>
        <v>0.2215909091</v>
      </c>
      <c r="S110" s="17">
        <f t="shared" si="8"/>
        <v>0.007102272727</v>
      </c>
      <c r="T110" s="17">
        <f t="shared" si="9"/>
        <v>1.455965909</v>
      </c>
      <c r="U110" s="27">
        <f t="shared" si="10"/>
        <v>4166.752862</v>
      </c>
      <c r="V110" s="14"/>
      <c r="W110" s="14"/>
      <c r="X110" s="14"/>
      <c r="Y110" s="14"/>
      <c r="Z110" s="14"/>
    </row>
    <row r="111">
      <c r="A111" s="4" t="s">
        <v>280</v>
      </c>
      <c r="B111" s="13"/>
      <c r="C111" s="12">
        <f>VLOOKUP(A111,'RHB v. LHP'!C:AH, 5, FALSE)</f>
        <v>69</v>
      </c>
      <c r="D111" s="22">
        <f>VLOOKUP(A111,'RHB v. LHP'!C:AH, 8, FALSE)</f>
        <v>121</v>
      </c>
      <c r="E111" s="22">
        <f>VLOOKUP(A111,'RHB v. LHP'!C:AH, 31, FALSE)</f>
        <v>20</v>
      </c>
      <c r="F111" s="15">
        <f>VLOOKUP(A111,'RHB v. LHP'!C:AH, 12, FALSE)</f>
        <v>4</v>
      </c>
      <c r="G111" s="15">
        <f>VLOOKUP(A111,'RHB v. LHP'!C:AH, 13, FALSE)</f>
        <v>4</v>
      </c>
      <c r="H111" s="15">
        <f>VLOOKUP(A111,'RHB v. LHP'!C:AH, 6, FALSE)</f>
        <v>4</v>
      </c>
      <c r="I111" s="15">
        <f>VLOOKUP(A111,'RHB v. LHP'!C:AH, 25, FALSE)</f>
        <v>2</v>
      </c>
      <c r="J111" s="15">
        <f>VLOOKUP(A111,'RHB v. LHP'!C:AH, 17, FALSE)</f>
        <v>11</v>
      </c>
      <c r="K111" s="23">
        <f>VLOOKUP(A111,'RHB v. LHP'!C:AH, 32, FALSE)</f>
        <v>0</v>
      </c>
      <c r="L111" s="17">
        <f t="shared" si="1"/>
        <v>1.753623188</v>
      </c>
      <c r="M111" s="17">
        <f t="shared" si="2"/>
        <v>0.4724770642</v>
      </c>
      <c r="N111" s="24">
        <f t="shared" si="3"/>
        <v>0.2293577982</v>
      </c>
      <c r="O111" s="24">
        <f t="shared" si="4"/>
        <v>0.1345565749</v>
      </c>
      <c r="P111" s="24">
        <f t="shared" si="5"/>
        <v>0.4587155963</v>
      </c>
      <c r="Q111" s="24">
        <f t="shared" si="6"/>
        <v>0.01834862385</v>
      </c>
      <c r="R111" s="24">
        <f t="shared" si="7"/>
        <v>0.1651376147</v>
      </c>
      <c r="S111" s="17">
        <f t="shared" si="8"/>
        <v>0</v>
      </c>
      <c r="T111" s="17">
        <f t="shared" si="9"/>
        <v>1.478593272</v>
      </c>
      <c r="U111" s="27">
        <f t="shared" si="10"/>
        <v>4231.508932</v>
      </c>
      <c r="V111" s="14"/>
      <c r="W111" s="14"/>
      <c r="X111" s="14"/>
      <c r="Y111" s="14"/>
      <c r="Z111" s="14"/>
    </row>
    <row r="112">
      <c r="A112" s="4" t="s">
        <v>267</v>
      </c>
      <c r="B112" s="13"/>
      <c r="C112" s="12">
        <f>VLOOKUP(A112,'RHB v. LHP'!C:AH, 5, FALSE)</f>
        <v>88</v>
      </c>
      <c r="D112" s="22">
        <f>VLOOKUP(A112,'RHB v. LHP'!C:AH, 8, FALSE)</f>
        <v>166</v>
      </c>
      <c r="E112" s="22">
        <f>VLOOKUP(A112,'RHB v. LHP'!C:AH, 31, FALSE)</f>
        <v>29</v>
      </c>
      <c r="F112" s="15">
        <f>VLOOKUP(A112,'RHB v. LHP'!C:AH, 12, FALSE)</f>
        <v>7</v>
      </c>
      <c r="G112" s="15">
        <f>VLOOKUP(A112,'RHB v. LHP'!C:AH, 13, FALSE)</f>
        <v>0</v>
      </c>
      <c r="H112" s="15">
        <f>VLOOKUP(A112,'RHB v. LHP'!C:AH, 6, FALSE)</f>
        <v>6</v>
      </c>
      <c r="I112" s="15">
        <f>VLOOKUP(A112,'RHB v. LHP'!C:AH, 25, FALSE)</f>
        <v>0</v>
      </c>
      <c r="J112" s="15">
        <f>VLOOKUP(A112,'RHB v. LHP'!C:AH, 17, FALSE)</f>
        <v>16</v>
      </c>
      <c r="K112" s="23">
        <f>VLOOKUP(A112,'RHB v. LHP'!C:AH, 32, FALSE)</f>
        <v>3</v>
      </c>
      <c r="L112" s="17">
        <f t="shared" si="1"/>
        <v>1.886363636</v>
      </c>
      <c r="M112" s="17">
        <f t="shared" si="2"/>
        <v>0.4806866953</v>
      </c>
      <c r="N112" s="24">
        <f t="shared" si="3"/>
        <v>0.2360515021</v>
      </c>
      <c r="O112" s="24">
        <f t="shared" si="4"/>
        <v>0.08011444921</v>
      </c>
      <c r="P112" s="24">
        <f t="shared" si="5"/>
        <v>0.4577968526</v>
      </c>
      <c r="Q112" s="24">
        <f t="shared" si="6"/>
        <v>0.01144492132</v>
      </c>
      <c r="R112" s="24">
        <f t="shared" si="7"/>
        <v>0.1688125894</v>
      </c>
      <c r="S112" s="17">
        <f t="shared" si="8"/>
        <v>0.02145922747</v>
      </c>
      <c r="T112" s="17">
        <f t="shared" si="9"/>
        <v>1.456366237</v>
      </c>
      <c r="U112" s="27">
        <f t="shared" si="10"/>
        <v>4167.898541</v>
      </c>
      <c r="V112" s="14"/>
      <c r="W112" s="14"/>
      <c r="X112" s="14"/>
      <c r="Y112" s="14"/>
      <c r="Z112" s="14"/>
    </row>
    <row r="113">
      <c r="A113" s="4" t="s">
        <v>165</v>
      </c>
      <c r="B113" s="13"/>
      <c r="C113" s="12">
        <f>VLOOKUP(A113,'RHB v. LHP'!C:AH, 5, FALSE)</f>
        <v>97</v>
      </c>
      <c r="D113" s="22">
        <f>VLOOKUP(A113,'RHB v. LHP'!C:AH, 8, FALSE)</f>
        <v>225</v>
      </c>
      <c r="E113" s="22">
        <f>VLOOKUP(A113,'RHB v. LHP'!C:AH, 31, FALSE)</f>
        <v>28</v>
      </c>
      <c r="F113" s="15">
        <f>VLOOKUP(A113,'RHB v. LHP'!C:AH, 12, FALSE)</f>
        <v>12</v>
      </c>
      <c r="G113" s="15">
        <f>VLOOKUP(A113,'RHB v. LHP'!C:AH, 13, FALSE)</f>
        <v>0</v>
      </c>
      <c r="H113" s="15">
        <f>VLOOKUP(A113,'RHB v. LHP'!C:AH, 6, FALSE)</f>
        <v>12</v>
      </c>
      <c r="I113" s="15">
        <f>VLOOKUP(A113,'RHB v. LHP'!C:AH, 25, FALSE)</f>
        <v>0</v>
      </c>
      <c r="J113" s="15">
        <f>VLOOKUP(A113,'RHB v. LHP'!C:AH, 17, FALSE)</f>
        <v>14</v>
      </c>
      <c r="K113" s="23">
        <f>VLOOKUP(A113,'RHB v. LHP'!C:AH, 32, FALSE)</f>
        <v>1</v>
      </c>
      <c r="L113" s="17">
        <f t="shared" si="1"/>
        <v>2.319587629</v>
      </c>
      <c r="M113" s="17">
        <f t="shared" si="2"/>
        <v>0.4393139842</v>
      </c>
      <c r="N113" s="24">
        <f t="shared" si="3"/>
        <v>0.2506596306</v>
      </c>
      <c r="O113" s="24">
        <f t="shared" si="4"/>
        <v>0.07387862797</v>
      </c>
      <c r="P113" s="24">
        <f t="shared" si="5"/>
        <v>0.5013192612</v>
      </c>
      <c r="Q113" s="24">
        <f t="shared" si="6"/>
        <v>0.01055408971</v>
      </c>
      <c r="R113" s="24">
        <f t="shared" si="7"/>
        <v>0.1503957784</v>
      </c>
      <c r="S113" s="17">
        <f t="shared" si="8"/>
        <v>0.006596306069</v>
      </c>
      <c r="T113" s="17">
        <f t="shared" si="9"/>
        <v>1.432717678</v>
      </c>
      <c r="U113" s="27">
        <f t="shared" si="10"/>
        <v>4100.219963</v>
      </c>
      <c r="V113" s="14"/>
      <c r="W113" s="14"/>
      <c r="X113" s="14"/>
      <c r="Y113" s="14"/>
      <c r="Z113" s="14"/>
    </row>
    <row r="114">
      <c r="A114" s="4" t="s">
        <v>104</v>
      </c>
      <c r="B114" s="13"/>
      <c r="C114" s="12">
        <f>VLOOKUP(A114,'RHB v. LHP'!C:AH, 5, FALSE)</f>
        <v>52</v>
      </c>
      <c r="D114" s="22">
        <f>VLOOKUP(A114,'RHB v. LHP'!C:AH, 8, FALSE)</f>
        <v>88</v>
      </c>
      <c r="E114" s="22">
        <f>VLOOKUP(A114,'RHB v. LHP'!C:AH, 31, FALSE)</f>
        <v>15</v>
      </c>
      <c r="F114" s="15">
        <f>VLOOKUP(A114,'RHB v. LHP'!C:AH, 12, FALSE)</f>
        <v>6</v>
      </c>
      <c r="G114" s="15">
        <f>VLOOKUP(A114,'RHB v. LHP'!C:AH, 13, FALSE)</f>
        <v>0</v>
      </c>
      <c r="H114" s="15">
        <f>VLOOKUP(A114,'RHB v. LHP'!C:AH, 6, FALSE)</f>
        <v>3</v>
      </c>
      <c r="I114" s="15">
        <f>VLOOKUP(A114,'RHB v. LHP'!C:AH, 25, FALSE)</f>
        <v>1</v>
      </c>
      <c r="J114" s="15">
        <f>VLOOKUP(A114,'RHB v. LHP'!C:AH, 17, FALSE)</f>
        <v>6</v>
      </c>
      <c r="K114" s="23">
        <f>VLOOKUP(A114,'RHB v. LHP'!C:AH, 32, FALSE)</f>
        <v>4</v>
      </c>
      <c r="L114" s="17">
        <f t="shared" si="1"/>
        <v>1.692307692</v>
      </c>
      <c r="M114" s="17">
        <f t="shared" si="2"/>
        <v>0.4734299517</v>
      </c>
      <c r="N114" s="24">
        <f t="shared" si="3"/>
        <v>0.2576489533</v>
      </c>
      <c r="O114" s="24">
        <f t="shared" si="4"/>
        <v>0.09017713366</v>
      </c>
      <c r="P114" s="24">
        <f t="shared" si="5"/>
        <v>0.4669887279</v>
      </c>
      <c r="Q114" s="24">
        <f t="shared" si="6"/>
        <v>0.01610305958</v>
      </c>
      <c r="R114" s="24">
        <f t="shared" si="7"/>
        <v>0.1578099839</v>
      </c>
      <c r="S114" s="17">
        <f t="shared" si="8"/>
        <v>0.03220611916</v>
      </c>
      <c r="T114" s="17">
        <f t="shared" si="9"/>
        <v>1.494363929</v>
      </c>
      <c r="U114" s="27">
        <f t="shared" si="10"/>
        <v>4276.642152</v>
      </c>
      <c r="V114" s="14"/>
      <c r="W114" s="14"/>
      <c r="X114" s="14"/>
      <c r="Y114" s="14"/>
      <c r="Z114" s="14"/>
    </row>
    <row r="115">
      <c r="A115" s="4" t="s">
        <v>212</v>
      </c>
      <c r="B115" s="13"/>
      <c r="C115" s="12">
        <f>VLOOKUP(A115,'RHB v. LHP'!C:AH, 5, FALSE)</f>
        <v>73</v>
      </c>
      <c r="D115" s="22">
        <f>VLOOKUP(A115,'RHB v. LHP'!C:AH, 8, FALSE)</f>
        <v>150</v>
      </c>
      <c r="E115" s="22">
        <f>VLOOKUP(A115,'RHB v. LHP'!C:AH, 31, FALSE)</f>
        <v>19</v>
      </c>
      <c r="F115" s="15">
        <f>VLOOKUP(A115,'RHB v. LHP'!C:AH, 12, FALSE)</f>
        <v>8</v>
      </c>
      <c r="G115" s="15">
        <f>VLOOKUP(A115,'RHB v. LHP'!C:AH, 13, FALSE)</f>
        <v>0</v>
      </c>
      <c r="H115" s="15">
        <f>VLOOKUP(A115,'RHB v. LHP'!C:AH, 6, FALSE)</f>
        <v>7</v>
      </c>
      <c r="I115" s="15">
        <f>VLOOKUP(A115,'RHB v. LHP'!C:AH, 25, FALSE)</f>
        <v>0</v>
      </c>
      <c r="J115" s="15">
        <f>VLOOKUP(A115,'RHB v. LHP'!C:AH, 17, FALSE)</f>
        <v>19</v>
      </c>
      <c r="K115" s="23">
        <f>VLOOKUP(A115,'RHB v. LHP'!C:AH, 32, FALSE)</f>
        <v>1</v>
      </c>
      <c r="L115" s="17">
        <f t="shared" si="1"/>
        <v>2.054794521</v>
      </c>
      <c r="M115" s="17">
        <f t="shared" si="2"/>
        <v>0.4480234261</v>
      </c>
      <c r="N115" s="24">
        <f t="shared" si="3"/>
        <v>0.2489019034</v>
      </c>
      <c r="O115" s="24">
        <f t="shared" si="4"/>
        <v>0.08199121523</v>
      </c>
      <c r="P115" s="24">
        <f t="shared" si="5"/>
        <v>0.4831625183</v>
      </c>
      <c r="Q115" s="24">
        <f t="shared" si="6"/>
        <v>0.01171303075</v>
      </c>
      <c r="R115" s="24">
        <f t="shared" si="7"/>
        <v>0.1815519766</v>
      </c>
      <c r="S115" s="17">
        <f t="shared" si="8"/>
        <v>0.007320644217</v>
      </c>
      <c r="T115" s="17">
        <f t="shared" si="9"/>
        <v>1.462664714</v>
      </c>
      <c r="U115" s="27">
        <f t="shared" si="10"/>
        <v>4185.923824</v>
      </c>
      <c r="V115" s="14"/>
      <c r="W115" s="14"/>
      <c r="X115" s="14"/>
      <c r="Y115" s="14"/>
      <c r="Z115" s="14"/>
    </row>
    <row r="116">
      <c r="A116" s="4" t="s">
        <v>250</v>
      </c>
      <c r="B116" s="13"/>
      <c r="C116" s="12">
        <f>VLOOKUP(A116,'RHB v. LHP'!C:AH, 5, FALSE)</f>
        <v>43</v>
      </c>
      <c r="D116" s="22">
        <f>VLOOKUP(A116,'RHB v. LHP'!C:AH, 8, FALSE)</f>
        <v>86</v>
      </c>
      <c r="E116" s="22">
        <f>VLOOKUP(A116,'RHB v. LHP'!C:AH, 31, FALSE)</f>
        <v>9</v>
      </c>
      <c r="F116" s="15">
        <f>VLOOKUP(A116,'RHB v. LHP'!C:AH, 12, FALSE)</f>
        <v>2</v>
      </c>
      <c r="G116" s="15">
        <f>VLOOKUP(A116,'RHB v. LHP'!C:AH, 13, FALSE)</f>
        <v>1</v>
      </c>
      <c r="H116" s="15">
        <f>VLOOKUP(A116,'RHB v. LHP'!C:AH, 6, FALSE)</f>
        <v>4</v>
      </c>
      <c r="I116" s="15">
        <f>VLOOKUP(A116,'RHB v. LHP'!C:AH, 25, FALSE)</f>
        <v>0</v>
      </c>
      <c r="J116" s="15">
        <f>VLOOKUP(A116,'RHB v. LHP'!C:AH, 17, FALSE)</f>
        <v>10</v>
      </c>
      <c r="K116" s="23">
        <f>VLOOKUP(A116,'RHB v. LHP'!C:AH, 32, FALSE)</f>
        <v>6</v>
      </c>
      <c r="L116" s="17">
        <f t="shared" si="1"/>
        <v>2</v>
      </c>
      <c r="M116" s="17">
        <f t="shared" si="2"/>
        <v>0.4458804523</v>
      </c>
      <c r="N116" s="24">
        <f t="shared" si="3"/>
        <v>0.2261712439</v>
      </c>
      <c r="O116" s="24">
        <f t="shared" si="4"/>
        <v>0.1033925687</v>
      </c>
      <c r="P116" s="24">
        <f t="shared" si="5"/>
        <v>0.4846526656</v>
      </c>
      <c r="Q116" s="24">
        <f t="shared" si="6"/>
        <v>0.01292407108</v>
      </c>
      <c r="R116" s="24">
        <f t="shared" si="7"/>
        <v>0.1712439418</v>
      </c>
      <c r="S116" s="17">
        <f t="shared" si="8"/>
        <v>0.04846526656</v>
      </c>
      <c r="T116" s="17">
        <f t="shared" si="9"/>
        <v>1.49273021</v>
      </c>
      <c r="U116" s="27">
        <f t="shared" si="10"/>
        <v>4271.966696</v>
      </c>
      <c r="V116" s="14"/>
      <c r="W116" s="14"/>
      <c r="X116" s="14"/>
      <c r="Y116" s="14"/>
      <c r="Z116" s="14"/>
    </row>
    <row r="117">
      <c r="A117" s="4" t="s">
        <v>195</v>
      </c>
      <c r="B117" s="13"/>
      <c r="C117" s="12">
        <f>VLOOKUP(A117,'RHB v. LHP'!C:AH, 5, FALSE)</f>
        <v>94</v>
      </c>
      <c r="D117" s="22">
        <f>VLOOKUP(A117,'RHB v. LHP'!C:AH, 8, FALSE)</f>
        <v>215</v>
      </c>
      <c r="E117" s="22">
        <f>VLOOKUP(A117,'RHB v. LHP'!C:AH, 31, FALSE)</f>
        <v>33</v>
      </c>
      <c r="F117" s="15">
        <f>VLOOKUP(A117,'RHB v. LHP'!C:AH, 12, FALSE)</f>
        <v>11</v>
      </c>
      <c r="G117" s="15">
        <f>VLOOKUP(A117,'RHB v. LHP'!C:AH, 13, FALSE)</f>
        <v>1</v>
      </c>
      <c r="H117" s="15">
        <f>VLOOKUP(A117,'RHB v. LHP'!C:AH, 6, FALSE)</f>
        <v>8</v>
      </c>
      <c r="I117" s="15">
        <f>VLOOKUP(A117,'RHB v. LHP'!C:AH, 25, FALSE)</f>
        <v>1</v>
      </c>
      <c r="J117" s="15">
        <f>VLOOKUP(A117,'RHB v. LHP'!C:AH, 17, FALSE)</f>
        <v>22</v>
      </c>
      <c r="K117" s="23">
        <f>VLOOKUP(A117,'RHB v. LHP'!C:AH, 32, FALSE)</f>
        <v>-1</v>
      </c>
      <c r="L117" s="17">
        <f t="shared" si="1"/>
        <v>2.287234043</v>
      </c>
      <c r="M117" s="17">
        <f t="shared" si="2"/>
        <v>0.4652406417</v>
      </c>
      <c r="N117" s="24">
        <f t="shared" si="3"/>
        <v>0.2473262032</v>
      </c>
      <c r="O117" s="24">
        <f t="shared" si="4"/>
        <v>0.08556149733</v>
      </c>
      <c r="P117" s="24">
        <f t="shared" si="5"/>
        <v>0.4545454545</v>
      </c>
      <c r="Q117" s="24">
        <f t="shared" si="6"/>
        <v>0.01336898396</v>
      </c>
      <c r="R117" s="24">
        <f t="shared" si="7"/>
        <v>0.1737967914</v>
      </c>
      <c r="S117" s="17">
        <f t="shared" si="8"/>
        <v>-0.006684491979</v>
      </c>
      <c r="T117" s="17">
        <f t="shared" si="9"/>
        <v>1.43315508</v>
      </c>
      <c r="U117" s="27">
        <f t="shared" si="10"/>
        <v>4101.471741</v>
      </c>
      <c r="V117" s="14"/>
      <c r="W117" s="14"/>
      <c r="X117" s="14"/>
      <c r="Y117" s="14"/>
      <c r="Z117" s="14"/>
    </row>
    <row r="118">
      <c r="A118" s="4" t="s">
        <v>105</v>
      </c>
      <c r="B118" s="13"/>
      <c r="C118" s="12">
        <f>VLOOKUP(A118,'RHB v. LHP'!C:AH, 5, FALSE)</f>
        <v>92</v>
      </c>
      <c r="D118" s="22">
        <f>VLOOKUP(A118,'RHB v. LHP'!C:AH, 8, FALSE)</f>
        <v>176</v>
      </c>
      <c r="E118" s="22">
        <f>VLOOKUP(A118,'RHB v. LHP'!C:AH, 31, FALSE)</f>
        <v>26</v>
      </c>
      <c r="F118" s="15">
        <f>VLOOKUP(A118,'RHB v. LHP'!C:AH, 12, FALSE)</f>
        <v>10</v>
      </c>
      <c r="G118" s="15">
        <f>VLOOKUP(A118,'RHB v. LHP'!C:AH, 13, FALSE)</f>
        <v>0</v>
      </c>
      <c r="H118" s="15">
        <f>VLOOKUP(A118,'RHB v. LHP'!C:AH, 6, FALSE)</f>
        <v>7</v>
      </c>
      <c r="I118" s="15">
        <f>VLOOKUP(A118,'RHB v. LHP'!C:AH, 25, FALSE)</f>
        <v>0</v>
      </c>
      <c r="J118" s="15">
        <f>VLOOKUP(A118,'RHB v. LHP'!C:AH, 17, FALSE)</f>
        <v>20</v>
      </c>
      <c r="K118" s="23">
        <f>VLOOKUP(A118,'RHB v. LHP'!C:AH, 32, FALSE)</f>
        <v>0</v>
      </c>
      <c r="L118" s="17">
        <f t="shared" si="1"/>
        <v>1.913043478</v>
      </c>
      <c r="M118" s="17">
        <f t="shared" si="2"/>
        <v>0.461212976</v>
      </c>
      <c r="N118" s="24">
        <f t="shared" si="3"/>
        <v>0.2538787024</v>
      </c>
      <c r="O118" s="24">
        <f t="shared" si="4"/>
        <v>0.07898448519</v>
      </c>
      <c r="P118" s="24">
        <f t="shared" si="5"/>
        <v>0.4654442877</v>
      </c>
      <c r="Q118" s="24">
        <f t="shared" si="6"/>
        <v>0.01128349788</v>
      </c>
      <c r="R118" s="24">
        <f t="shared" si="7"/>
        <v>0.1777150917</v>
      </c>
      <c r="S118" s="17">
        <f t="shared" si="8"/>
        <v>0</v>
      </c>
      <c r="T118" s="17">
        <f t="shared" si="9"/>
        <v>1.448519041</v>
      </c>
      <c r="U118" s="27">
        <f t="shared" si="10"/>
        <v>4145.441058</v>
      </c>
      <c r="V118" s="14"/>
      <c r="W118" s="14"/>
      <c r="X118" s="14"/>
      <c r="Y118" s="14"/>
      <c r="Z118" s="14"/>
    </row>
    <row r="119">
      <c r="A119" s="4" t="s">
        <v>74</v>
      </c>
      <c r="B119" s="13"/>
      <c r="C119" s="12">
        <f>VLOOKUP(A119,'RHB v. LHP'!C:AH, 5, FALSE)</f>
        <v>68</v>
      </c>
      <c r="D119" s="22">
        <f>VLOOKUP(A119,'RHB v. LHP'!C:AH, 8, FALSE)</f>
        <v>123</v>
      </c>
      <c r="E119" s="22">
        <f>VLOOKUP(A119,'RHB v. LHP'!C:AH, 31, FALSE)</f>
        <v>17</v>
      </c>
      <c r="F119" s="15">
        <f>VLOOKUP(A119,'RHB v. LHP'!C:AH, 12, FALSE)</f>
        <v>6</v>
      </c>
      <c r="G119" s="15">
        <f>VLOOKUP(A119,'RHB v. LHP'!C:AH, 13, FALSE)</f>
        <v>1</v>
      </c>
      <c r="H119" s="15">
        <f>VLOOKUP(A119,'RHB v. LHP'!C:AH, 6, FALSE)</f>
        <v>6</v>
      </c>
      <c r="I119" s="15">
        <f>VLOOKUP(A119,'RHB v. LHP'!C:AH, 25, FALSE)</f>
        <v>2</v>
      </c>
      <c r="J119" s="15">
        <f>VLOOKUP(A119,'RHB v. LHP'!C:AH, 17, FALSE)</f>
        <v>12</v>
      </c>
      <c r="K119" s="23">
        <f>VLOOKUP(A119,'RHB v. LHP'!C:AH, 32, FALSE)</f>
        <v>0</v>
      </c>
      <c r="L119" s="17">
        <f t="shared" si="1"/>
        <v>1.808823529</v>
      </c>
      <c r="M119" s="17">
        <f t="shared" si="2"/>
        <v>0.4573170732</v>
      </c>
      <c r="N119" s="24">
        <f t="shared" si="3"/>
        <v>0.243902439</v>
      </c>
      <c r="O119" s="24">
        <f t="shared" si="4"/>
        <v>0.09756097561</v>
      </c>
      <c r="P119" s="24">
        <f t="shared" si="5"/>
        <v>0.487804878</v>
      </c>
      <c r="Q119" s="24">
        <f t="shared" si="6"/>
        <v>0.01829268293</v>
      </c>
      <c r="R119" s="24">
        <f t="shared" si="7"/>
        <v>0.1676829268</v>
      </c>
      <c r="S119" s="17">
        <f t="shared" si="8"/>
        <v>0</v>
      </c>
      <c r="T119" s="17">
        <f t="shared" si="9"/>
        <v>1.472560976</v>
      </c>
      <c r="U119" s="27">
        <f t="shared" si="10"/>
        <v>4214.245417</v>
      </c>
      <c r="V119" s="14"/>
      <c r="W119" s="14"/>
      <c r="X119" s="14"/>
      <c r="Y119" s="14"/>
      <c r="Z119" s="14"/>
    </row>
    <row r="120">
      <c r="A120" s="4" t="s">
        <v>354</v>
      </c>
      <c r="B120" s="13"/>
      <c r="C120" s="12">
        <f>VLOOKUP(A120,'RHB v. LHP'!C:AH, 5, FALSE)</f>
        <v>54</v>
      </c>
      <c r="D120" s="22">
        <f>VLOOKUP(A120,'RHB v. LHP'!C:AH, 8, FALSE)</f>
        <v>117</v>
      </c>
      <c r="E120" s="22">
        <f>VLOOKUP(A120,'RHB v. LHP'!C:AH, 31, FALSE)</f>
        <v>16</v>
      </c>
      <c r="F120" s="15">
        <f>VLOOKUP(A120,'RHB v. LHP'!C:AH, 12, FALSE)</f>
        <v>8</v>
      </c>
      <c r="G120" s="15">
        <f>VLOOKUP(A120,'RHB v. LHP'!C:AH, 13, FALSE)</f>
        <v>0</v>
      </c>
      <c r="H120" s="15">
        <f>VLOOKUP(A120,'RHB v. LHP'!C:AH, 6, FALSE)</f>
        <v>5</v>
      </c>
      <c r="I120" s="15">
        <f>VLOOKUP(A120,'RHB v. LHP'!C:AH, 25, FALSE)</f>
        <v>0</v>
      </c>
      <c r="J120" s="15">
        <f>VLOOKUP(A120,'RHB v. LHP'!C:AH, 17, FALSE)</f>
        <v>16</v>
      </c>
      <c r="K120" s="23">
        <f>VLOOKUP(A120,'RHB v. LHP'!C:AH, 32, FALSE)</f>
        <v>0</v>
      </c>
      <c r="L120" s="17">
        <f t="shared" si="1"/>
        <v>2.166666667</v>
      </c>
      <c r="M120" s="17">
        <f t="shared" si="2"/>
        <v>0.4569230769</v>
      </c>
      <c r="N120" s="24">
        <f t="shared" si="3"/>
        <v>0.2615384615</v>
      </c>
      <c r="O120" s="24">
        <f t="shared" si="4"/>
        <v>0.08615384615</v>
      </c>
      <c r="P120" s="24">
        <f t="shared" si="5"/>
        <v>0.4769230769</v>
      </c>
      <c r="Q120" s="24">
        <f t="shared" si="6"/>
        <v>0.01230769231</v>
      </c>
      <c r="R120" s="24">
        <f t="shared" si="7"/>
        <v>0.1815384615</v>
      </c>
      <c r="S120" s="17">
        <f t="shared" si="8"/>
        <v>0</v>
      </c>
      <c r="T120" s="17">
        <f t="shared" si="9"/>
        <v>1.475384615</v>
      </c>
      <c r="U120" s="27">
        <f t="shared" si="10"/>
        <v>4222.326244</v>
      </c>
      <c r="V120" s="14"/>
      <c r="W120" s="14"/>
      <c r="X120" s="14"/>
      <c r="Y120" s="14"/>
      <c r="Z120" s="14"/>
    </row>
    <row r="121">
      <c r="A121" s="4" t="s">
        <v>82</v>
      </c>
      <c r="B121" s="13"/>
      <c r="C121" s="12">
        <f>VLOOKUP(A121,'RHB v. LHP'!C:AH, 5, FALSE)</f>
        <v>69</v>
      </c>
      <c r="D121" s="22">
        <f>VLOOKUP(A121,'RHB v. LHP'!C:AH, 8, FALSE)</f>
        <v>122</v>
      </c>
      <c r="E121" s="22">
        <f>VLOOKUP(A121,'RHB v. LHP'!C:AH, 31, FALSE)</f>
        <v>17</v>
      </c>
      <c r="F121" s="15">
        <f>VLOOKUP(A121,'RHB v. LHP'!C:AH, 12, FALSE)</f>
        <v>8</v>
      </c>
      <c r="G121" s="15">
        <f>VLOOKUP(A121,'RHB v. LHP'!C:AH, 13, FALSE)</f>
        <v>0</v>
      </c>
      <c r="H121" s="15">
        <f>VLOOKUP(A121,'RHB v. LHP'!C:AH, 6, FALSE)</f>
        <v>6</v>
      </c>
      <c r="I121" s="15">
        <f>VLOOKUP(A121,'RHB v. LHP'!C:AH, 25, FALSE)</f>
        <v>0</v>
      </c>
      <c r="J121" s="15">
        <f>VLOOKUP(A121,'RHB v. LHP'!C:AH, 17, FALSE)</f>
        <v>12</v>
      </c>
      <c r="K121" s="23">
        <f>VLOOKUP(A121,'RHB v. LHP'!C:AH, 32, FALSE)</f>
        <v>0</v>
      </c>
      <c r="L121" s="17">
        <f t="shared" si="1"/>
        <v>1.768115942</v>
      </c>
      <c r="M121" s="17">
        <f t="shared" si="2"/>
        <v>0.4580152672</v>
      </c>
      <c r="N121" s="24">
        <f t="shared" si="3"/>
        <v>0.2595419847</v>
      </c>
      <c r="O121" s="24">
        <f t="shared" si="4"/>
        <v>0.08549618321</v>
      </c>
      <c r="P121" s="24">
        <f t="shared" si="5"/>
        <v>0.4885496183</v>
      </c>
      <c r="Q121" s="24">
        <f t="shared" si="6"/>
        <v>0.01221374046</v>
      </c>
      <c r="R121" s="24">
        <f t="shared" si="7"/>
        <v>0.1679389313</v>
      </c>
      <c r="S121" s="17">
        <f t="shared" si="8"/>
        <v>0</v>
      </c>
      <c r="T121" s="17">
        <f t="shared" si="9"/>
        <v>1.471755725</v>
      </c>
      <c r="U121" s="27">
        <f t="shared" si="10"/>
        <v>4211.940913</v>
      </c>
      <c r="V121" s="14"/>
      <c r="W121" s="14"/>
      <c r="X121" s="14"/>
      <c r="Y121" s="14"/>
      <c r="Z121" s="14"/>
    </row>
    <row r="122">
      <c r="A122" s="4" t="s">
        <v>358</v>
      </c>
      <c r="B122" s="13"/>
      <c r="C122" s="12">
        <f>VLOOKUP(A122,'RHB v. LHP'!C:AH, 5, FALSE)</f>
        <v>42</v>
      </c>
      <c r="D122" s="22">
        <f>VLOOKUP(A122,'RHB v. LHP'!C:AH, 8, FALSE)</f>
        <v>89</v>
      </c>
      <c r="E122" s="22">
        <f>VLOOKUP(A122,'RHB v. LHP'!C:AH, 31, FALSE)</f>
        <v>15</v>
      </c>
      <c r="F122" s="15">
        <f>VLOOKUP(A122,'RHB v. LHP'!C:AH, 12, FALSE)</f>
        <v>6</v>
      </c>
      <c r="G122" s="15">
        <f>VLOOKUP(A122,'RHB v. LHP'!C:AH, 13, FALSE)</f>
        <v>0</v>
      </c>
      <c r="H122" s="15">
        <f>VLOOKUP(A122,'RHB v. LHP'!C:AH, 6, FALSE)</f>
        <v>5</v>
      </c>
      <c r="I122" s="15">
        <f>VLOOKUP(A122,'RHB v. LHP'!C:AH, 25, FALSE)</f>
        <v>1</v>
      </c>
      <c r="J122" s="15">
        <f>VLOOKUP(A122,'RHB v. LHP'!C:AH, 17, FALSE)</f>
        <v>5</v>
      </c>
      <c r="K122" s="23">
        <f>VLOOKUP(A122,'RHB v. LHP'!C:AH, 32, FALSE)</f>
        <v>0</v>
      </c>
      <c r="L122" s="17">
        <f t="shared" si="1"/>
        <v>2.119047619</v>
      </c>
      <c r="M122" s="17">
        <f t="shared" si="2"/>
        <v>0.4726688103</v>
      </c>
      <c r="N122" s="24">
        <f t="shared" si="3"/>
        <v>0.2572347267</v>
      </c>
      <c r="O122" s="24">
        <f t="shared" si="4"/>
        <v>0.09003215434</v>
      </c>
      <c r="P122" s="24">
        <f t="shared" si="5"/>
        <v>0.498392283</v>
      </c>
      <c r="Q122" s="24">
        <f t="shared" si="6"/>
        <v>0.01607717042</v>
      </c>
      <c r="R122" s="24">
        <f t="shared" si="7"/>
        <v>0.154340836</v>
      </c>
      <c r="S122" s="17">
        <f t="shared" si="8"/>
        <v>0</v>
      </c>
      <c r="T122" s="17">
        <f t="shared" si="9"/>
        <v>1.488745981</v>
      </c>
      <c r="U122" s="27">
        <f t="shared" si="10"/>
        <v>4260.564438</v>
      </c>
      <c r="V122" s="14"/>
      <c r="W122" s="14"/>
      <c r="X122" s="14"/>
      <c r="Y122" s="14"/>
      <c r="Z122" s="14"/>
    </row>
    <row r="123">
      <c r="A123" s="4" t="s">
        <v>330</v>
      </c>
      <c r="B123" s="13"/>
      <c r="C123" s="12">
        <f>VLOOKUP(A123,'RHB v. LHP'!C:AH, 5, FALSE)</f>
        <v>53</v>
      </c>
      <c r="D123" s="22">
        <f>VLOOKUP(A123,'RHB v. LHP'!C:AH, 8, FALSE)</f>
        <v>93</v>
      </c>
      <c r="E123" s="22">
        <f>VLOOKUP(A123,'RHB v. LHP'!C:AH, 31, FALSE)</f>
        <v>19</v>
      </c>
      <c r="F123" s="15">
        <f>VLOOKUP(A123,'RHB v. LHP'!C:AH, 12, FALSE)</f>
        <v>6</v>
      </c>
      <c r="G123" s="15">
        <f>VLOOKUP(A123,'RHB v. LHP'!C:AH, 13, FALSE)</f>
        <v>0</v>
      </c>
      <c r="H123" s="15">
        <f>VLOOKUP(A123,'RHB v. LHP'!C:AH, 6, FALSE)</f>
        <v>4</v>
      </c>
      <c r="I123" s="15">
        <f>VLOOKUP(A123,'RHB v. LHP'!C:AH, 25, FALSE)</f>
        <v>2</v>
      </c>
      <c r="J123" s="15">
        <f>VLOOKUP(A123,'RHB v. LHP'!C:AH, 17, FALSE)</f>
        <v>5</v>
      </c>
      <c r="K123" s="23">
        <f>VLOOKUP(A123,'RHB v. LHP'!C:AH, 32, FALSE)</f>
        <v>0</v>
      </c>
      <c r="L123" s="17">
        <f t="shared" si="1"/>
        <v>1.754716981</v>
      </c>
      <c r="M123" s="17">
        <f t="shared" si="2"/>
        <v>0.4888178914</v>
      </c>
      <c r="N123" s="24">
        <f t="shared" si="3"/>
        <v>0.2555910543</v>
      </c>
      <c r="O123" s="24">
        <f t="shared" si="4"/>
        <v>0.08945686901</v>
      </c>
      <c r="P123" s="24">
        <f t="shared" si="5"/>
        <v>0.4792332268</v>
      </c>
      <c r="Q123" s="24">
        <f t="shared" si="6"/>
        <v>0.01916932907</v>
      </c>
      <c r="R123" s="24">
        <f t="shared" si="7"/>
        <v>0.1533546326</v>
      </c>
      <c r="S123" s="17">
        <f t="shared" si="8"/>
        <v>0</v>
      </c>
      <c r="T123" s="17">
        <f t="shared" si="9"/>
        <v>1.485623003</v>
      </c>
      <c r="U123" s="27">
        <f t="shared" si="10"/>
        <v>4251.626952</v>
      </c>
      <c r="V123" s="14"/>
      <c r="W123" s="14"/>
      <c r="X123" s="14"/>
      <c r="Y123" s="14"/>
      <c r="Z123" s="14"/>
    </row>
    <row r="124">
      <c r="A124" s="4" t="s">
        <v>85</v>
      </c>
      <c r="B124" s="13"/>
      <c r="C124" s="12">
        <f>VLOOKUP(A124,'RHB v. LHP'!C:AH, 5, FALSE)</f>
        <v>84</v>
      </c>
      <c r="D124" s="22">
        <f>VLOOKUP(A124,'RHB v. LHP'!C:AH, 8, FALSE)</f>
        <v>192</v>
      </c>
      <c r="E124" s="22">
        <f>VLOOKUP(A124,'RHB v. LHP'!C:AH, 31, FALSE)</f>
        <v>29</v>
      </c>
      <c r="F124" s="15">
        <f>VLOOKUP(A124,'RHB v. LHP'!C:AH, 12, FALSE)</f>
        <v>6</v>
      </c>
      <c r="G124" s="15">
        <f>VLOOKUP(A124,'RHB v. LHP'!C:AH, 13, FALSE)</f>
        <v>0</v>
      </c>
      <c r="H124" s="15">
        <f>VLOOKUP(A124,'RHB v. LHP'!C:AH, 6, FALSE)</f>
        <v>11</v>
      </c>
      <c r="I124" s="15">
        <f>VLOOKUP(A124,'RHB v. LHP'!C:AH, 25, FALSE)</f>
        <v>2</v>
      </c>
      <c r="J124" s="15">
        <f>VLOOKUP(A124,'RHB v. LHP'!C:AH, 17, FALSE)</f>
        <v>11</v>
      </c>
      <c r="K124" s="23">
        <f>VLOOKUP(A124,'RHB v. LHP'!C:AH, 32, FALSE)</f>
        <v>0</v>
      </c>
      <c r="L124" s="17">
        <f t="shared" si="1"/>
        <v>2.285714286</v>
      </c>
      <c r="M124" s="17">
        <f t="shared" si="2"/>
        <v>0.4634482759</v>
      </c>
      <c r="N124" s="24">
        <f t="shared" si="3"/>
        <v>0.2206896552</v>
      </c>
      <c r="O124" s="24">
        <f t="shared" si="4"/>
        <v>0.07724137931</v>
      </c>
      <c r="P124" s="24">
        <f t="shared" si="5"/>
        <v>0.5103448276</v>
      </c>
      <c r="Q124" s="24">
        <f t="shared" si="6"/>
        <v>0.01655172414</v>
      </c>
      <c r="R124" s="24">
        <f t="shared" si="7"/>
        <v>0.1489655172</v>
      </c>
      <c r="S124" s="17">
        <f t="shared" si="8"/>
        <v>0</v>
      </c>
      <c r="T124" s="17">
        <f t="shared" si="9"/>
        <v>1.437241379</v>
      </c>
      <c r="U124" s="27">
        <f t="shared" si="10"/>
        <v>4113.166107</v>
      </c>
      <c r="V124" s="14"/>
      <c r="W124" s="14"/>
      <c r="X124" s="14"/>
      <c r="Y124" s="14"/>
      <c r="Z124" s="14"/>
    </row>
    <row r="125">
      <c r="A125" s="4" t="s">
        <v>109</v>
      </c>
      <c r="B125" s="13"/>
      <c r="C125" s="12">
        <f>VLOOKUP(A125,'RHB v. LHP'!C:AH, 5, FALSE)</f>
        <v>82</v>
      </c>
      <c r="D125" s="22">
        <f>VLOOKUP(A125,'RHB v. LHP'!C:AH, 8, FALSE)</f>
        <v>168</v>
      </c>
      <c r="E125" s="22">
        <f>VLOOKUP(A125,'RHB v. LHP'!C:AH, 31, FALSE)</f>
        <v>24</v>
      </c>
      <c r="F125" s="15">
        <f>VLOOKUP(A125,'RHB v. LHP'!C:AH, 12, FALSE)</f>
        <v>3</v>
      </c>
      <c r="G125" s="15">
        <f>VLOOKUP(A125,'RHB v. LHP'!C:AH, 13, FALSE)</f>
        <v>1</v>
      </c>
      <c r="H125" s="15">
        <f>VLOOKUP(A125,'RHB v. LHP'!C:AH, 6, FALSE)</f>
        <v>9</v>
      </c>
      <c r="I125" s="15">
        <f>VLOOKUP(A125,'RHB v. LHP'!C:AH, 25, FALSE)</f>
        <v>0</v>
      </c>
      <c r="J125" s="15">
        <f>VLOOKUP(A125,'RHB v. LHP'!C:AH, 17, FALSE)</f>
        <v>20</v>
      </c>
      <c r="K125" s="23">
        <f>VLOOKUP(A125,'RHB v. LHP'!C:AH, 32, FALSE)</f>
        <v>0</v>
      </c>
      <c r="L125" s="17">
        <f t="shared" si="1"/>
        <v>2.048780488</v>
      </c>
      <c r="M125" s="17">
        <f t="shared" si="2"/>
        <v>0.4579172611</v>
      </c>
      <c r="N125" s="24">
        <f t="shared" si="3"/>
        <v>0.2068473609</v>
      </c>
      <c r="O125" s="24">
        <f t="shared" si="4"/>
        <v>0.09129814551</v>
      </c>
      <c r="P125" s="24">
        <f t="shared" si="5"/>
        <v>0.4992867332</v>
      </c>
      <c r="Q125" s="24">
        <f t="shared" si="6"/>
        <v>0.01141226819</v>
      </c>
      <c r="R125" s="24">
        <f t="shared" si="7"/>
        <v>0.179743224</v>
      </c>
      <c r="S125" s="17">
        <f t="shared" si="8"/>
        <v>0</v>
      </c>
      <c r="T125" s="17">
        <f t="shared" si="9"/>
        <v>1.446504993</v>
      </c>
      <c r="U125" s="27">
        <f t="shared" si="10"/>
        <v>4139.677159</v>
      </c>
      <c r="V125" s="14"/>
      <c r="W125" s="14"/>
      <c r="X125" s="14"/>
      <c r="Y125" s="14"/>
      <c r="Z125" s="14"/>
    </row>
    <row r="126">
      <c r="A126" s="4" t="s">
        <v>55</v>
      </c>
      <c r="B126" s="13"/>
      <c r="C126" s="12">
        <f>VLOOKUP(A126,'RHB v. LHP'!C:AH, 5, FALSE)</f>
        <v>80</v>
      </c>
      <c r="D126" s="22">
        <f>VLOOKUP(A126,'RHB v. LHP'!C:AH, 8, FALSE)</f>
        <v>177</v>
      </c>
      <c r="E126" s="22">
        <f>VLOOKUP(A126,'RHB v. LHP'!C:AH, 31, FALSE)</f>
        <v>25</v>
      </c>
      <c r="F126" s="15">
        <f>VLOOKUP(A126,'RHB v. LHP'!C:AH, 12, FALSE)</f>
        <v>6</v>
      </c>
      <c r="G126" s="15">
        <f>VLOOKUP(A126,'RHB v. LHP'!C:AH, 13, FALSE)</f>
        <v>0</v>
      </c>
      <c r="H126" s="15">
        <f>VLOOKUP(A126,'RHB v. LHP'!C:AH, 6, FALSE)</f>
        <v>11</v>
      </c>
      <c r="I126" s="15">
        <f>VLOOKUP(A126,'RHB v. LHP'!C:AH, 25, FALSE)</f>
        <v>1</v>
      </c>
      <c r="J126" s="15">
        <f>VLOOKUP(A126,'RHB v. LHP'!C:AH, 17, FALSE)</f>
        <v>9</v>
      </c>
      <c r="K126" s="23">
        <f>VLOOKUP(A126,'RHB v. LHP'!C:AH, 32, FALSE)</f>
        <v>0</v>
      </c>
      <c r="L126" s="17">
        <f t="shared" si="1"/>
        <v>2.2125</v>
      </c>
      <c r="M126" s="17">
        <f t="shared" si="2"/>
        <v>0.4563380282</v>
      </c>
      <c r="N126" s="24">
        <f t="shared" si="3"/>
        <v>0.2253521127</v>
      </c>
      <c r="O126" s="24">
        <f t="shared" si="4"/>
        <v>0.07887323944</v>
      </c>
      <c r="P126" s="24">
        <f t="shared" si="5"/>
        <v>0.5211267606</v>
      </c>
      <c r="Q126" s="24">
        <f t="shared" si="6"/>
        <v>0.01408450704</v>
      </c>
      <c r="R126" s="24">
        <f t="shared" si="7"/>
        <v>0.1464788732</v>
      </c>
      <c r="S126" s="17">
        <f t="shared" si="8"/>
        <v>0</v>
      </c>
      <c r="T126" s="17">
        <f t="shared" si="9"/>
        <v>1.442253521</v>
      </c>
      <c r="U126" s="27">
        <f t="shared" si="10"/>
        <v>4127.510094</v>
      </c>
      <c r="V126" s="14"/>
      <c r="W126" s="14"/>
      <c r="X126" s="14"/>
      <c r="Y126" s="14"/>
      <c r="Z126" s="14"/>
    </row>
    <row r="127">
      <c r="A127" s="4" t="s">
        <v>102</v>
      </c>
      <c r="B127" s="13"/>
      <c r="C127" s="12">
        <f>VLOOKUP(A127,'RHB v. LHP'!C:AH, 5, FALSE)</f>
        <v>55</v>
      </c>
      <c r="D127" s="22">
        <f>VLOOKUP(A127,'RHB v. LHP'!C:AH, 8, FALSE)</f>
        <v>127</v>
      </c>
      <c r="E127" s="22">
        <f>VLOOKUP(A127,'RHB v. LHP'!C:AH, 31, FALSE)</f>
        <v>19</v>
      </c>
      <c r="F127" s="15">
        <f>VLOOKUP(A127,'RHB v. LHP'!C:AH, 12, FALSE)</f>
        <v>5</v>
      </c>
      <c r="G127" s="15">
        <f>VLOOKUP(A127,'RHB v. LHP'!C:AH, 13, FALSE)</f>
        <v>3</v>
      </c>
      <c r="H127" s="15">
        <f>VLOOKUP(A127,'RHB v. LHP'!C:AH, 6, FALSE)</f>
        <v>4</v>
      </c>
      <c r="I127" s="15">
        <f>VLOOKUP(A127,'RHB v. LHP'!C:AH, 25, FALSE)</f>
        <v>1</v>
      </c>
      <c r="J127" s="15">
        <f>VLOOKUP(A127,'RHB v. LHP'!C:AH, 17, FALSE)</f>
        <v>10</v>
      </c>
      <c r="K127" s="23">
        <f>VLOOKUP(A127,'RHB v. LHP'!C:AH, 32, FALSE)</f>
        <v>2</v>
      </c>
      <c r="L127" s="17">
        <f t="shared" si="1"/>
        <v>2.309090909</v>
      </c>
      <c r="M127" s="17">
        <f t="shared" si="2"/>
        <v>0.4636363636</v>
      </c>
      <c r="N127" s="24">
        <f t="shared" si="3"/>
        <v>0.2348484848</v>
      </c>
      <c r="O127" s="24">
        <f t="shared" si="4"/>
        <v>0.1212121212</v>
      </c>
      <c r="P127" s="24">
        <f t="shared" si="5"/>
        <v>0.4545454545</v>
      </c>
      <c r="Q127" s="24">
        <f t="shared" si="6"/>
        <v>0.01515151515</v>
      </c>
      <c r="R127" s="24">
        <f t="shared" si="7"/>
        <v>0.1606060606</v>
      </c>
      <c r="S127" s="17">
        <f t="shared" si="8"/>
        <v>0.01515151515</v>
      </c>
      <c r="T127" s="17">
        <f t="shared" si="9"/>
        <v>1.465151515</v>
      </c>
      <c r="U127" s="27">
        <f t="shared" si="10"/>
        <v>4193.040669</v>
      </c>
      <c r="V127" s="14"/>
      <c r="W127" s="14"/>
      <c r="X127" s="14"/>
      <c r="Y127" s="14"/>
      <c r="Z127" s="14"/>
    </row>
    <row r="128">
      <c r="A128" s="4" t="s">
        <v>116</v>
      </c>
      <c r="B128" s="13"/>
      <c r="C128" s="12">
        <f>VLOOKUP(A128,'RHB v. LHP'!C:AH, 5, FALSE)</f>
        <v>68</v>
      </c>
      <c r="D128" s="22">
        <f>VLOOKUP(A128,'RHB v. LHP'!C:AH, 8, FALSE)</f>
        <v>148</v>
      </c>
      <c r="E128" s="22">
        <f>VLOOKUP(A128,'RHB v. LHP'!C:AH, 31, FALSE)</f>
        <v>20</v>
      </c>
      <c r="F128" s="15">
        <f>VLOOKUP(A128,'RHB v. LHP'!C:AH, 12, FALSE)</f>
        <v>9</v>
      </c>
      <c r="G128" s="15">
        <f>VLOOKUP(A128,'RHB v. LHP'!C:AH, 13, FALSE)</f>
        <v>2</v>
      </c>
      <c r="H128" s="15">
        <f>VLOOKUP(A128,'RHB v. LHP'!C:AH, 6, FALSE)</f>
        <v>4</v>
      </c>
      <c r="I128" s="15">
        <f>VLOOKUP(A128,'RHB v. LHP'!C:AH, 25, FALSE)</f>
        <v>1</v>
      </c>
      <c r="J128" s="15">
        <f>VLOOKUP(A128,'RHB v. LHP'!C:AH, 17, FALSE)</f>
        <v>9</v>
      </c>
      <c r="K128" s="23">
        <f>VLOOKUP(A128,'RHB v. LHP'!C:AH, 32, FALSE)</f>
        <v>4</v>
      </c>
      <c r="L128" s="17">
        <f t="shared" si="1"/>
        <v>2.176470588</v>
      </c>
      <c r="M128" s="17">
        <f t="shared" si="2"/>
        <v>0.4537444934</v>
      </c>
      <c r="N128" s="24">
        <f t="shared" si="3"/>
        <v>0.2569750367</v>
      </c>
      <c r="O128" s="24">
        <f t="shared" si="4"/>
        <v>0.1057268722</v>
      </c>
      <c r="P128" s="24">
        <f t="shared" si="5"/>
        <v>0.4405286344</v>
      </c>
      <c r="Q128" s="24">
        <f t="shared" si="6"/>
        <v>0.01468428781</v>
      </c>
      <c r="R128" s="24">
        <f t="shared" si="7"/>
        <v>0.1527165932</v>
      </c>
      <c r="S128" s="17">
        <f t="shared" si="8"/>
        <v>0.02936857562</v>
      </c>
      <c r="T128" s="17">
        <f t="shared" si="9"/>
        <v>1.453744493</v>
      </c>
      <c r="U128" s="27">
        <f t="shared" si="10"/>
        <v>4160.395508</v>
      </c>
      <c r="V128" s="14"/>
      <c r="W128" s="14"/>
      <c r="X128" s="14"/>
      <c r="Y128" s="14"/>
      <c r="Z128" s="14"/>
    </row>
    <row r="129">
      <c r="A129" s="4" t="s">
        <v>258</v>
      </c>
      <c r="B129" s="13"/>
      <c r="C129" s="12">
        <f>VLOOKUP(A129,'RHB v. LHP'!C:AH, 5, FALSE)</f>
        <v>39</v>
      </c>
      <c r="D129" s="22">
        <f>VLOOKUP(A129,'RHB v. LHP'!C:AH, 8, FALSE)</f>
        <v>76</v>
      </c>
      <c r="E129" s="22">
        <f>VLOOKUP(A129,'RHB v. LHP'!C:AH, 31, FALSE)</f>
        <v>16</v>
      </c>
      <c r="F129" s="15">
        <f>VLOOKUP(A129,'RHB v. LHP'!C:AH, 12, FALSE)</f>
        <v>5</v>
      </c>
      <c r="G129" s="15">
        <f>VLOOKUP(A129,'RHB v. LHP'!C:AH, 13, FALSE)</f>
        <v>0</v>
      </c>
      <c r="H129" s="15">
        <f>VLOOKUP(A129,'RHB v. LHP'!C:AH, 6, FALSE)</f>
        <v>3</v>
      </c>
      <c r="I129" s="15">
        <f>VLOOKUP(A129,'RHB v. LHP'!C:AH, 25, FALSE)</f>
        <v>1</v>
      </c>
      <c r="J129" s="15">
        <f>VLOOKUP(A129,'RHB v. LHP'!C:AH, 17, FALSE)</f>
        <v>7</v>
      </c>
      <c r="K129" s="23">
        <f>VLOOKUP(A129,'RHB v. LHP'!C:AH, 32, FALSE)</f>
        <v>0</v>
      </c>
      <c r="L129" s="17">
        <f t="shared" si="1"/>
        <v>1.948717949</v>
      </c>
      <c r="M129" s="17">
        <f t="shared" si="2"/>
        <v>0.4876847291</v>
      </c>
      <c r="N129" s="24">
        <f t="shared" si="3"/>
        <v>0.2545155993</v>
      </c>
      <c r="O129" s="24">
        <f t="shared" si="4"/>
        <v>0.09195402299</v>
      </c>
      <c r="P129" s="24">
        <f t="shared" si="5"/>
        <v>0.4761904762</v>
      </c>
      <c r="Q129" s="24">
        <f t="shared" si="6"/>
        <v>0.01642036125</v>
      </c>
      <c r="R129" s="24">
        <f t="shared" si="7"/>
        <v>0.1642036125</v>
      </c>
      <c r="S129" s="17">
        <f t="shared" si="8"/>
        <v>0</v>
      </c>
      <c r="T129" s="17">
        <f t="shared" si="9"/>
        <v>1.490968801</v>
      </c>
      <c r="U129" s="27">
        <f t="shared" si="10"/>
        <v>4266.925813</v>
      </c>
      <c r="V129" s="14"/>
      <c r="W129" s="14"/>
      <c r="X129" s="14"/>
      <c r="Y129" s="14"/>
      <c r="Z129" s="14"/>
    </row>
    <row r="130">
      <c r="A130" s="4" t="s">
        <v>37</v>
      </c>
      <c r="B130" s="13"/>
      <c r="C130" s="12">
        <f>VLOOKUP(A130,'RHB v. LHP'!C:AH, 5, FALSE)</f>
        <v>98</v>
      </c>
      <c r="D130" s="22">
        <f>VLOOKUP(A130,'RHB v. LHP'!C:AH, 8, FALSE)</f>
        <v>216</v>
      </c>
      <c r="E130" s="22">
        <f>VLOOKUP(A130,'RHB v. LHP'!C:AH, 31, FALSE)</f>
        <v>28</v>
      </c>
      <c r="F130" s="15">
        <f>VLOOKUP(A130,'RHB v. LHP'!C:AH, 12, FALSE)</f>
        <v>9</v>
      </c>
      <c r="G130" s="15">
        <f>VLOOKUP(A130,'RHB v. LHP'!C:AH, 13, FALSE)</f>
        <v>0</v>
      </c>
      <c r="H130" s="15">
        <f>VLOOKUP(A130,'RHB v. LHP'!C:AH, 6, FALSE)</f>
        <v>8</v>
      </c>
      <c r="I130" s="15">
        <f>VLOOKUP(A130,'RHB v. LHP'!C:AH, 25, FALSE)</f>
        <v>2</v>
      </c>
      <c r="J130" s="15">
        <f>VLOOKUP(A130,'RHB v. LHP'!C:AH, 17, FALSE)</f>
        <v>30</v>
      </c>
      <c r="K130" s="23">
        <f>VLOOKUP(A130,'RHB v. LHP'!C:AH, 32, FALSE)</f>
        <v>1</v>
      </c>
      <c r="L130" s="17">
        <f t="shared" si="1"/>
        <v>2.204081633</v>
      </c>
      <c r="M130" s="17">
        <f t="shared" si="2"/>
        <v>0.4445927904</v>
      </c>
      <c r="N130" s="24">
        <f t="shared" si="3"/>
        <v>0.2336448598</v>
      </c>
      <c r="O130" s="24">
        <f t="shared" si="4"/>
        <v>0.07476635514</v>
      </c>
      <c r="P130" s="24">
        <f t="shared" si="5"/>
        <v>0.4539385848</v>
      </c>
      <c r="Q130" s="24">
        <f t="shared" si="6"/>
        <v>0.01602136182</v>
      </c>
      <c r="R130" s="24">
        <f t="shared" si="7"/>
        <v>0.1949265688</v>
      </c>
      <c r="S130" s="17">
        <f t="shared" si="8"/>
        <v>0.006675567423</v>
      </c>
      <c r="T130" s="17">
        <f t="shared" si="9"/>
        <v>1.424566088</v>
      </c>
      <c r="U130" s="27">
        <f t="shared" si="10"/>
        <v>4076.891353</v>
      </c>
      <c r="V130" s="14"/>
      <c r="W130" s="14"/>
      <c r="X130" s="14"/>
      <c r="Y130" s="14"/>
      <c r="Z130" s="14"/>
    </row>
    <row r="131">
      <c r="A131" s="4" t="s">
        <v>49</v>
      </c>
      <c r="B131" s="13"/>
      <c r="C131" s="12">
        <f>VLOOKUP(A131,'RHB v. LHP'!C:AH, 5, FALSE)</f>
        <v>78</v>
      </c>
      <c r="D131" s="22">
        <f>VLOOKUP(A131,'RHB v. LHP'!C:AH, 8, FALSE)</f>
        <v>170</v>
      </c>
      <c r="E131" s="22">
        <f>VLOOKUP(A131,'RHB v. LHP'!C:AH, 31, FALSE)</f>
        <v>23</v>
      </c>
      <c r="F131" s="15">
        <f>VLOOKUP(A131,'RHB v. LHP'!C:AH, 12, FALSE)</f>
        <v>7</v>
      </c>
      <c r="G131" s="15">
        <f>VLOOKUP(A131,'RHB v. LHP'!C:AH, 13, FALSE)</f>
        <v>0</v>
      </c>
      <c r="H131" s="15">
        <f>VLOOKUP(A131,'RHB v. LHP'!C:AH, 6, FALSE)</f>
        <v>10</v>
      </c>
      <c r="I131" s="15">
        <f>VLOOKUP(A131,'RHB v. LHP'!C:AH, 25, FALSE)</f>
        <v>0</v>
      </c>
      <c r="J131" s="15">
        <f>VLOOKUP(A131,'RHB v. LHP'!C:AH, 17, FALSE)</f>
        <v>13</v>
      </c>
      <c r="K131" s="23">
        <f>VLOOKUP(A131,'RHB v. LHP'!C:AH, 32, FALSE)</f>
        <v>-1</v>
      </c>
      <c r="L131" s="17">
        <f t="shared" si="1"/>
        <v>2.179487179</v>
      </c>
      <c r="M131" s="17">
        <f t="shared" si="2"/>
        <v>0.4523470839</v>
      </c>
      <c r="N131" s="24">
        <f t="shared" si="3"/>
        <v>0.2347083926</v>
      </c>
      <c r="O131" s="24">
        <f t="shared" si="4"/>
        <v>0.07965860597</v>
      </c>
      <c r="P131" s="24">
        <f t="shared" si="5"/>
        <v>0.5120910384</v>
      </c>
      <c r="Q131" s="24">
        <f t="shared" si="6"/>
        <v>0.01137980085</v>
      </c>
      <c r="R131" s="24">
        <f t="shared" si="7"/>
        <v>0.1593172119</v>
      </c>
      <c r="S131" s="17">
        <f t="shared" si="8"/>
        <v>-0.007112375533</v>
      </c>
      <c r="T131" s="17">
        <f t="shared" si="9"/>
        <v>1.442389758</v>
      </c>
      <c r="U131" s="27">
        <f t="shared" si="10"/>
        <v>4127.899984</v>
      </c>
      <c r="V131" s="14"/>
      <c r="W131" s="14"/>
      <c r="X131" s="14"/>
      <c r="Y131" s="14"/>
      <c r="Z131" s="14"/>
    </row>
    <row r="132">
      <c r="A132" s="4" t="s">
        <v>271</v>
      </c>
      <c r="B132" s="13"/>
      <c r="C132" s="12">
        <f>VLOOKUP(A132,'RHB v. LHP'!C:AH, 5, FALSE)</f>
        <v>58</v>
      </c>
      <c r="D132" s="22">
        <f>VLOOKUP(A132,'RHB v. LHP'!C:AH, 8, FALSE)</f>
        <v>128</v>
      </c>
      <c r="E132" s="22">
        <f>VLOOKUP(A132,'RHB v. LHP'!C:AH, 31, FALSE)</f>
        <v>13</v>
      </c>
      <c r="F132" s="15">
        <f>VLOOKUP(A132,'RHB v. LHP'!C:AH, 12, FALSE)</f>
        <v>6</v>
      </c>
      <c r="G132" s="15">
        <f>VLOOKUP(A132,'RHB v. LHP'!C:AH, 13, FALSE)</f>
        <v>2</v>
      </c>
      <c r="H132" s="15">
        <f>VLOOKUP(A132,'RHB v. LHP'!C:AH, 6, FALSE)</f>
        <v>6</v>
      </c>
      <c r="I132" s="15">
        <f>VLOOKUP(A132,'RHB v. LHP'!C:AH, 25, FALSE)</f>
        <v>1</v>
      </c>
      <c r="J132" s="15">
        <f>VLOOKUP(A132,'RHB v. LHP'!C:AH, 17, FALSE)</f>
        <v>15</v>
      </c>
      <c r="K132" s="23">
        <f>VLOOKUP(A132,'RHB v. LHP'!C:AH, 32, FALSE)</f>
        <v>0</v>
      </c>
      <c r="L132" s="17">
        <f t="shared" si="1"/>
        <v>2.206896552</v>
      </c>
      <c r="M132" s="17">
        <f t="shared" si="2"/>
        <v>0.4357034796</v>
      </c>
      <c r="N132" s="24">
        <f t="shared" si="3"/>
        <v>0.2420574887</v>
      </c>
      <c r="O132" s="24">
        <f t="shared" si="4"/>
        <v>0.1089258699</v>
      </c>
      <c r="P132" s="24">
        <f t="shared" si="5"/>
        <v>0.4841149773</v>
      </c>
      <c r="Q132" s="24">
        <f t="shared" si="6"/>
        <v>0.01512859304</v>
      </c>
      <c r="R132" s="24">
        <f t="shared" si="7"/>
        <v>0.1754916793</v>
      </c>
      <c r="S132" s="17">
        <f t="shared" si="8"/>
        <v>0</v>
      </c>
      <c r="T132" s="17">
        <f t="shared" si="9"/>
        <v>1.461422088</v>
      </c>
      <c r="U132" s="27">
        <f t="shared" si="10"/>
        <v>4182.367615</v>
      </c>
      <c r="V132" s="14"/>
      <c r="W132" s="14"/>
      <c r="X132" s="14"/>
      <c r="Y132" s="14"/>
      <c r="Z132" s="14"/>
    </row>
    <row r="133">
      <c r="A133" s="4" t="s">
        <v>62</v>
      </c>
      <c r="B133" s="13"/>
      <c r="C133" s="12">
        <f>VLOOKUP(A133,'RHB v. LHP'!C:AH, 5, FALSE)</f>
        <v>38</v>
      </c>
      <c r="D133" s="22">
        <f>VLOOKUP(A133,'RHB v. LHP'!C:AH, 8, FALSE)</f>
        <v>76</v>
      </c>
      <c r="E133" s="22">
        <f>VLOOKUP(A133,'RHB v. LHP'!C:AH, 31, FALSE)</f>
        <v>8</v>
      </c>
      <c r="F133" s="15">
        <f>VLOOKUP(A133,'RHB v. LHP'!C:AH, 12, FALSE)</f>
        <v>4</v>
      </c>
      <c r="G133" s="15">
        <f>VLOOKUP(A133,'RHB v. LHP'!C:AH, 13, FALSE)</f>
        <v>1</v>
      </c>
      <c r="H133" s="15">
        <f>VLOOKUP(A133,'RHB v. LHP'!C:AH, 6, FALSE)</f>
        <v>5</v>
      </c>
      <c r="I133" s="15">
        <f>VLOOKUP(A133,'RHB v. LHP'!C:AH, 25, FALSE)</f>
        <v>0</v>
      </c>
      <c r="J133" s="15">
        <f>VLOOKUP(A133,'RHB v. LHP'!C:AH, 17, FALSE)</f>
        <v>8</v>
      </c>
      <c r="K133" s="23">
        <f>VLOOKUP(A133,'RHB v. LHP'!C:AH, 32, FALSE)</f>
        <v>0</v>
      </c>
      <c r="L133" s="17">
        <f t="shared" si="1"/>
        <v>2</v>
      </c>
      <c r="M133" s="17">
        <f t="shared" si="2"/>
        <v>0.4482758621</v>
      </c>
      <c r="N133" s="24">
        <f t="shared" si="3"/>
        <v>0.2463054187</v>
      </c>
      <c r="O133" s="24">
        <f t="shared" si="4"/>
        <v>0.105090312</v>
      </c>
      <c r="P133" s="24">
        <f t="shared" si="5"/>
        <v>0.5090311987</v>
      </c>
      <c r="Q133" s="24">
        <f t="shared" si="6"/>
        <v>0.013136289</v>
      </c>
      <c r="R133" s="24">
        <f t="shared" si="7"/>
        <v>0.1674876847</v>
      </c>
      <c r="S133" s="17">
        <f t="shared" si="8"/>
        <v>0</v>
      </c>
      <c r="T133" s="17">
        <f t="shared" si="9"/>
        <v>1.489326765</v>
      </c>
      <c r="U133" s="27">
        <f t="shared" si="10"/>
        <v>4262.226555</v>
      </c>
      <c r="V133" s="14"/>
      <c r="W133" s="14"/>
      <c r="X133" s="14"/>
      <c r="Y133" s="14"/>
      <c r="Z133" s="14"/>
    </row>
    <row r="134">
      <c r="A134" s="4" t="s">
        <v>223</v>
      </c>
      <c r="B134" s="13"/>
      <c r="C134" s="12">
        <f>VLOOKUP(A134,'RHB v. LHP'!C:AH, 5, FALSE)</f>
        <v>69</v>
      </c>
      <c r="D134" s="22">
        <f>VLOOKUP(A134,'RHB v. LHP'!C:AH, 8, FALSE)</f>
        <v>158</v>
      </c>
      <c r="E134" s="22">
        <f>VLOOKUP(A134,'RHB v. LHP'!C:AH, 31, FALSE)</f>
        <v>18</v>
      </c>
      <c r="F134" s="15">
        <f>VLOOKUP(A134,'RHB v. LHP'!C:AH, 12, FALSE)</f>
        <v>5</v>
      </c>
      <c r="G134" s="15">
        <f>VLOOKUP(A134,'RHB v. LHP'!C:AH, 13, FALSE)</f>
        <v>0</v>
      </c>
      <c r="H134" s="15">
        <f>VLOOKUP(A134,'RHB v. LHP'!C:AH, 6, FALSE)</f>
        <v>9</v>
      </c>
      <c r="I134" s="15">
        <f>VLOOKUP(A134,'RHB v. LHP'!C:AH, 25, FALSE)</f>
        <v>2</v>
      </c>
      <c r="J134" s="15">
        <f>VLOOKUP(A134,'RHB v. LHP'!C:AH, 17, FALSE)</f>
        <v>19</v>
      </c>
      <c r="K134" s="23">
        <f>VLOOKUP(A134,'RHB v. LHP'!C:AH, 32, FALSE)</f>
        <v>0</v>
      </c>
      <c r="L134" s="17">
        <f t="shared" si="1"/>
        <v>2.289855072</v>
      </c>
      <c r="M134" s="17">
        <f t="shared" si="2"/>
        <v>0.4384949349</v>
      </c>
      <c r="N134" s="24">
        <f t="shared" si="3"/>
        <v>0.2243125904</v>
      </c>
      <c r="O134" s="24">
        <f t="shared" si="4"/>
        <v>0.08104196816</v>
      </c>
      <c r="P134" s="24">
        <f t="shared" si="5"/>
        <v>0.506512301</v>
      </c>
      <c r="Q134" s="24">
        <f t="shared" si="6"/>
        <v>0.01736613603</v>
      </c>
      <c r="R134" s="24">
        <f t="shared" si="7"/>
        <v>0.1794500724</v>
      </c>
      <c r="S134" s="17">
        <f t="shared" si="8"/>
        <v>0</v>
      </c>
      <c r="T134" s="17">
        <f t="shared" si="9"/>
        <v>1.447178003</v>
      </c>
      <c r="U134" s="27">
        <f t="shared" si="10"/>
        <v>4141.603212</v>
      </c>
      <c r="V134" s="14"/>
      <c r="W134" s="14"/>
      <c r="X134" s="14"/>
      <c r="Y134" s="14"/>
      <c r="Z134" s="14"/>
    </row>
    <row r="135">
      <c r="A135" s="4" t="s">
        <v>100</v>
      </c>
      <c r="B135" s="13"/>
      <c r="C135" s="12">
        <f>VLOOKUP(A135,'RHB v. LHP'!C:AH, 5, FALSE)</f>
        <v>29</v>
      </c>
      <c r="D135" s="22">
        <f>VLOOKUP(A135,'RHB v. LHP'!C:AH, 8, FALSE)</f>
        <v>63</v>
      </c>
      <c r="E135" s="22">
        <f>VLOOKUP(A135,'RHB v. LHP'!C:AH, 31, FALSE)</f>
        <v>8</v>
      </c>
      <c r="F135" s="15">
        <f>VLOOKUP(A135,'RHB v. LHP'!C:AH, 12, FALSE)</f>
        <v>3</v>
      </c>
      <c r="G135" s="15">
        <f>VLOOKUP(A135,'RHB v. LHP'!C:AH, 13, FALSE)</f>
        <v>0</v>
      </c>
      <c r="H135" s="15">
        <f>VLOOKUP(A135,'RHB v. LHP'!C:AH, 6, FALSE)</f>
        <v>4</v>
      </c>
      <c r="I135" s="15">
        <f>VLOOKUP(A135,'RHB v. LHP'!C:AH, 25, FALSE)</f>
        <v>2</v>
      </c>
      <c r="J135" s="15">
        <f>VLOOKUP(A135,'RHB v. LHP'!C:AH, 17, FALSE)</f>
        <v>5</v>
      </c>
      <c r="K135" s="23">
        <f>VLOOKUP(A135,'RHB v. LHP'!C:AH, 32, FALSE)</f>
        <v>2</v>
      </c>
      <c r="L135" s="17">
        <f t="shared" si="1"/>
        <v>2.172413793</v>
      </c>
      <c r="M135" s="17">
        <f t="shared" si="2"/>
        <v>0.4580536913</v>
      </c>
      <c r="N135" s="24">
        <f t="shared" si="3"/>
        <v>0.2432885906</v>
      </c>
      <c r="O135" s="24">
        <f t="shared" si="4"/>
        <v>0.09395973154</v>
      </c>
      <c r="P135" s="24">
        <f t="shared" si="5"/>
        <v>0.5033557047</v>
      </c>
      <c r="Q135" s="24">
        <f t="shared" si="6"/>
        <v>0.02013422819</v>
      </c>
      <c r="R135" s="24">
        <f t="shared" si="7"/>
        <v>0.1610738255</v>
      </c>
      <c r="S135" s="17">
        <f t="shared" si="8"/>
        <v>0.01677852349</v>
      </c>
      <c r="T135" s="17">
        <f t="shared" si="9"/>
        <v>1.496644295</v>
      </c>
      <c r="U135" s="27">
        <f t="shared" si="10"/>
        <v>4283.168213</v>
      </c>
      <c r="V135" s="14"/>
      <c r="W135" s="14"/>
      <c r="X135" s="14"/>
      <c r="Y135" s="14"/>
      <c r="Z135" s="14"/>
    </row>
    <row r="136">
      <c r="A136" s="4" t="s">
        <v>68</v>
      </c>
      <c r="B136" s="13"/>
      <c r="C136" s="12">
        <f>VLOOKUP(A136,'RHB v. LHP'!C:AH, 5, FALSE)</f>
        <v>78</v>
      </c>
      <c r="D136" s="22">
        <f>VLOOKUP(A136,'RHB v. LHP'!C:AH, 8, FALSE)</f>
        <v>148</v>
      </c>
      <c r="E136" s="22">
        <f>VLOOKUP(A136,'RHB v. LHP'!C:AH, 31, FALSE)</f>
        <v>18</v>
      </c>
      <c r="F136" s="15">
        <f>VLOOKUP(A136,'RHB v. LHP'!C:AH, 12, FALSE)</f>
        <v>3</v>
      </c>
      <c r="G136" s="15">
        <f>VLOOKUP(A136,'RHB v. LHP'!C:AH, 13, FALSE)</f>
        <v>1</v>
      </c>
      <c r="H136" s="15">
        <f>VLOOKUP(A136,'RHB v. LHP'!C:AH, 6, FALSE)</f>
        <v>10</v>
      </c>
      <c r="I136" s="15">
        <f>VLOOKUP(A136,'RHB v. LHP'!C:AH, 25, FALSE)</f>
        <v>2</v>
      </c>
      <c r="J136" s="15">
        <f>VLOOKUP(A136,'RHB v. LHP'!C:AH, 17, FALSE)</f>
        <v>4</v>
      </c>
      <c r="K136" s="23">
        <f>VLOOKUP(A136,'RHB v. LHP'!C:AH, 32, FALSE)</f>
        <v>2</v>
      </c>
      <c r="L136" s="17">
        <f t="shared" si="1"/>
        <v>1.897435897</v>
      </c>
      <c r="M136" s="17">
        <f t="shared" si="2"/>
        <v>0.4449339207</v>
      </c>
      <c r="N136" s="24">
        <f t="shared" si="3"/>
        <v>0.2129221733</v>
      </c>
      <c r="O136" s="24">
        <f t="shared" si="4"/>
        <v>0.093979442</v>
      </c>
      <c r="P136" s="24">
        <f t="shared" si="5"/>
        <v>0.5286343612</v>
      </c>
      <c r="Q136" s="24">
        <f t="shared" si="6"/>
        <v>0.01762114537</v>
      </c>
      <c r="R136" s="24">
        <f t="shared" si="7"/>
        <v>0.1380323054</v>
      </c>
      <c r="S136" s="17">
        <f t="shared" si="8"/>
        <v>0.01468428781</v>
      </c>
      <c r="T136" s="17">
        <f t="shared" si="9"/>
        <v>1.450807636</v>
      </c>
      <c r="U136" s="27">
        <f t="shared" si="10"/>
        <v>4151.990669</v>
      </c>
      <c r="V136" s="14"/>
      <c r="W136" s="14"/>
      <c r="X136" s="14"/>
      <c r="Y136" s="14"/>
      <c r="Z136" s="14"/>
    </row>
    <row r="137">
      <c r="A137" s="4" t="s">
        <v>261</v>
      </c>
      <c r="B137" s="13"/>
      <c r="C137" s="12">
        <f>VLOOKUP(A137,'RHB v. LHP'!C:AH, 5, FALSE)</f>
        <v>41</v>
      </c>
      <c r="D137" s="22">
        <f>VLOOKUP(A137,'RHB v. LHP'!C:AH, 8, FALSE)</f>
        <v>81</v>
      </c>
      <c r="E137" s="22">
        <f>VLOOKUP(A137,'RHB v. LHP'!C:AH, 31, FALSE)</f>
        <v>19</v>
      </c>
      <c r="F137" s="15">
        <f>VLOOKUP(A137,'RHB v. LHP'!C:AH, 12, FALSE)</f>
        <v>5</v>
      </c>
      <c r="G137" s="15">
        <f>VLOOKUP(A137,'RHB v. LHP'!C:AH, 13, FALSE)</f>
        <v>1</v>
      </c>
      <c r="H137" s="15">
        <f>VLOOKUP(A137,'RHB v. LHP'!C:AH, 6, FALSE)</f>
        <v>2</v>
      </c>
      <c r="I137" s="15">
        <f>VLOOKUP(A137,'RHB v. LHP'!C:AH, 25, FALSE)</f>
        <v>0</v>
      </c>
      <c r="J137" s="15">
        <f>VLOOKUP(A137,'RHB v. LHP'!C:AH, 17, FALSE)</f>
        <v>4</v>
      </c>
      <c r="K137" s="23">
        <f>VLOOKUP(A137,'RHB v. LHP'!C:AH, 32, FALSE)</f>
        <v>1</v>
      </c>
      <c r="L137" s="17">
        <f t="shared" si="1"/>
        <v>1.975609756</v>
      </c>
      <c r="M137" s="17">
        <f t="shared" si="2"/>
        <v>0.4983713355</v>
      </c>
      <c r="N137" s="24">
        <f t="shared" si="3"/>
        <v>0.2524429967</v>
      </c>
      <c r="O137" s="24">
        <f t="shared" si="4"/>
        <v>0.1042345277</v>
      </c>
      <c r="P137" s="24">
        <f t="shared" si="5"/>
        <v>0.4560260586</v>
      </c>
      <c r="Q137" s="24">
        <f t="shared" si="6"/>
        <v>0.01302931596</v>
      </c>
      <c r="R137" s="24">
        <f t="shared" si="7"/>
        <v>0.1530944625</v>
      </c>
      <c r="S137" s="17">
        <f t="shared" si="8"/>
        <v>0.008143322476</v>
      </c>
      <c r="T137" s="17">
        <f t="shared" si="9"/>
        <v>1.48534202</v>
      </c>
      <c r="U137" s="27">
        <f t="shared" si="10"/>
        <v>4250.82282</v>
      </c>
      <c r="V137" s="14"/>
      <c r="W137" s="14"/>
      <c r="X137" s="14"/>
      <c r="Y137" s="14"/>
      <c r="Z137" s="14"/>
    </row>
    <row r="138">
      <c r="A138" s="4" t="s">
        <v>325</v>
      </c>
      <c r="B138" s="13"/>
      <c r="C138" s="12">
        <f>VLOOKUP(A138,'RHB v. LHP'!C:AH, 5, FALSE)</f>
        <v>133</v>
      </c>
      <c r="D138" s="22">
        <f>VLOOKUP(A138,'RHB v. LHP'!C:AH, 8, FALSE)</f>
        <v>295</v>
      </c>
      <c r="E138" s="22">
        <f>VLOOKUP(A138,'RHB v. LHP'!C:AH, 31, FALSE)</f>
        <v>50</v>
      </c>
      <c r="F138" s="15">
        <f>VLOOKUP(A138,'RHB v. LHP'!C:AH, 12, FALSE)</f>
        <v>11</v>
      </c>
      <c r="G138" s="15">
        <f>VLOOKUP(A138,'RHB v. LHP'!C:AH, 13, FALSE)</f>
        <v>1</v>
      </c>
      <c r="H138" s="15">
        <f>VLOOKUP(A138,'RHB v. LHP'!C:AH, 6, FALSE)</f>
        <v>10</v>
      </c>
      <c r="I138" s="15">
        <f>VLOOKUP(A138,'RHB v. LHP'!C:AH, 25, FALSE)</f>
        <v>0</v>
      </c>
      <c r="J138" s="15">
        <f>VLOOKUP(A138,'RHB v. LHP'!C:AH, 17, FALSE)</f>
        <v>16</v>
      </c>
      <c r="K138" s="23">
        <f>VLOOKUP(A138,'RHB v. LHP'!C:AH, 32, FALSE)</f>
        <v>4</v>
      </c>
      <c r="L138" s="17">
        <f t="shared" si="1"/>
        <v>2.218045113</v>
      </c>
      <c r="M138" s="17">
        <f t="shared" si="2"/>
        <v>0.481884058</v>
      </c>
      <c r="N138" s="24">
        <f t="shared" si="3"/>
        <v>0.2234299517</v>
      </c>
      <c r="O138" s="24">
        <f t="shared" si="4"/>
        <v>0.07729468599</v>
      </c>
      <c r="P138" s="24">
        <f t="shared" si="5"/>
        <v>0.4347826087</v>
      </c>
      <c r="Q138" s="24">
        <f t="shared" si="6"/>
        <v>0.009661835749</v>
      </c>
      <c r="R138" s="24">
        <f t="shared" si="7"/>
        <v>0.1425120773</v>
      </c>
      <c r="S138" s="17">
        <f t="shared" si="8"/>
        <v>0.02415458937</v>
      </c>
      <c r="T138" s="17">
        <f t="shared" si="9"/>
        <v>1.393719807</v>
      </c>
      <c r="U138" s="27">
        <f t="shared" si="10"/>
        <v>3988.61399</v>
      </c>
      <c r="V138" s="14"/>
      <c r="W138" s="14"/>
      <c r="X138" s="14"/>
      <c r="Y138" s="14"/>
      <c r="Z138" s="14"/>
    </row>
    <row r="139">
      <c r="A139" s="4" t="s">
        <v>338</v>
      </c>
      <c r="B139" s="13"/>
      <c r="C139" s="12">
        <f>VLOOKUP(A139,'RHB v. LHP'!C:AH, 5, FALSE)</f>
        <v>73</v>
      </c>
      <c r="D139" s="22">
        <f>VLOOKUP(A139,'RHB v. LHP'!C:AH, 8, FALSE)</f>
        <v>154</v>
      </c>
      <c r="E139" s="22">
        <f>VLOOKUP(A139,'RHB v. LHP'!C:AH, 31, FALSE)</f>
        <v>27</v>
      </c>
      <c r="F139" s="15">
        <f>VLOOKUP(A139,'RHB v. LHP'!C:AH, 12, FALSE)</f>
        <v>6</v>
      </c>
      <c r="G139" s="15">
        <f>VLOOKUP(A139,'RHB v. LHP'!C:AH, 13, FALSE)</f>
        <v>0</v>
      </c>
      <c r="H139" s="15">
        <f>VLOOKUP(A139,'RHB v. LHP'!C:AH, 6, FALSE)</f>
        <v>5</v>
      </c>
      <c r="I139" s="15">
        <f>VLOOKUP(A139,'RHB v. LHP'!C:AH, 25, FALSE)</f>
        <v>3</v>
      </c>
      <c r="J139" s="15">
        <f>VLOOKUP(A139,'RHB v. LHP'!C:AH, 17, FALSE)</f>
        <v>14</v>
      </c>
      <c r="K139" s="23">
        <f>VLOOKUP(A139,'RHB v. LHP'!C:AH, 32, FALSE)</f>
        <v>2</v>
      </c>
      <c r="L139" s="17">
        <f t="shared" si="1"/>
        <v>2.109589041</v>
      </c>
      <c r="M139" s="17">
        <f t="shared" si="2"/>
        <v>0.480349345</v>
      </c>
      <c r="N139" s="24">
        <f t="shared" si="3"/>
        <v>0.2328966521</v>
      </c>
      <c r="O139" s="24">
        <f t="shared" si="4"/>
        <v>0.08151382824</v>
      </c>
      <c r="P139" s="24">
        <f t="shared" si="5"/>
        <v>0.4512372635</v>
      </c>
      <c r="Q139" s="24">
        <f t="shared" si="6"/>
        <v>0.02037845706</v>
      </c>
      <c r="R139" s="24">
        <f t="shared" si="7"/>
        <v>0.1659388646</v>
      </c>
      <c r="S139" s="17">
        <f t="shared" si="8"/>
        <v>0.01455604076</v>
      </c>
      <c r="T139" s="17">
        <f t="shared" si="9"/>
        <v>1.446870451</v>
      </c>
      <c r="U139" s="27">
        <f t="shared" si="10"/>
        <v>4140.723046</v>
      </c>
      <c r="V139" s="14"/>
      <c r="W139" s="14"/>
      <c r="X139" s="14"/>
      <c r="Y139" s="14"/>
      <c r="Z139" s="14"/>
    </row>
    <row r="140">
      <c r="A140" s="4" t="s">
        <v>332</v>
      </c>
      <c r="B140" s="13"/>
      <c r="C140" s="12">
        <f>VLOOKUP(A140,'RHB v. LHP'!C:AH, 5, FALSE)</f>
        <v>55</v>
      </c>
      <c r="D140" s="22">
        <f>VLOOKUP(A140,'RHB v. LHP'!C:AH, 8, FALSE)</f>
        <v>103</v>
      </c>
      <c r="E140" s="22">
        <f>VLOOKUP(A140,'RHB v. LHP'!C:AH, 31, FALSE)</f>
        <v>15</v>
      </c>
      <c r="F140" s="15">
        <f>VLOOKUP(A140,'RHB v. LHP'!C:AH, 12, FALSE)</f>
        <v>4</v>
      </c>
      <c r="G140" s="15">
        <f>VLOOKUP(A140,'RHB v. LHP'!C:AH, 13, FALSE)</f>
        <v>1</v>
      </c>
      <c r="H140" s="15">
        <f>VLOOKUP(A140,'RHB v. LHP'!C:AH, 6, FALSE)</f>
        <v>4</v>
      </c>
      <c r="I140" s="15">
        <f>VLOOKUP(A140,'RHB v. LHP'!C:AH, 25, FALSE)</f>
        <v>1</v>
      </c>
      <c r="J140" s="15">
        <f>VLOOKUP(A140,'RHB v. LHP'!C:AH, 17, FALSE)</f>
        <v>16</v>
      </c>
      <c r="K140" s="23">
        <f>VLOOKUP(A140,'RHB v. LHP'!C:AH, 32, FALSE)</f>
        <v>0</v>
      </c>
      <c r="L140" s="17">
        <f t="shared" si="1"/>
        <v>1.872727273</v>
      </c>
      <c r="M140" s="17">
        <f t="shared" si="2"/>
        <v>0.4622641509</v>
      </c>
      <c r="N140" s="24">
        <f t="shared" si="3"/>
        <v>0.2358490566</v>
      </c>
      <c r="O140" s="24">
        <f t="shared" si="4"/>
        <v>0.1006289308</v>
      </c>
      <c r="P140" s="24">
        <f t="shared" si="5"/>
        <v>0.4716981132</v>
      </c>
      <c r="Q140" s="24">
        <f t="shared" si="6"/>
        <v>0.01572327044</v>
      </c>
      <c r="R140" s="24">
        <f t="shared" si="7"/>
        <v>0.1855345912</v>
      </c>
      <c r="S140" s="17">
        <f t="shared" si="8"/>
        <v>0</v>
      </c>
      <c r="T140" s="17">
        <f t="shared" si="9"/>
        <v>1.471698113</v>
      </c>
      <c r="U140" s="27">
        <f t="shared" si="10"/>
        <v>4211.776036</v>
      </c>
      <c r="V140" s="14"/>
      <c r="W140" s="14"/>
      <c r="X140" s="14"/>
      <c r="Y140" s="14"/>
      <c r="Z140" s="14"/>
    </row>
    <row r="141">
      <c r="A141" s="4" t="s">
        <v>199</v>
      </c>
      <c r="B141" s="13"/>
      <c r="C141" s="12">
        <f>VLOOKUP(A141,'RHB v. LHP'!C:AH, 5, FALSE)</f>
        <v>54</v>
      </c>
      <c r="D141" s="22">
        <f>VLOOKUP(A141,'RHB v. LHP'!C:AH, 8, FALSE)</f>
        <v>103</v>
      </c>
      <c r="E141" s="22">
        <f>VLOOKUP(A141,'RHB v. LHP'!C:AH, 31, FALSE)</f>
        <v>16</v>
      </c>
      <c r="F141" s="15">
        <f>VLOOKUP(A141,'RHB v. LHP'!C:AH, 12, FALSE)</f>
        <v>7</v>
      </c>
      <c r="G141" s="15">
        <f>VLOOKUP(A141,'RHB v. LHP'!C:AH, 13, FALSE)</f>
        <v>0</v>
      </c>
      <c r="H141" s="15">
        <f>VLOOKUP(A141,'RHB v. LHP'!C:AH, 6, FALSE)</f>
        <v>4</v>
      </c>
      <c r="I141" s="15">
        <f>VLOOKUP(A141,'RHB v. LHP'!C:AH, 25, FALSE)</f>
        <v>3</v>
      </c>
      <c r="J141" s="15">
        <f>VLOOKUP(A141,'RHB v. LHP'!C:AH, 17, FALSE)</f>
        <v>9</v>
      </c>
      <c r="K141" s="23">
        <f>VLOOKUP(A141,'RHB v. LHP'!C:AH, 32, FALSE)</f>
        <v>0</v>
      </c>
      <c r="L141" s="17">
        <f t="shared" si="1"/>
        <v>1.907407407</v>
      </c>
      <c r="M141" s="17">
        <f t="shared" si="2"/>
        <v>0.4669811321</v>
      </c>
      <c r="N141" s="24">
        <f t="shared" si="3"/>
        <v>0.2594339623</v>
      </c>
      <c r="O141" s="24">
        <f t="shared" si="4"/>
        <v>0.08805031447</v>
      </c>
      <c r="P141" s="24">
        <f t="shared" si="5"/>
        <v>0.4716981132</v>
      </c>
      <c r="Q141" s="24">
        <f t="shared" si="6"/>
        <v>0.02201257862</v>
      </c>
      <c r="R141" s="24">
        <f t="shared" si="7"/>
        <v>0.1635220126</v>
      </c>
      <c r="S141" s="17">
        <f t="shared" si="8"/>
        <v>0</v>
      </c>
      <c r="T141" s="17">
        <f t="shared" si="9"/>
        <v>1.471698113</v>
      </c>
      <c r="U141" s="27">
        <f t="shared" si="10"/>
        <v>4211.776036</v>
      </c>
      <c r="V141" s="14"/>
      <c r="W141" s="14"/>
      <c r="X141" s="14"/>
      <c r="Y141" s="14"/>
      <c r="Z141" s="14"/>
    </row>
    <row r="142">
      <c r="A142" s="4" t="s">
        <v>155</v>
      </c>
      <c r="B142" s="13"/>
      <c r="C142" s="12">
        <f>VLOOKUP(A142,'RHB v. LHP'!C:AH, 5, FALSE)</f>
        <v>78</v>
      </c>
      <c r="D142" s="22">
        <f>VLOOKUP(A142,'RHB v. LHP'!C:AH, 8, FALSE)</f>
        <v>143</v>
      </c>
      <c r="E142" s="22">
        <f>VLOOKUP(A142,'RHB v. LHP'!C:AH, 31, FALSE)</f>
        <v>22</v>
      </c>
      <c r="F142" s="15">
        <f>VLOOKUP(A142,'RHB v. LHP'!C:AH, 12, FALSE)</f>
        <v>7</v>
      </c>
      <c r="G142" s="15">
        <f>VLOOKUP(A142,'RHB v. LHP'!C:AH, 13, FALSE)</f>
        <v>0</v>
      </c>
      <c r="H142" s="15">
        <f>VLOOKUP(A142,'RHB v. LHP'!C:AH, 6, FALSE)</f>
        <v>6</v>
      </c>
      <c r="I142" s="15">
        <f>VLOOKUP(A142,'RHB v. LHP'!C:AH, 25, FALSE)</f>
        <v>0</v>
      </c>
      <c r="J142" s="15">
        <f>VLOOKUP(A142,'RHB v. LHP'!C:AH, 17, FALSE)</f>
        <v>15</v>
      </c>
      <c r="K142" s="23">
        <f>VLOOKUP(A142,'RHB v. LHP'!C:AH, 32, FALSE)</f>
        <v>0</v>
      </c>
      <c r="L142" s="17">
        <f t="shared" si="1"/>
        <v>1.833333333</v>
      </c>
      <c r="M142" s="17">
        <f t="shared" si="2"/>
        <v>0.4659763314</v>
      </c>
      <c r="N142" s="24">
        <f t="shared" si="3"/>
        <v>0.2440828402</v>
      </c>
      <c r="O142" s="24">
        <f t="shared" si="4"/>
        <v>0.08284023669</v>
      </c>
      <c r="P142" s="24">
        <f t="shared" si="5"/>
        <v>0.4733727811</v>
      </c>
      <c r="Q142" s="24">
        <f t="shared" si="6"/>
        <v>0.01183431953</v>
      </c>
      <c r="R142" s="24">
        <f t="shared" si="7"/>
        <v>0.1715976331</v>
      </c>
      <c r="S142" s="17">
        <f t="shared" si="8"/>
        <v>0</v>
      </c>
      <c r="T142" s="17">
        <f t="shared" si="9"/>
        <v>1.449704142</v>
      </c>
      <c r="U142" s="27">
        <f t="shared" si="10"/>
        <v>4148.832637</v>
      </c>
      <c r="V142" s="14"/>
      <c r="W142" s="14"/>
      <c r="X142" s="14"/>
      <c r="Y142" s="14"/>
      <c r="Z142" s="14"/>
    </row>
    <row r="143">
      <c r="A143" s="4" t="s">
        <v>147</v>
      </c>
      <c r="B143" s="13"/>
      <c r="C143" s="12">
        <f>VLOOKUP(A143,'RHB v. LHP'!C:AH, 5, FALSE)</f>
        <v>81</v>
      </c>
      <c r="D143" s="22">
        <f>VLOOKUP(A143,'RHB v. LHP'!C:AH, 8, FALSE)</f>
        <v>151</v>
      </c>
      <c r="E143" s="22">
        <f>VLOOKUP(A143,'RHB v. LHP'!C:AH, 31, FALSE)</f>
        <v>20</v>
      </c>
      <c r="F143" s="15">
        <f>VLOOKUP(A143,'RHB v. LHP'!C:AH, 12, FALSE)</f>
        <v>9</v>
      </c>
      <c r="G143" s="15">
        <f>VLOOKUP(A143,'RHB v. LHP'!C:AH, 13, FALSE)</f>
        <v>0</v>
      </c>
      <c r="H143" s="15">
        <f>VLOOKUP(A143,'RHB v. LHP'!C:AH, 6, FALSE)</f>
        <v>6</v>
      </c>
      <c r="I143" s="15">
        <f>VLOOKUP(A143,'RHB v. LHP'!C:AH, 25, FALSE)</f>
        <v>1</v>
      </c>
      <c r="J143" s="15">
        <f>VLOOKUP(A143,'RHB v. LHP'!C:AH, 17, FALSE)</f>
        <v>14</v>
      </c>
      <c r="K143" s="23">
        <f>VLOOKUP(A143,'RHB v. LHP'!C:AH, 32, FALSE)</f>
        <v>1</v>
      </c>
      <c r="L143" s="17">
        <f t="shared" si="1"/>
        <v>1.864197531</v>
      </c>
      <c r="M143" s="17">
        <f t="shared" si="2"/>
        <v>0.451754386</v>
      </c>
      <c r="N143" s="24">
        <f t="shared" si="3"/>
        <v>0.2558479532</v>
      </c>
      <c r="O143" s="24">
        <f t="shared" si="4"/>
        <v>0.08187134503</v>
      </c>
      <c r="P143" s="24">
        <f t="shared" si="5"/>
        <v>0.4678362573</v>
      </c>
      <c r="Q143" s="24">
        <f t="shared" si="6"/>
        <v>0.01461988304</v>
      </c>
      <c r="R143" s="24">
        <f t="shared" si="7"/>
        <v>0.1666666667</v>
      </c>
      <c r="S143" s="17">
        <f t="shared" si="8"/>
        <v>0.00730994152</v>
      </c>
      <c r="T143" s="17">
        <f t="shared" si="9"/>
        <v>1.445906433</v>
      </c>
      <c r="U143" s="27">
        <f t="shared" si="10"/>
        <v>4137.964171</v>
      </c>
      <c r="V143" s="14"/>
      <c r="W143" s="14"/>
      <c r="X143" s="14"/>
      <c r="Y143" s="14"/>
      <c r="Z143" s="14"/>
    </row>
    <row r="144">
      <c r="A144" s="4" t="s">
        <v>208</v>
      </c>
      <c r="B144" s="13"/>
      <c r="C144" s="12">
        <f>VLOOKUP(A144,'RHB v. LHP'!C:AH, 5, FALSE)</f>
        <v>49</v>
      </c>
      <c r="D144" s="22">
        <f>VLOOKUP(A144,'RHB v. LHP'!C:AH, 8, FALSE)</f>
        <v>91</v>
      </c>
      <c r="E144" s="22">
        <f>VLOOKUP(A144,'RHB v. LHP'!C:AH, 31, FALSE)</f>
        <v>15</v>
      </c>
      <c r="F144" s="15">
        <f>VLOOKUP(A144,'RHB v. LHP'!C:AH, 12, FALSE)</f>
        <v>6</v>
      </c>
      <c r="G144" s="15">
        <f>VLOOKUP(A144,'RHB v. LHP'!C:AH, 13, FALSE)</f>
        <v>0</v>
      </c>
      <c r="H144" s="15">
        <f>VLOOKUP(A144,'RHB v. LHP'!C:AH, 6, FALSE)</f>
        <v>4</v>
      </c>
      <c r="I144" s="15">
        <f>VLOOKUP(A144,'RHB v. LHP'!C:AH, 25, FALSE)</f>
        <v>0</v>
      </c>
      <c r="J144" s="15">
        <f>VLOOKUP(A144,'RHB v. LHP'!C:AH, 17, FALSE)</f>
        <v>6</v>
      </c>
      <c r="K144" s="23">
        <f>VLOOKUP(A144,'RHB v. LHP'!C:AH, 32, FALSE)</f>
        <v>1</v>
      </c>
      <c r="L144" s="17">
        <f t="shared" si="1"/>
        <v>1.857142857</v>
      </c>
      <c r="M144" s="17">
        <f t="shared" si="2"/>
        <v>0.4711538462</v>
      </c>
      <c r="N144" s="24">
        <f t="shared" si="3"/>
        <v>0.2564102564</v>
      </c>
      <c r="O144" s="24">
        <f t="shared" si="4"/>
        <v>0.08974358974</v>
      </c>
      <c r="P144" s="24">
        <f t="shared" si="5"/>
        <v>0.4807692308</v>
      </c>
      <c r="Q144" s="24">
        <f t="shared" si="6"/>
        <v>0.01282051282</v>
      </c>
      <c r="R144" s="24">
        <f t="shared" si="7"/>
        <v>0.1570512821</v>
      </c>
      <c r="S144" s="17">
        <f t="shared" si="8"/>
        <v>0.008012820513</v>
      </c>
      <c r="T144" s="17">
        <f t="shared" si="9"/>
        <v>1.475961538</v>
      </c>
      <c r="U144" s="27">
        <f t="shared" si="10"/>
        <v>4223.97731</v>
      </c>
      <c r="V144" s="14"/>
      <c r="W144" s="14"/>
      <c r="X144" s="14"/>
      <c r="Y144" s="14"/>
      <c r="Z144" s="14"/>
    </row>
    <row r="145">
      <c r="A145" s="4" t="s">
        <v>247</v>
      </c>
      <c r="B145" s="13"/>
      <c r="C145" s="12">
        <f>VLOOKUP(A145,'RHB v. LHP'!C:AH, 5, FALSE)</f>
        <v>51</v>
      </c>
      <c r="D145" s="22">
        <f>VLOOKUP(A145,'RHB v. LHP'!C:AH, 8, FALSE)</f>
        <v>109</v>
      </c>
      <c r="E145" s="22">
        <f>VLOOKUP(A145,'RHB v. LHP'!C:AH, 31, FALSE)</f>
        <v>15</v>
      </c>
      <c r="F145" s="15">
        <f>VLOOKUP(A145,'RHB v. LHP'!C:AH, 12, FALSE)</f>
        <v>6</v>
      </c>
      <c r="G145" s="15">
        <f>VLOOKUP(A145,'RHB v. LHP'!C:AH, 13, FALSE)</f>
        <v>1</v>
      </c>
      <c r="H145" s="15">
        <f>VLOOKUP(A145,'RHB v. LHP'!C:AH, 6, FALSE)</f>
        <v>3</v>
      </c>
      <c r="I145" s="15">
        <f>VLOOKUP(A145,'RHB v. LHP'!C:AH, 25, FALSE)</f>
        <v>0</v>
      </c>
      <c r="J145" s="15">
        <f>VLOOKUP(A145,'RHB v. LHP'!C:AH, 17, FALSE)</f>
        <v>17</v>
      </c>
      <c r="K145" s="23">
        <f>VLOOKUP(A145,'RHB v. LHP'!C:AH, 32, FALSE)</f>
        <v>1</v>
      </c>
      <c r="L145" s="17">
        <f t="shared" si="1"/>
        <v>2.137254902</v>
      </c>
      <c r="M145" s="17">
        <f t="shared" si="2"/>
        <v>0.4579439252</v>
      </c>
      <c r="N145" s="24">
        <f t="shared" si="3"/>
        <v>0.2492211838</v>
      </c>
      <c r="O145" s="24">
        <f t="shared" si="4"/>
        <v>0.09968847352</v>
      </c>
      <c r="P145" s="24">
        <f t="shared" si="5"/>
        <v>0.4517133956</v>
      </c>
      <c r="Q145" s="24">
        <f t="shared" si="6"/>
        <v>0.01246105919</v>
      </c>
      <c r="R145" s="24">
        <f t="shared" si="7"/>
        <v>0.1869158879</v>
      </c>
      <c r="S145" s="17">
        <f t="shared" si="8"/>
        <v>0.007788161994</v>
      </c>
      <c r="T145" s="17">
        <f t="shared" si="9"/>
        <v>1.465732087</v>
      </c>
      <c r="U145" s="27">
        <f t="shared" si="10"/>
        <v>4194.702177</v>
      </c>
      <c r="V145" s="14"/>
      <c r="W145" s="14"/>
      <c r="X145" s="14"/>
      <c r="Y145" s="14"/>
      <c r="Z145" s="14"/>
    </row>
    <row r="146">
      <c r="A146" s="4" t="s">
        <v>220</v>
      </c>
      <c r="B146" s="13"/>
      <c r="C146" s="12">
        <f>VLOOKUP(A146,'RHB v. LHP'!C:AH, 5, FALSE)</f>
        <v>70</v>
      </c>
      <c r="D146" s="22">
        <f>VLOOKUP(A146,'RHB v. LHP'!C:AH, 8, FALSE)</f>
        <v>138</v>
      </c>
      <c r="E146" s="22">
        <f>VLOOKUP(A146,'RHB v. LHP'!C:AH, 31, FALSE)</f>
        <v>14</v>
      </c>
      <c r="F146" s="15">
        <f>VLOOKUP(A146,'RHB v. LHP'!C:AH, 12, FALSE)</f>
        <v>10</v>
      </c>
      <c r="G146" s="15">
        <f>VLOOKUP(A146,'RHB v. LHP'!C:AH, 13, FALSE)</f>
        <v>0</v>
      </c>
      <c r="H146" s="15">
        <f>VLOOKUP(A146,'RHB v. LHP'!C:AH, 6, FALSE)</f>
        <v>3</v>
      </c>
      <c r="I146" s="15">
        <f>VLOOKUP(A146,'RHB v. LHP'!C:AH, 25, FALSE)</f>
        <v>1</v>
      </c>
      <c r="J146" s="15">
        <f>VLOOKUP(A146,'RHB v. LHP'!C:AH, 17, FALSE)</f>
        <v>30</v>
      </c>
      <c r="K146" s="23">
        <f>VLOOKUP(A146,'RHB v. LHP'!C:AH, 32, FALSE)</f>
        <v>0</v>
      </c>
      <c r="L146" s="17">
        <f t="shared" si="1"/>
        <v>1.971428571</v>
      </c>
      <c r="M146" s="17">
        <f t="shared" si="2"/>
        <v>0.433681073</v>
      </c>
      <c r="N146" s="24">
        <f t="shared" si="3"/>
        <v>0.2682563338</v>
      </c>
      <c r="O146" s="24">
        <f t="shared" si="4"/>
        <v>0.08345752608</v>
      </c>
      <c r="P146" s="24">
        <f t="shared" si="5"/>
        <v>0.4321907601</v>
      </c>
      <c r="Q146" s="24">
        <f t="shared" si="6"/>
        <v>0.01490312966</v>
      </c>
      <c r="R146" s="24">
        <f t="shared" si="7"/>
        <v>0.217585693</v>
      </c>
      <c r="S146" s="17">
        <f t="shared" si="8"/>
        <v>0</v>
      </c>
      <c r="T146" s="17">
        <f t="shared" si="9"/>
        <v>1.450074516</v>
      </c>
      <c r="U146" s="27">
        <f t="shared" si="10"/>
        <v>4149.89259</v>
      </c>
      <c r="V146" s="14"/>
      <c r="W146" s="14"/>
      <c r="X146" s="14"/>
      <c r="Y146" s="14"/>
      <c r="Z146" s="14"/>
    </row>
    <row r="147">
      <c r="A147" s="4" t="s">
        <v>370</v>
      </c>
      <c r="B147" s="13"/>
      <c r="C147" s="12">
        <f>VLOOKUP(A147,'RHB v. LHP'!C:AH, 5, FALSE)</f>
        <v>54</v>
      </c>
      <c r="D147" s="22">
        <f>VLOOKUP(A147,'RHB v. LHP'!C:AH, 8, FALSE)</f>
        <v>110</v>
      </c>
      <c r="E147" s="22">
        <f>VLOOKUP(A147,'RHB v. LHP'!C:AH, 31, FALSE)</f>
        <v>11</v>
      </c>
      <c r="F147" s="15">
        <f>VLOOKUP(A147,'RHB v. LHP'!C:AH, 12, FALSE)</f>
        <v>4</v>
      </c>
      <c r="G147" s="15">
        <f>VLOOKUP(A147,'RHB v. LHP'!C:AH, 13, FALSE)</f>
        <v>0</v>
      </c>
      <c r="H147" s="15">
        <f>VLOOKUP(A147,'RHB v. LHP'!C:AH, 6, FALSE)</f>
        <v>6</v>
      </c>
      <c r="I147" s="15">
        <f>VLOOKUP(A147,'RHB v. LHP'!C:AH, 25, FALSE)</f>
        <v>0</v>
      </c>
      <c r="J147" s="15">
        <f>VLOOKUP(A147,'RHB v. LHP'!C:AH, 17, FALSE)</f>
        <v>17</v>
      </c>
      <c r="K147" s="23">
        <f>VLOOKUP(A147,'RHB v. LHP'!C:AH, 32, FALSE)</f>
        <v>1</v>
      </c>
      <c r="L147" s="17">
        <f t="shared" si="1"/>
        <v>2.037037037</v>
      </c>
      <c r="M147" s="17">
        <f t="shared" si="2"/>
        <v>0.4385692068</v>
      </c>
      <c r="N147" s="24">
        <f t="shared" si="3"/>
        <v>0.233281493</v>
      </c>
      <c r="O147" s="24">
        <f t="shared" si="4"/>
        <v>0.08709175739</v>
      </c>
      <c r="P147" s="24">
        <f t="shared" si="5"/>
        <v>0.4976671851</v>
      </c>
      <c r="Q147" s="24">
        <f t="shared" si="6"/>
        <v>0.01244167963</v>
      </c>
      <c r="R147" s="24">
        <f t="shared" si="7"/>
        <v>0.1866251944</v>
      </c>
      <c r="S147" s="17">
        <f t="shared" si="8"/>
        <v>0.007776049767</v>
      </c>
      <c r="T147" s="17">
        <f t="shared" si="9"/>
        <v>1.463452566</v>
      </c>
      <c r="U147" s="27">
        <f t="shared" si="10"/>
        <v>4188.178535</v>
      </c>
      <c r="V147" s="14"/>
      <c r="W147" s="14"/>
      <c r="X147" s="14"/>
      <c r="Y147" s="14"/>
      <c r="Z147" s="14"/>
    </row>
    <row r="148">
      <c r="A148" s="4" t="s">
        <v>46</v>
      </c>
      <c r="B148" s="13"/>
      <c r="C148" s="12">
        <f>VLOOKUP(A148,'RHB v. LHP'!C:AH, 5, FALSE)</f>
        <v>56</v>
      </c>
      <c r="D148" s="22">
        <f>VLOOKUP(A148,'RHB v. LHP'!C:AH, 8, FALSE)</f>
        <v>102</v>
      </c>
      <c r="E148" s="22">
        <f>VLOOKUP(A148,'RHB v. LHP'!C:AH, 31, FALSE)</f>
        <v>7</v>
      </c>
      <c r="F148" s="15">
        <f>VLOOKUP(A148,'RHB v. LHP'!C:AH, 12, FALSE)</f>
        <v>6</v>
      </c>
      <c r="G148" s="15">
        <f>VLOOKUP(A148,'RHB v. LHP'!C:AH, 13, FALSE)</f>
        <v>0</v>
      </c>
      <c r="H148" s="15">
        <f>VLOOKUP(A148,'RHB v. LHP'!C:AH, 6, FALSE)</f>
        <v>8</v>
      </c>
      <c r="I148" s="15">
        <f>VLOOKUP(A148,'RHB v. LHP'!C:AH, 25, FALSE)</f>
        <v>0</v>
      </c>
      <c r="J148" s="15">
        <f>VLOOKUP(A148,'RHB v. LHP'!C:AH, 17, FALSE)</f>
        <v>8</v>
      </c>
      <c r="K148" s="23">
        <f>VLOOKUP(A148,'RHB v. LHP'!C:AH, 32, FALSE)</f>
        <v>-1</v>
      </c>
      <c r="L148" s="17">
        <f t="shared" si="1"/>
        <v>1.821428571</v>
      </c>
      <c r="M148" s="17">
        <f t="shared" si="2"/>
        <v>0.4251968504</v>
      </c>
      <c r="N148" s="24">
        <f t="shared" si="3"/>
        <v>0.2519685039</v>
      </c>
      <c r="O148" s="24">
        <f t="shared" si="4"/>
        <v>0.08818897638</v>
      </c>
      <c r="P148" s="24">
        <f t="shared" si="5"/>
        <v>0.5354330709</v>
      </c>
      <c r="Q148" s="24">
        <f t="shared" si="6"/>
        <v>0.0125984252</v>
      </c>
      <c r="R148" s="24">
        <f t="shared" si="7"/>
        <v>0.1606299213</v>
      </c>
      <c r="S148" s="17">
        <f t="shared" si="8"/>
        <v>-0.007874015748</v>
      </c>
      <c r="T148" s="17">
        <f t="shared" si="9"/>
        <v>1.466141732</v>
      </c>
      <c r="U148" s="27">
        <f t="shared" si="10"/>
        <v>4195.874519</v>
      </c>
      <c r="V148" s="14"/>
      <c r="W148" s="14"/>
      <c r="X148" s="14"/>
      <c r="Y148" s="14"/>
      <c r="Z148" s="14"/>
    </row>
    <row r="149">
      <c r="A149" s="4" t="s">
        <v>183</v>
      </c>
      <c r="B149" s="13"/>
      <c r="C149" s="12">
        <f>VLOOKUP(A149,'RHB v. LHP'!C:AH, 5, FALSE)</f>
        <v>67</v>
      </c>
      <c r="D149" s="22">
        <f>VLOOKUP(A149,'RHB v. LHP'!C:AH, 8, FALSE)</f>
        <v>136</v>
      </c>
      <c r="E149" s="22">
        <f>VLOOKUP(A149,'RHB v. LHP'!C:AH, 31, FALSE)</f>
        <v>24</v>
      </c>
      <c r="F149" s="15">
        <f>VLOOKUP(A149,'RHB v. LHP'!C:AH, 12, FALSE)</f>
        <v>5</v>
      </c>
      <c r="G149" s="15">
        <f>VLOOKUP(A149,'RHB v. LHP'!C:AH, 13, FALSE)</f>
        <v>0</v>
      </c>
      <c r="H149" s="15">
        <f>VLOOKUP(A149,'RHB v. LHP'!C:AH, 6, FALSE)</f>
        <v>6</v>
      </c>
      <c r="I149" s="15">
        <f>VLOOKUP(A149,'RHB v. LHP'!C:AH, 25, FALSE)</f>
        <v>3</v>
      </c>
      <c r="J149" s="15">
        <f>VLOOKUP(A149,'RHB v. LHP'!C:AH, 17, FALSE)</f>
        <v>3</v>
      </c>
      <c r="K149" s="23">
        <f>VLOOKUP(A149,'RHB v. LHP'!C:AH, 32, FALSE)</f>
        <v>2</v>
      </c>
      <c r="L149" s="17">
        <f t="shared" si="1"/>
        <v>2.029850746</v>
      </c>
      <c r="M149" s="17">
        <f t="shared" si="2"/>
        <v>0.4798206278</v>
      </c>
      <c r="N149" s="24">
        <f t="shared" si="3"/>
        <v>0.2316890882</v>
      </c>
      <c r="O149" s="24">
        <f t="shared" si="4"/>
        <v>0.08370702541</v>
      </c>
      <c r="P149" s="24">
        <f t="shared" si="5"/>
        <v>0.4783258595</v>
      </c>
      <c r="Q149" s="24">
        <f t="shared" si="6"/>
        <v>0.02092675635</v>
      </c>
      <c r="R149" s="24">
        <f t="shared" si="7"/>
        <v>0.1375186846</v>
      </c>
      <c r="S149" s="17">
        <f t="shared" si="8"/>
        <v>0.01494768311</v>
      </c>
      <c r="T149" s="17">
        <f t="shared" si="9"/>
        <v>1.446935725</v>
      </c>
      <c r="U149" s="27">
        <f t="shared" si="10"/>
        <v>4140.909849</v>
      </c>
      <c r="V149" s="14"/>
      <c r="W149" s="14"/>
      <c r="X149" s="14"/>
      <c r="Y149" s="14"/>
      <c r="Z149" s="14"/>
    </row>
    <row r="150">
      <c r="A150" s="4" t="s">
        <v>343</v>
      </c>
      <c r="B150" s="13"/>
      <c r="C150" s="12">
        <f>VLOOKUP(A150,'RHB v. LHP'!C:AH, 5, FALSE)</f>
        <v>29</v>
      </c>
      <c r="D150" s="22">
        <f>VLOOKUP(A150,'RHB v. LHP'!C:AH, 8, FALSE)</f>
        <v>69</v>
      </c>
      <c r="E150" s="22">
        <f>VLOOKUP(A150,'RHB v. LHP'!C:AH, 31, FALSE)</f>
        <v>8</v>
      </c>
      <c r="F150" s="15">
        <f>VLOOKUP(A150,'RHB v. LHP'!C:AH, 12, FALSE)</f>
        <v>3</v>
      </c>
      <c r="G150" s="15">
        <f>VLOOKUP(A150,'RHB v. LHP'!C:AH, 13, FALSE)</f>
        <v>0</v>
      </c>
      <c r="H150" s="15">
        <f>VLOOKUP(A150,'RHB v. LHP'!C:AH, 6, FALSE)</f>
        <v>4</v>
      </c>
      <c r="I150" s="15">
        <f>VLOOKUP(A150,'RHB v. LHP'!C:AH, 25, FALSE)</f>
        <v>2</v>
      </c>
      <c r="J150" s="15">
        <f>VLOOKUP(A150,'RHB v. LHP'!C:AH, 17, FALSE)</f>
        <v>10</v>
      </c>
      <c r="K150" s="23">
        <f>VLOOKUP(A150,'RHB v. LHP'!C:AH, 32, FALSE)</f>
        <v>0</v>
      </c>
      <c r="L150" s="17">
        <f t="shared" si="1"/>
        <v>2.379310345</v>
      </c>
      <c r="M150" s="17">
        <f t="shared" si="2"/>
        <v>0.4534883721</v>
      </c>
      <c r="N150" s="24">
        <f t="shared" si="3"/>
        <v>0.2408637874</v>
      </c>
      <c r="O150" s="24">
        <f t="shared" si="4"/>
        <v>0.09302325581</v>
      </c>
      <c r="P150" s="24">
        <f t="shared" si="5"/>
        <v>0.4983388704</v>
      </c>
      <c r="Q150" s="24">
        <f t="shared" si="6"/>
        <v>0.01993355482</v>
      </c>
      <c r="R150" s="24">
        <f t="shared" si="7"/>
        <v>0.1760797342</v>
      </c>
      <c r="S150" s="17">
        <f t="shared" si="8"/>
        <v>0</v>
      </c>
      <c r="T150" s="17">
        <f t="shared" si="9"/>
        <v>1.481727575</v>
      </c>
      <c r="U150" s="27">
        <f t="shared" si="10"/>
        <v>4240.478829</v>
      </c>
      <c r="V150" s="14"/>
      <c r="W150" s="14"/>
      <c r="X150" s="14"/>
      <c r="Y150" s="14"/>
      <c r="Z150" s="14"/>
    </row>
    <row r="151">
      <c r="A151" s="4" t="s">
        <v>99</v>
      </c>
      <c r="B151" s="13"/>
      <c r="C151" s="12">
        <f>VLOOKUP(A151,'RHB v. LHP'!C:AH, 5, FALSE)</f>
        <v>101</v>
      </c>
      <c r="D151" s="22">
        <f>VLOOKUP(A151,'RHB v. LHP'!C:AH, 8, FALSE)</f>
        <v>207</v>
      </c>
      <c r="E151" s="22">
        <f>VLOOKUP(A151,'RHB v. LHP'!C:AH, 31, FALSE)</f>
        <v>37</v>
      </c>
      <c r="F151" s="15">
        <f>VLOOKUP(A151,'RHB v. LHP'!C:AH, 12, FALSE)</f>
        <v>14</v>
      </c>
      <c r="G151" s="15">
        <f>VLOOKUP(A151,'RHB v. LHP'!C:AH, 13, FALSE)</f>
        <v>0</v>
      </c>
      <c r="H151" s="15">
        <f>VLOOKUP(A151,'RHB v. LHP'!C:AH, 6, FALSE)</f>
        <v>6</v>
      </c>
      <c r="I151" s="15">
        <f>VLOOKUP(A151,'RHB v. LHP'!C:AH, 25, FALSE)</f>
        <v>0</v>
      </c>
      <c r="J151" s="15">
        <f>VLOOKUP(A151,'RHB v. LHP'!C:AH, 17, FALSE)</f>
        <v>3</v>
      </c>
      <c r="K151" s="23">
        <f>VLOOKUP(A151,'RHB v. LHP'!C:AH, 32, FALSE)</f>
        <v>2</v>
      </c>
      <c r="L151" s="17">
        <f t="shared" si="1"/>
        <v>2.04950495</v>
      </c>
      <c r="M151" s="17">
        <f t="shared" si="2"/>
        <v>0.4864864865</v>
      </c>
      <c r="N151" s="24">
        <f t="shared" si="3"/>
        <v>0.2702702703</v>
      </c>
      <c r="O151" s="24">
        <f t="shared" si="4"/>
        <v>0.07567567568</v>
      </c>
      <c r="P151" s="24">
        <f t="shared" si="5"/>
        <v>0.4324324324</v>
      </c>
      <c r="Q151" s="24">
        <f t="shared" si="6"/>
        <v>0.01081081081</v>
      </c>
      <c r="R151" s="24">
        <f t="shared" si="7"/>
        <v>0.1243243243</v>
      </c>
      <c r="S151" s="17">
        <f t="shared" si="8"/>
        <v>0.01351351351</v>
      </c>
      <c r="T151" s="17">
        <f t="shared" si="9"/>
        <v>1.413513514</v>
      </c>
      <c r="U151" s="27">
        <f t="shared" si="10"/>
        <v>4045.260566</v>
      </c>
      <c r="V151" s="14"/>
      <c r="W151" s="14"/>
      <c r="X151" s="14"/>
      <c r="Y151" s="14"/>
      <c r="Z151" s="14"/>
    </row>
    <row r="152">
      <c r="A152" s="4" t="s">
        <v>79</v>
      </c>
      <c r="B152" s="13"/>
      <c r="C152" s="12">
        <f>VLOOKUP(A152,'RHB v. LHP'!C:AH, 5, FALSE)</f>
        <v>63</v>
      </c>
      <c r="D152" s="22">
        <f>VLOOKUP(A152,'RHB v. LHP'!C:AH, 8, FALSE)</f>
        <v>115</v>
      </c>
      <c r="E152" s="22">
        <f>VLOOKUP(A152,'RHB v. LHP'!C:AH, 31, FALSE)</f>
        <v>14</v>
      </c>
      <c r="F152" s="15">
        <f>VLOOKUP(A152,'RHB v. LHP'!C:AH, 12, FALSE)</f>
        <v>8</v>
      </c>
      <c r="G152" s="15">
        <f>VLOOKUP(A152,'RHB v. LHP'!C:AH, 13, FALSE)</f>
        <v>0</v>
      </c>
      <c r="H152" s="15">
        <f>VLOOKUP(A152,'RHB v. LHP'!C:AH, 6, FALSE)</f>
        <v>6</v>
      </c>
      <c r="I152" s="15">
        <f>VLOOKUP(A152,'RHB v. LHP'!C:AH, 25, FALSE)</f>
        <v>3</v>
      </c>
      <c r="J152" s="15">
        <f>VLOOKUP(A152,'RHB v. LHP'!C:AH, 17, FALSE)</f>
        <v>3</v>
      </c>
      <c r="K152" s="23">
        <f>VLOOKUP(A152,'RHB v. LHP'!C:AH, 32, FALSE)</f>
        <v>0</v>
      </c>
      <c r="L152" s="17">
        <f t="shared" si="1"/>
        <v>1.825396825</v>
      </c>
      <c r="M152" s="17">
        <f t="shared" si="2"/>
        <v>0.4490740741</v>
      </c>
      <c r="N152" s="24">
        <f t="shared" si="3"/>
        <v>0.262345679</v>
      </c>
      <c r="O152" s="24">
        <f t="shared" si="4"/>
        <v>0.08641975309</v>
      </c>
      <c r="P152" s="24">
        <f t="shared" si="5"/>
        <v>0.4938271605</v>
      </c>
      <c r="Q152" s="24">
        <f t="shared" si="6"/>
        <v>0.02160493827</v>
      </c>
      <c r="R152" s="24">
        <f t="shared" si="7"/>
        <v>0.1419753086</v>
      </c>
      <c r="S152" s="17">
        <f t="shared" si="8"/>
        <v>0</v>
      </c>
      <c r="T152" s="17">
        <f t="shared" si="9"/>
        <v>1.455246914</v>
      </c>
      <c r="U152" s="27">
        <f t="shared" si="10"/>
        <v>4164.695206</v>
      </c>
      <c r="V152" s="14"/>
      <c r="W152" s="14"/>
      <c r="X152" s="14"/>
      <c r="Y152" s="14"/>
      <c r="Z152" s="14"/>
    </row>
    <row r="153">
      <c r="A153" s="4" t="s">
        <v>255</v>
      </c>
      <c r="B153" s="13"/>
      <c r="C153" s="12">
        <f>VLOOKUP(A153,'RHB v. LHP'!C:AH, 5, FALSE)</f>
        <v>94</v>
      </c>
      <c r="D153" s="22">
        <f>VLOOKUP(A153,'RHB v. LHP'!C:AH, 8, FALSE)</f>
        <v>187</v>
      </c>
      <c r="E153" s="22">
        <f>VLOOKUP(A153,'RHB v. LHP'!C:AH, 31, FALSE)</f>
        <v>25</v>
      </c>
      <c r="F153" s="15">
        <f>VLOOKUP(A153,'RHB v. LHP'!C:AH, 12, FALSE)</f>
        <v>13</v>
      </c>
      <c r="G153" s="15">
        <f>VLOOKUP(A153,'RHB v. LHP'!C:AH, 13, FALSE)</f>
        <v>1</v>
      </c>
      <c r="H153" s="15">
        <f>VLOOKUP(A153,'RHB v. LHP'!C:AH, 6, FALSE)</f>
        <v>5</v>
      </c>
      <c r="I153" s="15">
        <f>VLOOKUP(A153,'RHB v. LHP'!C:AH, 25, FALSE)</f>
        <v>3</v>
      </c>
      <c r="J153" s="15">
        <f>VLOOKUP(A153,'RHB v. LHP'!C:AH, 17, FALSE)</f>
        <v>15</v>
      </c>
      <c r="K153" s="23">
        <f>VLOOKUP(A153,'RHB v. LHP'!C:AH, 32, FALSE)</f>
        <v>0</v>
      </c>
      <c r="L153" s="17">
        <f t="shared" si="1"/>
        <v>1.989361702</v>
      </c>
      <c r="M153" s="17">
        <f t="shared" si="2"/>
        <v>0.45</v>
      </c>
      <c r="N153" s="24">
        <f t="shared" si="3"/>
        <v>0.2708333333</v>
      </c>
      <c r="O153" s="24">
        <f t="shared" si="4"/>
        <v>0.08888888889</v>
      </c>
      <c r="P153" s="24">
        <f t="shared" si="5"/>
        <v>0.4305555556</v>
      </c>
      <c r="Q153" s="24">
        <f t="shared" si="6"/>
        <v>0.01944444444</v>
      </c>
      <c r="R153" s="24">
        <f t="shared" si="7"/>
        <v>0.1611111111</v>
      </c>
      <c r="S153" s="17">
        <f t="shared" si="8"/>
        <v>0</v>
      </c>
      <c r="T153" s="17">
        <f t="shared" si="9"/>
        <v>1.420833333</v>
      </c>
      <c r="U153" s="27">
        <f t="shared" si="10"/>
        <v>4066.208777</v>
      </c>
      <c r="V153" s="14"/>
      <c r="W153" s="14"/>
      <c r="X153" s="14"/>
      <c r="Y153" s="14"/>
      <c r="Z153" s="14"/>
    </row>
    <row r="154">
      <c r="A154" s="4" t="s">
        <v>179</v>
      </c>
      <c r="B154" s="13"/>
      <c r="C154" s="12">
        <f>VLOOKUP(A154,'RHB v. LHP'!C:AH, 5, FALSE)</f>
        <v>100</v>
      </c>
      <c r="D154" s="22">
        <f>VLOOKUP(A154,'RHB v. LHP'!C:AH, 8, FALSE)</f>
        <v>210</v>
      </c>
      <c r="E154" s="22">
        <f>VLOOKUP(A154,'RHB v. LHP'!C:AH, 31, FALSE)</f>
        <v>33</v>
      </c>
      <c r="F154" s="15">
        <f>VLOOKUP(A154,'RHB v. LHP'!C:AH, 12, FALSE)</f>
        <v>5</v>
      </c>
      <c r="G154" s="15">
        <f>VLOOKUP(A154,'RHB v. LHP'!C:AH, 13, FALSE)</f>
        <v>0</v>
      </c>
      <c r="H154" s="15">
        <f>VLOOKUP(A154,'RHB v. LHP'!C:AH, 6, FALSE)</f>
        <v>8</v>
      </c>
      <c r="I154" s="15">
        <f>VLOOKUP(A154,'RHB v. LHP'!C:AH, 25, FALSE)</f>
        <v>2</v>
      </c>
      <c r="J154" s="15">
        <f>VLOOKUP(A154,'RHB v. LHP'!C:AH, 17, FALSE)</f>
        <v>18</v>
      </c>
      <c r="K154" s="23">
        <f>VLOOKUP(A154,'RHB v. LHP'!C:AH, 32, FALSE)</f>
        <v>3</v>
      </c>
      <c r="L154" s="17">
        <f t="shared" si="1"/>
        <v>2.1</v>
      </c>
      <c r="M154" s="17">
        <f t="shared" si="2"/>
        <v>0.468371467</v>
      </c>
      <c r="N154" s="24">
        <f t="shared" si="3"/>
        <v>0.2086137281</v>
      </c>
      <c r="O154" s="24">
        <f t="shared" si="4"/>
        <v>0.07537012113</v>
      </c>
      <c r="P154" s="24">
        <f t="shared" si="5"/>
        <v>0.4576043069</v>
      </c>
      <c r="Q154" s="24">
        <f t="shared" si="6"/>
        <v>0.01615074024</v>
      </c>
      <c r="R154" s="24">
        <f t="shared" si="7"/>
        <v>0.1641991925</v>
      </c>
      <c r="S154" s="17">
        <f t="shared" si="8"/>
        <v>0.0201884253</v>
      </c>
      <c r="T154" s="17">
        <f t="shared" si="9"/>
        <v>1.410497981</v>
      </c>
      <c r="U154" s="27">
        <f t="shared" si="10"/>
        <v>4036.630571</v>
      </c>
      <c r="V154" s="14"/>
      <c r="W154" s="14"/>
      <c r="X154" s="14"/>
      <c r="Y154" s="14"/>
      <c r="Z154" s="14"/>
    </row>
    <row r="155">
      <c r="A155" s="4" t="s">
        <v>157</v>
      </c>
      <c r="B155" s="13"/>
      <c r="C155" s="12">
        <f>VLOOKUP(A155,'RHB v. LHP'!C:AH, 5, FALSE)</f>
        <v>84</v>
      </c>
      <c r="D155" s="22">
        <f>VLOOKUP(A155,'RHB v. LHP'!C:AH, 8, FALSE)</f>
        <v>168</v>
      </c>
      <c r="E155" s="22">
        <f>VLOOKUP(A155,'RHB v. LHP'!C:AH, 31, FALSE)</f>
        <v>30</v>
      </c>
      <c r="F155" s="15">
        <f>VLOOKUP(A155,'RHB v. LHP'!C:AH, 12, FALSE)</f>
        <v>5</v>
      </c>
      <c r="G155" s="15">
        <f>VLOOKUP(A155,'RHB v. LHP'!C:AH, 13, FALSE)</f>
        <v>2</v>
      </c>
      <c r="H155" s="15">
        <f>VLOOKUP(A155,'RHB v. LHP'!C:AH, 6, FALSE)</f>
        <v>3</v>
      </c>
      <c r="I155" s="15">
        <f>VLOOKUP(A155,'RHB v. LHP'!C:AH, 25, FALSE)</f>
        <v>0</v>
      </c>
      <c r="J155" s="15">
        <f>VLOOKUP(A155,'RHB v. LHP'!C:AH, 17, FALSE)</f>
        <v>3</v>
      </c>
      <c r="K155" s="23">
        <f>VLOOKUP(A155,'RHB v. LHP'!C:AH, 32, FALSE)</f>
        <v>9</v>
      </c>
      <c r="L155" s="17">
        <f t="shared" si="1"/>
        <v>2</v>
      </c>
      <c r="M155" s="17">
        <f t="shared" si="2"/>
        <v>0.4835948645</v>
      </c>
      <c r="N155" s="24">
        <f t="shared" si="3"/>
        <v>0.2211126961</v>
      </c>
      <c r="O155" s="24">
        <f t="shared" si="4"/>
        <v>0.1027104137</v>
      </c>
      <c r="P155" s="24">
        <f t="shared" si="5"/>
        <v>0.4136947218</v>
      </c>
      <c r="Q155" s="24">
        <f t="shared" si="6"/>
        <v>0.01141226819</v>
      </c>
      <c r="R155" s="24">
        <f t="shared" si="7"/>
        <v>0.1312410842</v>
      </c>
      <c r="S155" s="17">
        <f t="shared" si="8"/>
        <v>0.06419400856</v>
      </c>
      <c r="T155" s="17">
        <f t="shared" si="9"/>
        <v>1.427960057</v>
      </c>
      <c r="U155" s="27">
        <f t="shared" si="10"/>
        <v>4086.604375</v>
      </c>
      <c r="V155" s="14"/>
      <c r="W155" s="14"/>
      <c r="X155" s="14"/>
      <c r="Y155" s="14"/>
      <c r="Z155" s="14"/>
    </row>
    <row r="156">
      <c r="A156" s="4" t="s">
        <v>316</v>
      </c>
      <c r="B156" s="13"/>
      <c r="C156" s="12">
        <f>VLOOKUP(A156,'RHB v. LHP'!C:AH, 5, FALSE)</f>
        <v>36</v>
      </c>
      <c r="D156" s="22">
        <f>VLOOKUP(A156,'RHB v. LHP'!C:AH, 8, FALSE)</f>
        <v>71</v>
      </c>
      <c r="E156" s="22">
        <f>VLOOKUP(A156,'RHB v. LHP'!C:AH, 31, FALSE)</f>
        <v>11</v>
      </c>
      <c r="F156" s="15">
        <f>VLOOKUP(A156,'RHB v. LHP'!C:AH, 12, FALSE)</f>
        <v>9</v>
      </c>
      <c r="G156" s="15">
        <f>VLOOKUP(A156,'RHB v. LHP'!C:AH, 13, FALSE)</f>
        <v>0</v>
      </c>
      <c r="H156" s="15">
        <f>VLOOKUP(A156,'RHB v. LHP'!C:AH, 6, FALSE)</f>
        <v>2</v>
      </c>
      <c r="I156" s="15">
        <f>VLOOKUP(A156,'RHB v. LHP'!C:AH, 25, FALSE)</f>
        <v>1</v>
      </c>
      <c r="J156" s="15">
        <f>VLOOKUP(A156,'RHB v. LHP'!C:AH, 17, FALSE)</f>
        <v>2</v>
      </c>
      <c r="K156" s="23">
        <f>VLOOKUP(A156,'RHB v. LHP'!C:AH, 32, FALSE)</f>
        <v>0</v>
      </c>
      <c r="L156" s="17">
        <f t="shared" si="1"/>
        <v>1.972222222</v>
      </c>
      <c r="M156" s="17">
        <f t="shared" si="2"/>
        <v>0.4668874172</v>
      </c>
      <c r="N156" s="24">
        <f t="shared" si="3"/>
        <v>0.2897350993</v>
      </c>
      <c r="O156" s="24">
        <f t="shared" si="4"/>
        <v>0.09271523179</v>
      </c>
      <c r="P156" s="24">
        <f t="shared" si="5"/>
        <v>0.4635761589</v>
      </c>
      <c r="Q156" s="24">
        <f t="shared" si="6"/>
        <v>0.01655629139</v>
      </c>
      <c r="R156" s="24">
        <f t="shared" si="7"/>
        <v>0.1490066225</v>
      </c>
      <c r="S156" s="17">
        <f t="shared" si="8"/>
        <v>0</v>
      </c>
      <c r="T156" s="17">
        <f t="shared" si="9"/>
        <v>1.478476821</v>
      </c>
      <c r="U156" s="27">
        <f t="shared" si="10"/>
        <v>4231.175667</v>
      </c>
      <c r="V156" s="14"/>
      <c r="W156" s="14"/>
      <c r="X156" s="14"/>
      <c r="Y156" s="14"/>
      <c r="Z156" s="14"/>
    </row>
    <row r="157">
      <c r="A157" s="4" t="s">
        <v>234</v>
      </c>
      <c r="B157" s="13"/>
      <c r="C157" s="12">
        <f>VLOOKUP(A157,'RHB v. LHP'!C:AH, 5, FALSE)</f>
        <v>38</v>
      </c>
      <c r="D157" s="22">
        <f>VLOOKUP(A157,'RHB v. LHP'!C:AH, 8, FALSE)</f>
        <v>69</v>
      </c>
      <c r="E157" s="22">
        <f>VLOOKUP(A157,'RHB v. LHP'!C:AH, 31, FALSE)</f>
        <v>14</v>
      </c>
      <c r="F157" s="15">
        <f>VLOOKUP(A157,'RHB v. LHP'!C:AH, 12, FALSE)</f>
        <v>5</v>
      </c>
      <c r="G157" s="15">
        <f>VLOOKUP(A157,'RHB v. LHP'!C:AH, 13, FALSE)</f>
        <v>0</v>
      </c>
      <c r="H157" s="15">
        <f>VLOOKUP(A157,'RHB v. LHP'!C:AH, 6, FALSE)</f>
        <v>3</v>
      </c>
      <c r="I157" s="15">
        <f>VLOOKUP(A157,'RHB v. LHP'!C:AH, 25, FALSE)</f>
        <v>0</v>
      </c>
      <c r="J157" s="15">
        <f>VLOOKUP(A157,'RHB v. LHP'!C:AH, 17, FALSE)</f>
        <v>2</v>
      </c>
      <c r="K157" s="23">
        <f>VLOOKUP(A157,'RHB v. LHP'!C:AH, 32, FALSE)</f>
        <v>0</v>
      </c>
      <c r="L157" s="17">
        <f t="shared" si="1"/>
        <v>1.815789474</v>
      </c>
      <c r="M157" s="17">
        <f t="shared" si="2"/>
        <v>0.4833887043</v>
      </c>
      <c r="N157" s="24">
        <f t="shared" si="3"/>
        <v>0.2574750831</v>
      </c>
      <c r="O157" s="24">
        <f t="shared" si="4"/>
        <v>0.09302325581</v>
      </c>
      <c r="P157" s="24">
        <f t="shared" si="5"/>
        <v>0.4817275748</v>
      </c>
      <c r="Q157" s="24">
        <f t="shared" si="6"/>
        <v>0.01328903654</v>
      </c>
      <c r="R157" s="24">
        <f t="shared" si="7"/>
        <v>0.1495016611</v>
      </c>
      <c r="S157" s="17">
        <f t="shared" si="8"/>
        <v>0</v>
      </c>
      <c r="T157" s="17">
        <f t="shared" si="9"/>
        <v>1.478405316</v>
      </c>
      <c r="U157" s="27">
        <f t="shared" si="10"/>
        <v>4230.971028</v>
      </c>
      <c r="V157" s="14"/>
      <c r="W157" s="14"/>
      <c r="X157" s="14"/>
      <c r="Y157" s="14"/>
      <c r="Z157" s="14"/>
    </row>
    <row r="158">
      <c r="A158" s="4" t="s">
        <v>374</v>
      </c>
      <c r="B158" s="13"/>
      <c r="C158" s="12">
        <f>VLOOKUP(A158,'RHB v. LHP'!C:AH, 5, FALSE)</f>
        <v>55</v>
      </c>
      <c r="D158" s="22">
        <f>VLOOKUP(A158,'RHB v. LHP'!C:AH, 8, FALSE)</f>
        <v>124</v>
      </c>
      <c r="E158" s="22">
        <f>VLOOKUP(A158,'RHB v. LHP'!C:AH, 31, FALSE)</f>
        <v>18</v>
      </c>
      <c r="F158" s="15">
        <f>VLOOKUP(A158,'RHB v. LHP'!C:AH, 12, FALSE)</f>
        <v>7</v>
      </c>
      <c r="G158" s="15">
        <f>VLOOKUP(A158,'RHB v. LHP'!C:AH, 13, FALSE)</f>
        <v>0</v>
      </c>
      <c r="H158" s="15">
        <f>VLOOKUP(A158,'RHB v. LHP'!C:AH, 6, FALSE)</f>
        <v>5</v>
      </c>
      <c r="I158" s="15">
        <f>VLOOKUP(A158,'RHB v. LHP'!C:AH, 25, FALSE)</f>
        <v>0</v>
      </c>
      <c r="J158" s="15">
        <f>VLOOKUP(A158,'RHB v. LHP'!C:AH, 17, FALSE)</f>
        <v>4</v>
      </c>
      <c r="K158" s="23">
        <f>VLOOKUP(A158,'RHB v. LHP'!C:AH, 32, FALSE)</f>
        <v>3</v>
      </c>
      <c r="L158" s="17">
        <f t="shared" si="1"/>
        <v>2.254545455</v>
      </c>
      <c r="M158" s="17">
        <f t="shared" si="2"/>
        <v>0.4611872146</v>
      </c>
      <c r="N158" s="24">
        <f t="shared" si="3"/>
        <v>0.2511415525</v>
      </c>
      <c r="O158" s="24">
        <f t="shared" si="4"/>
        <v>0.08523592085</v>
      </c>
      <c r="P158" s="24">
        <f t="shared" si="5"/>
        <v>0.4718417047</v>
      </c>
      <c r="Q158" s="24">
        <f t="shared" si="6"/>
        <v>0.01217656012</v>
      </c>
      <c r="R158" s="24">
        <f t="shared" si="7"/>
        <v>0.1430745814</v>
      </c>
      <c r="S158" s="17">
        <f t="shared" si="8"/>
        <v>0.02283105023</v>
      </c>
      <c r="T158" s="17">
        <f t="shared" si="9"/>
        <v>1.447488584</v>
      </c>
      <c r="U158" s="27">
        <f t="shared" si="10"/>
        <v>4142.492049</v>
      </c>
      <c r="V158" s="14"/>
      <c r="W158" s="14"/>
      <c r="X158" s="14"/>
      <c r="Y158" s="14"/>
      <c r="Z158" s="14"/>
    </row>
    <row r="159">
      <c r="A159" s="4" t="s">
        <v>201</v>
      </c>
      <c r="B159" s="13"/>
      <c r="C159" s="12">
        <f>VLOOKUP(A159,'RHB v. LHP'!C:AH, 5, FALSE)</f>
        <v>42</v>
      </c>
      <c r="D159" s="22">
        <f>VLOOKUP(A159,'RHB v. LHP'!C:AH, 8, FALSE)</f>
        <v>80</v>
      </c>
      <c r="E159" s="22">
        <f>VLOOKUP(A159,'RHB v. LHP'!C:AH, 31, FALSE)</f>
        <v>20</v>
      </c>
      <c r="F159" s="15">
        <f>VLOOKUP(A159,'RHB v. LHP'!C:AH, 12, FALSE)</f>
        <v>4</v>
      </c>
      <c r="G159" s="15">
        <f>VLOOKUP(A159,'RHB v. LHP'!C:AH, 13, FALSE)</f>
        <v>1</v>
      </c>
      <c r="H159" s="15">
        <f>VLOOKUP(A159,'RHB v. LHP'!C:AH, 6, FALSE)</f>
        <v>2</v>
      </c>
      <c r="I159" s="15">
        <f>VLOOKUP(A159,'RHB v. LHP'!C:AH, 25, FALSE)</f>
        <v>2</v>
      </c>
      <c r="J159" s="15">
        <f>VLOOKUP(A159,'RHB v. LHP'!C:AH, 17, FALSE)</f>
        <v>3</v>
      </c>
      <c r="K159" s="23">
        <f>VLOOKUP(A159,'RHB v. LHP'!C:AH, 32, FALSE)</f>
        <v>-1</v>
      </c>
      <c r="L159" s="17">
        <f t="shared" si="1"/>
        <v>1.904761905</v>
      </c>
      <c r="M159" s="17">
        <f t="shared" si="2"/>
        <v>0.5040783034</v>
      </c>
      <c r="N159" s="24">
        <f t="shared" si="3"/>
        <v>0.2446982055</v>
      </c>
      <c r="O159" s="24">
        <f t="shared" si="4"/>
        <v>0.1044045677</v>
      </c>
      <c r="P159" s="24">
        <f t="shared" si="5"/>
        <v>0.4567699837</v>
      </c>
      <c r="Q159" s="24">
        <f t="shared" si="6"/>
        <v>0.01957585644</v>
      </c>
      <c r="R159" s="24">
        <f t="shared" si="7"/>
        <v>0.1500815661</v>
      </c>
      <c r="S159" s="17">
        <f t="shared" si="8"/>
        <v>-0.008156606852</v>
      </c>
      <c r="T159" s="17">
        <f t="shared" si="9"/>
        <v>1.471451876</v>
      </c>
      <c r="U159" s="27">
        <f t="shared" si="10"/>
        <v>4211.071343</v>
      </c>
      <c r="V159" s="14"/>
      <c r="W159" s="14"/>
      <c r="X159" s="14"/>
      <c r="Y159" s="14"/>
      <c r="Z159" s="14"/>
    </row>
    <row r="160">
      <c r="A160" s="4" t="s">
        <v>103</v>
      </c>
      <c r="B160" s="13"/>
      <c r="C160" s="12">
        <f>VLOOKUP(A160,'RHB v. LHP'!C:AH, 5, FALSE)</f>
        <v>61</v>
      </c>
      <c r="D160" s="22">
        <f>VLOOKUP(A160,'RHB v. LHP'!C:AH, 8, FALSE)</f>
        <v>126</v>
      </c>
      <c r="E160" s="22">
        <f>VLOOKUP(A160,'RHB v. LHP'!C:AH, 31, FALSE)</f>
        <v>19</v>
      </c>
      <c r="F160" s="15">
        <f>VLOOKUP(A160,'RHB v. LHP'!C:AH, 12, FALSE)</f>
        <v>1</v>
      </c>
      <c r="G160" s="15">
        <f>VLOOKUP(A160,'RHB v. LHP'!C:AH, 13, FALSE)</f>
        <v>0</v>
      </c>
      <c r="H160" s="15">
        <f>VLOOKUP(A160,'RHB v. LHP'!C:AH, 6, FALSE)</f>
        <v>7</v>
      </c>
      <c r="I160" s="15">
        <f>VLOOKUP(A160,'RHB v. LHP'!C:AH, 25, FALSE)</f>
        <v>1</v>
      </c>
      <c r="J160" s="15">
        <f>VLOOKUP(A160,'RHB v. LHP'!C:AH, 17, FALSE)</f>
        <v>15</v>
      </c>
      <c r="K160" s="23">
        <f>VLOOKUP(A160,'RHB v. LHP'!C:AH, 32, FALSE)</f>
        <v>0</v>
      </c>
      <c r="L160" s="17">
        <f t="shared" si="1"/>
        <v>2.06557377</v>
      </c>
      <c r="M160" s="17">
        <f t="shared" si="2"/>
        <v>0.464339909</v>
      </c>
      <c r="N160" s="24">
        <f t="shared" si="3"/>
        <v>0.2048558422</v>
      </c>
      <c r="O160" s="24">
        <f t="shared" si="4"/>
        <v>0.08497723824</v>
      </c>
      <c r="P160" s="24">
        <f t="shared" si="5"/>
        <v>0.5007587253</v>
      </c>
      <c r="Q160" s="24">
        <f t="shared" si="6"/>
        <v>0.01517450683</v>
      </c>
      <c r="R160" s="24">
        <f t="shared" si="7"/>
        <v>0.1760242792</v>
      </c>
      <c r="S160" s="17">
        <f t="shared" si="8"/>
        <v>0</v>
      </c>
      <c r="T160" s="17">
        <f t="shared" si="9"/>
        <v>1.446130501</v>
      </c>
      <c r="U160" s="27">
        <f t="shared" si="10"/>
        <v>4138.60542</v>
      </c>
      <c r="V160" s="14"/>
      <c r="W160" s="14"/>
      <c r="X160" s="14"/>
      <c r="Y160" s="14"/>
      <c r="Z160" s="14"/>
    </row>
    <row r="161">
      <c r="A161" s="4" t="s">
        <v>309</v>
      </c>
      <c r="B161" s="13"/>
      <c r="C161" s="12">
        <f>VLOOKUP(A161,'RHB v. LHP'!C:AH, 5, FALSE)</f>
        <v>38</v>
      </c>
      <c r="D161" s="22">
        <f>VLOOKUP(A161,'RHB v. LHP'!C:AH, 8, FALSE)</f>
        <v>81</v>
      </c>
      <c r="E161" s="22">
        <f>VLOOKUP(A161,'RHB v. LHP'!C:AH, 31, FALSE)</f>
        <v>14</v>
      </c>
      <c r="F161" s="15">
        <f>VLOOKUP(A161,'RHB v. LHP'!C:AH, 12, FALSE)</f>
        <v>8</v>
      </c>
      <c r="G161" s="15">
        <f>VLOOKUP(A161,'RHB v. LHP'!C:AH, 13, FALSE)</f>
        <v>0</v>
      </c>
      <c r="H161" s="15">
        <f>VLOOKUP(A161,'RHB v. LHP'!C:AH, 6, FALSE)</f>
        <v>1</v>
      </c>
      <c r="I161" s="15">
        <f>VLOOKUP(A161,'RHB v. LHP'!C:AH, 25, FALSE)</f>
        <v>1</v>
      </c>
      <c r="J161" s="15">
        <f>VLOOKUP(A161,'RHB v. LHP'!C:AH, 17, FALSE)</f>
        <v>10</v>
      </c>
      <c r="K161" s="23">
        <f>VLOOKUP(A161,'RHB v. LHP'!C:AH, 32, FALSE)</f>
        <v>0</v>
      </c>
      <c r="L161" s="17">
        <f t="shared" si="1"/>
        <v>2.131578947</v>
      </c>
      <c r="M161" s="17">
        <f t="shared" si="2"/>
        <v>0.4739413681</v>
      </c>
      <c r="N161" s="24">
        <f t="shared" si="3"/>
        <v>0.2768729642</v>
      </c>
      <c r="O161" s="24">
        <f t="shared" si="4"/>
        <v>0.09120521173</v>
      </c>
      <c r="P161" s="24">
        <f t="shared" si="5"/>
        <v>0.4397394137</v>
      </c>
      <c r="Q161" s="24">
        <f t="shared" si="6"/>
        <v>0.01628664495</v>
      </c>
      <c r="R161" s="24">
        <f t="shared" si="7"/>
        <v>0.1726384365</v>
      </c>
      <c r="S161" s="17">
        <f t="shared" si="8"/>
        <v>0</v>
      </c>
      <c r="T161" s="17">
        <f t="shared" si="9"/>
        <v>1.470684039</v>
      </c>
      <c r="U161" s="27">
        <f t="shared" si="10"/>
        <v>4208.87391</v>
      </c>
      <c r="V161" s="14"/>
      <c r="W161" s="14"/>
      <c r="X161" s="14"/>
      <c r="Y161" s="14"/>
      <c r="Z161" s="14"/>
    </row>
    <row r="162">
      <c r="A162" s="4" t="s">
        <v>246</v>
      </c>
      <c r="B162" s="13"/>
      <c r="C162" s="12">
        <f>VLOOKUP(A162,'RHB v. LHP'!C:AH, 5, FALSE)</f>
        <v>79</v>
      </c>
      <c r="D162" s="22">
        <f>VLOOKUP(A162,'RHB v. LHP'!C:AH, 8, FALSE)</f>
        <v>158</v>
      </c>
      <c r="E162" s="22">
        <f>VLOOKUP(A162,'RHB v. LHP'!C:AH, 31, FALSE)</f>
        <v>21</v>
      </c>
      <c r="F162" s="15">
        <f>VLOOKUP(A162,'RHB v. LHP'!C:AH, 12, FALSE)</f>
        <v>10</v>
      </c>
      <c r="G162" s="15">
        <f>VLOOKUP(A162,'RHB v. LHP'!C:AH, 13, FALSE)</f>
        <v>1</v>
      </c>
      <c r="H162" s="15">
        <f>VLOOKUP(A162,'RHB v. LHP'!C:AH, 6, FALSE)</f>
        <v>7</v>
      </c>
      <c r="I162" s="15">
        <f>VLOOKUP(A162,'RHB v. LHP'!C:AH, 25, FALSE)</f>
        <v>0</v>
      </c>
      <c r="J162" s="15">
        <f>VLOOKUP(A162,'RHB v. LHP'!C:AH, 17, FALSE)</f>
        <v>9</v>
      </c>
      <c r="K162" s="23">
        <f>VLOOKUP(A162,'RHB v. LHP'!C:AH, 32, FALSE)</f>
        <v>-2</v>
      </c>
      <c r="L162" s="17">
        <f t="shared" si="1"/>
        <v>2</v>
      </c>
      <c r="M162" s="17">
        <f t="shared" si="2"/>
        <v>0.4515195369</v>
      </c>
      <c r="N162" s="24">
        <f t="shared" si="3"/>
        <v>0.2604920405</v>
      </c>
      <c r="O162" s="24">
        <f t="shared" si="4"/>
        <v>0.09261939219</v>
      </c>
      <c r="P162" s="24">
        <f t="shared" si="5"/>
        <v>0.477568741</v>
      </c>
      <c r="Q162" s="24">
        <f t="shared" si="6"/>
        <v>0.01157742402</v>
      </c>
      <c r="R162" s="24">
        <f t="shared" si="7"/>
        <v>0.1505065123</v>
      </c>
      <c r="S162" s="17">
        <f t="shared" si="8"/>
        <v>-0.01447178003</v>
      </c>
      <c r="T162" s="17">
        <f t="shared" si="9"/>
        <v>1.429811867</v>
      </c>
      <c r="U162" s="27">
        <f t="shared" si="10"/>
        <v>4091.903973</v>
      </c>
      <c r="V162" s="14"/>
      <c r="W162" s="14"/>
      <c r="X162" s="14"/>
      <c r="Y162" s="14"/>
      <c r="Z162" s="14"/>
    </row>
    <row r="163">
      <c r="A163" s="4" t="s">
        <v>221</v>
      </c>
      <c r="B163" s="13"/>
      <c r="C163" s="12">
        <f>VLOOKUP(A163,'RHB v. LHP'!C:AH, 5, FALSE)</f>
        <v>57</v>
      </c>
      <c r="D163" s="22">
        <f>VLOOKUP(A163,'RHB v. LHP'!C:AH, 8, FALSE)</f>
        <v>131</v>
      </c>
      <c r="E163" s="22">
        <f>VLOOKUP(A163,'RHB v. LHP'!C:AH, 31, FALSE)</f>
        <v>8</v>
      </c>
      <c r="F163" s="15">
        <f>VLOOKUP(A163,'RHB v. LHP'!C:AH, 12, FALSE)</f>
        <v>5</v>
      </c>
      <c r="G163" s="15">
        <f>VLOOKUP(A163,'RHB v. LHP'!C:AH, 13, FALSE)</f>
        <v>0</v>
      </c>
      <c r="H163" s="15">
        <f>VLOOKUP(A163,'RHB v. LHP'!C:AH, 6, FALSE)</f>
        <v>8</v>
      </c>
      <c r="I163" s="15">
        <f>VLOOKUP(A163,'RHB v. LHP'!C:AH, 25, FALSE)</f>
        <v>2</v>
      </c>
      <c r="J163" s="15">
        <f>VLOOKUP(A163,'RHB v. LHP'!C:AH, 17, FALSE)</f>
        <v>18</v>
      </c>
      <c r="K163" s="23">
        <f>VLOOKUP(A163,'RHB v. LHP'!C:AH, 32, FALSE)</f>
        <v>0</v>
      </c>
      <c r="L163" s="17">
        <f t="shared" si="1"/>
        <v>2.298245614</v>
      </c>
      <c r="M163" s="17">
        <f t="shared" si="2"/>
        <v>0.4111445783</v>
      </c>
      <c r="N163" s="24">
        <f t="shared" si="3"/>
        <v>0.2334337349</v>
      </c>
      <c r="O163" s="24">
        <f t="shared" si="4"/>
        <v>0.0843373494</v>
      </c>
      <c r="P163" s="24">
        <f t="shared" si="5"/>
        <v>0.5120481928</v>
      </c>
      <c r="Q163" s="24">
        <f t="shared" si="6"/>
        <v>0.01807228916</v>
      </c>
      <c r="R163" s="24">
        <f t="shared" si="7"/>
        <v>0.1837349398</v>
      </c>
      <c r="S163" s="17">
        <f t="shared" si="8"/>
        <v>0</v>
      </c>
      <c r="T163" s="17">
        <f t="shared" si="9"/>
        <v>1.442771084</v>
      </c>
      <c r="U163" s="27">
        <f t="shared" si="10"/>
        <v>4128.991281</v>
      </c>
      <c r="V163" s="14"/>
      <c r="W163" s="14"/>
      <c r="X163" s="14"/>
      <c r="Y163" s="14"/>
      <c r="Z163" s="14"/>
    </row>
    <row r="164">
      <c r="A164" s="4" t="s">
        <v>161</v>
      </c>
      <c r="B164" s="13"/>
      <c r="C164" s="12">
        <f>VLOOKUP(A164,'RHB v. LHP'!C:AH, 5, FALSE)</f>
        <v>28</v>
      </c>
      <c r="D164" s="22">
        <f>VLOOKUP(A164,'RHB v. LHP'!C:AH, 8, FALSE)</f>
        <v>50</v>
      </c>
      <c r="E164" s="22">
        <f>VLOOKUP(A164,'RHB v. LHP'!C:AH, 31, FALSE)</f>
        <v>7</v>
      </c>
      <c r="F164" s="15">
        <f>VLOOKUP(A164,'RHB v. LHP'!C:AH, 12, FALSE)</f>
        <v>4</v>
      </c>
      <c r="G164" s="15">
        <f>VLOOKUP(A164,'RHB v. LHP'!C:AH, 13, FALSE)</f>
        <v>0</v>
      </c>
      <c r="H164" s="15">
        <f>VLOOKUP(A164,'RHB v. LHP'!C:AH, 6, FALSE)</f>
        <v>3</v>
      </c>
      <c r="I164" s="15">
        <f>VLOOKUP(A164,'RHB v. LHP'!C:AH, 25, FALSE)</f>
        <v>0</v>
      </c>
      <c r="J164" s="15">
        <f>VLOOKUP(A164,'RHB v. LHP'!C:AH, 17, FALSE)</f>
        <v>4</v>
      </c>
      <c r="K164" s="23">
        <f>VLOOKUP(A164,'RHB v. LHP'!C:AH, 32, FALSE)</f>
        <v>0</v>
      </c>
      <c r="L164" s="17">
        <f t="shared" si="1"/>
        <v>1.785714286</v>
      </c>
      <c r="M164" s="17">
        <f t="shared" si="2"/>
        <v>0.4631217839</v>
      </c>
      <c r="N164" s="24">
        <f t="shared" si="3"/>
        <v>0.2572898799</v>
      </c>
      <c r="O164" s="24">
        <f t="shared" si="4"/>
        <v>0.09605488851</v>
      </c>
      <c r="P164" s="24">
        <f t="shared" si="5"/>
        <v>0.4974271012</v>
      </c>
      <c r="Q164" s="24">
        <f t="shared" si="6"/>
        <v>0.01372212693</v>
      </c>
      <c r="R164" s="24">
        <f t="shared" si="7"/>
        <v>0.1612349914</v>
      </c>
      <c r="S164" s="17">
        <f t="shared" si="8"/>
        <v>0</v>
      </c>
      <c r="T164" s="17">
        <f t="shared" si="9"/>
        <v>1.488850772</v>
      </c>
      <c r="U164" s="27">
        <f t="shared" si="10"/>
        <v>4260.864335</v>
      </c>
      <c r="V164" s="14"/>
      <c r="W164" s="14"/>
      <c r="X164" s="14"/>
      <c r="Y164" s="14"/>
      <c r="Z164" s="14"/>
    </row>
    <row r="165">
      <c r="A165" s="4" t="s">
        <v>243</v>
      </c>
      <c r="B165" s="13"/>
      <c r="C165" s="12">
        <f>VLOOKUP(A165,'RHB v. LHP'!C:AH, 5, FALSE)</f>
        <v>92</v>
      </c>
      <c r="D165" s="22">
        <f>VLOOKUP(A165,'RHB v. LHP'!C:AH, 8, FALSE)</f>
        <v>200</v>
      </c>
      <c r="E165" s="22">
        <f>VLOOKUP(A165,'RHB v. LHP'!C:AH, 31, FALSE)</f>
        <v>26</v>
      </c>
      <c r="F165" s="15">
        <f>VLOOKUP(A165,'RHB v. LHP'!C:AH, 12, FALSE)</f>
        <v>9</v>
      </c>
      <c r="G165" s="15">
        <f>VLOOKUP(A165,'RHB v. LHP'!C:AH, 13, FALSE)</f>
        <v>0</v>
      </c>
      <c r="H165" s="15">
        <f>VLOOKUP(A165,'RHB v. LHP'!C:AH, 6, FALSE)</f>
        <v>9</v>
      </c>
      <c r="I165" s="15">
        <f>VLOOKUP(A165,'RHB v. LHP'!C:AH, 25, FALSE)</f>
        <v>3</v>
      </c>
      <c r="J165" s="15">
        <f>VLOOKUP(A165,'RHB v. LHP'!C:AH, 17, FALSE)</f>
        <v>13</v>
      </c>
      <c r="K165" s="23">
        <f>VLOOKUP(A165,'RHB v. LHP'!C:AH, 32, FALSE)</f>
        <v>0</v>
      </c>
      <c r="L165" s="17">
        <f t="shared" si="1"/>
        <v>2.173913043</v>
      </c>
      <c r="M165" s="17">
        <f t="shared" si="2"/>
        <v>0.446111869</v>
      </c>
      <c r="N165" s="24">
        <f t="shared" si="3"/>
        <v>0.238744884</v>
      </c>
      <c r="O165" s="24">
        <f t="shared" si="4"/>
        <v>0.07639836289</v>
      </c>
      <c r="P165" s="24">
        <f t="shared" si="5"/>
        <v>0.4774897681</v>
      </c>
      <c r="Q165" s="24">
        <f t="shared" si="6"/>
        <v>0.01909959072</v>
      </c>
      <c r="R165" s="24">
        <f t="shared" si="7"/>
        <v>0.1527967258</v>
      </c>
      <c r="S165" s="17">
        <f t="shared" si="8"/>
        <v>0</v>
      </c>
      <c r="T165" s="17">
        <f t="shared" si="9"/>
        <v>1.410641201</v>
      </c>
      <c r="U165" s="27">
        <f t="shared" si="10"/>
        <v>4037.040444</v>
      </c>
      <c r="V165" s="14"/>
      <c r="W165" s="14"/>
      <c r="X165" s="14"/>
      <c r="Y165" s="14"/>
      <c r="Z165" s="14"/>
    </row>
    <row r="166">
      <c r="A166" s="4" t="s">
        <v>206</v>
      </c>
      <c r="B166" s="13"/>
      <c r="C166" s="12">
        <f>VLOOKUP(A166,'RHB v. LHP'!C:AH, 5, FALSE)</f>
        <v>131</v>
      </c>
      <c r="D166" s="22">
        <f>VLOOKUP(A166,'RHB v. LHP'!C:AH, 8, FALSE)</f>
        <v>265</v>
      </c>
      <c r="E166" s="22">
        <f>VLOOKUP(A166,'RHB v. LHP'!C:AH, 31, FALSE)</f>
        <v>50</v>
      </c>
      <c r="F166" s="15">
        <f>VLOOKUP(A166,'RHB v. LHP'!C:AH, 12, FALSE)</f>
        <v>13</v>
      </c>
      <c r="G166" s="15">
        <f>VLOOKUP(A166,'RHB v. LHP'!C:AH, 13, FALSE)</f>
        <v>1</v>
      </c>
      <c r="H166" s="15">
        <f>VLOOKUP(A166,'RHB v. LHP'!C:AH, 6, FALSE)</f>
        <v>7</v>
      </c>
      <c r="I166" s="15">
        <f>VLOOKUP(A166,'RHB v. LHP'!C:AH, 25, FALSE)</f>
        <v>1</v>
      </c>
      <c r="J166" s="15">
        <f>VLOOKUP(A166,'RHB v. LHP'!C:AH, 17, FALSE)</f>
        <v>11</v>
      </c>
      <c r="K166" s="23">
        <f>VLOOKUP(A166,'RHB v. LHP'!C:AH, 32, FALSE)</f>
        <v>0</v>
      </c>
      <c r="L166" s="17">
        <f t="shared" si="1"/>
        <v>2.022900763</v>
      </c>
      <c r="M166" s="17">
        <f t="shared" si="2"/>
        <v>0.5</v>
      </c>
      <c r="N166" s="24">
        <f t="shared" si="3"/>
        <v>0.2443609023</v>
      </c>
      <c r="O166" s="24">
        <f t="shared" si="4"/>
        <v>0.08020050125</v>
      </c>
      <c r="P166" s="24">
        <f t="shared" si="5"/>
        <v>0.4135338346</v>
      </c>
      <c r="Q166" s="24">
        <f t="shared" si="6"/>
        <v>0.01253132832</v>
      </c>
      <c r="R166" s="24">
        <f t="shared" si="7"/>
        <v>0.1353383459</v>
      </c>
      <c r="S166" s="17">
        <f t="shared" si="8"/>
        <v>0</v>
      </c>
      <c r="T166" s="17">
        <f t="shared" si="9"/>
        <v>1.385964912</v>
      </c>
      <c r="U166" s="27">
        <f t="shared" si="10"/>
        <v>3966.420662</v>
      </c>
      <c r="V166" s="14"/>
      <c r="W166" s="14"/>
      <c r="X166" s="14"/>
      <c r="Y166" s="14"/>
      <c r="Z166" s="14"/>
    </row>
    <row r="167">
      <c r="A167" s="4" t="s">
        <v>362</v>
      </c>
      <c r="B167" s="13"/>
      <c r="C167" s="12">
        <f>VLOOKUP(A167,'RHB v. LHP'!C:AH, 5, FALSE)</f>
        <v>30</v>
      </c>
      <c r="D167" s="22">
        <f>VLOOKUP(A167,'RHB v. LHP'!C:AH, 8, FALSE)</f>
        <v>53</v>
      </c>
      <c r="E167" s="22">
        <f>VLOOKUP(A167,'RHB v. LHP'!C:AH, 31, FALSE)</f>
        <v>13</v>
      </c>
      <c r="F167" s="15">
        <f>VLOOKUP(A167,'RHB v. LHP'!C:AH, 12, FALSE)</f>
        <v>3</v>
      </c>
      <c r="G167" s="15">
        <f>VLOOKUP(A167,'RHB v. LHP'!C:AH, 13, FALSE)</f>
        <v>0</v>
      </c>
      <c r="H167" s="15">
        <f>VLOOKUP(A167,'RHB v. LHP'!C:AH, 6, FALSE)</f>
        <v>2</v>
      </c>
      <c r="I167" s="15">
        <f>VLOOKUP(A167,'RHB v. LHP'!C:AH, 25, FALSE)</f>
        <v>0</v>
      </c>
      <c r="J167" s="15">
        <f>VLOOKUP(A167,'RHB v. LHP'!C:AH, 17, FALSE)</f>
        <v>4</v>
      </c>
      <c r="K167" s="23">
        <f>VLOOKUP(A167,'RHB v. LHP'!C:AH, 32, FALSE)</f>
        <v>0</v>
      </c>
      <c r="L167" s="17">
        <f t="shared" si="1"/>
        <v>1.766666667</v>
      </c>
      <c r="M167" s="17">
        <f t="shared" si="2"/>
        <v>0.4914675768</v>
      </c>
      <c r="N167" s="24">
        <f t="shared" si="3"/>
        <v>0.247440273</v>
      </c>
      <c r="O167" s="24">
        <f t="shared" si="4"/>
        <v>0.09556313993</v>
      </c>
      <c r="P167" s="24">
        <f t="shared" si="5"/>
        <v>0.4778156997</v>
      </c>
      <c r="Q167" s="24">
        <f t="shared" si="6"/>
        <v>0.01365187713</v>
      </c>
      <c r="R167" s="24">
        <f t="shared" si="7"/>
        <v>0.1604095563</v>
      </c>
      <c r="S167" s="17">
        <f t="shared" si="8"/>
        <v>0</v>
      </c>
      <c r="T167" s="17">
        <f t="shared" si="9"/>
        <v>1.486348123</v>
      </c>
      <c r="U167" s="27">
        <f t="shared" si="10"/>
        <v>4253.702134</v>
      </c>
      <c r="V167" s="14"/>
      <c r="W167" s="14"/>
      <c r="X167" s="14"/>
      <c r="Y167" s="14"/>
      <c r="Z167" s="14"/>
    </row>
    <row r="168">
      <c r="A168" s="4" t="s">
        <v>52</v>
      </c>
      <c r="B168" s="13"/>
      <c r="C168" s="12">
        <f>VLOOKUP(A168,'RHB v. LHP'!C:AH, 5, FALSE)</f>
        <v>34</v>
      </c>
      <c r="D168" s="22">
        <f>VLOOKUP(A168,'RHB v. LHP'!C:AH, 8, FALSE)</f>
        <v>55</v>
      </c>
      <c r="E168" s="22">
        <f>VLOOKUP(A168,'RHB v. LHP'!C:AH, 31, FALSE)</f>
        <v>6</v>
      </c>
      <c r="F168" s="15">
        <f>VLOOKUP(A168,'RHB v. LHP'!C:AH, 12, FALSE)</f>
        <v>3</v>
      </c>
      <c r="G168" s="15">
        <f>VLOOKUP(A168,'RHB v. LHP'!C:AH, 13, FALSE)</f>
        <v>0</v>
      </c>
      <c r="H168" s="15">
        <f>VLOOKUP(A168,'RHB v. LHP'!C:AH, 6, FALSE)</f>
        <v>4</v>
      </c>
      <c r="I168" s="15">
        <f>VLOOKUP(A168,'RHB v. LHP'!C:AH, 25, FALSE)</f>
        <v>0</v>
      </c>
      <c r="J168" s="15">
        <f>VLOOKUP(A168,'RHB v. LHP'!C:AH, 17, FALSE)</f>
        <v>3</v>
      </c>
      <c r="K168" s="23">
        <f>VLOOKUP(A168,'RHB v. LHP'!C:AH, 32, FALSE)</f>
        <v>1</v>
      </c>
      <c r="L168" s="17">
        <f t="shared" si="1"/>
        <v>1.617647059</v>
      </c>
      <c r="M168" s="17">
        <f t="shared" si="2"/>
        <v>0.4540816327</v>
      </c>
      <c r="N168" s="24">
        <f t="shared" si="3"/>
        <v>0.2465986395</v>
      </c>
      <c r="O168" s="24">
        <f t="shared" si="4"/>
        <v>0.09523809524</v>
      </c>
      <c r="P168" s="24">
        <f t="shared" si="5"/>
        <v>0.5102040816</v>
      </c>
      <c r="Q168" s="24">
        <f t="shared" si="6"/>
        <v>0.01360544218</v>
      </c>
      <c r="R168" s="24">
        <f t="shared" si="7"/>
        <v>0.156462585</v>
      </c>
      <c r="S168" s="17">
        <f t="shared" si="8"/>
        <v>0.008503401361</v>
      </c>
      <c r="T168" s="17">
        <f t="shared" si="9"/>
        <v>1.484693878</v>
      </c>
      <c r="U168" s="27">
        <f t="shared" si="10"/>
        <v>4248.967936</v>
      </c>
      <c r="V168" s="14"/>
      <c r="W168" s="14"/>
      <c r="X168" s="14"/>
      <c r="Y168" s="14"/>
      <c r="Z168" s="14"/>
    </row>
    <row r="169">
      <c r="A169" s="4" t="s">
        <v>278</v>
      </c>
      <c r="B169" s="13"/>
      <c r="C169" s="12">
        <f>VLOOKUP(A169,'RHB v. LHP'!C:AH, 5, FALSE)</f>
        <v>48</v>
      </c>
      <c r="D169" s="22">
        <f>VLOOKUP(A169,'RHB v. LHP'!C:AH, 8, FALSE)</f>
        <v>93</v>
      </c>
      <c r="E169" s="22">
        <f>VLOOKUP(A169,'RHB v. LHP'!C:AH, 31, FALSE)</f>
        <v>16</v>
      </c>
      <c r="F169" s="15">
        <f>VLOOKUP(A169,'RHB v. LHP'!C:AH, 12, FALSE)</f>
        <v>5</v>
      </c>
      <c r="G169" s="15">
        <f>VLOOKUP(A169,'RHB v. LHP'!C:AH, 13, FALSE)</f>
        <v>0</v>
      </c>
      <c r="H169" s="15">
        <f>VLOOKUP(A169,'RHB v. LHP'!C:AH, 6, FALSE)</f>
        <v>2</v>
      </c>
      <c r="I169" s="15">
        <f>VLOOKUP(A169,'RHB v. LHP'!C:AH, 25, FALSE)</f>
        <v>1</v>
      </c>
      <c r="J169" s="15">
        <f>VLOOKUP(A169,'RHB v. LHP'!C:AH, 17, FALSE)</f>
        <v>8</v>
      </c>
      <c r="K169" s="23">
        <f>VLOOKUP(A169,'RHB v. LHP'!C:AH, 32, FALSE)</f>
        <v>3</v>
      </c>
      <c r="L169" s="17">
        <f t="shared" si="1"/>
        <v>1.9375</v>
      </c>
      <c r="M169" s="17">
        <f t="shared" si="2"/>
        <v>0.4744408946</v>
      </c>
      <c r="N169" s="24">
        <f t="shared" si="3"/>
        <v>0.2476038339</v>
      </c>
      <c r="O169" s="24">
        <f t="shared" si="4"/>
        <v>0.08945686901</v>
      </c>
      <c r="P169" s="24">
        <f t="shared" si="5"/>
        <v>0.447284345</v>
      </c>
      <c r="Q169" s="24">
        <f t="shared" si="6"/>
        <v>0.01597444089</v>
      </c>
      <c r="R169" s="24">
        <f t="shared" si="7"/>
        <v>0.1629392971</v>
      </c>
      <c r="S169" s="17">
        <f t="shared" si="8"/>
        <v>0.02396166134</v>
      </c>
      <c r="T169" s="17">
        <f t="shared" si="9"/>
        <v>1.461661342</v>
      </c>
      <c r="U169" s="27">
        <f t="shared" si="10"/>
        <v>4183.052324</v>
      </c>
      <c r="V169" s="14"/>
      <c r="W169" s="14"/>
      <c r="X169" s="14"/>
      <c r="Y169" s="14"/>
      <c r="Z169" s="14"/>
    </row>
    <row r="170">
      <c r="A170" s="4" t="s">
        <v>282</v>
      </c>
      <c r="B170" s="13"/>
      <c r="C170" s="12">
        <f>VLOOKUP(A170,'RHB v. LHP'!C:AH, 5, FALSE)</f>
        <v>56</v>
      </c>
      <c r="D170" s="22">
        <f>VLOOKUP(A170,'RHB v. LHP'!C:AH, 8, FALSE)</f>
        <v>65</v>
      </c>
      <c r="E170" s="22">
        <f>VLOOKUP(A170,'RHB v. LHP'!C:AH, 31, FALSE)</f>
        <v>11</v>
      </c>
      <c r="F170" s="15">
        <f>VLOOKUP(A170,'RHB v. LHP'!C:AH, 12, FALSE)</f>
        <v>4</v>
      </c>
      <c r="G170" s="15">
        <f>VLOOKUP(A170,'RHB v. LHP'!C:AH, 13, FALSE)</f>
        <v>0</v>
      </c>
      <c r="H170" s="15">
        <f>VLOOKUP(A170,'RHB v. LHP'!C:AH, 6, FALSE)</f>
        <v>3</v>
      </c>
      <c r="I170" s="15">
        <f>VLOOKUP(A170,'RHB v. LHP'!C:AH, 25, FALSE)</f>
        <v>1</v>
      </c>
      <c r="J170" s="15">
        <f>VLOOKUP(A170,'RHB v. LHP'!C:AH, 17, FALSE)</f>
        <v>5</v>
      </c>
      <c r="K170" s="23">
        <f>VLOOKUP(A170,'RHB v. LHP'!C:AH, 32, FALSE)</f>
        <v>0</v>
      </c>
      <c r="L170" s="17">
        <f t="shared" si="1"/>
        <v>1.160714286</v>
      </c>
      <c r="M170" s="17">
        <f t="shared" si="2"/>
        <v>0.4715719064</v>
      </c>
      <c r="N170" s="24">
        <f t="shared" si="3"/>
        <v>0.2508361204</v>
      </c>
      <c r="O170" s="24">
        <f t="shared" si="4"/>
        <v>0.09364548495</v>
      </c>
      <c r="P170" s="24">
        <f t="shared" si="5"/>
        <v>0.4849498328</v>
      </c>
      <c r="Q170" s="24">
        <f t="shared" si="6"/>
        <v>0.01672240803</v>
      </c>
      <c r="R170" s="24">
        <f t="shared" si="7"/>
        <v>0.1605351171</v>
      </c>
      <c r="S170" s="17">
        <f t="shared" si="8"/>
        <v>0</v>
      </c>
      <c r="T170" s="17">
        <f t="shared" si="9"/>
        <v>1.47826087</v>
      </c>
      <c r="U170" s="27">
        <f t="shared" si="10"/>
        <v>4230.557646</v>
      </c>
      <c r="V170" s="14"/>
      <c r="W170" s="14"/>
      <c r="X170" s="14"/>
      <c r="Y170" s="14"/>
      <c r="Z170" s="14"/>
    </row>
    <row r="171">
      <c r="A171" s="4" t="s">
        <v>273</v>
      </c>
      <c r="B171" s="13"/>
      <c r="C171" s="12">
        <f>VLOOKUP(A171,'RHB v. LHP'!C:AH, 5, FALSE)</f>
        <v>59</v>
      </c>
      <c r="D171" s="22">
        <f>VLOOKUP(A171,'RHB v. LHP'!C:AH, 8, FALSE)</f>
        <v>113</v>
      </c>
      <c r="E171" s="22">
        <f>VLOOKUP(A171,'RHB v. LHP'!C:AH, 31, FALSE)</f>
        <v>10</v>
      </c>
      <c r="F171" s="15">
        <f>VLOOKUP(A171,'RHB v. LHP'!C:AH, 12, FALSE)</f>
        <v>10</v>
      </c>
      <c r="G171" s="15">
        <f>VLOOKUP(A171,'RHB v. LHP'!C:AH, 13, FALSE)</f>
        <v>0</v>
      </c>
      <c r="H171" s="15">
        <f>VLOOKUP(A171,'RHB v. LHP'!C:AH, 6, FALSE)</f>
        <v>3</v>
      </c>
      <c r="I171" s="15">
        <f>VLOOKUP(A171,'RHB v. LHP'!C:AH, 25, FALSE)</f>
        <v>4</v>
      </c>
      <c r="J171" s="15">
        <f>VLOOKUP(A171,'RHB v. LHP'!C:AH, 17, FALSE)</f>
        <v>10</v>
      </c>
      <c r="K171" s="23">
        <f>VLOOKUP(A171,'RHB v. LHP'!C:AH, 32, FALSE)</f>
        <v>2</v>
      </c>
      <c r="L171" s="17">
        <f t="shared" si="1"/>
        <v>1.915254237</v>
      </c>
      <c r="M171" s="17">
        <f t="shared" si="2"/>
        <v>0.4318885449</v>
      </c>
      <c r="N171" s="24">
        <f t="shared" si="3"/>
        <v>0.2786377709</v>
      </c>
      <c r="O171" s="24">
        <f t="shared" si="4"/>
        <v>0.0866873065</v>
      </c>
      <c r="P171" s="24">
        <f t="shared" si="5"/>
        <v>0.4489164087</v>
      </c>
      <c r="Q171" s="24">
        <f t="shared" si="6"/>
        <v>0.02476780186</v>
      </c>
      <c r="R171" s="24">
        <f t="shared" si="7"/>
        <v>0.1640866873</v>
      </c>
      <c r="S171" s="17">
        <f t="shared" si="8"/>
        <v>0.01547987616</v>
      </c>
      <c r="T171" s="17">
        <f t="shared" si="9"/>
        <v>1.450464396</v>
      </c>
      <c r="U171" s="27">
        <f t="shared" si="10"/>
        <v>4151.008369</v>
      </c>
      <c r="V171" s="14"/>
      <c r="W171" s="14"/>
      <c r="X171" s="14"/>
      <c r="Y171" s="14"/>
      <c r="Z171" s="14"/>
    </row>
    <row r="172">
      <c r="A172" s="4" t="s">
        <v>286</v>
      </c>
      <c r="B172" s="13"/>
      <c r="C172" s="12">
        <f>VLOOKUP(A172,'RHB v. LHP'!C:AH, 5, FALSE)</f>
        <v>73</v>
      </c>
      <c r="D172" s="22">
        <f>VLOOKUP(A172,'RHB v. LHP'!C:AH, 8, FALSE)</f>
        <v>161</v>
      </c>
      <c r="E172" s="22">
        <f>VLOOKUP(A172,'RHB v. LHP'!C:AH, 31, FALSE)</f>
        <v>39</v>
      </c>
      <c r="F172" s="15">
        <f>VLOOKUP(A172,'RHB v. LHP'!C:AH, 12, FALSE)</f>
        <v>6</v>
      </c>
      <c r="G172" s="15">
        <f>VLOOKUP(A172,'RHB v. LHP'!C:AH, 13, FALSE)</f>
        <v>1</v>
      </c>
      <c r="H172" s="15">
        <f>VLOOKUP(A172,'RHB v. LHP'!C:AH, 6, FALSE)</f>
        <v>3</v>
      </c>
      <c r="I172" s="15">
        <f>VLOOKUP(A172,'RHB v. LHP'!C:AH, 25, FALSE)</f>
        <v>0</v>
      </c>
      <c r="J172" s="15">
        <f>VLOOKUP(A172,'RHB v. LHP'!C:AH, 17, FALSE)</f>
        <v>10</v>
      </c>
      <c r="K172" s="23">
        <f>VLOOKUP(A172,'RHB v. LHP'!C:AH, 32, FALSE)</f>
        <v>-1</v>
      </c>
      <c r="L172" s="17">
        <f t="shared" si="1"/>
        <v>2.205479452</v>
      </c>
      <c r="M172" s="17">
        <f t="shared" si="2"/>
        <v>0.5273775216</v>
      </c>
      <c r="N172" s="24">
        <f t="shared" si="3"/>
        <v>0.2305475504</v>
      </c>
      <c r="O172" s="24">
        <f t="shared" si="4"/>
        <v>0.09221902017</v>
      </c>
      <c r="P172" s="24">
        <f t="shared" si="5"/>
        <v>0.4178674352</v>
      </c>
      <c r="Q172" s="24">
        <f t="shared" si="6"/>
        <v>0.01152737752</v>
      </c>
      <c r="R172" s="24">
        <f t="shared" si="7"/>
        <v>0.1527377522</v>
      </c>
      <c r="S172" s="17">
        <f t="shared" si="8"/>
        <v>-0.007204610951</v>
      </c>
      <c r="T172" s="17">
        <f t="shared" si="9"/>
        <v>1.425072046</v>
      </c>
      <c r="U172" s="27">
        <f t="shared" si="10"/>
        <v>4078.339327</v>
      </c>
      <c r="V172" s="14"/>
      <c r="W172" s="14"/>
      <c r="X172" s="14"/>
      <c r="Y172" s="14"/>
      <c r="Z172" s="14"/>
    </row>
    <row r="173">
      <c r="A173" s="4" t="s">
        <v>296</v>
      </c>
      <c r="B173" s="13"/>
      <c r="C173" s="12">
        <f>VLOOKUP(A173,'RHB v. LHP'!C:AH, 5, FALSE)</f>
        <v>52</v>
      </c>
      <c r="D173" s="22">
        <f>VLOOKUP(A173,'RHB v. LHP'!C:AH, 8, FALSE)</f>
        <v>97</v>
      </c>
      <c r="E173" s="22">
        <f>VLOOKUP(A173,'RHB v. LHP'!C:AH, 31, FALSE)</f>
        <v>19</v>
      </c>
      <c r="F173" s="15">
        <f>VLOOKUP(A173,'RHB v. LHP'!C:AH, 12, FALSE)</f>
        <v>5</v>
      </c>
      <c r="G173" s="15">
        <f>VLOOKUP(A173,'RHB v. LHP'!C:AH, 13, FALSE)</f>
        <v>0</v>
      </c>
      <c r="H173" s="15">
        <f>VLOOKUP(A173,'RHB v. LHP'!C:AH, 6, FALSE)</f>
        <v>2</v>
      </c>
      <c r="I173" s="15">
        <f>VLOOKUP(A173,'RHB v. LHP'!C:AH, 25, FALSE)</f>
        <v>2</v>
      </c>
      <c r="J173" s="15">
        <f>VLOOKUP(A173,'RHB v. LHP'!C:AH, 17, FALSE)</f>
        <v>9</v>
      </c>
      <c r="K173" s="23">
        <f>VLOOKUP(A173,'RHB v. LHP'!C:AH, 32, FALSE)</f>
        <v>1</v>
      </c>
      <c r="L173" s="17">
        <f t="shared" si="1"/>
        <v>1.865384615</v>
      </c>
      <c r="M173" s="17">
        <f t="shared" si="2"/>
        <v>0.4857142857</v>
      </c>
      <c r="N173" s="24">
        <f t="shared" si="3"/>
        <v>0.246031746</v>
      </c>
      <c r="O173" s="24">
        <f t="shared" si="4"/>
        <v>0.08888888889</v>
      </c>
      <c r="P173" s="24">
        <f t="shared" si="5"/>
        <v>0.4444444444</v>
      </c>
      <c r="Q173" s="24">
        <f t="shared" si="6"/>
        <v>0.01904761905</v>
      </c>
      <c r="R173" s="24">
        <f t="shared" si="7"/>
        <v>0.1650793651</v>
      </c>
      <c r="S173" s="17">
        <f t="shared" si="8"/>
        <v>0.007936507937</v>
      </c>
      <c r="T173" s="17">
        <f t="shared" si="9"/>
        <v>1.457142857</v>
      </c>
      <c r="U173" s="27">
        <f t="shared" si="10"/>
        <v>4170.121108</v>
      </c>
      <c r="V173" s="14"/>
      <c r="W173" s="14"/>
      <c r="X173" s="14"/>
      <c r="Y173" s="14"/>
      <c r="Z173" s="14"/>
    </row>
    <row r="174">
      <c r="A174" s="4" t="s">
        <v>135</v>
      </c>
      <c r="B174" s="13"/>
      <c r="C174" s="12">
        <f>VLOOKUP(A174,'RHB v. LHP'!C:AH, 5, FALSE)</f>
        <v>47</v>
      </c>
      <c r="D174" s="22">
        <f>VLOOKUP(A174,'RHB v. LHP'!C:AH, 8, FALSE)</f>
        <v>91</v>
      </c>
      <c r="E174" s="22">
        <f>VLOOKUP(A174,'RHB v. LHP'!C:AH, 31, FALSE)</f>
        <v>19</v>
      </c>
      <c r="F174" s="15">
        <f>VLOOKUP(A174,'RHB v. LHP'!C:AH, 12, FALSE)</f>
        <v>5</v>
      </c>
      <c r="G174" s="15">
        <f>VLOOKUP(A174,'RHB v. LHP'!C:AH, 13, FALSE)</f>
        <v>0</v>
      </c>
      <c r="H174" s="15">
        <f>VLOOKUP(A174,'RHB v. LHP'!C:AH, 6, FALSE)</f>
        <v>3</v>
      </c>
      <c r="I174" s="15">
        <f>VLOOKUP(A174,'RHB v. LHP'!C:AH, 25, FALSE)</f>
        <v>0</v>
      </c>
      <c r="J174" s="15">
        <f>VLOOKUP(A174,'RHB v. LHP'!C:AH, 17, FALSE)</f>
        <v>5</v>
      </c>
      <c r="K174" s="23">
        <f>VLOOKUP(A174,'RHB v. LHP'!C:AH, 32, FALSE)</f>
        <v>0</v>
      </c>
      <c r="L174" s="17">
        <f t="shared" si="1"/>
        <v>1.936170213</v>
      </c>
      <c r="M174" s="17">
        <f t="shared" si="2"/>
        <v>0.4903846154</v>
      </c>
      <c r="N174" s="24">
        <f t="shared" si="3"/>
        <v>0.2483974359</v>
      </c>
      <c r="O174" s="24">
        <f t="shared" si="4"/>
        <v>0.08974358974</v>
      </c>
      <c r="P174" s="24">
        <f t="shared" si="5"/>
        <v>0.4647435897</v>
      </c>
      <c r="Q174" s="24">
        <f t="shared" si="6"/>
        <v>0.01282051282</v>
      </c>
      <c r="R174" s="24">
        <f t="shared" si="7"/>
        <v>0.1538461538</v>
      </c>
      <c r="S174" s="17">
        <f t="shared" si="8"/>
        <v>0</v>
      </c>
      <c r="T174" s="17">
        <f t="shared" si="9"/>
        <v>1.459935897</v>
      </c>
      <c r="U174" s="27">
        <f t="shared" si="10"/>
        <v>4178.114364</v>
      </c>
      <c r="V174" s="14"/>
      <c r="W174" s="14"/>
      <c r="X174" s="14"/>
      <c r="Y174" s="14"/>
      <c r="Z174" s="14"/>
    </row>
    <row r="175">
      <c r="A175" s="4" t="s">
        <v>110</v>
      </c>
      <c r="B175" s="13"/>
      <c r="C175" s="12">
        <f>VLOOKUP(A175,'RHB v. LHP'!C:AH, 5, FALSE)</f>
        <v>79</v>
      </c>
      <c r="D175" s="22">
        <f>VLOOKUP(A175,'RHB v. LHP'!C:AH, 8, FALSE)</f>
        <v>164</v>
      </c>
      <c r="E175" s="22">
        <f>VLOOKUP(A175,'RHB v. LHP'!C:AH, 31, FALSE)</f>
        <v>17</v>
      </c>
      <c r="F175" s="15">
        <f>VLOOKUP(A175,'RHB v. LHP'!C:AH, 12, FALSE)</f>
        <v>5</v>
      </c>
      <c r="G175" s="15">
        <f>VLOOKUP(A175,'RHB v. LHP'!C:AH, 13, FALSE)</f>
        <v>0</v>
      </c>
      <c r="H175" s="15">
        <f>VLOOKUP(A175,'RHB v. LHP'!C:AH, 6, FALSE)</f>
        <v>8</v>
      </c>
      <c r="I175" s="15">
        <f>VLOOKUP(A175,'RHB v. LHP'!C:AH, 25, FALSE)</f>
        <v>0</v>
      </c>
      <c r="J175" s="15">
        <f>VLOOKUP(A175,'RHB v. LHP'!C:AH, 17, FALSE)</f>
        <v>23</v>
      </c>
      <c r="K175" s="23">
        <f>VLOOKUP(A175,'RHB v. LHP'!C:AH, 32, FALSE)</f>
        <v>0</v>
      </c>
      <c r="L175" s="17">
        <f t="shared" si="1"/>
        <v>2.075949367</v>
      </c>
      <c r="M175" s="17">
        <f t="shared" si="2"/>
        <v>0.4304160689</v>
      </c>
      <c r="N175" s="24">
        <f t="shared" si="3"/>
        <v>0.2223816356</v>
      </c>
      <c r="O175" s="24">
        <f t="shared" si="4"/>
        <v>0.08034433286</v>
      </c>
      <c r="P175" s="24">
        <f t="shared" si="5"/>
        <v>0.487804878</v>
      </c>
      <c r="Q175" s="24">
        <f t="shared" si="6"/>
        <v>0.01147776184</v>
      </c>
      <c r="R175" s="24">
        <f t="shared" si="7"/>
        <v>0.1893830703</v>
      </c>
      <c r="S175" s="17">
        <f t="shared" si="8"/>
        <v>0</v>
      </c>
      <c r="T175" s="17">
        <f t="shared" si="9"/>
        <v>1.421807747</v>
      </c>
      <c r="U175" s="27">
        <f t="shared" si="10"/>
        <v>4068.997402</v>
      </c>
      <c r="V175" s="14"/>
      <c r="W175" s="14"/>
      <c r="X175" s="14"/>
      <c r="Y175" s="14"/>
      <c r="Z175" s="14"/>
    </row>
    <row r="176">
      <c r="A176" s="4" t="s">
        <v>253</v>
      </c>
      <c r="B176" s="13"/>
      <c r="C176" s="12">
        <f>VLOOKUP(A176,'RHB v. LHP'!C:AH, 5, FALSE)</f>
        <v>40</v>
      </c>
      <c r="D176" s="22">
        <f>VLOOKUP(A176,'RHB v. LHP'!C:AH, 8, FALSE)</f>
        <v>71</v>
      </c>
      <c r="E176" s="22">
        <f>VLOOKUP(A176,'RHB v. LHP'!C:AH, 31, FALSE)</f>
        <v>16</v>
      </c>
      <c r="F176" s="15">
        <f>VLOOKUP(A176,'RHB v. LHP'!C:AH, 12, FALSE)</f>
        <v>3</v>
      </c>
      <c r="G176" s="15">
        <f>VLOOKUP(A176,'RHB v. LHP'!C:AH, 13, FALSE)</f>
        <v>0</v>
      </c>
      <c r="H176" s="15">
        <f>VLOOKUP(A176,'RHB v. LHP'!C:AH, 6, FALSE)</f>
        <v>2</v>
      </c>
      <c r="I176" s="15">
        <f>VLOOKUP(A176,'RHB v. LHP'!C:AH, 25, FALSE)</f>
        <v>0</v>
      </c>
      <c r="J176" s="15">
        <f>VLOOKUP(A176,'RHB v. LHP'!C:AH, 17, FALSE)</f>
        <v>8</v>
      </c>
      <c r="K176" s="23">
        <f>VLOOKUP(A176,'RHB v. LHP'!C:AH, 32, FALSE)</f>
        <v>0</v>
      </c>
      <c r="L176" s="17">
        <f t="shared" si="1"/>
        <v>1.775</v>
      </c>
      <c r="M176" s="17">
        <f t="shared" si="2"/>
        <v>0.4917218543</v>
      </c>
      <c r="N176" s="24">
        <f t="shared" si="3"/>
        <v>0.2400662252</v>
      </c>
      <c r="O176" s="24">
        <f t="shared" si="4"/>
        <v>0.09271523179</v>
      </c>
      <c r="P176" s="24">
        <f t="shared" si="5"/>
        <v>0.4635761589</v>
      </c>
      <c r="Q176" s="24">
        <f t="shared" si="6"/>
        <v>0.01324503311</v>
      </c>
      <c r="R176" s="24">
        <f t="shared" si="7"/>
        <v>0.1688741722</v>
      </c>
      <c r="S176" s="17">
        <f t="shared" si="8"/>
        <v>0</v>
      </c>
      <c r="T176" s="17">
        <f t="shared" si="9"/>
        <v>1.470198675</v>
      </c>
      <c r="U176" s="27">
        <f t="shared" si="10"/>
        <v>4207.484873</v>
      </c>
      <c r="V176" s="14"/>
      <c r="W176" s="14"/>
      <c r="X176" s="14"/>
      <c r="Y176" s="14"/>
      <c r="Z176" s="14"/>
    </row>
    <row r="177">
      <c r="A177" s="8" t="s">
        <v>134</v>
      </c>
      <c r="B177" s="13"/>
      <c r="C177" s="12">
        <f>VLOOKUP(A177,'RHB v. LHP'!C:AH, 5, FALSE)</f>
        <v>54</v>
      </c>
      <c r="D177" s="22">
        <f>VLOOKUP(A177,'RHB v. LHP'!C:AH, 8, FALSE)</f>
        <v>108</v>
      </c>
      <c r="E177" s="22">
        <f>VLOOKUP(A177,'RHB v. LHP'!C:AH, 31, FALSE)</f>
        <v>23</v>
      </c>
      <c r="F177" s="15">
        <f>VLOOKUP(A177,'RHB v. LHP'!C:AH, 12, FALSE)</f>
        <v>4</v>
      </c>
      <c r="G177" s="15">
        <f>VLOOKUP(A177,'RHB v. LHP'!C:AH, 13, FALSE)</f>
        <v>2</v>
      </c>
      <c r="H177" s="15">
        <f>VLOOKUP(A177,'RHB v. LHP'!C:AH, 6, FALSE)</f>
        <v>0</v>
      </c>
      <c r="I177" s="15">
        <f>VLOOKUP(A177,'RHB v. LHP'!C:AH, 25, FALSE)</f>
        <v>0</v>
      </c>
      <c r="J177" s="15">
        <f>VLOOKUP(A177,'RHB v. LHP'!C:AH, 17, FALSE)</f>
        <v>7</v>
      </c>
      <c r="K177" s="23">
        <f>VLOOKUP(A177,'RHB v. LHP'!C:AH, 32, FALSE)</f>
        <v>4</v>
      </c>
      <c r="L177" s="17">
        <f t="shared" si="1"/>
        <v>2</v>
      </c>
      <c r="M177" s="17">
        <f t="shared" si="2"/>
        <v>0.496099844</v>
      </c>
      <c r="N177" s="24">
        <f t="shared" si="3"/>
        <v>0.2340093604</v>
      </c>
      <c r="O177" s="24">
        <f t="shared" si="4"/>
        <v>0.112324493</v>
      </c>
      <c r="P177" s="24">
        <f t="shared" si="5"/>
        <v>0.4056162246</v>
      </c>
      <c r="Q177" s="24">
        <f t="shared" si="6"/>
        <v>0.01248049922</v>
      </c>
      <c r="R177" s="24">
        <f t="shared" si="7"/>
        <v>0.1560062402</v>
      </c>
      <c r="S177" s="17">
        <f t="shared" si="8"/>
        <v>0.03120124805</v>
      </c>
      <c r="T177" s="17">
        <f t="shared" si="9"/>
        <v>1.44773791</v>
      </c>
      <c r="U177" s="27">
        <f t="shared" si="10"/>
        <v>4143.205579</v>
      </c>
      <c r="V177" s="14"/>
      <c r="W177" s="14"/>
      <c r="X177" s="14"/>
      <c r="Y177" s="14"/>
      <c r="Z177" s="14"/>
    </row>
    <row r="178">
      <c r="A178" s="4" t="s">
        <v>182</v>
      </c>
      <c r="B178" s="13"/>
      <c r="C178" s="12">
        <f>VLOOKUP(A178,'RHB v. LHP'!C:AH, 5, FALSE)</f>
        <v>77</v>
      </c>
      <c r="D178" s="22">
        <f>VLOOKUP(A178,'RHB v. LHP'!C:AH, 8, FALSE)</f>
        <v>163</v>
      </c>
      <c r="E178" s="22">
        <f>VLOOKUP(A178,'RHB v. LHP'!C:AH, 31, FALSE)</f>
        <v>22</v>
      </c>
      <c r="F178" s="15">
        <f>VLOOKUP(A178,'RHB v. LHP'!C:AH, 12, FALSE)</f>
        <v>7</v>
      </c>
      <c r="G178" s="15">
        <f>VLOOKUP(A178,'RHB v. LHP'!C:AH, 13, FALSE)</f>
        <v>0</v>
      </c>
      <c r="H178" s="15">
        <f>VLOOKUP(A178,'RHB v. LHP'!C:AH, 6, FALSE)</f>
        <v>7</v>
      </c>
      <c r="I178" s="15">
        <f>VLOOKUP(A178,'RHB v. LHP'!C:AH, 25, FALSE)</f>
        <v>5</v>
      </c>
      <c r="J178" s="15">
        <f>VLOOKUP(A178,'RHB v. LHP'!C:AH, 17, FALSE)</f>
        <v>9</v>
      </c>
      <c r="K178" s="23">
        <f>VLOOKUP(A178,'RHB v. LHP'!C:AH, 32, FALSE)</f>
        <v>0</v>
      </c>
      <c r="L178" s="17">
        <f t="shared" si="1"/>
        <v>2.116883117</v>
      </c>
      <c r="M178" s="17">
        <f t="shared" si="2"/>
        <v>0.4525862069</v>
      </c>
      <c r="N178" s="24">
        <f t="shared" si="3"/>
        <v>0.2370689655</v>
      </c>
      <c r="O178" s="24">
        <f t="shared" si="4"/>
        <v>0.08045977011</v>
      </c>
      <c r="P178" s="24">
        <f t="shared" si="5"/>
        <v>0.474137931</v>
      </c>
      <c r="Q178" s="24">
        <f t="shared" si="6"/>
        <v>0.02586206897</v>
      </c>
      <c r="R178" s="24">
        <f t="shared" si="7"/>
        <v>0.1494252874</v>
      </c>
      <c r="S178" s="17">
        <f t="shared" si="8"/>
        <v>0</v>
      </c>
      <c r="T178" s="17">
        <f t="shared" si="9"/>
        <v>1.41954023</v>
      </c>
      <c r="U178" s="27">
        <f t="shared" si="10"/>
        <v>4062.508111</v>
      </c>
      <c r="V178" s="14"/>
      <c r="W178" s="14"/>
      <c r="X178" s="14"/>
      <c r="Y178" s="14"/>
      <c r="Z178" s="14"/>
    </row>
    <row r="179">
      <c r="A179" s="4" t="s">
        <v>167</v>
      </c>
      <c r="B179" s="13"/>
      <c r="C179" s="12">
        <f>VLOOKUP(A179,'RHB v. LHP'!C:AH, 5, FALSE)</f>
        <v>105</v>
      </c>
      <c r="D179" s="22">
        <f>VLOOKUP(A179,'RHB v. LHP'!C:AH, 8, FALSE)</f>
        <v>256</v>
      </c>
      <c r="E179" s="22">
        <f>VLOOKUP(A179,'RHB v. LHP'!C:AH, 31, FALSE)</f>
        <v>46</v>
      </c>
      <c r="F179" s="15">
        <f>VLOOKUP(A179,'RHB v. LHP'!C:AH, 12, FALSE)</f>
        <v>12</v>
      </c>
      <c r="G179" s="15">
        <f>VLOOKUP(A179,'RHB v. LHP'!C:AH, 13, FALSE)</f>
        <v>1</v>
      </c>
      <c r="H179" s="15">
        <f>VLOOKUP(A179,'RHB v. LHP'!C:AH, 6, FALSE)</f>
        <v>4</v>
      </c>
      <c r="I179" s="15">
        <f>VLOOKUP(A179,'RHB v. LHP'!C:AH, 25, FALSE)</f>
        <v>0</v>
      </c>
      <c r="J179" s="15">
        <f>VLOOKUP(A179,'RHB v. LHP'!C:AH, 17, FALSE)</f>
        <v>27</v>
      </c>
      <c r="K179" s="23">
        <f>VLOOKUP(A179,'RHB v. LHP'!C:AH, 32, FALSE)</f>
        <v>0</v>
      </c>
      <c r="L179" s="17">
        <f t="shared" si="1"/>
        <v>2.438095238</v>
      </c>
      <c r="M179" s="17">
        <f t="shared" si="2"/>
        <v>0.4904942966</v>
      </c>
      <c r="N179" s="24">
        <f t="shared" si="3"/>
        <v>0.2408111534</v>
      </c>
      <c r="O179" s="24">
        <f t="shared" si="4"/>
        <v>0.08111533587</v>
      </c>
      <c r="P179" s="24">
        <f t="shared" si="5"/>
        <v>0.3802281369</v>
      </c>
      <c r="Q179" s="24">
        <f t="shared" si="6"/>
        <v>0.01013941698</v>
      </c>
      <c r="R179" s="24">
        <f t="shared" si="7"/>
        <v>0.1774397972</v>
      </c>
      <c r="S179" s="17">
        <f t="shared" si="8"/>
        <v>0</v>
      </c>
      <c r="T179" s="17">
        <f t="shared" si="9"/>
        <v>1.380228137</v>
      </c>
      <c r="U179" s="27">
        <f t="shared" si="10"/>
        <v>3950.002884</v>
      </c>
      <c r="V179" s="14"/>
      <c r="W179" s="14"/>
      <c r="X179" s="14"/>
      <c r="Y179" s="14"/>
      <c r="Z179" s="14"/>
    </row>
    <row r="180">
      <c r="A180" s="4" t="s">
        <v>259</v>
      </c>
      <c r="B180" s="13"/>
      <c r="C180" s="12">
        <f>VLOOKUP(A180,'RHB v. LHP'!C:AH, 5, FALSE)</f>
        <v>59</v>
      </c>
      <c r="D180" s="22">
        <f>VLOOKUP(A180,'RHB v. LHP'!C:AH, 8, FALSE)</f>
        <v>132</v>
      </c>
      <c r="E180" s="22">
        <f>VLOOKUP(A180,'RHB v. LHP'!C:AH, 31, FALSE)</f>
        <v>20</v>
      </c>
      <c r="F180" s="15">
        <f>VLOOKUP(A180,'RHB v. LHP'!C:AH, 12, FALSE)</f>
        <v>11</v>
      </c>
      <c r="G180" s="15">
        <f>VLOOKUP(A180,'RHB v. LHP'!C:AH, 13, FALSE)</f>
        <v>0</v>
      </c>
      <c r="H180" s="15">
        <f>VLOOKUP(A180,'RHB v. LHP'!C:AH, 6, FALSE)</f>
        <v>3</v>
      </c>
      <c r="I180" s="15">
        <f>VLOOKUP(A180,'RHB v. LHP'!C:AH, 25, FALSE)</f>
        <v>2</v>
      </c>
      <c r="J180" s="15">
        <f>VLOOKUP(A180,'RHB v. LHP'!C:AH, 17, FALSE)</f>
        <v>10</v>
      </c>
      <c r="K180" s="23">
        <f>VLOOKUP(A180,'RHB v. LHP'!C:AH, 32, FALSE)</f>
        <v>-1</v>
      </c>
      <c r="L180" s="17">
        <f t="shared" si="1"/>
        <v>2.237288136</v>
      </c>
      <c r="M180" s="17">
        <f t="shared" si="2"/>
        <v>0.4646616541</v>
      </c>
      <c r="N180" s="24">
        <f t="shared" si="3"/>
        <v>0.2781954887</v>
      </c>
      <c r="O180" s="24">
        <f t="shared" si="4"/>
        <v>0.08421052632</v>
      </c>
      <c r="P180" s="24">
        <f t="shared" si="5"/>
        <v>0.4360902256</v>
      </c>
      <c r="Q180" s="24">
        <f t="shared" si="6"/>
        <v>0.01804511278</v>
      </c>
      <c r="R180" s="24">
        <f t="shared" si="7"/>
        <v>0.1593984962</v>
      </c>
      <c r="S180" s="17">
        <f t="shared" si="8"/>
        <v>-0.007518796992</v>
      </c>
      <c r="T180" s="17">
        <f t="shared" si="9"/>
        <v>1.433082707</v>
      </c>
      <c r="U180" s="27">
        <f t="shared" si="10"/>
        <v>4101.264619</v>
      </c>
      <c r="V180" s="14"/>
      <c r="W180" s="14"/>
      <c r="X180" s="14"/>
      <c r="Y180" s="14"/>
      <c r="Z180" s="14"/>
    </row>
    <row r="181">
      <c r="A181" s="4" t="s">
        <v>188</v>
      </c>
      <c r="B181" s="13"/>
      <c r="C181" s="12">
        <f>VLOOKUP(A181,'RHB v. LHP'!C:AH, 5, FALSE)</f>
        <v>76</v>
      </c>
      <c r="D181" s="22">
        <f>VLOOKUP(A181,'RHB v. LHP'!C:AH, 8, FALSE)</f>
        <v>169</v>
      </c>
      <c r="E181" s="22">
        <f>VLOOKUP(A181,'RHB v. LHP'!C:AH, 31, FALSE)</f>
        <v>35</v>
      </c>
      <c r="F181" s="15">
        <f>VLOOKUP(A181,'RHB v. LHP'!C:AH, 12, FALSE)</f>
        <v>8</v>
      </c>
      <c r="G181" s="15">
        <f>VLOOKUP(A181,'RHB v. LHP'!C:AH, 13, FALSE)</f>
        <v>1</v>
      </c>
      <c r="H181" s="15">
        <f>VLOOKUP(A181,'RHB v. LHP'!C:AH, 6, FALSE)</f>
        <v>4</v>
      </c>
      <c r="I181" s="15">
        <f>VLOOKUP(A181,'RHB v. LHP'!C:AH, 25, FALSE)</f>
        <v>2</v>
      </c>
      <c r="J181" s="15">
        <f>VLOOKUP(A181,'RHB v. LHP'!C:AH, 17, FALSE)</f>
        <v>11</v>
      </c>
      <c r="K181" s="23">
        <f>VLOOKUP(A181,'RHB v. LHP'!C:AH, 32, FALSE)</f>
        <v>-3</v>
      </c>
      <c r="L181" s="17">
        <f t="shared" si="1"/>
        <v>2.223684211</v>
      </c>
      <c r="M181" s="17">
        <f t="shared" si="2"/>
        <v>0.5042735043</v>
      </c>
      <c r="N181" s="24">
        <f t="shared" si="3"/>
        <v>0.2421652422</v>
      </c>
      <c r="O181" s="24">
        <f t="shared" si="4"/>
        <v>0.09116809117</v>
      </c>
      <c r="P181" s="24">
        <f t="shared" si="5"/>
        <v>0.4273504274</v>
      </c>
      <c r="Q181" s="24">
        <f t="shared" si="6"/>
        <v>0.01709401709</v>
      </c>
      <c r="R181" s="24">
        <f t="shared" si="7"/>
        <v>0.1538461538</v>
      </c>
      <c r="S181" s="17">
        <f t="shared" si="8"/>
        <v>-0.02136752137</v>
      </c>
      <c r="T181" s="17">
        <f t="shared" si="9"/>
        <v>1.414529915</v>
      </c>
      <c r="U181" s="27">
        <f t="shared" si="10"/>
        <v>4048.169351</v>
      </c>
      <c r="V181" s="14"/>
      <c r="W181" s="14"/>
      <c r="X181" s="14"/>
      <c r="Y181" s="14"/>
      <c r="Z181" s="14"/>
    </row>
    <row r="182">
      <c r="A182" s="4" t="s">
        <v>81</v>
      </c>
      <c r="B182" s="13"/>
      <c r="C182" s="12">
        <f>VLOOKUP(A182,'RHB v. LHP'!C:AH, 5, FALSE)</f>
        <v>51</v>
      </c>
      <c r="D182" s="22">
        <f>VLOOKUP(A182,'RHB v. LHP'!C:AH, 8, FALSE)</f>
        <v>102</v>
      </c>
      <c r="E182" s="22">
        <f>VLOOKUP(A182,'RHB v. LHP'!C:AH, 31, FALSE)</f>
        <v>11</v>
      </c>
      <c r="F182" s="15">
        <f>VLOOKUP(A182,'RHB v. LHP'!C:AH, 12, FALSE)</f>
        <v>8</v>
      </c>
      <c r="G182" s="15">
        <f>VLOOKUP(A182,'RHB v. LHP'!C:AH, 13, FALSE)</f>
        <v>0</v>
      </c>
      <c r="H182" s="15">
        <f>VLOOKUP(A182,'RHB v. LHP'!C:AH, 6, FALSE)</f>
        <v>3</v>
      </c>
      <c r="I182" s="15">
        <f>VLOOKUP(A182,'RHB v. LHP'!C:AH, 25, FALSE)</f>
        <v>0</v>
      </c>
      <c r="J182" s="15">
        <f>VLOOKUP(A182,'RHB v. LHP'!C:AH, 17, FALSE)</f>
        <v>11</v>
      </c>
      <c r="K182" s="23">
        <f>VLOOKUP(A182,'RHB v. LHP'!C:AH, 32, FALSE)</f>
        <v>1</v>
      </c>
      <c r="L182" s="17">
        <f t="shared" si="1"/>
        <v>2</v>
      </c>
      <c r="M182" s="17">
        <f t="shared" si="2"/>
        <v>0.4440944882</v>
      </c>
      <c r="N182" s="24">
        <f t="shared" si="3"/>
        <v>0.2677165354</v>
      </c>
      <c r="O182" s="24">
        <f t="shared" si="4"/>
        <v>0.08818897638</v>
      </c>
      <c r="P182" s="24">
        <f t="shared" si="5"/>
        <v>0.4566929134</v>
      </c>
      <c r="Q182" s="24">
        <f t="shared" si="6"/>
        <v>0.0125984252</v>
      </c>
      <c r="R182" s="24">
        <f t="shared" si="7"/>
        <v>0.1700787402</v>
      </c>
      <c r="S182" s="17">
        <f t="shared" si="8"/>
        <v>0.007874015748</v>
      </c>
      <c r="T182" s="17">
        <f t="shared" si="9"/>
        <v>1.447244094</v>
      </c>
      <c r="U182" s="27">
        <f t="shared" si="10"/>
        <v>4141.792356</v>
      </c>
      <c r="V182" s="14"/>
      <c r="W182" s="14"/>
      <c r="X182" s="14"/>
      <c r="Y182" s="14"/>
      <c r="Z182" s="14"/>
    </row>
    <row r="183">
      <c r="A183" s="4" t="s">
        <v>83</v>
      </c>
      <c r="B183" s="13"/>
      <c r="C183" s="12">
        <f>VLOOKUP(A183,'RHB v. LHP'!C:AH, 5, FALSE)</f>
        <v>46</v>
      </c>
      <c r="D183" s="22">
        <f>VLOOKUP(A183,'RHB v. LHP'!C:AH, 8, FALSE)</f>
        <v>81</v>
      </c>
      <c r="E183" s="22">
        <f>VLOOKUP(A183,'RHB v. LHP'!C:AH, 31, FALSE)</f>
        <v>12</v>
      </c>
      <c r="F183" s="15">
        <f>VLOOKUP(A183,'RHB v. LHP'!C:AH, 12, FALSE)</f>
        <v>3</v>
      </c>
      <c r="G183" s="15">
        <f>VLOOKUP(A183,'RHB v. LHP'!C:AH, 13, FALSE)</f>
        <v>0</v>
      </c>
      <c r="H183" s="15">
        <f>VLOOKUP(A183,'RHB v. LHP'!C:AH, 6, FALSE)</f>
        <v>5</v>
      </c>
      <c r="I183" s="15">
        <f>VLOOKUP(A183,'RHB v. LHP'!C:AH, 25, FALSE)</f>
        <v>0</v>
      </c>
      <c r="J183" s="15">
        <f>VLOOKUP(A183,'RHB v. LHP'!C:AH, 17, FALSE)</f>
        <v>3</v>
      </c>
      <c r="K183" s="23">
        <f>VLOOKUP(A183,'RHB v. LHP'!C:AH, 32, FALSE)</f>
        <v>0</v>
      </c>
      <c r="L183" s="17">
        <f t="shared" si="1"/>
        <v>1.760869565</v>
      </c>
      <c r="M183" s="17">
        <f t="shared" si="2"/>
        <v>0.4641693811</v>
      </c>
      <c r="N183" s="24">
        <f t="shared" si="3"/>
        <v>0.2361563518</v>
      </c>
      <c r="O183" s="24">
        <f t="shared" si="4"/>
        <v>0.09120521173</v>
      </c>
      <c r="P183" s="24">
        <f t="shared" si="5"/>
        <v>0.5048859935</v>
      </c>
      <c r="Q183" s="24">
        <f t="shared" si="6"/>
        <v>0.01302931596</v>
      </c>
      <c r="R183" s="24">
        <f t="shared" si="7"/>
        <v>0.1498371336</v>
      </c>
      <c r="S183" s="17">
        <f t="shared" si="8"/>
        <v>0</v>
      </c>
      <c r="T183" s="17">
        <f t="shared" si="9"/>
        <v>1.459283388</v>
      </c>
      <c r="U183" s="27">
        <f t="shared" si="10"/>
        <v>4176.246981</v>
      </c>
      <c r="V183" s="14"/>
      <c r="W183" s="14"/>
      <c r="X183" s="14"/>
      <c r="Y183" s="14"/>
      <c r="Z183" s="14"/>
    </row>
    <row r="184">
      <c r="A184" s="4" t="s">
        <v>75</v>
      </c>
      <c r="B184" s="13"/>
      <c r="C184" s="12">
        <f>VLOOKUP(A184,'RHB v. LHP'!C:AH, 5, FALSE)</f>
        <v>47</v>
      </c>
      <c r="D184" s="22">
        <f>VLOOKUP(A184,'RHB v. LHP'!C:AH, 8, FALSE)</f>
        <v>76</v>
      </c>
      <c r="E184" s="22">
        <f>VLOOKUP(A184,'RHB v. LHP'!C:AH, 31, FALSE)</f>
        <v>11</v>
      </c>
      <c r="F184" s="15">
        <f>VLOOKUP(A184,'RHB v. LHP'!C:AH, 12, FALSE)</f>
        <v>3</v>
      </c>
      <c r="G184" s="15">
        <f>VLOOKUP(A184,'RHB v. LHP'!C:AH, 13, FALSE)</f>
        <v>1</v>
      </c>
      <c r="H184" s="15">
        <f>VLOOKUP(A184,'RHB v. LHP'!C:AH, 6, FALSE)</f>
        <v>2</v>
      </c>
      <c r="I184" s="15">
        <f>VLOOKUP(A184,'RHB v. LHP'!C:AH, 25, FALSE)</f>
        <v>0</v>
      </c>
      <c r="J184" s="15">
        <f>VLOOKUP(A184,'RHB v. LHP'!C:AH, 17, FALSE)</f>
        <v>10</v>
      </c>
      <c r="K184" s="23">
        <f>VLOOKUP(A184,'RHB v. LHP'!C:AH, 32, FALSE)</f>
        <v>1</v>
      </c>
      <c r="L184" s="17">
        <f t="shared" si="1"/>
        <v>1.617021277</v>
      </c>
      <c r="M184" s="17">
        <f t="shared" si="2"/>
        <v>0.4630541872</v>
      </c>
      <c r="N184" s="24">
        <f t="shared" si="3"/>
        <v>0.2380952381</v>
      </c>
      <c r="O184" s="24">
        <f t="shared" si="4"/>
        <v>0.105090312</v>
      </c>
      <c r="P184" s="24">
        <f t="shared" si="5"/>
        <v>0.4597701149</v>
      </c>
      <c r="Q184" s="24">
        <f t="shared" si="6"/>
        <v>0.013136289</v>
      </c>
      <c r="R184" s="24">
        <f t="shared" si="7"/>
        <v>0.1740558292</v>
      </c>
      <c r="S184" s="17">
        <f t="shared" si="8"/>
        <v>0.008210180624</v>
      </c>
      <c r="T184" s="17">
        <f t="shared" si="9"/>
        <v>1.461412151</v>
      </c>
      <c r="U184" s="27">
        <f t="shared" si="10"/>
        <v>4182.339178</v>
      </c>
      <c r="V184" s="14"/>
      <c r="W184" s="14"/>
      <c r="X184" s="14"/>
      <c r="Y184" s="14"/>
      <c r="Z184" s="14"/>
    </row>
    <row r="185">
      <c r="A185" s="4" t="s">
        <v>120</v>
      </c>
      <c r="B185" s="13"/>
      <c r="C185" s="12">
        <f>VLOOKUP(A185,'RHB v. LHP'!C:AH, 5, FALSE)</f>
        <v>73</v>
      </c>
      <c r="D185" s="22">
        <f>VLOOKUP(A185,'RHB v. LHP'!C:AH, 8, FALSE)</f>
        <v>165</v>
      </c>
      <c r="E185" s="22">
        <f>VLOOKUP(A185,'RHB v. LHP'!C:AH, 31, FALSE)</f>
        <v>25</v>
      </c>
      <c r="F185" s="15">
        <f>VLOOKUP(A185,'RHB v. LHP'!C:AH, 12, FALSE)</f>
        <v>4</v>
      </c>
      <c r="G185" s="15">
        <f>VLOOKUP(A185,'RHB v. LHP'!C:AH, 13, FALSE)</f>
        <v>2</v>
      </c>
      <c r="H185" s="15">
        <f>VLOOKUP(A185,'RHB v. LHP'!C:AH, 6, FALSE)</f>
        <v>5</v>
      </c>
      <c r="I185" s="15">
        <f>VLOOKUP(A185,'RHB v. LHP'!C:AH, 25, FALSE)</f>
        <v>0</v>
      </c>
      <c r="J185" s="15">
        <f>VLOOKUP(A185,'RHB v. LHP'!C:AH, 17, FALSE)</f>
        <v>11</v>
      </c>
      <c r="K185" s="23">
        <f>VLOOKUP(A185,'RHB v. LHP'!C:AH, 32, FALSE)</f>
        <v>3</v>
      </c>
      <c r="L185" s="17">
        <f t="shared" si="1"/>
        <v>2.260273973</v>
      </c>
      <c r="M185" s="17">
        <f t="shared" si="2"/>
        <v>0.4641833811</v>
      </c>
      <c r="N185" s="24">
        <f t="shared" si="3"/>
        <v>0.2148997135</v>
      </c>
      <c r="O185" s="24">
        <f t="shared" si="4"/>
        <v>0.1031518625</v>
      </c>
      <c r="P185" s="24">
        <f t="shared" si="5"/>
        <v>0.4441260745</v>
      </c>
      <c r="Q185" s="24">
        <f t="shared" si="6"/>
        <v>0.01146131805</v>
      </c>
      <c r="R185" s="24">
        <f t="shared" si="7"/>
        <v>0.1547277937</v>
      </c>
      <c r="S185" s="17">
        <f t="shared" si="8"/>
        <v>0.02148997135</v>
      </c>
      <c r="T185" s="17">
        <f t="shared" si="9"/>
        <v>1.414040115</v>
      </c>
      <c r="U185" s="27">
        <f t="shared" si="10"/>
        <v>4046.767618</v>
      </c>
      <c r="V185" s="14"/>
      <c r="W185" s="14"/>
      <c r="X185" s="14"/>
      <c r="Y185" s="14"/>
      <c r="Z185" s="14"/>
    </row>
    <row r="186">
      <c r="A186" s="4" t="s">
        <v>45</v>
      </c>
      <c r="B186" s="13"/>
      <c r="C186" s="12">
        <f>VLOOKUP(A186,'RHB v. LHP'!C:AH, 5, FALSE)</f>
        <v>70</v>
      </c>
      <c r="D186" s="22">
        <f>VLOOKUP(A186,'RHB v. LHP'!C:AH, 8, FALSE)</f>
        <v>137</v>
      </c>
      <c r="E186" s="22">
        <f>VLOOKUP(A186,'RHB v. LHP'!C:AH, 31, FALSE)</f>
        <v>26</v>
      </c>
      <c r="F186" s="15">
        <f>VLOOKUP(A186,'RHB v. LHP'!C:AH, 12, FALSE)</f>
        <v>3</v>
      </c>
      <c r="G186" s="15">
        <f>VLOOKUP(A186,'RHB v. LHP'!C:AH, 13, FALSE)</f>
        <v>1</v>
      </c>
      <c r="H186" s="15">
        <f>VLOOKUP(A186,'RHB v. LHP'!C:AH, 6, FALSE)</f>
        <v>4</v>
      </c>
      <c r="I186" s="15">
        <f>VLOOKUP(A186,'RHB v. LHP'!C:AH, 25, FALSE)</f>
        <v>0</v>
      </c>
      <c r="J186" s="15">
        <f>VLOOKUP(A186,'RHB v. LHP'!C:AH, 17, FALSE)</f>
        <v>10</v>
      </c>
      <c r="K186" s="23">
        <f>VLOOKUP(A186,'RHB v. LHP'!C:AH, 32, FALSE)</f>
        <v>1</v>
      </c>
      <c r="L186" s="17">
        <f t="shared" si="1"/>
        <v>1.957142857</v>
      </c>
      <c r="M186" s="17">
        <f t="shared" si="2"/>
        <v>0.4880597015</v>
      </c>
      <c r="N186" s="24">
        <f t="shared" si="3"/>
        <v>0.2164179104</v>
      </c>
      <c r="O186" s="24">
        <f t="shared" si="4"/>
        <v>0.09552238806</v>
      </c>
      <c r="P186" s="24">
        <f t="shared" si="5"/>
        <v>0.447761194</v>
      </c>
      <c r="Q186" s="24">
        <f t="shared" si="6"/>
        <v>0.01194029851</v>
      </c>
      <c r="R186" s="24">
        <f t="shared" si="7"/>
        <v>0.1582089552</v>
      </c>
      <c r="S186" s="17">
        <f t="shared" si="8"/>
        <v>0.007462686567</v>
      </c>
      <c r="T186" s="17">
        <f t="shared" si="9"/>
        <v>1.425373134</v>
      </c>
      <c r="U186" s="27">
        <f t="shared" si="10"/>
        <v>4079.200996</v>
      </c>
      <c r="V186" s="14"/>
      <c r="W186" s="14"/>
      <c r="X186" s="14"/>
      <c r="Y186" s="14"/>
      <c r="Z186" s="14"/>
    </row>
    <row r="187">
      <c r="A187" s="4" t="s">
        <v>462</v>
      </c>
      <c r="B187" s="13"/>
      <c r="C187" s="12">
        <f>VLOOKUP(A187,'RHB v. LHP'!C:AH, 5, FALSE)</f>
        <v>21</v>
      </c>
      <c r="D187" s="22">
        <f>VLOOKUP(A187,'RHB v. LHP'!C:AH, 8, FALSE)</f>
        <v>37</v>
      </c>
      <c r="E187" s="22">
        <f>VLOOKUP(A187,'RHB v. LHP'!C:AH, 31, FALSE)</f>
        <v>2</v>
      </c>
      <c r="F187" s="15">
        <f>VLOOKUP(A187,'RHB v. LHP'!C:AH, 12, FALSE)</f>
        <v>3</v>
      </c>
      <c r="G187" s="15">
        <f>VLOOKUP(A187,'RHB v. LHP'!C:AH, 13, FALSE)</f>
        <v>0</v>
      </c>
      <c r="H187" s="15">
        <f>VLOOKUP(A187,'RHB v. LHP'!C:AH, 6, FALSE)</f>
        <v>3</v>
      </c>
      <c r="I187" s="15">
        <f>VLOOKUP(A187,'RHB v. LHP'!C:AH, 25, FALSE)</f>
        <v>0</v>
      </c>
      <c r="J187" s="15">
        <f>VLOOKUP(A187,'RHB v. LHP'!C:AH, 17, FALSE)</f>
        <v>3</v>
      </c>
      <c r="K187" s="23">
        <f>VLOOKUP(A187,'RHB v. LHP'!C:AH, 32, FALSE)</f>
        <v>0</v>
      </c>
      <c r="L187" s="17">
        <f t="shared" si="1"/>
        <v>1.761904762</v>
      </c>
      <c r="M187" s="17">
        <f t="shared" si="2"/>
        <v>0.4473684211</v>
      </c>
      <c r="N187" s="24">
        <f t="shared" si="3"/>
        <v>0.2543859649</v>
      </c>
      <c r="O187" s="24">
        <f t="shared" si="4"/>
        <v>0.09824561404</v>
      </c>
      <c r="P187" s="24">
        <f t="shared" si="5"/>
        <v>0.5087719298</v>
      </c>
      <c r="Q187" s="24">
        <f t="shared" si="6"/>
        <v>0.01403508772</v>
      </c>
      <c r="R187" s="24">
        <f t="shared" si="7"/>
        <v>0.1614035088</v>
      </c>
      <c r="S187" s="17">
        <f t="shared" si="8"/>
        <v>0</v>
      </c>
      <c r="T187" s="17">
        <f t="shared" si="9"/>
        <v>1.484210526</v>
      </c>
      <c r="U187" s="27">
        <f t="shared" si="10"/>
        <v>4247.584658</v>
      </c>
      <c r="V187" s="14"/>
      <c r="W187" s="14"/>
      <c r="X187" s="14"/>
      <c r="Y187" s="14"/>
      <c r="Z187" s="14"/>
    </row>
    <row r="188">
      <c r="A188" s="4" t="s">
        <v>334</v>
      </c>
      <c r="B188" s="13"/>
      <c r="C188" s="12">
        <f>VLOOKUP(A188,'RHB v. LHP'!C:AH, 5, FALSE)</f>
        <v>33</v>
      </c>
      <c r="D188" s="22">
        <f>VLOOKUP(A188,'RHB v. LHP'!C:AH, 8, FALSE)</f>
        <v>61</v>
      </c>
      <c r="E188" s="22">
        <f>VLOOKUP(A188,'RHB v. LHP'!C:AH, 31, FALSE)</f>
        <v>6</v>
      </c>
      <c r="F188" s="15">
        <f>VLOOKUP(A188,'RHB v. LHP'!C:AH, 12, FALSE)</f>
        <v>4</v>
      </c>
      <c r="G188" s="15">
        <f>VLOOKUP(A188,'RHB v. LHP'!C:AH, 13, FALSE)</f>
        <v>0</v>
      </c>
      <c r="H188" s="15">
        <f>VLOOKUP(A188,'RHB v. LHP'!C:AH, 6, FALSE)</f>
        <v>3</v>
      </c>
      <c r="I188" s="15">
        <f>VLOOKUP(A188,'RHB v. LHP'!C:AH, 25, FALSE)</f>
        <v>1</v>
      </c>
      <c r="J188" s="15">
        <f>VLOOKUP(A188,'RHB v. LHP'!C:AH, 17, FALSE)</f>
        <v>4</v>
      </c>
      <c r="K188" s="23">
        <f>VLOOKUP(A188,'RHB v. LHP'!C:AH, 32, FALSE)</f>
        <v>1</v>
      </c>
      <c r="L188" s="17">
        <f t="shared" si="1"/>
        <v>1.848484848</v>
      </c>
      <c r="M188" s="17">
        <f t="shared" si="2"/>
        <v>0.4494949495</v>
      </c>
      <c r="N188" s="24">
        <f t="shared" si="3"/>
        <v>0.2525252525</v>
      </c>
      <c r="O188" s="24">
        <f t="shared" si="4"/>
        <v>0.09427609428</v>
      </c>
      <c r="P188" s="24">
        <f t="shared" si="5"/>
        <v>0.4882154882</v>
      </c>
      <c r="Q188" s="24">
        <f t="shared" si="6"/>
        <v>0.01683501684</v>
      </c>
      <c r="R188" s="24">
        <f t="shared" si="7"/>
        <v>0.1582491582</v>
      </c>
      <c r="S188" s="17">
        <f t="shared" si="8"/>
        <v>0.008417508418</v>
      </c>
      <c r="T188" s="17">
        <f t="shared" si="9"/>
        <v>1.468013468</v>
      </c>
      <c r="U188" s="27">
        <f t="shared" si="10"/>
        <v>4201.231142</v>
      </c>
      <c r="V188" s="14"/>
      <c r="W188" s="14"/>
      <c r="X188" s="14"/>
      <c r="Y188" s="14"/>
      <c r="Z188" s="14"/>
    </row>
    <row r="189">
      <c r="A189" s="4" t="s">
        <v>287</v>
      </c>
      <c r="B189" s="13"/>
      <c r="C189" s="12">
        <f>VLOOKUP(A189,'RHB v. LHP'!C:AH, 5, FALSE)</f>
        <v>30</v>
      </c>
      <c r="D189" s="22">
        <f>VLOOKUP(A189,'RHB v. LHP'!C:AH, 8, FALSE)</f>
        <v>62</v>
      </c>
      <c r="E189" s="22">
        <f>VLOOKUP(A189,'RHB v. LHP'!C:AH, 31, FALSE)</f>
        <v>12</v>
      </c>
      <c r="F189" s="15">
        <f>VLOOKUP(A189,'RHB v. LHP'!C:AH, 12, FALSE)</f>
        <v>2</v>
      </c>
      <c r="G189" s="15">
        <f>VLOOKUP(A189,'RHB v. LHP'!C:AH, 13, FALSE)</f>
        <v>0</v>
      </c>
      <c r="H189" s="15">
        <f>VLOOKUP(A189,'RHB v. LHP'!C:AH, 6, FALSE)</f>
        <v>3</v>
      </c>
      <c r="I189" s="15">
        <f>VLOOKUP(A189,'RHB v. LHP'!C:AH, 25, FALSE)</f>
        <v>0</v>
      </c>
      <c r="J189" s="15">
        <f>VLOOKUP(A189,'RHB v. LHP'!C:AH, 17, FALSE)</f>
        <v>4</v>
      </c>
      <c r="K189" s="23">
        <f>VLOOKUP(A189,'RHB v. LHP'!C:AH, 32, FALSE)</f>
        <v>0</v>
      </c>
      <c r="L189" s="17">
        <f t="shared" si="1"/>
        <v>2.066666667</v>
      </c>
      <c r="M189" s="17">
        <f t="shared" si="2"/>
        <v>0.4789915966</v>
      </c>
      <c r="N189" s="24">
        <f t="shared" si="3"/>
        <v>0.2352941176</v>
      </c>
      <c r="O189" s="24">
        <f t="shared" si="4"/>
        <v>0.09411764706</v>
      </c>
      <c r="P189" s="24">
        <f t="shared" si="5"/>
        <v>0.487394958</v>
      </c>
      <c r="Q189" s="24">
        <f t="shared" si="6"/>
        <v>0.01344537815</v>
      </c>
      <c r="R189" s="24">
        <f t="shared" si="7"/>
        <v>0.1579831933</v>
      </c>
      <c r="S189" s="17">
        <f t="shared" si="8"/>
        <v>0</v>
      </c>
      <c r="T189" s="17">
        <f t="shared" si="9"/>
        <v>1.467226891</v>
      </c>
      <c r="U189" s="27">
        <f t="shared" si="10"/>
        <v>4198.980078</v>
      </c>
      <c r="V189" s="14"/>
      <c r="W189" s="14"/>
      <c r="X189" s="14"/>
      <c r="Y189" s="14"/>
      <c r="Z189" s="14"/>
    </row>
    <row r="190">
      <c r="A190" s="4" t="s">
        <v>279</v>
      </c>
      <c r="B190" s="13"/>
      <c r="C190" s="12">
        <f>VLOOKUP(A190,'RHB v. LHP'!C:AH, 5, FALSE)</f>
        <v>48</v>
      </c>
      <c r="D190" s="22">
        <f>VLOOKUP(A190,'RHB v. LHP'!C:AH, 8, FALSE)</f>
        <v>90</v>
      </c>
      <c r="E190" s="22">
        <f>VLOOKUP(A190,'RHB v. LHP'!C:AH, 31, FALSE)</f>
        <v>10</v>
      </c>
      <c r="F190" s="15">
        <f>VLOOKUP(A190,'RHB v. LHP'!C:AH, 12, FALSE)</f>
        <v>6</v>
      </c>
      <c r="G190" s="15">
        <f>VLOOKUP(A190,'RHB v. LHP'!C:AH, 13, FALSE)</f>
        <v>0</v>
      </c>
      <c r="H190" s="15">
        <f>VLOOKUP(A190,'RHB v. LHP'!C:AH, 6, FALSE)</f>
        <v>4</v>
      </c>
      <c r="I190" s="15">
        <f>VLOOKUP(A190,'RHB v. LHP'!C:AH, 25, FALSE)</f>
        <v>2</v>
      </c>
      <c r="J190" s="15">
        <f>VLOOKUP(A190,'RHB v. LHP'!C:AH, 17, FALSE)</f>
        <v>5</v>
      </c>
      <c r="K190" s="23">
        <f>VLOOKUP(A190,'RHB v. LHP'!C:AH, 32, FALSE)</f>
        <v>0</v>
      </c>
      <c r="L190" s="17">
        <f t="shared" si="1"/>
        <v>1.875</v>
      </c>
      <c r="M190" s="17">
        <f t="shared" si="2"/>
        <v>0.4478330658</v>
      </c>
      <c r="N190" s="24">
        <f t="shared" si="3"/>
        <v>0.2568218299</v>
      </c>
      <c r="O190" s="24">
        <f t="shared" si="4"/>
        <v>0.08988764045</v>
      </c>
      <c r="P190" s="24">
        <f t="shared" si="5"/>
        <v>0.481540931</v>
      </c>
      <c r="Q190" s="24">
        <f t="shared" si="6"/>
        <v>0.01926163724</v>
      </c>
      <c r="R190" s="24">
        <f t="shared" si="7"/>
        <v>0.1540930979</v>
      </c>
      <c r="S190" s="17">
        <f t="shared" si="8"/>
        <v>0</v>
      </c>
      <c r="T190" s="17">
        <f t="shared" si="9"/>
        <v>1.449438202</v>
      </c>
      <c r="U190" s="27">
        <f t="shared" si="10"/>
        <v>4148.071558</v>
      </c>
      <c r="V190" s="14"/>
      <c r="W190" s="14"/>
      <c r="X190" s="14"/>
      <c r="Y190" s="14"/>
      <c r="Z190" s="14"/>
    </row>
    <row r="191">
      <c r="A191" s="4" t="s">
        <v>340</v>
      </c>
      <c r="B191" s="13"/>
      <c r="C191" s="12">
        <f>VLOOKUP(A191,'RHB v. LHP'!C:AH, 5, FALSE)</f>
        <v>74</v>
      </c>
      <c r="D191" s="22">
        <f>VLOOKUP(A191,'RHB v. LHP'!C:AH, 8, FALSE)</f>
        <v>170</v>
      </c>
      <c r="E191" s="22">
        <f>VLOOKUP(A191,'RHB v. LHP'!C:AH, 31, FALSE)</f>
        <v>25</v>
      </c>
      <c r="F191" s="15">
        <f>VLOOKUP(A191,'RHB v. LHP'!C:AH, 12, FALSE)</f>
        <v>11</v>
      </c>
      <c r="G191" s="15">
        <f>VLOOKUP(A191,'RHB v. LHP'!C:AH, 13, FALSE)</f>
        <v>1</v>
      </c>
      <c r="H191" s="15">
        <f>VLOOKUP(A191,'RHB v. LHP'!C:AH, 6, FALSE)</f>
        <v>4</v>
      </c>
      <c r="I191" s="15">
        <f>VLOOKUP(A191,'RHB v. LHP'!C:AH, 25, FALSE)</f>
        <v>1</v>
      </c>
      <c r="J191" s="15">
        <f>VLOOKUP(A191,'RHB v. LHP'!C:AH, 17, FALSE)</f>
        <v>10</v>
      </c>
      <c r="K191" s="23">
        <f>VLOOKUP(A191,'RHB v. LHP'!C:AH, 32, FALSE)</f>
        <v>0</v>
      </c>
      <c r="L191" s="17">
        <f t="shared" si="1"/>
        <v>2.297297297</v>
      </c>
      <c r="M191" s="17">
        <f t="shared" si="2"/>
        <v>0.4608819346</v>
      </c>
      <c r="N191" s="24">
        <f t="shared" si="3"/>
        <v>0.2631578947</v>
      </c>
      <c r="O191" s="24">
        <f t="shared" si="4"/>
        <v>0.09103840683</v>
      </c>
      <c r="P191" s="24">
        <f t="shared" si="5"/>
        <v>0.426742532</v>
      </c>
      <c r="Q191" s="24">
        <f t="shared" si="6"/>
        <v>0.01422475107</v>
      </c>
      <c r="R191" s="24">
        <f t="shared" si="7"/>
        <v>0.1507823613</v>
      </c>
      <c r="S191" s="17">
        <f t="shared" si="8"/>
        <v>0</v>
      </c>
      <c r="T191" s="17">
        <f t="shared" si="9"/>
        <v>1.406827881</v>
      </c>
      <c r="U191" s="27">
        <f t="shared" si="10"/>
        <v>4026.127302</v>
      </c>
      <c r="V191" s="14"/>
      <c r="W191" s="14"/>
      <c r="X191" s="14"/>
      <c r="Y191" s="14"/>
      <c r="Z191" s="14"/>
    </row>
    <row r="192">
      <c r="A192" s="4" t="s">
        <v>380</v>
      </c>
      <c r="B192" s="13"/>
      <c r="C192" s="12">
        <f>VLOOKUP(A192,'RHB v. LHP'!C:AH, 5, FALSE)</f>
        <v>29</v>
      </c>
      <c r="D192" s="22">
        <f>VLOOKUP(A192,'RHB v. LHP'!C:AH, 8, FALSE)</f>
        <v>63</v>
      </c>
      <c r="E192" s="22">
        <f>VLOOKUP(A192,'RHB v. LHP'!C:AH, 31, FALSE)</f>
        <v>7</v>
      </c>
      <c r="F192" s="15">
        <f>VLOOKUP(A192,'RHB v. LHP'!C:AH, 12, FALSE)</f>
        <v>3</v>
      </c>
      <c r="G192" s="15">
        <f>VLOOKUP(A192,'RHB v. LHP'!C:AH, 13, FALSE)</f>
        <v>0</v>
      </c>
      <c r="H192" s="15">
        <f>VLOOKUP(A192,'RHB v. LHP'!C:AH, 6, FALSE)</f>
        <v>2</v>
      </c>
      <c r="I192" s="15">
        <f>VLOOKUP(A192,'RHB v. LHP'!C:AH, 25, FALSE)</f>
        <v>9</v>
      </c>
      <c r="J192" s="15">
        <f>VLOOKUP(A192,'RHB v. LHP'!C:AH, 17, FALSE)</f>
        <v>5</v>
      </c>
      <c r="K192" s="23">
        <f>VLOOKUP(A192,'RHB v. LHP'!C:AH, 32, FALSE)</f>
        <v>0</v>
      </c>
      <c r="L192" s="17">
        <f t="shared" si="1"/>
        <v>2.172413793</v>
      </c>
      <c r="M192" s="17">
        <f t="shared" si="2"/>
        <v>0.4530201342</v>
      </c>
      <c r="N192" s="24">
        <f t="shared" si="3"/>
        <v>0.2432885906</v>
      </c>
      <c r="O192" s="24">
        <f t="shared" si="4"/>
        <v>0.09395973154</v>
      </c>
      <c r="P192" s="24">
        <f t="shared" si="5"/>
        <v>0.4697986577</v>
      </c>
      <c r="Q192" s="24">
        <f t="shared" si="6"/>
        <v>0.04362416107</v>
      </c>
      <c r="R192" s="24">
        <f t="shared" si="7"/>
        <v>0.1610738255</v>
      </c>
      <c r="S192" s="17">
        <f t="shared" si="8"/>
        <v>0</v>
      </c>
      <c r="T192" s="17">
        <f t="shared" si="9"/>
        <v>1.464765101</v>
      </c>
      <c r="U192" s="27">
        <f t="shared" si="10"/>
        <v>4191.934809</v>
      </c>
      <c r="V192" s="14"/>
      <c r="W192" s="14"/>
      <c r="X192" s="14"/>
      <c r="Y192" s="14"/>
      <c r="Z192" s="14"/>
    </row>
    <row r="193">
      <c r="A193" s="4" t="s">
        <v>254</v>
      </c>
      <c r="B193" s="13"/>
      <c r="C193" s="12">
        <f>VLOOKUP(A193,'RHB v. LHP'!C:AH, 5, FALSE)</f>
        <v>105</v>
      </c>
      <c r="D193" s="22">
        <f>VLOOKUP(A193,'RHB v. LHP'!C:AH, 8, FALSE)</f>
        <v>202</v>
      </c>
      <c r="E193" s="22">
        <f>VLOOKUP(A193,'RHB v. LHP'!C:AH, 31, FALSE)</f>
        <v>22</v>
      </c>
      <c r="F193" s="15">
        <f>VLOOKUP(A193,'RHB v. LHP'!C:AH, 12, FALSE)</f>
        <v>5</v>
      </c>
      <c r="G193" s="15">
        <f>VLOOKUP(A193,'RHB v. LHP'!C:AH, 13, FALSE)</f>
        <v>0</v>
      </c>
      <c r="H193" s="15">
        <f>VLOOKUP(A193,'RHB v. LHP'!C:AH, 6, FALSE)</f>
        <v>10</v>
      </c>
      <c r="I193" s="15">
        <f>VLOOKUP(A193,'RHB v. LHP'!C:AH, 25, FALSE)</f>
        <v>3</v>
      </c>
      <c r="J193" s="15">
        <f>VLOOKUP(A193,'RHB v. LHP'!C:AH, 17, FALSE)</f>
        <v>21</v>
      </c>
      <c r="K193" s="23">
        <f>VLOOKUP(A193,'RHB v. LHP'!C:AH, 32, FALSE)</f>
        <v>-1</v>
      </c>
      <c r="L193" s="17">
        <f t="shared" si="1"/>
        <v>1.923809524</v>
      </c>
      <c r="M193" s="17">
        <f t="shared" si="2"/>
        <v>0.4285714286</v>
      </c>
      <c r="N193" s="24">
        <f t="shared" si="3"/>
        <v>0.2108843537</v>
      </c>
      <c r="O193" s="24">
        <f t="shared" si="4"/>
        <v>0.07619047619</v>
      </c>
      <c r="P193" s="24">
        <f t="shared" si="5"/>
        <v>0.4897959184</v>
      </c>
      <c r="Q193" s="24">
        <f t="shared" si="6"/>
        <v>0.01904761905</v>
      </c>
      <c r="R193" s="24">
        <f t="shared" si="7"/>
        <v>0.1741496599</v>
      </c>
      <c r="S193" s="17">
        <f t="shared" si="8"/>
        <v>-0.006802721088</v>
      </c>
      <c r="T193" s="17">
        <f t="shared" si="9"/>
        <v>1.391836735</v>
      </c>
      <c r="U193" s="27">
        <f t="shared" si="10"/>
        <v>3983.224924</v>
      </c>
      <c r="V193" s="14"/>
      <c r="W193" s="14"/>
      <c r="X193" s="14"/>
      <c r="Y193" s="14"/>
      <c r="Z193" s="14"/>
    </row>
    <row r="194">
      <c r="A194" s="4" t="s">
        <v>53</v>
      </c>
      <c r="B194" s="13"/>
      <c r="C194" s="12">
        <f>VLOOKUP(A194,'RHB v. LHP'!C:AH, 5, FALSE)</f>
        <v>41</v>
      </c>
      <c r="D194" s="22">
        <f>VLOOKUP(A194,'RHB v. LHP'!C:AH, 8, FALSE)</f>
        <v>58</v>
      </c>
      <c r="E194" s="22">
        <f>VLOOKUP(A194,'RHB v. LHP'!C:AH, 31, FALSE)</f>
        <v>11</v>
      </c>
      <c r="F194" s="15">
        <f>VLOOKUP(A194,'RHB v. LHP'!C:AH, 12, FALSE)</f>
        <v>3</v>
      </c>
      <c r="G194" s="15">
        <f>VLOOKUP(A194,'RHB v. LHP'!C:AH, 13, FALSE)</f>
        <v>1</v>
      </c>
      <c r="H194" s="15">
        <f>VLOOKUP(A194,'RHB v. LHP'!C:AH, 6, FALSE)</f>
        <v>2</v>
      </c>
      <c r="I194" s="15">
        <f>VLOOKUP(A194,'RHB v. LHP'!C:AH, 25, FALSE)</f>
        <v>0</v>
      </c>
      <c r="J194" s="15">
        <f>VLOOKUP(A194,'RHB v. LHP'!C:AH, 17, FALSE)</f>
        <v>1</v>
      </c>
      <c r="K194" s="23">
        <f>VLOOKUP(A194,'RHB v. LHP'!C:AH, 32, FALSE)</f>
        <v>0</v>
      </c>
      <c r="L194" s="17">
        <f t="shared" si="1"/>
        <v>1.414634146</v>
      </c>
      <c r="M194" s="17">
        <f t="shared" si="2"/>
        <v>0.4771573604</v>
      </c>
      <c r="N194" s="24">
        <f t="shared" si="3"/>
        <v>0.2453468697</v>
      </c>
      <c r="O194" s="24">
        <f t="shared" si="4"/>
        <v>0.1082910321</v>
      </c>
      <c r="P194" s="24">
        <f t="shared" si="5"/>
        <v>0.4737732657</v>
      </c>
      <c r="Q194" s="24">
        <f t="shared" si="6"/>
        <v>0.01353637902</v>
      </c>
      <c r="R194" s="24">
        <f t="shared" si="7"/>
        <v>0.1489001692</v>
      </c>
      <c r="S194" s="17">
        <f t="shared" si="8"/>
        <v>0</v>
      </c>
      <c r="T194" s="17">
        <f t="shared" si="9"/>
        <v>1.467005076</v>
      </c>
      <c r="U194" s="27">
        <f t="shared" si="10"/>
        <v>4198.345278</v>
      </c>
      <c r="V194" s="14"/>
      <c r="W194" s="14"/>
      <c r="X194" s="14"/>
      <c r="Y194" s="14"/>
      <c r="Z194" s="14"/>
    </row>
    <row r="195">
      <c r="A195" s="4" t="s">
        <v>342</v>
      </c>
      <c r="B195" s="13"/>
      <c r="C195" s="12">
        <f>VLOOKUP(A195,'RHB v. LHP'!C:AH, 5, FALSE)</f>
        <v>45</v>
      </c>
      <c r="D195" s="22">
        <f>VLOOKUP(A195,'RHB v. LHP'!C:AH, 8, FALSE)</f>
        <v>100</v>
      </c>
      <c r="E195" s="22">
        <f>VLOOKUP(A195,'RHB v. LHP'!C:AH, 31, FALSE)</f>
        <v>18</v>
      </c>
      <c r="F195" s="15">
        <f>VLOOKUP(A195,'RHB v. LHP'!C:AH, 12, FALSE)</f>
        <v>4</v>
      </c>
      <c r="G195" s="15">
        <f>VLOOKUP(A195,'RHB v. LHP'!C:AH, 13, FALSE)</f>
        <v>0</v>
      </c>
      <c r="H195" s="15">
        <f>VLOOKUP(A195,'RHB v. LHP'!C:AH, 6, FALSE)</f>
        <v>4</v>
      </c>
      <c r="I195" s="15">
        <f>VLOOKUP(A195,'RHB v. LHP'!C:AH, 25, FALSE)</f>
        <v>1</v>
      </c>
      <c r="J195" s="15">
        <f>VLOOKUP(A195,'RHB v. LHP'!C:AH, 17, FALSE)</f>
        <v>6</v>
      </c>
      <c r="K195" s="23">
        <f>VLOOKUP(A195,'RHB v. LHP'!C:AH, 32, FALSE)</f>
        <v>-1</v>
      </c>
      <c r="L195" s="17">
        <f t="shared" si="1"/>
        <v>2.222222222</v>
      </c>
      <c r="M195" s="17">
        <f t="shared" si="2"/>
        <v>0.4786729858</v>
      </c>
      <c r="N195" s="24">
        <f t="shared" si="3"/>
        <v>0.2369668246</v>
      </c>
      <c r="O195" s="24">
        <f t="shared" si="4"/>
        <v>0.08846761453</v>
      </c>
      <c r="P195" s="24">
        <f t="shared" si="5"/>
        <v>0.4739336493</v>
      </c>
      <c r="Q195" s="24">
        <f t="shared" si="6"/>
        <v>0.01579778831</v>
      </c>
      <c r="R195" s="24">
        <f t="shared" si="7"/>
        <v>0.1548183254</v>
      </c>
      <c r="S195" s="17">
        <f t="shared" si="8"/>
        <v>-0.007898894155</v>
      </c>
      <c r="T195" s="17">
        <f t="shared" si="9"/>
        <v>1.440758294</v>
      </c>
      <c r="U195" s="27">
        <f t="shared" si="10"/>
        <v>4123.230981</v>
      </c>
      <c r="V195" s="14"/>
      <c r="W195" s="14"/>
      <c r="X195" s="14"/>
      <c r="Y195" s="14"/>
      <c r="Z195" s="14"/>
    </row>
    <row r="196">
      <c r="A196" s="4" t="s">
        <v>371</v>
      </c>
      <c r="B196" s="13"/>
      <c r="C196" s="12">
        <f>VLOOKUP(A196,'RHB v. LHP'!C:AH, 5, FALSE)</f>
        <v>72</v>
      </c>
      <c r="D196" s="22">
        <f>VLOOKUP(A196,'RHB v. LHP'!C:AH, 8, FALSE)</f>
        <v>163</v>
      </c>
      <c r="E196" s="22">
        <f>VLOOKUP(A196,'RHB v. LHP'!C:AH, 31, FALSE)</f>
        <v>28</v>
      </c>
      <c r="F196" s="15">
        <f>VLOOKUP(A196,'RHB v. LHP'!C:AH, 12, FALSE)</f>
        <v>4</v>
      </c>
      <c r="G196" s="15">
        <f>VLOOKUP(A196,'RHB v. LHP'!C:AH, 13, FALSE)</f>
        <v>1</v>
      </c>
      <c r="H196" s="15">
        <f>VLOOKUP(A196,'RHB v. LHP'!C:AH, 6, FALSE)</f>
        <v>3</v>
      </c>
      <c r="I196" s="15">
        <f>VLOOKUP(A196,'RHB v. LHP'!C:AH, 25, FALSE)</f>
        <v>3</v>
      </c>
      <c r="J196" s="15">
        <f>VLOOKUP(A196,'RHB v. LHP'!C:AH, 17, FALSE)</f>
        <v>9</v>
      </c>
      <c r="K196" s="23">
        <f>VLOOKUP(A196,'RHB v. LHP'!C:AH, 32, FALSE)</f>
        <v>5</v>
      </c>
      <c r="L196" s="17">
        <f t="shared" si="1"/>
        <v>2.263888889</v>
      </c>
      <c r="M196" s="17">
        <f t="shared" si="2"/>
        <v>0.4784482759</v>
      </c>
      <c r="N196" s="24">
        <f t="shared" si="3"/>
        <v>0.2155172414</v>
      </c>
      <c r="O196" s="24">
        <f t="shared" si="4"/>
        <v>0.09195402299</v>
      </c>
      <c r="P196" s="24">
        <f t="shared" si="5"/>
        <v>0.4166666667</v>
      </c>
      <c r="Q196" s="24">
        <f t="shared" si="6"/>
        <v>0.02011494253</v>
      </c>
      <c r="R196" s="24">
        <f t="shared" si="7"/>
        <v>0.1494252874</v>
      </c>
      <c r="S196" s="17">
        <f t="shared" si="8"/>
        <v>0.03591954023</v>
      </c>
      <c r="T196" s="17">
        <f t="shared" si="9"/>
        <v>1.408045977</v>
      </c>
      <c r="U196" s="27">
        <f t="shared" si="10"/>
        <v>4029.613309</v>
      </c>
      <c r="V196" s="14"/>
      <c r="W196" s="14"/>
      <c r="X196" s="14"/>
      <c r="Y196" s="14"/>
      <c r="Z196" s="14"/>
    </row>
    <row r="197">
      <c r="A197" s="4" t="s">
        <v>369</v>
      </c>
      <c r="B197" s="13"/>
      <c r="C197" s="12">
        <f>VLOOKUP(A197,'RHB v. LHP'!C:AH, 5, FALSE)</f>
        <v>36</v>
      </c>
      <c r="D197" s="22">
        <f>VLOOKUP(A197,'RHB v. LHP'!C:AH, 8, FALSE)</f>
        <v>66</v>
      </c>
      <c r="E197" s="22">
        <f>VLOOKUP(A197,'RHB v. LHP'!C:AH, 31, FALSE)</f>
        <v>8</v>
      </c>
      <c r="F197" s="15">
        <f>VLOOKUP(A197,'RHB v. LHP'!C:AH, 12, FALSE)</f>
        <v>1</v>
      </c>
      <c r="G197" s="15">
        <f>VLOOKUP(A197,'RHB v. LHP'!C:AH, 13, FALSE)</f>
        <v>0</v>
      </c>
      <c r="H197" s="15">
        <f>VLOOKUP(A197,'RHB v. LHP'!C:AH, 6, FALSE)</f>
        <v>3</v>
      </c>
      <c r="I197" s="15">
        <f>VLOOKUP(A197,'RHB v. LHP'!C:AH, 25, FALSE)</f>
        <v>2</v>
      </c>
      <c r="J197" s="15">
        <f>VLOOKUP(A197,'RHB v. LHP'!C:AH, 17, FALSE)</f>
        <v>9</v>
      </c>
      <c r="K197" s="23">
        <f>VLOOKUP(A197,'RHB v. LHP'!C:AH, 32, FALSE)</f>
        <v>1</v>
      </c>
      <c r="L197" s="17">
        <f t="shared" si="1"/>
        <v>1.833333333</v>
      </c>
      <c r="M197" s="17">
        <f t="shared" si="2"/>
        <v>0.4557595993</v>
      </c>
      <c r="N197" s="24">
        <f t="shared" si="3"/>
        <v>0.225375626</v>
      </c>
      <c r="O197" s="24">
        <f t="shared" si="4"/>
        <v>0.09348914858</v>
      </c>
      <c r="P197" s="24">
        <f t="shared" si="5"/>
        <v>0.4841402337</v>
      </c>
      <c r="Q197" s="24">
        <f t="shared" si="6"/>
        <v>0.02003338898</v>
      </c>
      <c r="R197" s="24">
        <f t="shared" si="7"/>
        <v>0.1736227045</v>
      </c>
      <c r="S197" s="17">
        <f t="shared" si="8"/>
        <v>0.008347245409</v>
      </c>
      <c r="T197" s="17">
        <f t="shared" si="9"/>
        <v>1.460767947</v>
      </c>
      <c r="U197" s="27">
        <f t="shared" si="10"/>
        <v>4180.495562</v>
      </c>
      <c r="V197" s="14"/>
      <c r="W197" s="14"/>
      <c r="X197" s="14"/>
      <c r="Y197" s="14"/>
      <c r="Z197" s="14"/>
    </row>
    <row r="198">
      <c r="A198" s="4" t="s">
        <v>461</v>
      </c>
      <c r="B198" s="13"/>
      <c r="C198" s="12">
        <f>VLOOKUP(A198,'RHB v. LHP'!C:AH, 5, FALSE)</f>
        <v>18</v>
      </c>
      <c r="D198" s="22">
        <f>VLOOKUP(A198,'RHB v. LHP'!C:AH, 8, FALSE)</f>
        <v>30</v>
      </c>
      <c r="E198" s="22">
        <f>VLOOKUP(A198,'RHB v. LHP'!C:AH, 31, FALSE)</f>
        <v>2</v>
      </c>
      <c r="F198" s="15">
        <f>VLOOKUP(A198,'RHB v. LHP'!C:AH, 12, FALSE)</f>
        <v>1</v>
      </c>
      <c r="G198" s="15">
        <f>VLOOKUP(A198,'RHB v. LHP'!C:AH, 13, FALSE)</f>
        <v>0</v>
      </c>
      <c r="H198" s="15">
        <f>VLOOKUP(A198,'RHB v. LHP'!C:AH, 6, FALSE)</f>
        <v>3</v>
      </c>
      <c r="I198" s="15">
        <f>VLOOKUP(A198,'RHB v. LHP'!C:AH, 25, FALSE)</f>
        <v>0</v>
      </c>
      <c r="J198" s="15">
        <f>VLOOKUP(A198,'RHB v. LHP'!C:AH, 17, FALSE)</f>
        <v>3</v>
      </c>
      <c r="K198" s="23">
        <f>VLOOKUP(A198,'RHB v. LHP'!C:AH, 32, FALSE)</f>
        <v>0</v>
      </c>
      <c r="L198" s="17">
        <f t="shared" si="1"/>
        <v>1.666666667</v>
      </c>
      <c r="M198" s="17">
        <f t="shared" si="2"/>
        <v>0.4529307282</v>
      </c>
      <c r="N198" s="24">
        <f t="shared" si="3"/>
        <v>0.2397868561</v>
      </c>
      <c r="O198" s="24">
        <f t="shared" si="4"/>
        <v>0.09946714032</v>
      </c>
      <c r="P198" s="24">
        <f t="shared" si="5"/>
        <v>0.5150976909</v>
      </c>
      <c r="Q198" s="24">
        <f t="shared" si="6"/>
        <v>0.01420959147</v>
      </c>
      <c r="R198" s="24">
        <f t="shared" si="7"/>
        <v>0.163410302</v>
      </c>
      <c r="S198" s="17">
        <f t="shared" si="8"/>
        <v>0</v>
      </c>
      <c r="T198" s="17">
        <f t="shared" si="9"/>
        <v>1.484902309</v>
      </c>
      <c r="U198" s="27">
        <f t="shared" si="10"/>
        <v>4249.564435</v>
      </c>
      <c r="V198" s="14"/>
      <c r="W198" s="14"/>
      <c r="X198" s="14"/>
      <c r="Y198" s="14"/>
      <c r="Z198" s="14"/>
    </row>
    <row r="199">
      <c r="A199" s="4" t="s">
        <v>293</v>
      </c>
      <c r="B199" s="13"/>
      <c r="C199" s="12">
        <f>VLOOKUP(A199,'RHB v. LHP'!C:AH, 5, FALSE)</f>
        <v>65</v>
      </c>
      <c r="D199" s="22">
        <f>VLOOKUP(A199,'RHB v. LHP'!C:AH, 8, FALSE)</f>
        <v>132</v>
      </c>
      <c r="E199" s="22">
        <f>VLOOKUP(A199,'RHB v. LHP'!C:AH, 31, FALSE)</f>
        <v>15</v>
      </c>
      <c r="F199" s="15">
        <f>VLOOKUP(A199,'RHB v. LHP'!C:AH, 12, FALSE)</f>
        <v>7</v>
      </c>
      <c r="G199" s="15">
        <f>VLOOKUP(A199,'RHB v. LHP'!C:AH, 13, FALSE)</f>
        <v>0</v>
      </c>
      <c r="H199" s="15">
        <f>VLOOKUP(A199,'RHB v. LHP'!C:AH, 6, FALSE)</f>
        <v>3</v>
      </c>
      <c r="I199" s="15">
        <f>VLOOKUP(A199,'RHB v. LHP'!C:AH, 25, FALSE)</f>
        <v>1</v>
      </c>
      <c r="J199" s="15">
        <f>VLOOKUP(A199,'RHB v. LHP'!C:AH, 17, FALSE)</f>
        <v>15</v>
      </c>
      <c r="K199" s="23">
        <f>VLOOKUP(A199,'RHB v. LHP'!C:AH, 32, FALSE)</f>
        <v>3</v>
      </c>
      <c r="L199" s="17">
        <f t="shared" si="1"/>
        <v>2.030769231</v>
      </c>
      <c r="M199" s="17">
        <f t="shared" si="2"/>
        <v>0.4421052632</v>
      </c>
      <c r="N199" s="24">
        <f t="shared" si="3"/>
        <v>0.2481203008</v>
      </c>
      <c r="O199" s="24">
        <f t="shared" si="4"/>
        <v>0.08421052632</v>
      </c>
      <c r="P199" s="24">
        <f t="shared" si="5"/>
        <v>0.4360902256</v>
      </c>
      <c r="Q199" s="24">
        <f t="shared" si="6"/>
        <v>0.01503759398</v>
      </c>
      <c r="R199" s="24">
        <f t="shared" si="7"/>
        <v>0.1744360902</v>
      </c>
      <c r="S199" s="17">
        <f t="shared" si="8"/>
        <v>0.02255639098</v>
      </c>
      <c r="T199" s="17">
        <f t="shared" si="9"/>
        <v>1.422556391</v>
      </c>
      <c r="U199" s="27">
        <f t="shared" si="10"/>
        <v>4071.139905</v>
      </c>
      <c r="V199" s="14"/>
      <c r="W199" s="14"/>
      <c r="X199" s="14"/>
      <c r="Y199" s="14"/>
      <c r="Z199" s="14"/>
    </row>
    <row r="200">
      <c r="A200" s="4" t="s">
        <v>217</v>
      </c>
      <c r="B200" s="13"/>
      <c r="C200" s="12">
        <f>VLOOKUP(A200,'RHB v. LHP'!C:AH, 5, FALSE)</f>
        <v>23</v>
      </c>
      <c r="D200" s="22">
        <f>VLOOKUP(A200,'RHB v. LHP'!C:AH, 8, FALSE)</f>
        <v>48</v>
      </c>
      <c r="E200" s="22">
        <f>VLOOKUP(A200,'RHB v. LHP'!C:AH, 31, FALSE)</f>
        <v>6</v>
      </c>
      <c r="F200" s="15">
        <f>VLOOKUP(A200,'RHB v. LHP'!C:AH, 12, FALSE)</f>
        <v>2</v>
      </c>
      <c r="G200" s="15">
        <f>VLOOKUP(A200,'RHB v. LHP'!C:AH, 13, FALSE)</f>
        <v>0</v>
      </c>
      <c r="H200" s="15">
        <f>VLOOKUP(A200,'RHB v. LHP'!C:AH, 6, FALSE)</f>
        <v>3</v>
      </c>
      <c r="I200" s="15">
        <f>VLOOKUP(A200,'RHB v. LHP'!C:AH, 25, FALSE)</f>
        <v>0</v>
      </c>
      <c r="J200" s="15">
        <f>VLOOKUP(A200,'RHB v. LHP'!C:AH, 17, FALSE)</f>
        <v>4</v>
      </c>
      <c r="K200" s="23">
        <f>VLOOKUP(A200,'RHB v. LHP'!C:AH, 32, FALSE)</f>
        <v>0</v>
      </c>
      <c r="L200" s="17">
        <f t="shared" si="1"/>
        <v>2.086956522</v>
      </c>
      <c r="M200" s="17">
        <f t="shared" si="2"/>
        <v>0.4595524957</v>
      </c>
      <c r="N200" s="24">
        <f t="shared" si="3"/>
        <v>0.2409638554</v>
      </c>
      <c r="O200" s="24">
        <f t="shared" si="4"/>
        <v>0.09638554217</v>
      </c>
      <c r="P200" s="24">
        <f t="shared" si="5"/>
        <v>0.4991394148</v>
      </c>
      <c r="Q200" s="24">
        <f t="shared" si="6"/>
        <v>0.01376936317</v>
      </c>
      <c r="R200" s="24">
        <f t="shared" si="7"/>
        <v>0.1617900172</v>
      </c>
      <c r="S200" s="17">
        <f t="shared" si="8"/>
        <v>0</v>
      </c>
      <c r="T200" s="17">
        <f t="shared" si="9"/>
        <v>1.471600688</v>
      </c>
      <c r="U200" s="27">
        <f t="shared" si="10"/>
        <v>4211.497221</v>
      </c>
      <c r="V200" s="14"/>
      <c r="W200" s="14"/>
      <c r="X200" s="14"/>
      <c r="Y200" s="14"/>
      <c r="Z200" s="14"/>
    </row>
    <row r="201">
      <c r="A201" s="4" t="s">
        <v>372</v>
      </c>
      <c r="B201" s="13"/>
      <c r="C201" s="12">
        <f>VLOOKUP(A201,'RHB v. LHP'!C:AH, 5, FALSE)</f>
        <v>46</v>
      </c>
      <c r="D201" s="22">
        <f>VLOOKUP(A201,'RHB v. LHP'!C:AH, 8, FALSE)</f>
        <v>99</v>
      </c>
      <c r="E201" s="22">
        <f>VLOOKUP(A201,'RHB v. LHP'!C:AH, 31, FALSE)</f>
        <v>12</v>
      </c>
      <c r="F201" s="15">
        <f>VLOOKUP(A201,'RHB v. LHP'!C:AH, 12, FALSE)</f>
        <v>2</v>
      </c>
      <c r="G201" s="15">
        <f>VLOOKUP(A201,'RHB v. LHP'!C:AH, 13, FALSE)</f>
        <v>0</v>
      </c>
      <c r="H201" s="15">
        <f>VLOOKUP(A201,'RHB v. LHP'!C:AH, 6, FALSE)</f>
        <v>3</v>
      </c>
      <c r="I201" s="15">
        <f>VLOOKUP(A201,'RHB v. LHP'!C:AH, 25, FALSE)</f>
        <v>0</v>
      </c>
      <c r="J201" s="15">
        <f>VLOOKUP(A201,'RHB v. LHP'!C:AH, 17, FALSE)</f>
        <v>10</v>
      </c>
      <c r="K201" s="23">
        <f>VLOOKUP(A201,'RHB v. LHP'!C:AH, 32, FALSE)</f>
        <v>5</v>
      </c>
      <c r="L201" s="17">
        <f t="shared" si="1"/>
        <v>2.152173913</v>
      </c>
      <c r="M201" s="17">
        <f t="shared" si="2"/>
        <v>0.4509493671</v>
      </c>
      <c r="N201" s="24">
        <f t="shared" si="3"/>
        <v>0.2215189873</v>
      </c>
      <c r="O201" s="24">
        <f t="shared" si="4"/>
        <v>0.08860759494</v>
      </c>
      <c r="P201" s="24">
        <f t="shared" si="5"/>
        <v>0.4588607595</v>
      </c>
      <c r="Q201" s="24">
        <f t="shared" si="6"/>
        <v>0.01265822785</v>
      </c>
      <c r="R201" s="24">
        <f t="shared" si="7"/>
        <v>0.167721519</v>
      </c>
      <c r="S201" s="17">
        <f t="shared" si="8"/>
        <v>0.03955696203</v>
      </c>
      <c r="T201" s="17">
        <f t="shared" si="9"/>
        <v>1.439873418</v>
      </c>
      <c r="U201" s="27">
        <f t="shared" si="10"/>
        <v>4120.698601</v>
      </c>
      <c r="V201" s="14"/>
      <c r="W201" s="14"/>
      <c r="X201" s="14"/>
      <c r="Y201" s="14"/>
      <c r="Z201" s="14"/>
    </row>
    <row r="202">
      <c r="A202" s="4" t="s">
        <v>207</v>
      </c>
      <c r="B202" s="13"/>
      <c r="C202" s="12">
        <f>VLOOKUP(A202,'RHB v. LHP'!C:AH, 5, FALSE)</f>
        <v>86</v>
      </c>
      <c r="D202" s="22">
        <f>VLOOKUP(A202,'RHB v. LHP'!C:AH, 8, FALSE)</f>
        <v>178</v>
      </c>
      <c r="E202" s="22">
        <f>VLOOKUP(A202,'RHB v. LHP'!C:AH, 31, FALSE)</f>
        <v>35</v>
      </c>
      <c r="F202" s="15">
        <f>VLOOKUP(A202,'RHB v. LHP'!C:AH, 12, FALSE)</f>
        <v>7</v>
      </c>
      <c r="G202" s="15">
        <f>VLOOKUP(A202,'RHB v. LHP'!C:AH, 13, FALSE)</f>
        <v>0</v>
      </c>
      <c r="H202" s="15">
        <f>VLOOKUP(A202,'RHB v. LHP'!C:AH, 6, FALSE)</f>
        <v>5</v>
      </c>
      <c r="I202" s="15">
        <f>VLOOKUP(A202,'RHB v. LHP'!C:AH, 25, FALSE)</f>
        <v>1</v>
      </c>
      <c r="J202" s="15">
        <f>VLOOKUP(A202,'RHB v. LHP'!C:AH, 17, FALSE)</f>
        <v>7</v>
      </c>
      <c r="K202" s="23">
        <f>VLOOKUP(A202,'RHB v. LHP'!C:AH, 32, FALSE)</f>
        <v>0</v>
      </c>
      <c r="L202" s="17">
        <f t="shared" si="1"/>
        <v>2.069767442</v>
      </c>
      <c r="M202" s="17">
        <f t="shared" si="2"/>
        <v>0.4978902954</v>
      </c>
      <c r="N202" s="24">
        <f t="shared" si="3"/>
        <v>0.2320675105</v>
      </c>
      <c r="O202" s="24">
        <f t="shared" si="4"/>
        <v>0.07876230661</v>
      </c>
      <c r="P202" s="24">
        <f t="shared" si="5"/>
        <v>0.4360056259</v>
      </c>
      <c r="Q202" s="24">
        <f t="shared" si="6"/>
        <v>0.01406469761</v>
      </c>
      <c r="R202" s="24">
        <f t="shared" si="7"/>
        <v>0.1406469761</v>
      </c>
      <c r="S202" s="17">
        <f t="shared" si="8"/>
        <v>0</v>
      </c>
      <c r="T202" s="17">
        <f t="shared" si="9"/>
        <v>1.399437412</v>
      </c>
      <c r="U202" s="27">
        <f t="shared" si="10"/>
        <v>4004.976906</v>
      </c>
      <c r="V202" s="14"/>
      <c r="W202" s="14"/>
      <c r="X202" s="14"/>
      <c r="Y202" s="14"/>
      <c r="Z202" s="14"/>
    </row>
    <row r="203">
      <c r="A203" s="4" t="s">
        <v>215</v>
      </c>
      <c r="B203" s="13"/>
      <c r="C203" s="12">
        <f>VLOOKUP(A203,'RHB v. LHP'!C:AH, 5, FALSE)</f>
        <v>60</v>
      </c>
      <c r="D203" s="22">
        <f>VLOOKUP(A203,'RHB v. LHP'!C:AH, 8, FALSE)</f>
        <v>122</v>
      </c>
      <c r="E203" s="22">
        <f>VLOOKUP(A203,'RHB v. LHP'!C:AH, 31, FALSE)</f>
        <v>14</v>
      </c>
      <c r="F203" s="15">
        <f>VLOOKUP(A203,'RHB v. LHP'!C:AH, 12, FALSE)</f>
        <v>9</v>
      </c>
      <c r="G203" s="15">
        <f>VLOOKUP(A203,'RHB v. LHP'!C:AH, 13, FALSE)</f>
        <v>0</v>
      </c>
      <c r="H203" s="15">
        <f>VLOOKUP(A203,'RHB v. LHP'!C:AH, 6, FALSE)</f>
        <v>4</v>
      </c>
      <c r="I203" s="15">
        <f>VLOOKUP(A203,'RHB v. LHP'!C:AH, 25, FALSE)</f>
        <v>3</v>
      </c>
      <c r="J203" s="15">
        <f>VLOOKUP(A203,'RHB v. LHP'!C:AH, 17, FALSE)</f>
        <v>6</v>
      </c>
      <c r="K203" s="23">
        <f>VLOOKUP(A203,'RHB v. LHP'!C:AH, 32, FALSE)</f>
        <v>0</v>
      </c>
      <c r="L203" s="17">
        <f t="shared" si="1"/>
        <v>2.033333333</v>
      </c>
      <c r="M203" s="17">
        <f t="shared" si="2"/>
        <v>0.4442748092</v>
      </c>
      <c r="N203" s="24">
        <f t="shared" si="3"/>
        <v>0.2671755725</v>
      </c>
      <c r="O203" s="24">
        <f t="shared" si="4"/>
        <v>0.08549618321</v>
      </c>
      <c r="P203" s="24">
        <f t="shared" si="5"/>
        <v>0.4580152672</v>
      </c>
      <c r="Q203" s="24">
        <f t="shared" si="6"/>
        <v>0.0213740458</v>
      </c>
      <c r="R203" s="24">
        <f t="shared" si="7"/>
        <v>0.1496183206</v>
      </c>
      <c r="S203" s="17">
        <f t="shared" si="8"/>
        <v>0</v>
      </c>
      <c r="T203" s="17">
        <f t="shared" si="9"/>
        <v>1.425954198</v>
      </c>
      <c r="U203" s="27">
        <f t="shared" si="10"/>
        <v>4080.863913</v>
      </c>
      <c r="V203" s="14"/>
      <c r="W203" s="14"/>
      <c r="X203" s="14"/>
      <c r="Y203" s="14"/>
      <c r="Z203" s="14"/>
    </row>
    <row r="204">
      <c r="A204" s="4" t="s">
        <v>321</v>
      </c>
      <c r="B204" s="13"/>
      <c r="C204" s="12">
        <f>VLOOKUP(A204,'RHB v. LHP'!C:AH, 5, FALSE)</f>
        <v>85</v>
      </c>
      <c r="D204" s="22">
        <f>VLOOKUP(A204,'RHB v. LHP'!C:AH, 8, FALSE)</f>
        <v>192</v>
      </c>
      <c r="E204" s="22">
        <f>VLOOKUP(A204,'RHB v. LHP'!C:AH, 31, FALSE)</f>
        <v>20</v>
      </c>
      <c r="F204" s="15">
        <f>VLOOKUP(A204,'RHB v. LHP'!C:AH, 12, FALSE)</f>
        <v>8</v>
      </c>
      <c r="G204" s="15">
        <f>VLOOKUP(A204,'RHB v. LHP'!C:AH, 13, FALSE)</f>
        <v>1</v>
      </c>
      <c r="H204" s="15">
        <f>VLOOKUP(A204,'RHB v. LHP'!C:AH, 6, FALSE)</f>
        <v>7</v>
      </c>
      <c r="I204" s="15">
        <f>VLOOKUP(A204,'RHB v. LHP'!C:AH, 25, FALSE)</f>
        <v>0</v>
      </c>
      <c r="J204" s="15">
        <f>VLOOKUP(A204,'RHB v. LHP'!C:AH, 17, FALSE)</f>
        <v>21</v>
      </c>
      <c r="K204" s="23">
        <f>VLOOKUP(A204,'RHB v. LHP'!C:AH, 32, FALSE)</f>
        <v>0</v>
      </c>
      <c r="L204" s="17">
        <f t="shared" si="1"/>
        <v>2.258823529</v>
      </c>
      <c r="M204" s="17">
        <f t="shared" si="2"/>
        <v>0.4262068966</v>
      </c>
      <c r="N204" s="24">
        <f t="shared" si="3"/>
        <v>0.2344827586</v>
      </c>
      <c r="O204" s="24">
        <f t="shared" si="4"/>
        <v>0.08827586207</v>
      </c>
      <c r="P204" s="24">
        <f t="shared" si="5"/>
        <v>0.4551724138</v>
      </c>
      <c r="Q204" s="24">
        <f t="shared" si="6"/>
        <v>0.01103448276</v>
      </c>
      <c r="R204" s="24">
        <f t="shared" si="7"/>
        <v>0.1765517241</v>
      </c>
      <c r="S204" s="17">
        <f t="shared" si="8"/>
        <v>0</v>
      </c>
      <c r="T204" s="17">
        <f t="shared" si="9"/>
        <v>1.391724138</v>
      </c>
      <c r="U204" s="27">
        <f t="shared" si="10"/>
        <v>3982.902689</v>
      </c>
      <c r="V204" s="14"/>
      <c r="W204" s="14"/>
      <c r="X204" s="14"/>
      <c r="Y204" s="14"/>
      <c r="Z204" s="14"/>
    </row>
    <row r="205">
      <c r="A205" s="4" t="s">
        <v>297</v>
      </c>
      <c r="B205" s="13"/>
      <c r="C205" s="12">
        <f>VLOOKUP(A205,'RHB v. LHP'!C:AH, 5, FALSE)</f>
        <v>65</v>
      </c>
      <c r="D205" s="22">
        <f>VLOOKUP(A205,'RHB v. LHP'!C:AH, 8, FALSE)</f>
        <v>114</v>
      </c>
      <c r="E205" s="22">
        <f>VLOOKUP(A205,'RHB v. LHP'!C:AH, 31, FALSE)</f>
        <v>7</v>
      </c>
      <c r="F205" s="15">
        <f>VLOOKUP(A205,'RHB v. LHP'!C:AH, 12, FALSE)</f>
        <v>7</v>
      </c>
      <c r="G205" s="15">
        <f>VLOOKUP(A205,'RHB v. LHP'!C:AH, 13, FALSE)</f>
        <v>1</v>
      </c>
      <c r="H205" s="15">
        <f>VLOOKUP(A205,'RHB v. LHP'!C:AH, 6, FALSE)</f>
        <v>5</v>
      </c>
      <c r="I205" s="15">
        <f>VLOOKUP(A205,'RHB v. LHP'!C:AH, 25, FALSE)</f>
        <v>2</v>
      </c>
      <c r="J205" s="15">
        <f>VLOOKUP(A205,'RHB v. LHP'!C:AH, 17, FALSE)</f>
        <v>9</v>
      </c>
      <c r="K205" s="23">
        <f>VLOOKUP(A205,'RHB v. LHP'!C:AH, 32, FALSE)</f>
        <v>0</v>
      </c>
      <c r="L205" s="17">
        <f t="shared" si="1"/>
        <v>1.753846154</v>
      </c>
      <c r="M205" s="17">
        <f t="shared" si="2"/>
        <v>0.4173106646</v>
      </c>
      <c r="N205" s="24">
        <f t="shared" si="3"/>
        <v>0.2550231839</v>
      </c>
      <c r="O205" s="24">
        <f t="shared" si="4"/>
        <v>0.09891808346</v>
      </c>
      <c r="P205" s="24">
        <f t="shared" si="5"/>
        <v>0.4791344668</v>
      </c>
      <c r="Q205" s="24">
        <f t="shared" si="6"/>
        <v>0.01854714065</v>
      </c>
      <c r="R205" s="24">
        <f t="shared" si="7"/>
        <v>0.1607418856</v>
      </c>
      <c r="S205" s="17">
        <f t="shared" si="8"/>
        <v>0</v>
      </c>
      <c r="T205" s="17">
        <f t="shared" si="9"/>
        <v>1.429675425</v>
      </c>
      <c r="U205" s="27">
        <f t="shared" si="10"/>
        <v>4091.513497</v>
      </c>
      <c r="V205" s="14"/>
      <c r="W205" s="14"/>
      <c r="X205" s="14"/>
      <c r="Y205" s="14"/>
      <c r="Z205" s="14"/>
    </row>
    <row r="206">
      <c r="A206" s="4" t="s">
        <v>148</v>
      </c>
      <c r="B206" s="13"/>
      <c r="C206" s="12">
        <f>VLOOKUP(A206,'RHB v. LHP'!C:AH, 5, FALSE)</f>
        <v>46</v>
      </c>
      <c r="D206" s="22">
        <f>VLOOKUP(A206,'RHB v. LHP'!C:AH, 8, FALSE)</f>
        <v>85</v>
      </c>
      <c r="E206" s="22">
        <f>VLOOKUP(A206,'RHB v. LHP'!C:AH, 31, FALSE)</f>
        <v>8</v>
      </c>
      <c r="F206" s="15">
        <f>VLOOKUP(A206,'RHB v. LHP'!C:AH, 12, FALSE)</f>
        <v>3</v>
      </c>
      <c r="G206" s="15">
        <f>VLOOKUP(A206,'RHB v. LHP'!C:AH, 13, FALSE)</f>
        <v>1</v>
      </c>
      <c r="H206" s="15">
        <f>VLOOKUP(A206,'RHB v. LHP'!C:AH, 6, FALSE)</f>
        <v>3</v>
      </c>
      <c r="I206" s="15">
        <f>VLOOKUP(A206,'RHB v. LHP'!C:AH, 25, FALSE)</f>
        <v>0</v>
      </c>
      <c r="J206" s="15">
        <f>VLOOKUP(A206,'RHB v. LHP'!C:AH, 17, FALSE)</f>
        <v>11</v>
      </c>
      <c r="K206" s="23">
        <f>VLOOKUP(A206,'RHB v. LHP'!C:AH, 32, FALSE)</f>
        <v>1</v>
      </c>
      <c r="L206" s="17">
        <f t="shared" si="1"/>
        <v>1.847826087</v>
      </c>
      <c r="M206" s="17">
        <f t="shared" si="2"/>
        <v>0.4417475728</v>
      </c>
      <c r="N206" s="24">
        <f t="shared" si="3"/>
        <v>0.2346278317</v>
      </c>
      <c r="O206" s="24">
        <f t="shared" si="4"/>
        <v>0.1035598706</v>
      </c>
      <c r="P206" s="24">
        <f t="shared" si="5"/>
        <v>0.4692556634</v>
      </c>
      <c r="Q206" s="24">
        <f t="shared" si="6"/>
        <v>0.01294498382</v>
      </c>
      <c r="R206" s="24">
        <f t="shared" si="7"/>
        <v>0.1747572816</v>
      </c>
      <c r="S206" s="17">
        <f t="shared" si="8"/>
        <v>0.008090614887</v>
      </c>
      <c r="T206" s="17">
        <f t="shared" si="9"/>
        <v>1.444983819</v>
      </c>
      <c r="U206" s="27">
        <f t="shared" si="10"/>
        <v>4135.323791</v>
      </c>
      <c r="V206" s="14"/>
      <c r="W206" s="14"/>
      <c r="X206" s="14"/>
      <c r="Y206" s="14"/>
      <c r="Z206" s="14"/>
    </row>
    <row r="207">
      <c r="A207" s="4" t="s">
        <v>300</v>
      </c>
      <c r="B207" s="13"/>
      <c r="C207" s="12">
        <f>VLOOKUP(A207,'RHB v. LHP'!C:AH, 5, FALSE)</f>
        <v>28</v>
      </c>
      <c r="D207" s="22">
        <f>VLOOKUP(A207,'RHB v. LHP'!C:AH, 8, FALSE)</f>
        <v>46</v>
      </c>
      <c r="E207" s="22">
        <f>VLOOKUP(A207,'RHB v. LHP'!C:AH, 31, FALSE)</f>
        <v>3</v>
      </c>
      <c r="F207" s="15">
        <f>VLOOKUP(A207,'RHB v. LHP'!C:AH, 12, FALSE)</f>
        <v>1</v>
      </c>
      <c r="G207" s="15">
        <f>VLOOKUP(A207,'RHB v. LHP'!C:AH, 13, FALSE)</f>
        <v>0</v>
      </c>
      <c r="H207" s="15">
        <f>VLOOKUP(A207,'RHB v. LHP'!C:AH, 6, FALSE)</f>
        <v>4</v>
      </c>
      <c r="I207" s="15">
        <f>VLOOKUP(A207,'RHB v. LHP'!C:AH, 25, FALSE)</f>
        <v>1</v>
      </c>
      <c r="J207" s="15">
        <f>VLOOKUP(A207,'RHB v. LHP'!C:AH, 17, FALSE)</f>
        <v>3</v>
      </c>
      <c r="K207" s="23">
        <f>VLOOKUP(A207,'RHB v. LHP'!C:AH, 32, FALSE)</f>
        <v>0</v>
      </c>
      <c r="L207" s="17">
        <f t="shared" si="1"/>
        <v>1.642857143</v>
      </c>
      <c r="M207" s="17">
        <f t="shared" si="2"/>
        <v>0.4455958549</v>
      </c>
      <c r="N207" s="24">
        <f t="shared" si="3"/>
        <v>0.2331606218</v>
      </c>
      <c r="O207" s="24">
        <f t="shared" si="4"/>
        <v>0.09671848014</v>
      </c>
      <c r="P207" s="24">
        <f t="shared" si="5"/>
        <v>0.518134715</v>
      </c>
      <c r="Q207" s="24">
        <f t="shared" si="6"/>
        <v>0.01727115717</v>
      </c>
      <c r="R207" s="24">
        <f t="shared" si="7"/>
        <v>0.1588946459</v>
      </c>
      <c r="S207" s="17">
        <f t="shared" si="8"/>
        <v>0</v>
      </c>
      <c r="T207" s="17">
        <f t="shared" si="9"/>
        <v>1.469775475</v>
      </c>
      <c r="U207" s="27">
        <f t="shared" si="10"/>
        <v>4206.273738</v>
      </c>
      <c r="V207" s="14"/>
      <c r="W207" s="14"/>
      <c r="X207" s="14"/>
      <c r="Y207" s="14"/>
      <c r="Z207" s="14"/>
    </row>
    <row r="208">
      <c r="A208" s="4" t="s">
        <v>339</v>
      </c>
      <c r="B208" s="13"/>
      <c r="C208" s="12">
        <f>VLOOKUP(A208,'RHB v. LHP'!C:AH, 5, FALSE)</f>
        <v>55</v>
      </c>
      <c r="D208" s="22">
        <f>VLOOKUP(A208,'RHB v. LHP'!C:AH, 8, FALSE)</f>
        <v>104</v>
      </c>
      <c r="E208" s="22">
        <f>VLOOKUP(A208,'RHB v. LHP'!C:AH, 31, FALSE)</f>
        <v>17</v>
      </c>
      <c r="F208" s="15">
        <f>VLOOKUP(A208,'RHB v. LHP'!C:AH, 12, FALSE)</f>
        <v>6</v>
      </c>
      <c r="G208" s="15">
        <f>VLOOKUP(A208,'RHB v. LHP'!C:AH, 13, FALSE)</f>
        <v>1</v>
      </c>
      <c r="H208" s="15">
        <f>VLOOKUP(A208,'RHB v. LHP'!C:AH, 6, FALSE)</f>
        <v>3</v>
      </c>
      <c r="I208" s="15">
        <f>VLOOKUP(A208,'RHB v. LHP'!C:AH, 25, FALSE)</f>
        <v>1</v>
      </c>
      <c r="J208" s="15">
        <f>VLOOKUP(A208,'RHB v. LHP'!C:AH, 17, FALSE)</f>
        <v>4</v>
      </c>
      <c r="K208" s="23">
        <f>VLOOKUP(A208,'RHB v. LHP'!C:AH, 32, FALSE)</f>
        <v>-1</v>
      </c>
      <c r="L208" s="17">
        <f t="shared" si="1"/>
        <v>1.890909091</v>
      </c>
      <c r="M208" s="17">
        <f t="shared" si="2"/>
        <v>0.4709576138</v>
      </c>
      <c r="N208" s="24">
        <f t="shared" si="3"/>
        <v>0.251177394</v>
      </c>
      <c r="O208" s="24">
        <f t="shared" si="4"/>
        <v>0.1004709576</v>
      </c>
      <c r="P208" s="24">
        <f t="shared" si="5"/>
        <v>0.4552590267</v>
      </c>
      <c r="Q208" s="24">
        <f t="shared" si="6"/>
        <v>0.01569858713</v>
      </c>
      <c r="R208" s="24">
        <f t="shared" si="7"/>
        <v>0.147566719</v>
      </c>
      <c r="S208" s="17">
        <f t="shared" si="8"/>
        <v>-0.007849293564</v>
      </c>
      <c r="T208" s="17">
        <f t="shared" si="9"/>
        <v>1.433281005</v>
      </c>
      <c r="U208" s="27">
        <f t="shared" si="10"/>
        <v>4101.832118</v>
      </c>
      <c r="V208" s="14"/>
      <c r="W208" s="14"/>
      <c r="X208" s="14"/>
      <c r="Y208" s="14"/>
      <c r="Z208" s="14"/>
    </row>
    <row r="209">
      <c r="A209" s="4" t="s">
        <v>228</v>
      </c>
      <c r="B209" s="13"/>
      <c r="C209" s="12">
        <f>VLOOKUP(A209,'RHB v. LHP'!C:AH, 5, FALSE)</f>
        <v>37</v>
      </c>
      <c r="D209" s="22">
        <f>VLOOKUP(A209,'RHB v. LHP'!C:AH, 8, FALSE)</f>
        <v>79</v>
      </c>
      <c r="E209" s="22">
        <f>VLOOKUP(A209,'RHB v. LHP'!C:AH, 31, FALSE)</f>
        <v>6</v>
      </c>
      <c r="F209" s="15">
        <f>VLOOKUP(A209,'RHB v. LHP'!C:AH, 12, FALSE)</f>
        <v>3</v>
      </c>
      <c r="G209" s="15">
        <f>VLOOKUP(A209,'RHB v. LHP'!C:AH, 13, FALSE)</f>
        <v>0</v>
      </c>
      <c r="H209" s="15">
        <f>VLOOKUP(A209,'RHB v. LHP'!C:AH, 6, FALSE)</f>
        <v>5</v>
      </c>
      <c r="I209" s="15">
        <f>VLOOKUP(A209,'RHB v. LHP'!C:AH, 25, FALSE)</f>
        <v>0</v>
      </c>
      <c r="J209" s="15">
        <f>VLOOKUP(A209,'RHB v. LHP'!C:AH, 17, FALSE)</f>
        <v>7</v>
      </c>
      <c r="K209" s="23">
        <f>VLOOKUP(A209,'RHB v. LHP'!C:AH, 32, FALSE)</f>
        <v>0</v>
      </c>
      <c r="L209" s="17">
        <f t="shared" si="1"/>
        <v>2.135135135</v>
      </c>
      <c r="M209" s="17">
        <f t="shared" si="2"/>
        <v>0.4362745098</v>
      </c>
      <c r="N209" s="24">
        <f t="shared" si="3"/>
        <v>0.2369281046</v>
      </c>
      <c r="O209" s="24">
        <f t="shared" si="4"/>
        <v>0.09150326797</v>
      </c>
      <c r="P209" s="24">
        <f t="shared" si="5"/>
        <v>0.5065359477</v>
      </c>
      <c r="Q209" s="24">
        <f t="shared" si="6"/>
        <v>0.01307189542</v>
      </c>
      <c r="R209" s="24">
        <f t="shared" si="7"/>
        <v>0.1633986928</v>
      </c>
      <c r="S209" s="17">
        <f t="shared" si="8"/>
        <v>0</v>
      </c>
      <c r="T209" s="17">
        <f t="shared" si="9"/>
        <v>1.447712418</v>
      </c>
      <c r="U209" s="27">
        <f t="shared" si="10"/>
        <v>4143.132627</v>
      </c>
      <c r="V209" s="14"/>
      <c r="W209" s="14"/>
      <c r="X209" s="14"/>
      <c r="Y209" s="14"/>
      <c r="Z209" s="14"/>
    </row>
    <row r="210">
      <c r="A210" s="4" t="s">
        <v>122</v>
      </c>
      <c r="B210" s="13"/>
      <c r="C210" s="12">
        <f>VLOOKUP(A210,'RHB v. LHP'!C:AH, 5, FALSE)</f>
        <v>29</v>
      </c>
      <c r="D210" s="22">
        <f>VLOOKUP(A210,'RHB v. LHP'!C:AH, 8, FALSE)</f>
        <v>53</v>
      </c>
      <c r="E210" s="22">
        <f>VLOOKUP(A210,'RHB v. LHP'!C:AH, 31, FALSE)</f>
        <v>9</v>
      </c>
      <c r="F210" s="15">
        <f>VLOOKUP(A210,'RHB v. LHP'!C:AH, 12, FALSE)</f>
        <v>4</v>
      </c>
      <c r="G210" s="15">
        <f>VLOOKUP(A210,'RHB v. LHP'!C:AH, 13, FALSE)</f>
        <v>0</v>
      </c>
      <c r="H210" s="15">
        <f>VLOOKUP(A210,'RHB v. LHP'!C:AH, 6, FALSE)</f>
        <v>1</v>
      </c>
      <c r="I210" s="15">
        <f>VLOOKUP(A210,'RHB v. LHP'!C:AH, 25, FALSE)</f>
        <v>0</v>
      </c>
      <c r="J210" s="15">
        <f>VLOOKUP(A210,'RHB v. LHP'!C:AH, 17, FALSE)</f>
        <v>6</v>
      </c>
      <c r="K210" s="23">
        <f>VLOOKUP(A210,'RHB v. LHP'!C:AH, 32, FALSE)</f>
        <v>0</v>
      </c>
      <c r="L210" s="17">
        <f t="shared" si="1"/>
        <v>1.827586207</v>
      </c>
      <c r="M210" s="17">
        <f t="shared" si="2"/>
        <v>0.4709897611</v>
      </c>
      <c r="N210" s="24">
        <f t="shared" si="3"/>
        <v>0.2559726962</v>
      </c>
      <c r="O210" s="24">
        <f t="shared" si="4"/>
        <v>0.09556313993</v>
      </c>
      <c r="P210" s="24">
        <f t="shared" si="5"/>
        <v>0.4607508532</v>
      </c>
      <c r="Q210" s="24">
        <f t="shared" si="6"/>
        <v>0.01365187713</v>
      </c>
      <c r="R210" s="24">
        <f t="shared" si="7"/>
        <v>0.1672354949</v>
      </c>
      <c r="S210" s="17">
        <f t="shared" si="8"/>
        <v>0</v>
      </c>
      <c r="T210" s="17">
        <f t="shared" si="9"/>
        <v>1.464163823</v>
      </c>
      <c r="U210" s="27">
        <f t="shared" si="10"/>
        <v>4190.214043</v>
      </c>
      <c r="V210" s="14"/>
      <c r="W210" s="14"/>
      <c r="X210" s="14"/>
      <c r="Y210" s="14"/>
      <c r="Z210" s="14"/>
    </row>
    <row r="211">
      <c r="A211" s="4" t="s">
        <v>341</v>
      </c>
      <c r="B211" s="13"/>
      <c r="C211" s="12">
        <f>VLOOKUP(A211,'RHB v. LHP'!C:AH, 5, FALSE)</f>
        <v>39</v>
      </c>
      <c r="D211" s="22">
        <f>VLOOKUP(A211,'RHB v. LHP'!C:AH, 8, FALSE)</f>
        <v>71</v>
      </c>
      <c r="E211" s="22">
        <f>VLOOKUP(A211,'RHB v. LHP'!C:AH, 31, FALSE)</f>
        <v>8</v>
      </c>
      <c r="F211" s="15">
        <f>VLOOKUP(A211,'RHB v. LHP'!C:AH, 12, FALSE)</f>
        <v>4</v>
      </c>
      <c r="G211" s="15">
        <f>VLOOKUP(A211,'RHB v. LHP'!C:AH, 13, FALSE)</f>
        <v>1</v>
      </c>
      <c r="H211" s="15">
        <f>VLOOKUP(A211,'RHB v. LHP'!C:AH, 6, FALSE)</f>
        <v>3</v>
      </c>
      <c r="I211" s="15">
        <f>VLOOKUP(A211,'RHB v. LHP'!C:AH, 25, FALSE)</f>
        <v>0</v>
      </c>
      <c r="J211" s="15">
        <f>VLOOKUP(A211,'RHB v. LHP'!C:AH, 17, FALSE)</f>
        <v>3</v>
      </c>
      <c r="K211" s="23">
        <f>VLOOKUP(A211,'RHB v. LHP'!C:AH, 32, FALSE)</f>
        <v>0</v>
      </c>
      <c r="L211" s="17">
        <f t="shared" si="1"/>
        <v>1.820512821</v>
      </c>
      <c r="M211" s="17">
        <f t="shared" si="2"/>
        <v>0.451986755</v>
      </c>
      <c r="N211" s="24">
        <f t="shared" si="3"/>
        <v>0.2483443709</v>
      </c>
      <c r="O211" s="24">
        <f t="shared" si="4"/>
        <v>0.1059602649</v>
      </c>
      <c r="P211" s="24">
        <f t="shared" si="5"/>
        <v>0.4801324503</v>
      </c>
      <c r="Q211" s="24">
        <f t="shared" si="6"/>
        <v>0.01324503311</v>
      </c>
      <c r="R211" s="24">
        <f t="shared" si="7"/>
        <v>0.1523178808</v>
      </c>
      <c r="S211" s="17">
        <f t="shared" si="8"/>
        <v>0</v>
      </c>
      <c r="T211" s="17">
        <f t="shared" si="9"/>
        <v>1.451986755</v>
      </c>
      <c r="U211" s="27">
        <f t="shared" si="10"/>
        <v>4155.365128</v>
      </c>
      <c r="V211" s="14"/>
      <c r="W211" s="14"/>
      <c r="X211" s="14"/>
      <c r="Y211" s="14"/>
      <c r="Z211" s="14"/>
    </row>
    <row r="212">
      <c r="A212" s="4" t="s">
        <v>256</v>
      </c>
      <c r="B212" s="13"/>
      <c r="C212" s="12">
        <f>VLOOKUP(A212,'RHB v. LHP'!C:AH, 5, FALSE)</f>
        <v>75</v>
      </c>
      <c r="D212" s="22">
        <f>VLOOKUP(A212,'RHB v. LHP'!C:AH, 8, FALSE)</f>
        <v>165</v>
      </c>
      <c r="E212" s="22">
        <f>VLOOKUP(A212,'RHB v. LHP'!C:AH, 31, FALSE)</f>
        <v>34</v>
      </c>
      <c r="F212" s="15">
        <f>VLOOKUP(A212,'RHB v. LHP'!C:AH, 12, FALSE)</f>
        <v>5</v>
      </c>
      <c r="G212" s="15">
        <f>VLOOKUP(A212,'RHB v. LHP'!C:AH, 13, FALSE)</f>
        <v>2</v>
      </c>
      <c r="H212" s="15">
        <f>VLOOKUP(A212,'RHB v. LHP'!C:AH, 6, FALSE)</f>
        <v>2</v>
      </c>
      <c r="I212" s="15">
        <f>VLOOKUP(A212,'RHB v. LHP'!C:AH, 25, FALSE)</f>
        <v>3</v>
      </c>
      <c r="J212" s="15">
        <f>VLOOKUP(A212,'RHB v. LHP'!C:AH, 17, FALSE)</f>
        <v>12</v>
      </c>
      <c r="K212" s="23">
        <f>VLOOKUP(A212,'RHB v. LHP'!C:AH, 32, FALSE)</f>
        <v>-1</v>
      </c>
      <c r="L212" s="17">
        <f t="shared" si="1"/>
        <v>2.2</v>
      </c>
      <c r="M212" s="17">
        <f t="shared" si="2"/>
        <v>0.5028653295</v>
      </c>
      <c r="N212" s="24">
        <f t="shared" si="3"/>
        <v>0.2220630372</v>
      </c>
      <c r="O212" s="24">
        <f t="shared" si="4"/>
        <v>0.1031518625</v>
      </c>
      <c r="P212" s="24">
        <f t="shared" si="5"/>
        <v>0.4011461318</v>
      </c>
      <c r="Q212" s="24">
        <f t="shared" si="6"/>
        <v>0.02005730659</v>
      </c>
      <c r="R212" s="24">
        <f t="shared" si="7"/>
        <v>0.1575931232</v>
      </c>
      <c r="S212" s="17">
        <f t="shared" si="8"/>
        <v>-0.007163323782</v>
      </c>
      <c r="T212" s="17">
        <f t="shared" si="9"/>
        <v>1.399713467</v>
      </c>
      <c r="U212" s="27">
        <f t="shared" si="10"/>
        <v>4005.766933</v>
      </c>
      <c r="V212" s="14"/>
      <c r="W212" s="14"/>
      <c r="X212" s="14"/>
      <c r="Y212" s="14"/>
      <c r="Z212" s="14"/>
    </row>
    <row r="213">
      <c r="A213" s="4" t="s">
        <v>131</v>
      </c>
      <c r="B213" s="13"/>
      <c r="C213" s="12">
        <f>VLOOKUP(A213,'RHB v. LHP'!C:AH, 5, FALSE)</f>
        <v>42</v>
      </c>
      <c r="D213" s="22">
        <f>VLOOKUP(A213,'RHB v. LHP'!C:AH, 8, FALSE)</f>
        <v>89</v>
      </c>
      <c r="E213" s="22">
        <f>VLOOKUP(A213,'RHB v. LHP'!C:AH, 31, FALSE)</f>
        <v>8</v>
      </c>
      <c r="F213" s="15">
        <f>VLOOKUP(A213,'RHB v. LHP'!C:AH, 12, FALSE)</f>
        <v>7</v>
      </c>
      <c r="G213" s="15">
        <f>VLOOKUP(A213,'RHB v. LHP'!C:AH, 13, FALSE)</f>
        <v>0</v>
      </c>
      <c r="H213" s="15">
        <f>VLOOKUP(A213,'RHB v. LHP'!C:AH, 6, FALSE)</f>
        <v>3</v>
      </c>
      <c r="I213" s="15">
        <f>VLOOKUP(A213,'RHB v. LHP'!C:AH, 25, FALSE)</f>
        <v>0</v>
      </c>
      <c r="J213" s="15">
        <f>VLOOKUP(A213,'RHB v. LHP'!C:AH, 17, FALSE)</f>
        <v>6</v>
      </c>
      <c r="K213" s="23">
        <f>VLOOKUP(A213,'RHB v. LHP'!C:AH, 32, FALSE)</f>
        <v>1</v>
      </c>
      <c r="L213" s="17">
        <f t="shared" si="1"/>
        <v>2.119047619</v>
      </c>
      <c r="M213" s="17">
        <f t="shared" si="2"/>
        <v>0.4389067524</v>
      </c>
      <c r="N213" s="24">
        <f t="shared" si="3"/>
        <v>0.2652733119</v>
      </c>
      <c r="O213" s="24">
        <f t="shared" si="4"/>
        <v>0.09003215434</v>
      </c>
      <c r="P213" s="24">
        <f t="shared" si="5"/>
        <v>0.4662379421</v>
      </c>
      <c r="Q213" s="24">
        <f t="shared" si="6"/>
        <v>0.01286173633</v>
      </c>
      <c r="R213" s="24">
        <f t="shared" si="7"/>
        <v>0.1575562701</v>
      </c>
      <c r="S213" s="17">
        <f t="shared" si="8"/>
        <v>0.008038585209</v>
      </c>
      <c r="T213" s="17">
        <f t="shared" si="9"/>
        <v>1.438906752</v>
      </c>
      <c r="U213" s="27">
        <f t="shared" si="10"/>
        <v>4117.932152</v>
      </c>
      <c r="V213" s="14"/>
      <c r="W213" s="14"/>
      <c r="X213" s="14"/>
      <c r="Y213" s="14"/>
      <c r="Z213" s="14"/>
    </row>
    <row r="214">
      <c r="A214" s="4" t="s">
        <v>405</v>
      </c>
      <c r="B214" s="13"/>
      <c r="C214" s="12">
        <f>VLOOKUP(A214,'RHB v. LHP'!C:AH, 5, FALSE)</f>
        <v>31</v>
      </c>
      <c r="D214" s="22">
        <f>VLOOKUP(A214,'RHB v. LHP'!C:AH, 8, FALSE)</f>
        <v>61</v>
      </c>
      <c r="E214" s="22">
        <f>VLOOKUP(A214,'RHB v. LHP'!C:AH, 31, FALSE)</f>
        <v>8</v>
      </c>
      <c r="F214" s="15">
        <f>VLOOKUP(A214,'RHB v. LHP'!C:AH, 12, FALSE)</f>
        <v>4</v>
      </c>
      <c r="G214" s="15">
        <f>VLOOKUP(A214,'RHB v. LHP'!C:AH, 13, FALSE)</f>
        <v>2</v>
      </c>
      <c r="H214" s="15">
        <f>VLOOKUP(A214,'RHB v. LHP'!C:AH, 6, FALSE)</f>
        <v>1</v>
      </c>
      <c r="I214" s="15">
        <f>VLOOKUP(A214,'RHB v. LHP'!C:AH, 25, FALSE)</f>
        <v>0</v>
      </c>
      <c r="J214" s="15">
        <f>VLOOKUP(A214,'RHB v. LHP'!C:AH, 17, FALSE)</f>
        <v>3</v>
      </c>
      <c r="K214" s="23">
        <f>VLOOKUP(A214,'RHB v. LHP'!C:AH, 32, FALSE)</f>
        <v>0</v>
      </c>
      <c r="L214" s="17">
        <f t="shared" si="1"/>
        <v>1.967741935</v>
      </c>
      <c r="M214" s="17">
        <f t="shared" si="2"/>
        <v>0.4595959596</v>
      </c>
      <c r="N214" s="24">
        <f t="shared" si="3"/>
        <v>0.2525252525</v>
      </c>
      <c r="O214" s="24">
        <f t="shared" si="4"/>
        <v>0.1212121212</v>
      </c>
      <c r="P214" s="24">
        <f t="shared" si="5"/>
        <v>0.4545454545</v>
      </c>
      <c r="Q214" s="24">
        <f t="shared" si="6"/>
        <v>0.01346801347</v>
      </c>
      <c r="R214" s="24">
        <f t="shared" si="7"/>
        <v>0.1548821549</v>
      </c>
      <c r="S214" s="17">
        <f t="shared" si="8"/>
        <v>0</v>
      </c>
      <c r="T214" s="17">
        <f t="shared" si="9"/>
        <v>1.456228956</v>
      </c>
      <c r="U214" s="27">
        <f t="shared" si="10"/>
        <v>4167.505663</v>
      </c>
      <c r="V214" s="14"/>
      <c r="W214" s="14"/>
      <c r="X214" s="14"/>
      <c r="Y214" s="14"/>
      <c r="Z214" s="14"/>
    </row>
    <row r="215">
      <c r="A215" s="4" t="s">
        <v>95</v>
      </c>
      <c r="B215" s="13"/>
      <c r="C215" s="12">
        <f>VLOOKUP(A215,'RHB v. LHP'!C:AH, 5, FALSE)</f>
        <v>69</v>
      </c>
      <c r="D215" s="22">
        <f>VLOOKUP(A215,'RHB v. LHP'!C:AH, 8, FALSE)</f>
        <v>132</v>
      </c>
      <c r="E215" s="22">
        <f>VLOOKUP(A215,'RHB v. LHP'!C:AH, 31, FALSE)</f>
        <v>26</v>
      </c>
      <c r="F215" s="15">
        <f>VLOOKUP(A215,'RHB v. LHP'!C:AH, 12, FALSE)</f>
        <v>7</v>
      </c>
      <c r="G215" s="15">
        <f>VLOOKUP(A215,'RHB v. LHP'!C:AH, 13, FALSE)</f>
        <v>1</v>
      </c>
      <c r="H215" s="15">
        <f>VLOOKUP(A215,'RHB v. LHP'!C:AH, 6, FALSE)</f>
        <v>1</v>
      </c>
      <c r="I215" s="15">
        <f>VLOOKUP(A215,'RHB v. LHP'!C:AH, 25, FALSE)</f>
        <v>0</v>
      </c>
      <c r="J215" s="15">
        <f>VLOOKUP(A215,'RHB v. LHP'!C:AH, 17, FALSE)</f>
        <v>10</v>
      </c>
      <c r="K215" s="23">
        <f>VLOOKUP(A215,'RHB v. LHP'!C:AH, 32, FALSE)</f>
        <v>0</v>
      </c>
      <c r="L215" s="17">
        <f t="shared" si="1"/>
        <v>1.913043478</v>
      </c>
      <c r="M215" s="17">
        <f t="shared" si="2"/>
        <v>0.4917293233</v>
      </c>
      <c r="N215" s="24">
        <f t="shared" si="3"/>
        <v>0.2481203008</v>
      </c>
      <c r="O215" s="24">
        <f t="shared" si="4"/>
        <v>0.0962406015</v>
      </c>
      <c r="P215" s="24">
        <f t="shared" si="5"/>
        <v>0.4060150376</v>
      </c>
      <c r="Q215" s="24">
        <f t="shared" si="6"/>
        <v>0.01203007519</v>
      </c>
      <c r="R215" s="24">
        <f t="shared" si="7"/>
        <v>0.1593984962</v>
      </c>
      <c r="S215" s="17">
        <f t="shared" si="8"/>
        <v>0</v>
      </c>
      <c r="T215" s="17">
        <f t="shared" si="9"/>
        <v>1.413533835</v>
      </c>
      <c r="U215" s="27">
        <f t="shared" si="10"/>
        <v>4045.318722</v>
      </c>
      <c r="V215" s="14"/>
      <c r="W215" s="14"/>
      <c r="X215" s="14"/>
      <c r="Y215" s="14"/>
      <c r="Z215" s="14"/>
    </row>
    <row r="216">
      <c r="A216" s="4" t="s">
        <v>200</v>
      </c>
      <c r="B216" s="13"/>
      <c r="C216" s="12">
        <f>VLOOKUP(A216,'RHB v. LHP'!C:AH, 5, FALSE)</f>
        <v>47</v>
      </c>
      <c r="D216" s="22">
        <f>VLOOKUP(A216,'RHB v. LHP'!C:AH, 8, FALSE)</f>
        <v>78</v>
      </c>
      <c r="E216" s="22">
        <f>VLOOKUP(A216,'RHB v. LHP'!C:AH, 31, FALSE)</f>
        <v>6</v>
      </c>
      <c r="F216" s="15">
        <f>VLOOKUP(A216,'RHB v. LHP'!C:AH, 12, FALSE)</f>
        <v>2</v>
      </c>
      <c r="G216" s="15">
        <f>VLOOKUP(A216,'RHB v. LHP'!C:AH, 13, FALSE)</f>
        <v>0</v>
      </c>
      <c r="H216" s="15">
        <f>VLOOKUP(A216,'RHB v. LHP'!C:AH, 6, FALSE)</f>
        <v>4</v>
      </c>
      <c r="I216" s="15">
        <f>VLOOKUP(A216,'RHB v. LHP'!C:AH, 25, FALSE)</f>
        <v>0</v>
      </c>
      <c r="J216" s="15">
        <f>VLOOKUP(A216,'RHB v. LHP'!C:AH, 17, FALSE)</f>
        <v>10</v>
      </c>
      <c r="K216" s="23">
        <f>VLOOKUP(A216,'RHB v. LHP'!C:AH, 32, FALSE)</f>
        <v>1</v>
      </c>
      <c r="L216" s="17">
        <f t="shared" si="1"/>
        <v>1.659574468</v>
      </c>
      <c r="M216" s="17">
        <f t="shared" si="2"/>
        <v>0.4369885434</v>
      </c>
      <c r="N216" s="24">
        <f t="shared" si="3"/>
        <v>0.2291325696</v>
      </c>
      <c r="O216" s="24">
        <f t="shared" si="4"/>
        <v>0.09165302782</v>
      </c>
      <c r="P216" s="24">
        <f t="shared" si="5"/>
        <v>0.4909983633</v>
      </c>
      <c r="Q216" s="24">
        <f t="shared" si="6"/>
        <v>0.01309328969</v>
      </c>
      <c r="R216" s="24">
        <f t="shared" si="7"/>
        <v>0.1734860884</v>
      </c>
      <c r="S216" s="17">
        <f t="shared" si="8"/>
        <v>0.008183306056</v>
      </c>
      <c r="T216" s="17">
        <f t="shared" si="9"/>
        <v>1.443535188</v>
      </c>
      <c r="U216" s="27">
        <f t="shared" si="10"/>
        <v>4131.17803</v>
      </c>
      <c r="V216" s="14"/>
      <c r="W216" s="14"/>
      <c r="X216" s="14"/>
      <c r="Y216" s="14"/>
      <c r="Z216" s="14"/>
    </row>
    <row r="217">
      <c r="A217" s="4" t="s">
        <v>76</v>
      </c>
      <c r="B217" s="13"/>
      <c r="C217" s="12">
        <f>VLOOKUP(A217,'RHB v. LHP'!C:AH, 5, FALSE)</f>
        <v>72</v>
      </c>
      <c r="D217" s="22">
        <f>VLOOKUP(A217,'RHB v. LHP'!C:AH, 8, FALSE)</f>
        <v>127</v>
      </c>
      <c r="E217" s="22">
        <f>VLOOKUP(A217,'RHB v. LHP'!C:AH, 31, FALSE)</f>
        <v>11</v>
      </c>
      <c r="F217" s="15">
        <f>VLOOKUP(A217,'RHB v. LHP'!C:AH, 12, FALSE)</f>
        <v>7</v>
      </c>
      <c r="G217" s="15">
        <f>VLOOKUP(A217,'RHB v. LHP'!C:AH, 13, FALSE)</f>
        <v>0</v>
      </c>
      <c r="H217" s="15">
        <f>VLOOKUP(A217,'RHB v. LHP'!C:AH, 6, FALSE)</f>
        <v>4</v>
      </c>
      <c r="I217" s="15">
        <f>VLOOKUP(A217,'RHB v. LHP'!C:AH, 25, FALSE)</f>
        <v>3</v>
      </c>
      <c r="J217" s="15">
        <f>VLOOKUP(A217,'RHB v. LHP'!C:AH, 17, FALSE)</f>
        <v>13</v>
      </c>
      <c r="K217" s="23">
        <f>VLOOKUP(A217,'RHB v. LHP'!C:AH, 32, FALSE)</f>
        <v>1</v>
      </c>
      <c r="L217" s="17">
        <f t="shared" si="1"/>
        <v>1.763888889</v>
      </c>
      <c r="M217" s="17">
        <f t="shared" si="2"/>
        <v>0.4272727273</v>
      </c>
      <c r="N217" s="24">
        <f t="shared" si="3"/>
        <v>0.25</v>
      </c>
      <c r="O217" s="24">
        <f t="shared" si="4"/>
        <v>0.08484848485</v>
      </c>
      <c r="P217" s="24">
        <f t="shared" si="5"/>
        <v>0.4545454545</v>
      </c>
      <c r="Q217" s="24">
        <f t="shared" si="6"/>
        <v>0.02121212121</v>
      </c>
      <c r="R217" s="24">
        <f t="shared" si="7"/>
        <v>0.1696969697</v>
      </c>
      <c r="S217" s="17">
        <f t="shared" si="8"/>
        <v>0.007575757576</v>
      </c>
      <c r="T217" s="17">
        <f t="shared" si="9"/>
        <v>1.415151515</v>
      </c>
      <c r="U217" s="27">
        <f t="shared" si="10"/>
        <v>4049.948278</v>
      </c>
      <c r="V217" s="14"/>
      <c r="W217" s="14"/>
      <c r="X217" s="14"/>
      <c r="Y217" s="14"/>
      <c r="Z217" s="14"/>
    </row>
    <row r="218">
      <c r="A218" s="4" t="s">
        <v>177</v>
      </c>
      <c r="B218" s="13"/>
      <c r="C218" s="12">
        <f>VLOOKUP(A218,'RHB v. LHP'!C:AH, 5, FALSE)</f>
        <v>41</v>
      </c>
      <c r="D218" s="22">
        <f>VLOOKUP(A218,'RHB v. LHP'!C:AH, 8, FALSE)</f>
        <v>83</v>
      </c>
      <c r="E218" s="22">
        <f>VLOOKUP(A218,'RHB v. LHP'!C:AH, 31, FALSE)</f>
        <v>8</v>
      </c>
      <c r="F218" s="15">
        <f>VLOOKUP(A218,'RHB v. LHP'!C:AH, 12, FALSE)</f>
        <v>3</v>
      </c>
      <c r="G218" s="15">
        <f>VLOOKUP(A218,'RHB v. LHP'!C:AH, 13, FALSE)</f>
        <v>0</v>
      </c>
      <c r="H218" s="15">
        <f>VLOOKUP(A218,'RHB v. LHP'!C:AH, 6, FALSE)</f>
        <v>3</v>
      </c>
      <c r="I218" s="15">
        <f>VLOOKUP(A218,'RHB v. LHP'!C:AH, 25, FALSE)</f>
        <v>1</v>
      </c>
      <c r="J218" s="15">
        <f>VLOOKUP(A218,'RHB v. LHP'!C:AH, 17, FALSE)</f>
        <v>11</v>
      </c>
      <c r="K218" s="23">
        <f>VLOOKUP(A218,'RHB v. LHP'!C:AH, 32, FALSE)</f>
        <v>1</v>
      </c>
      <c r="L218" s="17">
        <f t="shared" si="1"/>
        <v>2.024390244</v>
      </c>
      <c r="M218" s="17">
        <f t="shared" si="2"/>
        <v>0.4431818182</v>
      </c>
      <c r="N218" s="24">
        <f t="shared" si="3"/>
        <v>0.2353896104</v>
      </c>
      <c r="O218" s="24">
        <f t="shared" si="4"/>
        <v>0.09090909091</v>
      </c>
      <c r="P218" s="24">
        <f t="shared" si="5"/>
        <v>0.4707792208</v>
      </c>
      <c r="Q218" s="24">
        <f t="shared" si="6"/>
        <v>0.01623376623</v>
      </c>
      <c r="R218" s="24">
        <f t="shared" si="7"/>
        <v>0.1753246753</v>
      </c>
      <c r="S218" s="17">
        <f t="shared" si="8"/>
        <v>0.008116883117</v>
      </c>
      <c r="T218" s="17">
        <f t="shared" si="9"/>
        <v>1.439935065</v>
      </c>
      <c r="U218" s="27">
        <f t="shared" si="10"/>
        <v>4120.875025</v>
      </c>
      <c r="V218" s="14"/>
      <c r="W218" s="14"/>
      <c r="X218" s="14"/>
      <c r="Y218" s="14"/>
      <c r="Z218" s="14"/>
    </row>
    <row r="219">
      <c r="A219" s="4" t="s">
        <v>91</v>
      </c>
      <c r="B219" s="13"/>
      <c r="C219" s="12">
        <f>VLOOKUP(A219,'RHB v. LHP'!C:AH, 5, FALSE)</f>
        <v>20</v>
      </c>
      <c r="D219" s="22">
        <f>VLOOKUP(A219,'RHB v. LHP'!C:AH, 8, FALSE)</f>
        <v>41</v>
      </c>
      <c r="E219" s="22">
        <f>VLOOKUP(A219,'RHB v. LHP'!C:AH, 31, FALSE)</f>
        <v>5</v>
      </c>
      <c r="F219" s="15">
        <f>VLOOKUP(A219,'RHB v. LHP'!C:AH, 12, FALSE)</f>
        <v>2</v>
      </c>
      <c r="G219" s="15">
        <f>VLOOKUP(A219,'RHB v. LHP'!C:AH, 13, FALSE)</f>
        <v>0</v>
      </c>
      <c r="H219" s="15">
        <f>VLOOKUP(A219,'RHB v. LHP'!C:AH, 6, FALSE)</f>
        <v>2</v>
      </c>
      <c r="I219" s="15">
        <f>VLOOKUP(A219,'RHB v. LHP'!C:AH, 25, FALSE)</f>
        <v>0</v>
      </c>
      <c r="J219" s="15">
        <f>VLOOKUP(A219,'RHB v. LHP'!C:AH, 17, FALSE)</f>
        <v>4</v>
      </c>
      <c r="K219" s="23">
        <f>VLOOKUP(A219,'RHB v. LHP'!C:AH, 32, FALSE)</f>
        <v>0</v>
      </c>
      <c r="L219" s="17">
        <f t="shared" si="1"/>
        <v>2.05</v>
      </c>
      <c r="M219" s="17">
        <f t="shared" si="2"/>
        <v>0.4599303136</v>
      </c>
      <c r="N219" s="24">
        <f t="shared" si="3"/>
        <v>0.243902439</v>
      </c>
      <c r="O219" s="24">
        <f t="shared" si="4"/>
        <v>0.09756097561</v>
      </c>
      <c r="P219" s="24">
        <f t="shared" si="5"/>
        <v>0.487804878</v>
      </c>
      <c r="Q219" s="24">
        <f t="shared" si="6"/>
        <v>0.01393728223</v>
      </c>
      <c r="R219" s="24">
        <f t="shared" si="7"/>
        <v>0.1637630662</v>
      </c>
      <c r="S219" s="17">
        <f t="shared" si="8"/>
        <v>0</v>
      </c>
      <c r="T219" s="17">
        <f t="shared" si="9"/>
        <v>1.466898955</v>
      </c>
      <c r="U219" s="27">
        <f t="shared" si="10"/>
        <v>4198.041575</v>
      </c>
      <c r="V219" s="14"/>
      <c r="W219" s="14"/>
      <c r="X219" s="14"/>
      <c r="Y219" s="14"/>
      <c r="Z219" s="14"/>
    </row>
    <row r="220">
      <c r="A220" s="4" t="s">
        <v>80</v>
      </c>
      <c r="B220" s="13"/>
      <c r="C220" s="12">
        <f>VLOOKUP(A220,'RHB v. LHP'!C:AH, 5, FALSE)</f>
        <v>28</v>
      </c>
      <c r="D220" s="22">
        <f>VLOOKUP(A220,'RHB v. LHP'!C:AH, 8, FALSE)</f>
        <v>41</v>
      </c>
      <c r="E220" s="22">
        <f>VLOOKUP(A220,'RHB v. LHP'!C:AH, 31, FALSE)</f>
        <v>9</v>
      </c>
      <c r="F220" s="15">
        <f>VLOOKUP(A220,'RHB v. LHP'!C:AH, 12, FALSE)</f>
        <v>1</v>
      </c>
      <c r="G220" s="15">
        <f>VLOOKUP(A220,'RHB v. LHP'!C:AH, 13, FALSE)</f>
        <v>0</v>
      </c>
      <c r="H220" s="15">
        <f>VLOOKUP(A220,'RHB v. LHP'!C:AH, 6, FALSE)</f>
        <v>1</v>
      </c>
      <c r="I220" s="15">
        <f>VLOOKUP(A220,'RHB v. LHP'!C:AH, 25, FALSE)</f>
        <v>1</v>
      </c>
      <c r="J220" s="15">
        <f>VLOOKUP(A220,'RHB v. LHP'!C:AH, 17, FALSE)</f>
        <v>2</v>
      </c>
      <c r="K220" s="23">
        <f>VLOOKUP(A220,'RHB v. LHP'!C:AH, 32, FALSE)</f>
        <v>1</v>
      </c>
      <c r="L220" s="17">
        <f t="shared" si="1"/>
        <v>1.464285714</v>
      </c>
      <c r="M220" s="17">
        <f t="shared" si="2"/>
        <v>0.4808362369</v>
      </c>
      <c r="N220" s="24">
        <f t="shared" si="3"/>
        <v>0.2351916376</v>
      </c>
      <c r="O220" s="24">
        <f t="shared" si="4"/>
        <v>0.09756097561</v>
      </c>
      <c r="P220" s="24">
        <f t="shared" si="5"/>
        <v>0.4703832753</v>
      </c>
      <c r="Q220" s="24">
        <f t="shared" si="6"/>
        <v>0.01742160279</v>
      </c>
      <c r="R220" s="24">
        <f t="shared" si="7"/>
        <v>0.1567944251</v>
      </c>
      <c r="S220" s="17">
        <f t="shared" si="8"/>
        <v>0.008710801394</v>
      </c>
      <c r="T220" s="17">
        <f t="shared" si="9"/>
        <v>1.466898955</v>
      </c>
      <c r="U220" s="27">
        <f t="shared" si="10"/>
        <v>4198.041575</v>
      </c>
      <c r="V220" s="14"/>
      <c r="W220" s="14"/>
      <c r="X220" s="14"/>
      <c r="Y220" s="14"/>
      <c r="Z220" s="14"/>
    </row>
    <row r="221">
      <c r="A221" s="4" t="s">
        <v>185</v>
      </c>
      <c r="B221" s="13"/>
      <c r="C221" s="12">
        <f>VLOOKUP(A221,'RHB v. LHP'!C:AH, 5, FALSE)</f>
        <v>58</v>
      </c>
      <c r="D221" s="22">
        <f>VLOOKUP(A221,'RHB v. LHP'!C:AH, 8, FALSE)</f>
        <v>135</v>
      </c>
      <c r="E221" s="22">
        <f>VLOOKUP(A221,'RHB v. LHP'!C:AH, 31, FALSE)</f>
        <v>19</v>
      </c>
      <c r="F221" s="15">
        <f>VLOOKUP(A221,'RHB v. LHP'!C:AH, 12, FALSE)</f>
        <v>4</v>
      </c>
      <c r="G221" s="15">
        <f>VLOOKUP(A221,'RHB v. LHP'!C:AH, 13, FALSE)</f>
        <v>0</v>
      </c>
      <c r="H221" s="15">
        <f>VLOOKUP(A221,'RHB v. LHP'!C:AH, 6, FALSE)</f>
        <v>6</v>
      </c>
      <c r="I221" s="15">
        <f>VLOOKUP(A221,'RHB v. LHP'!C:AH, 25, FALSE)</f>
        <v>1</v>
      </c>
      <c r="J221" s="15">
        <f>VLOOKUP(A221,'RHB v. LHP'!C:AH, 17, FALSE)</f>
        <v>7</v>
      </c>
      <c r="K221" s="23">
        <f>VLOOKUP(A221,'RHB v. LHP'!C:AH, 32, FALSE)</f>
        <v>0</v>
      </c>
      <c r="L221" s="17">
        <f t="shared" si="1"/>
        <v>2.327586207</v>
      </c>
      <c r="M221" s="17">
        <f t="shared" si="2"/>
        <v>0.4580838323</v>
      </c>
      <c r="N221" s="24">
        <f t="shared" si="3"/>
        <v>0.2245508982</v>
      </c>
      <c r="O221" s="24">
        <f t="shared" si="4"/>
        <v>0.08383233533</v>
      </c>
      <c r="P221" s="24">
        <f t="shared" si="5"/>
        <v>0.4790419162</v>
      </c>
      <c r="Q221" s="24">
        <f t="shared" si="6"/>
        <v>0.01497005988</v>
      </c>
      <c r="R221" s="24">
        <f t="shared" si="7"/>
        <v>0.1497005988</v>
      </c>
      <c r="S221" s="17">
        <f t="shared" si="8"/>
        <v>0</v>
      </c>
      <c r="T221" s="17">
        <f t="shared" si="9"/>
        <v>1.410179641</v>
      </c>
      <c r="U221" s="27">
        <f t="shared" si="10"/>
        <v>4035.71953</v>
      </c>
      <c r="V221" s="14"/>
      <c r="W221" s="14"/>
      <c r="X221" s="14"/>
      <c r="Y221" s="14"/>
      <c r="Z221" s="14"/>
    </row>
    <row r="222">
      <c r="A222" s="4" t="s">
        <v>184</v>
      </c>
      <c r="B222" s="13"/>
      <c r="C222" s="12">
        <f>VLOOKUP(A222,'RHB v. LHP'!C:AH, 5, FALSE)</f>
        <v>85</v>
      </c>
      <c r="D222" s="22">
        <f>VLOOKUP(A222,'RHB v. LHP'!C:AH, 8, FALSE)</f>
        <v>180</v>
      </c>
      <c r="E222" s="22">
        <f>VLOOKUP(A222,'RHB v. LHP'!C:AH, 31, FALSE)</f>
        <v>27</v>
      </c>
      <c r="F222" s="15">
        <f>VLOOKUP(A222,'RHB v. LHP'!C:AH, 12, FALSE)</f>
        <v>5</v>
      </c>
      <c r="G222" s="15">
        <f>VLOOKUP(A222,'RHB v. LHP'!C:AH, 13, FALSE)</f>
        <v>0</v>
      </c>
      <c r="H222" s="15">
        <f>VLOOKUP(A222,'RHB v. LHP'!C:AH, 6, FALSE)</f>
        <v>5</v>
      </c>
      <c r="I222" s="15">
        <f>VLOOKUP(A222,'RHB v. LHP'!C:AH, 25, FALSE)</f>
        <v>0</v>
      </c>
      <c r="J222" s="15">
        <f>VLOOKUP(A222,'RHB v. LHP'!C:AH, 17, FALSE)</f>
        <v>22</v>
      </c>
      <c r="K222" s="23">
        <f>VLOOKUP(A222,'RHB v. LHP'!C:AH, 32, FALSE)</f>
        <v>0</v>
      </c>
      <c r="L222" s="17">
        <f t="shared" si="1"/>
        <v>2.117647059</v>
      </c>
      <c r="M222" s="17">
        <f t="shared" si="2"/>
        <v>0.4628330996</v>
      </c>
      <c r="N222" s="24">
        <f t="shared" si="3"/>
        <v>0.2173913043</v>
      </c>
      <c r="O222" s="24">
        <f t="shared" si="4"/>
        <v>0.07854137447</v>
      </c>
      <c r="P222" s="24">
        <f t="shared" si="5"/>
        <v>0.4347826087</v>
      </c>
      <c r="Q222" s="24">
        <f t="shared" si="6"/>
        <v>0.01122019635</v>
      </c>
      <c r="R222" s="24">
        <f t="shared" si="7"/>
        <v>0.1823281907</v>
      </c>
      <c r="S222" s="17">
        <f t="shared" si="8"/>
        <v>0</v>
      </c>
      <c r="T222" s="17">
        <f t="shared" si="9"/>
        <v>1.387096774</v>
      </c>
      <c r="U222" s="27">
        <f t="shared" si="10"/>
        <v>3969.659878</v>
      </c>
      <c r="V222" s="14"/>
      <c r="W222" s="14"/>
      <c r="X222" s="14"/>
      <c r="Y222" s="14"/>
      <c r="Z222" s="14"/>
    </row>
    <row r="223">
      <c r="A223" s="4" t="s">
        <v>360</v>
      </c>
      <c r="B223" s="13"/>
      <c r="C223" s="12">
        <f>VLOOKUP(A223,'RHB v. LHP'!C:AH, 5, FALSE)</f>
        <v>43</v>
      </c>
      <c r="D223" s="22">
        <f>VLOOKUP(A223,'RHB v. LHP'!C:AH, 8, FALSE)</f>
        <v>86</v>
      </c>
      <c r="E223" s="22">
        <f>VLOOKUP(A223,'RHB v. LHP'!C:AH, 31, FALSE)</f>
        <v>11</v>
      </c>
      <c r="F223" s="15">
        <f>VLOOKUP(A223,'RHB v. LHP'!C:AH, 12, FALSE)</f>
        <v>7</v>
      </c>
      <c r="G223" s="15">
        <f>VLOOKUP(A223,'RHB v. LHP'!C:AH, 13, FALSE)</f>
        <v>0</v>
      </c>
      <c r="H223" s="15">
        <f>VLOOKUP(A223,'RHB v. LHP'!C:AH, 6, FALSE)</f>
        <v>1</v>
      </c>
      <c r="I223" s="15">
        <f>VLOOKUP(A223,'RHB v. LHP'!C:AH, 25, FALSE)</f>
        <v>0</v>
      </c>
      <c r="J223" s="15">
        <f>VLOOKUP(A223,'RHB v. LHP'!C:AH, 17, FALSE)</f>
        <v>6</v>
      </c>
      <c r="K223" s="23">
        <f>VLOOKUP(A223,'RHB v. LHP'!C:AH, 32, FALSE)</f>
        <v>2</v>
      </c>
      <c r="L223" s="17">
        <f t="shared" si="1"/>
        <v>2</v>
      </c>
      <c r="M223" s="17">
        <f t="shared" si="2"/>
        <v>0.4555735057</v>
      </c>
      <c r="N223" s="24">
        <f t="shared" si="3"/>
        <v>0.2665589661</v>
      </c>
      <c r="O223" s="24">
        <f t="shared" si="4"/>
        <v>0.09046849758</v>
      </c>
      <c r="P223" s="24">
        <f t="shared" si="5"/>
        <v>0.436187399</v>
      </c>
      <c r="Q223" s="24">
        <f t="shared" si="6"/>
        <v>0.01292407108</v>
      </c>
      <c r="R223" s="24">
        <f t="shared" si="7"/>
        <v>0.1583198708</v>
      </c>
      <c r="S223" s="17">
        <f t="shared" si="8"/>
        <v>0.01615508885</v>
      </c>
      <c r="T223" s="17">
        <f t="shared" si="9"/>
        <v>1.436187399</v>
      </c>
      <c r="U223" s="27">
        <f t="shared" si="10"/>
        <v>4110.149776</v>
      </c>
      <c r="V223" s="14"/>
      <c r="W223" s="14"/>
      <c r="X223" s="14"/>
      <c r="Y223" s="14"/>
      <c r="Z223" s="14"/>
    </row>
    <row r="224">
      <c r="A224" s="4" t="s">
        <v>317</v>
      </c>
      <c r="B224" s="13"/>
      <c r="C224" s="12">
        <f>VLOOKUP(A224,'RHB v. LHP'!C:AH, 5, FALSE)</f>
        <v>57</v>
      </c>
      <c r="D224" s="22">
        <f>VLOOKUP(A224,'RHB v. LHP'!C:AH, 8, FALSE)</f>
        <v>119</v>
      </c>
      <c r="E224" s="22">
        <f>VLOOKUP(A224,'RHB v. LHP'!C:AH, 31, FALSE)</f>
        <v>25</v>
      </c>
      <c r="F224" s="15">
        <f>VLOOKUP(A224,'RHB v. LHP'!C:AH, 12, FALSE)</f>
        <v>5</v>
      </c>
      <c r="G224" s="15">
        <f>VLOOKUP(A224,'RHB v. LHP'!C:AH, 13, FALSE)</f>
        <v>1</v>
      </c>
      <c r="H224" s="15">
        <f>VLOOKUP(A224,'RHB v. LHP'!C:AH, 6, FALSE)</f>
        <v>1</v>
      </c>
      <c r="I224" s="15">
        <f>VLOOKUP(A224,'RHB v. LHP'!C:AH, 25, FALSE)</f>
        <v>1</v>
      </c>
      <c r="J224" s="15">
        <f>VLOOKUP(A224,'RHB v. LHP'!C:AH, 17, FALSE)</f>
        <v>7</v>
      </c>
      <c r="K224" s="23">
        <f>VLOOKUP(A224,'RHB v. LHP'!C:AH, 32, FALSE)</f>
        <v>0</v>
      </c>
      <c r="L224" s="17">
        <f t="shared" si="1"/>
        <v>2.087719298</v>
      </c>
      <c r="M224" s="17">
        <f t="shared" si="2"/>
        <v>0.4969325153</v>
      </c>
      <c r="N224" s="24">
        <f t="shared" si="3"/>
        <v>0.2377300613</v>
      </c>
      <c r="O224" s="24">
        <f t="shared" si="4"/>
        <v>0.0981595092</v>
      </c>
      <c r="P224" s="24">
        <f t="shared" si="5"/>
        <v>0.4141104294</v>
      </c>
      <c r="Q224" s="24">
        <f t="shared" si="6"/>
        <v>0.01533742331</v>
      </c>
      <c r="R224" s="24">
        <f t="shared" si="7"/>
        <v>0.1533742331</v>
      </c>
      <c r="S224" s="17">
        <f t="shared" si="8"/>
        <v>0</v>
      </c>
      <c r="T224" s="17">
        <f t="shared" si="9"/>
        <v>1.415644172</v>
      </c>
      <c r="U224" s="27">
        <f t="shared" si="10"/>
        <v>4051.358186</v>
      </c>
      <c r="V224" s="14"/>
      <c r="W224" s="14"/>
      <c r="X224" s="14"/>
      <c r="Y224" s="14"/>
      <c r="Z224" s="14"/>
    </row>
    <row r="225">
      <c r="A225" s="4" t="s">
        <v>388</v>
      </c>
      <c r="B225" s="13"/>
      <c r="C225" s="12">
        <f>VLOOKUP(A225,'RHB v. LHP'!C:AH, 5, FALSE)</f>
        <v>49</v>
      </c>
      <c r="D225" s="22">
        <f>VLOOKUP(A225,'RHB v. LHP'!C:AH, 8, FALSE)</f>
        <v>104</v>
      </c>
      <c r="E225" s="22">
        <f>VLOOKUP(A225,'RHB v. LHP'!C:AH, 31, FALSE)</f>
        <v>14</v>
      </c>
      <c r="F225" s="15">
        <f>VLOOKUP(A225,'RHB v. LHP'!C:AH, 12, FALSE)</f>
        <v>2</v>
      </c>
      <c r="G225" s="15">
        <f>VLOOKUP(A225,'RHB v. LHP'!C:AH, 13, FALSE)</f>
        <v>0</v>
      </c>
      <c r="H225" s="15">
        <f>VLOOKUP(A225,'RHB v. LHP'!C:AH, 6, FALSE)</f>
        <v>5</v>
      </c>
      <c r="I225" s="15">
        <f>VLOOKUP(A225,'RHB v. LHP'!C:AH, 25, FALSE)</f>
        <v>0</v>
      </c>
      <c r="J225" s="15">
        <f>VLOOKUP(A225,'RHB v. LHP'!C:AH, 17, FALSE)</f>
        <v>8</v>
      </c>
      <c r="K225" s="23">
        <f>VLOOKUP(A225,'RHB v. LHP'!C:AH, 32, FALSE)</f>
        <v>0</v>
      </c>
      <c r="L225" s="17">
        <f t="shared" si="1"/>
        <v>2.12244898</v>
      </c>
      <c r="M225" s="17">
        <f t="shared" si="2"/>
        <v>0.4568288854</v>
      </c>
      <c r="N225" s="24">
        <f t="shared" si="3"/>
        <v>0.2197802198</v>
      </c>
      <c r="O225" s="24">
        <f t="shared" si="4"/>
        <v>0.08791208791</v>
      </c>
      <c r="P225" s="24">
        <f t="shared" si="5"/>
        <v>0.4866562009</v>
      </c>
      <c r="Q225" s="24">
        <f t="shared" si="6"/>
        <v>0.0125588697</v>
      </c>
      <c r="R225" s="24">
        <f t="shared" si="7"/>
        <v>0.1601255887</v>
      </c>
      <c r="S225" s="17">
        <f t="shared" si="8"/>
        <v>0</v>
      </c>
      <c r="T225" s="17">
        <f t="shared" si="9"/>
        <v>1.423861852</v>
      </c>
      <c r="U225" s="27">
        <f t="shared" si="10"/>
        <v>4074.875937</v>
      </c>
      <c r="V225" s="14"/>
      <c r="W225" s="14"/>
      <c r="X225" s="14"/>
      <c r="Y225" s="14"/>
      <c r="Z225" s="14"/>
    </row>
    <row r="226">
      <c r="A226" s="4" t="s">
        <v>274</v>
      </c>
      <c r="B226" s="13"/>
      <c r="C226" s="12">
        <f>VLOOKUP(A226,'RHB v. LHP'!C:AH, 5, FALSE)</f>
        <v>29</v>
      </c>
      <c r="D226" s="22">
        <f>VLOOKUP(A226,'RHB v. LHP'!C:AH, 8, FALSE)</f>
        <v>56</v>
      </c>
      <c r="E226" s="22">
        <f>VLOOKUP(A226,'RHB v. LHP'!C:AH, 31, FALSE)</f>
        <v>7</v>
      </c>
      <c r="F226" s="15">
        <f>VLOOKUP(A226,'RHB v. LHP'!C:AH, 12, FALSE)</f>
        <v>0</v>
      </c>
      <c r="G226" s="15">
        <f>VLOOKUP(A226,'RHB v. LHP'!C:AH, 13, FALSE)</f>
        <v>0</v>
      </c>
      <c r="H226" s="15">
        <f>VLOOKUP(A226,'RHB v. LHP'!C:AH, 6, FALSE)</f>
        <v>3</v>
      </c>
      <c r="I226" s="15">
        <f>VLOOKUP(A226,'RHB v. LHP'!C:AH, 25, FALSE)</f>
        <v>0</v>
      </c>
      <c r="J226" s="15">
        <f>VLOOKUP(A226,'RHB v. LHP'!C:AH, 17, FALSE)</f>
        <v>8</v>
      </c>
      <c r="K226" s="23">
        <f>VLOOKUP(A226,'RHB v. LHP'!C:AH, 32, FALSE)</f>
        <v>0</v>
      </c>
      <c r="L226" s="17">
        <f t="shared" si="1"/>
        <v>1.931034483</v>
      </c>
      <c r="M226" s="17">
        <f t="shared" si="2"/>
        <v>0.4584040747</v>
      </c>
      <c r="N226" s="24">
        <f t="shared" si="3"/>
        <v>0.220713073</v>
      </c>
      <c r="O226" s="24">
        <f t="shared" si="4"/>
        <v>0.09507640068</v>
      </c>
      <c r="P226" s="24">
        <f t="shared" si="5"/>
        <v>0.4923599321</v>
      </c>
      <c r="Q226" s="24">
        <f t="shared" si="6"/>
        <v>0.01358234295</v>
      </c>
      <c r="R226" s="24">
        <f t="shared" si="7"/>
        <v>0.1731748727</v>
      </c>
      <c r="S226" s="17">
        <f t="shared" si="8"/>
        <v>0</v>
      </c>
      <c r="T226" s="17">
        <f t="shared" si="9"/>
        <v>1.453310696</v>
      </c>
      <c r="U226" s="27">
        <f t="shared" si="10"/>
        <v>4159.154046</v>
      </c>
      <c r="V226" s="14"/>
      <c r="W226" s="14"/>
      <c r="X226" s="14"/>
      <c r="Y226" s="14"/>
      <c r="Z226" s="14"/>
    </row>
    <row r="227">
      <c r="A227" s="4" t="s">
        <v>324</v>
      </c>
      <c r="B227" s="13"/>
      <c r="C227" s="12">
        <f>VLOOKUP(A227,'RHB v. LHP'!C:AH, 5, FALSE)</f>
        <v>84</v>
      </c>
      <c r="D227" s="22">
        <f>VLOOKUP(A227,'RHB v. LHP'!C:AH, 8, FALSE)</f>
        <v>163</v>
      </c>
      <c r="E227" s="22">
        <f>VLOOKUP(A227,'RHB v. LHP'!C:AH, 31, FALSE)</f>
        <v>16</v>
      </c>
      <c r="F227" s="15">
        <f>VLOOKUP(A227,'RHB v. LHP'!C:AH, 12, FALSE)</f>
        <v>7</v>
      </c>
      <c r="G227" s="15">
        <f>VLOOKUP(A227,'RHB v. LHP'!C:AH, 13, FALSE)</f>
        <v>0</v>
      </c>
      <c r="H227" s="15">
        <f>VLOOKUP(A227,'RHB v. LHP'!C:AH, 6, FALSE)</f>
        <v>7</v>
      </c>
      <c r="I227" s="15">
        <f>VLOOKUP(A227,'RHB v. LHP'!C:AH, 25, FALSE)</f>
        <v>0</v>
      </c>
      <c r="J227" s="15">
        <f>VLOOKUP(A227,'RHB v. LHP'!C:AH, 17, FALSE)</f>
        <v>16</v>
      </c>
      <c r="K227" s="23">
        <f>VLOOKUP(A227,'RHB v. LHP'!C:AH, 32, FALSE)</f>
        <v>-1</v>
      </c>
      <c r="L227" s="17">
        <f t="shared" si="1"/>
        <v>1.94047619</v>
      </c>
      <c r="M227" s="17">
        <f t="shared" si="2"/>
        <v>0.4267241379</v>
      </c>
      <c r="N227" s="24">
        <f t="shared" si="3"/>
        <v>0.2370689655</v>
      </c>
      <c r="O227" s="24">
        <f t="shared" si="4"/>
        <v>0.08045977011</v>
      </c>
      <c r="P227" s="24">
        <f t="shared" si="5"/>
        <v>0.474137931</v>
      </c>
      <c r="Q227" s="24">
        <f t="shared" si="6"/>
        <v>0.01149425287</v>
      </c>
      <c r="R227" s="24">
        <f t="shared" si="7"/>
        <v>0.1695402299</v>
      </c>
      <c r="S227" s="17">
        <f t="shared" si="8"/>
        <v>-0.007183908046</v>
      </c>
      <c r="T227" s="17">
        <f t="shared" si="9"/>
        <v>1.392241379</v>
      </c>
      <c r="U227" s="27">
        <f t="shared" si="10"/>
        <v>3984.382955</v>
      </c>
      <c r="V227" s="14"/>
      <c r="W227" s="14"/>
      <c r="X227" s="14"/>
      <c r="Y227" s="14"/>
      <c r="Z227" s="14"/>
    </row>
    <row r="228">
      <c r="A228" s="4" t="s">
        <v>353</v>
      </c>
      <c r="B228" s="13"/>
      <c r="C228" s="12">
        <f>VLOOKUP(A228,'RHB v. LHP'!C:AH, 5, FALSE)</f>
        <v>44</v>
      </c>
      <c r="D228" s="22">
        <f>VLOOKUP(A228,'RHB v. LHP'!C:AH, 8, FALSE)</f>
        <v>78</v>
      </c>
      <c r="E228" s="22">
        <f>VLOOKUP(A228,'RHB v. LHP'!C:AH, 31, FALSE)</f>
        <v>9</v>
      </c>
      <c r="F228" s="15">
        <f>VLOOKUP(A228,'RHB v. LHP'!C:AH, 12, FALSE)</f>
        <v>2</v>
      </c>
      <c r="G228" s="15">
        <f>VLOOKUP(A228,'RHB v. LHP'!C:AH, 13, FALSE)</f>
        <v>0</v>
      </c>
      <c r="H228" s="15">
        <f>VLOOKUP(A228,'RHB v. LHP'!C:AH, 6, FALSE)</f>
        <v>3</v>
      </c>
      <c r="I228" s="15">
        <f>VLOOKUP(A228,'RHB v. LHP'!C:AH, 25, FALSE)</f>
        <v>1</v>
      </c>
      <c r="J228" s="15">
        <f>VLOOKUP(A228,'RHB v. LHP'!C:AH, 17, FALSE)</f>
        <v>8</v>
      </c>
      <c r="K228" s="23">
        <f>VLOOKUP(A228,'RHB v. LHP'!C:AH, 32, FALSE)</f>
        <v>1</v>
      </c>
      <c r="L228" s="17">
        <f t="shared" si="1"/>
        <v>1.772727273</v>
      </c>
      <c r="M228" s="17">
        <f t="shared" si="2"/>
        <v>0.4517184943</v>
      </c>
      <c r="N228" s="24">
        <f t="shared" si="3"/>
        <v>0.2291325696</v>
      </c>
      <c r="O228" s="24">
        <f t="shared" si="4"/>
        <v>0.09165302782</v>
      </c>
      <c r="P228" s="24">
        <f t="shared" si="5"/>
        <v>0.4746317512</v>
      </c>
      <c r="Q228" s="24">
        <f t="shared" si="6"/>
        <v>0.01636661211</v>
      </c>
      <c r="R228" s="24">
        <f t="shared" si="7"/>
        <v>0.1669394435</v>
      </c>
      <c r="S228" s="17">
        <f t="shared" si="8"/>
        <v>0.008183306056</v>
      </c>
      <c r="T228" s="17">
        <f t="shared" si="9"/>
        <v>1.438625205</v>
      </c>
      <c r="U228" s="27">
        <f t="shared" si="10"/>
        <v>4117.126404</v>
      </c>
      <c r="V228" s="14"/>
      <c r="W228" s="14"/>
      <c r="X228" s="14"/>
      <c r="Y228" s="14"/>
      <c r="Z228" s="14"/>
    </row>
    <row r="229">
      <c r="A229" s="4" t="s">
        <v>335</v>
      </c>
      <c r="B229" s="13"/>
      <c r="C229" s="12">
        <f>VLOOKUP(A229,'RHB v. LHP'!C:AH, 5, FALSE)</f>
        <v>24</v>
      </c>
      <c r="D229" s="22">
        <f>VLOOKUP(A229,'RHB v. LHP'!C:AH, 8, FALSE)</f>
        <v>47</v>
      </c>
      <c r="E229" s="22">
        <f>VLOOKUP(A229,'RHB v. LHP'!C:AH, 31, FALSE)</f>
        <v>4</v>
      </c>
      <c r="F229" s="15">
        <f>VLOOKUP(A229,'RHB v. LHP'!C:AH, 12, FALSE)</f>
        <v>3</v>
      </c>
      <c r="G229" s="15">
        <f>VLOOKUP(A229,'RHB v. LHP'!C:AH, 13, FALSE)</f>
        <v>0</v>
      </c>
      <c r="H229" s="15">
        <f>VLOOKUP(A229,'RHB v. LHP'!C:AH, 6, FALSE)</f>
        <v>3</v>
      </c>
      <c r="I229" s="15">
        <f>VLOOKUP(A229,'RHB v. LHP'!C:AH, 25, FALSE)</f>
        <v>0</v>
      </c>
      <c r="J229" s="15">
        <f>VLOOKUP(A229,'RHB v. LHP'!C:AH, 17, FALSE)</f>
        <v>0</v>
      </c>
      <c r="K229" s="23">
        <f>VLOOKUP(A229,'RHB v. LHP'!C:AH, 32, FALSE)</f>
        <v>0</v>
      </c>
      <c r="L229" s="17">
        <f t="shared" si="1"/>
        <v>1.958333333</v>
      </c>
      <c r="M229" s="17">
        <f t="shared" si="2"/>
        <v>0.45</v>
      </c>
      <c r="N229" s="24">
        <f t="shared" si="3"/>
        <v>0.25</v>
      </c>
      <c r="O229" s="24">
        <f t="shared" si="4"/>
        <v>0.09655172414</v>
      </c>
      <c r="P229" s="24">
        <f t="shared" si="5"/>
        <v>0.5</v>
      </c>
      <c r="Q229" s="24">
        <f t="shared" si="6"/>
        <v>0.01379310345</v>
      </c>
      <c r="R229" s="24">
        <f t="shared" si="7"/>
        <v>0.1482758621</v>
      </c>
      <c r="S229" s="17">
        <f t="shared" si="8"/>
        <v>0</v>
      </c>
      <c r="T229" s="17">
        <f t="shared" si="9"/>
        <v>1.45862069</v>
      </c>
      <c r="U229" s="27">
        <f t="shared" si="10"/>
        <v>4174.35044</v>
      </c>
      <c r="V229" s="14"/>
      <c r="W229" s="14"/>
      <c r="X229" s="14"/>
      <c r="Y229" s="14"/>
      <c r="Z229" s="14"/>
    </row>
    <row r="230">
      <c r="A230" s="4" t="s">
        <v>51</v>
      </c>
      <c r="B230" s="13"/>
      <c r="C230" s="12">
        <f>VLOOKUP(A230,'RHB v. LHP'!C:AH, 5, FALSE)</f>
        <v>57</v>
      </c>
      <c r="D230" s="22">
        <f>VLOOKUP(A230,'RHB v. LHP'!C:AH, 8, FALSE)</f>
        <v>102</v>
      </c>
      <c r="E230" s="22">
        <f>VLOOKUP(A230,'RHB v. LHP'!C:AH, 31, FALSE)</f>
        <v>11</v>
      </c>
      <c r="F230" s="15">
        <f>VLOOKUP(A230,'RHB v. LHP'!C:AH, 12, FALSE)</f>
        <v>6</v>
      </c>
      <c r="G230" s="15">
        <f>VLOOKUP(A230,'RHB v. LHP'!C:AH, 13, FALSE)</f>
        <v>1</v>
      </c>
      <c r="H230" s="15">
        <f>VLOOKUP(A230,'RHB v. LHP'!C:AH, 6, FALSE)</f>
        <v>3</v>
      </c>
      <c r="I230" s="15">
        <f>VLOOKUP(A230,'RHB v. LHP'!C:AH, 25, FALSE)</f>
        <v>1</v>
      </c>
      <c r="J230" s="15">
        <f>VLOOKUP(A230,'RHB v. LHP'!C:AH, 17, FALSE)</f>
        <v>6</v>
      </c>
      <c r="K230" s="23">
        <f>VLOOKUP(A230,'RHB v. LHP'!C:AH, 32, FALSE)</f>
        <v>0</v>
      </c>
      <c r="L230" s="17">
        <f t="shared" si="1"/>
        <v>1.789473684</v>
      </c>
      <c r="M230" s="17">
        <f t="shared" si="2"/>
        <v>0.4440944882</v>
      </c>
      <c r="N230" s="24">
        <f t="shared" si="3"/>
        <v>0.2519685039</v>
      </c>
      <c r="O230" s="24">
        <f t="shared" si="4"/>
        <v>0.1007874016</v>
      </c>
      <c r="P230" s="24">
        <f t="shared" si="5"/>
        <v>0.4566929134</v>
      </c>
      <c r="Q230" s="24">
        <f t="shared" si="6"/>
        <v>0.0157480315</v>
      </c>
      <c r="R230" s="24">
        <f t="shared" si="7"/>
        <v>0.1543307087</v>
      </c>
      <c r="S230" s="17">
        <f t="shared" si="8"/>
        <v>0</v>
      </c>
      <c r="T230" s="17">
        <f t="shared" si="9"/>
        <v>1.423622047</v>
      </c>
      <c r="U230" s="27">
        <f t="shared" si="10"/>
        <v>4074.189651</v>
      </c>
      <c r="V230" s="14"/>
      <c r="W230" s="14"/>
      <c r="X230" s="14"/>
      <c r="Y230" s="14"/>
      <c r="Z230" s="14"/>
    </row>
    <row r="231">
      <c r="A231" s="4" t="s">
        <v>139</v>
      </c>
      <c r="B231" s="13"/>
      <c r="C231" s="12">
        <f>VLOOKUP(A231,'RHB v. LHP'!C:AH, 5, FALSE)</f>
        <v>18</v>
      </c>
      <c r="D231" s="22">
        <f>VLOOKUP(A231,'RHB v. LHP'!C:AH, 8, FALSE)</f>
        <v>33</v>
      </c>
      <c r="E231" s="22">
        <f>VLOOKUP(A231,'RHB v. LHP'!C:AH, 31, FALSE)</f>
        <v>7</v>
      </c>
      <c r="F231" s="15">
        <f>VLOOKUP(A231,'RHB v. LHP'!C:AH, 12, FALSE)</f>
        <v>1</v>
      </c>
      <c r="G231" s="15">
        <f>VLOOKUP(A231,'RHB v. LHP'!C:AH, 13, FALSE)</f>
        <v>0</v>
      </c>
      <c r="H231" s="15">
        <f>VLOOKUP(A231,'RHB v. LHP'!C:AH, 6, FALSE)</f>
        <v>1</v>
      </c>
      <c r="I231" s="15">
        <f>VLOOKUP(A231,'RHB v. LHP'!C:AH, 25, FALSE)</f>
        <v>0</v>
      </c>
      <c r="J231" s="15">
        <f>VLOOKUP(A231,'RHB v. LHP'!C:AH, 17, FALSE)</f>
        <v>3</v>
      </c>
      <c r="K231" s="23">
        <f>VLOOKUP(A231,'RHB v. LHP'!C:AH, 32, FALSE)</f>
        <v>0</v>
      </c>
      <c r="L231" s="17">
        <f t="shared" si="1"/>
        <v>1.833333333</v>
      </c>
      <c r="M231" s="17">
        <f t="shared" si="2"/>
        <v>0.4770318021</v>
      </c>
      <c r="N231" s="24">
        <f t="shared" si="3"/>
        <v>0.2385159011</v>
      </c>
      <c r="O231" s="24">
        <f t="shared" si="4"/>
        <v>0.09893992933</v>
      </c>
      <c r="P231" s="24">
        <f t="shared" si="5"/>
        <v>0.4770318021</v>
      </c>
      <c r="Q231" s="24">
        <f t="shared" si="6"/>
        <v>0.01413427562</v>
      </c>
      <c r="R231" s="24">
        <f t="shared" si="7"/>
        <v>0.1625441696</v>
      </c>
      <c r="S231" s="17">
        <f t="shared" si="8"/>
        <v>0</v>
      </c>
      <c r="T231" s="17">
        <f t="shared" si="9"/>
        <v>1.46819788</v>
      </c>
      <c r="U231" s="27">
        <f t="shared" si="10"/>
        <v>4201.758901</v>
      </c>
      <c r="V231" s="14"/>
      <c r="W231" s="14"/>
      <c r="X231" s="14"/>
      <c r="Y231" s="14"/>
      <c r="Z231" s="14"/>
    </row>
    <row r="232">
      <c r="A232" s="4" t="s">
        <v>241</v>
      </c>
      <c r="B232" s="13"/>
      <c r="C232" s="12">
        <f>VLOOKUP(A232,'RHB v. LHP'!C:AH, 5, FALSE)</f>
        <v>46</v>
      </c>
      <c r="D232" s="22">
        <f>VLOOKUP(A232,'RHB v. LHP'!C:AH, 8, FALSE)</f>
        <v>69</v>
      </c>
      <c r="E232" s="22">
        <f>VLOOKUP(A232,'RHB v. LHP'!C:AH, 31, FALSE)</f>
        <v>7</v>
      </c>
      <c r="F232" s="15">
        <f>VLOOKUP(A232,'RHB v. LHP'!C:AH, 12, FALSE)</f>
        <v>1</v>
      </c>
      <c r="G232" s="15">
        <f>VLOOKUP(A232,'RHB v. LHP'!C:AH, 13, FALSE)</f>
        <v>2</v>
      </c>
      <c r="H232" s="15">
        <f>VLOOKUP(A232,'RHB v. LHP'!C:AH, 6, FALSE)</f>
        <v>1</v>
      </c>
      <c r="I232" s="15">
        <f>VLOOKUP(A232,'RHB v. LHP'!C:AH, 25, FALSE)</f>
        <v>0</v>
      </c>
      <c r="J232" s="15">
        <f>VLOOKUP(A232,'RHB v. LHP'!C:AH, 17, FALSE)</f>
        <v>9</v>
      </c>
      <c r="K232" s="23">
        <f>VLOOKUP(A232,'RHB v. LHP'!C:AH, 32, FALSE)</f>
        <v>2</v>
      </c>
      <c r="L232" s="17">
        <f t="shared" si="1"/>
        <v>1.5</v>
      </c>
      <c r="M232" s="17">
        <f t="shared" si="2"/>
        <v>0.4485049834</v>
      </c>
      <c r="N232" s="24">
        <f t="shared" si="3"/>
        <v>0.2242524917</v>
      </c>
      <c r="O232" s="24">
        <f t="shared" si="4"/>
        <v>0.1196013289</v>
      </c>
      <c r="P232" s="24">
        <f t="shared" si="5"/>
        <v>0.4485049834</v>
      </c>
      <c r="Q232" s="24">
        <f t="shared" si="6"/>
        <v>0.01328903654</v>
      </c>
      <c r="R232" s="24">
        <f t="shared" si="7"/>
        <v>0.1727574751</v>
      </c>
      <c r="S232" s="17">
        <f t="shared" si="8"/>
        <v>0.01661129568</v>
      </c>
      <c r="T232" s="17">
        <f t="shared" si="9"/>
        <v>1.443521595</v>
      </c>
      <c r="U232" s="27">
        <f t="shared" si="10"/>
        <v>4131.139128</v>
      </c>
      <c r="V232" s="14"/>
      <c r="W232" s="14"/>
      <c r="X232" s="14"/>
      <c r="Y232" s="14"/>
      <c r="Z232" s="14"/>
    </row>
    <row r="233">
      <c r="A233" s="4" t="s">
        <v>77</v>
      </c>
      <c r="B233" s="13"/>
      <c r="C233" s="12">
        <f>VLOOKUP(A233,'RHB v. LHP'!C:AH, 5, FALSE)</f>
        <v>48</v>
      </c>
      <c r="D233" s="22">
        <f>VLOOKUP(A233,'RHB v. LHP'!C:AH, 8, FALSE)</f>
        <v>72</v>
      </c>
      <c r="E233" s="22">
        <f>VLOOKUP(A233,'RHB v. LHP'!C:AH, 31, FALSE)</f>
        <v>9</v>
      </c>
      <c r="F233" s="15">
        <f>VLOOKUP(A233,'RHB v. LHP'!C:AH, 12, FALSE)</f>
        <v>4</v>
      </c>
      <c r="G233" s="15">
        <f>VLOOKUP(A233,'RHB v. LHP'!C:AH, 13, FALSE)</f>
        <v>0</v>
      </c>
      <c r="H233" s="15">
        <f>VLOOKUP(A233,'RHB v. LHP'!C:AH, 6, FALSE)</f>
        <v>1</v>
      </c>
      <c r="I233" s="15">
        <f>VLOOKUP(A233,'RHB v. LHP'!C:AH, 25, FALSE)</f>
        <v>4</v>
      </c>
      <c r="J233" s="15">
        <f>VLOOKUP(A233,'RHB v. LHP'!C:AH, 17, FALSE)</f>
        <v>9</v>
      </c>
      <c r="K233" s="23">
        <f>VLOOKUP(A233,'RHB v. LHP'!C:AH, 32, FALSE)</f>
        <v>0</v>
      </c>
      <c r="L233" s="17">
        <f t="shared" si="1"/>
        <v>1.5</v>
      </c>
      <c r="M233" s="17">
        <f t="shared" si="2"/>
        <v>0.4561983471</v>
      </c>
      <c r="N233" s="24">
        <f t="shared" si="3"/>
        <v>0.2479338843</v>
      </c>
      <c r="O233" s="24">
        <f t="shared" si="4"/>
        <v>0.09256198347</v>
      </c>
      <c r="P233" s="24">
        <f t="shared" si="5"/>
        <v>0.4462809917</v>
      </c>
      <c r="Q233" s="24">
        <f t="shared" si="6"/>
        <v>0.02644628099</v>
      </c>
      <c r="R233" s="24">
        <f t="shared" si="7"/>
        <v>0.1719008264</v>
      </c>
      <c r="S233" s="17">
        <f t="shared" si="8"/>
        <v>0</v>
      </c>
      <c r="T233" s="17">
        <f t="shared" si="9"/>
        <v>1.441322314</v>
      </c>
      <c r="U233" s="27">
        <f t="shared" si="10"/>
        <v>4124.845121</v>
      </c>
      <c r="V233" s="14"/>
      <c r="W233" s="14"/>
      <c r="X233" s="14"/>
      <c r="Y233" s="14"/>
      <c r="Z233" s="14"/>
    </row>
    <row r="234">
      <c r="A234" s="4" t="s">
        <v>42</v>
      </c>
      <c r="B234" s="13"/>
      <c r="C234" s="12">
        <f>VLOOKUP(A234,'RHB v. LHP'!C:AH, 5, FALSE)</f>
        <v>62</v>
      </c>
      <c r="D234" s="22">
        <f>VLOOKUP(A234,'RHB v. LHP'!C:AH, 8, FALSE)</f>
        <v>131</v>
      </c>
      <c r="E234" s="22">
        <f>VLOOKUP(A234,'RHB v. LHP'!C:AH, 31, FALSE)</f>
        <v>14</v>
      </c>
      <c r="F234" s="15">
        <f>VLOOKUP(A234,'RHB v. LHP'!C:AH, 12, FALSE)</f>
        <v>6</v>
      </c>
      <c r="G234" s="15">
        <f>VLOOKUP(A234,'RHB v. LHP'!C:AH, 13, FALSE)</f>
        <v>2</v>
      </c>
      <c r="H234" s="15">
        <f>VLOOKUP(A234,'RHB v. LHP'!C:AH, 6, FALSE)</f>
        <v>1</v>
      </c>
      <c r="I234" s="15">
        <f>VLOOKUP(A234,'RHB v. LHP'!C:AH, 25, FALSE)</f>
        <v>10</v>
      </c>
      <c r="J234" s="15">
        <f>VLOOKUP(A234,'RHB v. LHP'!C:AH, 17, FALSE)</f>
        <v>11</v>
      </c>
      <c r="K234" s="23">
        <f>VLOOKUP(A234,'RHB v. LHP'!C:AH, 32, FALSE)</f>
        <v>1</v>
      </c>
      <c r="L234" s="17">
        <f t="shared" si="1"/>
        <v>2.112903226</v>
      </c>
      <c r="M234" s="17">
        <f t="shared" si="2"/>
        <v>0.438253012</v>
      </c>
      <c r="N234" s="24">
        <f t="shared" si="3"/>
        <v>0.2409638554</v>
      </c>
      <c r="O234" s="24">
        <f t="shared" si="4"/>
        <v>0.1084337349</v>
      </c>
      <c r="P234" s="24">
        <f t="shared" si="5"/>
        <v>0.406626506</v>
      </c>
      <c r="Q234" s="24">
        <f t="shared" si="6"/>
        <v>0.0421686747</v>
      </c>
      <c r="R234" s="24">
        <f t="shared" si="7"/>
        <v>0.1626506024</v>
      </c>
      <c r="S234" s="17">
        <f t="shared" si="8"/>
        <v>0.007530120482</v>
      </c>
      <c r="T234" s="17">
        <f t="shared" si="9"/>
        <v>1.406626506</v>
      </c>
      <c r="U234" s="27">
        <f t="shared" si="10"/>
        <v>4025.550999</v>
      </c>
      <c r="V234" s="14"/>
      <c r="W234" s="14"/>
      <c r="X234" s="14"/>
      <c r="Y234" s="14"/>
      <c r="Z234" s="14"/>
    </row>
    <row r="235">
      <c r="A235" s="4" t="s">
        <v>191</v>
      </c>
      <c r="B235" s="13"/>
      <c r="C235" s="12">
        <f>VLOOKUP(A235,'RHB v. LHP'!C:AH, 5, FALSE)</f>
        <v>44</v>
      </c>
      <c r="D235" s="22">
        <f>VLOOKUP(A235,'RHB v. LHP'!C:AH, 8, FALSE)</f>
        <v>95</v>
      </c>
      <c r="E235" s="22">
        <f>VLOOKUP(A235,'RHB v. LHP'!C:AH, 31, FALSE)</f>
        <v>15</v>
      </c>
      <c r="F235" s="15">
        <f>VLOOKUP(A235,'RHB v. LHP'!C:AH, 12, FALSE)</f>
        <v>4</v>
      </c>
      <c r="G235" s="15">
        <f>VLOOKUP(A235,'RHB v. LHP'!C:AH, 13, FALSE)</f>
        <v>0</v>
      </c>
      <c r="H235" s="15">
        <f>VLOOKUP(A235,'RHB v. LHP'!C:AH, 6, FALSE)</f>
        <v>1</v>
      </c>
      <c r="I235" s="15">
        <f>VLOOKUP(A235,'RHB v. LHP'!C:AH, 25, FALSE)</f>
        <v>2</v>
      </c>
      <c r="J235" s="15">
        <f>VLOOKUP(A235,'RHB v. LHP'!C:AH, 17, FALSE)</f>
        <v>9</v>
      </c>
      <c r="K235" s="23">
        <f>VLOOKUP(A235,'RHB v. LHP'!C:AH, 32, FALSE)</f>
        <v>2</v>
      </c>
      <c r="L235" s="17">
        <f t="shared" si="1"/>
        <v>2.159090909</v>
      </c>
      <c r="M235" s="17">
        <f t="shared" si="2"/>
        <v>0.4681528662</v>
      </c>
      <c r="N235" s="24">
        <f t="shared" si="3"/>
        <v>0.2388535032</v>
      </c>
      <c r="O235" s="24">
        <f t="shared" si="4"/>
        <v>0.08917197452</v>
      </c>
      <c r="P235" s="24">
        <f t="shared" si="5"/>
        <v>0.4299363057</v>
      </c>
      <c r="Q235" s="24">
        <f t="shared" si="6"/>
        <v>0.01910828025</v>
      </c>
      <c r="R235" s="24">
        <f t="shared" si="7"/>
        <v>0.1656050955</v>
      </c>
      <c r="S235" s="17">
        <f t="shared" si="8"/>
        <v>0.01592356688</v>
      </c>
      <c r="T235" s="17">
        <f t="shared" si="9"/>
        <v>1.426751592</v>
      </c>
      <c r="U235" s="27">
        <f t="shared" si="10"/>
        <v>4083.145933</v>
      </c>
      <c r="V235" s="14"/>
      <c r="W235" s="14"/>
      <c r="X235" s="14"/>
      <c r="Y235" s="14"/>
      <c r="Z235" s="14"/>
    </row>
    <row r="236">
      <c r="A236" s="4" t="s">
        <v>408</v>
      </c>
      <c r="B236" s="13"/>
      <c r="C236" s="12">
        <f>VLOOKUP(A236,'RHB v. LHP'!C:AH, 5, FALSE)</f>
        <v>48</v>
      </c>
      <c r="D236" s="22">
        <f>VLOOKUP(A236,'RHB v. LHP'!C:AH, 8, FALSE)</f>
        <v>78</v>
      </c>
      <c r="E236" s="22">
        <f>VLOOKUP(A236,'RHB v. LHP'!C:AH, 31, FALSE)</f>
        <v>10</v>
      </c>
      <c r="F236" s="15">
        <f>VLOOKUP(A236,'RHB v. LHP'!C:AH, 12, FALSE)</f>
        <v>2</v>
      </c>
      <c r="G236" s="15">
        <f>VLOOKUP(A236,'RHB v. LHP'!C:AH, 13, FALSE)</f>
        <v>0</v>
      </c>
      <c r="H236" s="15">
        <f>VLOOKUP(A236,'RHB v. LHP'!C:AH, 6, FALSE)</f>
        <v>3</v>
      </c>
      <c r="I236" s="15">
        <f>VLOOKUP(A236,'RHB v. LHP'!C:AH, 25, FALSE)</f>
        <v>2</v>
      </c>
      <c r="J236" s="15">
        <f>VLOOKUP(A236,'RHB v. LHP'!C:AH, 17, FALSE)</f>
        <v>10</v>
      </c>
      <c r="K236" s="23">
        <f>VLOOKUP(A236,'RHB v. LHP'!C:AH, 32, FALSE)</f>
        <v>-1</v>
      </c>
      <c r="L236" s="17">
        <f t="shared" si="1"/>
        <v>1.625</v>
      </c>
      <c r="M236" s="17">
        <f t="shared" si="2"/>
        <v>0.4566284779</v>
      </c>
      <c r="N236" s="24">
        <f t="shared" si="3"/>
        <v>0.2291325696</v>
      </c>
      <c r="O236" s="24">
        <f t="shared" si="4"/>
        <v>0.09165302782</v>
      </c>
      <c r="P236" s="24">
        <f t="shared" si="5"/>
        <v>0.4746317512</v>
      </c>
      <c r="Q236" s="24">
        <f t="shared" si="6"/>
        <v>0.01963993453</v>
      </c>
      <c r="R236" s="24">
        <f t="shared" si="7"/>
        <v>0.1734860884</v>
      </c>
      <c r="S236" s="17">
        <f t="shared" si="8"/>
        <v>-0.008183306056</v>
      </c>
      <c r="T236" s="17">
        <f t="shared" si="9"/>
        <v>1.436988543</v>
      </c>
      <c r="U236" s="27">
        <f t="shared" si="10"/>
        <v>4112.442529</v>
      </c>
      <c r="V236" s="14"/>
      <c r="W236" s="14"/>
      <c r="X236" s="14"/>
      <c r="Y236" s="14"/>
      <c r="Z236" s="14"/>
    </row>
    <row r="237">
      <c r="A237" s="4" t="s">
        <v>230</v>
      </c>
      <c r="B237" s="13"/>
      <c r="C237" s="12">
        <f>VLOOKUP(A237,'RHB v. LHP'!C:AH, 5, FALSE)</f>
        <v>19</v>
      </c>
      <c r="D237" s="22">
        <f>VLOOKUP(A237,'RHB v. LHP'!C:AH, 8, FALSE)</f>
        <v>32</v>
      </c>
      <c r="E237" s="22">
        <f>VLOOKUP(A237,'RHB v. LHP'!C:AH, 31, FALSE)</f>
        <v>7</v>
      </c>
      <c r="F237" s="15">
        <f>VLOOKUP(A237,'RHB v. LHP'!C:AH, 12, FALSE)</f>
        <v>0</v>
      </c>
      <c r="G237" s="15">
        <f>VLOOKUP(A237,'RHB v. LHP'!C:AH, 13, FALSE)</f>
        <v>0</v>
      </c>
      <c r="H237" s="15">
        <f>VLOOKUP(A237,'RHB v. LHP'!C:AH, 6, FALSE)</f>
        <v>1</v>
      </c>
      <c r="I237" s="15">
        <f>VLOOKUP(A237,'RHB v. LHP'!C:AH, 25, FALSE)</f>
        <v>0</v>
      </c>
      <c r="J237" s="15">
        <f>VLOOKUP(A237,'RHB v. LHP'!C:AH, 17, FALSE)</f>
        <v>2</v>
      </c>
      <c r="K237" s="23">
        <f>VLOOKUP(A237,'RHB v. LHP'!C:AH, 32, FALSE)</f>
        <v>1</v>
      </c>
      <c r="L237" s="17">
        <f t="shared" si="1"/>
        <v>1.684210526</v>
      </c>
      <c r="M237" s="17">
        <f t="shared" si="2"/>
        <v>0.4778761062</v>
      </c>
      <c r="N237" s="24">
        <f t="shared" si="3"/>
        <v>0.2300884956</v>
      </c>
      <c r="O237" s="24">
        <f t="shared" si="4"/>
        <v>0.09911504425</v>
      </c>
      <c r="P237" s="24">
        <f t="shared" si="5"/>
        <v>0.4778761062</v>
      </c>
      <c r="Q237" s="24">
        <f t="shared" si="6"/>
        <v>0.01415929204</v>
      </c>
      <c r="R237" s="24">
        <f t="shared" si="7"/>
        <v>0.1592920354</v>
      </c>
      <c r="S237" s="17">
        <f t="shared" si="8"/>
        <v>0.008849557522</v>
      </c>
      <c r="T237" s="17">
        <f t="shared" si="9"/>
        <v>1.467256637</v>
      </c>
      <c r="U237" s="27">
        <f t="shared" si="10"/>
        <v>4199.065207</v>
      </c>
      <c r="V237" s="14"/>
      <c r="W237" s="14"/>
      <c r="X237" s="14"/>
      <c r="Y237" s="14"/>
      <c r="Z237" s="14"/>
    </row>
    <row r="238">
      <c r="A238" s="4" t="s">
        <v>345</v>
      </c>
      <c r="B238" s="13"/>
      <c r="C238" s="12">
        <f>VLOOKUP(A238,'RHB v. LHP'!C:AH, 5, FALSE)</f>
        <v>43</v>
      </c>
      <c r="D238" s="22">
        <f>VLOOKUP(A238,'RHB v. LHP'!C:AH, 8, FALSE)</f>
        <v>90</v>
      </c>
      <c r="E238" s="22">
        <f>VLOOKUP(A238,'RHB v. LHP'!C:AH, 31, FALSE)</f>
        <v>13</v>
      </c>
      <c r="F238" s="15">
        <f>VLOOKUP(A238,'RHB v. LHP'!C:AH, 12, FALSE)</f>
        <v>4</v>
      </c>
      <c r="G238" s="15">
        <f>VLOOKUP(A238,'RHB v. LHP'!C:AH, 13, FALSE)</f>
        <v>0</v>
      </c>
      <c r="H238" s="15">
        <f>VLOOKUP(A238,'RHB v. LHP'!C:AH, 6, FALSE)</f>
        <v>3</v>
      </c>
      <c r="I238" s="15">
        <f>VLOOKUP(A238,'RHB v. LHP'!C:AH, 25, FALSE)</f>
        <v>0</v>
      </c>
      <c r="J238" s="15">
        <f>VLOOKUP(A238,'RHB v. LHP'!C:AH, 17, FALSE)</f>
        <v>6</v>
      </c>
      <c r="K238" s="23">
        <f>VLOOKUP(A238,'RHB v. LHP'!C:AH, 32, FALSE)</f>
        <v>0</v>
      </c>
      <c r="L238" s="17">
        <f t="shared" si="1"/>
        <v>2.093023256</v>
      </c>
      <c r="M238" s="17">
        <f t="shared" si="2"/>
        <v>0.4622792937</v>
      </c>
      <c r="N238" s="24">
        <f t="shared" si="3"/>
        <v>0.2407704655</v>
      </c>
      <c r="O238" s="24">
        <f t="shared" si="4"/>
        <v>0.08988764045</v>
      </c>
      <c r="P238" s="24">
        <f t="shared" si="5"/>
        <v>0.4654895666</v>
      </c>
      <c r="Q238" s="24">
        <f t="shared" si="6"/>
        <v>0.01284109149</v>
      </c>
      <c r="R238" s="24">
        <f t="shared" si="7"/>
        <v>0.1573033708</v>
      </c>
      <c r="S238" s="17">
        <f t="shared" si="8"/>
        <v>0</v>
      </c>
      <c r="T238" s="17">
        <f t="shared" si="9"/>
        <v>1.428571429</v>
      </c>
      <c r="U238" s="27">
        <f t="shared" si="10"/>
        <v>4088.354028</v>
      </c>
      <c r="V238" s="14"/>
      <c r="W238" s="14"/>
      <c r="X238" s="14"/>
      <c r="Y238" s="14"/>
      <c r="Z238" s="14"/>
    </row>
    <row r="239">
      <c r="A239" s="4" t="s">
        <v>455</v>
      </c>
      <c r="B239" s="13"/>
      <c r="C239" s="12">
        <f>VLOOKUP(A239,'RHB v. LHP'!C:AH, 5, FALSE)</f>
        <v>37</v>
      </c>
      <c r="D239" s="22">
        <f>VLOOKUP(A239,'RHB v. LHP'!C:AH, 8, FALSE)</f>
        <v>76</v>
      </c>
      <c r="E239" s="22">
        <f>VLOOKUP(A239,'RHB v. LHP'!C:AH, 31, FALSE)</f>
        <v>11</v>
      </c>
      <c r="F239" s="15">
        <f>VLOOKUP(A239,'RHB v. LHP'!C:AH, 12, FALSE)</f>
        <v>2</v>
      </c>
      <c r="G239" s="15">
        <f>VLOOKUP(A239,'RHB v. LHP'!C:AH, 13, FALSE)</f>
        <v>0</v>
      </c>
      <c r="H239" s="15">
        <f>VLOOKUP(A239,'RHB v. LHP'!C:AH, 6, FALSE)</f>
        <v>2</v>
      </c>
      <c r="I239" s="15">
        <f>VLOOKUP(A239,'RHB v. LHP'!C:AH, 25, FALSE)</f>
        <v>0</v>
      </c>
      <c r="J239" s="15">
        <f>VLOOKUP(A239,'RHB v. LHP'!C:AH, 17, FALSE)</f>
        <v>4</v>
      </c>
      <c r="K239" s="23">
        <f>VLOOKUP(A239,'RHB v. LHP'!C:AH, 32, FALSE)</f>
        <v>3</v>
      </c>
      <c r="L239" s="17">
        <f t="shared" si="1"/>
        <v>2.054054054</v>
      </c>
      <c r="M239" s="17">
        <f t="shared" si="2"/>
        <v>0.4630541872</v>
      </c>
      <c r="N239" s="24">
        <f t="shared" si="3"/>
        <v>0.2298850575</v>
      </c>
      <c r="O239" s="24">
        <f t="shared" si="4"/>
        <v>0.09195402299</v>
      </c>
      <c r="P239" s="24">
        <f t="shared" si="5"/>
        <v>0.4597701149</v>
      </c>
      <c r="Q239" s="24">
        <f t="shared" si="6"/>
        <v>0.013136289</v>
      </c>
      <c r="R239" s="24">
        <f t="shared" si="7"/>
        <v>0.1543513957</v>
      </c>
      <c r="S239" s="17">
        <f t="shared" si="8"/>
        <v>0.02463054187</v>
      </c>
      <c r="T239" s="17">
        <f t="shared" si="9"/>
        <v>1.436781609</v>
      </c>
      <c r="U239" s="27">
        <f t="shared" si="10"/>
        <v>4111.850315</v>
      </c>
      <c r="V239" s="14"/>
      <c r="W239" s="14"/>
      <c r="X239" s="14"/>
      <c r="Y239" s="14"/>
      <c r="Z239" s="14"/>
    </row>
    <row r="240">
      <c r="A240" s="4" t="s">
        <v>150</v>
      </c>
      <c r="B240" s="13"/>
      <c r="C240" s="12">
        <f>VLOOKUP(A240,'RHB v. LHP'!C:AH, 5, FALSE)</f>
        <v>21</v>
      </c>
      <c r="D240" s="22">
        <f>VLOOKUP(A240,'RHB v. LHP'!C:AH, 8, FALSE)</f>
        <v>40</v>
      </c>
      <c r="E240" s="22">
        <f>VLOOKUP(A240,'RHB v. LHP'!C:AH, 31, FALSE)</f>
        <v>6</v>
      </c>
      <c r="F240" s="15">
        <f>VLOOKUP(A240,'RHB v. LHP'!C:AH, 12, FALSE)</f>
        <v>2</v>
      </c>
      <c r="G240" s="15">
        <f>VLOOKUP(A240,'RHB v. LHP'!C:AH, 13, FALSE)</f>
        <v>0</v>
      </c>
      <c r="H240" s="15">
        <f>VLOOKUP(A240,'RHB v. LHP'!C:AH, 6, FALSE)</f>
        <v>1</v>
      </c>
      <c r="I240" s="15">
        <f>VLOOKUP(A240,'RHB v. LHP'!C:AH, 25, FALSE)</f>
        <v>1</v>
      </c>
      <c r="J240" s="15">
        <f>VLOOKUP(A240,'RHB v. LHP'!C:AH, 17, FALSE)</f>
        <v>4</v>
      </c>
      <c r="K240" s="23">
        <f>VLOOKUP(A240,'RHB v. LHP'!C:AH, 32, FALSE)</f>
        <v>0</v>
      </c>
      <c r="L240" s="17">
        <f t="shared" si="1"/>
        <v>1.904761905</v>
      </c>
      <c r="M240" s="17">
        <f t="shared" si="2"/>
        <v>0.4659685864</v>
      </c>
      <c r="N240" s="24">
        <f t="shared" si="3"/>
        <v>0.2443280977</v>
      </c>
      <c r="O240" s="24">
        <f t="shared" si="4"/>
        <v>0.09773123909</v>
      </c>
      <c r="P240" s="24">
        <f t="shared" si="5"/>
        <v>0.4712041885</v>
      </c>
      <c r="Q240" s="24">
        <f t="shared" si="6"/>
        <v>0.01745200698</v>
      </c>
      <c r="R240" s="24">
        <f t="shared" si="7"/>
        <v>0.1640488656</v>
      </c>
      <c r="S240" s="17">
        <f t="shared" si="8"/>
        <v>0</v>
      </c>
      <c r="T240" s="17">
        <f t="shared" si="9"/>
        <v>1.460732984</v>
      </c>
      <c r="U240" s="27">
        <f t="shared" si="10"/>
        <v>4180.395506</v>
      </c>
      <c r="V240" s="14"/>
      <c r="W240" s="14"/>
      <c r="X240" s="14"/>
      <c r="Y240" s="14"/>
      <c r="Z240" s="14"/>
    </row>
    <row r="241">
      <c r="A241" s="4" t="s">
        <v>403</v>
      </c>
      <c r="B241" s="13"/>
      <c r="C241" s="12">
        <f>VLOOKUP(A241,'RHB v. LHP'!C:AH, 5, FALSE)</f>
        <v>44</v>
      </c>
      <c r="D241" s="22">
        <f>VLOOKUP(A241,'RHB v. LHP'!C:AH, 8, FALSE)</f>
        <v>100</v>
      </c>
      <c r="E241" s="22">
        <f>VLOOKUP(A241,'RHB v. LHP'!C:AH, 31, FALSE)</f>
        <v>16</v>
      </c>
      <c r="F241" s="15">
        <f>VLOOKUP(A241,'RHB v. LHP'!C:AH, 12, FALSE)</f>
        <v>2</v>
      </c>
      <c r="G241" s="15">
        <f>VLOOKUP(A241,'RHB v. LHP'!C:AH, 13, FALSE)</f>
        <v>1</v>
      </c>
      <c r="H241" s="15">
        <f>VLOOKUP(A241,'RHB v. LHP'!C:AH, 6, FALSE)</f>
        <v>2</v>
      </c>
      <c r="I241" s="15">
        <f>VLOOKUP(A241,'RHB v. LHP'!C:AH, 25, FALSE)</f>
        <v>2</v>
      </c>
      <c r="J241" s="15">
        <f>VLOOKUP(A241,'RHB v. LHP'!C:AH, 17, FALSE)</f>
        <v>13</v>
      </c>
      <c r="K241" s="23">
        <f>VLOOKUP(A241,'RHB v. LHP'!C:AH, 32, FALSE)</f>
        <v>-1</v>
      </c>
      <c r="L241" s="17">
        <f t="shared" si="1"/>
        <v>2.272727273</v>
      </c>
      <c r="M241" s="17">
        <f t="shared" si="2"/>
        <v>0.4691943128</v>
      </c>
      <c r="N241" s="24">
        <f t="shared" si="3"/>
        <v>0.2211690363</v>
      </c>
      <c r="O241" s="24">
        <f t="shared" si="4"/>
        <v>0.1011058452</v>
      </c>
      <c r="P241" s="24">
        <f t="shared" si="5"/>
        <v>0.4423380727</v>
      </c>
      <c r="Q241" s="24">
        <f t="shared" si="6"/>
        <v>0.01895734597</v>
      </c>
      <c r="R241" s="24">
        <f t="shared" si="7"/>
        <v>0.1769352291</v>
      </c>
      <c r="S241" s="17">
        <f t="shared" si="8"/>
        <v>-0.007898894155</v>
      </c>
      <c r="T241" s="17">
        <f t="shared" si="9"/>
        <v>1.421800948</v>
      </c>
      <c r="U241" s="27">
        <f t="shared" si="10"/>
        <v>4068.977942</v>
      </c>
      <c r="V241" s="14"/>
      <c r="W241" s="14"/>
      <c r="X241" s="14"/>
      <c r="Y241" s="14"/>
      <c r="Z241" s="14"/>
    </row>
    <row r="242">
      <c r="A242" s="4" t="s">
        <v>193</v>
      </c>
      <c r="B242" s="13"/>
      <c r="C242" s="12">
        <f>VLOOKUP(A242,'RHB v. LHP'!C:AH, 5, FALSE)</f>
        <v>66</v>
      </c>
      <c r="D242" s="22">
        <f>VLOOKUP(A242,'RHB v. LHP'!C:AH, 8, FALSE)</f>
        <v>126</v>
      </c>
      <c r="E242" s="22">
        <f>VLOOKUP(A242,'RHB v. LHP'!C:AH, 31, FALSE)</f>
        <v>19</v>
      </c>
      <c r="F242" s="15">
        <f>VLOOKUP(A242,'RHB v. LHP'!C:AH, 12, FALSE)</f>
        <v>6</v>
      </c>
      <c r="G242" s="15">
        <f>VLOOKUP(A242,'RHB v. LHP'!C:AH, 13, FALSE)</f>
        <v>0</v>
      </c>
      <c r="H242" s="15">
        <f>VLOOKUP(A242,'RHB v. LHP'!C:AH, 6, FALSE)</f>
        <v>3</v>
      </c>
      <c r="I242" s="15">
        <f>VLOOKUP(A242,'RHB v. LHP'!C:AH, 25, FALSE)</f>
        <v>3</v>
      </c>
      <c r="J242" s="15">
        <f>VLOOKUP(A242,'RHB v. LHP'!C:AH, 17, FALSE)</f>
        <v>10</v>
      </c>
      <c r="K242" s="23">
        <f>VLOOKUP(A242,'RHB v. LHP'!C:AH, 32, FALSE)</f>
        <v>-1</v>
      </c>
      <c r="L242" s="17">
        <f t="shared" si="1"/>
        <v>1.909090909</v>
      </c>
      <c r="M242" s="17">
        <f t="shared" si="2"/>
        <v>0.464339909</v>
      </c>
      <c r="N242" s="24">
        <f t="shared" si="3"/>
        <v>0.2427921093</v>
      </c>
      <c r="O242" s="24">
        <f t="shared" si="4"/>
        <v>0.08497723824</v>
      </c>
      <c r="P242" s="24">
        <f t="shared" si="5"/>
        <v>0.440060698</v>
      </c>
      <c r="Q242" s="24">
        <f t="shared" si="6"/>
        <v>0.02124430956</v>
      </c>
      <c r="R242" s="24">
        <f t="shared" si="7"/>
        <v>0.1608497724</v>
      </c>
      <c r="S242" s="17">
        <f t="shared" si="8"/>
        <v>-0.007587253414</v>
      </c>
      <c r="T242" s="17">
        <f t="shared" si="9"/>
        <v>1.406676783</v>
      </c>
      <c r="U242" s="27">
        <f t="shared" si="10"/>
        <v>4025.694884</v>
      </c>
      <c r="V242" s="14"/>
      <c r="W242" s="14"/>
      <c r="X242" s="14"/>
      <c r="Y242" s="14"/>
      <c r="Z242" s="14"/>
    </row>
    <row r="243">
      <c r="A243" s="4" t="s">
        <v>56</v>
      </c>
      <c r="B243" s="13"/>
      <c r="C243" s="12">
        <f>VLOOKUP(A243,'RHB v. LHP'!C:AH, 5, FALSE)</f>
        <v>72</v>
      </c>
      <c r="D243" s="22">
        <f>VLOOKUP(A243,'RHB v. LHP'!C:AH, 8, FALSE)</f>
        <v>146</v>
      </c>
      <c r="E243" s="22">
        <f>VLOOKUP(A243,'RHB v. LHP'!C:AH, 31, FALSE)</f>
        <v>34</v>
      </c>
      <c r="F243" s="15">
        <f>VLOOKUP(A243,'RHB v. LHP'!C:AH, 12, FALSE)</f>
        <v>3</v>
      </c>
      <c r="G243" s="15">
        <f>VLOOKUP(A243,'RHB v. LHP'!C:AH, 13, FALSE)</f>
        <v>1</v>
      </c>
      <c r="H243" s="15">
        <f>VLOOKUP(A243,'RHB v. LHP'!C:AH, 6, FALSE)</f>
        <v>3</v>
      </c>
      <c r="I243" s="15">
        <f>VLOOKUP(A243,'RHB v. LHP'!C:AH, 25, FALSE)</f>
        <v>1</v>
      </c>
      <c r="J243" s="15">
        <f>VLOOKUP(A243,'RHB v. LHP'!C:AH, 17, FALSE)</f>
        <v>6</v>
      </c>
      <c r="K243" s="23">
        <f>VLOOKUP(A243,'RHB v. LHP'!C:AH, 32, FALSE)</f>
        <v>-2</v>
      </c>
      <c r="L243" s="17">
        <f t="shared" si="1"/>
        <v>2.027777778</v>
      </c>
      <c r="M243" s="17">
        <f t="shared" si="2"/>
        <v>0.5169366716</v>
      </c>
      <c r="N243" s="24">
        <f t="shared" si="3"/>
        <v>0.2135493373</v>
      </c>
      <c r="O243" s="24">
        <f t="shared" si="4"/>
        <v>0.0942562592</v>
      </c>
      <c r="P243" s="24">
        <f t="shared" si="5"/>
        <v>0.4270986745</v>
      </c>
      <c r="Q243" s="24">
        <f t="shared" si="6"/>
        <v>0.0147275405</v>
      </c>
      <c r="R243" s="24">
        <f t="shared" si="7"/>
        <v>0.1443298969</v>
      </c>
      <c r="S243" s="17">
        <f t="shared" si="8"/>
        <v>-0.0147275405</v>
      </c>
      <c r="T243" s="17">
        <f t="shared" si="9"/>
        <v>1.396170839</v>
      </c>
      <c r="U243" s="27">
        <f t="shared" si="10"/>
        <v>3995.628472</v>
      </c>
      <c r="V243" s="14"/>
      <c r="W243" s="14"/>
      <c r="X243" s="14"/>
      <c r="Y243" s="14"/>
      <c r="Z243" s="14"/>
    </row>
    <row r="244">
      <c r="A244" s="4" t="s">
        <v>344</v>
      </c>
      <c r="B244" s="13"/>
      <c r="C244" s="12">
        <f>VLOOKUP(A244,'RHB v. LHP'!C:AH, 5, FALSE)</f>
        <v>41</v>
      </c>
      <c r="D244" s="22">
        <f>VLOOKUP(A244,'RHB v. LHP'!C:AH, 8, FALSE)</f>
        <v>90</v>
      </c>
      <c r="E244" s="22">
        <f>VLOOKUP(A244,'RHB v. LHP'!C:AH, 31, FALSE)</f>
        <v>8</v>
      </c>
      <c r="F244" s="15">
        <f>VLOOKUP(A244,'RHB v. LHP'!C:AH, 12, FALSE)</f>
        <v>8</v>
      </c>
      <c r="G244" s="15">
        <f>VLOOKUP(A244,'RHB v. LHP'!C:AH, 13, FALSE)</f>
        <v>0</v>
      </c>
      <c r="H244" s="15">
        <f>VLOOKUP(A244,'RHB v. LHP'!C:AH, 6, FALSE)</f>
        <v>2</v>
      </c>
      <c r="I244" s="15">
        <f>VLOOKUP(A244,'RHB v. LHP'!C:AH, 25, FALSE)</f>
        <v>2</v>
      </c>
      <c r="J244" s="15">
        <f>VLOOKUP(A244,'RHB v. LHP'!C:AH, 17, FALSE)</f>
        <v>6</v>
      </c>
      <c r="K244" s="23">
        <f>VLOOKUP(A244,'RHB v. LHP'!C:AH, 32, FALSE)</f>
        <v>0</v>
      </c>
      <c r="L244" s="17">
        <f t="shared" si="1"/>
        <v>2.195121951</v>
      </c>
      <c r="M244" s="17">
        <f t="shared" si="2"/>
        <v>0.4382022472</v>
      </c>
      <c r="N244" s="24">
        <f t="shared" si="3"/>
        <v>0.2728731942</v>
      </c>
      <c r="O244" s="24">
        <f t="shared" si="4"/>
        <v>0.08988764045</v>
      </c>
      <c r="P244" s="24">
        <f t="shared" si="5"/>
        <v>0.4494382022</v>
      </c>
      <c r="Q244" s="24">
        <f t="shared" si="6"/>
        <v>0.01926163724</v>
      </c>
      <c r="R244" s="24">
        <f t="shared" si="7"/>
        <v>0.1573033708</v>
      </c>
      <c r="S244" s="17">
        <f t="shared" si="8"/>
        <v>0</v>
      </c>
      <c r="T244" s="17">
        <f t="shared" si="9"/>
        <v>1.426966292</v>
      </c>
      <c r="U244" s="27">
        <f t="shared" si="10"/>
        <v>4083.760371</v>
      </c>
      <c r="V244" s="14"/>
      <c r="W244" s="14"/>
      <c r="X244" s="14"/>
      <c r="Y244" s="14"/>
      <c r="Z244" s="14"/>
    </row>
    <row r="245">
      <c r="A245" s="4" t="s">
        <v>305</v>
      </c>
      <c r="B245" s="13"/>
      <c r="C245" s="12">
        <f>VLOOKUP(A245,'RHB v. LHP'!C:AH, 5, FALSE)</f>
        <v>123</v>
      </c>
      <c r="D245" s="22">
        <f>VLOOKUP(A245,'RHB v. LHP'!C:AH, 8, FALSE)</f>
        <v>237</v>
      </c>
      <c r="E245" s="22">
        <f>VLOOKUP(A245,'RHB v. LHP'!C:AH, 31, FALSE)</f>
        <v>25</v>
      </c>
      <c r="F245" s="15">
        <f>VLOOKUP(A245,'RHB v. LHP'!C:AH, 12, FALSE)</f>
        <v>12</v>
      </c>
      <c r="G245" s="15">
        <f>VLOOKUP(A245,'RHB v. LHP'!C:AH, 13, FALSE)</f>
        <v>0</v>
      </c>
      <c r="H245" s="15">
        <f>VLOOKUP(A245,'RHB v. LHP'!C:AH, 6, FALSE)</f>
        <v>8</v>
      </c>
      <c r="I245" s="15">
        <f>VLOOKUP(A245,'RHB v. LHP'!C:AH, 25, FALSE)</f>
        <v>0</v>
      </c>
      <c r="J245" s="15">
        <f>VLOOKUP(A245,'RHB v. LHP'!C:AH, 17, FALSE)</f>
        <v>19</v>
      </c>
      <c r="K245" s="23">
        <f>VLOOKUP(A245,'RHB v. LHP'!C:AH, 32, FALSE)</f>
        <v>0</v>
      </c>
      <c r="L245" s="17">
        <f t="shared" si="1"/>
        <v>1.926829268</v>
      </c>
      <c r="M245" s="17">
        <f t="shared" si="2"/>
        <v>0.4207792208</v>
      </c>
      <c r="N245" s="24">
        <f t="shared" si="3"/>
        <v>0.2467532468</v>
      </c>
      <c r="O245" s="24">
        <f t="shared" si="4"/>
        <v>0.07272727273</v>
      </c>
      <c r="P245" s="24">
        <f t="shared" si="5"/>
        <v>0.4415584416</v>
      </c>
      <c r="Q245" s="24">
        <f t="shared" si="6"/>
        <v>0.01038961039</v>
      </c>
      <c r="R245" s="24">
        <f t="shared" si="7"/>
        <v>0.161038961</v>
      </c>
      <c r="S245" s="17">
        <f t="shared" si="8"/>
        <v>0</v>
      </c>
      <c r="T245" s="17">
        <f t="shared" si="9"/>
        <v>1.353246753</v>
      </c>
      <c r="U245" s="27">
        <f t="shared" si="10"/>
        <v>3872.78627</v>
      </c>
      <c r="V245" s="14"/>
      <c r="W245" s="14"/>
      <c r="X245" s="14"/>
      <c r="Y245" s="14"/>
      <c r="Z245" s="14"/>
    </row>
    <row r="246">
      <c r="A246" s="4" t="s">
        <v>361</v>
      </c>
      <c r="B246" s="13"/>
      <c r="C246" s="12">
        <f>VLOOKUP(A246,'RHB v. LHP'!C:AH, 5, FALSE)</f>
        <v>36</v>
      </c>
      <c r="D246" s="22">
        <f>VLOOKUP(A246,'RHB v. LHP'!C:AH, 8, FALSE)</f>
        <v>73</v>
      </c>
      <c r="E246" s="22">
        <f>VLOOKUP(A246,'RHB v. LHP'!C:AH, 31, FALSE)</f>
        <v>6</v>
      </c>
      <c r="F246" s="15">
        <f>VLOOKUP(A246,'RHB v. LHP'!C:AH, 12, FALSE)</f>
        <v>3</v>
      </c>
      <c r="G246" s="15">
        <f>VLOOKUP(A246,'RHB v. LHP'!C:AH, 13, FALSE)</f>
        <v>0</v>
      </c>
      <c r="H246" s="15">
        <f>VLOOKUP(A246,'RHB v. LHP'!C:AH, 6, FALSE)</f>
        <v>2</v>
      </c>
      <c r="I246" s="15">
        <f>VLOOKUP(A246,'RHB v. LHP'!C:AH, 25, FALSE)</f>
        <v>0</v>
      </c>
      <c r="J246" s="15">
        <f>VLOOKUP(A246,'RHB v. LHP'!C:AH, 17, FALSE)</f>
        <v>14</v>
      </c>
      <c r="K246" s="23">
        <f>VLOOKUP(A246,'RHB v. LHP'!C:AH, 32, FALSE)</f>
        <v>0</v>
      </c>
      <c r="L246" s="17">
        <f t="shared" si="1"/>
        <v>2.027777778</v>
      </c>
      <c r="M246" s="17">
        <f t="shared" si="2"/>
        <v>0.4405940594</v>
      </c>
      <c r="N246" s="24">
        <f t="shared" si="3"/>
        <v>0.2392739274</v>
      </c>
      <c r="O246" s="24">
        <f t="shared" si="4"/>
        <v>0.09240924092</v>
      </c>
      <c r="P246" s="24">
        <f t="shared" si="5"/>
        <v>0.4620462046</v>
      </c>
      <c r="Q246" s="24">
        <f t="shared" si="6"/>
        <v>0.01320132013</v>
      </c>
      <c r="R246" s="24">
        <f t="shared" si="7"/>
        <v>0.1881188119</v>
      </c>
      <c r="S246" s="17">
        <f t="shared" si="8"/>
        <v>0</v>
      </c>
      <c r="T246" s="17">
        <f t="shared" si="9"/>
        <v>1.435643564</v>
      </c>
      <c r="U246" s="27">
        <f t="shared" si="10"/>
        <v>4108.593404</v>
      </c>
      <c r="V246" s="14"/>
      <c r="W246" s="14"/>
      <c r="X246" s="14"/>
      <c r="Y246" s="14"/>
      <c r="Z246" s="14"/>
    </row>
    <row r="247">
      <c r="A247" s="4" t="s">
        <v>260</v>
      </c>
      <c r="B247" s="13"/>
      <c r="C247" s="12">
        <f>VLOOKUP(A247,'RHB v. LHP'!C:AH, 5, FALSE)</f>
        <v>23</v>
      </c>
      <c r="D247" s="22">
        <f>VLOOKUP(A247,'RHB v. LHP'!C:AH, 8, FALSE)</f>
        <v>34</v>
      </c>
      <c r="E247" s="22">
        <f>VLOOKUP(A247,'RHB v. LHP'!C:AH, 31, FALSE)</f>
        <v>3</v>
      </c>
      <c r="F247" s="15">
        <f>VLOOKUP(A247,'RHB v. LHP'!C:AH, 12, FALSE)</f>
        <v>1</v>
      </c>
      <c r="G247" s="15">
        <f>VLOOKUP(A247,'RHB v. LHP'!C:AH, 13, FALSE)</f>
        <v>0</v>
      </c>
      <c r="H247" s="15">
        <f>VLOOKUP(A247,'RHB v. LHP'!C:AH, 6, FALSE)</f>
        <v>2</v>
      </c>
      <c r="I247" s="15">
        <f>VLOOKUP(A247,'RHB v. LHP'!C:AH, 25, FALSE)</f>
        <v>0</v>
      </c>
      <c r="J247" s="15">
        <f>VLOOKUP(A247,'RHB v. LHP'!C:AH, 17, FALSE)</f>
        <v>3</v>
      </c>
      <c r="K247" s="23">
        <f>VLOOKUP(A247,'RHB v. LHP'!C:AH, 32, FALSE)</f>
        <v>0</v>
      </c>
      <c r="L247" s="17">
        <f t="shared" si="1"/>
        <v>1.47826087</v>
      </c>
      <c r="M247" s="17">
        <f t="shared" si="2"/>
        <v>0.455026455</v>
      </c>
      <c r="N247" s="24">
        <f t="shared" si="3"/>
        <v>0.2380952381</v>
      </c>
      <c r="O247" s="24">
        <f t="shared" si="4"/>
        <v>0.0987654321</v>
      </c>
      <c r="P247" s="24">
        <f t="shared" si="5"/>
        <v>0.4938271605</v>
      </c>
      <c r="Q247" s="24">
        <f t="shared" si="6"/>
        <v>0.01410934744</v>
      </c>
      <c r="R247" s="24">
        <f t="shared" si="7"/>
        <v>0.1622574956</v>
      </c>
      <c r="S247" s="17">
        <f t="shared" si="8"/>
        <v>0</v>
      </c>
      <c r="T247" s="17">
        <f t="shared" si="9"/>
        <v>1.462081129</v>
      </c>
      <c r="U247" s="27">
        <f t="shared" si="10"/>
        <v>4184.25369</v>
      </c>
      <c r="V247" s="14"/>
      <c r="W247" s="14"/>
      <c r="X247" s="14"/>
      <c r="Y247" s="14"/>
      <c r="Z247" s="14"/>
    </row>
    <row r="248">
      <c r="A248" s="4" t="s">
        <v>367</v>
      </c>
      <c r="B248" s="13"/>
      <c r="C248" s="12">
        <f>VLOOKUP(A248,'RHB v. LHP'!C:AH, 5, FALSE)</f>
        <v>59</v>
      </c>
      <c r="D248" s="22">
        <f>VLOOKUP(A248,'RHB v. LHP'!C:AH, 8, FALSE)</f>
        <v>127</v>
      </c>
      <c r="E248" s="22">
        <f>VLOOKUP(A248,'RHB v. LHP'!C:AH, 31, FALSE)</f>
        <v>25</v>
      </c>
      <c r="F248" s="15">
        <f>VLOOKUP(A248,'RHB v. LHP'!C:AH, 12, FALSE)</f>
        <v>6</v>
      </c>
      <c r="G248" s="15">
        <f>VLOOKUP(A248,'RHB v. LHP'!C:AH, 13, FALSE)</f>
        <v>0</v>
      </c>
      <c r="H248" s="15">
        <f>VLOOKUP(A248,'RHB v. LHP'!C:AH, 6, FALSE)</f>
        <v>3</v>
      </c>
      <c r="I248" s="15">
        <f>VLOOKUP(A248,'RHB v. LHP'!C:AH, 25, FALSE)</f>
        <v>0</v>
      </c>
      <c r="J248" s="15">
        <f>VLOOKUP(A248,'RHB v. LHP'!C:AH, 17, FALSE)</f>
        <v>1</v>
      </c>
      <c r="K248" s="23">
        <f>VLOOKUP(A248,'RHB v. LHP'!C:AH, 32, FALSE)</f>
        <v>0</v>
      </c>
      <c r="L248" s="17">
        <f t="shared" si="1"/>
        <v>2.152542373</v>
      </c>
      <c r="M248" s="17">
        <f t="shared" si="2"/>
        <v>0.4909090909</v>
      </c>
      <c r="N248" s="24">
        <f t="shared" si="3"/>
        <v>0.2424242424</v>
      </c>
      <c r="O248" s="24">
        <f t="shared" si="4"/>
        <v>0.08484848485</v>
      </c>
      <c r="P248" s="24">
        <f t="shared" si="5"/>
        <v>0.4393939394</v>
      </c>
      <c r="Q248" s="24">
        <f t="shared" si="6"/>
        <v>0.01212121212</v>
      </c>
      <c r="R248" s="24">
        <f t="shared" si="7"/>
        <v>0.1333333333</v>
      </c>
      <c r="S248" s="17">
        <f t="shared" si="8"/>
        <v>0</v>
      </c>
      <c r="T248" s="17">
        <f t="shared" si="9"/>
        <v>1.403030303</v>
      </c>
      <c r="U248" s="27">
        <f t="shared" si="10"/>
        <v>4015.259213</v>
      </c>
      <c r="V248" s="14"/>
      <c r="W248" s="14"/>
      <c r="X248" s="14"/>
      <c r="Y248" s="14"/>
      <c r="Z248" s="14"/>
    </row>
    <row r="249">
      <c r="A249" s="4" t="s">
        <v>390</v>
      </c>
      <c r="B249" s="13"/>
      <c r="C249" s="12">
        <f>VLOOKUP(A249,'RHB v. LHP'!C:AH, 5, FALSE)</f>
        <v>15</v>
      </c>
      <c r="D249" s="22">
        <f>VLOOKUP(A249,'RHB v. LHP'!C:AH, 8, FALSE)</f>
        <v>31</v>
      </c>
      <c r="E249" s="22">
        <f>VLOOKUP(A249,'RHB v. LHP'!C:AH, 31, FALSE)</f>
        <v>4</v>
      </c>
      <c r="F249" s="15">
        <f>VLOOKUP(A249,'RHB v. LHP'!C:AH, 12, FALSE)</f>
        <v>2</v>
      </c>
      <c r="G249" s="15">
        <f>VLOOKUP(A249,'RHB v. LHP'!C:AH, 13, FALSE)</f>
        <v>0</v>
      </c>
      <c r="H249" s="15">
        <f>VLOOKUP(A249,'RHB v. LHP'!C:AH, 6, FALSE)</f>
        <v>1</v>
      </c>
      <c r="I249" s="15">
        <f>VLOOKUP(A249,'RHB v. LHP'!C:AH, 25, FALSE)</f>
        <v>0</v>
      </c>
      <c r="J249" s="15">
        <f>VLOOKUP(A249,'RHB v. LHP'!C:AH, 17, FALSE)</f>
        <v>2</v>
      </c>
      <c r="K249" s="23">
        <f>VLOOKUP(A249,'RHB v. LHP'!C:AH, 32, FALSE)</f>
        <v>0</v>
      </c>
      <c r="L249" s="17">
        <f t="shared" si="1"/>
        <v>2.066666667</v>
      </c>
      <c r="M249" s="17">
        <f t="shared" si="2"/>
        <v>0.4627659574</v>
      </c>
      <c r="N249" s="24">
        <f t="shared" si="3"/>
        <v>0.2482269504</v>
      </c>
      <c r="O249" s="24">
        <f t="shared" si="4"/>
        <v>0.09929078014</v>
      </c>
      <c r="P249" s="24">
        <f t="shared" si="5"/>
        <v>0.4787234043</v>
      </c>
      <c r="Q249" s="24">
        <f t="shared" si="6"/>
        <v>0.01418439716</v>
      </c>
      <c r="R249" s="24">
        <f t="shared" si="7"/>
        <v>0.1595744681</v>
      </c>
      <c r="S249" s="17">
        <f t="shared" si="8"/>
        <v>0</v>
      </c>
      <c r="T249" s="17">
        <f t="shared" si="9"/>
        <v>1.462765957</v>
      </c>
      <c r="U249" s="27">
        <f t="shared" si="10"/>
        <v>4186.213565</v>
      </c>
      <c r="V249" s="14"/>
      <c r="W249" s="14"/>
      <c r="X249" s="14"/>
      <c r="Y249" s="14"/>
      <c r="Z249" s="14"/>
    </row>
    <row r="250">
      <c r="A250" s="8" t="s">
        <v>160</v>
      </c>
      <c r="B250" s="13"/>
      <c r="C250" s="12">
        <f>VLOOKUP(A250,'RHB v. LHP'!C:AH, 5, FALSE)</f>
        <v>25</v>
      </c>
      <c r="D250" s="22">
        <f>VLOOKUP(A250,'RHB v. LHP'!C:AH, 8, FALSE)</f>
        <v>45</v>
      </c>
      <c r="E250" s="22">
        <f>VLOOKUP(A250,'RHB v. LHP'!C:AH, 31, FALSE)</f>
        <v>4</v>
      </c>
      <c r="F250" s="15">
        <f>VLOOKUP(A250,'RHB v. LHP'!C:AH, 12, FALSE)</f>
        <v>4</v>
      </c>
      <c r="G250" s="15">
        <f>VLOOKUP(A250,'RHB v. LHP'!C:AH, 13, FALSE)</f>
        <v>0</v>
      </c>
      <c r="H250" s="15">
        <f>VLOOKUP(A250,'RHB v. LHP'!C:AH, 6, FALSE)</f>
        <v>1</v>
      </c>
      <c r="I250" s="15">
        <f>VLOOKUP(A250,'RHB v. LHP'!C:AH, 25, FALSE)</f>
        <v>1</v>
      </c>
      <c r="J250" s="15">
        <f>VLOOKUP(A250,'RHB v. LHP'!C:AH, 17, FALSE)</f>
        <v>3</v>
      </c>
      <c r="K250" s="23">
        <f>VLOOKUP(A250,'RHB v. LHP'!C:AH, 32, FALSE)</f>
        <v>0</v>
      </c>
      <c r="L250" s="17">
        <f t="shared" si="1"/>
        <v>1.8</v>
      </c>
      <c r="M250" s="17">
        <f t="shared" si="2"/>
        <v>0.4515570934</v>
      </c>
      <c r="N250" s="24">
        <f t="shared" si="3"/>
        <v>0.2595155709</v>
      </c>
      <c r="O250" s="24">
        <f t="shared" si="4"/>
        <v>0.09688581315</v>
      </c>
      <c r="P250" s="24">
        <f t="shared" si="5"/>
        <v>0.4671280277</v>
      </c>
      <c r="Q250" s="24">
        <f t="shared" si="6"/>
        <v>0.01730103806</v>
      </c>
      <c r="R250" s="24">
        <f t="shared" si="7"/>
        <v>0.1591695502</v>
      </c>
      <c r="S250" s="17">
        <f t="shared" si="8"/>
        <v>0</v>
      </c>
      <c r="T250" s="17">
        <f t="shared" si="9"/>
        <v>1.451557093</v>
      </c>
      <c r="U250" s="27">
        <f t="shared" si="10"/>
        <v>4154.135502</v>
      </c>
      <c r="V250" s="14"/>
      <c r="W250" s="14"/>
      <c r="X250" s="14"/>
      <c r="Y250" s="14"/>
      <c r="Z250" s="14"/>
    </row>
    <row r="251">
      <c r="A251" s="4" t="s">
        <v>209</v>
      </c>
      <c r="B251" s="13"/>
      <c r="C251" s="12">
        <f>VLOOKUP(A251,'RHB v. LHP'!C:AH, 5, FALSE)</f>
        <v>50</v>
      </c>
      <c r="D251" s="22">
        <f>VLOOKUP(A251,'RHB v. LHP'!C:AH, 8, FALSE)</f>
        <v>92</v>
      </c>
      <c r="E251" s="22">
        <f>VLOOKUP(A251,'RHB v. LHP'!C:AH, 31, FALSE)</f>
        <v>13</v>
      </c>
      <c r="F251" s="15">
        <f>VLOOKUP(A251,'RHB v. LHP'!C:AH, 12, FALSE)</f>
        <v>3</v>
      </c>
      <c r="G251" s="15">
        <f>VLOOKUP(A251,'RHB v. LHP'!C:AH, 13, FALSE)</f>
        <v>1</v>
      </c>
      <c r="H251" s="15">
        <f>VLOOKUP(A251,'RHB v. LHP'!C:AH, 6, FALSE)</f>
        <v>2</v>
      </c>
      <c r="I251" s="15">
        <f>VLOOKUP(A251,'RHB v. LHP'!C:AH, 25, FALSE)</f>
        <v>1</v>
      </c>
      <c r="J251" s="15">
        <f>VLOOKUP(A251,'RHB v. LHP'!C:AH, 17, FALSE)</f>
        <v>10</v>
      </c>
      <c r="K251" s="23">
        <f>VLOOKUP(A251,'RHB v. LHP'!C:AH, 32, FALSE)</f>
        <v>-1</v>
      </c>
      <c r="L251" s="17">
        <f t="shared" si="1"/>
        <v>1.84</v>
      </c>
      <c r="M251" s="17">
        <f t="shared" si="2"/>
        <v>0.4608</v>
      </c>
      <c r="N251" s="24">
        <f t="shared" si="3"/>
        <v>0.232</v>
      </c>
      <c r="O251" s="24">
        <f t="shared" si="4"/>
        <v>0.1024</v>
      </c>
      <c r="P251" s="24">
        <f t="shared" si="5"/>
        <v>0.448</v>
      </c>
      <c r="Q251" s="24">
        <f t="shared" si="6"/>
        <v>0.016</v>
      </c>
      <c r="R251" s="24">
        <f t="shared" si="7"/>
        <v>0.1696</v>
      </c>
      <c r="S251" s="17">
        <f t="shared" si="8"/>
        <v>-0.008</v>
      </c>
      <c r="T251" s="17">
        <f t="shared" si="9"/>
        <v>1.4208</v>
      </c>
      <c r="U251" s="27">
        <f t="shared" si="10"/>
        <v>4066.113382</v>
      </c>
      <c r="V251" s="14"/>
      <c r="W251" s="14"/>
      <c r="X251" s="14"/>
      <c r="Y251" s="14"/>
      <c r="Z251" s="14"/>
    </row>
    <row r="252">
      <c r="A252" s="4" t="s">
        <v>463</v>
      </c>
      <c r="B252" s="13"/>
      <c r="C252" s="12">
        <f>VLOOKUP(A252,'RHB v. LHP'!C:AH, 5, FALSE)</f>
        <v>21</v>
      </c>
      <c r="D252" s="22">
        <f>VLOOKUP(A252,'RHB v. LHP'!C:AH, 8, FALSE)</f>
        <v>41</v>
      </c>
      <c r="E252" s="22">
        <f>VLOOKUP(A252,'RHB v. LHP'!C:AH, 31, FALSE)</f>
        <v>5</v>
      </c>
      <c r="F252" s="15">
        <f>VLOOKUP(A252,'RHB v. LHP'!C:AH, 12, FALSE)</f>
        <v>2</v>
      </c>
      <c r="G252" s="15">
        <f>VLOOKUP(A252,'RHB v. LHP'!C:AH, 13, FALSE)</f>
        <v>0</v>
      </c>
      <c r="H252" s="15">
        <f>VLOOKUP(A252,'RHB v. LHP'!C:AH, 6, FALSE)</f>
        <v>1</v>
      </c>
      <c r="I252" s="15">
        <f>VLOOKUP(A252,'RHB v. LHP'!C:AH, 25, FALSE)</f>
        <v>0</v>
      </c>
      <c r="J252" s="15">
        <f>VLOOKUP(A252,'RHB v. LHP'!C:AH, 17, FALSE)</f>
        <v>5</v>
      </c>
      <c r="K252" s="23">
        <f>VLOOKUP(A252,'RHB v. LHP'!C:AH, 32, FALSE)</f>
        <v>0</v>
      </c>
      <c r="L252" s="17">
        <f t="shared" si="1"/>
        <v>1.952380952</v>
      </c>
      <c r="M252" s="17">
        <f t="shared" si="2"/>
        <v>0.4599303136</v>
      </c>
      <c r="N252" s="24">
        <f t="shared" si="3"/>
        <v>0.243902439</v>
      </c>
      <c r="O252" s="24">
        <f t="shared" si="4"/>
        <v>0.09756097561</v>
      </c>
      <c r="P252" s="24">
        <f t="shared" si="5"/>
        <v>0.4703832753</v>
      </c>
      <c r="Q252" s="24">
        <f t="shared" si="6"/>
        <v>0.01393728223</v>
      </c>
      <c r="R252" s="24">
        <f t="shared" si="7"/>
        <v>0.1672473868</v>
      </c>
      <c r="S252" s="17">
        <f t="shared" si="8"/>
        <v>0</v>
      </c>
      <c r="T252" s="17">
        <f t="shared" si="9"/>
        <v>1.452961672</v>
      </c>
      <c r="U252" s="27">
        <f t="shared" si="10"/>
        <v>4158.155194</v>
      </c>
      <c r="V252" s="14"/>
      <c r="W252" s="14"/>
      <c r="X252" s="14"/>
      <c r="Y252" s="14"/>
      <c r="Z252" s="14"/>
    </row>
    <row r="253">
      <c r="A253" s="4" t="s">
        <v>270</v>
      </c>
      <c r="B253" s="13"/>
      <c r="C253" s="12">
        <f>VLOOKUP(A253,'RHB v. LHP'!C:AH, 5, FALSE)</f>
        <v>46</v>
      </c>
      <c r="D253" s="22">
        <f>VLOOKUP(A253,'RHB v. LHP'!C:AH, 8, FALSE)</f>
        <v>77</v>
      </c>
      <c r="E253" s="22">
        <f>VLOOKUP(A253,'RHB v. LHP'!C:AH, 31, FALSE)</f>
        <v>13</v>
      </c>
      <c r="F253" s="15">
        <f>VLOOKUP(A253,'RHB v. LHP'!C:AH, 12, FALSE)</f>
        <v>4</v>
      </c>
      <c r="G253" s="15">
        <f>VLOOKUP(A253,'RHB v. LHP'!C:AH, 13, FALSE)</f>
        <v>0</v>
      </c>
      <c r="H253" s="15">
        <f>VLOOKUP(A253,'RHB v. LHP'!C:AH, 6, FALSE)</f>
        <v>1</v>
      </c>
      <c r="I253" s="15">
        <f>VLOOKUP(A253,'RHB v. LHP'!C:AH, 25, FALSE)</f>
        <v>0</v>
      </c>
      <c r="J253" s="15">
        <f>VLOOKUP(A253,'RHB v. LHP'!C:AH, 17, FALSE)</f>
        <v>4</v>
      </c>
      <c r="K253" s="23">
        <f>VLOOKUP(A253,'RHB v. LHP'!C:AH, 32, FALSE)</f>
        <v>1</v>
      </c>
      <c r="L253" s="17">
        <f t="shared" si="1"/>
        <v>1.673913043</v>
      </c>
      <c r="M253" s="17">
        <f t="shared" si="2"/>
        <v>0.4721311475</v>
      </c>
      <c r="N253" s="24">
        <f t="shared" si="3"/>
        <v>0.2459016393</v>
      </c>
      <c r="O253" s="24">
        <f t="shared" si="4"/>
        <v>0.09180327869</v>
      </c>
      <c r="P253" s="24">
        <f t="shared" si="5"/>
        <v>0.4426229508</v>
      </c>
      <c r="Q253" s="24">
        <f t="shared" si="6"/>
        <v>0.0131147541</v>
      </c>
      <c r="R253" s="24">
        <f t="shared" si="7"/>
        <v>0.1540983607</v>
      </c>
      <c r="S253" s="17">
        <f t="shared" si="8"/>
        <v>0.008196721311</v>
      </c>
      <c r="T253" s="17">
        <f t="shared" si="9"/>
        <v>1.427868852</v>
      </c>
      <c r="U253" s="27">
        <f t="shared" si="10"/>
        <v>4086.343362</v>
      </c>
      <c r="V253" s="14"/>
      <c r="W253" s="14"/>
      <c r="X253" s="14"/>
      <c r="Y253" s="14"/>
      <c r="Z253" s="14"/>
    </row>
    <row r="254">
      <c r="A254" s="4" t="s">
        <v>404</v>
      </c>
      <c r="B254" s="13"/>
      <c r="C254" s="12">
        <f>VLOOKUP(A254,'RHB v. LHP'!C:AH, 5, FALSE)</f>
        <v>39</v>
      </c>
      <c r="D254" s="22">
        <f>VLOOKUP(A254,'RHB v. LHP'!C:AH, 8, FALSE)</f>
        <v>82</v>
      </c>
      <c r="E254" s="22">
        <f>VLOOKUP(A254,'RHB v. LHP'!C:AH, 31, FALSE)</f>
        <v>14</v>
      </c>
      <c r="F254" s="15">
        <f>VLOOKUP(A254,'RHB v. LHP'!C:AH, 12, FALSE)</f>
        <v>3</v>
      </c>
      <c r="G254" s="15">
        <f>VLOOKUP(A254,'RHB v. LHP'!C:AH, 13, FALSE)</f>
        <v>0</v>
      </c>
      <c r="H254" s="15">
        <f>VLOOKUP(A254,'RHB v. LHP'!C:AH, 6, FALSE)</f>
        <v>2</v>
      </c>
      <c r="I254" s="15">
        <f>VLOOKUP(A254,'RHB v. LHP'!C:AH, 25, FALSE)</f>
        <v>0</v>
      </c>
      <c r="J254" s="15">
        <f>VLOOKUP(A254,'RHB v. LHP'!C:AH, 17, FALSE)</f>
        <v>5</v>
      </c>
      <c r="K254" s="23">
        <f>VLOOKUP(A254,'RHB v. LHP'!C:AH, 32, FALSE)</f>
        <v>0</v>
      </c>
      <c r="L254" s="17">
        <f t="shared" si="1"/>
        <v>2.102564103</v>
      </c>
      <c r="M254" s="17">
        <f t="shared" si="2"/>
        <v>0.4731707317</v>
      </c>
      <c r="N254" s="24">
        <f t="shared" si="3"/>
        <v>0.2357723577</v>
      </c>
      <c r="O254" s="24">
        <f t="shared" si="4"/>
        <v>0.09105691057</v>
      </c>
      <c r="P254" s="24">
        <f t="shared" si="5"/>
        <v>0.4552845528</v>
      </c>
      <c r="Q254" s="24">
        <f t="shared" si="6"/>
        <v>0.01300813008</v>
      </c>
      <c r="R254" s="24">
        <f t="shared" si="7"/>
        <v>0.156097561</v>
      </c>
      <c r="S254" s="17">
        <f t="shared" si="8"/>
        <v>0</v>
      </c>
      <c r="T254" s="17">
        <f t="shared" si="9"/>
        <v>1.424390244</v>
      </c>
      <c r="U254" s="27">
        <f t="shared" si="10"/>
        <v>4076.388113</v>
      </c>
      <c r="V254" s="14"/>
      <c r="W254" s="14"/>
      <c r="X254" s="14"/>
      <c r="Y254" s="14"/>
      <c r="Z254" s="14"/>
    </row>
    <row r="255">
      <c r="A255" s="4" t="s">
        <v>377</v>
      </c>
      <c r="B255" s="13"/>
      <c r="C255" s="12">
        <f>VLOOKUP(A255,'RHB v. LHP'!C:AH, 5, FALSE)</f>
        <v>41</v>
      </c>
      <c r="D255" s="22">
        <f>VLOOKUP(A255,'RHB v. LHP'!C:AH, 8, FALSE)</f>
        <v>84</v>
      </c>
      <c r="E255" s="22">
        <f>VLOOKUP(A255,'RHB v. LHP'!C:AH, 31, FALSE)</f>
        <v>5</v>
      </c>
      <c r="F255" s="15">
        <f>VLOOKUP(A255,'RHB v. LHP'!C:AH, 12, FALSE)</f>
        <v>5</v>
      </c>
      <c r="G255" s="15">
        <f>VLOOKUP(A255,'RHB v. LHP'!C:AH, 13, FALSE)</f>
        <v>0</v>
      </c>
      <c r="H255" s="15">
        <f>VLOOKUP(A255,'RHB v. LHP'!C:AH, 6, FALSE)</f>
        <v>2</v>
      </c>
      <c r="I255" s="15">
        <f>VLOOKUP(A255,'RHB v. LHP'!C:AH, 25, FALSE)</f>
        <v>0</v>
      </c>
      <c r="J255" s="15">
        <f>VLOOKUP(A255,'RHB v. LHP'!C:AH, 17, FALSE)</f>
        <v>12</v>
      </c>
      <c r="K255" s="23">
        <f>VLOOKUP(A255,'RHB v. LHP'!C:AH, 32, FALSE)</f>
        <v>1</v>
      </c>
      <c r="L255" s="17">
        <f t="shared" si="1"/>
        <v>2.048780488</v>
      </c>
      <c r="M255" s="17">
        <f t="shared" si="2"/>
        <v>0.4278768233</v>
      </c>
      <c r="N255" s="24">
        <f t="shared" si="3"/>
        <v>0.2512155592</v>
      </c>
      <c r="O255" s="24">
        <f t="shared" si="4"/>
        <v>0.09076175041</v>
      </c>
      <c r="P255" s="24">
        <f t="shared" si="5"/>
        <v>0.453808752</v>
      </c>
      <c r="Q255" s="24">
        <f t="shared" si="6"/>
        <v>0.01296596434</v>
      </c>
      <c r="R255" s="24">
        <f t="shared" si="7"/>
        <v>0.1782820097</v>
      </c>
      <c r="S255" s="17">
        <f t="shared" si="8"/>
        <v>0.008103727715</v>
      </c>
      <c r="T255" s="17">
        <f t="shared" si="9"/>
        <v>1.423014587</v>
      </c>
      <c r="U255" s="27">
        <f t="shared" si="10"/>
        <v>4072.451192</v>
      </c>
      <c r="V255" s="14"/>
      <c r="W255" s="14"/>
      <c r="X255" s="14"/>
      <c r="Y255" s="14"/>
      <c r="Z255" s="14"/>
    </row>
    <row r="256">
      <c r="A256" s="8" t="s">
        <v>465</v>
      </c>
      <c r="B256" s="13"/>
      <c r="C256" s="12">
        <f>VLOOKUP(A256,'RHB v. LHP'!C:AH, 5, FALSE)</f>
        <v>15</v>
      </c>
      <c r="D256" s="22">
        <f>VLOOKUP(A256,'RHB v. LHP'!C:AH, 8, FALSE)</f>
        <v>34</v>
      </c>
      <c r="E256" s="22">
        <f>VLOOKUP(A256,'RHB v. LHP'!C:AH, 31, FALSE)</f>
        <v>6</v>
      </c>
      <c r="F256" s="15">
        <f>VLOOKUP(A256,'RHB v. LHP'!C:AH, 12, FALSE)</f>
        <v>1</v>
      </c>
      <c r="G256" s="15">
        <f>VLOOKUP(A256,'RHB v. LHP'!C:AH, 13, FALSE)</f>
        <v>0</v>
      </c>
      <c r="H256" s="15">
        <f>VLOOKUP(A256,'RHB v. LHP'!C:AH, 6, FALSE)</f>
        <v>0</v>
      </c>
      <c r="I256" s="15">
        <f>VLOOKUP(A256,'RHB v. LHP'!C:AH, 25, FALSE)</f>
        <v>0</v>
      </c>
      <c r="J256" s="15">
        <f>VLOOKUP(A256,'RHB v. LHP'!C:AH, 17, FALSE)</f>
        <v>7</v>
      </c>
      <c r="K256" s="23">
        <f>VLOOKUP(A256,'RHB v. LHP'!C:AH, 32, FALSE)</f>
        <v>0</v>
      </c>
      <c r="L256" s="17">
        <f t="shared" si="1"/>
        <v>2.266666667</v>
      </c>
      <c r="M256" s="17">
        <f t="shared" si="2"/>
        <v>0.4708994709</v>
      </c>
      <c r="N256" s="24">
        <f t="shared" si="3"/>
        <v>0.2380952381</v>
      </c>
      <c r="O256" s="24">
        <f t="shared" si="4"/>
        <v>0.0987654321</v>
      </c>
      <c r="P256" s="24">
        <f t="shared" si="5"/>
        <v>0.4585537919</v>
      </c>
      <c r="Q256" s="24">
        <f t="shared" si="6"/>
        <v>0.01410934744</v>
      </c>
      <c r="R256" s="24">
        <f t="shared" si="7"/>
        <v>0.176366843</v>
      </c>
      <c r="S256" s="17">
        <f t="shared" si="8"/>
        <v>0</v>
      </c>
      <c r="T256" s="17">
        <f t="shared" si="9"/>
        <v>1.456790123</v>
      </c>
      <c r="U256" s="27">
        <f t="shared" si="10"/>
        <v>4169.111638</v>
      </c>
      <c r="V256" s="14"/>
      <c r="W256" s="14"/>
      <c r="X256" s="14"/>
      <c r="Y256" s="14"/>
      <c r="Z256" s="14"/>
    </row>
    <row r="257">
      <c r="A257" s="4" t="s">
        <v>336</v>
      </c>
      <c r="B257" s="13"/>
      <c r="C257" s="12">
        <f>VLOOKUP(A257,'RHB v. LHP'!C:AH, 5, FALSE)</f>
        <v>23</v>
      </c>
      <c r="D257" s="22">
        <f>VLOOKUP(A257,'RHB v. LHP'!C:AH, 8, FALSE)</f>
        <v>35</v>
      </c>
      <c r="E257" s="22">
        <f>VLOOKUP(A257,'RHB v. LHP'!C:AH, 31, FALSE)</f>
        <v>8</v>
      </c>
      <c r="F257" s="15">
        <f>VLOOKUP(A257,'RHB v. LHP'!C:AH, 12, FALSE)</f>
        <v>0</v>
      </c>
      <c r="G257" s="15">
        <f>VLOOKUP(A257,'RHB v. LHP'!C:AH, 13, FALSE)</f>
        <v>0</v>
      </c>
      <c r="H257" s="15">
        <f>VLOOKUP(A257,'RHB v. LHP'!C:AH, 6, FALSE)</f>
        <v>1</v>
      </c>
      <c r="I257" s="15">
        <f>VLOOKUP(A257,'RHB v. LHP'!C:AH, 25, FALSE)</f>
        <v>0</v>
      </c>
      <c r="J257" s="15">
        <f>VLOOKUP(A257,'RHB v. LHP'!C:AH, 17, FALSE)</f>
        <v>2</v>
      </c>
      <c r="K257" s="23">
        <f>VLOOKUP(A257,'RHB v. LHP'!C:AH, 32, FALSE)</f>
        <v>0</v>
      </c>
      <c r="L257" s="17">
        <f t="shared" si="1"/>
        <v>1.52173913</v>
      </c>
      <c r="M257" s="17">
        <f t="shared" si="2"/>
        <v>0.4806338028</v>
      </c>
      <c r="N257" s="24">
        <f t="shared" si="3"/>
        <v>0.2288732394</v>
      </c>
      <c r="O257" s="24">
        <f t="shared" si="4"/>
        <v>0.0985915493</v>
      </c>
      <c r="P257" s="24">
        <f t="shared" si="5"/>
        <v>0.4753521127</v>
      </c>
      <c r="Q257" s="24">
        <f t="shared" si="6"/>
        <v>0.01408450704</v>
      </c>
      <c r="R257" s="24">
        <f t="shared" si="7"/>
        <v>0.1584507042</v>
      </c>
      <c r="S257" s="17">
        <f t="shared" si="8"/>
        <v>0</v>
      </c>
      <c r="T257" s="17">
        <f t="shared" si="9"/>
        <v>1.455985915</v>
      </c>
      <c r="U257" s="27">
        <f t="shared" si="10"/>
        <v>4166.810117</v>
      </c>
      <c r="V257" s="14"/>
      <c r="W257" s="14"/>
      <c r="X257" s="14"/>
      <c r="Y257" s="14"/>
      <c r="Z257" s="14"/>
    </row>
    <row r="258">
      <c r="A258" s="4" t="s">
        <v>69</v>
      </c>
      <c r="B258" s="13"/>
      <c r="C258" s="12">
        <f>VLOOKUP(A258,'RHB v. LHP'!C:AH, 5, FALSE)</f>
        <v>88</v>
      </c>
      <c r="D258" s="22">
        <f>VLOOKUP(A258,'RHB v. LHP'!C:AH, 8, FALSE)</f>
        <v>163</v>
      </c>
      <c r="E258" s="22">
        <f>VLOOKUP(A258,'RHB v. LHP'!C:AH, 31, FALSE)</f>
        <v>26</v>
      </c>
      <c r="F258" s="15">
        <f>VLOOKUP(A258,'RHB v. LHP'!C:AH, 12, FALSE)</f>
        <v>11</v>
      </c>
      <c r="G258" s="15">
        <f>VLOOKUP(A258,'RHB v. LHP'!C:AH, 13, FALSE)</f>
        <v>2</v>
      </c>
      <c r="H258" s="15">
        <f>VLOOKUP(A258,'RHB v. LHP'!C:AH, 6, FALSE)</f>
        <v>1</v>
      </c>
      <c r="I258" s="15">
        <f>VLOOKUP(A258,'RHB v. LHP'!C:AH, 25, FALSE)</f>
        <v>0</v>
      </c>
      <c r="J258" s="15">
        <f>VLOOKUP(A258,'RHB v. LHP'!C:AH, 17, FALSE)</f>
        <v>11</v>
      </c>
      <c r="K258" s="23">
        <f>VLOOKUP(A258,'RHB v. LHP'!C:AH, 32, FALSE)</f>
        <v>-2</v>
      </c>
      <c r="L258" s="17">
        <f t="shared" si="1"/>
        <v>1.852272727</v>
      </c>
      <c r="M258" s="17">
        <f t="shared" si="2"/>
        <v>0.4698275862</v>
      </c>
      <c r="N258" s="24">
        <f t="shared" si="3"/>
        <v>0.2658045977</v>
      </c>
      <c r="O258" s="24">
        <f t="shared" si="4"/>
        <v>0.1034482759</v>
      </c>
      <c r="P258" s="24">
        <f t="shared" si="5"/>
        <v>0.3879310345</v>
      </c>
      <c r="Q258" s="24">
        <f t="shared" si="6"/>
        <v>0.01149425287</v>
      </c>
      <c r="R258" s="24">
        <f t="shared" si="7"/>
        <v>0.1551724138</v>
      </c>
      <c r="S258" s="17">
        <f t="shared" si="8"/>
        <v>-0.01436781609</v>
      </c>
      <c r="T258" s="17">
        <f t="shared" si="9"/>
        <v>1.379310345</v>
      </c>
      <c r="U258" s="27">
        <f t="shared" si="10"/>
        <v>3947.376302</v>
      </c>
      <c r="V258" s="14"/>
      <c r="W258" s="14"/>
      <c r="X258" s="14"/>
      <c r="Y258" s="14"/>
      <c r="Z258" s="14"/>
    </row>
    <row r="259">
      <c r="A259" s="4" t="s">
        <v>349</v>
      </c>
      <c r="B259" s="13"/>
      <c r="C259" s="12">
        <f>VLOOKUP(A259,'RHB v. LHP'!C:AH, 5, FALSE)</f>
        <v>32</v>
      </c>
      <c r="D259" s="22">
        <f>VLOOKUP(A259,'RHB v. LHP'!C:AH, 8, FALSE)</f>
        <v>62</v>
      </c>
      <c r="E259" s="22">
        <f>VLOOKUP(A259,'RHB v. LHP'!C:AH, 31, FALSE)</f>
        <v>6</v>
      </c>
      <c r="F259" s="15">
        <f>VLOOKUP(A259,'RHB v. LHP'!C:AH, 12, FALSE)</f>
        <v>2</v>
      </c>
      <c r="G259" s="15">
        <f>VLOOKUP(A259,'RHB v. LHP'!C:AH, 13, FALSE)</f>
        <v>0</v>
      </c>
      <c r="H259" s="15">
        <f>VLOOKUP(A259,'RHB v. LHP'!C:AH, 6, FALSE)</f>
        <v>2</v>
      </c>
      <c r="I259" s="15">
        <f>VLOOKUP(A259,'RHB v. LHP'!C:AH, 25, FALSE)</f>
        <v>0</v>
      </c>
      <c r="J259" s="15">
        <f>VLOOKUP(A259,'RHB v. LHP'!C:AH, 17, FALSE)</f>
        <v>9</v>
      </c>
      <c r="K259" s="23">
        <f>VLOOKUP(A259,'RHB v. LHP'!C:AH, 32, FALSE)</f>
        <v>0</v>
      </c>
      <c r="L259" s="17">
        <f t="shared" si="1"/>
        <v>1.9375</v>
      </c>
      <c r="M259" s="17">
        <f t="shared" si="2"/>
        <v>0.4487394958</v>
      </c>
      <c r="N259" s="24">
        <f t="shared" si="3"/>
        <v>0.2352941176</v>
      </c>
      <c r="O259" s="24">
        <f t="shared" si="4"/>
        <v>0.09411764706</v>
      </c>
      <c r="P259" s="24">
        <f t="shared" si="5"/>
        <v>0.4705882353</v>
      </c>
      <c r="Q259" s="24">
        <f t="shared" si="6"/>
        <v>0.01344537815</v>
      </c>
      <c r="R259" s="24">
        <f t="shared" si="7"/>
        <v>0.174789916</v>
      </c>
      <c r="S259" s="17">
        <f t="shared" si="8"/>
        <v>0</v>
      </c>
      <c r="T259" s="17">
        <f t="shared" si="9"/>
        <v>1.43697479</v>
      </c>
      <c r="U259" s="27">
        <f t="shared" si="10"/>
        <v>4112.403169</v>
      </c>
      <c r="V259" s="14"/>
      <c r="W259" s="14"/>
      <c r="X259" s="14"/>
      <c r="Y259" s="14"/>
      <c r="Z259" s="14"/>
    </row>
    <row r="260">
      <c r="A260" s="4" t="s">
        <v>196</v>
      </c>
      <c r="B260" s="13"/>
      <c r="C260" s="12">
        <f>VLOOKUP(A260,'RHB v. LHP'!C:AH, 5, FALSE)</f>
        <v>85</v>
      </c>
      <c r="D260" s="22">
        <f>VLOOKUP(A260,'RHB v. LHP'!C:AH, 8, FALSE)</f>
        <v>169</v>
      </c>
      <c r="E260" s="22">
        <f>VLOOKUP(A260,'RHB v. LHP'!C:AH, 31, FALSE)</f>
        <v>24</v>
      </c>
      <c r="F260" s="15">
        <f>VLOOKUP(A260,'RHB v. LHP'!C:AH, 12, FALSE)</f>
        <v>4</v>
      </c>
      <c r="G260" s="15">
        <f>VLOOKUP(A260,'RHB v. LHP'!C:AH, 13, FALSE)</f>
        <v>1</v>
      </c>
      <c r="H260" s="15">
        <f>VLOOKUP(A260,'RHB v. LHP'!C:AH, 6, FALSE)</f>
        <v>5</v>
      </c>
      <c r="I260" s="15">
        <f>VLOOKUP(A260,'RHB v. LHP'!C:AH, 25, FALSE)</f>
        <v>1</v>
      </c>
      <c r="J260" s="15">
        <f>VLOOKUP(A260,'RHB v. LHP'!C:AH, 17, FALSE)</f>
        <v>15</v>
      </c>
      <c r="K260" s="23">
        <f>VLOOKUP(A260,'RHB v. LHP'!C:AH, 32, FALSE)</f>
        <v>-1</v>
      </c>
      <c r="L260" s="17">
        <f t="shared" si="1"/>
        <v>1.988235294</v>
      </c>
      <c r="M260" s="17">
        <f t="shared" si="2"/>
        <v>0.4572649573</v>
      </c>
      <c r="N260" s="24">
        <f t="shared" si="3"/>
        <v>0.2136752137</v>
      </c>
      <c r="O260" s="24">
        <f t="shared" si="4"/>
        <v>0.09116809117</v>
      </c>
      <c r="P260" s="24">
        <f t="shared" si="5"/>
        <v>0.4415954416</v>
      </c>
      <c r="Q260" s="24">
        <f t="shared" si="6"/>
        <v>0.01424501425</v>
      </c>
      <c r="R260" s="24">
        <f t="shared" si="7"/>
        <v>0.1652421652</v>
      </c>
      <c r="S260" s="17">
        <f t="shared" si="8"/>
        <v>-0.007122507123</v>
      </c>
      <c r="T260" s="17">
        <f t="shared" si="9"/>
        <v>1.376068376</v>
      </c>
      <c r="U260" s="27">
        <f t="shared" si="10"/>
        <v>3938.098281</v>
      </c>
      <c r="V260" s="14"/>
      <c r="W260" s="14"/>
      <c r="X260" s="14"/>
      <c r="Y260" s="14"/>
      <c r="Z260" s="14"/>
    </row>
    <row r="261">
      <c r="A261" s="8" t="s">
        <v>251</v>
      </c>
      <c r="B261" s="13"/>
      <c r="C261" s="12">
        <f>VLOOKUP(A261,'RHB v. LHP'!C:AH, 5, FALSE)</f>
        <v>32</v>
      </c>
      <c r="D261" s="22">
        <f>VLOOKUP(A261,'RHB v. LHP'!C:AH, 8, FALSE)</f>
        <v>41</v>
      </c>
      <c r="E261" s="22">
        <f>VLOOKUP(A261,'RHB v. LHP'!C:AH, 31, FALSE)</f>
        <v>7</v>
      </c>
      <c r="F261" s="15">
        <f>VLOOKUP(A261,'RHB v. LHP'!C:AH, 12, FALSE)</f>
        <v>3</v>
      </c>
      <c r="G261" s="15">
        <f>VLOOKUP(A261,'RHB v. LHP'!C:AH, 13, FALSE)</f>
        <v>0</v>
      </c>
      <c r="H261" s="15">
        <f>VLOOKUP(A261,'RHB v. LHP'!C:AH, 6, FALSE)</f>
        <v>0</v>
      </c>
      <c r="I261" s="15">
        <f>VLOOKUP(A261,'RHB v. LHP'!C:AH, 25, FALSE)</f>
        <v>0</v>
      </c>
      <c r="J261" s="15">
        <f>VLOOKUP(A261,'RHB v. LHP'!C:AH, 17, FALSE)</f>
        <v>4</v>
      </c>
      <c r="K261" s="23">
        <f>VLOOKUP(A261,'RHB v. LHP'!C:AH, 32, FALSE)</f>
        <v>0</v>
      </c>
      <c r="L261" s="17">
        <f t="shared" si="1"/>
        <v>1.28125</v>
      </c>
      <c r="M261" s="17">
        <f t="shared" si="2"/>
        <v>0.4703832753</v>
      </c>
      <c r="N261" s="24">
        <f t="shared" si="3"/>
        <v>0.2526132404</v>
      </c>
      <c r="O261" s="24">
        <f t="shared" si="4"/>
        <v>0.09756097561</v>
      </c>
      <c r="P261" s="24">
        <f t="shared" si="5"/>
        <v>0.4529616725</v>
      </c>
      <c r="Q261" s="24">
        <f t="shared" si="6"/>
        <v>0.01393728223</v>
      </c>
      <c r="R261" s="24">
        <f t="shared" si="7"/>
        <v>0.1637630662</v>
      </c>
      <c r="S261" s="17">
        <f t="shared" si="8"/>
        <v>0</v>
      </c>
      <c r="T261" s="17">
        <f t="shared" si="9"/>
        <v>1.451219512</v>
      </c>
      <c r="U261" s="27">
        <f t="shared" si="10"/>
        <v>4153.169396</v>
      </c>
      <c r="V261" s="14"/>
      <c r="W261" s="14"/>
      <c r="X261" s="14"/>
      <c r="Y261" s="14"/>
      <c r="Z261" s="14"/>
    </row>
    <row r="262">
      <c r="A262" s="4" t="s">
        <v>186</v>
      </c>
      <c r="B262" s="13"/>
      <c r="C262" s="12">
        <f>VLOOKUP(A262,'RHB v. LHP'!C:AH, 5, FALSE)</f>
        <v>71</v>
      </c>
      <c r="D262" s="22">
        <f>VLOOKUP(A262,'RHB v. LHP'!C:AH, 8, FALSE)</f>
        <v>146</v>
      </c>
      <c r="E262" s="22">
        <f>VLOOKUP(A262,'RHB v. LHP'!C:AH, 31, FALSE)</f>
        <v>12</v>
      </c>
      <c r="F262" s="15">
        <f>VLOOKUP(A262,'RHB v. LHP'!C:AH, 12, FALSE)</f>
        <v>9</v>
      </c>
      <c r="G262" s="15">
        <f>VLOOKUP(A262,'RHB v. LHP'!C:AH, 13, FALSE)</f>
        <v>1</v>
      </c>
      <c r="H262" s="15">
        <f>VLOOKUP(A262,'RHB v. LHP'!C:AH, 6, FALSE)</f>
        <v>2</v>
      </c>
      <c r="I262" s="15">
        <f>VLOOKUP(A262,'RHB v. LHP'!C:AH, 25, FALSE)</f>
        <v>0</v>
      </c>
      <c r="J262" s="15">
        <f>VLOOKUP(A262,'RHB v. LHP'!C:AH, 17, FALSE)</f>
        <v>17</v>
      </c>
      <c r="K262" s="23">
        <f>VLOOKUP(A262,'RHB v. LHP'!C:AH, 32, FALSE)</f>
        <v>2</v>
      </c>
      <c r="L262" s="17">
        <f t="shared" si="1"/>
        <v>2.056338028</v>
      </c>
      <c r="M262" s="17">
        <f t="shared" si="2"/>
        <v>0.4197349043</v>
      </c>
      <c r="N262" s="24">
        <f t="shared" si="3"/>
        <v>0.2577319588</v>
      </c>
      <c r="O262" s="24">
        <f t="shared" si="4"/>
        <v>0.0942562592</v>
      </c>
      <c r="P262" s="24">
        <f t="shared" si="5"/>
        <v>0.412371134</v>
      </c>
      <c r="Q262" s="24">
        <f t="shared" si="6"/>
        <v>0.0117820324</v>
      </c>
      <c r="R262" s="24">
        <f t="shared" si="7"/>
        <v>0.176730486</v>
      </c>
      <c r="S262" s="17">
        <f t="shared" si="8"/>
        <v>0.0147275405</v>
      </c>
      <c r="T262" s="17">
        <f t="shared" si="9"/>
        <v>1.387334315</v>
      </c>
      <c r="U262" s="27">
        <f t="shared" si="10"/>
        <v>3970.339684</v>
      </c>
      <c r="V262" s="14"/>
      <c r="W262" s="14"/>
      <c r="X262" s="14"/>
      <c r="Y262" s="14"/>
      <c r="Z262" s="14"/>
    </row>
    <row r="263">
      <c r="A263" s="4" t="s">
        <v>133</v>
      </c>
      <c r="B263" s="13"/>
      <c r="C263" s="12">
        <f>VLOOKUP(A263,'RHB v. LHP'!C:AH, 5, FALSE)</f>
        <v>66</v>
      </c>
      <c r="D263" s="22">
        <f>VLOOKUP(A263,'RHB v. LHP'!C:AH, 8, FALSE)</f>
        <v>126</v>
      </c>
      <c r="E263" s="22">
        <f>VLOOKUP(A263,'RHB v. LHP'!C:AH, 31, FALSE)</f>
        <v>18</v>
      </c>
      <c r="F263" s="15">
        <f>VLOOKUP(A263,'RHB v. LHP'!C:AH, 12, FALSE)</f>
        <v>5</v>
      </c>
      <c r="G263" s="15">
        <f>VLOOKUP(A263,'RHB v. LHP'!C:AH, 13, FALSE)</f>
        <v>1</v>
      </c>
      <c r="H263" s="15">
        <f>VLOOKUP(A263,'RHB v. LHP'!C:AH, 6, FALSE)</f>
        <v>2</v>
      </c>
      <c r="I263" s="15">
        <f>VLOOKUP(A263,'RHB v. LHP'!C:AH, 25, FALSE)</f>
        <v>1</v>
      </c>
      <c r="J263" s="15">
        <f>VLOOKUP(A263,'RHB v. LHP'!C:AH, 17, FALSE)</f>
        <v>14</v>
      </c>
      <c r="K263" s="23">
        <f>VLOOKUP(A263,'RHB v. LHP'!C:AH, 32, FALSE)</f>
        <v>-1</v>
      </c>
      <c r="L263" s="17">
        <f t="shared" si="1"/>
        <v>1.909090909</v>
      </c>
      <c r="M263" s="17">
        <f t="shared" si="2"/>
        <v>0.4597875569</v>
      </c>
      <c r="N263" s="24">
        <f t="shared" si="3"/>
        <v>0.2352048558</v>
      </c>
      <c r="O263" s="24">
        <f t="shared" si="4"/>
        <v>0.0971168437</v>
      </c>
      <c r="P263" s="24">
        <f t="shared" si="5"/>
        <v>0.4248861912</v>
      </c>
      <c r="Q263" s="24">
        <f t="shared" si="6"/>
        <v>0.01517450683</v>
      </c>
      <c r="R263" s="24">
        <f t="shared" si="7"/>
        <v>0.1729893778</v>
      </c>
      <c r="S263" s="17">
        <f t="shared" si="8"/>
        <v>-0.007587253414</v>
      </c>
      <c r="T263" s="17">
        <f t="shared" si="9"/>
        <v>1.397572079</v>
      </c>
      <c r="U263" s="27">
        <f t="shared" si="10"/>
        <v>3999.638606</v>
      </c>
      <c r="V263" s="14"/>
      <c r="W263" s="14"/>
      <c r="X263" s="14"/>
      <c r="Y263" s="14"/>
      <c r="Z263" s="14"/>
    </row>
    <row r="264">
      <c r="A264" s="4" t="s">
        <v>347</v>
      </c>
      <c r="B264" s="13"/>
      <c r="C264" s="12">
        <f>VLOOKUP(A264,'RHB v. LHP'!C:AH, 5, FALSE)</f>
        <v>61</v>
      </c>
      <c r="D264" s="22">
        <f>VLOOKUP(A264,'RHB v. LHP'!C:AH, 8, FALSE)</f>
        <v>128</v>
      </c>
      <c r="E264" s="22">
        <f>VLOOKUP(A264,'RHB v. LHP'!C:AH, 31, FALSE)</f>
        <v>24</v>
      </c>
      <c r="F264" s="15">
        <f>VLOOKUP(A264,'RHB v. LHP'!C:AH, 12, FALSE)</f>
        <v>6</v>
      </c>
      <c r="G264" s="15">
        <f>VLOOKUP(A264,'RHB v. LHP'!C:AH, 13, FALSE)</f>
        <v>0</v>
      </c>
      <c r="H264" s="15">
        <f>VLOOKUP(A264,'RHB v. LHP'!C:AH, 6, FALSE)</f>
        <v>2</v>
      </c>
      <c r="I264" s="15">
        <f>VLOOKUP(A264,'RHB v. LHP'!C:AH, 25, FALSE)</f>
        <v>1</v>
      </c>
      <c r="J264" s="15">
        <f>VLOOKUP(A264,'RHB v. LHP'!C:AH, 17, FALSE)</f>
        <v>5</v>
      </c>
      <c r="K264" s="23">
        <f>VLOOKUP(A264,'RHB v. LHP'!C:AH, 32, FALSE)</f>
        <v>0</v>
      </c>
      <c r="L264" s="17">
        <f t="shared" si="1"/>
        <v>2.098360656</v>
      </c>
      <c r="M264" s="17">
        <f t="shared" si="2"/>
        <v>0.4856278366</v>
      </c>
      <c r="N264" s="24">
        <f t="shared" si="3"/>
        <v>0.2420574887</v>
      </c>
      <c r="O264" s="24">
        <f t="shared" si="4"/>
        <v>0.08472012103</v>
      </c>
      <c r="P264" s="24">
        <f t="shared" si="5"/>
        <v>0.4236006051</v>
      </c>
      <c r="Q264" s="24">
        <f t="shared" si="6"/>
        <v>0.01512859304</v>
      </c>
      <c r="R264" s="24">
        <f t="shared" si="7"/>
        <v>0.1452344932</v>
      </c>
      <c r="S264" s="17">
        <f t="shared" si="8"/>
        <v>0</v>
      </c>
      <c r="T264" s="17">
        <f t="shared" si="9"/>
        <v>1.396369138</v>
      </c>
      <c r="U264" s="27">
        <f t="shared" si="10"/>
        <v>3996.195972</v>
      </c>
      <c r="V264" s="14"/>
      <c r="W264" s="14"/>
      <c r="X264" s="14"/>
      <c r="Y264" s="14"/>
      <c r="Z264" s="14"/>
    </row>
    <row r="265">
      <c r="A265" s="4" t="s">
        <v>262</v>
      </c>
      <c r="B265" s="13"/>
      <c r="C265" s="12">
        <f>VLOOKUP(A265,'RHB v. LHP'!C:AH, 5, FALSE)</f>
        <v>39</v>
      </c>
      <c r="D265" s="22">
        <f>VLOOKUP(A265,'RHB v. LHP'!C:AH, 8, FALSE)</f>
        <v>83</v>
      </c>
      <c r="E265" s="22">
        <f>VLOOKUP(A265,'RHB v. LHP'!C:AH, 31, FALSE)</f>
        <v>12</v>
      </c>
      <c r="F265" s="15">
        <f>VLOOKUP(A265,'RHB v. LHP'!C:AH, 12, FALSE)</f>
        <v>3</v>
      </c>
      <c r="G265" s="15">
        <f>VLOOKUP(A265,'RHB v. LHP'!C:AH, 13, FALSE)</f>
        <v>0</v>
      </c>
      <c r="H265" s="15">
        <f>VLOOKUP(A265,'RHB v. LHP'!C:AH, 6, FALSE)</f>
        <v>2</v>
      </c>
      <c r="I265" s="15">
        <f>VLOOKUP(A265,'RHB v. LHP'!C:AH, 25, FALSE)</f>
        <v>0</v>
      </c>
      <c r="J265" s="15">
        <f>VLOOKUP(A265,'RHB v. LHP'!C:AH, 17, FALSE)</f>
        <v>8</v>
      </c>
      <c r="K265" s="23">
        <f>VLOOKUP(A265,'RHB v. LHP'!C:AH, 32, FALSE)</f>
        <v>0</v>
      </c>
      <c r="L265" s="17">
        <f t="shared" si="1"/>
        <v>2.128205128</v>
      </c>
      <c r="M265" s="17">
        <f t="shared" si="2"/>
        <v>0.4626623377</v>
      </c>
      <c r="N265" s="24">
        <f t="shared" si="3"/>
        <v>0.2353896104</v>
      </c>
      <c r="O265" s="24">
        <f t="shared" si="4"/>
        <v>0.09090909091</v>
      </c>
      <c r="P265" s="24">
        <f t="shared" si="5"/>
        <v>0.4545454545</v>
      </c>
      <c r="Q265" s="24">
        <f t="shared" si="6"/>
        <v>0.01298701299</v>
      </c>
      <c r="R265" s="24">
        <f t="shared" si="7"/>
        <v>0.1655844156</v>
      </c>
      <c r="S265" s="17">
        <f t="shared" si="8"/>
        <v>0</v>
      </c>
      <c r="T265" s="17">
        <f t="shared" si="9"/>
        <v>1.422077922</v>
      </c>
      <c r="U265" s="27">
        <f t="shared" si="10"/>
        <v>4069.7706</v>
      </c>
      <c r="V265" s="14"/>
      <c r="W265" s="14"/>
      <c r="X265" s="14"/>
      <c r="Y265" s="14"/>
      <c r="Z265" s="14"/>
    </row>
    <row r="266">
      <c r="A266" s="4" t="s">
        <v>295</v>
      </c>
      <c r="B266" s="13"/>
      <c r="C266" s="12">
        <f>VLOOKUP(A266,'RHB v. LHP'!C:AH, 5, FALSE)</f>
        <v>76</v>
      </c>
      <c r="D266" s="22">
        <f>VLOOKUP(A266,'RHB v. LHP'!C:AH, 8, FALSE)</f>
        <v>138</v>
      </c>
      <c r="E266" s="22">
        <f>VLOOKUP(A266,'RHB v. LHP'!C:AH, 31, FALSE)</f>
        <v>17</v>
      </c>
      <c r="F266" s="15">
        <f>VLOOKUP(A266,'RHB v. LHP'!C:AH, 12, FALSE)</f>
        <v>3</v>
      </c>
      <c r="G266" s="15">
        <f>VLOOKUP(A266,'RHB v. LHP'!C:AH, 13, FALSE)</f>
        <v>0</v>
      </c>
      <c r="H266" s="15">
        <f>VLOOKUP(A266,'RHB v. LHP'!C:AH, 6, FALSE)</f>
        <v>4</v>
      </c>
      <c r="I266" s="15">
        <f>VLOOKUP(A266,'RHB v. LHP'!C:AH, 25, FALSE)</f>
        <v>1</v>
      </c>
      <c r="J266" s="15">
        <f>VLOOKUP(A266,'RHB v. LHP'!C:AH, 17, FALSE)</f>
        <v>18</v>
      </c>
      <c r="K266" s="23">
        <f>VLOOKUP(A266,'RHB v. LHP'!C:AH, 32, FALSE)</f>
        <v>0</v>
      </c>
      <c r="L266" s="17">
        <f t="shared" si="1"/>
        <v>1.815789474</v>
      </c>
      <c r="M266" s="17">
        <f t="shared" si="2"/>
        <v>0.4470938897</v>
      </c>
      <c r="N266" s="24">
        <f t="shared" si="3"/>
        <v>0.21609538</v>
      </c>
      <c r="O266" s="24">
        <f t="shared" si="4"/>
        <v>0.08345752608</v>
      </c>
      <c r="P266" s="24">
        <f t="shared" si="5"/>
        <v>0.4470938897</v>
      </c>
      <c r="Q266" s="24">
        <f t="shared" si="6"/>
        <v>0.01490312966</v>
      </c>
      <c r="R266" s="24">
        <f t="shared" si="7"/>
        <v>0.1818181818</v>
      </c>
      <c r="S266" s="17">
        <f t="shared" si="8"/>
        <v>0</v>
      </c>
      <c r="T266" s="17">
        <f t="shared" si="9"/>
        <v>1.390461997</v>
      </c>
      <c r="U266" s="27">
        <f t="shared" si="10"/>
        <v>3979.290634</v>
      </c>
      <c r="V266" s="14"/>
      <c r="W266" s="14"/>
      <c r="X266" s="14"/>
      <c r="Y266" s="14"/>
      <c r="Z266" s="14"/>
    </row>
    <row r="267">
      <c r="A267" s="4" t="s">
        <v>171</v>
      </c>
      <c r="B267" s="13"/>
      <c r="C267" s="12">
        <f>VLOOKUP(A267,'RHB v. LHP'!C:AH, 5, FALSE)</f>
        <v>18</v>
      </c>
      <c r="D267" s="22">
        <f>VLOOKUP(A267,'RHB v. LHP'!C:AH, 8, FALSE)</f>
        <v>33</v>
      </c>
      <c r="E267" s="22">
        <f>VLOOKUP(A267,'RHB v. LHP'!C:AH, 31, FALSE)</f>
        <v>3</v>
      </c>
      <c r="F267" s="15">
        <f>VLOOKUP(A267,'RHB v. LHP'!C:AH, 12, FALSE)</f>
        <v>0</v>
      </c>
      <c r="G267" s="15">
        <f>VLOOKUP(A267,'RHB v. LHP'!C:AH, 13, FALSE)</f>
        <v>0</v>
      </c>
      <c r="H267" s="15">
        <f>VLOOKUP(A267,'RHB v. LHP'!C:AH, 6, FALSE)</f>
        <v>2</v>
      </c>
      <c r="I267" s="15">
        <f>VLOOKUP(A267,'RHB v. LHP'!C:AH, 25, FALSE)</f>
        <v>1</v>
      </c>
      <c r="J267" s="15">
        <f>VLOOKUP(A267,'RHB v. LHP'!C:AH, 17, FALSE)</f>
        <v>2</v>
      </c>
      <c r="K267" s="23">
        <f>VLOOKUP(A267,'RHB v. LHP'!C:AH, 32, FALSE)</f>
        <v>0</v>
      </c>
      <c r="L267" s="17">
        <f t="shared" si="1"/>
        <v>1.833333333</v>
      </c>
      <c r="M267" s="17">
        <f t="shared" si="2"/>
        <v>0.4558303887</v>
      </c>
      <c r="N267" s="24">
        <f t="shared" si="3"/>
        <v>0.2296819788</v>
      </c>
      <c r="O267" s="24">
        <f t="shared" si="4"/>
        <v>0.09893992933</v>
      </c>
      <c r="P267" s="24">
        <f t="shared" si="5"/>
        <v>0.4946996466</v>
      </c>
      <c r="Q267" s="24">
        <f t="shared" si="6"/>
        <v>0.01766784452</v>
      </c>
      <c r="R267" s="24">
        <f t="shared" si="7"/>
        <v>0.1590106007</v>
      </c>
      <c r="S267" s="17">
        <f t="shared" si="8"/>
        <v>0</v>
      </c>
      <c r="T267" s="17">
        <f t="shared" si="9"/>
        <v>1.455830389</v>
      </c>
      <c r="U267" s="27">
        <f t="shared" si="10"/>
        <v>4166.365023</v>
      </c>
      <c r="V267" s="14"/>
      <c r="W267" s="14"/>
      <c r="X267" s="14"/>
      <c r="Y267" s="14"/>
      <c r="Z267" s="14"/>
    </row>
    <row r="268">
      <c r="A268" s="4" t="s">
        <v>364</v>
      </c>
      <c r="B268" s="13"/>
      <c r="C268" s="12">
        <f>VLOOKUP(A268,'RHB v. LHP'!C:AH, 5, FALSE)</f>
        <v>31</v>
      </c>
      <c r="D268" s="22">
        <f>VLOOKUP(A268,'RHB v. LHP'!C:AH, 8, FALSE)</f>
        <v>65</v>
      </c>
      <c r="E268" s="22">
        <f>VLOOKUP(A268,'RHB v. LHP'!C:AH, 31, FALSE)</f>
        <v>9</v>
      </c>
      <c r="F268" s="15">
        <f>VLOOKUP(A268,'RHB v. LHP'!C:AH, 12, FALSE)</f>
        <v>4</v>
      </c>
      <c r="G268" s="15">
        <f>VLOOKUP(A268,'RHB v. LHP'!C:AH, 13, FALSE)</f>
        <v>0</v>
      </c>
      <c r="H268" s="15">
        <f>VLOOKUP(A268,'RHB v. LHP'!C:AH, 6, FALSE)</f>
        <v>2</v>
      </c>
      <c r="I268" s="15">
        <f>VLOOKUP(A268,'RHB v. LHP'!C:AH, 25, FALSE)</f>
        <v>0</v>
      </c>
      <c r="J268" s="15">
        <f>VLOOKUP(A268,'RHB v. LHP'!C:AH, 17, FALSE)</f>
        <v>3</v>
      </c>
      <c r="K268" s="23">
        <f>VLOOKUP(A268,'RHB v. LHP'!C:AH, 32, FALSE)</f>
        <v>-1</v>
      </c>
      <c r="L268" s="17">
        <f t="shared" si="1"/>
        <v>2.096774194</v>
      </c>
      <c r="M268" s="17">
        <f t="shared" si="2"/>
        <v>0.4615384615</v>
      </c>
      <c r="N268" s="24">
        <f t="shared" si="3"/>
        <v>0.2508361204</v>
      </c>
      <c r="O268" s="24">
        <f t="shared" si="4"/>
        <v>0.09364548495</v>
      </c>
      <c r="P268" s="24">
        <f t="shared" si="5"/>
        <v>0.4682274247</v>
      </c>
      <c r="Q268" s="24">
        <f t="shared" si="6"/>
        <v>0.01337792642</v>
      </c>
      <c r="R268" s="24">
        <f t="shared" si="7"/>
        <v>0.1538461538</v>
      </c>
      <c r="S268" s="17">
        <f t="shared" si="8"/>
        <v>-0.008361204013</v>
      </c>
      <c r="T268" s="17">
        <f t="shared" si="9"/>
        <v>1.433110368</v>
      </c>
      <c r="U268" s="27">
        <f t="shared" si="10"/>
        <v>4101.343781</v>
      </c>
      <c r="V268" s="14"/>
      <c r="W268" s="14"/>
      <c r="X268" s="14"/>
      <c r="Y268" s="14"/>
      <c r="Z268" s="14"/>
    </row>
    <row r="269">
      <c r="A269" s="4" t="s">
        <v>137</v>
      </c>
      <c r="B269" s="13"/>
      <c r="C269" s="12">
        <f>VLOOKUP(A269,'RHB v. LHP'!C:AH, 5, FALSE)</f>
        <v>27</v>
      </c>
      <c r="D269" s="22">
        <f>VLOOKUP(A269,'RHB v. LHP'!C:AH, 8, FALSE)</f>
        <v>47</v>
      </c>
      <c r="E269" s="22">
        <f>VLOOKUP(A269,'RHB v. LHP'!C:AH, 31, FALSE)</f>
        <v>3</v>
      </c>
      <c r="F269" s="15">
        <f>VLOOKUP(A269,'RHB v. LHP'!C:AH, 12, FALSE)</f>
        <v>0</v>
      </c>
      <c r="G269" s="15">
        <f>VLOOKUP(A269,'RHB v. LHP'!C:AH, 13, FALSE)</f>
        <v>0</v>
      </c>
      <c r="H269" s="15">
        <f>VLOOKUP(A269,'RHB v. LHP'!C:AH, 6, FALSE)</f>
        <v>3</v>
      </c>
      <c r="I269" s="15">
        <f>VLOOKUP(A269,'RHB v. LHP'!C:AH, 25, FALSE)</f>
        <v>1</v>
      </c>
      <c r="J269" s="15">
        <f>VLOOKUP(A269,'RHB v. LHP'!C:AH, 17, FALSE)</f>
        <v>4</v>
      </c>
      <c r="K269" s="23">
        <f>VLOOKUP(A269,'RHB v. LHP'!C:AH, 32, FALSE)</f>
        <v>0</v>
      </c>
      <c r="L269" s="17">
        <f t="shared" si="1"/>
        <v>1.740740741</v>
      </c>
      <c r="M269" s="17">
        <f t="shared" si="2"/>
        <v>0.4448275862</v>
      </c>
      <c r="N269" s="24">
        <f t="shared" si="3"/>
        <v>0.224137931</v>
      </c>
      <c r="O269" s="24">
        <f t="shared" si="4"/>
        <v>0.09655172414</v>
      </c>
      <c r="P269" s="24">
        <f t="shared" si="5"/>
        <v>0.5</v>
      </c>
      <c r="Q269" s="24">
        <f t="shared" si="6"/>
        <v>0.01724137931</v>
      </c>
      <c r="R269" s="24">
        <f t="shared" si="7"/>
        <v>0.1620689655</v>
      </c>
      <c r="S269" s="17">
        <f t="shared" si="8"/>
        <v>0</v>
      </c>
      <c r="T269" s="17">
        <f t="shared" si="9"/>
        <v>1.444827586</v>
      </c>
      <c r="U269" s="27">
        <f t="shared" si="10"/>
        <v>4134.876677</v>
      </c>
      <c r="V269" s="14"/>
      <c r="W269" s="14"/>
      <c r="X269" s="14"/>
      <c r="Y269" s="14"/>
      <c r="Z269" s="14"/>
    </row>
    <row r="270">
      <c r="A270" s="4" t="s">
        <v>194</v>
      </c>
      <c r="B270" s="13"/>
      <c r="C270" s="12">
        <f>VLOOKUP(A270,'RHB v. LHP'!C:AH, 5, FALSE)</f>
        <v>88</v>
      </c>
      <c r="D270" s="22">
        <f>VLOOKUP(A270,'RHB v. LHP'!C:AH, 8, FALSE)</f>
        <v>180</v>
      </c>
      <c r="E270" s="22">
        <f>VLOOKUP(A270,'RHB v. LHP'!C:AH, 31, FALSE)</f>
        <v>21</v>
      </c>
      <c r="F270" s="15">
        <f>VLOOKUP(A270,'RHB v. LHP'!C:AH, 12, FALSE)</f>
        <v>9</v>
      </c>
      <c r="G270" s="15">
        <f>VLOOKUP(A270,'RHB v. LHP'!C:AH, 13, FALSE)</f>
        <v>0</v>
      </c>
      <c r="H270" s="15">
        <f>VLOOKUP(A270,'RHB v. LHP'!C:AH, 6, FALSE)</f>
        <v>3</v>
      </c>
      <c r="I270" s="15">
        <f>VLOOKUP(A270,'RHB v. LHP'!C:AH, 25, FALSE)</f>
        <v>2</v>
      </c>
      <c r="J270" s="15">
        <f>VLOOKUP(A270,'RHB v. LHP'!C:AH, 17, FALSE)</f>
        <v>22</v>
      </c>
      <c r="K270" s="23">
        <f>VLOOKUP(A270,'RHB v. LHP'!C:AH, 32, FALSE)</f>
        <v>0</v>
      </c>
      <c r="L270" s="17">
        <f t="shared" si="1"/>
        <v>2.045454545</v>
      </c>
      <c r="M270" s="17">
        <f t="shared" si="2"/>
        <v>0.4375876578</v>
      </c>
      <c r="N270" s="24">
        <f t="shared" si="3"/>
        <v>0.2454417952</v>
      </c>
      <c r="O270" s="24">
        <f t="shared" si="4"/>
        <v>0.07854137447</v>
      </c>
      <c r="P270" s="24">
        <f t="shared" si="5"/>
        <v>0.4067321178</v>
      </c>
      <c r="Q270" s="24">
        <f t="shared" si="6"/>
        <v>0.01683029453</v>
      </c>
      <c r="R270" s="24">
        <f t="shared" si="7"/>
        <v>0.1823281907</v>
      </c>
      <c r="S270" s="17">
        <f t="shared" si="8"/>
        <v>0</v>
      </c>
      <c r="T270" s="17">
        <f t="shared" si="9"/>
        <v>1.367461431</v>
      </c>
      <c r="U270" s="27">
        <f t="shared" si="10"/>
        <v>3913.466513</v>
      </c>
      <c r="V270" s="14"/>
      <c r="W270" s="14"/>
      <c r="X270" s="14"/>
      <c r="Y270" s="14"/>
      <c r="Z270" s="14"/>
    </row>
    <row r="271">
      <c r="A271" s="4" t="s">
        <v>291</v>
      </c>
      <c r="B271" s="13"/>
      <c r="C271" s="12">
        <f>VLOOKUP(A271,'RHB v. LHP'!C:AH, 5, FALSE)</f>
        <v>49</v>
      </c>
      <c r="D271" s="22">
        <f>VLOOKUP(A271,'RHB v. LHP'!C:AH, 8, FALSE)</f>
        <v>100</v>
      </c>
      <c r="E271" s="22">
        <f>VLOOKUP(A271,'RHB v. LHP'!C:AH, 31, FALSE)</f>
        <v>18</v>
      </c>
      <c r="F271" s="15">
        <f>VLOOKUP(A271,'RHB v. LHP'!C:AH, 12, FALSE)</f>
        <v>3</v>
      </c>
      <c r="G271" s="15">
        <f>VLOOKUP(A271,'RHB v. LHP'!C:AH, 13, FALSE)</f>
        <v>0</v>
      </c>
      <c r="H271" s="15">
        <f>VLOOKUP(A271,'RHB v. LHP'!C:AH, 6, FALSE)</f>
        <v>1</v>
      </c>
      <c r="I271" s="15">
        <f>VLOOKUP(A271,'RHB v. LHP'!C:AH, 25, FALSE)</f>
        <v>2</v>
      </c>
      <c r="J271" s="15">
        <f>VLOOKUP(A271,'RHB v. LHP'!C:AH, 17, FALSE)</f>
        <v>10</v>
      </c>
      <c r="K271" s="23">
        <f>VLOOKUP(A271,'RHB v. LHP'!C:AH, 32, FALSE)</f>
        <v>0</v>
      </c>
      <c r="L271" s="17">
        <f t="shared" si="1"/>
        <v>2.040816327</v>
      </c>
      <c r="M271" s="17">
        <f t="shared" si="2"/>
        <v>0.4786729858</v>
      </c>
      <c r="N271" s="24">
        <f t="shared" si="3"/>
        <v>0.2290679305</v>
      </c>
      <c r="O271" s="24">
        <f t="shared" si="4"/>
        <v>0.08846761453</v>
      </c>
      <c r="P271" s="24">
        <f t="shared" si="5"/>
        <v>0.4265402844</v>
      </c>
      <c r="Q271" s="24">
        <f t="shared" si="6"/>
        <v>0.01895734597</v>
      </c>
      <c r="R271" s="24">
        <f t="shared" si="7"/>
        <v>0.1674565561</v>
      </c>
      <c r="S271" s="17">
        <f t="shared" si="8"/>
        <v>0</v>
      </c>
      <c r="T271" s="17">
        <f t="shared" si="9"/>
        <v>1.409162717</v>
      </c>
      <c r="U271" s="27">
        <f t="shared" si="10"/>
        <v>4032.809249</v>
      </c>
      <c r="V271" s="14"/>
      <c r="W271" s="14"/>
      <c r="X271" s="14"/>
      <c r="Y271" s="14"/>
      <c r="Z271" s="14"/>
    </row>
    <row r="272">
      <c r="A272" s="8" t="s">
        <v>70</v>
      </c>
      <c r="B272" s="13"/>
      <c r="C272" s="12">
        <f>VLOOKUP(A272,'RHB v. LHP'!C:AH, 5, FALSE)</f>
        <v>31</v>
      </c>
      <c r="D272" s="22">
        <f>VLOOKUP(A272,'RHB v. LHP'!C:AH, 8, FALSE)</f>
        <v>45</v>
      </c>
      <c r="E272" s="22">
        <f>VLOOKUP(A272,'RHB v. LHP'!C:AH, 31, FALSE)</f>
        <v>11</v>
      </c>
      <c r="F272" s="15">
        <f>VLOOKUP(A272,'RHB v. LHP'!C:AH, 12, FALSE)</f>
        <v>1</v>
      </c>
      <c r="G272" s="15">
        <f>VLOOKUP(A272,'RHB v. LHP'!C:AH, 13, FALSE)</f>
        <v>0</v>
      </c>
      <c r="H272" s="15">
        <f>VLOOKUP(A272,'RHB v. LHP'!C:AH, 6, FALSE)</f>
        <v>0</v>
      </c>
      <c r="I272" s="15">
        <f>VLOOKUP(A272,'RHB v. LHP'!C:AH, 25, FALSE)</f>
        <v>0</v>
      </c>
      <c r="J272" s="15">
        <f>VLOOKUP(A272,'RHB v. LHP'!C:AH, 17, FALSE)</f>
        <v>4</v>
      </c>
      <c r="K272" s="23">
        <f>VLOOKUP(A272,'RHB v. LHP'!C:AH, 32, FALSE)</f>
        <v>0</v>
      </c>
      <c r="L272" s="17">
        <f t="shared" si="1"/>
        <v>1.451612903</v>
      </c>
      <c r="M272" s="17">
        <f t="shared" si="2"/>
        <v>0.4878892734</v>
      </c>
      <c r="N272" s="24">
        <f t="shared" si="3"/>
        <v>0.2335640138</v>
      </c>
      <c r="O272" s="24">
        <f t="shared" si="4"/>
        <v>0.09688581315</v>
      </c>
      <c r="P272" s="24">
        <f t="shared" si="5"/>
        <v>0.4498269896</v>
      </c>
      <c r="Q272" s="24">
        <f t="shared" si="6"/>
        <v>0.01384083045</v>
      </c>
      <c r="R272" s="24">
        <f t="shared" si="7"/>
        <v>0.1626297578</v>
      </c>
      <c r="S272" s="17">
        <f t="shared" si="8"/>
        <v>0</v>
      </c>
      <c r="T272" s="17">
        <f t="shared" si="9"/>
        <v>1.444636678</v>
      </c>
      <c r="U272" s="27">
        <f t="shared" si="10"/>
        <v>4134.330327</v>
      </c>
      <c r="V272" s="14"/>
      <c r="W272" s="14"/>
      <c r="X272" s="14"/>
      <c r="Y272" s="14"/>
      <c r="Z272" s="14"/>
    </row>
    <row r="273">
      <c r="A273" s="8" t="s">
        <v>124</v>
      </c>
      <c r="B273" s="13"/>
      <c r="C273" s="12">
        <f>VLOOKUP(A273,'RHB v. LHP'!C:AH, 5, FALSE)</f>
        <v>49</v>
      </c>
      <c r="D273" s="22">
        <f>VLOOKUP(A273,'RHB v. LHP'!C:AH, 8, FALSE)</f>
        <v>98</v>
      </c>
      <c r="E273" s="22">
        <f>VLOOKUP(A273,'RHB v. LHP'!C:AH, 31, FALSE)</f>
        <v>17</v>
      </c>
      <c r="F273" s="15">
        <f>VLOOKUP(A273,'RHB v. LHP'!C:AH, 12, FALSE)</f>
        <v>7</v>
      </c>
      <c r="G273" s="15">
        <f>VLOOKUP(A273,'RHB v. LHP'!C:AH, 13, FALSE)</f>
        <v>0</v>
      </c>
      <c r="H273" s="15">
        <f>VLOOKUP(A273,'RHB v. LHP'!C:AH, 6, FALSE)</f>
        <v>0</v>
      </c>
      <c r="I273" s="15">
        <f>VLOOKUP(A273,'RHB v. LHP'!C:AH, 25, FALSE)</f>
        <v>0</v>
      </c>
      <c r="J273" s="15">
        <f>VLOOKUP(A273,'RHB v. LHP'!C:AH, 17, FALSE)</f>
        <v>7</v>
      </c>
      <c r="K273" s="23">
        <f>VLOOKUP(A273,'RHB v. LHP'!C:AH, 32, FALSE)</f>
        <v>0</v>
      </c>
      <c r="L273" s="17">
        <f t="shared" si="1"/>
        <v>2</v>
      </c>
      <c r="M273" s="17">
        <f t="shared" si="2"/>
        <v>0.4754358162</v>
      </c>
      <c r="N273" s="24">
        <f t="shared" si="3"/>
        <v>0.2614896989</v>
      </c>
      <c r="O273" s="24">
        <f t="shared" si="4"/>
        <v>0.08874801902</v>
      </c>
      <c r="P273" s="24">
        <f t="shared" si="5"/>
        <v>0.412044374</v>
      </c>
      <c r="Q273" s="24">
        <f t="shared" si="6"/>
        <v>0.01267828843</v>
      </c>
      <c r="R273" s="24">
        <f t="shared" si="7"/>
        <v>0.1584786054</v>
      </c>
      <c r="S273" s="17">
        <f t="shared" si="8"/>
        <v>0</v>
      </c>
      <c r="T273" s="17">
        <f t="shared" si="9"/>
        <v>1.408874802</v>
      </c>
      <c r="U273" s="27">
        <f t="shared" si="10"/>
        <v>4031.985279</v>
      </c>
      <c r="V273" s="14"/>
      <c r="W273" s="14"/>
      <c r="X273" s="14"/>
      <c r="Y273" s="14"/>
      <c r="Z273" s="14"/>
    </row>
    <row r="274">
      <c r="A274" s="4" t="s">
        <v>71</v>
      </c>
      <c r="B274" s="13"/>
      <c r="C274" s="12">
        <f>VLOOKUP(A274,'RHB v. LHP'!C:AH, 5, FALSE)</f>
        <v>36</v>
      </c>
      <c r="D274" s="22">
        <f>VLOOKUP(A274,'RHB v. LHP'!C:AH, 8, FALSE)</f>
        <v>71</v>
      </c>
      <c r="E274" s="22">
        <f>VLOOKUP(A274,'RHB v. LHP'!C:AH, 31, FALSE)</f>
        <v>12</v>
      </c>
      <c r="F274" s="15">
        <f>VLOOKUP(A274,'RHB v. LHP'!C:AH, 12, FALSE)</f>
        <v>4</v>
      </c>
      <c r="G274" s="15">
        <f>VLOOKUP(A274,'RHB v. LHP'!C:AH, 13, FALSE)</f>
        <v>0</v>
      </c>
      <c r="H274" s="15">
        <f>VLOOKUP(A274,'RHB v. LHP'!C:AH, 6, FALSE)</f>
        <v>1</v>
      </c>
      <c r="I274" s="15">
        <f>VLOOKUP(A274,'RHB v. LHP'!C:AH, 25, FALSE)</f>
        <v>0</v>
      </c>
      <c r="J274" s="15">
        <f>VLOOKUP(A274,'RHB v. LHP'!C:AH, 17, FALSE)</f>
        <v>3</v>
      </c>
      <c r="K274" s="23">
        <f>VLOOKUP(A274,'RHB v. LHP'!C:AH, 32, FALSE)</f>
        <v>0</v>
      </c>
      <c r="L274" s="17">
        <f t="shared" si="1"/>
        <v>1.972222222</v>
      </c>
      <c r="M274" s="17">
        <f t="shared" si="2"/>
        <v>0.4718543046</v>
      </c>
      <c r="N274" s="24">
        <f t="shared" si="3"/>
        <v>0.2483443709</v>
      </c>
      <c r="O274" s="24">
        <f t="shared" si="4"/>
        <v>0.09271523179</v>
      </c>
      <c r="P274" s="24">
        <f t="shared" si="5"/>
        <v>0.4470198675</v>
      </c>
      <c r="Q274" s="24">
        <f t="shared" si="6"/>
        <v>0.01324503311</v>
      </c>
      <c r="R274" s="24">
        <f t="shared" si="7"/>
        <v>0.1523178808</v>
      </c>
      <c r="S274" s="17">
        <f t="shared" si="8"/>
        <v>0</v>
      </c>
      <c r="T274" s="17">
        <f t="shared" si="9"/>
        <v>1.425496689</v>
      </c>
      <c r="U274" s="27">
        <f t="shared" si="10"/>
        <v>4079.55459</v>
      </c>
      <c r="V274" s="14"/>
      <c r="W274" s="14"/>
      <c r="X274" s="14"/>
      <c r="Y274" s="14"/>
      <c r="Z274" s="14"/>
    </row>
    <row r="275">
      <c r="A275" s="4" t="s">
        <v>227</v>
      </c>
      <c r="B275" s="13"/>
      <c r="C275" s="12">
        <f>VLOOKUP(A275,'RHB v. LHP'!C:AH, 5, FALSE)</f>
        <v>52</v>
      </c>
      <c r="D275" s="22">
        <f>VLOOKUP(A275,'RHB v. LHP'!C:AH, 8, FALSE)</f>
        <v>115</v>
      </c>
      <c r="E275" s="22">
        <f>VLOOKUP(A275,'RHB v. LHP'!C:AH, 31, FALSE)</f>
        <v>19</v>
      </c>
      <c r="F275" s="15">
        <f>VLOOKUP(A275,'RHB v. LHP'!C:AH, 12, FALSE)</f>
        <v>5</v>
      </c>
      <c r="G275" s="15">
        <f>VLOOKUP(A275,'RHB v. LHP'!C:AH, 13, FALSE)</f>
        <v>0</v>
      </c>
      <c r="H275" s="15">
        <f>VLOOKUP(A275,'RHB v. LHP'!C:AH, 6, FALSE)</f>
        <v>2</v>
      </c>
      <c r="I275" s="15">
        <f>VLOOKUP(A275,'RHB v. LHP'!C:AH, 25, FALSE)</f>
        <v>0</v>
      </c>
      <c r="J275" s="15">
        <f>VLOOKUP(A275,'RHB v. LHP'!C:AH, 17, FALSE)</f>
        <v>10</v>
      </c>
      <c r="K275" s="23">
        <f>VLOOKUP(A275,'RHB v. LHP'!C:AH, 32, FALSE)</f>
        <v>-1</v>
      </c>
      <c r="L275" s="17">
        <f t="shared" si="1"/>
        <v>2.211538462</v>
      </c>
      <c r="M275" s="17">
        <f t="shared" si="2"/>
        <v>0.4722222222</v>
      </c>
      <c r="N275" s="24">
        <f t="shared" si="3"/>
        <v>0.2391975309</v>
      </c>
      <c r="O275" s="24">
        <f t="shared" si="4"/>
        <v>0.08641975309</v>
      </c>
      <c r="P275" s="24">
        <f t="shared" si="5"/>
        <v>0.4320987654</v>
      </c>
      <c r="Q275" s="24">
        <f t="shared" si="6"/>
        <v>0.01234567901</v>
      </c>
      <c r="R275" s="24">
        <f t="shared" si="7"/>
        <v>0.1635802469</v>
      </c>
      <c r="S275" s="17">
        <f t="shared" si="8"/>
        <v>-0.007716049383</v>
      </c>
      <c r="T275" s="17">
        <f t="shared" si="9"/>
        <v>1.398148148</v>
      </c>
      <c r="U275" s="27">
        <f t="shared" si="10"/>
        <v>4001.287229</v>
      </c>
      <c r="V275" s="14"/>
      <c r="W275" s="14"/>
      <c r="X275" s="14"/>
      <c r="Y275" s="14"/>
      <c r="Z275" s="14"/>
    </row>
    <row r="276">
      <c r="A276" s="8" t="s">
        <v>333</v>
      </c>
      <c r="B276" s="13"/>
      <c r="C276" s="12">
        <f>VLOOKUP(A276,'RHB v. LHP'!C:AH, 5, FALSE)</f>
        <v>15</v>
      </c>
      <c r="D276" s="22">
        <f>VLOOKUP(A276,'RHB v. LHP'!C:AH, 8, FALSE)</f>
        <v>33</v>
      </c>
      <c r="E276" s="22">
        <f>VLOOKUP(A276,'RHB v. LHP'!C:AH, 31, FALSE)</f>
        <v>8</v>
      </c>
      <c r="F276" s="15">
        <f>VLOOKUP(A276,'RHB v. LHP'!C:AH, 12, FALSE)</f>
        <v>0</v>
      </c>
      <c r="G276" s="15">
        <f>VLOOKUP(A276,'RHB v. LHP'!C:AH, 13, FALSE)</f>
        <v>0</v>
      </c>
      <c r="H276" s="15">
        <f>VLOOKUP(A276,'RHB v. LHP'!C:AH, 6, FALSE)</f>
        <v>0</v>
      </c>
      <c r="I276" s="15">
        <f>VLOOKUP(A276,'RHB v. LHP'!C:AH, 25, FALSE)</f>
        <v>1</v>
      </c>
      <c r="J276" s="15">
        <f>VLOOKUP(A276,'RHB v. LHP'!C:AH, 17, FALSE)</f>
        <v>3</v>
      </c>
      <c r="K276" s="23">
        <f>VLOOKUP(A276,'RHB v. LHP'!C:AH, 32, FALSE)</f>
        <v>0</v>
      </c>
      <c r="L276" s="17">
        <f t="shared" si="1"/>
        <v>2.2</v>
      </c>
      <c r="M276" s="17">
        <f t="shared" si="2"/>
        <v>0.4823321555</v>
      </c>
      <c r="N276" s="24">
        <f t="shared" si="3"/>
        <v>0.2296819788</v>
      </c>
      <c r="O276" s="24">
        <f t="shared" si="4"/>
        <v>0.09893992933</v>
      </c>
      <c r="P276" s="24">
        <f t="shared" si="5"/>
        <v>0.4593639576</v>
      </c>
      <c r="Q276" s="24">
        <f t="shared" si="6"/>
        <v>0.01766784452</v>
      </c>
      <c r="R276" s="24">
        <f t="shared" si="7"/>
        <v>0.1625441696</v>
      </c>
      <c r="S276" s="17">
        <f t="shared" si="8"/>
        <v>0</v>
      </c>
      <c r="T276" s="17">
        <f t="shared" si="9"/>
        <v>1.450530035</v>
      </c>
      <c r="U276" s="27">
        <f t="shared" si="10"/>
        <v>4151.196218</v>
      </c>
      <c r="V276" s="14"/>
      <c r="W276" s="14"/>
      <c r="X276" s="14"/>
      <c r="Y276" s="14"/>
      <c r="Z276" s="14"/>
    </row>
    <row r="277">
      <c r="A277" s="4" t="s">
        <v>121</v>
      </c>
      <c r="B277" s="13"/>
      <c r="C277" s="12">
        <f>VLOOKUP(A277,'RHB v. LHP'!C:AH, 5, FALSE)</f>
        <v>48</v>
      </c>
      <c r="D277" s="22">
        <f>VLOOKUP(A277,'RHB v. LHP'!C:AH, 8, FALSE)</f>
        <v>96</v>
      </c>
      <c r="E277" s="22">
        <f>VLOOKUP(A277,'RHB v. LHP'!C:AH, 31, FALSE)</f>
        <v>11</v>
      </c>
      <c r="F277" s="15">
        <f>VLOOKUP(A277,'RHB v. LHP'!C:AH, 12, FALSE)</f>
        <v>3</v>
      </c>
      <c r="G277" s="15">
        <f>VLOOKUP(A277,'RHB v. LHP'!C:AH, 13, FALSE)</f>
        <v>0</v>
      </c>
      <c r="H277" s="15">
        <f>VLOOKUP(A277,'RHB v. LHP'!C:AH, 6, FALSE)</f>
        <v>2</v>
      </c>
      <c r="I277" s="15">
        <f>VLOOKUP(A277,'RHB v. LHP'!C:AH, 25, FALSE)</f>
        <v>1</v>
      </c>
      <c r="J277" s="15">
        <f>VLOOKUP(A277,'RHB v. LHP'!C:AH, 17, FALSE)</f>
        <v>8</v>
      </c>
      <c r="K277" s="23">
        <f>VLOOKUP(A277,'RHB v. LHP'!C:AH, 32, FALSE)</f>
        <v>2</v>
      </c>
      <c r="L277" s="17">
        <f t="shared" si="1"/>
        <v>2</v>
      </c>
      <c r="M277" s="17">
        <f t="shared" si="2"/>
        <v>0.4483306836</v>
      </c>
      <c r="N277" s="24">
        <f t="shared" si="3"/>
        <v>0.2305246423</v>
      </c>
      <c r="O277" s="24">
        <f t="shared" si="4"/>
        <v>0.08903020668</v>
      </c>
      <c r="P277" s="24">
        <f t="shared" si="5"/>
        <v>0.4451510334</v>
      </c>
      <c r="Q277" s="24">
        <f t="shared" si="6"/>
        <v>0.01589825119</v>
      </c>
      <c r="R277" s="24">
        <f t="shared" si="7"/>
        <v>0.1621621622</v>
      </c>
      <c r="S277" s="17">
        <f t="shared" si="8"/>
        <v>0.01589825119</v>
      </c>
      <c r="T277" s="17">
        <f t="shared" si="9"/>
        <v>1.406995231</v>
      </c>
      <c r="U277" s="27">
        <f t="shared" si="10"/>
        <v>4026.606232</v>
      </c>
      <c r="V277" s="14"/>
      <c r="W277" s="14"/>
      <c r="X277" s="14"/>
      <c r="Y277" s="14"/>
      <c r="Z277" s="14"/>
    </row>
    <row r="278">
      <c r="A278" s="8" t="s">
        <v>456</v>
      </c>
      <c r="B278" s="13"/>
      <c r="C278" s="12">
        <f>VLOOKUP(A278,'RHB v. LHP'!C:AH, 5, FALSE)</f>
        <v>18</v>
      </c>
      <c r="D278" s="22">
        <f>VLOOKUP(A278,'RHB v. LHP'!C:AH, 8, FALSE)</f>
        <v>30</v>
      </c>
      <c r="E278" s="22">
        <f>VLOOKUP(A278,'RHB v. LHP'!C:AH, 31, FALSE)</f>
        <v>3</v>
      </c>
      <c r="F278" s="15">
        <f>VLOOKUP(A278,'RHB v. LHP'!C:AH, 12, FALSE)</f>
        <v>3</v>
      </c>
      <c r="G278" s="15">
        <f>VLOOKUP(A278,'RHB v. LHP'!C:AH, 13, FALSE)</f>
        <v>0</v>
      </c>
      <c r="H278" s="15">
        <f>VLOOKUP(A278,'RHB v. LHP'!C:AH, 6, FALSE)</f>
        <v>0</v>
      </c>
      <c r="I278" s="15">
        <f>VLOOKUP(A278,'RHB v. LHP'!C:AH, 25, FALSE)</f>
        <v>0</v>
      </c>
      <c r="J278" s="15">
        <f>VLOOKUP(A278,'RHB v. LHP'!C:AH, 17, FALSE)</f>
        <v>2</v>
      </c>
      <c r="K278" s="23">
        <f>VLOOKUP(A278,'RHB v. LHP'!C:AH, 32, FALSE)</f>
        <v>0</v>
      </c>
      <c r="L278" s="17">
        <f t="shared" si="1"/>
        <v>1.666666667</v>
      </c>
      <c r="M278" s="17">
        <f t="shared" si="2"/>
        <v>0.458259325</v>
      </c>
      <c r="N278" s="24">
        <f t="shared" si="3"/>
        <v>0.2575488455</v>
      </c>
      <c r="O278" s="24">
        <f t="shared" si="4"/>
        <v>0.09946714032</v>
      </c>
      <c r="P278" s="24">
        <f t="shared" si="5"/>
        <v>0.4618117229</v>
      </c>
      <c r="Q278" s="24">
        <f t="shared" si="6"/>
        <v>0.01420959147</v>
      </c>
      <c r="R278" s="24">
        <f t="shared" si="7"/>
        <v>0.1598579041</v>
      </c>
      <c r="S278" s="17">
        <f t="shared" si="8"/>
        <v>0</v>
      </c>
      <c r="T278" s="17">
        <f t="shared" si="9"/>
        <v>1.451154529</v>
      </c>
      <c r="U278" s="27">
        <f t="shared" si="10"/>
        <v>4152.983425</v>
      </c>
      <c r="V278" s="14"/>
      <c r="W278" s="14"/>
      <c r="X278" s="14"/>
      <c r="Y278" s="14"/>
      <c r="Z278" s="14"/>
    </row>
    <row r="279">
      <c r="A279" s="4" t="s">
        <v>170</v>
      </c>
      <c r="B279" s="13"/>
      <c r="C279" s="12">
        <f>VLOOKUP(A279,'RHB v. LHP'!C:AH, 5, FALSE)</f>
        <v>39</v>
      </c>
      <c r="D279" s="22">
        <f>VLOOKUP(A279,'RHB v. LHP'!C:AH, 8, FALSE)</f>
        <v>74</v>
      </c>
      <c r="E279" s="22">
        <f>VLOOKUP(A279,'RHB v. LHP'!C:AH, 31, FALSE)</f>
        <v>5</v>
      </c>
      <c r="F279" s="15">
        <f>VLOOKUP(A279,'RHB v. LHP'!C:AH, 12, FALSE)</f>
        <v>0</v>
      </c>
      <c r="G279" s="15">
        <f>VLOOKUP(A279,'RHB v. LHP'!C:AH, 13, FALSE)</f>
        <v>0</v>
      </c>
      <c r="H279" s="15">
        <f>VLOOKUP(A279,'RHB v. LHP'!C:AH, 6, FALSE)</f>
        <v>4</v>
      </c>
      <c r="I279" s="15">
        <f>VLOOKUP(A279,'RHB v. LHP'!C:AH, 25, FALSE)</f>
        <v>0</v>
      </c>
      <c r="J279" s="15">
        <f>VLOOKUP(A279,'RHB v. LHP'!C:AH, 17, FALSE)</f>
        <v>9</v>
      </c>
      <c r="K279" s="23">
        <f>VLOOKUP(A279,'RHB v. LHP'!C:AH, 32, FALSE)</f>
        <v>0</v>
      </c>
      <c r="L279" s="17">
        <f t="shared" si="1"/>
        <v>1.897435897</v>
      </c>
      <c r="M279" s="17">
        <f t="shared" si="2"/>
        <v>0.4349258649</v>
      </c>
      <c r="N279" s="24">
        <f t="shared" si="3"/>
        <v>0.2141680395</v>
      </c>
      <c r="O279" s="24">
        <f t="shared" si="4"/>
        <v>0.09225700165</v>
      </c>
      <c r="P279" s="24">
        <f t="shared" si="5"/>
        <v>0.4942339374</v>
      </c>
      <c r="Q279" s="24">
        <f t="shared" si="6"/>
        <v>0.01317957166</v>
      </c>
      <c r="R279" s="24">
        <f t="shared" si="7"/>
        <v>0.1713344316</v>
      </c>
      <c r="S279" s="17">
        <f t="shared" si="8"/>
        <v>0</v>
      </c>
      <c r="T279" s="17">
        <f t="shared" si="9"/>
        <v>1.420098847</v>
      </c>
      <c r="U279" s="27">
        <f t="shared" si="10"/>
        <v>4064.106788</v>
      </c>
      <c r="V279" s="14"/>
      <c r="W279" s="14"/>
      <c r="X279" s="14"/>
      <c r="Y279" s="14"/>
      <c r="Z279" s="14"/>
    </row>
    <row r="280">
      <c r="A280" s="4" t="s">
        <v>181</v>
      </c>
      <c r="B280" s="13"/>
      <c r="C280" s="12">
        <f>VLOOKUP(A280,'RHB v. LHP'!C:AH, 5, FALSE)</f>
        <v>48</v>
      </c>
      <c r="D280" s="22">
        <f>VLOOKUP(A280,'RHB v. LHP'!C:AH, 8, FALSE)</f>
        <v>86</v>
      </c>
      <c r="E280" s="22">
        <f>VLOOKUP(A280,'RHB v. LHP'!C:AH, 31, FALSE)</f>
        <v>13</v>
      </c>
      <c r="F280" s="15">
        <f>VLOOKUP(A280,'RHB v. LHP'!C:AH, 12, FALSE)</f>
        <v>4</v>
      </c>
      <c r="G280" s="15">
        <f>VLOOKUP(A280,'RHB v. LHP'!C:AH, 13, FALSE)</f>
        <v>0</v>
      </c>
      <c r="H280" s="15">
        <f>VLOOKUP(A280,'RHB v. LHP'!C:AH, 6, FALSE)</f>
        <v>1</v>
      </c>
      <c r="I280" s="15">
        <f>VLOOKUP(A280,'RHB v. LHP'!C:AH, 25, FALSE)</f>
        <v>2</v>
      </c>
      <c r="J280" s="15">
        <f>VLOOKUP(A280,'RHB v. LHP'!C:AH, 17, FALSE)</f>
        <v>6</v>
      </c>
      <c r="K280" s="23">
        <f>VLOOKUP(A280,'RHB v. LHP'!C:AH, 32, FALSE)</f>
        <v>0</v>
      </c>
      <c r="L280" s="17">
        <f t="shared" si="1"/>
        <v>1.791666667</v>
      </c>
      <c r="M280" s="17">
        <f t="shared" si="2"/>
        <v>0.465266559</v>
      </c>
      <c r="N280" s="24">
        <f t="shared" si="3"/>
        <v>0.2423263328</v>
      </c>
      <c r="O280" s="24">
        <f t="shared" si="4"/>
        <v>0.09046849758</v>
      </c>
      <c r="P280" s="24">
        <f t="shared" si="5"/>
        <v>0.436187399</v>
      </c>
      <c r="Q280" s="24">
        <f t="shared" si="6"/>
        <v>0.01938610662</v>
      </c>
      <c r="R280" s="24">
        <f t="shared" si="7"/>
        <v>0.1583198708</v>
      </c>
      <c r="S280" s="17">
        <f t="shared" si="8"/>
        <v>0</v>
      </c>
      <c r="T280" s="17">
        <f t="shared" si="9"/>
        <v>1.411954766</v>
      </c>
      <c r="U280" s="27">
        <f t="shared" si="10"/>
        <v>4040.799667</v>
      </c>
      <c r="V280" s="14"/>
      <c r="W280" s="14"/>
      <c r="X280" s="14"/>
      <c r="Y280" s="14"/>
      <c r="Z280" s="14"/>
    </row>
    <row r="281">
      <c r="A281" s="4" t="s">
        <v>94</v>
      </c>
      <c r="B281" s="13"/>
      <c r="C281" s="12">
        <f>VLOOKUP(A281,'RHB v. LHP'!C:AH, 5, FALSE)</f>
        <v>24</v>
      </c>
      <c r="D281" s="22">
        <f>VLOOKUP(A281,'RHB v. LHP'!C:AH, 8, FALSE)</f>
        <v>49</v>
      </c>
      <c r="E281" s="22">
        <f>VLOOKUP(A281,'RHB v. LHP'!C:AH, 31, FALSE)</f>
        <v>7</v>
      </c>
      <c r="F281" s="15">
        <f>VLOOKUP(A281,'RHB v. LHP'!C:AH, 12, FALSE)</f>
        <v>2</v>
      </c>
      <c r="G281" s="15">
        <f>VLOOKUP(A281,'RHB v. LHP'!C:AH, 13, FALSE)</f>
        <v>0</v>
      </c>
      <c r="H281" s="15">
        <f>VLOOKUP(A281,'RHB v. LHP'!C:AH, 6, FALSE)</f>
        <v>1</v>
      </c>
      <c r="I281" s="15">
        <f>VLOOKUP(A281,'RHB v. LHP'!C:AH, 25, FALSE)</f>
        <v>0</v>
      </c>
      <c r="J281" s="15">
        <f>VLOOKUP(A281,'RHB v. LHP'!C:AH, 17, FALSE)</f>
        <v>3</v>
      </c>
      <c r="K281" s="23">
        <f>VLOOKUP(A281,'RHB v. LHP'!C:AH, 32, FALSE)</f>
        <v>0</v>
      </c>
      <c r="L281" s="17">
        <f t="shared" si="1"/>
        <v>2.041666667</v>
      </c>
      <c r="M281" s="17">
        <f t="shared" si="2"/>
        <v>0.4639175258</v>
      </c>
      <c r="N281" s="24">
        <f t="shared" si="3"/>
        <v>0.2405498282</v>
      </c>
      <c r="O281" s="24">
        <f t="shared" si="4"/>
        <v>0.09621993127</v>
      </c>
      <c r="P281" s="24">
        <f t="shared" si="5"/>
        <v>0.4639175258</v>
      </c>
      <c r="Q281" s="24">
        <f t="shared" si="6"/>
        <v>0.01374570447</v>
      </c>
      <c r="R281" s="24">
        <f t="shared" si="7"/>
        <v>0.1580756014</v>
      </c>
      <c r="S281" s="17">
        <f t="shared" si="8"/>
        <v>0</v>
      </c>
      <c r="T281" s="17">
        <f t="shared" si="9"/>
        <v>1.436426117</v>
      </c>
      <c r="U281" s="27">
        <f t="shared" si="10"/>
        <v>4110.83295</v>
      </c>
      <c r="V281" s="14"/>
      <c r="W281" s="14"/>
      <c r="X281" s="14"/>
      <c r="Y281" s="14"/>
      <c r="Z281" s="14"/>
    </row>
    <row r="282">
      <c r="A282" s="4" t="s">
        <v>357</v>
      </c>
      <c r="B282" s="13"/>
      <c r="C282" s="12">
        <f>VLOOKUP(A282,'RHB v. LHP'!C:AH, 5, FALSE)</f>
        <v>50</v>
      </c>
      <c r="D282" s="22">
        <f>VLOOKUP(A282,'RHB v. LHP'!C:AH, 8, FALSE)</f>
        <v>104</v>
      </c>
      <c r="E282" s="22">
        <f>VLOOKUP(A282,'RHB v. LHP'!C:AH, 31, FALSE)</f>
        <v>17</v>
      </c>
      <c r="F282" s="15">
        <f>VLOOKUP(A282,'RHB v. LHP'!C:AH, 12, FALSE)</f>
        <v>2</v>
      </c>
      <c r="G282" s="15">
        <f>VLOOKUP(A282,'RHB v. LHP'!C:AH, 13, FALSE)</f>
        <v>0</v>
      </c>
      <c r="H282" s="15">
        <f>VLOOKUP(A282,'RHB v. LHP'!C:AH, 6, FALSE)</f>
        <v>3</v>
      </c>
      <c r="I282" s="15">
        <f>VLOOKUP(A282,'RHB v. LHP'!C:AH, 25, FALSE)</f>
        <v>0</v>
      </c>
      <c r="J282" s="15">
        <f>VLOOKUP(A282,'RHB v. LHP'!C:AH, 17, FALSE)</f>
        <v>6</v>
      </c>
      <c r="K282" s="23">
        <f>VLOOKUP(A282,'RHB v. LHP'!C:AH, 32, FALSE)</f>
        <v>0</v>
      </c>
      <c r="L282" s="17">
        <f t="shared" si="1"/>
        <v>2.08</v>
      </c>
      <c r="M282" s="17">
        <f t="shared" si="2"/>
        <v>0.4709576138</v>
      </c>
      <c r="N282" s="24">
        <f t="shared" si="3"/>
        <v>0.2197802198</v>
      </c>
      <c r="O282" s="24">
        <f t="shared" si="4"/>
        <v>0.08791208791</v>
      </c>
      <c r="P282" s="24">
        <f t="shared" si="5"/>
        <v>0.4552590267</v>
      </c>
      <c r="Q282" s="24">
        <f t="shared" si="6"/>
        <v>0.0125588697</v>
      </c>
      <c r="R282" s="24">
        <f t="shared" si="7"/>
        <v>0.1538461538</v>
      </c>
      <c r="S282" s="17">
        <f t="shared" si="8"/>
        <v>0</v>
      </c>
      <c r="T282" s="17">
        <f t="shared" si="9"/>
        <v>1.400313972</v>
      </c>
      <c r="U282" s="27">
        <f t="shared" si="10"/>
        <v>4007.485486</v>
      </c>
      <c r="V282" s="14"/>
      <c r="W282" s="14"/>
      <c r="X282" s="14"/>
      <c r="Y282" s="14"/>
      <c r="Z282" s="14"/>
    </row>
    <row r="283">
      <c r="A283" s="4" t="s">
        <v>322</v>
      </c>
      <c r="B283" s="13"/>
      <c r="C283" s="12">
        <f>VLOOKUP(A283,'RHB v. LHP'!C:AH, 5, FALSE)</f>
        <v>78</v>
      </c>
      <c r="D283" s="22">
        <f>VLOOKUP(A283,'RHB v. LHP'!C:AH, 8, FALSE)</f>
        <v>171</v>
      </c>
      <c r="E283" s="22">
        <f>VLOOKUP(A283,'RHB v. LHP'!C:AH, 31, FALSE)</f>
        <v>26</v>
      </c>
      <c r="F283" s="15">
        <f>VLOOKUP(A283,'RHB v. LHP'!C:AH, 12, FALSE)</f>
        <v>9</v>
      </c>
      <c r="G283" s="15">
        <f>VLOOKUP(A283,'RHB v. LHP'!C:AH, 13, FALSE)</f>
        <v>1</v>
      </c>
      <c r="H283" s="15">
        <f>VLOOKUP(A283,'RHB v. LHP'!C:AH, 6, FALSE)</f>
        <v>3</v>
      </c>
      <c r="I283" s="15">
        <f>VLOOKUP(A283,'RHB v. LHP'!C:AH, 25, FALSE)</f>
        <v>0</v>
      </c>
      <c r="J283" s="15">
        <f>VLOOKUP(A283,'RHB v. LHP'!C:AH, 17, FALSE)</f>
        <v>5</v>
      </c>
      <c r="K283" s="23">
        <f>VLOOKUP(A283,'RHB v. LHP'!C:AH, 32, FALSE)</f>
        <v>0</v>
      </c>
      <c r="L283" s="17">
        <f t="shared" si="1"/>
        <v>2.192307692</v>
      </c>
      <c r="M283" s="17">
        <f t="shared" si="2"/>
        <v>0.4644886364</v>
      </c>
      <c r="N283" s="24">
        <f t="shared" si="3"/>
        <v>0.2485795455</v>
      </c>
      <c r="O283" s="24">
        <f t="shared" si="4"/>
        <v>0.09090909091</v>
      </c>
      <c r="P283" s="24">
        <f t="shared" si="5"/>
        <v>0.4119318182</v>
      </c>
      <c r="Q283" s="24">
        <f t="shared" si="6"/>
        <v>0.01136363636</v>
      </c>
      <c r="R283" s="24">
        <f t="shared" si="7"/>
        <v>0.1363636364</v>
      </c>
      <c r="S283" s="17">
        <f t="shared" si="8"/>
        <v>0</v>
      </c>
      <c r="T283" s="17">
        <f t="shared" si="9"/>
        <v>1.363636364</v>
      </c>
      <c r="U283" s="27">
        <f t="shared" si="10"/>
        <v>3902.519754</v>
      </c>
      <c r="V283" s="14"/>
      <c r="W283" s="14"/>
      <c r="X283" s="14"/>
      <c r="Y283" s="14"/>
      <c r="Z283" s="14"/>
    </row>
    <row r="284">
      <c r="A284" s="4" t="s">
        <v>111</v>
      </c>
      <c r="B284" s="13"/>
      <c r="C284" s="12">
        <f>VLOOKUP(A284,'RHB v. LHP'!C:AH, 5, FALSE)</f>
        <v>122</v>
      </c>
      <c r="D284" s="22">
        <f>VLOOKUP(A284,'RHB v. LHP'!C:AH, 8, FALSE)</f>
        <v>226</v>
      </c>
      <c r="E284" s="22">
        <f>VLOOKUP(A284,'RHB v. LHP'!C:AH, 31, FALSE)</f>
        <v>40</v>
      </c>
      <c r="F284" s="15">
        <f>VLOOKUP(A284,'RHB v. LHP'!C:AH, 12, FALSE)</f>
        <v>11</v>
      </c>
      <c r="G284" s="15">
        <f>VLOOKUP(A284,'RHB v. LHP'!C:AH, 13, FALSE)</f>
        <v>0</v>
      </c>
      <c r="H284" s="15">
        <f>VLOOKUP(A284,'RHB v. LHP'!C:AH, 6, FALSE)</f>
        <v>2</v>
      </c>
      <c r="I284" s="15">
        <f>VLOOKUP(A284,'RHB v. LHP'!C:AH, 25, FALSE)</f>
        <v>1</v>
      </c>
      <c r="J284" s="15">
        <f>VLOOKUP(A284,'RHB v. LHP'!C:AH, 17, FALSE)</f>
        <v>15</v>
      </c>
      <c r="K284" s="23">
        <f>VLOOKUP(A284,'RHB v. LHP'!C:AH, 32, FALSE)</f>
        <v>0</v>
      </c>
      <c r="L284" s="17">
        <f t="shared" si="1"/>
        <v>1.852459016</v>
      </c>
      <c r="M284" s="17">
        <f t="shared" si="2"/>
        <v>0.4861660079</v>
      </c>
      <c r="N284" s="24">
        <f t="shared" si="3"/>
        <v>0.2437417655</v>
      </c>
      <c r="O284" s="24">
        <f t="shared" si="4"/>
        <v>0.07378129117</v>
      </c>
      <c r="P284" s="24">
        <f t="shared" si="5"/>
        <v>0.3689064559</v>
      </c>
      <c r="Q284" s="24">
        <f t="shared" si="6"/>
        <v>0.01317523057</v>
      </c>
      <c r="R284" s="24">
        <f t="shared" si="7"/>
        <v>0.1528326746</v>
      </c>
      <c r="S284" s="17">
        <f t="shared" si="8"/>
        <v>0</v>
      </c>
      <c r="T284" s="17">
        <f t="shared" si="9"/>
        <v>1.338603426</v>
      </c>
      <c r="U284" s="27">
        <f t="shared" si="10"/>
        <v>3830.879294</v>
      </c>
      <c r="V284" s="14"/>
      <c r="W284" s="14"/>
      <c r="X284" s="14"/>
      <c r="Y284" s="14"/>
      <c r="Z284" s="14"/>
    </row>
    <row r="285">
      <c r="A285" s="8" t="s">
        <v>420</v>
      </c>
      <c r="B285" s="13"/>
      <c r="C285" s="12">
        <f>VLOOKUP(A285,'RHB v. LHP'!C:AH, 5, FALSE)</f>
        <v>23</v>
      </c>
      <c r="D285" s="22">
        <f>VLOOKUP(A285,'RHB v. LHP'!C:AH, 8, FALSE)</f>
        <v>47</v>
      </c>
      <c r="E285" s="22">
        <f>VLOOKUP(A285,'RHB v. LHP'!C:AH, 31, FALSE)</f>
        <v>7</v>
      </c>
      <c r="F285" s="15">
        <f>VLOOKUP(A285,'RHB v. LHP'!C:AH, 12, FALSE)</f>
        <v>3</v>
      </c>
      <c r="G285" s="15">
        <f>VLOOKUP(A285,'RHB v. LHP'!C:AH, 13, FALSE)</f>
        <v>0</v>
      </c>
      <c r="H285" s="15">
        <f>VLOOKUP(A285,'RHB v. LHP'!C:AH, 6, FALSE)</f>
        <v>0</v>
      </c>
      <c r="I285" s="15">
        <f>VLOOKUP(A285,'RHB v. LHP'!C:AH, 25, FALSE)</f>
        <v>0</v>
      </c>
      <c r="J285" s="15">
        <f>VLOOKUP(A285,'RHB v. LHP'!C:AH, 17, FALSE)</f>
        <v>4</v>
      </c>
      <c r="K285" s="23">
        <f>VLOOKUP(A285,'RHB v. LHP'!C:AH, 32, FALSE)</f>
        <v>0</v>
      </c>
      <c r="L285" s="17">
        <f t="shared" si="1"/>
        <v>2.043478261</v>
      </c>
      <c r="M285" s="17">
        <f t="shared" si="2"/>
        <v>0.4655172414</v>
      </c>
      <c r="N285" s="24">
        <f t="shared" si="3"/>
        <v>0.25</v>
      </c>
      <c r="O285" s="24">
        <f t="shared" si="4"/>
        <v>0.09655172414</v>
      </c>
      <c r="P285" s="24">
        <f t="shared" si="5"/>
        <v>0.4482758621</v>
      </c>
      <c r="Q285" s="24">
        <f t="shared" si="6"/>
        <v>0.01379310345</v>
      </c>
      <c r="R285" s="24">
        <f t="shared" si="7"/>
        <v>0.1620689655</v>
      </c>
      <c r="S285" s="17">
        <f t="shared" si="8"/>
        <v>0</v>
      </c>
      <c r="T285" s="17">
        <f t="shared" si="9"/>
        <v>1.436206897</v>
      </c>
      <c r="U285" s="27">
        <f t="shared" si="10"/>
        <v>4110.205575</v>
      </c>
      <c r="V285" s="14"/>
      <c r="W285" s="14"/>
      <c r="X285" s="14"/>
      <c r="Y285" s="14"/>
      <c r="Z285" s="14"/>
    </row>
    <row r="286">
      <c r="A286" s="4" t="s">
        <v>187</v>
      </c>
      <c r="B286" s="13"/>
      <c r="C286" s="12">
        <f>VLOOKUP(A286,'RHB v. LHP'!C:AH, 5, FALSE)</f>
        <v>27</v>
      </c>
      <c r="D286" s="22">
        <f>VLOOKUP(A286,'RHB v. LHP'!C:AH, 8, FALSE)</f>
        <v>54</v>
      </c>
      <c r="E286" s="22">
        <f>VLOOKUP(A286,'RHB v. LHP'!C:AH, 31, FALSE)</f>
        <v>5</v>
      </c>
      <c r="F286" s="15">
        <f>VLOOKUP(A286,'RHB v. LHP'!C:AH, 12, FALSE)</f>
        <v>2</v>
      </c>
      <c r="G286" s="15">
        <f>VLOOKUP(A286,'RHB v. LHP'!C:AH, 13, FALSE)</f>
        <v>0</v>
      </c>
      <c r="H286" s="15">
        <f>VLOOKUP(A286,'RHB v. LHP'!C:AH, 6, FALSE)</f>
        <v>2</v>
      </c>
      <c r="I286" s="15">
        <f>VLOOKUP(A286,'RHB v. LHP'!C:AH, 25, FALSE)</f>
        <v>0</v>
      </c>
      <c r="J286" s="15">
        <f>VLOOKUP(A286,'RHB v. LHP'!C:AH, 17, FALSE)</f>
        <v>3</v>
      </c>
      <c r="K286" s="23">
        <f>VLOOKUP(A286,'RHB v. LHP'!C:AH, 32, FALSE)</f>
        <v>0</v>
      </c>
      <c r="L286" s="17">
        <f t="shared" si="1"/>
        <v>2</v>
      </c>
      <c r="M286" s="17">
        <f t="shared" si="2"/>
        <v>0.4497444634</v>
      </c>
      <c r="N286" s="24">
        <f t="shared" si="3"/>
        <v>0.2385008518</v>
      </c>
      <c r="O286" s="24">
        <f t="shared" si="4"/>
        <v>0.09540034072</v>
      </c>
      <c r="P286" s="24">
        <f t="shared" si="5"/>
        <v>0.4770017036</v>
      </c>
      <c r="Q286" s="24">
        <f t="shared" si="6"/>
        <v>0.0136286201</v>
      </c>
      <c r="R286" s="24">
        <f t="shared" si="7"/>
        <v>0.1567291312</v>
      </c>
      <c r="S286" s="17">
        <f t="shared" si="8"/>
        <v>0</v>
      </c>
      <c r="T286" s="17">
        <f t="shared" si="9"/>
        <v>1.431005111</v>
      </c>
      <c r="U286" s="27">
        <f t="shared" si="10"/>
        <v>4095.318856</v>
      </c>
      <c r="V286" s="14"/>
      <c r="W286" s="14"/>
      <c r="X286" s="14"/>
      <c r="Y286" s="14"/>
      <c r="Z286" s="14"/>
    </row>
    <row r="287">
      <c r="A287" s="4" t="s">
        <v>373</v>
      </c>
      <c r="B287" s="13"/>
      <c r="C287" s="12">
        <f>VLOOKUP(A287,'RHB v. LHP'!C:AH, 5, FALSE)</f>
        <v>27</v>
      </c>
      <c r="D287" s="22">
        <f>VLOOKUP(A287,'RHB v. LHP'!C:AH, 8, FALSE)</f>
        <v>55</v>
      </c>
      <c r="E287" s="22">
        <f>VLOOKUP(A287,'RHB v. LHP'!C:AH, 31, FALSE)</f>
        <v>11</v>
      </c>
      <c r="F287" s="15">
        <f>VLOOKUP(A287,'RHB v. LHP'!C:AH, 12, FALSE)</f>
        <v>1</v>
      </c>
      <c r="G287" s="15">
        <f>VLOOKUP(A287,'RHB v. LHP'!C:AH, 13, FALSE)</f>
        <v>0</v>
      </c>
      <c r="H287" s="15">
        <f>VLOOKUP(A287,'RHB v. LHP'!C:AH, 6, FALSE)</f>
        <v>1</v>
      </c>
      <c r="I287" s="15">
        <f>VLOOKUP(A287,'RHB v. LHP'!C:AH, 25, FALSE)</f>
        <v>1</v>
      </c>
      <c r="J287" s="15">
        <f>VLOOKUP(A287,'RHB v. LHP'!C:AH, 17, FALSE)</f>
        <v>1</v>
      </c>
      <c r="K287" s="23">
        <f>VLOOKUP(A287,'RHB v. LHP'!C:AH, 32, FALSE)</f>
        <v>0</v>
      </c>
      <c r="L287" s="17">
        <f t="shared" si="1"/>
        <v>2.037037037</v>
      </c>
      <c r="M287" s="17">
        <f t="shared" si="2"/>
        <v>0.4795918367</v>
      </c>
      <c r="N287" s="24">
        <f t="shared" si="3"/>
        <v>0.2295918367</v>
      </c>
      <c r="O287" s="24">
        <f t="shared" si="4"/>
        <v>0.09523809524</v>
      </c>
      <c r="P287" s="24">
        <f t="shared" si="5"/>
        <v>0.4591836735</v>
      </c>
      <c r="Q287" s="24">
        <f t="shared" si="6"/>
        <v>0.01700680272</v>
      </c>
      <c r="R287" s="24">
        <f t="shared" si="7"/>
        <v>0.1496598639</v>
      </c>
      <c r="S287" s="17">
        <f t="shared" si="8"/>
        <v>0</v>
      </c>
      <c r="T287" s="17">
        <f t="shared" si="9"/>
        <v>1.430272109</v>
      </c>
      <c r="U287" s="27">
        <f t="shared" si="10"/>
        <v>4093.221116</v>
      </c>
      <c r="V287" s="14"/>
      <c r="W287" s="14"/>
      <c r="X287" s="14"/>
      <c r="Y287" s="14"/>
      <c r="Z287" s="14"/>
    </row>
    <row r="288">
      <c r="A288" s="8" t="s">
        <v>376</v>
      </c>
      <c r="B288" s="13"/>
      <c r="C288" s="12">
        <f>VLOOKUP(A288,'RHB v. LHP'!C:AH, 5, FALSE)</f>
        <v>19</v>
      </c>
      <c r="D288" s="22">
        <f>VLOOKUP(A288,'RHB v. LHP'!C:AH, 8, FALSE)</f>
        <v>33</v>
      </c>
      <c r="E288" s="22">
        <f>VLOOKUP(A288,'RHB v. LHP'!C:AH, 31, FALSE)</f>
        <v>5</v>
      </c>
      <c r="F288" s="15">
        <f>VLOOKUP(A288,'RHB v. LHP'!C:AH, 12, FALSE)</f>
        <v>0</v>
      </c>
      <c r="G288" s="15">
        <f>VLOOKUP(A288,'RHB v. LHP'!C:AH, 13, FALSE)</f>
        <v>0</v>
      </c>
      <c r="H288" s="15">
        <f>VLOOKUP(A288,'RHB v. LHP'!C:AH, 6, FALSE)</f>
        <v>0</v>
      </c>
      <c r="I288" s="15">
        <f>VLOOKUP(A288,'RHB v. LHP'!C:AH, 25, FALSE)</f>
        <v>1</v>
      </c>
      <c r="J288" s="15">
        <f>VLOOKUP(A288,'RHB v. LHP'!C:AH, 17, FALSE)</f>
        <v>6</v>
      </c>
      <c r="K288" s="23">
        <f>VLOOKUP(A288,'RHB v. LHP'!C:AH, 32, FALSE)</f>
        <v>0</v>
      </c>
      <c r="L288" s="17">
        <f t="shared" si="1"/>
        <v>1.736842105</v>
      </c>
      <c r="M288" s="17">
        <f t="shared" si="2"/>
        <v>0.4664310954</v>
      </c>
      <c r="N288" s="24">
        <f t="shared" si="3"/>
        <v>0.2296819788</v>
      </c>
      <c r="O288" s="24">
        <f t="shared" si="4"/>
        <v>0.09893992933</v>
      </c>
      <c r="P288" s="24">
        <f t="shared" si="5"/>
        <v>0.4593639576</v>
      </c>
      <c r="Q288" s="24">
        <f t="shared" si="6"/>
        <v>0.01766784452</v>
      </c>
      <c r="R288" s="24">
        <f t="shared" si="7"/>
        <v>0.1731448763</v>
      </c>
      <c r="S288" s="17">
        <f t="shared" si="8"/>
        <v>0</v>
      </c>
      <c r="T288" s="17">
        <f t="shared" si="9"/>
        <v>1.445229682</v>
      </c>
      <c r="U288" s="27">
        <f t="shared" si="10"/>
        <v>4136.027414</v>
      </c>
      <c r="V288" s="14"/>
      <c r="W288" s="14"/>
      <c r="X288" s="14"/>
      <c r="Y288" s="14"/>
      <c r="Z288" s="14"/>
    </row>
    <row r="289">
      <c r="A289" s="8" t="s">
        <v>298</v>
      </c>
      <c r="B289" s="13"/>
      <c r="C289" s="12">
        <f>VLOOKUP(A289,'RHB v. LHP'!C:AH, 5, FALSE)</f>
        <v>26</v>
      </c>
      <c r="D289" s="22">
        <f>VLOOKUP(A289,'RHB v. LHP'!C:AH, 8, FALSE)</f>
        <v>41</v>
      </c>
      <c r="E289" s="22">
        <f>VLOOKUP(A289,'RHB v. LHP'!C:AH, 31, FALSE)</f>
        <v>7</v>
      </c>
      <c r="F289" s="15">
        <f>VLOOKUP(A289,'RHB v. LHP'!C:AH, 12, FALSE)</f>
        <v>1</v>
      </c>
      <c r="G289" s="15">
        <f>VLOOKUP(A289,'RHB v. LHP'!C:AH, 13, FALSE)</f>
        <v>0</v>
      </c>
      <c r="H289" s="15">
        <f>VLOOKUP(A289,'RHB v. LHP'!C:AH, 6, FALSE)</f>
        <v>0</v>
      </c>
      <c r="I289" s="15">
        <f>VLOOKUP(A289,'RHB v. LHP'!C:AH, 25, FALSE)</f>
        <v>0</v>
      </c>
      <c r="J289" s="15">
        <f>VLOOKUP(A289,'RHB v. LHP'!C:AH, 17, FALSE)</f>
        <v>5</v>
      </c>
      <c r="K289" s="23">
        <f>VLOOKUP(A289,'RHB v. LHP'!C:AH, 32, FALSE)</f>
        <v>0</v>
      </c>
      <c r="L289" s="17">
        <f t="shared" si="1"/>
        <v>1.576923077</v>
      </c>
      <c r="M289" s="17">
        <f t="shared" si="2"/>
        <v>0.4703832753</v>
      </c>
      <c r="N289" s="24">
        <f t="shared" si="3"/>
        <v>0.2351916376</v>
      </c>
      <c r="O289" s="24">
        <f t="shared" si="4"/>
        <v>0.09756097561</v>
      </c>
      <c r="P289" s="24">
        <f t="shared" si="5"/>
        <v>0.4529616725</v>
      </c>
      <c r="Q289" s="24">
        <f t="shared" si="6"/>
        <v>0.01393728223</v>
      </c>
      <c r="R289" s="24">
        <f t="shared" si="7"/>
        <v>0.1672473868</v>
      </c>
      <c r="S289" s="17">
        <f t="shared" si="8"/>
        <v>0</v>
      </c>
      <c r="T289" s="17">
        <f t="shared" si="9"/>
        <v>1.43728223</v>
      </c>
      <c r="U289" s="27">
        <f t="shared" si="10"/>
        <v>4113.283016</v>
      </c>
      <c r="V289" s="14"/>
      <c r="W289" s="14"/>
      <c r="X289" s="14"/>
      <c r="Y289" s="14"/>
      <c r="Z289" s="14"/>
    </row>
    <row r="290">
      <c r="A290" s="8" t="s">
        <v>375</v>
      </c>
      <c r="B290" s="13"/>
      <c r="C290" s="12">
        <f>VLOOKUP(A290,'RHB v. LHP'!C:AH, 5, FALSE)</f>
        <v>50</v>
      </c>
      <c r="D290" s="22">
        <f>VLOOKUP(A290,'RHB v. LHP'!C:AH, 8, FALSE)</f>
        <v>106</v>
      </c>
      <c r="E290" s="22">
        <f>VLOOKUP(A290,'RHB v. LHP'!C:AH, 31, FALSE)</f>
        <v>21</v>
      </c>
      <c r="F290" s="15">
        <f>VLOOKUP(A290,'RHB v. LHP'!C:AH, 12, FALSE)</f>
        <v>5</v>
      </c>
      <c r="G290" s="15">
        <f>VLOOKUP(A290,'RHB v. LHP'!C:AH, 13, FALSE)</f>
        <v>0</v>
      </c>
      <c r="H290" s="15">
        <f>VLOOKUP(A290,'RHB v. LHP'!C:AH, 6, FALSE)</f>
        <v>0</v>
      </c>
      <c r="I290" s="15">
        <f>VLOOKUP(A290,'RHB v. LHP'!C:AH, 25, FALSE)</f>
        <v>0</v>
      </c>
      <c r="J290" s="15">
        <f>VLOOKUP(A290,'RHB v. LHP'!C:AH, 17, FALSE)</f>
        <v>7</v>
      </c>
      <c r="K290" s="23">
        <f>VLOOKUP(A290,'RHB v. LHP'!C:AH, 32, FALSE)</f>
        <v>0</v>
      </c>
      <c r="L290" s="17">
        <f t="shared" si="1"/>
        <v>2.12</v>
      </c>
      <c r="M290" s="17">
        <f t="shared" si="2"/>
        <v>0.4882629108</v>
      </c>
      <c r="N290" s="24">
        <f t="shared" si="3"/>
        <v>0.2425665102</v>
      </c>
      <c r="O290" s="24">
        <f t="shared" si="4"/>
        <v>0.08763693271</v>
      </c>
      <c r="P290" s="24">
        <f t="shared" si="5"/>
        <v>0.406885759</v>
      </c>
      <c r="Q290" s="24">
        <f t="shared" si="6"/>
        <v>0.01251956182</v>
      </c>
      <c r="R290" s="24">
        <f t="shared" si="7"/>
        <v>0.1564945227</v>
      </c>
      <c r="S290" s="17">
        <f t="shared" si="8"/>
        <v>0</v>
      </c>
      <c r="T290" s="17">
        <f t="shared" si="9"/>
        <v>1.394366197</v>
      </c>
      <c r="U290" s="27">
        <f t="shared" si="10"/>
        <v>3990.463861</v>
      </c>
      <c r="V290" s="14"/>
      <c r="W290" s="14"/>
      <c r="X290" s="14"/>
      <c r="Y290" s="14"/>
      <c r="Z290" s="14"/>
    </row>
    <row r="291">
      <c r="A291" s="8" t="s">
        <v>248</v>
      </c>
      <c r="B291" s="13"/>
      <c r="C291" s="12">
        <f>VLOOKUP(A291,'RHB v. LHP'!C:AH, 5, FALSE)</f>
        <v>51</v>
      </c>
      <c r="D291" s="22">
        <f>VLOOKUP(A291,'RHB v. LHP'!C:AH, 8, FALSE)</f>
        <v>65</v>
      </c>
      <c r="E291" s="22">
        <f>VLOOKUP(A291,'RHB v. LHP'!C:AH, 31, FALSE)</f>
        <v>11</v>
      </c>
      <c r="F291" s="15">
        <f>VLOOKUP(A291,'RHB v. LHP'!C:AH, 12, FALSE)</f>
        <v>3</v>
      </c>
      <c r="G291" s="15">
        <f>VLOOKUP(A291,'RHB v. LHP'!C:AH, 13, FALSE)</f>
        <v>0</v>
      </c>
      <c r="H291" s="15">
        <f>VLOOKUP(A291,'RHB v. LHP'!C:AH, 6, FALSE)</f>
        <v>0</v>
      </c>
      <c r="I291" s="15">
        <f>VLOOKUP(A291,'RHB v. LHP'!C:AH, 25, FALSE)</f>
        <v>0</v>
      </c>
      <c r="J291" s="15">
        <f>VLOOKUP(A291,'RHB v. LHP'!C:AH, 17, FALSE)</f>
        <v>6</v>
      </c>
      <c r="K291" s="23">
        <f>VLOOKUP(A291,'RHB v. LHP'!C:AH, 32, FALSE)</f>
        <v>0</v>
      </c>
      <c r="L291" s="17">
        <f t="shared" si="1"/>
        <v>1.274509804</v>
      </c>
      <c r="M291" s="17">
        <f t="shared" si="2"/>
        <v>0.4715719064</v>
      </c>
      <c r="N291" s="24">
        <f t="shared" si="3"/>
        <v>0.2424749164</v>
      </c>
      <c r="O291" s="24">
        <f t="shared" si="4"/>
        <v>0.09364548495</v>
      </c>
      <c r="P291" s="24">
        <f t="shared" si="5"/>
        <v>0.4347826087</v>
      </c>
      <c r="Q291" s="24">
        <f t="shared" si="6"/>
        <v>0.01337792642</v>
      </c>
      <c r="R291" s="24">
        <f t="shared" si="7"/>
        <v>0.1638795987</v>
      </c>
      <c r="S291" s="17">
        <f t="shared" si="8"/>
        <v>0</v>
      </c>
      <c r="T291" s="17">
        <f t="shared" si="9"/>
        <v>1.419732441</v>
      </c>
      <c r="U291" s="27">
        <f t="shared" si="10"/>
        <v>4063.058192</v>
      </c>
      <c r="V291" s="14"/>
      <c r="W291" s="14"/>
      <c r="X291" s="14"/>
      <c r="Y291" s="14"/>
      <c r="Z291" s="14"/>
    </row>
    <row r="292">
      <c r="A292" s="4" t="s">
        <v>41</v>
      </c>
      <c r="B292" s="13"/>
      <c r="C292" s="12">
        <f>VLOOKUP(A292,'RHB v. LHP'!C:AH, 5, FALSE)</f>
        <v>20</v>
      </c>
      <c r="D292" s="22">
        <f>VLOOKUP(A292,'RHB v. LHP'!C:AH, 8, FALSE)</f>
        <v>31</v>
      </c>
      <c r="E292" s="22">
        <f>VLOOKUP(A292,'RHB v. LHP'!C:AH, 31, FALSE)</f>
        <v>2</v>
      </c>
      <c r="F292" s="15">
        <f>VLOOKUP(A292,'RHB v. LHP'!C:AH, 12, FALSE)</f>
        <v>1</v>
      </c>
      <c r="G292" s="15">
        <f>VLOOKUP(A292,'RHB v. LHP'!C:AH, 13, FALSE)</f>
        <v>0</v>
      </c>
      <c r="H292" s="15">
        <f>VLOOKUP(A292,'RHB v. LHP'!C:AH, 6, FALSE)</f>
        <v>1</v>
      </c>
      <c r="I292" s="15">
        <f>VLOOKUP(A292,'RHB v. LHP'!C:AH, 25, FALSE)</f>
        <v>1</v>
      </c>
      <c r="J292" s="15">
        <f>VLOOKUP(A292,'RHB v. LHP'!C:AH, 17, FALSE)</f>
        <v>1</v>
      </c>
      <c r="K292" s="23">
        <f>VLOOKUP(A292,'RHB v. LHP'!C:AH, 32, FALSE)</f>
        <v>0</v>
      </c>
      <c r="L292" s="17">
        <f t="shared" si="1"/>
        <v>1.55</v>
      </c>
      <c r="M292" s="17">
        <f t="shared" si="2"/>
        <v>0.4521276596</v>
      </c>
      <c r="N292" s="24">
        <f t="shared" si="3"/>
        <v>0.2393617021</v>
      </c>
      <c r="O292" s="24">
        <f t="shared" si="4"/>
        <v>0.09929078014</v>
      </c>
      <c r="P292" s="24">
        <f t="shared" si="5"/>
        <v>0.4787234043</v>
      </c>
      <c r="Q292" s="24">
        <f t="shared" si="6"/>
        <v>0.01773049645</v>
      </c>
      <c r="R292" s="24">
        <f t="shared" si="7"/>
        <v>0.1560283688</v>
      </c>
      <c r="S292" s="17">
        <f t="shared" si="8"/>
        <v>0</v>
      </c>
      <c r="T292" s="17">
        <f t="shared" si="9"/>
        <v>1.443262411</v>
      </c>
      <c r="U292" s="27">
        <f t="shared" si="10"/>
        <v>4130.397385</v>
      </c>
      <c r="V292" s="14"/>
      <c r="W292" s="14"/>
      <c r="X292" s="14"/>
      <c r="Y292" s="14"/>
      <c r="Z292" s="14"/>
    </row>
    <row r="293">
      <c r="A293" s="4" t="s">
        <v>395</v>
      </c>
      <c r="B293" s="13"/>
      <c r="C293" s="12">
        <f>VLOOKUP(A293,'RHB v. LHP'!C:AH, 5, FALSE)</f>
        <v>22</v>
      </c>
      <c r="D293" s="22">
        <f>VLOOKUP(A293,'RHB v. LHP'!C:AH, 8, FALSE)</f>
        <v>37</v>
      </c>
      <c r="E293" s="22">
        <f>VLOOKUP(A293,'RHB v. LHP'!C:AH, 31, FALSE)</f>
        <v>5</v>
      </c>
      <c r="F293" s="15">
        <f>VLOOKUP(A293,'RHB v. LHP'!C:AH, 12, FALSE)</f>
        <v>0</v>
      </c>
      <c r="G293" s="15">
        <f>VLOOKUP(A293,'RHB v. LHP'!C:AH, 13, FALSE)</f>
        <v>0</v>
      </c>
      <c r="H293" s="15">
        <f>VLOOKUP(A293,'RHB v. LHP'!C:AH, 6, FALSE)</f>
        <v>1</v>
      </c>
      <c r="I293" s="15">
        <f>VLOOKUP(A293,'RHB v. LHP'!C:AH, 25, FALSE)</f>
        <v>0</v>
      </c>
      <c r="J293" s="15">
        <f>VLOOKUP(A293,'RHB v. LHP'!C:AH, 17, FALSE)</f>
        <v>3</v>
      </c>
      <c r="K293" s="23">
        <f>VLOOKUP(A293,'RHB v. LHP'!C:AH, 32, FALSE)</f>
        <v>0</v>
      </c>
      <c r="L293" s="17">
        <f t="shared" si="1"/>
        <v>1.681818182</v>
      </c>
      <c r="M293" s="17">
        <f t="shared" si="2"/>
        <v>0.4631578947</v>
      </c>
      <c r="N293" s="24">
        <f t="shared" si="3"/>
        <v>0.2280701754</v>
      </c>
      <c r="O293" s="24">
        <f t="shared" si="4"/>
        <v>0.09824561404</v>
      </c>
      <c r="P293" s="24">
        <f t="shared" si="5"/>
        <v>0.4736842105</v>
      </c>
      <c r="Q293" s="24">
        <f t="shared" si="6"/>
        <v>0.01403508772</v>
      </c>
      <c r="R293" s="24">
        <f t="shared" si="7"/>
        <v>0.1614035088</v>
      </c>
      <c r="S293" s="17">
        <f t="shared" si="8"/>
        <v>0</v>
      </c>
      <c r="T293" s="17">
        <f t="shared" si="9"/>
        <v>1.438596491</v>
      </c>
      <c r="U293" s="27">
        <f t="shared" si="10"/>
        <v>4117.044231</v>
      </c>
      <c r="V293" s="14"/>
      <c r="W293" s="14"/>
      <c r="X293" s="14"/>
      <c r="Y293" s="14"/>
      <c r="Z293" s="14"/>
    </row>
    <row r="294">
      <c r="A294" s="4" t="s">
        <v>174</v>
      </c>
      <c r="B294" s="13"/>
      <c r="C294" s="12">
        <f>VLOOKUP(A294,'RHB v. LHP'!C:AH, 5, FALSE)</f>
        <v>18</v>
      </c>
      <c r="D294" s="22">
        <f>VLOOKUP(A294,'RHB v. LHP'!C:AH, 8, FALSE)</f>
        <v>37</v>
      </c>
      <c r="E294" s="22">
        <f>VLOOKUP(A294,'RHB v. LHP'!C:AH, 31, FALSE)</f>
        <v>2</v>
      </c>
      <c r="F294" s="15">
        <f>VLOOKUP(A294,'RHB v. LHP'!C:AH, 12, FALSE)</f>
        <v>0</v>
      </c>
      <c r="G294" s="15">
        <f>VLOOKUP(A294,'RHB v. LHP'!C:AH, 13, FALSE)</f>
        <v>0</v>
      </c>
      <c r="H294" s="15">
        <f>VLOOKUP(A294,'RHB v. LHP'!C:AH, 6, FALSE)</f>
        <v>2</v>
      </c>
      <c r="I294" s="15">
        <f>VLOOKUP(A294,'RHB v. LHP'!C:AH, 25, FALSE)</f>
        <v>0</v>
      </c>
      <c r="J294" s="15">
        <f>VLOOKUP(A294,'RHB v. LHP'!C:AH, 17, FALSE)</f>
        <v>0</v>
      </c>
      <c r="K294" s="23">
        <f>VLOOKUP(A294,'RHB v. LHP'!C:AH, 32, FALSE)</f>
        <v>1</v>
      </c>
      <c r="L294" s="17">
        <f t="shared" si="1"/>
        <v>2.055555556</v>
      </c>
      <c r="M294" s="17">
        <f t="shared" si="2"/>
        <v>0.4473684211</v>
      </c>
      <c r="N294" s="24">
        <f t="shared" si="3"/>
        <v>0.2280701754</v>
      </c>
      <c r="O294" s="24">
        <f t="shared" si="4"/>
        <v>0.09824561404</v>
      </c>
      <c r="P294" s="24">
        <f t="shared" si="5"/>
        <v>0.4912280702</v>
      </c>
      <c r="Q294" s="24">
        <f t="shared" si="6"/>
        <v>0.01403508772</v>
      </c>
      <c r="R294" s="24">
        <f t="shared" si="7"/>
        <v>0.150877193</v>
      </c>
      <c r="S294" s="17">
        <f t="shared" si="8"/>
        <v>0.008771929825</v>
      </c>
      <c r="T294" s="17">
        <f t="shared" si="9"/>
        <v>1.438596491</v>
      </c>
      <c r="U294" s="27">
        <f t="shared" si="10"/>
        <v>4117.044231</v>
      </c>
      <c r="V294" s="14"/>
      <c r="W294" s="14"/>
      <c r="X294" s="14"/>
      <c r="Y294" s="14"/>
      <c r="Z294" s="14"/>
    </row>
    <row r="295">
      <c r="A295" s="8" t="s">
        <v>449</v>
      </c>
      <c r="B295" s="13"/>
      <c r="C295" s="12">
        <f>VLOOKUP(A295,'RHB v. LHP'!C:AH, 5, FALSE)</f>
        <v>21</v>
      </c>
      <c r="D295" s="22">
        <f>VLOOKUP(A295,'RHB v. LHP'!C:AH, 8, FALSE)</f>
        <v>41</v>
      </c>
      <c r="E295" s="22">
        <f>VLOOKUP(A295,'RHB v. LHP'!C:AH, 31, FALSE)</f>
        <v>8</v>
      </c>
      <c r="F295" s="15">
        <f>VLOOKUP(A295,'RHB v. LHP'!C:AH, 12, FALSE)</f>
        <v>1</v>
      </c>
      <c r="G295" s="15">
        <f>VLOOKUP(A295,'RHB v. LHP'!C:AH, 13, FALSE)</f>
        <v>0</v>
      </c>
      <c r="H295" s="15">
        <f>VLOOKUP(A295,'RHB v. LHP'!C:AH, 6, FALSE)</f>
        <v>0</v>
      </c>
      <c r="I295" s="15">
        <f>VLOOKUP(A295,'RHB v. LHP'!C:AH, 25, FALSE)</f>
        <v>1</v>
      </c>
      <c r="J295" s="15">
        <f>VLOOKUP(A295,'RHB v. LHP'!C:AH, 17, FALSE)</f>
        <v>2</v>
      </c>
      <c r="K295" s="23">
        <f>VLOOKUP(A295,'RHB v. LHP'!C:AH, 32, FALSE)</f>
        <v>0</v>
      </c>
      <c r="L295" s="17">
        <f t="shared" si="1"/>
        <v>1.952380952</v>
      </c>
      <c r="M295" s="17">
        <f t="shared" si="2"/>
        <v>0.4756097561</v>
      </c>
      <c r="N295" s="24">
        <f t="shared" si="3"/>
        <v>0.2351916376</v>
      </c>
      <c r="O295" s="24">
        <f t="shared" si="4"/>
        <v>0.09756097561</v>
      </c>
      <c r="P295" s="24">
        <f t="shared" si="5"/>
        <v>0.4529616725</v>
      </c>
      <c r="Q295" s="24">
        <f t="shared" si="6"/>
        <v>0.01742160279</v>
      </c>
      <c r="R295" s="24">
        <f t="shared" si="7"/>
        <v>0.1567944251</v>
      </c>
      <c r="S295" s="17">
        <f t="shared" si="8"/>
        <v>0</v>
      </c>
      <c r="T295" s="17">
        <f t="shared" si="9"/>
        <v>1.43554007</v>
      </c>
      <c r="U295" s="27">
        <f t="shared" si="10"/>
        <v>4108.297218</v>
      </c>
      <c r="V295" s="14"/>
      <c r="W295" s="14"/>
      <c r="X295" s="14"/>
      <c r="Y295" s="14"/>
      <c r="Z295" s="14"/>
    </row>
    <row r="296">
      <c r="A296" s="4" t="s">
        <v>423</v>
      </c>
      <c r="B296" s="13"/>
      <c r="C296" s="12">
        <f>VLOOKUP(A296,'RHB v. LHP'!C:AH, 5, FALSE)</f>
        <v>21</v>
      </c>
      <c r="D296" s="22">
        <f>VLOOKUP(A296,'RHB v. LHP'!C:AH, 8, FALSE)</f>
        <v>43</v>
      </c>
      <c r="E296" s="22">
        <f>VLOOKUP(A296,'RHB v. LHP'!C:AH, 31, FALSE)</f>
        <v>6</v>
      </c>
      <c r="F296" s="15">
        <f>VLOOKUP(A296,'RHB v. LHP'!C:AH, 12, FALSE)</f>
        <v>1</v>
      </c>
      <c r="G296" s="15">
        <f>VLOOKUP(A296,'RHB v. LHP'!C:AH, 13, FALSE)</f>
        <v>0</v>
      </c>
      <c r="H296" s="15">
        <f>VLOOKUP(A296,'RHB v. LHP'!C:AH, 6, FALSE)</f>
        <v>1</v>
      </c>
      <c r="I296" s="15">
        <f>VLOOKUP(A296,'RHB v. LHP'!C:AH, 25, FALSE)</f>
        <v>0</v>
      </c>
      <c r="J296" s="15">
        <f>VLOOKUP(A296,'RHB v. LHP'!C:AH, 17, FALSE)</f>
        <v>2</v>
      </c>
      <c r="K296" s="23">
        <f>VLOOKUP(A296,'RHB v. LHP'!C:AH, 32, FALSE)</f>
        <v>0</v>
      </c>
      <c r="L296" s="17">
        <f t="shared" si="1"/>
        <v>2.047619048</v>
      </c>
      <c r="M296" s="17">
        <f t="shared" si="2"/>
        <v>0.4635416667</v>
      </c>
      <c r="N296" s="24">
        <f t="shared" si="3"/>
        <v>0.234375</v>
      </c>
      <c r="O296" s="24">
        <f t="shared" si="4"/>
        <v>0.09722222222</v>
      </c>
      <c r="P296" s="24">
        <f t="shared" si="5"/>
        <v>0.46875</v>
      </c>
      <c r="Q296" s="24">
        <f t="shared" si="6"/>
        <v>0.01388888889</v>
      </c>
      <c r="R296" s="24">
        <f t="shared" si="7"/>
        <v>0.15625</v>
      </c>
      <c r="S296" s="17">
        <f t="shared" si="8"/>
        <v>0</v>
      </c>
      <c r="T296" s="17">
        <f t="shared" si="9"/>
        <v>1.434027778</v>
      </c>
      <c r="U296" s="27">
        <f t="shared" si="10"/>
        <v>4103.969269</v>
      </c>
      <c r="V296" s="14"/>
      <c r="W296" s="14"/>
      <c r="X296" s="14"/>
      <c r="Y296" s="14"/>
      <c r="Z296" s="14"/>
    </row>
    <row r="297">
      <c r="A297" s="4" t="s">
        <v>257</v>
      </c>
      <c r="B297" s="13"/>
      <c r="C297" s="12">
        <f>VLOOKUP(A297,'RHB v. LHP'!C:AH, 5, FALSE)</f>
        <v>62</v>
      </c>
      <c r="D297" s="22">
        <f>VLOOKUP(A297,'RHB v. LHP'!C:AH, 8, FALSE)</f>
        <v>118</v>
      </c>
      <c r="E297" s="22">
        <f>VLOOKUP(A297,'RHB v. LHP'!C:AH, 31, FALSE)</f>
        <v>18</v>
      </c>
      <c r="F297" s="15">
        <f>VLOOKUP(A297,'RHB v. LHP'!C:AH, 12, FALSE)</f>
        <v>5</v>
      </c>
      <c r="G297" s="15">
        <f>VLOOKUP(A297,'RHB v. LHP'!C:AH, 13, FALSE)</f>
        <v>0</v>
      </c>
      <c r="H297" s="15">
        <f>VLOOKUP(A297,'RHB v. LHP'!C:AH, 6, FALSE)</f>
        <v>2</v>
      </c>
      <c r="I297" s="15">
        <f>VLOOKUP(A297,'RHB v. LHP'!C:AH, 25, FALSE)</f>
        <v>0</v>
      </c>
      <c r="J297" s="15">
        <f>VLOOKUP(A297,'RHB v. LHP'!C:AH, 17, FALSE)</f>
        <v>7</v>
      </c>
      <c r="K297" s="23">
        <f>VLOOKUP(A297,'RHB v. LHP'!C:AH, 32, FALSE)</f>
        <v>0</v>
      </c>
      <c r="L297" s="17">
        <f t="shared" si="1"/>
        <v>1.903225806</v>
      </c>
      <c r="M297" s="17">
        <f t="shared" si="2"/>
        <v>0.465437788</v>
      </c>
      <c r="N297" s="24">
        <f t="shared" si="3"/>
        <v>0.2380952381</v>
      </c>
      <c r="O297" s="24">
        <f t="shared" si="4"/>
        <v>0.08602150538</v>
      </c>
      <c r="P297" s="24">
        <f t="shared" si="5"/>
        <v>0.4301075269</v>
      </c>
      <c r="Q297" s="24">
        <f t="shared" si="6"/>
        <v>0.01228878648</v>
      </c>
      <c r="R297" s="24">
        <f t="shared" si="7"/>
        <v>0.153609831</v>
      </c>
      <c r="S297" s="17">
        <f t="shared" si="8"/>
        <v>0</v>
      </c>
      <c r="T297" s="17">
        <f t="shared" si="9"/>
        <v>1.385560676</v>
      </c>
      <c r="U297" s="27">
        <f t="shared" si="10"/>
        <v>3965.263799</v>
      </c>
      <c r="V297" s="14"/>
      <c r="W297" s="14"/>
      <c r="X297" s="14"/>
      <c r="Y297" s="14"/>
      <c r="Z297" s="14"/>
    </row>
    <row r="298">
      <c r="A298" s="8" t="s">
        <v>152</v>
      </c>
      <c r="B298" s="13"/>
      <c r="C298" s="12">
        <f>VLOOKUP(A298,'RHB v. LHP'!C:AH, 5, FALSE)</f>
        <v>32</v>
      </c>
      <c r="D298" s="22">
        <f>VLOOKUP(A298,'RHB v. LHP'!C:AH, 8, FALSE)</f>
        <v>59</v>
      </c>
      <c r="E298" s="22">
        <f>VLOOKUP(A298,'RHB v. LHP'!C:AH, 31, FALSE)</f>
        <v>7</v>
      </c>
      <c r="F298" s="15">
        <f>VLOOKUP(A298,'RHB v. LHP'!C:AH, 12, FALSE)</f>
        <v>3</v>
      </c>
      <c r="G298" s="15">
        <f>VLOOKUP(A298,'RHB v. LHP'!C:AH, 13, FALSE)</f>
        <v>0</v>
      </c>
      <c r="H298" s="15">
        <f>VLOOKUP(A298,'RHB v. LHP'!C:AH, 6, FALSE)</f>
        <v>0</v>
      </c>
      <c r="I298" s="15">
        <f>VLOOKUP(A298,'RHB v. LHP'!C:AH, 25, FALSE)</f>
        <v>0</v>
      </c>
      <c r="J298" s="15">
        <f>VLOOKUP(A298,'RHB v. LHP'!C:AH, 17, FALSE)</f>
        <v>6</v>
      </c>
      <c r="K298" s="23">
        <f>VLOOKUP(A298,'RHB v. LHP'!C:AH, 32, FALSE)</f>
        <v>1</v>
      </c>
      <c r="L298" s="17">
        <f t="shared" si="1"/>
        <v>1.84375</v>
      </c>
      <c r="M298" s="17">
        <f t="shared" si="2"/>
        <v>0.4560810811</v>
      </c>
      <c r="N298" s="24">
        <f t="shared" si="3"/>
        <v>0.2449324324</v>
      </c>
      <c r="O298" s="24">
        <f t="shared" si="4"/>
        <v>0.09459459459</v>
      </c>
      <c r="P298" s="24">
        <f t="shared" si="5"/>
        <v>0.4391891892</v>
      </c>
      <c r="Q298" s="24">
        <f t="shared" si="6"/>
        <v>0.01351351351</v>
      </c>
      <c r="R298" s="24">
        <f t="shared" si="7"/>
        <v>0.1655405405</v>
      </c>
      <c r="S298" s="17">
        <f t="shared" si="8"/>
        <v>0.008445945946</v>
      </c>
      <c r="T298" s="17">
        <f t="shared" si="9"/>
        <v>1.422297297</v>
      </c>
      <c r="U298" s="27">
        <f t="shared" si="10"/>
        <v>4070.398419</v>
      </c>
      <c r="V298" s="14"/>
      <c r="W298" s="14"/>
      <c r="X298" s="14"/>
      <c r="Y298" s="14"/>
      <c r="Z298" s="14"/>
    </row>
    <row r="299">
      <c r="A299" s="8" t="s">
        <v>418</v>
      </c>
      <c r="B299" s="13"/>
      <c r="C299" s="12">
        <f>VLOOKUP(A299,'RHB v. LHP'!C:AH, 5, FALSE)</f>
        <v>19</v>
      </c>
      <c r="D299" s="22">
        <f>VLOOKUP(A299,'RHB v. LHP'!C:AH, 8, FALSE)</f>
        <v>33</v>
      </c>
      <c r="E299" s="22">
        <f>VLOOKUP(A299,'RHB v. LHP'!C:AH, 31, FALSE)</f>
        <v>5</v>
      </c>
      <c r="F299" s="15">
        <f>VLOOKUP(A299,'RHB v. LHP'!C:AH, 12, FALSE)</f>
        <v>1</v>
      </c>
      <c r="G299" s="15">
        <f>VLOOKUP(A299,'RHB v. LHP'!C:AH, 13, FALSE)</f>
        <v>0</v>
      </c>
      <c r="H299" s="15">
        <f>VLOOKUP(A299,'RHB v. LHP'!C:AH, 6, FALSE)</f>
        <v>0</v>
      </c>
      <c r="I299" s="15">
        <f>VLOOKUP(A299,'RHB v. LHP'!C:AH, 25, FALSE)</f>
        <v>0</v>
      </c>
      <c r="J299" s="15">
        <f>VLOOKUP(A299,'RHB v. LHP'!C:AH, 17, FALSE)</f>
        <v>3</v>
      </c>
      <c r="K299" s="23">
        <f>VLOOKUP(A299,'RHB v. LHP'!C:AH, 32, FALSE)</f>
        <v>0</v>
      </c>
      <c r="L299" s="17">
        <f t="shared" si="1"/>
        <v>1.736842105</v>
      </c>
      <c r="M299" s="17">
        <f t="shared" si="2"/>
        <v>0.4664310954</v>
      </c>
      <c r="N299" s="24">
        <f t="shared" si="3"/>
        <v>0.2385159011</v>
      </c>
      <c r="O299" s="24">
        <f t="shared" si="4"/>
        <v>0.09893992933</v>
      </c>
      <c r="P299" s="24">
        <f t="shared" si="5"/>
        <v>0.4593639576</v>
      </c>
      <c r="Q299" s="24">
        <f t="shared" si="6"/>
        <v>0.01413427562</v>
      </c>
      <c r="R299" s="24">
        <f t="shared" si="7"/>
        <v>0.1625441696</v>
      </c>
      <c r="S299" s="17">
        <f t="shared" si="8"/>
        <v>0</v>
      </c>
      <c r="T299" s="17">
        <f t="shared" si="9"/>
        <v>1.439929329</v>
      </c>
      <c r="U299" s="27">
        <f t="shared" si="10"/>
        <v>4120.858609</v>
      </c>
      <c r="V299" s="14"/>
      <c r="W299" s="14"/>
      <c r="X299" s="14"/>
      <c r="Y299" s="14"/>
      <c r="Z299" s="14"/>
    </row>
    <row r="300">
      <c r="A300" s="4" t="s">
        <v>402</v>
      </c>
      <c r="B300" s="13"/>
      <c r="C300" s="12">
        <f>VLOOKUP(A300,'RHB v. LHP'!C:AH, 5, FALSE)</f>
        <v>23</v>
      </c>
      <c r="D300" s="22">
        <f>VLOOKUP(A300,'RHB v. LHP'!C:AH, 8, FALSE)</f>
        <v>35</v>
      </c>
      <c r="E300" s="22">
        <f>VLOOKUP(A300,'RHB v. LHP'!C:AH, 31, FALSE)</f>
        <v>3</v>
      </c>
      <c r="F300" s="15">
        <f>VLOOKUP(A300,'RHB v. LHP'!C:AH, 12, FALSE)</f>
        <v>0</v>
      </c>
      <c r="G300" s="15">
        <f>VLOOKUP(A300,'RHB v. LHP'!C:AH, 13, FALSE)</f>
        <v>0</v>
      </c>
      <c r="H300" s="15">
        <f>VLOOKUP(A300,'RHB v. LHP'!C:AH, 6, FALSE)</f>
        <v>1</v>
      </c>
      <c r="I300" s="15">
        <f>VLOOKUP(A300,'RHB v. LHP'!C:AH, 25, FALSE)</f>
        <v>0</v>
      </c>
      <c r="J300" s="15">
        <f>VLOOKUP(A300,'RHB v. LHP'!C:AH, 17, FALSE)</f>
        <v>2</v>
      </c>
      <c r="K300" s="23">
        <f>VLOOKUP(A300,'RHB v. LHP'!C:AH, 32, FALSE)</f>
        <v>1</v>
      </c>
      <c r="L300" s="17">
        <f t="shared" si="1"/>
        <v>1.52173913</v>
      </c>
      <c r="M300" s="17">
        <f t="shared" si="2"/>
        <v>0.4542253521</v>
      </c>
      <c r="N300" s="24">
        <f t="shared" si="3"/>
        <v>0.2288732394</v>
      </c>
      <c r="O300" s="24">
        <f t="shared" si="4"/>
        <v>0.0985915493</v>
      </c>
      <c r="P300" s="24">
        <f t="shared" si="5"/>
        <v>0.4753521127</v>
      </c>
      <c r="Q300" s="24">
        <f t="shared" si="6"/>
        <v>0.01408450704</v>
      </c>
      <c r="R300" s="24">
        <f t="shared" si="7"/>
        <v>0.1584507042</v>
      </c>
      <c r="S300" s="17">
        <f t="shared" si="8"/>
        <v>0.008802816901</v>
      </c>
      <c r="T300" s="17">
        <f t="shared" si="9"/>
        <v>1.438380282</v>
      </c>
      <c r="U300" s="27">
        <f t="shared" si="10"/>
        <v>4116.425472</v>
      </c>
      <c r="V300" s="14"/>
      <c r="W300" s="14"/>
      <c r="X300" s="14"/>
      <c r="Y300" s="14"/>
      <c r="Z300" s="14"/>
    </row>
    <row r="301">
      <c r="A301" s="8" t="s">
        <v>447</v>
      </c>
      <c r="B301" s="13"/>
      <c r="C301" s="12">
        <f>VLOOKUP(A301,'RHB v. LHP'!C:AH, 5, FALSE)</f>
        <v>18</v>
      </c>
      <c r="D301" s="22">
        <f>VLOOKUP(A301,'RHB v. LHP'!C:AH, 8, FALSE)</f>
        <v>36</v>
      </c>
      <c r="E301" s="22">
        <f>VLOOKUP(A301,'RHB v. LHP'!C:AH, 31, FALSE)</f>
        <v>6</v>
      </c>
      <c r="F301" s="15">
        <f>VLOOKUP(A301,'RHB v. LHP'!C:AH, 12, FALSE)</f>
        <v>0</v>
      </c>
      <c r="G301" s="15">
        <f>VLOOKUP(A301,'RHB v. LHP'!C:AH, 13, FALSE)</f>
        <v>0</v>
      </c>
      <c r="H301" s="15">
        <f>VLOOKUP(A301,'RHB v. LHP'!C:AH, 6, FALSE)</f>
        <v>0</v>
      </c>
      <c r="I301" s="15">
        <f>VLOOKUP(A301,'RHB v. LHP'!C:AH, 25, FALSE)</f>
        <v>0</v>
      </c>
      <c r="J301" s="15">
        <f>VLOOKUP(A301,'RHB v. LHP'!C:AH, 17, FALSE)</f>
        <v>3</v>
      </c>
      <c r="K301" s="23">
        <f>VLOOKUP(A301,'RHB v. LHP'!C:AH, 32, FALSE)</f>
        <v>1</v>
      </c>
      <c r="L301" s="17">
        <f t="shared" si="1"/>
        <v>2</v>
      </c>
      <c r="M301" s="17">
        <f t="shared" si="2"/>
        <v>0.4692442882</v>
      </c>
      <c r="N301" s="24">
        <f t="shared" si="3"/>
        <v>0.2284710018</v>
      </c>
      <c r="O301" s="24">
        <f t="shared" si="4"/>
        <v>0.09841827768</v>
      </c>
      <c r="P301" s="24">
        <f t="shared" si="5"/>
        <v>0.4569420035</v>
      </c>
      <c r="Q301" s="24">
        <f t="shared" si="6"/>
        <v>0.01405975395</v>
      </c>
      <c r="R301" s="24">
        <f t="shared" si="7"/>
        <v>0.1616871705</v>
      </c>
      <c r="S301" s="17">
        <f t="shared" si="8"/>
        <v>0.008787346221</v>
      </c>
      <c r="T301" s="17">
        <f t="shared" si="9"/>
        <v>1.437609842</v>
      </c>
      <c r="U301" s="27">
        <f t="shared" si="10"/>
        <v>4114.220591</v>
      </c>
      <c r="V301" s="14"/>
      <c r="W301" s="14"/>
      <c r="X301" s="14"/>
      <c r="Y301" s="14"/>
      <c r="Z301" s="14"/>
    </row>
    <row r="302">
      <c r="A302" s="8" t="s">
        <v>464</v>
      </c>
      <c r="B302" s="13"/>
      <c r="C302" s="12">
        <f>VLOOKUP(A302,'RHB v. LHP'!C:AH, 5, FALSE)</f>
        <v>17</v>
      </c>
      <c r="D302" s="22">
        <f>VLOOKUP(A302,'RHB v. LHP'!C:AH, 8, FALSE)</f>
        <v>36</v>
      </c>
      <c r="E302" s="22">
        <f>VLOOKUP(A302,'RHB v. LHP'!C:AH, 31, FALSE)</f>
        <v>5</v>
      </c>
      <c r="F302" s="15">
        <f>VLOOKUP(A302,'RHB v. LHP'!C:AH, 12, FALSE)</f>
        <v>2</v>
      </c>
      <c r="G302" s="15">
        <f>VLOOKUP(A302,'RHB v. LHP'!C:AH, 13, FALSE)</f>
        <v>0</v>
      </c>
      <c r="H302" s="15">
        <f>VLOOKUP(A302,'RHB v. LHP'!C:AH, 6, FALSE)</f>
        <v>0</v>
      </c>
      <c r="I302" s="15">
        <f>VLOOKUP(A302,'RHB v. LHP'!C:AH, 25, FALSE)</f>
        <v>0</v>
      </c>
      <c r="J302" s="15">
        <f>VLOOKUP(A302,'RHB v. LHP'!C:AH, 17, FALSE)</f>
        <v>2</v>
      </c>
      <c r="K302" s="23">
        <f>VLOOKUP(A302,'RHB v. LHP'!C:AH, 32, FALSE)</f>
        <v>0</v>
      </c>
      <c r="L302" s="17">
        <f t="shared" si="1"/>
        <v>2.117647059</v>
      </c>
      <c r="M302" s="17">
        <f t="shared" si="2"/>
        <v>0.4639718805</v>
      </c>
      <c r="N302" s="24">
        <f t="shared" si="3"/>
        <v>0.2460456942</v>
      </c>
      <c r="O302" s="24">
        <f t="shared" si="4"/>
        <v>0.09841827768</v>
      </c>
      <c r="P302" s="24">
        <f t="shared" si="5"/>
        <v>0.4569420035</v>
      </c>
      <c r="Q302" s="24">
        <f t="shared" si="6"/>
        <v>0.01405975395</v>
      </c>
      <c r="R302" s="24">
        <f t="shared" si="7"/>
        <v>0.158172232</v>
      </c>
      <c r="S302" s="17">
        <f t="shared" si="8"/>
        <v>0</v>
      </c>
      <c r="T302" s="17">
        <f t="shared" si="9"/>
        <v>1.437609842</v>
      </c>
      <c r="U302" s="27">
        <f t="shared" si="10"/>
        <v>4114.220591</v>
      </c>
      <c r="V302" s="14"/>
      <c r="W302" s="14"/>
      <c r="X302" s="14"/>
      <c r="Y302" s="14"/>
      <c r="Z302" s="14"/>
    </row>
    <row r="303">
      <c r="A303" s="8" t="s">
        <v>60</v>
      </c>
      <c r="B303" s="13"/>
      <c r="C303" s="12">
        <f>VLOOKUP(A303,'RHB v. LHP'!C:AH, 5, FALSE)</f>
        <v>25</v>
      </c>
      <c r="D303" s="22">
        <f>VLOOKUP(A303,'RHB v. LHP'!C:AH, 8, FALSE)</f>
        <v>44</v>
      </c>
      <c r="E303" s="22">
        <f>VLOOKUP(A303,'RHB v. LHP'!C:AH, 31, FALSE)</f>
        <v>7</v>
      </c>
      <c r="F303" s="15">
        <f>VLOOKUP(A303,'RHB v. LHP'!C:AH, 12, FALSE)</f>
        <v>2</v>
      </c>
      <c r="G303" s="15">
        <f>VLOOKUP(A303,'RHB v. LHP'!C:AH, 13, FALSE)</f>
        <v>0</v>
      </c>
      <c r="H303" s="15">
        <f>VLOOKUP(A303,'RHB v. LHP'!C:AH, 6, FALSE)</f>
        <v>0</v>
      </c>
      <c r="I303" s="15">
        <f>VLOOKUP(A303,'RHB v. LHP'!C:AH, 25, FALSE)</f>
        <v>0</v>
      </c>
      <c r="J303" s="15">
        <f>VLOOKUP(A303,'RHB v. LHP'!C:AH, 17, FALSE)</f>
        <v>3</v>
      </c>
      <c r="K303" s="23">
        <f>VLOOKUP(A303,'RHB v. LHP'!C:AH, 32, FALSE)</f>
        <v>0</v>
      </c>
      <c r="L303" s="17">
        <f t="shared" si="1"/>
        <v>1.76</v>
      </c>
      <c r="M303" s="17">
        <f t="shared" si="2"/>
        <v>0.4679376083</v>
      </c>
      <c r="N303" s="24">
        <f t="shared" si="3"/>
        <v>0.2426343154</v>
      </c>
      <c r="O303" s="24">
        <f t="shared" si="4"/>
        <v>0.09705372617</v>
      </c>
      <c r="P303" s="24">
        <f t="shared" si="5"/>
        <v>0.4506065858</v>
      </c>
      <c r="Q303" s="24">
        <f t="shared" si="6"/>
        <v>0.01386481802</v>
      </c>
      <c r="R303" s="24">
        <f t="shared" si="7"/>
        <v>0.1594454073</v>
      </c>
      <c r="S303" s="17">
        <f t="shared" si="8"/>
        <v>0</v>
      </c>
      <c r="T303" s="17">
        <f t="shared" si="9"/>
        <v>1.431542461</v>
      </c>
      <c r="U303" s="27">
        <f t="shared" si="10"/>
        <v>4096.85667</v>
      </c>
      <c r="V303" s="14"/>
      <c r="W303" s="14"/>
      <c r="X303" s="14"/>
      <c r="Y303" s="14"/>
      <c r="Z303" s="14"/>
    </row>
    <row r="304">
      <c r="A304" s="8" t="s">
        <v>138</v>
      </c>
      <c r="B304" s="13"/>
      <c r="C304" s="12">
        <f>VLOOKUP(A304,'RHB v. LHP'!C:AH, 5, FALSE)</f>
        <v>32</v>
      </c>
      <c r="D304" s="22">
        <f>VLOOKUP(A304,'RHB v. LHP'!C:AH, 8, FALSE)</f>
        <v>57</v>
      </c>
      <c r="E304" s="22">
        <f>VLOOKUP(A304,'RHB v. LHP'!C:AH, 31, FALSE)</f>
        <v>8</v>
      </c>
      <c r="F304" s="15">
        <f>VLOOKUP(A304,'RHB v. LHP'!C:AH, 12, FALSE)</f>
        <v>4</v>
      </c>
      <c r="G304" s="15">
        <f>VLOOKUP(A304,'RHB v. LHP'!C:AH, 13, FALSE)</f>
        <v>0</v>
      </c>
      <c r="H304" s="15">
        <f>VLOOKUP(A304,'RHB v. LHP'!C:AH, 6, FALSE)</f>
        <v>0</v>
      </c>
      <c r="I304" s="15">
        <f>VLOOKUP(A304,'RHB v. LHP'!C:AH, 25, FALSE)</f>
        <v>0</v>
      </c>
      <c r="J304" s="15">
        <f>VLOOKUP(A304,'RHB v. LHP'!C:AH, 17, FALSE)</f>
        <v>3</v>
      </c>
      <c r="K304" s="23">
        <f>VLOOKUP(A304,'RHB v. LHP'!C:AH, 32, FALSE)</f>
        <v>0</v>
      </c>
      <c r="L304" s="17">
        <f t="shared" si="1"/>
        <v>1.78125</v>
      </c>
      <c r="M304" s="17">
        <f t="shared" si="2"/>
        <v>0.4627118644</v>
      </c>
      <c r="N304" s="24">
        <f t="shared" si="3"/>
        <v>0.2542372881</v>
      </c>
      <c r="O304" s="24">
        <f t="shared" si="4"/>
        <v>0.09491525424</v>
      </c>
      <c r="P304" s="24">
        <f t="shared" si="5"/>
        <v>0.4406779661</v>
      </c>
      <c r="Q304" s="24">
        <f t="shared" si="6"/>
        <v>0.01355932203</v>
      </c>
      <c r="R304" s="24">
        <f t="shared" si="7"/>
        <v>0.1559322034</v>
      </c>
      <c r="S304" s="17">
        <f t="shared" si="8"/>
        <v>0</v>
      </c>
      <c r="T304" s="17">
        <f t="shared" si="9"/>
        <v>1.422033898</v>
      </c>
      <c r="U304" s="27">
        <f t="shared" si="10"/>
        <v>4069.644611</v>
      </c>
      <c r="V304" s="14"/>
      <c r="W304" s="14"/>
      <c r="X304" s="14"/>
      <c r="Y304" s="14"/>
      <c r="Z304" s="14"/>
    </row>
    <row r="305">
      <c r="A305" s="8" t="s">
        <v>123</v>
      </c>
      <c r="B305" s="13"/>
      <c r="C305" s="12">
        <f>VLOOKUP(A305,'RHB v. LHP'!C:AH, 5, FALSE)</f>
        <v>19</v>
      </c>
      <c r="D305" s="22">
        <f>VLOOKUP(A305,'RHB v. LHP'!C:AH, 8, FALSE)</f>
        <v>32</v>
      </c>
      <c r="E305" s="22">
        <f>VLOOKUP(A305,'RHB v. LHP'!C:AH, 31, FALSE)</f>
        <v>3</v>
      </c>
      <c r="F305" s="15">
        <f>VLOOKUP(A305,'RHB v. LHP'!C:AH, 12, FALSE)</f>
        <v>2</v>
      </c>
      <c r="G305" s="15">
        <f>VLOOKUP(A305,'RHB v. LHP'!C:AH, 13, FALSE)</f>
        <v>0</v>
      </c>
      <c r="H305" s="15">
        <f>VLOOKUP(A305,'RHB v. LHP'!C:AH, 6, FALSE)</f>
        <v>0</v>
      </c>
      <c r="I305" s="15">
        <f>VLOOKUP(A305,'RHB v. LHP'!C:AH, 25, FALSE)</f>
        <v>0</v>
      </c>
      <c r="J305" s="15">
        <f>VLOOKUP(A305,'RHB v. LHP'!C:AH, 17, FALSE)</f>
        <v>0</v>
      </c>
      <c r="K305" s="23">
        <f>VLOOKUP(A305,'RHB v. LHP'!C:AH, 32, FALSE)</f>
        <v>1</v>
      </c>
      <c r="L305" s="17">
        <f t="shared" si="1"/>
        <v>1.684210526</v>
      </c>
      <c r="M305" s="17">
        <f t="shared" si="2"/>
        <v>0.4566371681</v>
      </c>
      <c r="N305" s="24">
        <f t="shared" si="3"/>
        <v>0.2477876106</v>
      </c>
      <c r="O305" s="24">
        <f t="shared" si="4"/>
        <v>0.09911504425</v>
      </c>
      <c r="P305" s="24">
        <f t="shared" si="5"/>
        <v>0.4601769912</v>
      </c>
      <c r="Q305" s="24">
        <f t="shared" si="6"/>
        <v>0.01415929204</v>
      </c>
      <c r="R305" s="24">
        <f t="shared" si="7"/>
        <v>0.1522123894</v>
      </c>
      <c r="S305" s="17">
        <f t="shared" si="8"/>
        <v>0.008849557522</v>
      </c>
      <c r="T305" s="17">
        <f t="shared" si="9"/>
        <v>1.438938053</v>
      </c>
      <c r="U305" s="27">
        <f t="shared" si="10"/>
        <v>4118.021729</v>
      </c>
      <c r="V305" s="14"/>
      <c r="W305" s="14"/>
      <c r="X305" s="14"/>
      <c r="Y305" s="14"/>
      <c r="Z305" s="14"/>
    </row>
    <row r="306">
      <c r="A306" s="4" t="s">
        <v>275</v>
      </c>
      <c r="B306" s="13"/>
      <c r="C306" s="12">
        <f>VLOOKUP(A306,'RHB v. LHP'!C:AH, 5, FALSE)</f>
        <v>21</v>
      </c>
      <c r="D306" s="22">
        <f>VLOOKUP(A306,'RHB v. LHP'!C:AH, 8, FALSE)</f>
        <v>33</v>
      </c>
      <c r="E306" s="22">
        <f>VLOOKUP(A306,'RHB v. LHP'!C:AH, 31, FALSE)</f>
        <v>2</v>
      </c>
      <c r="F306" s="15">
        <f>VLOOKUP(A306,'RHB v. LHP'!C:AH, 12, FALSE)</f>
        <v>1</v>
      </c>
      <c r="G306" s="15">
        <f>VLOOKUP(A306,'RHB v. LHP'!C:AH, 13, FALSE)</f>
        <v>0</v>
      </c>
      <c r="H306" s="15">
        <f>VLOOKUP(A306,'RHB v. LHP'!C:AH, 6, FALSE)</f>
        <v>1</v>
      </c>
      <c r="I306" s="15">
        <f>VLOOKUP(A306,'RHB v. LHP'!C:AH, 25, FALSE)</f>
        <v>0</v>
      </c>
      <c r="J306" s="15">
        <f>VLOOKUP(A306,'RHB v. LHP'!C:AH, 17, FALSE)</f>
        <v>2</v>
      </c>
      <c r="K306" s="23">
        <f>VLOOKUP(A306,'RHB v. LHP'!C:AH, 32, FALSE)</f>
        <v>0</v>
      </c>
      <c r="L306" s="17">
        <f t="shared" si="1"/>
        <v>1.571428571</v>
      </c>
      <c r="M306" s="17">
        <f t="shared" si="2"/>
        <v>0.4505300353</v>
      </c>
      <c r="N306" s="24">
        <f t="shared" si="3"/>
        <v>0.2385159011</v>
      </c>
      <c r="O306" s="24">
        <f t="shared" si="4"/>
        <v>0.09893992933</v>
      </c>
      <c r="P306" s="24">
        <f t="shared" si="5"/>
        <v>0.4770318021</v>
      </c>
      <c r="Q306" s="24">
        <f t="shared" si="6"/>
        <v>0.01413427562</v>
      </c>
      <c r="R306" s="24">
        <f t="shared" si="7"/>
        <v>0.1590106007</v>
      </c>
      <c r="S306" s="17">
        <f t="shared" si="8"/>
        <v>0</v>
      </c>
      <c r="T306" s="17">
        <f t="shared" si="9"/>
        <v>1.438162544</v>
      </c>
      <c r="U306" s="27">
        <f t="shared" si="10"/>
        <v>4115.802341</v>
      </c>
      <c r="V306" s="14"/>
      <c r="W306" s="14"/>
      <c r="X306" s="14"/>
      <c r="Y306" s="14"/>
      <c r="Z306" s="14"/>
    </row>
    <row r="307">
      <c r="A307" s="8" t="s">
        <v>115</v>
      </c>
      <c r="B307" s="13"/>
      <c r="C307" s="12">
        <f>VLOOKUP(A307,'RHB v. LHP'!C:AH, 5, FALSE)</f>
        <v>26</v>
      </c>
      <c r="D307" s="22">
        <f>VLOOKUP(A307,'RHB v. LHP'!C:AH, 8, FALSE)</f>
        <v>39</v>
      </c>
      <c r="E307" s="22">
        <f>VLOOKUP(A307,'RHB v. LHP'!C:AH, 31, FALSE)</f>
        <v>5</v>
      </c>
      <c r="F307" s="15">
        <f>VLOOKUP(A307,'RHB v. LHP'!C:AH, 12, FALSE)</f>
        <v>0</v>
      </c>
      <c r="G307" s="15">
        <f>VLOOKUP(A307,'RHB v. LHP'!C:AH, 13, FALSE)</f>
        <v>0</v>
      </c>
      <c r="H307" s="15">
        <f>VLOOKUP(A307,'RHB v. LHP'!C:AH, 6, FALSE)</f>
        <v>0</v>
      </c>
      <c r="I307" s="15">
        <f>VLOOKUP(A307,'RHB v. LHP'!C:AH, 25, FALSE)</f>
        <v>0</v>
      </c>
      <c r="J307" s="15">
        <f>VLOOKUP(A307,'RHB v. LHP'!C:AH, 17, FALSE)</f>
        <v>8</v>
      </c>
      <c r="K307" s="23">
        <f>VLOOKUP(A307,'RHB v. LHP'!C:AH, 32, FALSE)</f>
        <v>0</v>
      </c>
      <c r="L307" s="17">
        <f t="shared" si="1"/>
        <v>1.5</v>
      </c>
      <c r="M307" s="17">
        <f t="shared" si="2"/>
        <v>0.4615384615</v>
      </c>
      <c r="N307" s="24">
        <f t="shared" si="3"/>
        <v>0.2272727273</v>
      </c>
      <c r="O307" s="24">
        <f t="shared" si="4"/>
        <v>0.0979020979</v>
      </c>
      <c r="P307" s="24">
        <f t="shared" si="5"/>
        <v>0.4545454545</v>
      </c>
      <c r="Q307" s="24">
        <f t="shared" si="6"/>
        <v>0.01398601399</v>
      </c>
      <c r="R307" s="24">
        <f t="shared" si="7"/>
        <v>0.1783216783</v>
      </c>
      <c r="S307" s="17">
        <f t="shared" si="8"/>
        <v>0</v>
      </c>
      <c r="T307" s="17">
        <f t="shared" si="9"/>
        <v>1.433566434</v>
      </c>
      <c r="U307" s="27">
        <f t="shared" si="10"/>
        <v>4102.648972</v>
      </c>
      <c r="V307" s="14"/>
      <c r="W307" s="14"/>
      <c r="X307" s="14"/>
      <c r="Y307" s="14"/>
      <c r="Z307" s="14"/>
    </row>
    <row r="308">
      <c r="A308" s="8" t="s">
        <v>242</v>
      </c>
      <c r="B308" s="13"/>
      <c r="C308" s="12">
        <f>VLOOKUP(A308,'RHB v. LHP'!C:AH, 5, FALSE)</f>
        <v>21</v>
      </c>
      <c r="D308" s="22">
        <f>VLOOKUP(A308,'RHB v. LHP'!C:AH, 8, FALSE)</f>
        <v>41</v>
      </c>
      <c r="E308" s="22">
        <f>VLOOKUP(A308,'RHB v. LHP'!C:AH, 31, FALSE)</f>
        <v>5</v>
      </c>
      <c r="F308" s="15">
        <f>VLOOKUP(A308,'RHB v. LHP'!C:AH, 12, FALSE)</f>
        <v>2</v>
      </c>
      <c r="G308" s="15">
        <f>VLOOKUP(A308,'RHB v. LHP'!C:AH, 13, FALSE)</f>
        <v>0</v>
      </c>
      <c r="H308" s="15">
        <f>VLOOKUP(A308,'RHB v. LHP'!C:AH, 6, FALSE)</f>
        <v>0</v>
      </c>
      <c r="I308" s="15">
        <f>VLOOKUP(A308,'RHB v. LHP'!C:AH, 25, FALSE)</f>
        <v>0</v>
      </c>
      <c r="J308" s="15">
        <f>VLOOKUP(A308,'RHB v. LHP'!C:AH, 17, FALSE)</f>
        <v>4</v>
      </c>
      <c r="K308" s="23">
        <f>VLOOKUP(A308,'RHB v. LHP'!C:AH, 32, FALSE)</f>
        <v>0</v>
      </c>
      <c r="L308" s="17">
        <f t="shared" si="1"/>
        <v>1.952380952</v>
      </c>
      <c r="M308" s="17">
        <f t="shared" si="2"/>
        <v>0.4599303136</v>
      </c>
      <c r="N308" s="24">
        <f t="shared" si="3"/>
        <v>0.243902439</v>
      </c>
      <c r="O308" s="24">
        <f t="shared" si="4"/>
        <v>0.09756097561</v>
      </c>
      <c r="P308" s="24">
        <f t="shared" si="5"/>
        <v>0.4529616725</v>
      </c>
      <c r="Q308" s="24">
        <f t="shared" si="6"/>
        <v>0.01393728223</v>
      </c>
      <c r="R308" s="24">
        <f t="shared" si="7"/>
        <v>0.1637630662</v>
      </c>
      <c r="S308" s="17">
        <f t="shared" si="8"/>
        <v>0</v>
      </c>
      <c r="T308" s="17">
        <f t="shared" si="9"/>
        <v>1.432055749</v>
      </c>
      <c r="U308" s="27">
        <f t="shared" si="10"/>
        <v>4098.325623</v>
      </c>
      <c r="V308" s="14"/>
      <c r="W308" s="14"/>
      <c r="X308" s="14"/>
      <c r="Y308" s="14"/>
      <c r="Z308" s="14"/>
    </row>
    <row r="309">
      <c r="A309" s="8" t="s">
        <v>126</v>
      </c>
      <c r="B309" s="13"/>
      <c r="C309" s="12">
        <f>VLOOKUP(A309,'RHB v. LHP'!C:AH, 5, FALSE)</f>
        <v>20</v>
      </c>
      <c r="D309" s="22">
        <f>VLOOKUP(A309,'RHB v. LHP'!C:AH, 8, FALSE)</f>
        <v>47</v>
      </c>
      <c r="E309" s="22">
        <f>VLOOKUP(A309,'RHB v. LHP'!C:AH, 31, FALSE)</f>
        <v>3</v>
      </c>
      <c r="F309" s="15">
        <f>VLOOKUP(A309,'RHB v. LHP'!C:AH, 12, FALSE)</f>
        <v>4</v>
      </c>
      <c r="G309" s="15">
        <f>VLOOKUP(A309,'RHB v. LHP'!C:AH, 13, FALSE)</f>
        <v>0</v>
      </c>
      <c r="H309" s="15">
        <f>VLOOKUP(A309,'RHB v. LHP'!C:AH, 6, FALSE)</f>
        <v>0</v>
      </c>
      <c r="I309" s="15">
        <f>VLOOKUP(A309,'RHB v. LHP'!C:AH, 25, FALSE)</f>
        <v>0</v>
      </c>
      <c r="J309" s="15">
        <f>VLOOKUP(A309,'RHB v. LHP'!C:AH, 17, FALSE)</f>
        <v>5</v>
      </c>
      <c r="K309" s="23">
        <f>VLOOKUP(A309,'RHB v. LHP'!C:AH, 32, FALSE)</f>
        <v>0</v>
      </c>
      <c r="L309" s="17">
        <f t="shared" si="1"/>
        <v>2.35</v>
      </c>
      <c r="M309" s="17">
        <f t="shared" si="2"/>
        <v>0.4448275862</v>
      </c>
      <c r="N309" s="24">
        <f t="shared" si="3"/>
        <v>0.2586206897</v>
      </c>
      <c r="O309" s="24">
        <f t="shared" si="4"/>
        <v>0.09655172414</v>
      </c>
      <c r="P309" s="24">
        <f t="shared" si="5"/>
        <v>0.4482758621</v>
      </c>
      <c r="Q309" s="24">
        <f t="shared" si="6"/>
        <v>0.01379310345</v>
      </c>
      <c r="R309" s="24">
        <f t="shared" si="7"/>
        <v>0.1655172414</v>
      </c>
      <c r="S309" s="17">
        <f t="shared" si="8"/>
        <v>0</v>
      </c>
      <c r="T309" s="17">
        <f t="shared" si="9"/>
        <v>1.427586207</v>
      </c>
      <c r="U309" s="27">
        <f t="shared" si="10"/>
        <v>4085.534473</v>
      </c>
      <c r="V309" s="14"/>
      <c r="W309" s="14"/>
      <c r="X309" s="14"/>
      <c r="Y309" s="14"/>
      <c r="Z309" s="14"/>
    </row>
    <row r="310">
      <c r="A310" s="4" t="s">
        <v>350</v>
      </c>
      <c r="B310" s="13"/>
      <c r="C310" s="12">
        <f>VLOOKUP(A310,'RHB v. LHP'!C:AH, 5, FALSE)</f>
        <v>35</v>
      </c>
      <c r="D310" s="22">
        <f>VLOOKUP(A310,'RHB v. LHP'!C:AH, 8, FALSE)</f>
        <v>76</v>
      </c>
      <c r="E310" s="22">
        <f>VLOOKUP(A310,'RHB v. LHP'!C:AH, 31, FALSE)</f>
        <v>6</v>
      </c>
      <c r="F310" s="15">
        <f>VLOOKUP(A310,'RHB v. LHP'!C:AH, 12, FALSE)</f>
        <v>2</v>
      </c>
      <c r="G310" s="15">
        <f>VLOOKUP(A310,'RHB v. LHP'!C:AH, 13, FALSE)</f>
        <v>1</v>
      </c>
      <c r="H310" s="15">
        <f>VLOOKUP(A310,'RHB v. LHP'!C:AH, 6, FALSE)</f>
        <v>3</v>
      </c>
      <c r="I310" s="15">
        <f>VLOOKUP(A310,'RHB v. LHP'!C:AH, 25, FALSE)</f>
        <v>0</v>
      </c>
      <c r="J310" s="15">
        <f>VLOOKUP(A310,'RHB v. LHP'!C:AH, 17, FALSE)</f>
        <v>1</v>
      </c>
      <c r="K310" s="23">
        <f>VLOOKUP(A310,'RHB v. LHP'!C:AH, 32, FALSE)</f>
        <v>0</v>
      </c>
      <c r="L310" s="17">
        <f t="shared" si="1"/>
        <v>2.171428571</v>
      </c>
      <c r="M310" s="17">
        <f t="shared" si="2"/>
        <v>0.4384236453</v>
      </c>
      <c r="N310" s="24">
        <f t="shared" si="3"/>
        <v>0.2298850575</v>
      </c>
      <c r="O310" s="24">
        <f t="shared" si="4"/>
        <v>0.105090312</v>
      </c>
      <c r="P310" s="24">
        <f t="shared" si="5"/>
        <v>0.4761904762</v>
      </c>
      <c r="Q310" s="24">
        <f t="shared" si="6"/>
        <v>0.013136289</v>
      </c>
      <c r="R310" s="24">
        <f t="shared" si="7"/>
        <v>0.144499179</v>
      </c>
      <c r="S310" s="17">
        <f t="shared" si="8"/>
        <v>0</v>
      </c>
      <c r="T310" s="17">
        <f t="shared" si="9"/>
        <v>1.407224959</v>
      </c>
      <c r="U310" s="27">
        <f t="shared" si="10"/>
        <v>4027.26368</v>
      </c>
      <c r="V310" s="14"/>
      <c r="W310" s="14"/>
      <c r="X310" s="14"/>
      <c r="Y310" s="14"/>
      <c r="Z310" s="14"/>
    </row>
    <row r="311">
      <c r="A311" s="4" t="s">
        <v>136</v>
      </c>
      <c r="B311" s="13"/>
      <c r="C311" s="12">
        <f>VLOOKUP(A311,'RHB v. LHP'!C:AH, 5, FALSE)</f>
        <v>40</v>
      </c>
      <c r="D311" s="22">
        <f>VLOOKUP(A311,'RHB v. LHP'!C:AH, 8, FALSE)</f>
        <v>81</v>
      </c>
      <c r="E311" s="22">
        <f>VLOOKUP(A311,'RHB v. LHP'!C:AH, 31, FALSE)</f>
        <v>15</v>
      </c>
      <c r="F311" s="15">
        <f>VLOOKUP(A311,'RHB v. LHP'!C:AH, 12, FALSE)</f>
        <v>2</v>
      </c>
      <c r="G311" s="15">
        <f>VLOOKUP(A311,'RHB v. LHP'!C:AH, 13, FALSE)</f>
        <v>0</v>
      </c>
      <c r="H311" s="15">
        <f>VLOOKUP(A311,'RHB v. LHP'!C:AH, 6, FALSE)</f>
        <v>1</v>
      </c>
      <c r="I311" s="15">
        <f>VLOOKUP(A311,'RHB v. LHP'!C:AH, 25, FALSE)</f>
        <v>1</v>
      </c>
      <c r="J311" s="15">
        <f>VLOOKUP(A311,'RHB v. LHP'!C:AH, 17, FALSE)</f>
        <v>3</v>
      </c>
      <c r="K311" s="23">
        <f>VLOOKUP(A311,'RHB v. LHP'!C:AH, 32, FALSE)</f>
        <v>0</v>
      </c>
      <c r="L311" s="17">
        <f t="shared" si="1"/>
        <v>2.025</v>
      </c>
      <c r="M311" s="17">
        <f t="shared" si="2"/>
        <v>0.4788273616</v>
      </c>
      <c r="N311" s="24">
        <f t="shared" si="3"/>
        <v>0.2280130293</v>
      </c>
      <c r="O311" s="24">
        <f t="shared" si="4"/>
        <v>0.09120521173</v>
      </c>
      <c r="P311" s="24">
        <f t="shared" si="5"/>
        <v>0.4397394137</v>
      </c>
      <c r="Q311" s="24">
        <f t="shared" si="6"/>
        <v>0.01628664495</v>
      </c>
      <c r="R311" s="24">
        <f t="shared" si="7"/>
        <v>0.1498371336</v>
      </c>
      <c r="S311" s="17">
        <f t="shared" si="8"/>
        <v>0</v>
      </c>
      <c r="T311" s="17">
        <f t="shared" si="9"/>
        <v>1.403908795</v>
      </c>
      <c r="U311" s="27">
        <f t="shared" si="10"/>
        <v>4017.773323</v>
      </c>
      <c r="V311" s="14"/>
      <c r="W311" s="14"/>
      <c r="X311" s="14"/>
      <c r="Y311" s="14"/>
      <c r="Z311" s="14"/>
    </row>
    <row r="312">
      <c r="A312" s="8" t="s">
        <v>351</v>
      </c>
      <c r="B312" s="13"/>
      <c r="C312" s="12">
        <f>VLOOKUP(A312,'RHB v. LHP'!C:AH, 5, FALSE)</f>
        <v>24</v>
      </c>
      <c r="D312" s="22">
        <f>VLOOKUP(A312,'RHB v. LHP'!C:AH, 8, FALSE)</f>
        <v>56</v>
      </c>
      <c r="E312" s="22">
        <f>VLOOKUP(A312,'RHB v. LHP'!C:AH, 31, FALSE)</f>
        <v>4</v>
      </c>
      <c r="F312" s="15">
        <f>VLOOKUP(A312,'RHB v. LHP'!C:AH, 12, FALSE)</f>
        <v>5</v>
      </c>
      <c r="G312" s="15">
        <f>VLOOKUP(A312,'RHB v. LHP'!C:AH, 13, FALSE)</f>
        <v>0</v>
      </c>
      <c r="H312" s="15">
        <f>VLOOKUP(A312,'RHB v. LHP'!C:AH, 6, FALSE)</f>
        <v>0</v>
      </c>
      <c r="I312" s="15">
        <f>VLOOKUP(A312,'RHB v. LHP'!C:AH, 25, FALSE)</f>
        <v>0</v>
      </c>
      <c r="J312" s="15">
        <f>VLOOKUP(A312,'RHB v. LHP'!C:AH, 17, FALSE)</f>
        <v>5</v>
      </c>
      <c r="K312" s="23">
        <f>VLOOKUP(A312,'RHB v. LHP'!C:AH, 32, FALSE)</f>
        <v>0</v>
      </c>
      <c r="L312" s="17">
        <f t="shared" si="1"/>
        <v>2.333333333</v>
      </c>
      <c r="M312" s="17">
        <f t="shared" si="2"/>
        <v>0.4431239389</v>
      </c>
      <c r="N312" s="24">
        <f t="shared" si="3"/>
        <v>0.2631578947</v>
      </c>
      <c r="O312" s="24">
        <f t="shared" si="4"/>
        <v>0.09507640068</v>
      </c>
      <c r="P312" s="24">
        <f t="shared" si="5"/>
        <v>0.441426146</v>
      </c>
      <c r="Q312" s="24">
        <f t="shared" si="6"/>
        <v>0.01358234295</v>
      </c>
      <c r="R312" s="24">
        <f t="shared" si="7"/>
        <v>0.1629881154</v>
      </c>
      <c r="S312" s="17">
        <f t="shared" si="8"/>
        <v>0</v>
      </c>
      <c r="T312" s="17">
        <f t="shared" si="9"/>
        <v>1.419354839</v>
      </c>
      <c r="U312" s="27">
        <f t="shared" si="10"/>
        <v>4061.97755</v>
      </c>
      <c r="V312" s="14"/>
      <c r="W312" s="14"/>
      <c r="X312" s="14"/>
      <c r="Y312" s="14"/>
      <c r="Z312" s="14"/>
    </row>
    <row r="313">
      <c r="A313" s="4" t="s">
        <v>166</v>
      </c>
      <c r="B313" s="13"/>
      <c r="C313" s="12">
        <f>VLOOKUP(A313,'RHB v. LHP'!C:AH, 5, FALSE)</f>
        <v>56</v>
      </c>
      <c r="D313" s="22">
        <f>VLOOKUP(A313,'RHB v. LHP'!C:AH, 8, FALSE)</f>
        <v>124</v>
      </c>
      <c r="E313" s="22">
        <f>VLOOKUP(A313,'RHB v. LHP'!C:AH, 31, FALSE)</f>
        <v>8</v>
      </c>
      <c r="F313" s="15">
        <f>VLOOKUP(A313,'RHB v. LHP'!C:AH, 12, FALSE)</f>
        <v>5</v>
      </c>
      <c r="G313" s="15">
        <f>VLOOKUP(A313,'RHB v. LHP'!C:AH, 13, FALSE)</f>
        <v>0</v>
      </c>
      <c r="H313" s="15">
        <f>VLOOKUP(A313,'RHB v. LHP'!C:AH, 6, FALSE)</f>
        <v>5</v>
      </c>
      <c r="I313" s="15">
        <f>VLOOKUP(A313,'RHB v. LHP'!C:AH, 25, FALSE)</f>
        <v>0</v>
      </c>
      <c r="J313" s="15">
        <f>VLOOKUP(A313,'RHB v. LHP'!C:AH, 17, FALSE)</f>
        <v>13</v>
      </c>
      <c r="K313" s="23">
        <f>VLOOKUP(A313,'RHB v. LHP'!C:AH, 32, FALSE)</f>
        <v>-2</v>
      </c>
      <c r="L313" s="17">
        <f t="shared" si="1"/>
        <v>2.214285714</v>
      </c>
      <c r="M313" s="17">
        <f t="shared" si="2"/>
        <v>0.4155251142</v>
      </c>
      <c r="N313" s="24">
        <f t="shared" si="3"/>
        <v>0.2359208524</v>
      </c>
      <c r="O313" s="24">
        <f t="shared" si="4"/>
        <v>0.08523592085</v>
      </c>
      <c r="P313" s="24">
        <f t="shared" si="5"/>
        <v>0.4718417047</v>
      </c>
      <c r="Q313" s="24">
        <f t="shared" si="6"/>
        <v>0.01217656012</v>
      </c>
      <c r="R313" s="24">
        <f t="shared" si="7"/>
        <v>0.1704718417</v>
      </c>
      <c r="S313" s="17">
        <f t="shared" si="8"/>
        <v>-0.01522070015</v>
      </c>
      <c r="T313" s="17">
        <f t="shared" si="9"/>
        <v>1.375951294</v>
      </c>
      <c r="U313" s="27">
        <f t="shared" si="10"/>
        <v>3937.763209</v>
      </c>
      <c r="V313" s="14"/>
      <c r="W313" s="14"/>
      <c r="X313" s="14"/>
      <c r="Y313" s="14"/>
      <c r="Z313" s="14"/>
    </row>
    <row r="314">
      <c r="A314" s="4" t="s">
        <v>63</v>
      </c>
      <c r="B314" s="13"/>
      <c r="C314" s="12">
        <f>VLOOKUP(A314,'RHB v. LHP'!C:AH, 5, FALSE)</f>
        <v>23</v>
      </c>
      <c r="D314" s="22">
        <f>VLOOKUP(A314,'RHB v. LHP'!C:AH, 8, FALSE)</f>
        <v>43</v>
      </c>
      <c r="E314" s="22">
        <f>VLOOKUP(A314,'RHB v. LHP'!C:AH, 31, FALSE)</f>
        <v>5</v>
      </c>
      <c r="F314" s="15">
        <f>VLOOKUP(A314,'RHB v. LHP'!C:AH, 12, FALSE)</f>
        <v>0</v>
      </c>
      <c r="G314" s="15">
        <f>VLOOKUP(A314,'RHB v. LHP'!C:AH, 13, FALSE)</f>
        <v>0</v>
      </c>
      <c r="H314" s="15">
        <f>VLOOKUP(A314,'RHB v. LHP'!C:AH, 6, FALSE)</f>
        <v>1</v>
      </c>
      <c r="I314" s="15">
        <f>VLOOKUP(A314,'RHB v. LHP'!C:AH, 25, FALSE)</f>
        <v>0</v>
      </c>
      <c r="J314" s="15">
        <f>VLOOKUP(A314,'RHB v. LHP'!C:AH, 17, FALSE)</f>
        <v>4</v>
      </c>
      <c r="K314" s="23">
        <f>VLOOKUP(A314,'RHB v. LHP'!C:AH, 32, FALSE)</f>
        <v>0</v>
      </c>
      <c r="L314" s="17">
        <f t="shared" si="1"/>
        <v>1.869565217</v>
      </c>
      <c r="M314" s="17">
        <f t="shared" si="2"/>
        <v>0.4583333333</v>
      </c>
      <c r="N314" s="24">
        <f t="shared" si="3"/>
        <v>0.2256944444</v>
      </c>
      <c r="O314" s="24">
        <f t="shared" si="4"/>
        <v>0.09722222222</v>
      </c>
      <c r="P314" s="24">
        <f t="shared" si="5"/>
        <v>0.46875</v>
      </c>
      <c r="Q314" s="24">
        <f t="shared" si="6"/>
        <v>0.01388888889</v>
      </c>
      <c r="R314" s="24">
        <f t="shared" si="7"/>
        <v>0.1631944444</v>
      </c>
      <c r="S314" s="17">
        <f t="shared" si="8"/>
        <v>0</v>
      </c>
      <c r="T314" s="17">
        <f t="shared" si="9"/>
        <v>1.427083333</v>
      </c>
      <c r="U314" s="27">
        <f t="shared" si="10"/>
        <v>4084.095325</v>
      </c>
      <c r="V314" s="14"/>
      <c r="W314" s="14"/>
      <c r="X314" s="14"/>
      <c r="Y314" s="14"/>
      <c r="Z314" s="14"/>
    </row>
    <row r="315">
      <c r="A315" s="4" t="s">
        <v>149</v>
      </c>
      <c r="B315" s="13"/>
      <c r="C315" s="12">
        <f>VLOOKUP(A315,'RHB v. LHP'!C:AH, 5, FALSE)</f>
        <v>27</v>
      </c>
      <c r="D315" s="22">
        <f>VLOOKUP(A315,'RHB v. LHP'!C:AH, 8, FALSE)</f>
        <v>47</v>
      </c>
      <c r="E315" s="22">
        <f>VLOOKUP(A315,'RHB v. LHP'!C:AH, 31, FALSE)</f>
        <v>4</v>
      </c>
      <c r="F315" s="15">
        <f>VLOOKUP(A315,'RHB v. LHP'!C:AH, 12, FALSE)</f>
        <v>1</v>
      </c>
      <c r="G315" s="15">
        <f>VLOOKUP(A315,'RHB v. LHP'!C:AH, 13, FALSE)</f>
        <v>0</v>
      </c>
      <c r="H315" s="15">
        <f>VLOOKUP(A315,'RHB v. LHP'!C:AH, 6, FALSE)</f>
        <v>1</v>
      </c>
      <c r="I315" s="15">
        <f>VLOOKUP(A315,'RHB v. LHP'!C:AH, 25, FALSE)</f>
        <v>3</v>
      </c>
      <c r="J315" s="15">
        <f>VLOOKUP(A315,'RHB v. LHP'!C:AH, 17, FALSE)</f>
        <v>2</v>
      </c>
      <c r="K315" s="23">
        <f>VLOOKUP(A315,'RHB v. LHP'!C:AH, 32, FALSE)</f>
        <v>0</v>
      </c>
      <c r="L315" s="17">
        <f t="shared" si="1"/>
        <v>1.740740741</v>
      </c>
      <c r="M315" s="17">
        <f t="shared" si="2"/>
        <v>0.45</v>
      </c>
      <c r="N315" s="24">
        <f t="shared" si="3"/>
        <v>0.2327586207</v>
      </c>
      <c r="O315" s="24">
        <f t="shared" si="4"/>
        <v>0.09655172414</v>
      </c>
      <c r="P315" s="24">
        <f t="shared" si="5"/>
        <v>0.4655172414</v>
      </c>
      <c r="Q315" s="24">
        <f t="shared" si="6"/>
        <v>0.02413793103</v>
      </c>
      <c r="R315" s="24">
        <f t="shared" si="7"/>
        <v>0.1551724138</v>
      </c>
      <c r="S315" s="17">
        <f t="shared" si="8"/>
        <v>0</v>
      </c>
      <c r="T315" s="17">
        <f t="shared" si="9"/>
        <v>1.424137931</v>
      </c>
      <c r="U315" s="27">
        <f t="shared" si="10"/>
        <v>4075.666032</v>
      </c>
      <c r="V315" s="14"/>
      <c r="W315" s="14"/>
      <c r="X315" s="14"/>
      <c r="Y315" s="14"/>
      <c r="Z315" s="14"/>
    </row>
    <row r="316">
      <c r="A316" s="4" t="s">
        <v>158</v>
      </c>
      <c r="B316" s="13"/>
      <c r="C316" s="12">
        <f>VLOOKUP(A316,'RHB v. LHP'!C:AH, 5, FALSE)</f>
        <v>40</v>
      </c>
      <c r="D316" s="22">
        <f>VLOOKUP(A316,'RHB v. LHP'!C:AH, 8, FALSE)</f>
        <v>72</v>
      </c>
      <c r="E316" s="22">
        <f>VLOOKUP(A316,'RHB v. LHP'!C:AH, 31, FALSE)</f>
        <v>9</v>
      </c>
      <c r="F316" s="15">
        <f>VLOOKUP(A316,'RHB v. LHP'!C:AH, 12, FALSE)</f>
        <v>2</v>
      </c>
      <c r="G316" s="15">
        <f>VLOOKUP(A316,'RHB v. LHP'!C:AH, 13, FALSE)</f>
        <v>0</v>
      </c>
      <c r="H316" s="15">
        <f>VLOOKUP(A316,'RHB v. LHP'!C:AH, 6, FALSE)</f>
        <v>1</v>
      </c>
      <c r="I316" s="15">
        <f>VLOOKUP(A316,'RHB v. LHP'!C:AH, 25, FALSE)</f>
        <v>1</v>
      </c>
      <c r="J316" s="15">
        <f>VLOOKUP(A316,'RHB v. LHP'!C:AH, 17, FALSE)</f>
        <v>6</v>
      </c>
      <c r="K316" s="23">
        <f>VLOOKUP(A316,'RHB v. LHP'!C:AH, 32, FALSE)</f>
        <v>0</v>
      </c>
      <c r="L316" s="17">
        <f t="shared" si="1"/>
        <v>1.8</v>
      </c>
      <c r="M316" s="17">
        <f t="shared" si="2"/>
        <v>0.4561983471</v>
      </c>
      <c r="N316" s="24">
        <f t="shared" si="3"/>
        <v>0.2314049587</v>
      </c>
      <c r="O316" s="24">
        <f t="shared" si="4"/>
        <v>0.09256198347</v>
      </c>
      <c r="P316" s="24">
        <f t="shared" si="5"/>
        <v>0.4462809917</v>
      </c>
      <c r="Q316" s="24">
        <f t="shared" si="6"/>
        <v>0.01652892562</v>
      </c>
      <c r="R316" s="24">
        <f t="shared" si="7"/>
        <v>0.1619834711</v>
      </c>
      <c r="S316" s="17">
        <f t="shared" si="8"/>
        <v>0</v>
      </c>
      <c r="T316" s="17">
        <f t="shared" si="9"/>
        <v>1.404958678</v>
      </c>
      <c r="U316" s="27">
        <f t="shared" si="10"/>
        <v>4020.777928</v>
      </c>
      <c r="V316" s="14"/>
      <c r="W316" s="14"/>
      <c r="X316" s="14"/>
      <c r="Y316" s="14"/>
      <c r="Z316" s="14"/>
    </row>
    <row r="317">
      <c r="A317" s="8" t="s">
        <v>218</v>
      </c>
      <c r="B317" s="13"/>
      <c r="C317" s="12">
        <f>VLOOKUP(A317,'RHB v. LHP'!C:AH, 5, FALSE)</f>
        <v>63</v>
      </c>
      <c r="D317" s="22">
        <f>VLOOKUP(A317,'RHB v. LHP'!C:AH, 8, FALSE)</f>
        <v>130</v>
      </c>
      <c r="E317" s="22">
        <f>VLOOKUP(A317,'RHB v. LHP'!C:AH, 31, FALSE)</f>
        <v>12</v>
      </c>
      <c r="F317" s="15">
        <f>VLOOKUP(A317,'RHB v. LHP'!C:AH, 12, FALSE)</f>
        <v>6</v>
      </c>
      <c r="G317" s="15">
        <f>VLOOKUP(A317,'RHB v. LHP'!C:AH, 13, FALSE)</f>
        <v>1</v>
      </c>
      <c r="H317" s="15">
        <f>VLOOKUP(A317,'RHB v. LHP'!C:AH, 6, FALSE)</f>
        <v>0</v>
      </c>
      <c r="I317" s="15">
        <f>VLOOKUP(A317,'RHB v. LHP'!C:AH, 25, FALSE)</f>
        <v>0</v>
      </c>
      <c r="J317" s="15">
        <f>VLOOKUP(A317,'RHB v. LHP'!C:AH, 17, FALSE)</f>
        <v>15</v>
      </c>
      <c r="K317" s="23">
        <f>VLOOKUP(A317,'RHB v. LHP'!C:AH, 32, FALSE)</f>
        <v>3</v>
      </c>
      <c r="L317" s="17">
        <f t="shared" si="1"/>
        <v>2.063492063</v>
      </c>
      <c r="M317" s="17">
        <f t="shared" si="2"/>
        <v>0.4298642534</v>
      </c>
      <c r="N317" s="24">
        <f t="shared" si="3"/>
        <v>0.2413273002</v>
      </c>
      <c r="O317" s="24">
        <f t="shared" si="4"/>
        <v>0.09653092006</v>
      </c>
      <c r="P317" s="24">
        <f t="shared" si="5"/>
        <v>0.3921568627</v>
      </c>
      <c r="Q317" s="24">
        <f t="shared" si="6"/>
        <v>0.01206636501</v>
      </c>
      <c r="R317" s="24">
        <f t="shared" si="7"/>
        <v>0.1749622926</v>
      </c>
      <c r="S317" s="17">
        <f t="shared" si="8"/>
        <v>0.02262443439</v>
      </c>
      <c r="T317" s="17">
        <f t="shared" si="9"/>
        <v>1.369532428</v>
      </c>
      <c r="U317" s="27">
        <f t="shared" si="10"/>
        <v>3919.393394</v>
      </c>
      <c r="V317" s="14"/>
      <c r="W317" s="14"/>
      <c r="X317" s="14"/>
      <c r="Y317" s="14"/>
      <c r="Z317" s="14"/>
    </row>
    <row r="318">
      <c r="A318" s="4" t="s">
        <v>216</v>
      </c>
      <c r="B318" s="13"/>
      <c r="C318" s="12">
        <f>VLOOKUP(A318,'RHB v. LHP'!C:AH, 5, FALSE)</f>
        <v>53</v>
      </c>
      <c r="D318" s="22">
        <f>VLOOKUP(A318,'RHB v. LHP'!C:AH, 8, FALSE)</f>
        <v>109</v>
      </c>
      <c r="E318" s="22">
        <f>VLOOKUP(A318,'RHB v. LHP'!C:AH, 31, FALSE)</f>
        <v>17</v>
      </c>
      <c r="F318" s="15">
        <f>VLOOKUP(A318,'RHB v. LHP'!C:AH, 12, FALSE)</f>
        <v>3</v>
      </c>
      <c r="G318" s="15">
        <f>VLOOKUP(A318,'RHB v. LHP'!C:AH, 13, FALSE)</f>
        <v>0</v>
      </c>
      <c r="H318" s="15">
        <f>VLOOKUP(A318,'RHB v. LHP'!C:AH, 6, FALSE)</f>
        <v>2</v>
      </c>
      <c r="I318" s="15">
        <f>VLOOKUP(A318,'RHB v. LHP'!C:AH, 25, FALSE)</f>
        <v>0</v>
      </c>
      <c r="J318" s="15">
        <f>VLOOKUP(A318,'RHB v. LHP'!C:AH, 17, FALSE)</f>
        <v>6</v>
      </c>
      <c r="K318" s="23">
        <f>VLOOKUP(A318,'RHB v. LHP'!C:AH, 32, FALSE)</f>
        <v>0</v>
      </c>
      <c r="L318" s="17">
        <f t="shared" si="1"/>
        <v>2.056603774</v>
      </c>
      <c r="M318" s="17">
        <f t="shared" si="2"/>
        <v>0.4672897196</v>
      </c>
      <c r="N318" s="24">
        <f t="shared" si="3"/>
        <v>0.2258566978</v>
      </c>
      <c r="O318" s="24">
        <f t="shared" si="4"/>
        <v>0.08722741433</v>
      </c>
      <c r="P318" s="24">
        <f t="shared" si="5"/>
        <v>0.4361370717</v>
      </c>
      <c r="Q318" s="24">
        <f t="shared" si="6"/>
        <v>0.01246105919</v>
      </c>
      <c r="R318" s="24">
        <f t="shared" si="7"/>
        <v>0.1526479751</v>
      </c>
      <c r="S318" s="17">
        <f t="shared" si="8"/>
        <v>0</v>
      </c>
      <c r="T318" s="17">
        <f t="shared" si="9"/>
        <v>1.381619938</v>
      </c>
      <c r="U318" s="27">
        <f t="shared" si="10"/>
        <v>3953.986006</v>
      </c>
      <c r="V318" s="14"/>
      <c r="W318" s="14"/>
      <c r="X318" s="14"/>
      <c r="Y318" s="14"/>
      <c r="Z318" s="14"/>
    </row>
    <row r="319">
      <c r="A319" s="4" t="s">
        <v>50</v>
      </c>
      <c r="B319" s="13"/>
      <c r="C319" s="12">
        <f>VLOOKUP(A319,'RHB v. LHP'!C:AH, 5, FALSE)</f>
        <v>49</v>
      </c>
      <c r="D319" s="22">
        <f>VLOOKUP(A319,'RHB v. LHP'!C:AH, 8, FALSE)</f>
        <v>105</v>
      </c>
      <c r="E319" s="22">
        <f>VLOOKUP(A319,'RHB v. LHP'!C:AH, 31, FALSE)</f>
        <v>7</v>
      </c>
      <c r="F319" s="15">
        <f>VLOOKUP(A319,'RHB v. LHP'!C:AH, 12, FALSE)</f>
        <v>3</v>
      </c>
      <c r="G319" s="15">
        <f>VLOOKUP(A319,'RHB v. LHP'!C:AH, 13, FALSE)</f>
        <v>2</v>
      </c>
      <c r="H319" s="15">
        <f>VLOOKUP(A319,'RHB v. LHP'!C:AH, 6, FALSE)</f>
        <v>1</v>
      </c>
      <c r="I319" s="15">
        <f>VLOOKUP(A319,'RHB v. LHP'!C:AH, 25, FALSE)</f>
        <v>1</v>
      </c>
      <c r="J319" s="15">
        <f>VLOOKUP(A319,'RHB v. LHP'!C:AH, 17, FALSE)</f>
        <v>15</v>
      </c>
      <c r="K319" s="23">
        <f>VLOOKUP(A319,'RHB v. LHP'!C:AH, 32, FALSE)</f>
        <v>0</v>
      </c>
      <c r="L319" s="17">
        <f t="shared" si="1"/>
        <v>2.142857143</v>
      </c>
      <c r="M319" s="17">
        <f t="shared" si="2"/>
        <v>0.4231974922</v>
      </c>
      <c r="N319" s="24">
        <f t="shared" si="3"/>
        <v>0.2272727273</v>
      </c>
      <c r="O319" s="24">
        <f t="shared" si="4"/>
        <v>0.1128526646</v>
      </c>
      <c r="P319" s="24">
        <f t="shared" si="5"/>
        <v>0.4231974922</v>
      </c>
      <c r="Q319" s="24">
        <f t="shared" si="6"/>
        <v>0.01567398119</v>
      </c>
      <c r="R319" s="24">
        <f t="shared" si="7"/>
        <v>0.1818181818</v>
      </c>
      <c r="S319" s="17">
        <f t="shared" si="8"/>
        <v>0</v>
      </c>
      <c r="T319" s="17">
        <f t="shared" si="9"/>
        <v>1.384012539</v>
      </c>
      <c r="U319" s="27">
        <f t="shared" si="10"/>
        <v>3960.833267</v>
      </c>
      <c r="V319" s="14"/>
      <c r="W319" s="14"/>
      <c r="X319" s="14"/>
      <c r="Y319" s="14"/>
      <c r="Z319" s="14"/>
    </row>
    <row r="320">
      <c r="A320" s="8" t="s">
        <v>125</v>
      </c>
      <c r="B320" s="13"/>
      <c r="C320" s="12">
        <f>VLOOKUP(A320,'RHB v. LHP'!C:AH, 5, FALSE)</f>
        <v>19</v>
      </c>
      <c r="D320" s="22">
        <f>VLOOKUP(A320,'RHB v. LHP'!C:AH, 8, FALSE)</f>
        <v>35</v>
      </c>
      <c r="E320" s="22">
        <f>VLOOKUP(A320,'RHB v. LHP'!C:AH, 31, FALSE)</f>
        <v>5</v>
      </c>
      <c r="F320" s="15">
        <f>VLOOKUP(A320,'RHB v. LHP'!C:AH, 12, FALSE)</f>
        <v>1</v>
      </c>
      <c r="G320" s="15">
        <f>VLOOKUP(A320,'RHB v. LHP'!C:AH, 13, FALSE)</f>
        <v>0</v>
      </c>
      <c r="H320" s="15">
        <f>VLOOKUP(A320,'RHB v. LHP'!C:AH, 6, FALSE)</f>
        <v>0</v>
      </c>
      <c r="I320" s="15">
        <f>VLOOKUP(A320,'RHB v. LHP'!C:AH, 25, FALSE)</f>
        <v>0</v>
      </c>
      <c r="J320" s="15">
        <f>VLOOKUP(A320,'RHB v. LHP'!C:AH, 17, FALSE)</f>
        <v>2</v>
      </c>
      <c r="K320" s="23">
        <f>VLOOKUP(A320,'RHB v. LHP'!C:AH, 32, FALSE)</f>
        <v>0</v>
      </c>
      <c r="L320" s="17">
        <f t="shared" si="1"/>
        <v>1.842105263</v>
      </c>
      <c r="M320" s="17">
        <f t="shared" si="2"/>
        <v>0.4647887324</v>
      </c>
      <c r="N320" s="24">
        <f t="shared" si="3"/>
        <v>0.2376760563</v>
      </c>
      <c r="O320" s="24">
        <f t="shared" si="4"/>
        <v>0.0985915493</v>
      </c>
      <c r="P320" s="24">
        <f t="shared" si="5"/>
        <v>0.4577464789</v>
      </c>
      <c r="Q320" s="24">
        <f t="shared" si="6"/>
        <v>0.01408450704</v>
      </c>
      <c r="R320" s="24">
        <f t="shared" si="7"/>
        <v>0.1584507042</v>
      </c>
      <c r="S320" s="17">
        <f t="shared" si="8"/>
        <v>0</v>
      </c>
      <c r="T320" s="17">
        <f t="shared" si="9"/>
        <v>1.431338028</v>
      </c>
      <c r="U320" s="27">
        <f t="shared" si="10"/>
        <v>4096.271615</v>
      </c>
      <c r="V320" s="14"/>
      <c r="W320" s="14"/>
      <c r="X320" s="14"/>
      <c r="Y320" s="14"/>
      <c r="Z320" s="14"/>
    </row>
    <row r="321">
      <c r="A321" s="8" t="s">
        <v>59</v>
      </c>
      <c r="B321" s="13"/>
      <c r="C321" s="12">
        <f>VLOOKUP(A321,'RHB v. LHP'!C:AH, 5, FALSE)</f>
        <v>25</v>
      </c>
      <c r="D321" s="22">
        <f>VLOOKUP(A321,'RHB v. LHP'!C:AH, 8, FALSE)</f>
        <v>43</v>
      </c>
      <c r="E321" s="22">
        <f>VLOOKUP(A321,'RHB v. LHP'!C:AH, 31, FALSE)</f>
        <v>5</v>
      </c>
      <c r="F321" s="15">
        <f>VLOOKUP(A321,'RHB v. LHP'!C:AH, 12, FALSE)</f>
        <v>1</v>
      </c>
      <c r="G321" s="15">
        <f>VLOOKUP(A321,'RHB v. LHP'!C:AH, 13, FALSE)</f>
        <v>0</v>
      </c>
      <c r="H321" s="15">
        <f>VLOOKUP(A321,'RHB v. LHP'!C:AH, 6, FALSE)</f>
        <v>0</v>
      </c>
      <c r="I321" s="15">
        <f>VLOOKUP(A321,'RHB v. LHP'!C:AH, 25, FALSE)</f>
        <v>0</v>
      </c>
      <c r="J321" s="15">
        <f>VLOOKUP(A321,'RHB v. LHP'!C:AH, 17, FALSE)</f>
        <v>3</v>
      </c>
      <c r="K321" s="23">
        <f>VLOOKUP(A321,'RHB v. LHP'!C:AH, 32, FALSE)</f>
        <v>1</v>
      </c>
      <c r="L321" s="17">
        <f t="shared" si="1"/>
        <v>1.72</v>
      </c>
      <c r="M321" s="17">
        <f t="shared" si="2"/>
        <v>0.4583333333</v>
      </c>
      <c r="N321" s="24">
        <f t="shared" si="3"/>
        <v>0.234375</v>
      </c>
      <c r="O321" s="24">
        <f t="shared" si="4"/>
        <v>0.09722222222</v>
      </c>
      <c r="P321" s="24">
        <f t="shared" si="5"/>
        <v>0.4513888889</v>
      </c>
      <c r="Q321" s="24">
        <f t="shared" si="6"/>
        <v>0.01388888889</v>
      </c>
      <c r="R321" s="24">
        <f t="shared" si="7"/>
        <v>0.1597222222</v>
      </c>
      <c r="S321" s="17">
        <f t="shared" si="8"/>
        <v>0.008680555556</v>
      </c>
      <c r="T321" s="17">
        <f t="shared" si="9"/>
        <v>1.423611111</v>
      </c>
      <c r="U321" s="27">
        <f t="shared" si="10"/>
        <v>4074.158354</v>
      </c>
      <c r="V321" s="14"/>
      <c r="W321" s="14"/>
      <c r="X321" s="14"/>
      <c r="Y321" s="14"/>
      <c r="Z321" s="14"/>
    </row>
    <row r="322">
      <c r="A322" s="8" t="s">
        <v>348</v>
      </c>
      <c r="B322" s="13"/>
      <c r="C322" s="12">
        <f>VLOOKUP(A322,'RHB v. LHP'!C:AH, 5, FALSE)</f>
        <v>62</v>
      </c>
      <c r="D322" s="22">
        <f>VLOOKUP(A322,'RHB v. LHP'!C:AH, 8, FALSE)</f>
        <v>132</v>
      </c>
      <c r="E322" s="22">
        <f>VLOOKUP(A322,'RHB v. LHP'!C:AH, 31, FALSE)</f>
        <v>18</v>
      </c>
      <c r="F322" s="15">
        <f>VLOOKUP(A322,'RHB v. LHP'!C:AH, 12, FALSE)</f>
        <v>11</v>
      </c>
      <c r="G322" s="15">
        <f>VLOOKUP(A322,'RHB v. LHP'!C:AH, 13, FALSE)</f>
        <v>0</v>
      </c>
      <c r="H322" s="15">
        <f>VLOOKUP(A322,'RHB v. LHP'!C:AH, 6, FALSE)</f>
        <v>0</v>
      </c>
      <c r="I322" s="15">
        <f>VLOOKUP(A322,'RHB v. LHP'!C:AH, 25, FALSE)</f>
        <v>1</v>
      </c>
      <c r="J322" s="15">
        <f>VLOOKUP(A322,'RHB v. LHP'!C:AH, 17, FALSE)</f>
        <v>4</v>
      </c>
      <c r="K322" s="23">
        <f>VLOOKUP(A322,'RHB v. LHP'!C:AH, 32, FALSE)</f>
        <v>0</v>
      </c>
      <c r="L322" s="17">
        <f t="shared" si="1"/>
        <v>2.129032258</v>
      </c>
      <c r="M322" s="17">
        <f t="shared" si="2"/>
        <v>0.4556390977</v>
      </c>
      <c r="N322" s="24">
        <f t="shared" si="3"/>
        <v>0.2781954887</v>
      </c>
      <c r="O322" s="24">
        <f t="shared" si="4"/>
        <v>0.08421052632</v>
      </c>
      <c r="P322" s="24">
        <f t="shared" si="5"/>
        <v>0.3909774436</v>
      </c>
      <c r="Q322" s="24">
        <f t="shared" si="6"/>
        <v>0.01503759398</v>
      </c>
      <c r="R322" s="24">
        <f t="shared" si="7"/>
        <v>0.1413533835</v>
      </c>
      <c r="S322" s="17">
        <f t="shared" si="8"/>
        <v>0</v>
      </c>
      <c r="T322" s="17">
        <f t="shared" si="9"/>
        <v>1.365413534</v>
      </c>
      <c r="U322" s="27">
        <f t="shared" si="10"/>
        <v>3907.605744</v>
      </c>
      <c r="V322" s="14"/>
      <c r="W322" s="14"/>
      <c r="X322" s="14"/>
      <c r="Y322" s="14"/>
      <c r="Z322" s="14"/>
    </row>
    <row r="323">
      <c r="A323" s="8" t="s">
        <v>409</v>
      </c>
      <c r="B323" s="13"/>
      <c r="C323" s="12">
        <f>VLOOKUP(A323,'RHB v. LHP'!C:AH, 5, FALSE)</f>
        <v>14</v>
      </c>
      <c r="D323" s="22">
        <f>VLOOKUP(A323,'RHB v. LHP'!C:AH, 8, FALSE)</f>
        <v>37</v>
      </c>
      <c r="E323" s="22">
        <f>VLOOKUP(A323,'RHB v. LHP'!C:AH, 31, FALSE)</f>
        <v>5</v>
      </c>
      <c r="F323" s="15">
        <f>VLOOKUP(A323,'RHB v. LHP'!C:AH, 12, FALSE)</f>
        <v>1</v>
      </c>
      <c r="G323" s="15">
        <f>VLOOKUP(A323,'RHB v. LHP'!C:AH, 13, FALSE)</f>
        <v>0</v>
      </c>
      <c r="H323" s="15">
        <f>VLOOKUP(A323,'RHB v. LHP'!C:AH, 6, FALSE)</f>
        <v>0</v>
      </c>
      <c r="I323" s="15">
        <f>VLOOKUP(A323,'RHB v. LHP'!C:AH, 25, FALSE)</f>
        <v>0</v>
      </c>
      <c r="J323" s="15">
        <f>VLOOKUP(A323,'RHB v. LHP'!C:AH, 17, FALSE)</f>
        <v>2</v>
      </c>
      <c r="K323" s="23">
        <f>VLOOKUP(A323,'RHB v. LHP'!C:AH, 32, FALSE)</f>
        <v>0</v>
      </c>
      <c r="L323" s="17">
        <f t="shared" si="1"/>
        <v>2.642857143</v>
      </c>
      <c r="M323" s="17">
        <f t="shared" si="2"/>
        <v>0.4631578947</v>
      </c>
      <c r="N323" s="24">
        <f t="shared" si="3"/>
        <v>0.2368421053</v>
      </c>
      <c r="O323" s="24">
        <f t="shared" si="4"/>
        <v>0.09824561404</v>
      </c>
      <c r="P323" s="24">
        <f t="shared" si="5"/>
        <v>0.4561403509</v>
      </c>
      <c r="Q323" s="24">
        <f t="shared" si="6"/>
        <v>0.01403508772</v>
      </c>
      <c r="R323" s="24">
        <f t="shared" si="7"/>
        <v>0.1578947368</v>
      </c>
      <c r="S323" s="17">
        <f t="shared" si="8"/>
        <v>0</v>
      </c>
      <c r="T323" s="17">
        <f t="shared" si="9"/>
        <v>1.426315789</v>
      </c>
      <c r="U323" s="27">
        <f t="shared" si="10"/>
        <v>4081.898732</v>
      </c>
      <c r="V323" s="14"/>
      <c r="W323" s="14"/>
      <c r="X323" s="14"/>
      <c r="Y323" s="14"/>
      <c r="Z323" s="14"/>
    </row>
    <row r="324">
      <c r="A324" s="4" t="s">
        <v>315</v>
      </c>
      <c r="B324" s="13"/>
      <c r="C324" s="12">
        <f>VLOOKUP(A324,'RHB v. LHP'!C:AH, 5, FALSE)</f>
        <v>24</v>
      </c>
      <c r="D324" s="22">
        <f>VLOOKUP(A324,'RHB v. LHP'!C:AH, 8, FALSE)</f>
        <v>58</v>
      </c>
      <c r="E324" s="22">
        <f>VLOOKUP(A324,'RHB v. LHP'!C:AH, 31, FALSE)</f>
        <v>7</v>
      </c>
      <c r="F324" s="15">
        <f>VLOOKUP(A324,'RHB v. LHP'!C:AH, 12, FALSE)</f>
        <v>2</v>
      </c>
      <c r="G324" s="15">
        <f>VLOOKUP(A324,'RHB v. LHP'!C:AH, 13, FALSE)</f>
        <v>0</v>
      </c>
      <c r="H324" s="15">
        <f>VLOOKUP(A324,'RHB v. LHP'!C:AH, 6, FALSE)</f>
        <v>1</v>
      </c>
      <c r="I324" s="15">
        <f>VLOOKUP(A324,'RHB v. LHP'!C:AH, 25, FALSE)</f>
        <v>0</v>
      </c>
      <c r="J324" s="15">
        <f>VLOOKUP(A324,'RHB v. LHP'!C:AH, 17, FALSE)</f>
        <v>4</v>
      </c>
      <c r="K324" s="23">
        <f>VLOOKUP(A324,'RHB v. LHP'!C:AH, 32, FALSE)</f>
        <v>-1</v>
      </c>
      <c r="L324" s="17">
        <f t="shared" si="1"/>
        <v>2.416666667</v>
      </c>
      <c r="M324" s="17">
        <f t="shared" si="2"/>
        <v>0.4568527919</v>
      </c>
      <c r="N324" s="24">
        <f t="shared" si="3"/>
        <v>0.2368866328</v>
      </c>
      <c r="O324" s="24">
        <f t="shared" si="4"/>
        <v>0.09475465313</v>
      </c>
      <c r="P324" s="24">
        <f t="shared" si="5"/>
        <v>0.4568527919</v>
      </c>
      <c r="Q324" s="24">
        <f t="shared" si="6"/>
        <v>0.01353637902</v>
      </c>
      <c r="R324" s="24">
        <f t="shared" si="7"/>
        <v>0.1590524535</v>
      </c>
      <c r="S324" s="17">
        <f t="shared" si="8"/>
        <v>-0.008460236887</v>
      </c>
      <c r="T324" s="17">
        <f t="shared" si="9"/>
        <v>1.409475465</v>
      </c>
      <c r="U324" s="27">
        <f t="shared" si="10"/>
        <v>4033.704287</v>
      </c>
      <c r="V324" s="14"/>
      <c r="W324" s="14"/>
      <c r="X324" s="14"/>
      <c r="Y324" s="14"/>
      <c r="Z324" s="14"/>
    </row>
    <row r="325">
      <c r="A325" s="8" t="s">
        <v>172</v>
      </c>
      <c r="B325" s="13"/>
      <c r="C325" s="12">
        <f>VLOOKUP(A325,'RHB v. LHP'!C:AH, 5, FALSE)</f>
        <v>20</v>
      </c>
      <c r="D325" s="22">
        <f>VLOOKUP(A325,'RHB v. LHP'!C:AH, 8, FALSE)</f>
        <v>35</v>
      </c>
      <c r="E325" s="22">
        <f>VLOOKUP(A325,'RHB v. LHP'!C:AH, 31, FALSE)</f>
        <v>5</v>
      </c>
      <c r="F325" s="15">
        <f>VLOOKUP(A325,'RHB v. LHP'!C:AH, 12, FALSE)</f>
        <v>0</v>
      </c>
      <c r="G325" s="15">
        <f>VLOOKUP(A325,'RHB v. LHP'!C:AH, 13, FALSE)</f>
        <v>0</v>
      </c>
      <c r="H325" s="15">
        <f>VLOOKUP(A325,'RHB v. LHP'!C:AH, 6, FALSE)</f>
        <v>0</v>
      </c>
      <c r="I325" s="15">
        <f>VLOOKUP(A325,'RHB v. LHP'!C:AH, 25, FALSE)</f>
        <v>0</v>
      </c>
      <c r="J325" s="15">
        <f>VLOOKUP(A325,'RHB v. LHP'!C:AH, 17, FALSE)</f>
        <v>3</v>
      </c>
      <c r="K325" s="23">
        <f>VLOOKUP(A325,'RHB v. LHP'!C:AH, 32, FALSE)</f>
        <v>0</v>
      </c>
      <c r="L325" s="17">
        <f t="shared" si="1"/>
        <v>1.75</v>
      </c>
      <c r="M325" s="17">
        <f t="shared" si="2"/>
        <v>0.4647887324</v>
      </c>
      <c r="N325" s="24">
        <f t="shared" si="3"/>
        <v>0.2288732394</v>
      </c>
      <c r="O325" s="24">
        <f t="shared" si="4"/>
        <v>0.0985915493</v>
      </c>
      <c r="P325" s="24">
        <f t="shared" si="5"/>
        <v>0.4577464789</v>
      </c>
      <c r="Q325" s="24">
        <f t="shared" si="6"/>
        <v>0.01408450704</v>
      </c>
      <c r="R325" s="24">
        <f t="shared" si="7"/>
        <v>0.161971831</v>
      </c>
      <c r="S325" s="17">
        <f t="shared" si="8"/>
        <v>0</v>
      </c>
      <c r="T325" s="17">
        <f t="shared" si="9"/>
        <v>1.426056338</v>
      </c>
      <c r="U325" s="27">
        <f t="shared" si="10"/>
        <v>4081.156221</v>
      </c>
      <c r="V325" s="14"/>
      <c r="W325" s="14"/>
      <c r="X325" s="14"/>
      <c r="Y325" s="14"/>
      <c r="Z325" s="14"/>
    </row>
    <row r="326">
      <c r="A326" s="4" t="s">
        <v>117</v>
      </c>
      <c r="B326" s="13"/>
      <c r="C326" s="12">
        <f>VLOOKUP(A326,'RHB v. LHP'!C:AH, 5, FALSE)</f>
        <v>63</v>
      </c>
      <c r="D326" s="22">
        <f>VLOOKUP(A326,'RHB v. LHP'!C:AH, 8, FALSE)</f>
        <v>107</v>
      </c>
      <c r="E326" s="22">
        <f>VLOOKUP(A326,'RHB v. LHP'!C:AH, 31, FALSE)</f>
        <v>9</v>
      </c>
      <c r="F326" s="15">
        <f>VLOOKUP(A326,'RHB v. LHP'!C:AH, 12, FALSE)</f>
        <v>3</v>
      </c>
      <c r="G326" s="15">
        <f>VLOOKUP(A326,'RHB v. LHP'!C:AH, 13, FALSE)</f>
        <v>0</v>
      </c>
      <c r="H326" s="15">
        <f>VLOOKUP(A326,'RHB v. LHP'!C:AH, 6, FALSE)</f>
        <v>1</v>
      </c>
      <c r="I326" s="15">
        <f>VLOOKUP(A326,'RHB v. LHP'!C:AH, 25, FALSE)</f>
        <v>3</v>
      </c>
      <c r="J326" s="15">
        <f>VLOOKUP(A326,'RHB v. LHP'!C:AH, 17, FALSE)</f>
        <v>12</v>
      </c>
      <c r="K326" s="23">
        <f>VLOOKUP(A326,'RHB v. LHP'!C:AH, 32, FALSE)</f>
        <v>2</v>
      </c>
      <c r="L326" s="17">
        <f t="shared" si="1"/>
        <v>1.698412698</v>
      </c>
      <c r="M326" s="17">
        <f t="shared" si="2"/>
        <v>0.43125</v>
      </c>
      <c r="N326" s="24">
        <f t="shared" si="3"/>
        <v>0.2265625</v>
      </c>
      <c r="O326" s="24">
        <f t="shared" si="4"/>
        <v>0.0875</v>
      </c>
      <c r="P326" s="24">
        <f t="shared" si="5"/>
        <v>0.421875</v>
      </c>
      <c r="Q326" s="24">
        <f t="shared" si="6"/>
        <v>0.021875</v>
      </c>
      <c r="R326" s="24">
        <f t="shared" si="7"/>
        <v>0.171875</v>
      </c>
      <c r="S326" s="17">
        <f t="shared" si="8"/>
        <v>0.015625</v>
      </c>
      <c r="T326" s="17">
        <f t="shared" si="9"/>
        <v>1.3765625</v>
      </c>
      <c r="U326" s="27">
        <f t="shared" si="10"/>
        <v>3939.512389</v>
      </c>
      <c r="V326" s="14"/>
      <c r="W326" s="14"/>
      <c r="X326" s="14"/>
      <c r="Y326" s="14"/>
      <c r="Z326" s="14"/>
    </row>
    <row r="327">
      <c r="A327" s="4" t="s">
        <v>113</v>
      </c>
      <c r="B327" s="13"/>
      <c r="C327" s="12">
        <f>VLOOKUP(A327,'RHB v. LHP'!C:AH, 5, FALSE)</f>
        <v>47</v>
      </c>
      <c r="D327" s="22">
        <f>VLOOKUP(A327,'RHB v. LHP'!C:AH, 8, FALSE)</f>
        <v>92</v>
      </c>
      <c r="E327" s="22">
        <f>VLOOKUP(A327,'RHB v. LHP'!C:AH, 31, FALSE)</f>
        <v>13</v>
      </c>
      <c r="F327" s="15">
        <f>VLOOKUP(A327,'RHB v. LHP'!C:AH, 12, FALSE)</f>
        <v>0</v>
      </c>
      <c r="G327" s="15">
        <f>VLOOKUP(A327,'RHB v. LHP'!C:AH, 13, FALSE)</f>
        <v>0</v>
      </c>
      <c r="H327" s="15">
        <f>VLOOKUP(A327,'RHB v. LHP'!C:AH, 6, FALSE)</f>
        <v>3</v>
      </c>
      <c r="I327" s="15">
        <f>VLOOKUP(A327,'RHB v. LHP'!C:AH, 25, FALSE)</f>
        <v>0</v>
      </c>
      <c r="J327" s="15">
        <f>VLOOKUP(A327,'RHB v. LHP'!C:AH, 17, FALSE)</f>
        <v>4</v>
      </c>
      <c r="K327" s="23">
        <f>VLOOKUP(A327,'RHB v. LHP'!C:AH, 32, FALSE)</f>
        <v>0</v>
      </c>
      <c r="L327" s="17">
        <f t="shared" si="1"/>
        <v>1.957446809</v>
      </c>
      <c r="M327" s="17">
        <f t="shared" si="2"/>
        <v>0.4608</v>
      </c>
      <c r="N327" s="24">
        <f t="shared" si="3"/>
        <v>0.208</v>
      </c>
      <c r="O327" s="24">
        <f t="shared" si="4"/>
        <v>0.0896</v>
      </c>
      <c r="P327" s="24">
        <f t="shared" si="5"/>
        <v>0.464</v>
      </c>
      <c r="Q327" s="24">
        <f t="shared" si="6"/>
        <v>0.0128</v>
      </c>
      <c r="R327" s="24">
        <f t="shared" si="7"/>
        <v>0.1504</v>
      </c>
      <c r="S327" s="17">
        <f t="shared" si="8"/>
        <v>0</v>
      </c>
      <c r="T327" s="17">
        <f t="shared" si="9"/>
        <v>1.3856</v>
      </c>
      <c r="U327" s="27">
        <f t="shared" si="10"/>
        <v>3965.376338</v>
      </c>
      <c r="V327" s="14"/>
      <c r="W327" s="14"/>
      <c r="X327" s="14"/>
      <c r="Y327" s="14"/>
      <c r="Z327" s="14"/>
    </row>
    <row r="328">
      <c r="A328" s="8" t="s">
        <v>407</v>
      </c>
      <c r="B328" s="13"/>
      <c r="C328" s="12">
        <f>VLOOKUP(A328,'RHB v. LHP'!C:AH, 5, FALSE)</f>
        <v>29</v>
      </c>
      <c r="D328" s="22">
        <f>VLOOKUP(A328,'RHB v. LHP'!C:AH, 8, FALSE)</f>
        <v>66</v>
      </c>
      <c r="E328" s="22">
        <f>VLOOKUP(A328,'RHB v. LHP'!C:AH, 31, FALSE)</f>
        <v>5</v>
      </c>
      <c r="F328" s="15">
        <f>VLOOKUP(A328,'RHB v. LHP'!C:AH, 12, FALSE)</f>
        <v>4</v>
      </c>
      <c r="G328" s="15">
        <f>VLOOKUP(A328,'RHB v. LHP'!C:AH, 13, FALSE)</f>
        <v>0</v>
      </c>
      <c r="H328" s="15">
        <f>VLOOKUP(A328,'RHB v. LHP'!C:AH, 6, FALSE)</f>
        <v>0</v>
      </c>
      <c r="I328" s="15">
        <f>VLOOKUP(A328,'RHB v. LHP'!C:AH, 25, FALSE)</f>
        <v>1</v>
      </c>
      <c r="J328" s="15">
        <f>VLOOKUP(A328,'RHB v. LHP'!C:AH, 17, FALSE)</f>
        <v>9</v>
      </c>
      <c r="K328" s="23">
        <f>VLOOKUP(A328,'RHB v. LHP'!C:AH, 32, FALSE)</f>
        <v>-1</v>
      </c>
      <c r="L328" s="17">
        <f t="shared" si="1"/>
        <v>2.275862069</v>
      </c>
      <c r="M328" s="17">
        <f t="shared" si="2"/>
        <v>0.4407345576</v>
      </c>
      <c r="N328" s="24">
        <f t="shared" si="3"/>
        <v>0.2504173623</v>
      </c>
      <c r="O328" s="24">
        <f t="shared" si="4"/>
        <v>0.09348914858</v>
      </c>
      <c r="P328" s="24">
        <f t="shared" si="5"/>
        <v>0.4340567613</v>
      </c>
      <c r="Q328" s="24">
        <f t="shared" si="6"/>
        <v>0.01669449082</v>
      </c>
      <c r="R328" s="24">
        <f t="shared" si="7"/>
        <v>0.1736227045</v>
      </c>
      <c r="S328" s="17">
        <f t="shared" si="8"/>
        <v>-0.008347245409</v>
      </c>
      <c r="T328" s="17">
        <f t="shared" si="9"/>
        <v>1.40066778</v>
      </c>
      <c r="U328" s="27">
        <f t="shared" si="10"/>
        <v>4008.498031</v>
      </c>
      <c r="V328" s="14"/>
      <c r="W328" s="14"/>
      <c r="X328" s="14"/>
      <c r="Y328" s="14"/>
      <c r="Z328" s="14"/>
    </row>
    <row r="329">
      <c r="A329" s="8" t="s">
        <v>277</v>
      </c>
      <c r="B329" s="13"/>
      <c r="C329" s="12">
        <f>VLOOKUP(A329,'RHB v. LHP'!C:AH, 5, FALSE)</f>
        <v>17</v>
      </c>
      <c r="D329" s="22">
        <f>VLOOKUP(A329,'RHB v. LHP'!C:AH, 8, FALSE)</f>
        <v>39</v>
      </c>
      <c r="E329" s="22">
        <f>VLOOKUP(A329,'RHB v. LHP'!C:AH, 31, FALSE)</f>
        <v>3</v>
      </c>
      <c r="F329" s="15">
        <f>VLOOKUP(A329,'RHB v. LHP'!C:AH, 12, FALSE)</f>
        <v>1</v>
      </c>
      <c r="G329" s="15">
        <f>VLOOKUP(A329,'RHB v. LHP'!C:AH, 13, FALSE)</f>
        <v>0</v>
      </c>
      <c r="H329" s="15">
        <f>VLOOKUP(A329,'RHB v. LHP'!C:AH, 6, FALSE)</f>
        <v>0</v>
      </c>
      <c r="I329" s="15">
        <f>VLOOKUP(A329,'RHB v. LHP'!C:AH, 25, FALSE)</f>
        <v>0</v>
      </c>
      <c r="J329" s="15">
        <f>VLOOKUP(A329,'RHB v. LHP'!C:AH, 17, FALSE)</f>
        <v>2</v>
      </c>
      <c r="K329" s="23">
        <f>VLOOKUP(A329,'RHB v. LHP'!C:AH, 32, FALSE)</f>
        <v>1</v>
      </c>
      <c r="L329" s="17">
        <f t="shared" si="1"/>
        <v>2.294117647</v>
      </c>
      <c r="M329" s="17">
        <f t="shared" si="2"/>
        <v>0.451048951</v>
      </c>
      <c r="N329" s="24">
        <f t="shared" si="3"/>
        <v>0.236013986</v>
      </c>
      <c r="O329" s="24">
        <f t="shared" si="4"/>
        <v>0.0979020979</v>
      </c>
      <c r="P329" s="24">
        <f t="shared" si="5"/>
        <v>0.4545454545</v>
      </c>
      <c r="Q329" s="24">
        <f t="shared" si="6"/>
        <v>0.01398601399</v>
      </c>
      <c r="R329" s="24">
        <f t="shared" si="7"/>
        <v>0.1573426573</v>
      </c>
      <c r="S329" s="17">
        <f t="shared" si="8"/>
        <v>0.008741258741</v>
      </c>
      <c r="T329" s="17">
        <f t="shared" si="9"/>
        <v>1.41958042</v>
      </c>
      <c r="U329" s="27">
        <f t="shared" si="10"/>
        <v>4062.623128</v>
      </c>
      <c r="V329" s="14"/>
      <c r="W329" s="14"/>
      <c r="X329" s="14"/>
      <c r="Y329" s="14"/>
      <c r="Z329" s="14"/>
    </row>
    <row r="330">
      <c r="A330" s="4" t="s">
        <v>78</v>
      </c>
      <c r="B330" s="13"/>
      <c r="C330" s="12">
        <f>VLOOKUP(A330,'RHB v. LHP'!C:AH, 5, FALSE)</f>
        <v>59</v>
      </c>
      <c r="D330" s="22">
        <f>VLOOKUP(A330,'RHB v. LHP'!C:AH, 8, FALSE)</f>
        <v>126</v>
      </c>
      <c r="E330" s="22">
        <f>VLOOKUP(A330,'RHB v. LHP'!C:AH, 31, FALSE)</f>
        <v>22</v>
      </c>
      <c r="F330" s="15">
        <f>VLOOKUP(A330,'RHB v. LHP'!C:AH, 12, FALSE)</f>
        <v>1</v>
      </c>
      <c r="G330" s="15">
        <f>VLOOKUP(A330,'RHB v. LHP'!C:AH, 13, FALSE)</f>
        <v>0</v>
      </c>
      <c r="H330" s="15">
        <f>VLOOKUP(A330,'RHB v. LHP'!C:AH, 6, FALSE)</f>
        <v>2</v>
      </c>
      <c r="I330" s="15">
        <f>VLOOKUP(A330,'RHB v. LHP'!C:AH, 25, FALSE)</f>
        <v>2</v>
      </c>
      <c r="J330" s="15">
        <f>VLOOKUP(A330,'RHB v. LHP'!C:AH, 17, FALSE)</f>
        <v>6</v>
      </c>
      <c r="K330" s="23">
        <f>VLOOKUP(A330,'RHB v. LHP'!C:AH, 32, FALSE)</f>
        <v>0</v>
      </c>
      <c r="L330" s="17">
        <f t="shared" si="1"/>
        <v>2.13559322</v>
      </c>
      <c r="M330" s="17">
        <f t="shared" si="2"/>
        <v>0.4779969651</v>
      </c>
      <c r="N330" s="24">
        <f t="shared" si="3"/>
        <v>0.2048558422</v>
      </c>
      <c r="O330" s="24">
        <f t="shared" si="4"/>
        <v>0.08497723824</v>
      </c>
      <c r="P330" s="24">
        <f t="shared" si="5"/>
        <v>0.4248861912</v>
      </c>
      <c r="Q330" s="24">
        <f t="shared" si="6"/>
        <v>0.01820940819</v>
      </c>
      <c r="R330" s="24">
        <f t="shared" si="7"/>
        <v>0.1487101669</v>
      </c>
      <c r="S330" s="17">
        <f t="shared" si="8"/>
        <v>0</v>
      </c>
      <c r="T330" s="17">
        <f t="shared" si="9"/>
        <v>1.359635812</v>
      </c>
      <c r="U330" s="27">
        <f t="shared" si="10"/>
        <v>3891.070783</v>
      </c>
      <c r="V330" s="14"/>
      <c r="W330" s="14"/>
      <c r="X330" s="14"/>
      <c r="Y330" s="14"/>
      <c r="Z330" s="14"/>
    </row>
    <row r="331">
      <c r="A331" s="8" t="s">
        <v>101</v>
      </c>
      <c r="B331" s="13"/>
      <c r="C331" s="12">
        <f>VLOOKUP(A331,'RHB v. LHP'!C:AH, 5, FALSE)</f>
        <v>53</v>
      </c>
      <c r="D331" s="22">
        <f>VLOOKUP(A331,'RHB v. LHP'!C:AH, 8, FALSE)</f>
        <v>66</v>
      </c>
      <c r="E331" s="22">
        <f>VLOOKUP(A331,'RHB v. LHP'!C:AH, 31, FALSE)</f>
        <v>5</v>
      </c>
      <c r="F331" s="15">
        <f>VLOOKUP(A331,'RHB v. LHP'!C:AH, 12, FALSE)</f>
        <v>2</v>
      </c>
      <c r="G331" s="15">
        <f>VLOOKUP(A331,'RHB v. LHP'!C:AH, 13, FALSE)</f>
        <v>0</v>
      </c>
      <c r="H331" s="15">
        <f>VLOOKUP(A331,'RHB v. LHP'!C:AH, 6, FALSE)</f>
        <v>0</v>
      </c>
      <c r="I331" s="15">
        <f>VLOOKUP(A331,'RHB v. LHP'!C:AH, 25, FALSE)</f>
        <v>0</v>
      </c>
      <c r="J331" s="15">
        <f>VLOOKUP(A331,'RHB v. LHP'!C:AH, 17, FALSE)</f>
        <v>9</v>
      </c>
      <c r="K331" s="23">
        <f>VLOOKUP(A331,'RHB v. LHP'!C:AH, 32, FALSE)</f>
        <v>1</v>
      </c>
      <c r="L331" s="17">
        <f t="shared" si="1"/>
        <v>1.245283019</v>
      </c>
      <c r="M331" s="17">
        <f t="shared" si="2"/>
        <v>0.4407345576</v>
      </c>
      <c r="N331" s="24">
        <f t="shared" si="3"/>
        <v>0.2337228715</v>
      </c>
      <c r="O331" s="24">
        <f t="shared" si="4"/>
        <v>0.09348914858</v>
      </c>
      <c r="P331" s="24">
        <f t="shared" si="5"/>
        <v>0.4340567613</v>
      </c>
      <c r="Q331" s="24">
        <f t="shared" si="6"/>
        <v>0.01335559265</v>
      </c>
      <c r="R331" s="24">
        <f t="shared" si="7"/>
        <v>0.1736227045</v>
      </c>
      <c r="S331" s="17">
        <f t="shared" si="8"/>
        <v>0.008347245409</v>
      </c>
      <c r="T331" s="17">
        <f t="shared" si="9"/>
        <v>1.397328881</v>
      </c>
      <c r="U331" s="27">
        <f t="shared" si="10"/>
        <v>3998.942612</v>
      </c>
      <c r="V331" s="14"/>
      <c r="W331" s="14"/>
      <c r="X331" s="14"/>
      <c r="Y331" s="14"/>
      <c r="Z331" s="14"/>
    </row>
    <row r="332">
      <c r="A332" s="8" t="s">
        <v>356</v>
      </c>
      <c r="B332" s="13"/>
      <c r="C332" s="12">
        <f>VLOOKUP(A332,'RHB v. LHP'!C:AH, 5, FALSE)</f>
        <v>34</v>
      </c>
      <c r="D332" s="22">
        <f>VLOOKUP(A332,'RHB v. LHP'!C:AH, 8, FALSE)</f>
        <v>62</v>
      </c>
      <c r="E332" s="22">
        <f>VLOOKUP(A332,'RHB v. LHP'!C:AH, 31, FALSE)</f>
        <v>7</v>
      </c>
      <c r="F332" s="15">
        <f>VLOOKUP(A332,'RHB v. LHP'!C:AH, 12, FALSE)</f>
        <v>1</v>
      </c>
      <c r="G332" s="15">
        <f>VLOOKUP(A332,'RHB v. LHP'!C:AH, 13, FALSE)</f>
        <v>1</v>
      </c>
      <c r="H332" s="15">
        <f>VLOOKUP(A332,'RHB v. LHP'!C:AH, 6, FALSE)</f>
        <v>0</v>
      </c>
      <c r="I332" s="15">
        <f>VLOOKUP(A332,'RHB v. LHP'!C:AH, 25, FALSE)</f>
        <v>1</v>
      </c>
      <c r="J332" s="15">
        <f>VLOOKUP(A332,'RHB v. LHP'!C:AH, 17, FALSE)</f>
        <v>4</v>
      </c>
      <c r="K332" s="23">
        <f>VLOOKUP(A332,'RHB v. LHP'!C:AH, 32, FALSE)</f>
        <v>0</v>
      </c>
      <c r="L332" s="17">
        <f t="shared" si="1"/>
        <v>1.823529412</v>
      </c>
      <c r="M332" s="17">
        <f t="shared" si="2"/>
        <v>0.4537815126</v>
      </c>
      <c r="N332" s="24">
        <f t="shared" si="3"/>
        <v>0.2268907563</v>
      </c>
      <c r="O332" s="24">
        <f t="shared" si="4"/>
        <v>0.1075630252</v>
      </c>
      <c r="P332" s="24">
        <f t="shared" si="5"/>
        <v>0.4369747899</v>
      </c>
      <c r="Q332" s="24">
        <f t="shared" si="6"/>
        <v>0.01680672269</v>
      </c>
      <c r="R332" s="24">
        <f t="shared" si="7"/>
        <v>0.1579831933</v>
      </c>
      <c r="S332" s="17">
        <f t="shared" si="8"/>
        <v>0</v>
      </c>
      <c r="T332" s="17">
        <f t="shared" si="9"/>
        <v>1.4</v>
      </c>
      <c r="U332" s="27">
        <f t="shared" si="10"/>
        <v>4006.586947</v>
      </c>
      <c r="V332" s="14"/>
      <c r="W332" s="14"/>
      <c r="X332" s="14"/>
      <c r="Y332" s="14"/>
      <c r="Z332" s="14"/>
    </row>
    <row r="333">
      <c r="A333" s="4" t="s">
        <v>314</v>
      </c>
      <c r="B333" s="13"/>
      <c r="C333" s="12">
        <f>VLOOKUP(A333,'RHB v. LHP'!C:AH, 5, FALSE)</f>
        <v>44</v>
      </c>
      <c r="D333" s="22">
        <f>VLOOKUP(A333,'RHB v. LHP'!C:AH, 8, FALSE)</f>
        <v>83</v>
      </c>
      <c r="E333" s="22">
        <f>VLOOKUP(A333,'RHB v. LHP'!C:AH, 31, FALSE)</f>
        <v>8</v>
      </c>
      <c r="F333" s="15">
        <f>VLOOKUP(A333,'RHB v. LHP'!C:AH, 12, FALSE)</f>
        <v>2</v>
      </c>
      <c r="G333" s="15">
        <f>VLOOKUP(A333,'RHB v. LHP'!C:AH, 13, FALSE)</f>
        <v>0</v>
      </c>
      <c r="H333" s="15">
        <f>VLOOKUP(A333,'RHB v. LHP'!C:AH, 6, FALSE)</f>
        <v>1</v>
      </c>
      <c r="I333" s="15">
        <f>VLOOKUP(A333,'RHB v. LHP'!C:AH, 25, FALSE)</f>
        <v>0</v>
      </c>
      <c r="J333" s="15">
        <f>VLOOKUP(A333,'RHB v. LHP'!C:AH, 17, FALSE)</f>
        <v>5</v>
      </c>
      <c r="K333" s="23">
        <f>VLOOKUP(A333,'RHB v. LHP'!C:AH, 32, FALSE)</f>
        <v>2</v>
      </c>
      <c r="L333" s="17">
        <f t="shared" si="1"/>
        <v>1.886363636</v>
      </c>
      <c r="M333" s="17">
        <f t="shared" si="2"/>
        <v>0.4431818182</v>
      </c>
      <c r="N333" s="24">
        <f t="shared" si="3"/>
        <v>0.2272727273</v>
      </c>
      <c r="O333" s="24">
        <f t="shared" si="4"/>
        <v>0.09090909091</v>
      </c>
      <c r="P333" s="24">
        <f t="shared" si="5"/>
        <v>0.4383116883</v>
      </c>
      <c r="Q333" s="24">
        <f t="shared" si="6"/>
        <v>0.01298701299</v>
      </c>
      <c r="R333" s="24">
        <f t="shared" si="7"/>
        <v>0.1558441558</v>
      </c>
      <c r="S333" s="17">
        <f t="shared" si="8"/>
        <v>0.01623376623</v>
      </c>
      <c r="T333" s="17">
        <f t="shared" si="9"/>
        <v>1.38474026</v>
      </c>
      <c r="U333" s="27">
        <f t="shared" si="10"/>
        <v>3962.915893</v>
      </c>
      <c r="V333" s="14"/>
      <c r="W333" s="14"/>
      <c r="X333" s="14"/>
      <c r="Y333" s="14"/>
      <c r="Z333" s="14"/>
    </row>
    <row r="334">
      <c r="A334" s="4" t="s">
        <v>386</v>
      </c>
      <c r="B334" s="13"/>
      <c r="C334" s="12">
        <f>VLOOKUP(A334,'RHB v. LHP'!C:AH, 5, FALSE)</f>
        <v>19</v>
      </c>
      <c r="D334" s="22">
        <f>VLOOKUP(A334,'RHB v. LHP'!C:AH, 8, FALSE)</f>
        <v>38</v>
      </c>
      <c r="E334" s="22">
        <f>VLOOKUP(A334,'RHB v. LHP'!C:AH, 31, FALSE)</f>
        <v>1</v>
      </c>
      <c r="F334" s="15">
        <f>VLOOKUP(A334,'RHB v. LHP'!C:AH, 12, FALSE)</f>
        <v>0</v>
      </c>
      <c r="G334" s="15">
        <f>VLOOKUP(A334,'RHB v. LHP'!C:AH, 13, FALSE)</f>
        <v>0</v>
      </c>
      <c r="H334" s="15">
        <f>VLOOKUP(A334,'RHB v. LHP'!C:AH, 6, FALSE)</f>
        <v>1</v>
      </c>
      <c r="I334" s="15">
        <f>VLOOKUP(A334,'RHB v. LHP'!C:AH, 25, FALSE)</f>
        <v>0</v>
      </c>
      <c r="J334" s="15">
        <f>VLOOKUP(A334,'RHB v. LHP'!C:AH, 17, FALSE)</f>
        <v>3</v>
      </c>
      <c r="K334" s="23">
        <f>VLOOKUP(A334,'RHB v. LHP'!C:AH, 32, FALSE)</f>
        <v>0</v>
      </c>
      <c r="L334" s="17">
        <f t="shared" si="1"/>
        <v>2</v>
      </c>
      <c r="M334" s="17">
        <f t="shared" si="2"/>
        <v>0.4413309982</v>
      </c>
      <c r="N334" s="24">
        <f t="shared" si="3"/>
        <v>0.2276707531</v>
      </c>
      <c r="O334" s="24">
        <f t="shared" si="4"/>
        <v>0.09807355517</v>
      </c>
      <c r="P334" s="24">
        <f t="shared" si="5"/>
        <v>0.472854641</v>
      </c>
      <c r="Q334" s="24">
        <f t="shared" si="6"/>
        <v>0.01401050788</v>
      </c>
      <c r="R334" s="24">
        <f t="shared" si="7"/>
        <v>0.1611208406</v>
      </c>
      <c r="S334" s="17">
        <f t="shared" si="8"/>
        <v>0</v>
      </c>
      <c r="T334" s="17">
        <f t="shared" si="9"/>
        <v>1.415061296</v>
      </c>
      <c r="U334" s="27">
        <f t="shared" si="10"/>
        <v>4049.690084</v>
      </c>
      <c r="V334" s="14"/>
      <c r="W334" s="14"/>
      <c r="X334" s="14"/>
      <c r="Y334" s="14"/>
      <c r="Z334" s="14"/>
    </row>
    <row r="335">
      <c r="A335" s="8" t="s">
        <v>365</v>
      </c>
      <c r="B335" s="13"/>
      <c r="C335" s="12">
        <f>VLOOKUP(A335,'RHB v. LHP'!C:AH, 5, FALSE)</f>
        <v>14</v>
      </c>
      <c r="D335" s="22">
        <f>VLOOKUP(A335,'RHB v. LHP'!C:AH, 8, FALSE)</f>
        <v>32</v>
      </c>
      <c r="E335" s="22">
        <f>VLOOKUP(A335,'RHB v. LHP'!C:AH, 31, FALSE)</f>
        <v>4</v>
      </c>
      <c r="F335" s="15">
        <f>VLOOKUP(A335,'RHB v. LHP'!C:AH, 12, FALSE)</f>
        <v>0</v>
      </c>
      <c r="G335" s="15">
        <f>VLOOKUP(A335,'RHB v. LHP'!C:AH, 13, FALSE)</f>
        <v>0</v>
      </c>
      <c r="H335" s="15">
        <f>VLOOKUP(A335,'RHB v. LHP'!C:AH, 6, FALSE)</f>
        <v>0</v>
      </c>
      <c r="I335" s="15">
        <f>VLOOKUP(A335,'RHB v. LHP'!C:AH, 25, FALSE)</f>
        <v>0</v>
      </c>
      <c r="J335" s="15">
        <f>VLOOKUP(A335,'RHB v. LHP'!C:AH, 17, FALSE)</f>
        <v>2</v>
      </c>
      <c r="K335" s="23">
        <f>VLOOKUP(A335,'RHB v. LHP'!C:AH, 32, FALSE)</f>
        <v>-1</v>
      </c>
      <c r="L335" s="17">
        <f t="shared" si="1"/>
        <v>2.285714286</v>
      </c>
      <c r="M335" s="17">
        <f t="shared" si="2"/>
        <v>0.4619469027</v>
      </c>
      <c r="N335" s="24">
        <f t="shared" si="3"/>
        <v>0.2300884956</v>
      </c>
      <c r="O335" s="24">
        <f t="shared" si="4"/>
        <v>0.09911504425</v>
      </c>
      <c r="P335" s="24">
        <f t="shared" si="5"/>
        <v>0.4601769912</v>
      </c>
      <c r="Q335" s="24">
        <f t="shared" si="6"/>
        <v>0.01415929204</v>
      </c>
      <c r="R335" s="24">
        <f t="shared" si="7"/>
        <v>0.1592920354</v>
      </c>
      <c r="S335" s="17">
        <f t="shared" si="8"/>
        <v>-0.008849557522</v>
      </c>
      <c r="T335" s="17">
        <f t="shared" si="9"/>
        <v>1.415929204</v>
      </c>
      <c r="U335" s="27">
        <f t="shared" si="10"/>
        <v>4052.173903</v>
      </c>
      <c r="V335" s="14"/>
      <c r="W335" s="14"/>
      <c r="X335" s="14"/>
      <c r="Y335" s="14"/>
      <c r="Z335" s="14"/>
    </row>
    <row r="336">
      <c r="A336" s="8" t="s">
        <v>381</v>
      </c>
      <c r="B336" s="13"/>
      <c r="C336" s="12">
        <f>VLOOKUP(A336,'RHB v. LHP'!C:AH, 5, FALSE)</f>
        <v>47</v>
      </c>
      <c r="D336" s="22">
        <f>VLOOKUP(A336,'RHB v. LHP'!C:AH, 8, FALSE)</f>
        <v>104</v>
      </c>
      <c r="E336" s="22">
        <f>VLOOKUP(A336,'RHB v. LHP'!C:AH, 31, FALSE)</f>
        <v>9</v>
      </c>
      <c r="F336" s="15">
        <f>VLOOKUP(A336,'RHB v. LHP'!C:AH, 12, FALSE)</f>
        <v>3</v>
      </c>
      <c r="G336" s="15">
        <f>VLOOKUP(A336,'RHB v. LHP'!C:AH, 13, FALSE)</f>
        <v>0</v>
      </c>
      <c r="H336" s="15">
        <f>VLOOKUP(A336,'RHB v. LHP'!C:AH, 6, FALSE)</f>
        <v>1</v>
      </c>
      <c r="I336" s="15">
        <f>VLOOKUP(A336,'RHB v. LHP'!C:AH, 25, FALSE)</f>
        <v>0</v>
      </c>
      <c r="J336" s="15">
        <f>VLOOKUP(A336,'RHB v. LHP'!C:AH, 17, FALSE)</f>
        <v>14</v>
      </c>
      <c r="K336" s="23">
        <f>VLOOKUP(A336,'RHB v. LHP'!C:AH, 32, FALSE)</f>
        <v>0</v>
      </c>
      <c r="L336" s="17">
        <f t="shared" si="1"/>
        <v>2.212765957</v>
      </c>
      <c r="M336" s="17">
        <f t="shared" si="2"/>
        <v>0.4332810047</v>
      </c>
      <c r="N336" s="24">
        <f t="shared" si="3"/>
        <v>0.2276295133</v>
      </c>
      <c r="O336" s="24">
        <f t="shared" si="4"/>
        <v>0.08791208791</v>
      </c>
      <c r="P336" s="24">
        <f t="shared" si="5"/>
        <v>0.4238618524</v>
      </c>
      <c r="Q336" s="24">
        <f t="shared" si="6"/>
        <v>0.0125588697</v>
      </c>
      <c r="R336" s="24">
        <f t="shared" si="7"/>
        <v>0.1789638932</v>
      </c>
      <c r="S336" s="17">
        <f t="shared" si="8"/>
        <v>0</v>
      </c>
      <c r="T336" s="17">
        <f t="shared" si="9"/>
        <v>1.364207221</v>
      </c>
      <c r="U336" s="27">
        <f t="shared" si="10"/>
        <v>3904.153461</v>
      </c>
      <c r="V336" s="14"/>
      <c r="W336" s="14"/>
      <c r="X336" s="14"/>
      <c r="Y336" s="14"/>
      <c r="Z336" s="14"/>
    </row>
    <row r="337">
      <c r="A337" s="4" t="s">
        <v>168</v>
      </c>
      <c r="B337" s="13"/>
      <c r="C337" s="12">
        <f>VLOOKUP(A337,'RHB v. LHP'!C:AH, 5, FALSE)</f>
        <v>85</v>
      </c>
      <c r="D337" s="22">
        <f>VLOOKUP(A337,'RHB v. LHP'!C:AH, 8, FALSE)</f>
        <v>164</v>
      </c>
      <c r="E337" s="22">
        <f>VLOOKUP(A337,'RHB v. LHP'!C:AH, 31, FALSE)</f>
        <v>21</v>
      </c>
      <c r="F337" s="15">
        <f>VLOOKUP(A337,'RHB v. LHP'!C:AH, 12, FALSE)</f>
        <v>5</v>
      </c>
      <c r="G337" s="15">
        <f>VLOOKUP(A337,'RHB v. LHP'!C:AH, 13, FALSE)</f>
        <v>1</v>
      </c>
      <c r="H337" s="15">
        <f>VLOOKUP(A337,'RHB v. LHP'!C:AH, 6, FALSE)</f>
        <v>3</v>
      </c>
      <c r="I337" s="15">
        <f>VLOOKUP(A337,'RHB v. LHP'!C:AH, 25, FALSE)</f>
        <v>1</v>
      </c>
      <c r="J337" s="15">
        <f>VLOOKUP(A337,'RHB v. LHP'!C:AH, 17, FALSE)</f>
        <v>11</v>
      </c>
      <c r="K337" s="23">
        <f>VLOOKUP(A337,'RHB v. LHP'!C:AH, 32, FALSE)</f>
        <v>-3</v>
      </c>
      <c r="L337" s="17">
        <f t="shared" si="1"/>
        <v>1.929411765</v>
      </c>
      <c r="M337" s="17">
        <f t="shared" si="2"/>
        <v>0.4476327116</v>
      </c>
      <c r="N337" s="24">
        <f t="shared" si="3"/>
        <v>0.2223816356</v>
      </c>
      <c r="O337" s="24">
        <f t="shared" si="4"/>
        <v>0.09182209469</v>
      </c>
      <c r="P337" s="24">
        <f t="shared" si="5"/>
        <v>0.4160688666</v>
      </c>
      <c r="Q337" s="24">
        <f t="shared" si="6"/>
        <v>0.0143472023</v>
      </c>
      <c r="R337" s="24">
        <f t="shared" si="7"/>
        <v>0.1549497848</v>
      </c>
      <c r="S337" s="17">
        <f t="shared" si="8"/>
        <v>-0.02152080344</v>
      </c>
      <c r="T337" s="17">
        <f t="shared" si="9"/>
        <v>1.325681492</v>
      </c>
      <c r="U337" s="27">
        <f t="shared" si="10"/>
        <v>3793.898687</v>
      </c>
      <c r="V337" s="14"/>
      <c r="W337" s="14"/>
      <c r="X337" s="14"/>
      <c r="Y337" s="14"/>
      <c r="Z337" s="14"/>
    </row>
    <row r="338">
      <c r="A338" s="8" t="s">
        <v>419</v>
      </c>
      <c r="B338" s="13"/>
      <c r="C338" s="12">
        <f>VLOOKUP(A338,'RHB v. LHP'!C:AH, 5, FALSE)</f>
        <v>22</v>
      </c>
      <c r="D338" s="22">
        <f>VLOOKUP(A338,'RHB v. LHP'!C:AH, 8, FALSE)</f>
        <v>50</v>
      </c>
      <c r="E338" s="22">
        <f>VLOOKUP(A338,'RHB v. LHP'!C:AH, 31, FALSE)</f>
        <v>5</v>
      </c>
      <c r="F338" s="15">
        <f>VLOOKUP(A338,'RHB v. LHP'!C:AH, 12, FALSE)</f>
        <v>0</v>
      </c>
      <c r="G338" s="15">
        <f>VLOOKUP(A338,'RHB v. LHP'!C:AH, 13, FALSE)</f>
        <v>0</v>
      </c>
      <c r="H338" s="15">
        <f>VLOOKUP(A338,'RHB v. LHP'!C:AH, 6, FALSE)</f>
        <v>0</v>
      </c>
      <c r="I338" s="15">
        <f>VLOOKUP(A338,'RHB v. LHP'!C:AH, 25, FALSE)</f>
        <v>1</v>
      </c>
      <c r="J338" s="15">
        <f>VLOOKUP(A338,'RHB v. LHP'!C:AH, 17, FALSE)</f>
        <v>4</v>
      </c>
      <c r="K338" s="23">
        <f>VLOOKUP(A338,'RHB v. LHP'!C:AH, 32, FALSE)</f>
        <v>0</v>
      </c>
      <c r="L338" s="17">
        <f t="shared" si="1"/>
        <v>2.272727273</v>
      </c>
      <c r="M338" s="17">
        <f t="shared" si="2"/>
        <v>0.4528301887</v>
      </c>
      <c r="N338" s="24">
        <f t="shared" si="3"/>
        <v>0.2229845626</v>
      </c>
      <c r="O338" s="24">
        <f t="shared" si="4"/>
        <v>0.09605488851</v>
      </c>
      <c r="P338" s="24">
        <f t="shared" si="5"/>
        <v>0.4459691252</v>
      </c>
      <c r="Q338" s="24">
        <f t="shared" si="6"/>
        <v>0.01715265866</v>
      </c>
      <c r="R338" s="24">
        <f t="shared" si="7"/>
        <v>0.1612349914</v>
      </c>
      <c r="S338" s="17">
        <f t="shared" si="8"/>
        <v>0</v>
      </c>
      <c r="T338" s="17">
        <f t="shared" si="9"/>
        <v>1.396226415</v>
      </c>
      <c r="U338" s="27">
        <f t="shared" si="10"/>
        <v>3995.787521</v>
      </c>
      <c r="V338" s="14"/>
      <c r="W338" s="14"/>
      <c r="X338" s="14"/>
      <c r="Y338" s="14"/>
      <c r="Z338" s="14"/>
    </row>
    <row r="339">
      <c r="A339" s="8" t="s">
        <v>272</v>
      </c>
      <c r="B339" s="13"/>
      <c r="C339" s="12">
        <f>VLOOKUP(A339,'RHB v. LHP'!C:AH, 5, FALSE)</f>
        <v>42</v>
      </c>
      <c r="D339" s="22">
        <f>VLOOKUP(A339,'RHB v. LHP'!C:AH, 8, FALSE)</f>
        <v>80</v>
      </c>
      <c r="E339" s="22">
        <f>VLOOKUP(A339,'RHB v. LHP'!C:AH, 31, FALSE)</f>
        <v>11</v>
      </c>
      <c r="F339" s="15">
        <f>VLOOKUP(A339,'RHB v. LHP'!C:AH, 12, FALSE)</f>
        <v>2</v>
      </c>
      <c r="G339" s="15">
        <f>VLOOKUP(A339,'RHB v. LHP'!C:AH, 13, FALSE)</f>
        <v>0</v>
      </c>
      <c r="H339" s="15">
        <f>VLOOKUP(A339,'RHB v. LHP'!C:AH, 6, FALSE)</f>
        <v>0</v>
      </c>
      <c r="I339" s="15">
        <f>VLOOKUP(A339,'RHB v. LHP'!C:AH, 25, FALSE)</f>
        <v>0</v>
      </c>
      <c r="J339" s="15">
        <f>VLOOKUP(A339,'RHB v. LHP'!C:AH, 17, FALSE)</f>
        <v>2</v>
      </c>
      <c r="K339" s="23">
        <f>VLOOKUP(A339,'RHB v. LHP'!C:AH, 32, FALSE)</f>
        <v>1</v>
      </c>
      <c r="L339" s="17">
        <f t="shared" si="1"/>
        <v>1.904761905</v>
      </c>
      <c r="M339" s="17">
        <f t="shared" si="2"/>
        <v>0.4600326264</v>
      </c>
      <c r="N339" s="24">
        <f t="shared" si="3"/>
        <v>0.2283849918</v>
      </c>
      <c r="O339" s="24">
        <f t="shared" si="4"/>
        <v>0.09135399674</v>
      </c>
      <c r="P339" s="24">
        <f t="shared" si="5"/>
        <v>0.4241435563</v>
      </c>
      <c r="Q339" s="24">
        <f t="shared" si="6"/>
        <v>0.01305057096</v>
      </c>
      <c r="R339" s="24">
        <f t="shared" si="7"/>
        <v>0.1468189233</v>
      </c>
      <c r="S339" s="17">
        <f t="shared" si="8"/>
        <v>0.008156606852</v>
      </c>
      <c r="T339" s="17">
        <f t="shared" si="9"/>
        <v>1.371941272</v>
      </c>
      <c r="U339" s="27">
        <f t="shared" si="10"/>
        <v>3926.287139</v>
      </c>
      <c r="V339" s="14"/>
      <c r="W339" s="14"/>
      <c r="X339" s="14"/>
      <c r="Y339" s="14"/>
      <c r="Z339" s="14"/>
    </row>
    <row r="340">
      <c r="A340" s="4" t="s">
        <v>306</v>
      </c>
      <c r="B340" s="13"/>
      <c r="C340" s="12">
        <f>VLOOKUP(A340,'RHB v. LHP'!C:AH, 5, FALSE)</f>
        <v>61</v>
      </c>
      <c r="D340" s="22">
        <f>VLOOKUP(A340,'RHB v. LHP'!C:AH, 8, FALSE)</f>
        <v>124</v>
      </c>
      <c r="E340" s="22">
        <f>VLOOKUP(A340,'RHB v. LHP'!C:AH, 31, FALSE)</f>
        <v>11</v>
      </c>
      <c r="F340" s="15">
        <f>VLOOKUP(A340,'RHB v. LHP'!C:AH, 12, FALSE)</f>
        <v>1</v>
      </c>
      <c r="G340" s="15">
        <f>VLOOKUP(A340,'RHB v. LHP'!C:AH, 13, FALSE)</f>
        <v>0</v>
      </c>
      <c r="H340" s="15">
        <f>VLOOKUP(A340,'RHB v. LHP'!C:AH, 6, FALSE)</f>
        <v>3</v>
      </c>
      <c r="I340" s="15">
        <f>VLOOKUP(A340,'RHB v. LHP'!C:AH, 25, FALSE)</f>
        <v>1</v>
      </c>
      <c r="J340" s="15">
        <f>VLOOKUP(A340,'RHB v. LHP'!C:AH, 17, FALSE)</f>
        <v>12</v>
      </c>
      <c r="K340" s="23">
        <f>VLOOKUP(A340,'RHB v. LHP'!C:AH, 32, FALSE)</f>
        <v>0</v>
      </c>
      <c r="L340" s="17">
        <f t="shared" si="1"/>
        <v>2.032786885</v>
      </c>
      <c r="M340" s="17">
        <f t="shared" si="2"/>
        <v>0.4292237443</v>
      </c>
      <c r="N340" s="24">
        <f t="shared" si="3"/>
        <v>0.2054794521</v>
      </c>
      <c r="O340" s="24">
        <f t="shared" si="4"/>
        <v>0.08523592085</v>
      </c>
      <c r="P340" s="24">
        <f t="shared" si="5"/>
        <v>0.4414003044</v>
      </c>
      <c r="Q340" s="24">
        <f t="shared" si="6"/>
        <v>0.01522070015</v>
      </c>
      <c r="R340" s="24">
        <f t="shared" si="7"/>
        <v>0.1674277017</v>
      </c>
      <c r="S340" s="17">
        <f t="shared" si="8"/>
        <v>0</v>
      </c>
      <c r="T340" s="17">
        <f t="shared" si="9"/>
        <v>1.343987823</v>
      </c>
      <c r="U340" s="27">
        <f t="shared" si="10"/>
        <v>3846.288622</v>
      </c>
      <c r="V340" s="14"/>
      <c r="W340" s="14"/>
      <c r="X340" s="14"/>
      <c r="Y340" s="14"/>
      <c r="Z340" s="14"/>
    </row>
    <row r="341">
      <c r="A341" s="4" t="s">
        <v>346</v>
      </c>
      <c r="B341" s="13"/>
      <c r="C341" s="12">
        <f>VLOOKUP(A341,'RHB v. LHP'!C:AH, 5, FALSE)</f>
        <v>67</v>
      </c>
      <c r="D341" s="22">
        <f>VLOOKUP(A341,'RHB v. LHP'!C:AH, 8, FALSE)</f>
        <v>132</v>
      </c>
      <c r="E341" s="22">
        <f>VLOOKUP(A341,'RHB v. LHP'!C:AH, 31, FALSE)</f>
        <v>12</v>
      </c>
      <c r="F341" s="15">
        <f>VLOOKUP(A341,'RHB v. LHP'!C:AH, 12, FALSE)</f>
        <v>5</v>
      </c>
      <c r="G341" s="15">
        <f>VLOOKUP(A341,'RHB v. LHP'!C:AH, 13, FALSE)</f>
        <v>0</v>
      </c>
      <c r="H341" s="15">
        <f>VLOOKUP(A341,'RHB v. LHP'!C:AH, 6, FALSE)</f>
        <v>1</v>
      </c>
      <c r="I341" s="15">
        <f>VLOOKUP(A341,'RHB v. LHP'!C:AH, 25, FALSE)</f>
        <v>5</v>
      </c>
      <c r="J341" s="15">
        <f>VLOOKUP(A341,'RHB v. LHP'!C:AH, 17, FALSE)</f>
        <v>9</v>
      </c>
      <c r="K341" s="23">
        <f>VLOOKUP(A341,'RHB v. LHP'!C:AH, 32, FALSE)</f>
        <v>-1</v>
      </c>
      <c r="L341" s="17">
        <f t="shared" si="1"/>
        <v>1.970149254</v>
      </c>
      <c r="M341" s="17">
        <f t="shared" si="2"/>
        <v>0.4285714286</v>
      </c>
      <c r="N341" s="24">
        <f t="shared" si="3"/>
        <v>0.2330827068</v>
      </c>
      <c r="O341" s="24">
        <f t="shared" si="4"/>
        <v>0.08421052632</v>
      </c>
      <c r="P341" s="24">
        <f t="shared" si="5"/>
        <v>0.4060150376</v>
      </c>
      <c r="Q341" s="24">
        <f t="shared" si="6"/>
        <v>0.02706766917</v>
      </c>
      <c r="R341" s="24">
        <f t="shared" si="7"/>
        <v>0.1563909774</v>
      </c>
      <c r="S341" s="17">
        <f t="shared" si="8"/>
        <v>-0.007518796992</v>
      </c>
      <c r="T341" s="17">
        <f t="shared" si="9"/>
        <v>1.327819549</v>
      </c>
      <c r="U341" s="27">
        <f t="shared" si="10"/>
        <v>3800.01748</v>
      </c>
      <c r="V341" s="14"/>
      <c r="W341" s="14"/>
      <c r="X341" s="14"/>
      <c r="Y341" s="14"/>
      <c r="Z341" s="14"/>
    </row>
    <row r="342">
      <c r="B342" s="13"/>
      <c r="C342" s="14"/>
      <c r="D342" s="22"/>
      <c r="E342" s="22"/>
      <c r="F342" s="15"/>
      <c r="G342" s="15"/>
      <c r="H342" s="15"/>
      <c r="I342" s="15"/>
      <c r="J342" s="15"/>
      <c r="K342" s="15"/>
      <c r="L342" s="17"/>
      <c r="M342" s="17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B343" s="13"/>
      <c r="C343" s="14"/>
      <c r="D343" s="22"/>
      <c r="E343" s="22"/>
      <c r="F343" s="15"/>
      <c r="G343" s="15"/>
      <c r="H343" s="15"/>
      <c r="I343" s="15"/>
      <c r="J343" s="15"/>
      <c r="K343" s="15"/>
      <c r="L343" s="17"/>
      <c r="M343" s="17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B344" s="13"/>
      <c r="C344" s="14"/>
      <c r="D344" s="22"/>
      <c r="E344" s="22"/>
      <c r="F344" s="15"/>
      <c r="G344" s="15"/>
      <c r="H344" s="15"/>
      <c r="I344" s="15"/>
      <c r="J344" s="15"/>
      <c r="K344" s="15"/>
      <c r="L344" s="17"/>
      <c r="M344" s="17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B345" s="13"/>
      <c r="C345" s="14"/>
      <c r="D345" s="22"/>
      <c r="E345" s="22"/>
      <c r="F345" s="15"/>
      <c r="G345" s="15"/>
      <c r="H345" s="15"/>
      <c r="I345" s="15"/>
      <c r="J345" s="15"/>
      <c r="K345" s="15"/>
      <c r="L345" s="17"/>
      <c r="M345" s="17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B346" s="13"/>
      <c r="C346" s="14"/>
      <c r="D346" s="22"/>
      <c r="E346" s="22"/>
      <c r="F346" s="15"/>
      <c r="G346" s="15"/>
      <c r="H346" s="15"/>
      <c r="I346" s="15"/>
      <c r="J346" s="15"/>
      <c r="K346" s="15"/>
      <c r="L346" s="17"/>
      <c r="M346" s="17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B347" s="13"/>
      <c r="C347" s="14"/>
      <c r="D347" s="22"/>
      <c r="E347" s="22"/>
      <c r="F347" s="15"/>
      <c r="G347" s="15"/>
      <c r="H347" s="15"/>
      <c r="I347" s="15"/>
      <c r="J347" s="15"/>
      <c r="K347" s="15"/>
      <c r="L347" s="17"/>
      <c r="M347" s="17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B348" s="13"/>
      <c r="C348" s="14"/>
      <c r="D348" s="22"/>
      <c r="E348" s="22"/>
      <c r="F348" s="15"/>
      <c r="G348" s="15"/>
      <c r="H348" s="15"/>
      <c r="I348" s="15"/>
      <c r="J348" s="15"/>
      <c r="K348" s="15"/>
      <c r="L348" s="17"/>
      <c r="M348" s="17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B349" s="13"/>
      <c r="C349" s="14"/>
      <c r="D349" s="22"/>
      <c r="E349" s="22"/>
      <c r="F349" s="15"/>
      <c r="G349" s="15"/>
      <c r="H349" s="15"/>
      <c r="I349" s="15"/>
      <c r="J349" s="15"/>
      <c r="K349" s="15"/>
      <c r="L349" s="17"/>
      <c r="M349" s="17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B350" s="13"/>
      <c r="C350" s="14"/>
      <c r="D350" s="22"/>
      <c r="E350" s="22"/>
      <c r="F350" s="15"/>
      <c r="G350" s="15"/>
      <c r="H350" s="15"/>
      <c r="I350" s="15"/>
      <c r="J350" s="15"/>
      <c r="K350" s="15"/>
      <c r="L350" s="17"/>
      <c r="M350" s="17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B351" s="13"/>
      <c r="C351" s="14"/>
      <c r="D351" s="22"/>
      <c r="E351" s="22"/>
      <c r="F351" s="15"/>
      <c r="G351" s="15"/>
      <c r="H351" s="15"/>
      <c r="I351" s="15"/>
      <c r="J351" s="15"/>
      <c r="K351" s="15"/>
      <c r="L351" s="17"/>
      <c r="M351" s="17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B352" s="13"/>
      <c r="C352" s="14"/>
      <c r="D352" s="22"/>
      <c r="E352" s="22"/>
      <c r="F352" s="15"/>
      <c r="G352" s="15"/>
      <c r="H352" s="15"/>
      <c r="I352" s="15"/>
      <c r="J352" s="15"/>
      <c r="K352" s="15"/>
      <c r="L352" s="17"/>
      <c r="M352" s="17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B353" s="13"/>
      <c r="C353" s="14"/>
      <c r="D353" s="22"/>
      <c r="E353" s="22"/>
      <c r="F353" s="15"/>
      <c r="G353" s="15"/>
      <c r="H353" s="15"/>
      <c r="I353" s="15"/>
      <c r="J353" s="15"/>
      <c r="K353" s="15"/>
      <c r="L353" s="17"/>
      <c r="M353" s="17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B354" s="13"/>
      <c r="C354" s="14"/>
      <c r="D354" s="22"/>
      <c r="E354" s="22"/>
      <c r="F354" s="15"/>
      <c r="G354" s="15"/>
      <c r="H354" s="15"/>
      <c r="I354" s="15"/>
      <c r="J354" s="15"/>
      <c r="K354" s="15"/>
      <c r="L354" s="17"/>
      <c r="M354" s="17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B355" s="13"/>
      <c r="C355" s="14"/>
      <c r="D355" s="22"/>
      <c r="E355" s="22"/>
      <c r="F355" s="15"/>
      <c r="G355" s="15"/>
      <c r="H355" s="15"/>
      <c r="I355" s="15"/>
      <c r="J355" s="15"/>
      <c r="K355" s="15"/>
      <c r="L355" s="17"/>
      <c r="M355" s="17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B356" s="13"/>
      <c r="C356" s="14"/>
      <c r="D356" s="22"/>
      <c r="E356" s="22"/>
      <c r="F356" s="15"/>
      <c r="G356" s="15"/>
      <c r="H356" s="15"/>
      <c r="I356" s="15"/>
      <c r="J356" s="15"/>
      <c r="K356" s="15"/>
      <c r="L356" s="17"/>
      <c r="M356" s="17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B357" s="13"/>
      <c r="C357" s="14"/>
      <c r="D357" s="22"/>
      <c r="E357" s="22"/>
      <c r="F357" s="15"/>
      <c r="G357" s="15"/>
      <c r="H357" s="15"/>
      <c r="I357" s="15"/>
      <c r="J357" s="15"/>
      <c r="K357" s="15"/>
      <c r="L357" s="17"/>
      <c r="M357" s="17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B358" s="13"/>
      <c r="C358" s="14"/>
      <c r="D358" s="22"/>
      <c r="E358" s="22"/>
      <c r="F358" s="15"/>
      <c r="G358" s="15"/>
      <c r="H358" s="15"/>
      <c r="I358" s="15"/>
      <c r="J358" s="15"/>
      <c r="K358" s="15"/>
      <c r="L358" s="17"/>
      <c r="M358" s="17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B359" s="13"/>
      <c r="C359" s="14"/>
      <c r="D359" s="22"/>
      <c r="E359" s="22"/>
      <c r="F359" s="15"/>
      <c r="G359" s="15"/>
      <c r="H359" s="15"/>
      <c r="I359" s="15"/>
      <c r="J359" s="15"/>
      <c r="K359" s="15"/>
      <c r="L359" s="17"/>
      <c r="M359" s="17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B360" s="13"/>
      <c r="C360" s="14"/>
      <c r="D360" s="22"/>
      <c r="E360" s="22"/>
      <c r="F360" s="15"/>
      <c r="G360" s="15"/>
      <c r="H360" s="15"/>
      <c r="I360" s="15"/>
      <c r="J360" s="15"/>
      <c r="K360" s="15"/>
      <c r="L360" s="17"/>
      <c r="M360" s="17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B361" s="13"/>
      <c r="C361" s="14"/>
      <c r="D361" s="22"/>
      <c r="E361" s="22"/>
      <c r="F361" s="15"/>
      <c r="G361" s="15"/>
      <c r="H361" s="15"/>
      <c r="I361" s="15"/>
      <c r="J361" s="15"/>
      <c r="K361" s="15"/>
      <c r="L361" s="17"/>
      <c r="M361" s="17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B362" s="13"/>
      <c r="C362" s="14"/>
      <c r="D362" s="22"/>
      <c r="E362" s="22"/>
      <c r="F362" s="15"/>
      <c r="G362" s="15"/>
      <c r="H362" s="15"/>
      <c r="I362" s="15"/>
      <c r="J362" s="15"/>
      <c r="K362" s="15"/>
      <c r="L362" s="17"/>
      <c r="M362" s="17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B363" s="13"/>
      <c r="C363" s="14"/>
      <c r="D363" s="22"/>
      <c r="E363" s="22"/>
      <c r="F363" s="15"/>
      <c r="G363" s="15"/>
      <c r="H363" s="15"/>
      <c r="I363" s="15"/>
      <c r="J363" s="15"/>
      <c r="K363" s="15"/>
      <c r="L363" s="17"/>
      <c r="M363" s="17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B364" s="13"/>
      <c r="C364" s="14"/>
      <c r="D364" s="22"/>
      <c r="E364" s="22"/>
      <c r="F364" s="15"/>
      <c r="G364" s="15"/>
      <c r="H364" s="15"/>
      <c r="I364" s="15"/>
      <c r="J364" s="15"/>
      <c r="K364" s="15"/>
      <c r="L364" s="17"/>
      <c r="M364" s="17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B365" s="13"/>
      <c r="C365" s="14"/>
      <c r="D365" s="22"/>
      <c r="E365" s="22"/>
      <c r="F365" s="15"/>
      <c r="G365" s="15"/>
      <c r="H365" s="15"/>
      <c r="I365" s="15"/>
      <c r="J365" s="15"/>
      <c r="K365" s="15"/>
      <c r="L365" s="17"/>
      <c r="M365" s="17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B366" s="13"/>
      <c r="C366" s="14"/>
      <c r="D366" s="22"/>
      <c r="E366" s="22"/>
      <c r="F366" s="15"/>
      <c r="G366" s="15"/>
      <c r="H366" s="15"/>
      <c r="I366" s="15"/>
      <c r="J366" s="15"/>
      <c r="K366" s="15"/>
      <c r="L366" s="17"/>
      <c r="M366" s="17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B367" s="13"/>
      <c r="C367" s="14"/>
      <c r="D367" s="22"/>
      <c r="E367" s="22"/>
      <c r="F367" s="15"/>
      <c r="G367" s="15"/>
      <c r="H367" s="15"/>
      <c r="I367" s="15"/>
      <c r="J367" s="15"/>
      <c r="K367" s="15"/>
      <c r="L367" s="17"/>
      <c r="M367" s="17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B368" s="13"/>
      <c r="C368" s="14"/>
      <c r="D368" s="22"/>
      <c r="E368" s="22"/>
      <c r="F368" s="15"/>
      <c r="G368" s="15"/>
      <c r="H368" s="15"/>
      <c r="I368" s="15"/>
      <c r="J368" s="15"/>
      <c r="K368" s="15"/>
      <c r="L368" s="17"/>
      <c r="M368" s="17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B369" s="13"/>
      <c r="C369" s="14"/>
      <c r="D369" s="22"/>
      <c r="E369" s="22"/>
      <c r="F369" s="15"/>
      <c r="G369" s="15"/>
      <c r="H369" s="15"/>
      <c r="I369" s="15"/>
      <c r="J369" s="15"/>
      <c r="K369" s="15"/>
      <c r="L369" s="17"/>
      <c r="M369" s="17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B370" s="13"/>
      <c r="C370" s="14"/>
      <c r="D370" s="22"/>
      <c r="E370" s="22"/>
      <c r="F370" s="15"/>
      <c r="G370" s="15"/>
      <c r="H370" s="15"/>
      <c r="I370" s="15"/>
      <c r="J370" s="15"/>
      <c r="K370" s="15"/>
      <c r="L370" s="17"/>
      <c r="M370" s="17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B371" s="13"/>
      <c r="C371" s="14"/>
      <c r="D371" s="22"/>
      <c r="E371" s="22"/>
      <c r="F371" s="15"/>
      <c r="G371" s="15"/>
      <c r="H371" s="15"/>
      <c r="I371" s="15"/>
      <c r="J371" s="15"/>
      <c r="K371" s="15"/>
      <c r="L371" s="17"/>
      <c r="M371" s="17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B372" s="13"/>
      <c r="C372" s="14"/>
      <c r="D372" s="22"/>
      <c r="E372" s="22"/>
      <c r="F372" s="15"/>
      <c r="G372" s="15"/>
      <c r="H372" s="15"/>
      <c r="I372" s="15"/>
      <c r="J372" s="15"/>
      <c r="K372" s="15"/>
      <c r="L372" s="17"/>
      <c r="M372" s="17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B373" s="13"/>
      <c r="C373" s="14"/>
      <c r="D373" s="22"/>
      <c r="E373" s="22"/>
      <c r="F373" s="15"/>
      <c r="G373" s="15"/>
      <c r="H373" s="15"/>
      <c r="I373" s="15"/>
      <c r="J373" s="15"/>
      <c r="K373" s="15"/>
      <c r="L373" s="17"/>
      <c r="M373" s="17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B374" s="13"/>
      <c r="C374" s="14"/>
      <c r="D374" s="22"/>
      <c r="E374" s="22"/>
      <c r="F374" s="15"/>
      <c r="G374" s="15"/>
      <c r="H374" s="15"/>
      <c r="I374" s="15"/>
      <c r="J374" s="15"/>
      <c r="K374" s="15"/>
      <c r="L374" s="17"/>
      <c r="M374" s="17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B375" s="13"/>
      <c r="C375" s="14"/>
      <c r="D375" s="22"/>
      <c r="E375" s="22"/>
      <c r="F375" s="15"/>
      <c r="G375" s="15"/>
      <c r="H375" s="15"/>
      <c r="I375" s="15"/>
      <c r="J375" s="15"/>
      <c r="K375" s="15"/>
      <c r="L375" s="17"/>
      <c r="M375" s="17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B376" s="13"/>
      <c r="C376" s="14"/>
      <c r="D376" s="22"/>
      <c r="E376" s="22"/>
      <c r="F376" s="15"/>
      <c r="G376" s="15"/>
      <c r="H376" s="15"/>
      <c r="I376" s="15"/>
      <c r="J376" s="15"/>
      <c r="K376" s="15"/>
      <c r="L376" s="17"/>
      <c r="M376" s="17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B377" s="13"/>
      <c r="C377" s="14"/>
      <c r="D377" s="22"/>
      <c r="E377" s="22"/>
      <c r="F377" s="15"/>
      <c r="G377" s="15"/>
      <c r="H377" s="15"/>
      <c r="I377" s="15"/>
      <c r="J377" s="15"/>
      <c r="K377" s="15"/>
      <c r="L377" s="17"/>
      <c r="M377" s="17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B378" s="13"/>
      <c r="C378" s="14"/>
      <c r="D378" s="22"/>
      <c r="E378" s="22"/>
      <c r="F378" s="15"/>
      <c r="G378" s="15"/>
      <c r="H378" s="15"/>
      <c r="I378" s="15"/>
      <c r="J378" s="15"/>
      <c r="K378" s="15"/>
      <c r="L378" s="17"/>
      <c r="M378" s="17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B379" s="13"/>
      <c r="C379" s="14"/>
      <c r="D379" s="22"/>
      <c r="E379" s="22"/>
      <c r="F379" s="15"/>
      <c r="G379" s="15"/>
      <c r="H379" s="15"/>
      <c r="I379" s="15"/>
      <c r="J379" s="15"/>
      <c r="K379" s="15"/>
      <c r="L379" s="17"/>
      <c r="M379" s="17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B380" s="13"/>
      <c r="C380" s="14"/>
      <c r="D380" s="22"/>
      <c r="E380" s="22"/>
      <c r="F380" s="15"/>
      <c r="G380" s="15"/>
      <c r="H380" s="15"/>
      <c r="I380" s="15"/>
      <c r="J380" s="15"/>
      <c r="K380" s="15"/>
      <c r="L380" s="17"/>
      <c r="M380" s="17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B381" s="13"/>
      <c r="C381" s="14"/>
      <c r="D381" s="22"/>
      <c r="E381" s="22"/>
      <c r="F381" s="15"/>
      <c r="G381" s="15"/>
      <c r="H381" s="15"/>
      <c r="I381" s="15"/>
      <c r="J381" s="15"/>
      <c r="K381" s="15"/>
      <c r="L381" s="17"/>
      <c r="M381" s="17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B382" s="13"/>
      <c r="C382" s="14"/>
      <c r="D382" s="22"/>
      <c r="E382" s="22"/>
      <c r="F382" s="15"/>
      <c r="G382" s="15"/>
      <c r="H382" s="15"/>
      <c r="I382" s="15"/>
      <c r="J382" s="15"/>
      <c r="K382" s="15"/>
      <c r="L382" s="17"/>
      <c r="M382" s="17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B383" s="13"/>
      <c r="C383" s="14"/>
      <c r="D383" s="22"/>
      <c r="E383" s="22"/>
      <c r="F383" s="15"/>
      <c r="G383" s="15"/>
      <c r="H383" s="15"/>
      <c r="I383" s="15"/>
      <c r="J383" s="15"/>
      <c r="K383" s="15"/>
      <c r="L383" s="17"/>
      <c r="M383" s="17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B384" s="13"/>
      <c r="C384" s="14"/>
      <c r="D384" s="22"/>
      <c r="E384" s="22"/>
      <c r="F384" s="15"/>
      <c r="G384" s="15"/>
      <c r="H384" s="15"/>
      <c r="I384" s="15"/>
      <c r="J384" s="15"/>
      <c r="K384" s="15"/>
      <c r="L384" s="17"/>
      <c r="M384" s="17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B385" s="13"/>
      <c r="C385" s="14"/>
      <c r="D385" s="22"/>
      <c r="E385" s="22"/>
      <c r="F385" s="15"/>
      <c r="G385" s="15"/>
      <c r="H385" s="15"/>
      <c r="I385" s="15"/>
      <c r="J385" s="15"/>
      <c r="K385" s="15"/>
      <c r="L385" s="17"/>
      <c r="M385" s="17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B386" s="13"/>
      <c r="C386" s="14"/>
      <c r="D386" s="22"/>
      <c r="E386" s="22"/>
      <c r="F386" s="15"/>
      <c r="G386" s="15"/>
      <c r="H386" s="15"/>
      <c r="I386" s="15"/>
      <c r="J386" s="15"/>
      <c r="K386" s="15"/>
      <c r="L386" s="17"/>
      <c r="M386" s="17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B387" s="13"/>
      <c r="C387" s="14"/>
      <c r="D387" s="22"/>
      <c r="E387" s="22"/>
      <c r="F387" s="15"/>
      <c r="G387" s="15"/>
      <c r="H387" s="15"/>
      <c r="I387" s="15"/>
      <c r="J387" s="15"/>
      <c r="K387" s="15"/>
      <c r="L387" s="17"/>
      <c r="M387" s="17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B388" s="13"/>
      <c r="C388" s="14"/>
      <c r="D388" s="22"/>
      <c r="E388" s="22"/>
      <c r="F388" s="15"/>
      <c r="G388" s="15"/>
      <c r="H388" s="15"/>
      <c r="I388" s="15"/>
      <c r="J388" s="15"/>
      <c r="K388" s="15"/>
      <c r="L388" s="17"/>
      <c r="M388" s="17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B389" s="13"/>
      <c r="C389" s="14"/>
      <c r="D389" s="22"/>
      <c r="E389" s="22"/>
      <c r="F389" s="15"/>
      <c r="G389" s="15"/>
      <c r="H389" s="15"/>
      <c r="I389" s="15"/>
      <c r="J389" s="15"/>
      <c r="K389" s="15"/>
      <c r="L389" s="17"/>
      <c r="M389" s="17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B390" s="13"/>
      <c r="C390" s="14"/>
      <c r="D390" s="22"/>
      <c r="E390" s="22"/>
      <c r="F390" s="15"/>
      <c r="G390" s="15"/>
      <c r="H390" s="15"/>
      <c r="I390" s="15"/>
      <c r="J390" s="15"/>
      <c r="K390" s="15"/>
      <c r="L390" s="17"/>
      <c r="M390" s="17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B391" s="13"/>
      <c r="C391" s="14"/>
      <c r="D391" s="22"/>
      <c r="E391" s="22"/>
      <c r="F391" s="15"/>
      <c r="G391" s="15"/>
      <c r="H391" s="15"/>
      <c r="I391" s="15"/>
      <c r="J391" s="15"/>
      <c r="K391" s="15"/>
      <c r="L391" s="17"/>
      <c r="M391" s="17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B392" s="13"/>
      <c r="C392" s="14"/>
      <c r="D392" s="22"/>
      <c r="E392" s="22"/>
      <c r="F392" s="15"/>
      <c r="G392" s="15"/>
      <c r="H392" s="15"/>
      <c r="I392" s="15"/>
      <c r="J392" s="15"/>
      <c r="K392" s="15"/>
      <c r="L392" s="17"/>
      <c r="M392" s="17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7"/>
      <c r="M393" s="17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B394" s="13"/>
      <c r="C394" s="14"/>
      <c r="D394" s="14"/>
      <c r="E394" s="14"/>
      <c r="F394" s="14"/>
      <c r="G394" s="14"/>
      <c r="H394" s="14"/>
      <c r="I394" s="14"/>
      <c r="J394" s="14"/>
      <c r="K394" s="14"/>
      <c r="L394" s="17"/>
      <c r="M394" s="17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7"/>
      <c r="M395" s="17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B396" s="13"/>
      <c r="C396" s="14"/>
      <c r="D396" s="14"/>
      <c r="E396" s="14"/>
      <c r="F396" s="14"/>
      <c r="G396" s="14"/>
      <c r="H396" s="14"/>
      <c r="I396" s="14"/>
      <c r="J396" s="14"/>
      <c r="K396" s="14"/>
      <c r="L396" s="17"/>
      <c r="M396" s="17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7"/>
      <c r="M397" s="17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B398" s="13"/>
      <c r="C398" s="14"/>
      <c r="D398" s="14"/>
      <c r="E398" s="14"/>
      <c r="F398" s="14"/>
      <c r="G398" s="14"/>
      <c r="H398" s="14"/>
      <c r="I398" s="14"/>
      <c r="J398" s="14"/>
      <c r="K398" s="14"/>
      <c r="L398" s="17"/>
      <c r="M398" s="17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7"/>
      <c r="M399" s="17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B400" s="13"/>
      <c r="C400" s="14"/>
      <c r="D400" s="14"/>
      <c r="E400" s="14"/>
      <c r="F400" s="14"/>
      <c r="G400" s="14"/>
      <c r="H400" s="14"/>
      <c r="I400" s="14"/>
      <c r="J400" s="14"/>
      <c r="K400" s="14"/>
      <c r="L400" s="17"/>
      <c r="M400" s="17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7"/>
      <c r="M401" s="17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B402" s="13"/>
      <c r="C402" s="14"/>
      <c r="D402" s="14"/>
      <c r="E402" s="14"/>
      <c r="F402" s="14"/>
      <c r="G402" s="14"/>
      <c r="H402" s="14"/>
      <c r="I402" s="14"/>
      <c r="J402" s="14"/>
      <c r="K402" s="14"/>
      <c r="L402" s="17"/>
      <c r="M402" s="17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7"/>
      <c r="M403" s="17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B404" s="13"/>
      <c r="C404" s="14"/>
      <c r="D404" s="14"/>
      <c r="E404" s="14"/>
      <c r="F404" s="14"/>
      <c r="G404" s="14"/>
      <c r="H404" s="14"/>
      <c r="I404" s="14"/>
      <c r="J404" s="14"/>
      <c r="K404" s="14"/>
      <c r="L404" s="17"/>
      <c r="M404" s="17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7"/>
      <c r="M405" s="17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B406" s="13"/>
      <c r="C406" s="14"/>
      <c r="D406" s="14"/>
      <c r="E406" s="14"/>
      <c r="F406" s="14"/>
      <c r="G406" s="14"/>
      <c r="H406" s="14"/>
      <c r="I406" s="14"/>
      <c r="J406" s="14"/>
      <c r="K406" s="14"/>
      <c r="L406" s="17"/>
      <c r="M406" s="17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7"/>
      <c r="M407" s="17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B408" s="13"/>
      <c r="C408" s="14"/>
      <c r="D408" s="14"/>
      <c r="E408" s="14"/>
      <c r="F408" s="14"/>
      <c r="G408" s="14"/>
      <c r="H408" s="14"/>
      <c r="I408" s="14"/>
      <c r="J408" s="14"/>
      <c r="K408" s="14"/>
      <c r="L408" s="17"/>
      <c r="M408" s="17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7"/>
      <c r="M409" s="17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B410" s="13"/>
      <c r="C410" s="14"/>
      <c r="D410" s="14"/>
      <c r="E410" s="14"/>
      <c r="F410" s="14"/>
      <c r="G410" s="14"/>
      <c r="H410" s="14"/>
      <c r="I410" s="14"/>
      <c r="J410" s="14"/>
      <c r="K410" s="14"/>
      <c r="L410" s="17"/>
      <c r="M410" s="17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7"/>
      <c r="M411" s="17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B412" s="13"/>
      <c r="C412" s="14"/>
      <c r="D412" s="14"/>
      <c r="E412" s="14"/>
      <c r="F412" s="14"/>
      <c r="G412" s="14"/>
      <c r="H412" s="14"/>
      <c r="I412" s="14"/>
      <c r="J412" s="14"/>
      <c r="K412" s="14"/>
      <c r="L412" s="17"/>
      <c r="M412" s="17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7"/>
      <c r="M413" s="17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B414" s="13"/>
      <c r="C414" s="14"/>
      <c r="D414" s="14"/>
      <c r="E414" s="14"/>
      <c r="F414" s="14"/>
      <c r="G414" s="14"/>
      <c r="H414" s="14"/>
      <c r="I414" s="14"/>
      <c r="J414" s="14"/>
      <c r="K414" s="14"/>
      <c r="L414" s="17"/>
      <c r="M414" s="17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7"/>
      <c r="M415" s="17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B416" s="13"/>
      <c r="C416" s="14"/>
      <c r="D416" s="14"/>
      <c r="E416" s="14"/>
      <c r="F416" s="14"/>
      <c r="G416" s="14"/>
      <c r="H416" s="14"/>
      <c r="I416" s="14"/>
      <c r="J416" s="14"/>
      <c r="K416" s="14"/>
      <c r="L416" s="17"/>
      <c r="M416" s="17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7"/>
      <c r="M417" s="17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B418" s="13"/>
      <c r="C418" s="14"/>
      <c r="D418" s="14"/>
      <c r="E418" s="14"/>
      <c r="F418" s="14"/>
      <c r="G418" s="14"/>
      <c r="H418" s="14"/>
      <c r="I418" s="14"/>
      <c r="J418" s="14"/>
      <c r="K418" s="14"/>
      <c r="L418" s="17"/>
      <c r="M418" s="17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7"/>
      <c r="M419" s="17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B420" s="13"/>
      <c r="C420" s="14"/>
      <c r="D420" s="14"/>
      <c r="E420" s="14"/>
      <c r="F420" s="14"/>
      <c r="G420" s="14"/>
      <c r="H420" s="14"/>
      <c r="I420" s="14"/>
      <c r="J420" s="14"/>
      <c r="K420" s="14"/>
      <c r="L420" s="17"/>
      <c r="M420" s="17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7"/>
      <c r="M421" s="17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B422" s="13"/>
      <c r="C422" s="14"/>
      <c r="D422" s="14"/>
      <c r="E422" s="14"/>
      <c r="F422" s="14"/>
      <c r="G422" s="14"/>
      <c r="H422" s="14"/>
      <c r="I422" s="14"/>
      <c r="J422" s="14"/>
      <c r="K422" s="14"/>
      <c r="L422" s="17"/>
      <c r="M422" s="17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7"/>
      <c r="M423" s="17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B424" s="13"/>
      <c r="C424" s="14"/>
      <c r="D424" s="14"/>
      <c r="E424" s="14"/>
      <c r="F424" s="14"/>
      <c r="G424" s="14"/>
      <c r="H424" s="14"/>
      <c r="I424" s="14"/>
      <c r="J424" s="14"/>
      <c r="K424" s="14"/>
      <c r="L424" s="17"/>
      <c r="M424" s="17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7"/>
      <c r="M425" s="17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B426" s="13"/>
      <c r="C426" s="14"/>
      <c r="D426" s="14"/>
      <c r="E426" s="14"/>
      <c r="F426" s="14"/>
      <c r="G426" s="14"/>
      <c r="H426" s="14"/>
      <c r="I426" s="14"/>
      <c r="J426" s="14"/>
      <c r="K426" s="14"/>
      <c r="L426" s="17"/>
      <c r="M426" s="17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7"/>
      <c r="M427" s="17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7"/>
      <c r="M428" s="17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7"/>
      <c r="M429" s="17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7"/>
      <c r="M430" s="17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7"/>
      <c r="M431" s="17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7"/>
      <c r="M432" s="17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7"/>
      <c r="M433" s="17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B434" s="13"/>
      <c r="C434" s="14"/>
      <c r="D434" s="14"/>
      <c r="E434" s="14"/>
      <c r="F434" s="14"/>
      <c r="G434" s="14"/>
      <c r="H434" s="14"/>
      <c r="I434" s="14"/>
      <c r="J434" s="14"/>
      <c r="K434" s="14"/>
      <c r="L434" s="17"/>
      <c r="M434" s="17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7"/>
      <c r="M435" s="17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B436" s="13"/>
      <c r="C436" s="14"/>
      <c r="D436" s="14"/>
      <c r="E436" s="14"/>
      <c r="F436" s="14"/>
      <c r="G436" s="14"/>
      <c r="H436" s="14"/>
      <c r="I436" s="14"/>
      <c r="J436" s="14"/>
      <c r="K436" s="14"/>
      <c r="L436" s="17"/>
      <c r="M436" s="17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7"/>
      <c r="M437" s="17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B438" s="13"/>
      <c r="C438" s="14"/>
      <c r="D438" s="14"/>
      <c r="E438" s="14"/>
      <c r="F438" s="14"/>
      <c r="G438" s="14"/>
      <c r="H438" s="14"/>
      <c r="I438" s="14"/>
      <c r="J438" s="14"/>
      <c r="K438" s="14"/>
      <c r="L438" s="17"/>
      <c r="M438" s="17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7"/>
      <c r="M439" s="17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B440" s="13"/>
      <c r="C440" s="14"/>
      <c r="D440" s="14"/>
      <c r="E440" s="14"/>
      <c r="F440" s="14"/>
      <c r="G440" s="14"/>
      <c r="H440" s="14"/>
      <c r="I440" s="14"/>
      <c r="J440" s="14"/>
      <c r="K440" s="14"/>
      <c r="L440" s="17"/>
      <c r="M440" s="17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7"/>
      <c r="M441" s="17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B442" s="13"/>
      <c r="C442" s="14"/>
      <c r="D442" s="14"/>
      <c r="E442" s="14"/>
      <c r="F442" s="14"/>
      <c r="G442" s="14"/>
      <c r="H442" s="14"/>
      <c r="I442" s="14"/>
      <c r="J442" s="14"/>
      <c r="K442" s="14"/>
      <c r="L442" s="17"/>
      <c r="M442" s="17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B443" s="13"/>
      <c r="C443" s="14"/>
      <c r="D443" s="14"/>
      <c r="E443" s="14"/>
      <c r="F443" s="14"/>
      <c r="G443" s="14"/>
      <c r="H443" s="14"/>
      <c r="I443" s="14"/>
      <c r="J443" s="14"/>
      <c r="K443" s="14"/>
      <c r="L443" s="17"/>
      <c r="M443" s="17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B444" s="13"/>
      <c r="C444" s="14"/>
      <c r="D444" s="14"/>
      <c r="E444" s="14"/>
      <c r="F444" s="14"/>
      <c r="G444" s="14"/>
      <c r="H444" s="14"/>
      <c r="I444" s="14"/>
      <c r="J444" s="14"/>
      <c r="K444" s="14"/>
      <c r="L444" s="17"/>
      <c r="M444" s="17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B445" s="13"/>
      <c r="C445" s="14"/>
      <c r="D445" s="14"/>
      <c r="E445" s="14"/>
      <c r="F445" s="14"/>
      <c r="G445" s="14"/>
      <c r="H445" s="14"/>
      <c r="I445" s="14"/>
      <c r="J445" s="14"/>
      <c r="K445" s="14"/>
      <c r="L445" s="17"/>
      <c r="M445" s="17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B446" s="13"/>
      <c r="C446" s="14"/>
      <c r="D446" s="14"/>
      <c r="E446" s="14"/>
      <c r="F446" s="14"/>
      <c r="G446" s="14"/>
      <c r="H446" s="14"/>
      <c r="I446" s="14"/>
      <c r="J446" s="14"/>
      <c r="K446" s="14"/>
      <c r="L446" s="17"/>
      <c r="M446" s="17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B447" s="13"/>
      <c r="C447" s="14"/>
      <c r="D447" s="14"/>
      <c r="E447" s="14"/>
      <c r="F447" s="14"/>
      <c r="G447" s="14"/>
      <c r="H447" s="14"/>
      <c r="I447" s="14"/>
      <c r="J447" s="14"/>
      <c r="K447" s="14"/>
      <c r="L447" s="17"/>
      <c r="M447" s="17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B448" s="13"/>
      <c r="C448" s="14"/>
      <c r="D448" s="14"/>
      <c r="E448" s="14"/>
      <c r="F448" s="14"/>
      <c r="G448" s="14"/>
      <c r="H448" s="14"/>
      <c r="I448" s="14"/>
      <c r="J448" s="14"/>
      <c r="K448" s="14"/>
      <c r="L448" s="17"/>
      <c r="M448" s="17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B449" s="13"/>
      <c r="C449" s="14"/>
      <c r="D449" s="14"/>
      <c r="E449" s="14"/>
      <c r="F449" s="14"/>
      <c r="G449" s="14"/>
      <c r="H449" s="14"/>
      <c r="I449" s="14"/>
      <c r="J449" s="14"/>
      <c r="K449" s="14"/>
      <c r="L449" s="17"/>
      <c r="M449" s="17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B450" s="13"/>
      <c r="C450" s="14"/>
      <c r="D450" s="14"/>
      <c r="E450" s="14"/>
      <c r="F450" s="14"/>
      <c r="G450" s="14"/>
      <c r="H450" s="14"/>
      <c r="I450" s="14"/>
      <c r="J450" s="14"/>
      <c r="K450" s="14"/>
      <c r="L450" s="17"/>
      <c r="M450" s="17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B451" s="13"/>
      <c r="C451" s="14"/>
      <c r="D451" s="14"/>
      <c r="E451" s="14"/>
      <c r="F451" s="14"/>
      <c r="G451" s="14"/>
      <c r="H451" s="14"/>
      <c r="I451" s="14"/>
      <c r="J451" s="14"/>
      <c r="K451" s="14"/>
      <c r="L451" s="17"/>
      <c r="M451" s="17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B452" s="13"/>
      <c r="C452" s="14"/>
      <c r="D452" s="14"/>
      <c r="E452" s="14"/>
      <c r="F452" s="14"/>
      <c r="G452" s="14"/>
      <c r="H452" s="14"/>
      <c r="I452" s="14"/>
      <c r="J452" s="14"/>
      <c r="K452" s="14"/>
      <c r="L452" s="17"/>
      <c r="M452" s="17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B453" s="13"/>
      <c r="C453" s="14"/>
      <c r="D453" s="14"/>
      <c r="E453" s="14"/>
      <c r="F453" s="14"/>
      <c r="G453" s="14"/>
      <c r="H453" s="14"/>
      <c r="I453" s="14"/>
      <c r="J453" s="14"/>
      <c r="K453" s="14"/>
      <c r="L453" s="17"/>
      <c r="M453" s="17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B454" s="13"/>
      <c r="C454" s="14"/>
      <c r="D454" s="14"/>
      <c r="E454" s="14"/>
      <c r="F454" s="14"/>
      <c r="G454" s="14"/>
      <c r="H454" s="14"/>
      <c r="I454" s="14"/>
      <c r="J454" s="14"/>
      <c r="K454" s="14"/>
      <c r="L454" s="17"/>
      <c r="M454" s="17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B455" s="13"/>
      <c r="C455" s="14"/>
      <c r="D455" s="14"/>
      <c r="E455" s="14"/>
      <c r="F455" s="14"/>
      <c r="G455" s="14"/>
      <c r="H455" s="14"/>
      <c r="I455" s="14"/>
      <c r="J455" s="14"/>
      <c r="K455" s="14"/>
      <c r="L455" s="17"/>
      <c r="M455" s="17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B456" s="13"/>
      <c r="C456" s="14"/>
      <c r="D456" s="14"/>
      <c r="E456" s="14"/>
      <c r="F456" s="14"/>
      <c r="G456" s="14"/>
      <c r="H456" s="14"/>
      <c r="I456" s="14"/>
      <c r="J456" s="14"/>
      <c r="K456" s="14"/>
      <c r="L456" s="17"/>
      <c r="M456" s="17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B457" s="13"/>
      <c r="C457" s="14"/>
      <c r="D457" s="14"/>
      <c r="E457" s="14"/>
      <c r="F457" s="14"/>
      <c r="G457" s="14"/>
      <c r="H457" s="14"/>
      <c r="I457" s="14"/>
      <c r="J457" s="14"/>
      <c r="K457" s="14"/>
      <c r="L457" s="17"/>
      <c r="M457" s="17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B458" s="13"/>
      <c r="C458" s="14"/>
      <c r="D458" s="14"/>
      <c r="E458" s="14"/>
      <c r="F458" s="14"/>
      <c r="G458" s="14"/>
      <c r="H458" s="14"/>
      <c r="I458" s="14"/>
      <c r="J458" s="14"/>
      <c r="K458" s="14"/>
      <c r="L458" s="17"/>
      <c r="M458" s="17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B459" s="13"/>
      <c r="C459" s="14"/>
      <c r="D459" s="14"/>
      <c r="E459" s="14"/>
      <c r="F459" s="14"/>
      <c r="G459" s="14"/>
      <c r="H459" s="14"/>
      <c r="I459" s="14"/>
      <c r="J459" s="14"/>
      <c r="K459" s="14"/>
      <c r="L459" s="17"/>
      <c r="M459" s="17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B460" s="13"/>
      <c r="C460" s="14"/>
      <c r="D460" s="14"/>
      <c r="E460" s="14"/>
      <c r="F460" s="14"/>
      <c r="G460" s="14"/>
      <c r="H460" s="14"/>
      <c r="I460" s="14"/>
      <c r="J460" s="14"/>
      <c r="K460" s="14"/>
      <c r="L460" s="17"/>
      <c r="M460" s="17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B461" s="13"/>
      <c r="C461" s="14"/>
      <c r="D461" s="14"/>
      <c r="E461" s="14"/>
      <c r="F461" s="14"/>
      <c r="G461" s="14"/>
      <c r="H461" s="14"/>
      <c r="I461" s="14"/>
      <c r="J461" s="14"/>
      <c r="K461" s="14"/>
      <c r="L461" s="17"/>
      <c r="M461" s="17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B462" s="13"/>
      <c r="C462" s="14"/>
      <c r="D462" s="14"/>
      <c r="E462" s="14"/>
      <c r="F462" s="14"/>
      <c r="G462" s="14"/>
      <c r="H462" s="14"/>
      <c r="I462" s="14"/>
      <c r="J462" s="14"/>
      <c r="K462" s="14"/>
      <c r="L462" s="17"/>
      <c r="M462" s="17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B463" s="13"/>
      <c r="C463" s="14"/>
      <c r="D463" s="14"/>
      <c r="E463" s="14"/>
      <c r="F463" s="14"/>
      <c r="G463" s="14"/>
      <c r="H463" s="14"/>
      <c r="I463" s="14"/>
      <c r="J463" s="14"/>
      <c r="K463" s="14"/>
      <c r="L463" s="17"/>
      <c r="M463" s="17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B464" s="13"/>
      <c r="C464" s="14"/>
      <c r="D464" s="14"/>
      <c r="E464" s="14"/>
      <c r="F464" s="14"/>
      <c r="G464" s="14"/>
      <c r="H464" s="14"/>
      <c r="I464" s="14"/>
      <c r="J464" s="14"/>
      <c r="K464" s="14"/>
      <c r="L464" s="17"/>
      <c r="M464" s="17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B465" s="13"/>
      <c r="C465" s="14"/>
      <c r="D465" s="14"/>
      <c r="E465" s="14"/>
      <c r="F465" s="14"/>
      <c r="G465" s="14"/>
      <c r="H465" s="14"/>
      <c r="I465" s="14"/>
      <c r="J465" s="14"/>
      <c r="K465" s="14"/>
      <c r="L465" s="17"/>
      <c r="M465" s="17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B466" s="13"/>
      <c r="C466" s="14"/>
      <c r="D466" s="14"/>
      <c r="E466" s="14"/>
      <c r="F466" s="14"/>
      <c r="G466" s="14"/>
      <c r="H466" s="14"/>
      <c r="I466" s="14"/>
      <c r="J466" s="14"/>
      <c r="K466" s="14"/>
      <c r="L466" s="17"/>
      <c r="M466" s="17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B467" s="13"/>
      <c r="C467" s="14"/>
      <c r="D467" s="14"/>
      <c r="E467" s="14"/>
      <c r="F467" s="14"/>
      <c r="G467" s="14"/>
      <c r="H467" s="14"/>
      <c r="I467" s="14"/>
      <c r="J467" s="14"/>
      <c r="K467" s="14"/>
      <c r="L467" s="17"/>
      <c r="M467" s="17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B468" s="13"/>
      <c r="C468" s="14"/>
      <c r="D468" s="14"/>
      <c r="E468" s="14"/>
      <c r="F468" s="14"/>
      <c r="G468" s="14"/>
      <c r="H468" s="14"/>
      <c r="I468" s="14"/>
      <c r="J468" s="14"/>
      <c r="K468" s="14"/>
      <c r="L468" s="17"/>
      <c r="M468" s="17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B469" s="13"/>
      <c r="C469" s="14"/>
      <c r="D469" s="14"/>
      <c r="E469" s="14"/>
      <c r="F469" s="14"/>
      <c r="G469" s="14"/>
      <c r="H469" s="14"/>
      <c r="I469" s="14"/>
      <c r="J469" s="14"/>
      <c r="K469" s="14"/>
      <c r="L469" s="17"/>
      <c r="M469" s="17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B470" s="13"/>
      <c r="C470" s="14"/>
      <c r="D470" s="14"/>
      <c r="E470" s="14"/>
      <c r="F470" s="14"/>
      <c r="G470" s="14"/>
      <c r="H470" s="14"/>
      <c r="I470" s="14"/>
      <c r="J470" s="14"/>
      <c r="K470" s="14"/>
      <c r="L470" s="17"/>
      <c r="M470" s="17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B471" s="13"/>
      <c r="C471" s="14"/>
      <c r="D471" s="14"/>
      <c r="E471" s="14"/>
      <c r="F471" s="14"/>
      <c r="G471" s="14"/>
      <c r="H471" s="14"/>
      <c r="I471" s="14"/>
      <c r="J471" s="14"/>
      <c r="K471" s="14"/>
      <c r="L471" s="17"/>
      <c r="M471" s="17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B472" s="13"/>
      <c r="C472" s="14"/>
      <c r="D472" s="14"/>
      <c r="E472" s="14"/>
      <c r="F472" s="14"/>
      <c r="G472" s="14"/>
      <c r="H472" s="14"/>
      <c r="I472" s="14"/>
      <c r="J472" s="14"/>
      <c r="K472" s="14"/>
      <c r="L472" s="17"/>
      <c r="M472" s="17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B473" s="13"/>
      <c r="C473" s="14"/>
      <c r="D473" s="14"/>
      <c r="E473" s="14"/>
      <c r="F473" s="14"/>
      <c r="G473" s="14"/>
      <c r="H473" s="14"/>
      <c r="I473" s="14"/>
      <c r="J473" s="14"/>
      <c r="K473" s="14"/>
      <c r="L473" s="17"/>
      <c r="M473" s="17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B474" s="13"/>
      <c r="C474" s="14"/>
      <c r="D474" s="14"/>
      <c r="E474" s="14"/>
      <c r="F474" s="14"/>
      <c r="G474" s="14"/>
      <c r="H474" s="14"/>
      <c r="I474" s="14"/>
      <c r="J474" s="14"/>
      <c r="K474" s="14"/>
      <c r="L474" s="17"/>
      <c r="M474" s="17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B475" s="13"/>
      <c r="C475" s="14"/>
      <c r="D475" s="14"/>
      <c r="E475" s="14"/>
      <c r="F475" s="14"/>
      <c r="G475" s="14"/>
      <c r="H475" s="14"/>
      <c r="I475" s="14"/>
      <c r="J475" s="14"/>
      <c r="K475" s="14"/>
      <c r="L475" s="17"/>
      <c r="M475" s="17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B476" s="13"/>
      <c r="C476" s="14"/>
      <c r="D476" s="14"/>
      <c r="E476" s="14"/>
      <c r="F476" s="14"/>
      <c r="G476" s="14"/>
      <c r="H476" s="14"/>
      <c r="I476" s="14"/>
      <c r="J476" s="14"/>
      <c r="K476" s="14"/>
      <c r="L476" s="17"/>
      <c r="M476" s="17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B477" s="13"/>
      <c r="C477" s="14"/>
      <c r="D477" s="14"/>
      <c r="E477" s="14"/>
      <c r="F477" s="14"/>
      <c r="G477" s="14"/>
      <c r="H477" s="14"/>
      <c r="I477" s="14"/>
      <c r="J477" s="14"/>
      <c r="K477" s="14"/>
      <c r="L477" s="17"/>
      <c r="M477" s="17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B478" s="13"/>
      <c r="C478" s="14"/>
      <c r="D478" s="14"/>
      <c r="E478" s="14"/>
      <c r="F478" s="14"/>
      <c r="G478" s="14"/>
      <c r="H478" s="14"/>
      <c r="I478" s="14"/>
      <c r="J478" s="14"/>
      <c r="K478" s="14"/>
      <c r="L478" s="17"/>
      <c r="M478" s="17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B479" s="13"/>
      <c r="C479" s="14"/>
      <c r="D479" s="14"/>
      <c r="E479" s="14"/>
      <c r="F479" s="14"/>
      <c r="G479" s="14"/>
      <c r="H479" s="14"/>
      <c r="I479" s="14"/>
      <c r="J479" s="14"/>
      <c r="K479" s="14"/>
      <c r="L479" s="17"/>
      <c r="M479" s="17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B480" s="13"/>
      <c r="C480" s="14"/>
      <c r="D480" s="14"/>
      <c r="E480" s="14"/>
      <c r="F480" s="14"/>
      <c r="G480" s="14"/>
      <c r="H480" s="14"/>
      <c r="I480" s="14"/>
      <c r="J480" s="14"/>
      <c r="K480" s="14"/>
      <c r="L480" s="17"/>
      <c r="M480" s="17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B481" s="13"/>
      <c r="C481" s="14"/>
      <c r="D481" s="14"/>
      <c r="E481" s="14"/>
      <c r="F481" s="14"/>
      <c r="G481" s="14"/>
      <c r="H481" s="14"/>
      <c r="I481" s="14"/>
      <c r="J481" s="14"/>
      <c r="K481" s="14"/>
      <c r="L481" s="17"/>
      <c r="M481" s="17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7"/>
      <c r="M482" s="17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B483" s="13"/>
      <c r="C483" s="14"/>
      <c r="D483" s="14"/>
      <c r="E483" s="14"/>
      <c r="F483" s="14"/>
      <c r="G483" s="14"/>
      <c r="H483" s="14"/>
      <c r="I483" s="14"/>
      <c r="J483" s="14"/>
      <c r="K483" s="14"/>
      <c r="L483" s="17"/>
      <c r="M483" s="17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B484" s="13"/>
      <c r="C484" s="14"/>
      <c r="D484" s="14"/>
      <c r="E484" s="14"/>
      <c r="F484" s="14"/>
      <c r="G484" s="14"/>
      <c r="H484" s="14"/>
      <c r="I484" s="14"/>
      <c r="J484" s="14"/>
      <c r="K484" s="14"/>
      <c r="L484" s="17"/>
      <c r="M484" s="17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B485" s="13"/>
      <c r="C485" s="14"/>
      <c r="D485" s="14"/>
      <c r="E485" s="14"/>
      <c r="F485" s="14"/>
      <c r="G485" s="14"/>
      <c r="H485" s="14"/>
      <c r="I485" s="14"/>
      <c r="J485" s="14"/>
      <c r="K485" s="14"/>
      <c r="L485" s="17"/>
      <c r="M485" s="17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B486" s="13"/>
      <c r="C486" s="14"/>
      <c r="D486" s="14"/>
      <c r="E486" s="14"/>
      <c r="F486" s="14"/>
      <c r="G486" s="14"/>
      <c r="H486" s="14"/>
      <c r="I486" s="14"/>
      <c r="J486" s="14"/>
      <c r="K486" s="14"/>
      <c r="L486" s="17"/>
      <c r="M486" s="17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B487" s="13"/>
      <c r="C487" s="14"/>
      <c r="D487" s="14"/>
      <c r="E487" s="14"/>
      <c r="F487" s="14"/>
      <c r="G487" s="14"/>
      <c r="H487" s="14"/>
      <c r="I487" s="14"/>
      <c r="J487" s="14"/>
      <c r="K487" s="14"/>
      <c r="L487" s="17"/>
      <c r="M487" s="17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B488" s="13"/>
      <c r="C488" s="14"/>
      <c r="D488" s="14"/>
      <c r="E488" s="14"/>
      <c r="F488" s="14"/>
      <c r="G488" s="14"/>
      <c r="H488" s="14"/>
      <c r="I488" s="14"/>
      <c r="J488" s="14"/>
      <c r="K488" s="14"/>
      <c r="L488" s="17"/>
      <c r="M488" s="17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B489" s="13"/>
      <c r="C489" s="14"/>
      <c r="D489" s="14"/>
      <c r="E489" s="14"/>
      <c r="F489" s="14"/>
      <c r="G489" s="14"/>
      <c r="H489" s="14"/>
      <c r="I489" s="14"/>
      <c r="J489" s="14"/>
      <c r="K489" s="14"/>
      <c r="L489" s="17"/>
      <c r="M489" s="17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B490" s="13"/>
      <c r="C490" s="14"/>
      <c r="D490" s="14"/>
      <c r="E490" s="14"/>
      <c r="F490" s="14"/>
      <c r="G490" s="14"/>
      <c r="H490" s="14"/>
      <c r="I490" s="14"/>
      <c r="J490" s="14"/>
      <c r="K490" s="14"/>
      <c r="L490" s="17"/>
      <c r="M490" s="17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B491" s="13"/>
      <c r="C491" s="14"/>
      <c r="D491" s="14"/>
      <c r="E491" s="14"/>
      <c r="F491" s="14"/>
      <c r="G491" s="14"/>
      <c r="H491" s="14"/>
      <c r="I491" s="14"/>
      <c r="J491" s="14"/>
      <c r="K491" s="14"/>
      <c r="L491" s="17"/>
      <c r="M491" s="17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B492" s="13"/>
      <c r="C492" s="14"/>
      <c r="D492" s="14"/>
      <c r="E492" s="14"/>
      <c r="F492" s="14"/>
      <c r="G492" s="14"/>
      <c r="H492" s="14"/>
      <c r="I492" s="14"/>
      <c r="J492" s="14"/>
      <c r="K492" s="14"/>
      <c r="L492" s="17"/>
      <c r="M492" s="17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B493" s="13"/>
      <c r="C493" s="14"/>
      <c r="D493" s="14"/>
      <c r="E493" s="14"/>
      <c r="F493" s="14"/>
      <c r="G493" s="14"/>
      <c r="H493" s="14"/>
      <c r="I493" s="14"/>
      <c r="J493" s="14"/>
      <c r="K493" s="14"/>
      <c r="L493" s="17"/>
      <c r="M493" s="17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B494" s="13"/>
      <c r="C494" s="14"/>
      <c r="D494" s="14"/>
      <c r="E494" s="14"/>
      <c r="F494" s="14"/>
      <c r="G494" s="14"/>
      <c r="H494" s="14"/>
      <c r="I494" s="14"/>
      <c r="J494" s="14"/>
      <c r="K494" s="14"/>
      <c r="L494" s="17"/>
      <c r="M494" s="17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B495" s="13"/>
      <c r="C495" s="14"/>
      <c r="D495" s="14"/>
      <c r="E495" s="14"/>
      <c r="F495" s="14"/>
      <c r="G495" s="14"/>
      <c r="H495" s="14"/>
      <c r="I495" s="14"/>
      <c r="J495" s="14"/>
      <c r="K495" s="14"/>
      <c r="L495" s="17"/>
      <c r="M495" s="17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B496" s="13"/>
      <c r="C496" s="14"/>
      <c r="D496" s="14"/>
      <c r="E496" s="14"/>
      <c r="F496" s="14"/>
      <c r="G496" s="14"/>
      <c r="H496" s="14"/>
      <c r="I496" s="14"/>
      <c r="J496" s="14"/>
      <c r="K496" s="14"/>
      <c r="L496" s="17"/>
      <c r="M496" s="17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B497" s="13"/>
      <c r="C497" s="14"/>
      <c r="D497" s="14"/>
      <c r="E497" s="14"/>
      <c r="F497" s="14"/>
      <c r="G497" s="14"/>
      <c r="H497" s="14"/>
      <c r="I497" s="14"/>
      <c r="J497" s="14"/>
      <c r="K497" s="14"/>
      <c r="L497" s="17"/>
      <c r="M497" s="17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B498" s="13"/>
      <c r="C498" s="14"/>
      <c r="D498" s="14"/>
      <c r="E498" s="14"/>
      <c r="F498" s="14"/>
      <c r="G498" s="14"/>
      <c r="H498" s="14"/>
      <c r="I498" s="14"/>
      <c r="J498" s="14"/>
      <c r="K498" s="14"/>
      <c r="L498" s="17"/>
      <c r="M498" s="17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B499" s="13"/>
      <c r="C499" s="14"/>
      <c r="D499" s="14"/>
      <c r="E499" s="14"/>
      <c r="F499" s="14"/>
      <c r="G499" s="14"/>
      <c r="H499" s="14"/>
      <c r="I499" s="14"/>
      <c r="J499" s="14"/>
      <c r="K499" s="14"/>
      <c r="L499" s="17"/>
      <c r="M499" s="17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B500" s="13"/>
      <c r="C500" s="14"/>
      <c r="D500" s="14"/>
      <c r="E500" s="14"/>
      <c r="F500" s="14"/>
      <c r="G500" s="14"/>
      <c r="H500" s="14"/>
      <c r="I500" s="14"/>
      <c r="J500" s="14"/>
      <c r="K500" s="14"/>
      <c r="L500" s="17"/>
      <c r="M500" s="17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B501" s="13"/>
      <c r="C501" s="14"/>
      <c r="D501" s="14"/>
      <c r="E501" s="14"/>
      <c r="F501" s="14"/>
      <c r="G501" s="14"/>
      <c r="H501" s="14"/>
      <c r="I501" s="14"/>
      <c r="J501" s="14"/>
      <c r="K501" s="14"/>
      <c r="L501" s="17"/>
      <c r="M501" s="17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B502" s="13"/>
      <c r="C502" s="14"/>
      <c r="D502" s="14"/>
      <c r="E502" s="14"/>
      <c r="F502" s="14"/>
      <c r="G502" s="14"/>
      <c r="H502" s="14"/>
      <c r="I502" s="14"/>
      <c r="J502" s="14"/>
      <c r="K502" s="14"/>
      <c r="L502" s="17"/>
      <c r="M502" s="17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B503" s="13"/>
      <c r="C503" s="14"/>
      <c r="D503" s="14"/>
      <c r="E503" s="14"/>
      <c r="F503" s="14"/>
      <c r="G503" s="14"/>
      <c r="H503" s="14"/>
      <c r="I503" s="14"/>
      <c r="J503" s="14"/>
      <c r="K503" s="14"/>
      <c r="L503" s="17"/>
      <c r="M503" s="17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7"/>
      <c r="M504" s="17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B505" s="13"/>
      <c r="C505" s="14"/>
      <c r="D505" s="14"/>
      <c r="E505" s="14"/>
      <c r="F505" s="14"/>
      <c r="G505" s="14"/>
      <c r="H505" s="14"/>
      <c r="I505" s="14"/>
      <c r="J505" s="14"/>
      <c r="K505" s="14"/>
      <c r="L505" s="17"/>
      <c r="M505" s="17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B506" s="13"/>
      <c r="C506" s="14"/>
      <c r="D506" s="14"/>
      <c r="E506" s="14"/>
      <c r="F506" s="14"/>
      <c r="G506" s="14"/>
      <c r="H506" s="14"/>
      <c r="I506" s="14"/>
      <c r="J506" s="14"/>
      <c r="K506" s="14"/>
      <c r="L506" s="17"/>
      <c r="M506" s="17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B507" s="13"/>
      <c r="C507" s="14"/>
      <c r="D507" s="14"/>
      <c r="E507" s="14"/>
      <c r="F507" s="14"/>
      <c r="G507" s="14"/>
      <c r="H507" s="14"/>
      <c r="I507" s="14"/>
      <c r="J507" s="14"/>
      <c r="K507" s="14"/>
      <c r="L507" s="17"/>
      <c r="M507" s="17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B508" s="13"/>
      <c r="C508" s="14"/>
      <c r="D508" s="14"/>
      <c r="E508" s="14"/>
      <c r="F508" s="14"/>
      <c r="G508" s="14"/>
      <c r="H508" s="14"/>
      <c r="I508" s="14"/>
      <c r="J508" s="14"/>
      <c r="K508" s="14"/>
      <c r="L508" s="17"/>
      <c r="M508" s="17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B509" s="13"/>
      <c r="C509" s="14"/>
      <c r="D509" s="14"/>
      <c r="E509" s="14"/>
      <c r="F509" s="14"/>
      <c r="G509" s="14"/>
      <c r="H509" s="14"/>
      <c r="I509" s="14"/>
      <c r="J509" s="14"/>
      <c r="K509" s="14"/>
      <c r="L509" s="17"/>
      <c r="M509" s="17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B510" s="13"/>
      <c r="C510" s="14"/>
      <c r="D510" s="14"/>
      <c r="E510" s="14"/>
      <c r="F510" s="14"/>
      <c r="G510" s="14"/>
      <c r="H510" s="14"/>
      <c r="I510" s="14"/>
      <c r="J510" s="14"/>
      <c r="K510" s="14"/>
      <c r="L510" s="17"/>
      <c r="M510" s="17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B511" s="13"/>
      <c r="C511" s="14"/>
      <c r="D511" s="14"/>
      <c r="E511" s="14"/>
      <c r="F511" s="14"/>
      <c r="G511" s="14"/>
      <c r="H511" s="14"/>
      <c r="I511" s="14"/>
      <c r="J511" s="14"/>
      <c r="K511" s="14"/>
      <c r="L511" s="17"/>
      <c r="M511" s="17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B512" s="13"/>
      <c r="C512" s="14"/>
      <c r="D512" s="14"/>
      <c r="E512" s="14"/>
      <c r="F512" s="14"/>
      <c r="G512" s="14"/>
      <c r="H512" s="14"/>
      <c r="I512" s="14"/>
      <c r="J512" s="14"/>
      <c r="K512" s="14"/>
      <c r="L512" s="17"/>
      <c r="M512" s="17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B513" s="13"/>
      <c r="C513" s="14"/>
      <c r="D513" s="14"/>
      <c r="E513" s="14"/>
      <c r="F513" s="14"/>
      <c r="G513" s="14"/>
      <c r="H513" s="14"/>
      <c r="I513" s="14"/>
      <c r="J513" s="14"/>
      <c r="K513" s="14"/>
      <c r="L513" s="17"/>
      <c r="M513" s="17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7"/>
      <c r="M514" s="17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B515" s="13"/>
      <c r="C515" s="14"/>
      <c r="D515" s="14"/>
      <c r="E515" s="14"/>
      <c r="F515" s="14"/>
      <c r="G515" s="14"/>
      <c r="H515" s="14"/>
      <c r="I515" s="14"/>
      <c r="J515" s="14"/>
      <c r="K515" s="14"/>
      <c r="L515" s="17"/>
      <c r="M515" s="17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B516" s="13"/>
      <c r="C516" s="14"/>
      <c r="D516" s="14"/>
      <c r="E516" s="14"/>
      <c r="F516" s="14"/>
      <c r="G516" s="14"/>
      <c r="H516" s="14"/>
      <c r="I516" s="14"/>
      <c r="J516" s="14"/>
      <c r="K516" s="14"/>
      <c r="L516" s="17"/>
      <c r="M516" s="17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B517" s="13"/>
      <c r="C517" s="14"/>
      <c r="D517" s="14"/>
      <c r="E517" s="14"/>
      <c r="F517" s="14"/>
      <c r="G517" s="14"/>
      <c r="H517" s="14"/>
      <c r="I517" s="14"/>
      <c r="J517" s="14"/>
      <c r="K517" s="14"/>
      <c r="L517" s="17"/>
      <c r="M517" s="17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B518" s="13"/>
      <c r="C518" s="14"/>
      <c r="D518" s="14"/>
      <c r="E518" s="14"/>
      <c r="F518" s="14"/>
      <c r="G518" s="14"/>
      <c r="H518" s="14"/>
      <c r="I518" s="14"/>
      <c r="J518" s="14"/>
      <c r="K518" s="14"/>
      <c r="L518" s="17"/>
      <c r="M518" s="17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B519" s="13"/>
      <c r="C519" s="14"/>
      <c r="D519" s="14"/>
      <c r="E519" s="14"/>
      <c r="F519" s="14"/>
      <c r="G519" s="14"/>
      <c r="H519" s="14"/>
      <c r="I519" s="14"/>
      <c r="J519" s="14"/>
      <c r="K519" s="14"/>
      <c r="L519" s="17"/>
      <c r="M519" s="17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B520" s="13"/>
      <c r="C520" s="14"/>
      <c r="D520" s="14"/>
      <c r="E520" s="14"/>
      <c r="F520" s="14"/>
      <c r="G520" s="14"/>
      <c r="H520" s="14"/>
      <c r="I520" s="14"/>
      <c r="J520" s="14"/>
      <c r="K520" s="14"/>
      <c r="L520" s="17"/>
      <c r="M520" s="17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B521" s="13"/>
      <c r="C521" s="14"/>
      <c r="D521" s="14"/>
      <c r="E521" s="14"/>
      <c r="F521" s="14"/>
      <c r="G521" s="14"/>
      <c r="H521" s="14"/>
      <c r="I521" s="14"/>
      <c r="J521" s="14"/>
      <c r="K521" s="14"/>
      <c r="L521" s="17"/>
      <c r="M521" s="17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B522" s="13"/>
      <c r="C522" s="14"/>
      <c r="D522" s="14"/>
      <c r="E522" s="14"/>
      <c r="F522" s="14"/>
      <c r="G522" s="14"/>
      <c r="H522" s="14"/>
      <c r="I522" s="14"/>
      <c r="J522" s="14"/>
      <c r="K522" s="14"/>
      <c r="L522" s="17"/>
      <c r="M522" s="17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B523" s="13"/>
      <c r="C523" s="14"/>
      <c r="D523" s="14"/>
      <c r="E523" s="14"/>
      <c r="F523" s="14"/>
      <c r="G523" s="14"/>
      <c r="H523" s="14"/>
      <c r="I523" s="14"/>
      <c r="J523" s="14"/>
      <c r="K523" s="14"/>
      <c r="L523" s="17"/>
      <c r="M523" s="17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B524" s="13"/>
      <c r="C524" s="14"/>
      <c r="D524" s="14"/>
      <c r="E524" s="14"/>
      <c r="F524" s="14"/>
      <c r="G524" s="14"/>
      <c r="H524" s="14"/>
      <c r="I524" s="14"/>
      <c r="J524" s="14"/>
      <c r="K524" s="14"/>
      <c r="L524" s="17"/>
      <c r="M524" s="17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B525" s="13"/>
      <c r="C525" s="14"/>
      <c r="D525" s="14"/>
      <c r="E525" s="14"/>
      <c r="F525" s="14"/>
      <c r="G525" s="14"/>
      <c r="H525" s="14"/>
      <c r="I525" s="14"/>
      <c r="J525" s="14"/>
      <c r="K525" s="14"/>
      <c r="L525" s="17"/>
      <c r="M525" s="17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B526" s="13"/>
      <c r="C526" s="14"/>
      <c r="D526" s="14"/>
      <c r="E526" s="14"/>
      <c r="F526" s="14"/>
      <c r="G526" s="14"/>
      <c r="H526" s="14"/>
      <c r="I526" s="14"/>
      <c r="J526" s="14"/>
      <c r="K526" s="14"/>
      <c r="L526" s="17"/>
      <c r="M526" s="17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B527" s="13"/>
      <c r="C527" s="14"/>
      <c r="D527" s="14"/>
      <c r="E527" s="14"/>
      <c r="F527" s="14"/>
      <c r="G527" s="14"/>
      <c r="H527" s="14"/>
      <c r="I527" s="14"/>
      <c r="J527" s="14"/>
      <c r="K527" s="14"/>
      <c r="L527" s="17"/>
      <c r="M527" s="17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7"/>
      <c r="M528" s="17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B529" s="13"/>
      <c r="C529" s="14"/>
      <c r="D529" s="14"/>
      <c r="E529" s="14"/>
      <c r="F529" s="14"/>
      <c r="G529" s="14"/>
      <c r="H529" s="14"/>
      <c r="I529" s="14"/>
      <c r="J529" s="14"/>
      <c r="K529" s="14"/>
      <c r="L529" s="17"/>
      <c r="M529" s="17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B530" s="13"/>
      <c r="C530" s="14"/>
      <c r="D530" s="14"/>
      <c r="E530" s="14"/>
      <c r="F530" s="14"/>
      <c r="G530" s="14"/>
      <c r="H530" s="14"/>
      <c r="I530" s="14"/>
      <c r="J530" s="14"/>
      <c r="K530" s="14"/>
      <c r="L530" s="17"/>
      <c r="M530" s="17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B531" s="13"/>
      <c r="C531" s="14"/>
      <c r="D531" s="14"/>
      <c r="E531" s="14"/>
      <c r="F531" s="14"/>
      <c r="G531" s="14"/>
      <c r="H531" s="14"/>
      <c r="I531" s="14"/>
      <c r="J531" s="14"/>
      <c r="K531" s="14"/>
      <c r="L531" s="17"/>
      <c r="M531" s="17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B532" s="13"/>
      <c r="C532" s="14"/>
      <c r="D532" s="14"/>
      <c r="E532" s="14"/>
      <c r="F532" s="14"/>
      <c r="G532" s="14"/>
      <c r="H532" s="14"/>
      <c r="I532" s="14"/>
      <c r="J532" s="14"/>
      <c r="K532" s="14"/>
      <c r="L532" s="17"/>
      <c r="M532" s="17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B533" s="13"/>
      <c r="C533" s="14"/>
      <c r="D533" s="14"/>
      <c r="E533" s="14"/>
      <c r="F533" s="14"/>
      <c r="G533" s="14"/>
      <c r="H533" s="14"/>
      <c r="I533" s="14"/>
      <c r="J533" s="14"/>
      <c r="K533" s="14"/>
      <c r="L533" s="17"/>
      <c r="M533" s="17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B534" s="13"/>
      <c r="C534" s="14"/>
      <c r="D534" s="14"/>
      <c r="E534" s="14"/>
      <c r="F534" s="14"/>
      <c r="G534" s="14"/>
      <c r="H534" s="14"/>
      <c r="I534" s="14"/>
      <c r="J534" s="14"/>
      <c r="K534" s="14"/>
      <c r="L534" s="17"/>
      <c r="M534" s="17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B535" s="13"/>
      <c r="C535" s="14"/>
      <c r="D535" s="14"/>
      <c r="E535" s="14"/>
      <c r="F535" s="14"/>
      <c r="G535" s="14"/>
      <c r="H535" s="14"/>
      <c r="I535" s="14"/>
      <c r="J535" s="14"/>
      <c r="K535" s="14"/>
      <c r="L535" s="17"/>
      <c r="M535" s="17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B536" s="13"/>
      <c r="C536" s="14"/>
      <c r="D536" s="14"/>
      <c r="E536" s="14"/>
      <c r="F536" s="14"/>
      <c r="G536" s="14"/>
      <c r="H536" s="14"/>
      <c r="I536" s="14"/>
      <c r="J536" s="14"/>
      <c r="K536" s="14"/>
      <c r="L536" s="17"/>
      <c r="M536" s="17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B537" s="13"/>
      <c r="C537" s="14"/>
      <c r="D537" s="14"/>
      <c r="E537" s="14"/>
      <c r="F537" s="14"/>
      <c r="G537" s="14"/>
      <c r="H537" s="14"/>
      <c r="I537" s="14"/>
      <c r="J537" s="14"/>
      <c r="K537" s="14"/>
      <c r="L537" s="17"/>
      <c r="M537" s="17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B538" s="13"/>
      <c r="C538" s="14"/>
      <c r="D538" s="14"/>
      <c r="E538" s="14"/>
      <c r="F538" s="14"/>
      <c r="G538" s="14"/>
      <c r="H538" s="14"/>
      <c r="I538" s="14"/>
      <c r="J538" s="14"/>
      <c r="K538" s="14"/>
      <c r="L538" s="17"/>
      <c r="M538" s="17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B539" s="13"/>
      <c r="C539" s="14"/>
      <c r="D539" s="14"/>
      <c r="E539" s="14"/>
      <c r="F539" s="14"/>
      <c r="G539" s="14"/>
      <c r="H539" s="14"/>
      <c r="I539" s="14"/>
      <c r="J539" s="14"/>
      <c r="K539" s="14"/>
      <c r="L539" s="17"/>
      <c r="M539" s="17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B540" s="13"/>
      <c r="C540" s="14"/>
      <c r="D540" s="14"/>
      <c r="E540" s="14"/>
      <c r="F540" s="14"/>
      <c r="G540" s="14"/>
      <c r="H540" s="14"/>
      <c r="I540" s="14"/>
      <c r="J540" s="14"/>
      <c r="K540" s="14"/>
      <c r="L540" s="17"/>
      <c r="M540" s="17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B541" s="13"/>
      <c r="C541" s="14"/>
      <c r="D541" s="14"/>
      <c r="E541" s="14"/>
      <c r="F541" s="14"/>
      <c r="G541" s="14"/>
      <c r="H541" s="14"/>
      <c r="I541" s="14"/>
      <c r="J541" s="14"/>
      <c r="K541" s="14"/>
      <c r="L541" s="17"/>
      <c r="M541" s="17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B542" s="13"/>
      <c r="C542" s="14"/>
      <c r="D542" s="14"/>
      <c r="E542" s="14"/>
      <c r="F542" s="14"/>
      <c r="G542" s="14"/>
      <c r="H542" s="14"/>
      <c r="I542" s="14"/>
      <c r="J542" s="14"/>
      <c r="K542" s="14"/>
      <c r="L542" s="17"/>
      <c r="M542" s="17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B543" s="13"/>
      <c r="C543" s="14"/>
      <c r="D543" s="14"/>
      <c r="E543" s="14"/>
      <c r="F543" s="14"/>
      <c r="G543" s="14"/>
      <c r="H543" s="14"/>
      <c r="I543" s="14"/>
      <c r="J543" s="14"/>
      <c r="K543" s="14"/>
      <c r="L543" s="17"/>
      <c r="M543" s="17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B544" s="13"/>
      <c r="C544" s="14"/>
      <c r="D544" s="14"/>
      <c r="E544" s="14"/>
      <c r="F544" s="14"/>
      <c r="G544" s="14"/>
      <c r="H544" s="14"/>
      <c r="I544" s="14"/>
      <c r="J544" s="14"/>
      <c r="K544" s="14"/>
      <c r="L544" s="17"/>
      <c r="M544" s="17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B545" s="13"/>
      <c r="C545" s="14"/>
      <c r="D545" s="14"/>
      <c r="E545" s="14"/>
      <c r="F545" s="14"/>
      <c r="G545" s="14"/>
      <c r="H545" s="14"/>
      <c r="I545" s="14"/>
      <c r="J545" s="14"/>
      <c r="K545" s="14"/>
      <c r="L545" s="17"/>
      <c r="M545" s="17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B546" s="13"/>
      <c r="C546" s="14"/>
      <c r="D546" s="14"/>
      <c r="E546" s="14"/>
      <c r="F546" s="14"/>
      <c r="G546" s="14"/>
      <c r="H546" s="14"/>
      <c r="I546" s="14"/>
      <c r="J546" s="14"/>
      <c r="K546" s="14"/>
      <c r="L546" s="17"/>
      <c r="M546" s="17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B547" s="13"/>
      <c r="C547" s="14"/>
      <c r="D547" s="14"/>
      <c r="E547" s="14"/>
      <c r="F547" s="14"/>
      <c r="G547" s="14"/>
      <c r="H547" s="14"/>
      <c r="I547" s="14"/>
      <c r="J547" s="14"/>
      <c r="K547" s="14"/>
      <c r="L547" s="17"/>
      <c r="M547" s="17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B548" s="13"/>
      <c r="C548" s="14"/>
      <c r="D548" s="14"/>
      <c r="E548" s="14"/>
      <c r="F548" s="14"/>
      <c r="G548" s="14"/>
      <c r="H548" s="14"/>
      <c r="I548" s="14"/>
      <c r="J548" s="14"/>
      <c r="K548" s="14"/>
      <c r="L548" s="17"/>
      <c r="M548" s="17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B549" s="13"/>
      <c r="C549" s="14"/>
      <c r="D549" s="14"/>
      <c r="E549" s="14"/>
      <c r="F549" s="14"/>
      <c r="G549" s="14"/>
      <c r="H549" s="14"/>
      <c r="I549" s="14"/>
      <c r="J549" s="14"/>
      <c r="K549" s="14"/>
      <c r="L549" s="17"/>
      <c r="M549" s="17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B550" s="13"/>
      <c r="C550" s="14"/>
      <c r="D550" s="14"/>
      <c r="E550" s="14"/>
      <c r="F550" s="14"/>
      <c r="G550" s="14"/>
      <c r="H550" s="14"/>
      <c r="I550" s="14"/>
      <c r="J550" s="14"/>
      <c r="K550" s="14"/>
      <c r="L550" s="17"/>
      <c r="M550" s="17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B551" s="13"/>
      <c r="C551" s="14"/>
      <c r="D551" s="14"/>
      <c r="E551" s="14"/>
      <c r="F551" s="14"/>
      <c r="G551" s="14"/>
      <c r="H551" s="14"/>
      <c r="I551" s="14"/>
      <c r="J551" s="14"/>
      <c r="K551" s="14"/>
      <c r="L551" s="17"/>
      <c r="M551" s="17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B552" s="13"/>
      <c r="C552" s="14"/>
      <c r="D552" s="14"/>
      <c r="E552" s="14"/>
      <c r="F552" s="14"/>
      <c r="G552" s="14"/>
      <c r="H552" s="14"/>
      <c r="I552" s="14"/>
      <c r="J552" s="14"/>
      <c r="K552" s="14"/>
      <c r="L552" s="17"/>
      <c r="M552" s="17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B553" s="13"/>
      <c r="C553" s="14"/>
      <c r="D553" s="14"/>
      <c r="E553" s="14"/>
      <c r="F553" s="14"/>
      <c r="G553" s="14"/>
      <c r="H553" s="14"/>
      <c r="I553" s="14"/>
      <c r="J553" s="14"/>
      <c r="K553" s="14"/>
      <c r="L553" s="17"/>
      <c r="M553" s="17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B554" s="13"/>
      <c r="C554" s="14"/>
      <c r="D554" s="14"/>
      <c r="E554" s="14"/>
      <c r="F554" s="14"/>
      <c r="G554" s="14"/>
      <c r="H554" s="14"/>
      <c r="I554" s="14"/>
      <c r="J554" s="14"/>
      <c r="K554" s="14"/>
      <c r="L554" s="17"/>
      <c r="M554" s="17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B555" s="13"/>
      <c r="C555" s="14"/>
      <c r="D555" s="14"/>
      <c r="E555" s="14"/>
      <c r="F555" s="14"/>
      <c r="G555" s="14"/>
      <c r="H555" s="14"/>
      <c r="I555" s="14"/>
      <c r="J555" s="14"/>
      <c r="K555" s="14"/>
      <c r="L555" s="17"/>
      <c r="M555" s="17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7"/>
      <c r="M556" s="17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B557" s="13"/>
      <c r="C557" s="14"/>
      <c r="D557" s="14"/>
      <c r="E557" s="14"/>
      <c r="F557" s="14"/>
      <c r="G557" s="14"/>
      <c r="H557" s="14"/>
      <c r="I557" s="14"/>
      <c r="J557" s="14"/>
      <c r="K557" s="14"/>
      <c r="L557" s="17"/>
      <c r="M557" s="17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B558" s="13"/>
      <c r="C558" s="14"/>
      <c r="D558" s="14"/>
      <c r="E558" s="14"/>
      <c r="F558" s="14"/>
      <c r="G558" s="14"/>
      <c r="H558" s="14"/>
      <c r="I558" s="14"/>
      <c r="J558" s="14"/>
      <c r="K558" s="14"/>
      <c r="L558" s="17"/>
      <c r="M558" s="17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B559" s="13"/>
      <c r="C559" s="14"/>
      <c r="D559" s="14"/>
      <c r="E559" s="14"/>
      <c r="F559" s="14"/>
      <c r="G559" s="14"/>
      <c r="H559" s="14"/>
      <c r="I559" s="14"/>
      <c r="J559" s="14"/>
      <c r="K559" s="14"/>
      <c r="L559" s="17"/>
      <c r="M559" s="17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B560" s="13"/>
      <c r="C560" s="14"/>
      <c r="D560" s="14"/>
      <c r="E560" s="14"/>
      <c r="F560" s="14"/>
      <c r="G560" s="14"/>
      <c r="H560" s="14"/>
      <c r="I560" s="14"/>
      <c r="J560" s="14"/>
      <c r="K560" s="14"/>
      <c r="L560" s="17"/>
      <c r="M560" s="17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B561" s="13"/>
      <c r="C561" s="14"/>
      <c r="D561" s="14"/>
      <c r="E561" s="14"/>
      <c r="F561" s="14"/>
      <c r="G561" s="14"/>
      <c r="H561" s="14"/>
      <c r="I561" s="14"/>
      <c r="J561" s="14"/>
      <c r="K561" s="14"/>
      <c r="L561" s="17"/>
      <c r="M561" s="17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B562" s="13"/>
      <c r="C562" s="14"/>
      <c r="D562" s="14"/>
      <c r="E562" s="14"/>
      <c r="F562" s="14"/>
      <c r="G562" s="14"/>
      <c r="H562" s="14"/>
      <c r="I562" s="14"/>
      <c r="J562" s="14"/>
      <c r="K562" s="14"/>
      <c r="L562" s="17"/>
      <c r="M562" s="17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B563" s="13"/>
      <c r="C563" s="14"/>
      <c r="D563" s="14"/>
      <c r="E563" s="14"/>
      <c r="F563" s="14"/>
      <c r="G563" s="14"/>
      <c r="H563" s="14"/>
      <c r="I563" s="14"/>
      <c r="J563" s="14"/>
      <c r="K563" s="14"/>
      <c r="L563" s="17"/>
      <c r="M563" s="17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B564" s="13"/>
      <c r="C564" s="14"/>
      <c r="D564" s="14"/>
      <c r="E564" s="14"/>
      <c r="F564" s="14"/>
      <c r="G564" s="14"/>
      <c r="H564" s="14"/>
      <c r="I564" s="14"/>
      <c r="J564" s="14"/>
      <c r="K564" s="14"/>
      <c r="L564" s="17"/>
      <c r="M564" s="17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B565" s="13"/>
      <c r="C565" s="14"/>
      <c r="D565" s="14"/>
      <c r="E565" s="14"/>
      <c r="F565" s="14"/>
      <c r="G565" s="14"/>
      <c r="H565" s="14"/>
      <c r="I565" s="14"/>
      <c r="J565" s="14"/>
      <c r="K565" s="14"/>
      <c r="L565" s="17"/>
      <c r="M565" s="17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B566" s="13"/>
      <c r="C566" s="14"/>
      <c r="D566" s="14"/>
      <c r="E566" s="14"/>
      <c r="F566" s="14"/>
      <c r="G566" s="14"/>
      <c r="H566" s="14"/>
      <c r="I566" s="14"/>
      <c r="J566" s="14"/>
      <c r="K566" s="14"/>
      <c r="L566" s="17"/>
      <c r="M566" s="17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B567" s="13"/>
      <c r="C567" s="14"/>
      <c r="D567" s="14"/>
      <c r="E567" s="14"/>
      <c r="F567" s="14"/>
      <c r="G567" s="14"/>
      <c r="H567" s="14"/>
      <c r="I567" s="14"/>
      <c r="J567" s="14"/>
      <c r="K567" s="14"/>
      <c r="L567" s="17"/>
      <c r="M567" s="17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B568" s="13"/>
      <c r="C568" s="14"/>
      <c r="D568" s="14"/>
      <c r="E568" s="14"/>
      <c r="F568" s="14"/>
      <c r="G568" s="14"/>
      <c r="H568" s="14"/>
      <c r="I568" s="14"/>
      <c r="J568" s="14"/>
      <c r="K568" s="14"/>
      <c r="L568" s="17"/>
      <c r="M568" s="17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B569" s="13"/>
      <c r="C569" s="14"/>
      <c r="D569" s="14"/>
      <c r="E569" s="14"/>
      <c r="F569" s="14"/>
      <c r="G569" s="14"/>
      <c r="H569" s="14"/>
      <c r="I569" s="14"/>
      <c r="J569" s="14"/>
      <c r="K569" s="14"/>
      <c r="L569" s="17"/>
      <c r="M569" s="17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B570" s="13"/>
      <c r="C570" s="14"/>
      <c r="D570" s="14"/>
      <c r="E570" s="14"/>
      <c r="F570" s="14"/>
      <c r="G570" s="14"/>
      <c r="H570" s="14"/>
      <c r="I570" s="14"/>
      <c r="J570" s="14"/>
      <c r="K570" s="14"/>
      <c r="L570" s="17"/>
      <c r="M570" s="17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B571" s="13"/>
      <c r="C571" s="14"/>
      <c r="D571" s="14"/>
      <c r="E571" s="14"/>
      <c r="F571" s="14"/>
      <c r="G571" s="14"/>
      <c r="H571" s="14"/>
      <c r="I571" s="14"/>
      <c r="J571" s="14"/>
      <c r="K571" s="14"/>
      <c r="L571" s="17"/>
      <c r="M571" s="17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B572" s="13"/>
      <c r="C572" s="14"/>
      <c r="D572" s="14"/>
      <c r="E572" s="14"/>
      <c r="F572" s="14"/>
      <c r="G572" s="14"/>
      <c r="H572" s="14"/>
      <c r="I572" s="14"/>
      <c r="J572" s="14"/>
      <c r="K572" s="14"/>
      <c r="L572" s="17"/>
      <c r="M572" s="17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B573" s="13"/>
      <c r="C573" s="14"/>
      <c r="D573" s="14"/>
      <c r="E573" s="14"/>
      <c r="F573" s="14"/>
      <c r="G573" s="14"/>
      <c r="H573" s="14"/>
      <c r="I573" s="14"/>
      <c r="J573" s="14"/>
      <c r="K573" s="14"/>
      <c r="L573" s="17"/>
      <c r="M573" s="17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B574" s="13"/>
      <c r="C574" s="14"/>
      <c r="D574" s="14"/>
      <c r="E574" s="14"/>
      <c r="F574" s="14"/>
      <c r="G574" s="14"/>
      <c r="H574" s="14"/>
      <c r="I574" s="14"/>
      <c r="J574" s="14"/>
      <c r="K574" s="14"/>
      <c r="L574" s="17"/>
      <c r="M574" s="17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B575" s="13"/>
      <c r="C575" s="14"/>
      <c r="D575" s="14"/>
      <c r="E575" s="14"/>
      <c r="F575" s="14"/>
      <c r="G575" s="14"/>
      <c r="H575" s="14"/>
      <c r="I575" s="14"/>
      <c r="J575" s="14"/>
      <c r="K575" s="14"/>
      <c r="L575" s="17"/>
      <c r="M575" s="17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B576" s="13"/>
      <c r="C576" s="14"/>
      <c r="D576" s="14"/>
      <c r="E576" s="14"/>
      <c r="F576" s="14"/>
      <c r="G576" s="14"/>
      <c r="H576" s="14"/>
      <c r="I576" s="14"/>
      <c r="J576" s="14"/>
      <c r="K576" s="14"/>
      <c r="L576" s="17"/>
      <c r="M576" s="17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B577" s="13"/>
      <c r="C577" s="14"/>
      <c r="D577" s="14"/>
      <c r="E577" s="14"/>
      <c r="F577" s="14"/>
      <c r="G577" s="14"/>
      <c r="H577" s="14"/>
      <c r="I577" s="14"/>
      <c r="J577" s="14"/>
      <c r="K577" s="14"/>
      <c r="L577" s="17"/>
      <c r="M577" s="17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B578" s="13"/>
      <c r="C578" s="14"/>
      <c r="D578" s="14"/>
      <c r="E578" s="14"/>
      <c r="F578" s="14"/>
      <c r="G578" s="14"/>
      <c r="H578" s="14"/>
      <c r="I578" s="14"/>
      <c r="J578" s="14"/>
      <c r="K578" s="14"/>
      <c r="L578" s="17"/>
      <c r="M578" s="17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B579" s="13"/>
      <c r="C579" s="14"/>
      <c r="D579" s="14"/>
      <c r="E579" s="14"/>
      <c r="F579" s="14"/>
      <c r="G579" s="14"/>
      <c r="H579" s="14"/>
      <c r="I579" s="14"/>
      <c r="J579" s="14"/>
      <c r="K579" s="14"/>
      <c r="L579" s="17"/>
      <c r="M579" s="17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B580" s="13"/>
      <c r="C580" s="14"/>
      <c r="D580" s="14"/>
      <c r="E580" s="14"/>
      <c r="F580" s="14"/>
      <c r="G580" s="14"/>
      <c r="H580" s="14"/>
      <c r="I580" s="14"/>
      <c r="J580" s="14"/>
      <c r="K580" s="14"/>
      <c r="L580" s="17"/>
      <c r="M580" s="17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B581" s="13"/>
      <c r="C581" s="14"/>
      <c r="D581" s="14"/>
      <c r="E581" s="14"/>
      <c r="F581" s="14"/>
      <c r="G581" s="14"/>
      <c r="H581" s="14"/>
      <c r="I581" s="14"/>
      <c r="J581" s="14"/>
      <c r="K581" s="14"/>
      <c r="L581" s="17"/>
      <c r="M581" s="17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B582" s="13"/>
      <c r="C582" s="14"/>
      <c r="D582" s="14"/>
      <c r="E582" s="14"/>
      <c r="F582" s="14"/>
      <c r="G582" s="14"/>
      <c r="H582" s="14"/>
      <c r="I582" s="14"/>
      <c r="J582" s="14"/>
      <c r="K582" s="14"/>
      <c r="L582" s="17"/>
      <c r="M582" s="17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B583" s="13"/>
      <c r="C583" s="14"/>
      <c r="D583" s="14"/>
      <c r="E583" s="14"/>
      <c r="F583" s="14"/>
      <c r="G583" s="14"/>
      <c r="H583" s="14"/>
      <c r="I583" s="14"/>
      <c r="J583" s="14"/>
      <c r="K583" s="14"/>
      <c r="L583" s="17"/>
      <c r="M583" s="17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B584" s="13"/>
      <c r="C584" s="14"/>
      <c r="D584" s="14"/>
      <c r="E584" s="14"/>
      <c r="F584" s="14"/>
      <c r="G584" s="14"/>
      <c r="H584" s="14"/>
      <c r="I584" s="14"/>
      <c r="J584" s="14"/>
      <c r="K584" s="14"/>
      <c r="L584" s="17"/>
      <c r="M584" s="17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B585" s="13"/>
      <c r="C585" s="14"/>
      <c r="D585" s="14"/>
      <c r="E585" s="14"/>
      <c r="F585" s="14"/>
      <c r="G585" s="14"/>
      <c r="H585" s="14"/>
      <c r="I585" s="14"/>
      <c r="J585" s="14"/>
      <c r="K585" s="14"/>
      <c r="L585" s="17"/>
      <c r="M585" s="17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7"/>
      <c r="M586" s="17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B587" s="13"/>
      <c r="C587" s="14"/>
      <c r="D587" s="14"/>
      <c r="E587" s="14"/>
      <c r="F587" s="14"/>
      <c r="G587" s="14"/>
      <c r="H587" s="14"/>
      <c r="I587" s="14"/>
      <c r="J587" s="14"/>
      <c r="K587" s="14"/>
      <c r="L587" s="17"/>
      <c r="M587" s="17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B588" s="13"/>
      <c r="C588" s="14"/>
      <c r="D588" s="14"/>
      <c r="E588" s="14"/>
      <c r="F588" s="14"/>
      <c r="G588" s="14"/>
      <c r="H588" s="14"/>
      <c r="I588" s="14"/>
      <c r="J588" s="14"/>
      <c r="K588" s="14"/>
      <c r="L588" s="17"/>
      <c r="M588" s="17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B589" s="13"/>
      <c r="C589" s="14"/>
      <c r="D589" s="14"/>
      <c r="E589" s="14"/>
      <c r="F589" s="14"/>
      <c r="G589" s="14"/>
      <c r="H589" s="14"/>
      <c r="I589" s="14"/>
      <c r="J589" s="14"/>
      <c r="K589" s="14"/>
      <c r="L589" s="17"/>
      <c r="M589" s="17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B590" s="13"/>
      <c r="C590" s="14"/>
      <c r="D590" s="14"/>
      <c r="E590" s="14"/>
      <c r="F590" s="14"/>
      <c r="G590" s="14"/>
      <c r="H590" s="14"/>
      <c r="I590" s="14"/>
      <c r="J590" s="14"/>
      <c r="K590" s="14"/>
      <c r="L590" s="17"/>
      <c r="M590" s="17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B591" s="13"/>
      <c r="C591" s="14"/>
      <c r="D591" s="14"/>
      <c r="E591" s="14"/>
      <c r="F591" s="14"/>
      <c r="G591" s="14"/>
      <c r="H591" s="14"/>
      <c r="I591" s="14"/>
      <c r="J591" s="14"/>
      <c r="K591" s="14"/>
      <c r="L591" s="17"/>
      <c r="M591" s="17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B592" s="13"/>
      <c r="C592" s="14"/>
      <c r="D592" s="14"/>
      <c r="E592" s="14"/>
      <c r="F592" s="14"/>
      <c r="G592" s="14"/>
      <c r="H592" s="14"/>
      <c r="I592" s="14"/>
      <c r="J592" s="14"/>
      <c r="K592" s="14"/>
      <c r="L592" s="17"/>
      <c r="M592" s="17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B593" s="13"/>
      <c r="C593" s="14"/>
      <c r="D593" s="14"/>
      <c r="E593" s="14"/>
      <c r="F593" s="14"/>
      <c r="G593" s="14"/>
      <c r="H593" s="14"/>
      <c r="I593" s="14"/>
      <c r="J593" s="14"/>
      <c r="K593" s="14"/>
      <c r="L593" s="17"/>
      <c r="M593" s="17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7"/>
      <c r="M594" s="17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B595" s="13"/>
      <c r="C595" s="14"/>
      <c r="D595" s="14"/>
      <c r="E595" s="14"/>
      <c r="F595" s="14"/>
      <c r="G595" s="14"/>
      <c r="H595" s="14"/>
      <c r="I595" s="14"/>
      <c r="J595" s="14"/>
      <c r="K595" s="14"/>
      <c r="L595" s="17"/>
      <c r="M595" s="17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B596" s="13"/>
      <c r="C596" s="14"/>
      <c r="D596" s="14"/>
      <c r="E596" s="14"/>
      <c r="F596" s="14"/>
      <c r="G596" s="14"/>
      <c r="H596" s="14"/>
      <c r="I596" s="14"/>
      <c r="J596" s="14"/>
      <c r="K596" s="14"/>
      <c r="L596" s="17"/>
      <c r="M596" s="17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B597" s="13"/>
      <c r="C597" s="14"/>
      <c r="D597" s="14"/>
      <c r="E597" s="14"/>
      <c r="F597" s="14"/>
      <c r="G597" s="14"/>
      <c r="H597" s="14"/>
      <c r="I597" s="14"/>
      <c r="J597" s="14"/>
      <c r="K597" s="14"/>
      <c r="L597" s="17"/>
      <c r="M597" s="17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B598" s="13"/>
      <c r="C598" s="14"/>
      <c r="D598" s="14"/>
      <c r="E598" s="14"/>
      <c r="F598" s="14"/>
      <c r="G598" s="14"/>
      <c r="H598" s="14"/>
      <c r="I598" s="14"/>
      <c r="J598" s="14"/>
      <c r="K598" s="14"/>
      <c r="L598" s="17"/>
      <c r="M598" s="17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B599" s="13"/>
      <c r="C599" s="14"/>
      <c r="D599" s="14"/>
      <c r="E599" s="14"/>
      <c r="F599" s="14"/>
      <c r="G599" s="14"/>
      <c r="H599" s="14"/>
      <c r="I599" s="14"/>
      <c r="J599" s="14"/>
      <c r="K599" s="14"/>
      <c r="L599" s="17"/>
      <c r="M599" s="17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B600" s="13"/>
      <c r="C600" s="14"/>
      <c r="D600" s="14"/>
      <c r="E600" s="14"/>
      <c r="F600" s="14"/>
      <c r="G600" s="14"/>
      <c r="H600" s="14"/>
      <c r="I600" s="14"/>
      <c r="J600" s="14"/>
      <c r="K600" s="14"/>
      <c r="L600" s="17"/>
      <c r="M600" s="17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B601" s="13"/>
      <c r="C601" s="14"/>
      <c r="D601" s="14"/>
      <c r="E601" s="14"/>
      <c r="F601" s="14"/>
      <c r="G601" s="14"/>
      <c r="H601" s="14"/>
      <c r="I601" s="14"/>
      <c r="J601" s="14"/>
      <c r="K601" s="14"/>
      <c r="L601" s="17"/>
      <c r="M601" s="17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B602" s="13"/>
      <c r="C602" s="14"/>
      <c r="D602" s="14"/>
      <c r="E602" s="14"/>
      <c r="F602" s="14"/>
      <c r="G602" s="14"/>
      <c r="H602" s="14"/>
      <c r="I602" s="14"/>
      <c r="J602" s="14"/>
      <c r="K602" s="14"/>
      <c r="L602" s="17"/>
      <c r="M602" s="17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B603" s="13"/>
      <c r="C603" s="14"/>
      <c r="D603" s="14"/>
      <c r="E603" s="14"/>
      <c r="F603" s="14"/>
      <c r="G603" s="14"/>
      <c r="H603" s="14"/>
      <c r="I603" s="14"/>
      <c r="J603" s="14"/>
      <c r="K603" s="14"/>
      <c r="L603" s="17"/>
      <c r="M603" s="17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B604" s="13"/>
      <c r="C604" s="14"/>
      <c r="D604" s="14"/>
      <c r="E604" s="14"/>
      <c r="F604" s="14"/>
      <c r="G604" s="14"/>
      <c r="H604" s="14"/>
      <c r="I604" s="14"/>
      <c r="J604" s="14"/>
      <c r="K604" s="14"/>
      <c r="L604" s="17"/>
      <c r="M604" s="17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B605" s="13"/>
      <c r="C605" s="14"/>
      <c r="D605" s="14"/>
      <c r="E605" s="14"/>
      <c r="F605" s="14"/>
      <c r="G605" s="14"/>
      <c r="H605" s="14"/>
      <c r="I605" s="14"/>
      <c r="J605" s="14"/>
      <c r="K605" s="14"/>
      <c r="L605" s="17"/>
      <c r="M605" s="17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B606" s="13"/>
      <c r="C606" s="14"/>
      <c r="D606" s="14"/>
      <c r="E606" s="14"/>
      <c r="F606" s="14"/>
      <c r="G606" s="14"/>
      <c r="H606" s="14"/>
      <c r="I606" s="14"/>
      <c r="J606" s="14"/>
      <c r="K606" s="14"/>
      <c r="L606" s="17"/>
      <c r="M606" s="17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B607" s="13"/>
      <c r="C607" s="14"/>
      <c r="D607" s="14"/>
      <c r="E607" s="14"/>
      <c r="F607" s="14"/>
      <c r="G607" s="14"/>
      <c r="H607" s="14"/>
      <c r="I607" s="14"/>
      <c r="J607" s="14"/>
      <c r="K607" s="14"/>
      <c r="L607" s="17"/>
      <c r="M607" s="17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7"/>
      <c r="M608" s="17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B609" s="13"/>
      <c r="C609" s="14"/>
      <c r="D609" s="14"/>
      <c r="E609" s="14"/>
      <c r="F609" s="14"/>
      <c r="G609" s="14"/>
      <c r="H609" s="14"/>
      <c r="I609" s="14"/>
      <c r="J609" s="14"/>
      <c r="K609" s="14"/>
      <c r="L609" s="17"/>
      <c r="M609" s="17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B610" s="13"/>
      <c r="C610" s="14"/>
      <c r="D610" s="14"/>
      <c r="E610" s="14"/>
      <c r="F610" s="14"/>
      <c r="G610" s="14"/>
      <c r="H610" s="14"/>
      <c r="I610" s="14"/>
      <c r="J610" s="14"/>
      <c r="K610" s="14"/>
      <c r="L610" s="17"/>
      <c r="M610" s="17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B611" s="13"/>
      <c r="C611" s="14"/>
      <c r="D611" s="14"/>
      <c r="E611" s="14"/>
      <c r="F611" s="14"/>
      <c r="G611" s="14"/>
      <c r="H611" s="14"/>
      <c r="I611" s="14"/>
      <c r="J611" s="14"/>
      <c r="K611" s="14"/>
      <c r="L611" s="17"/>
      <c r="M611" s="17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7"/>
      <c r="M612" s="17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B613" s="13"/>
      <c r="C613" s="14"/>
      <c r="D613" s="14"/>
      <c r="E613" s="14"/>
      <c r="F613" s="14"/>
      <c r="G613" s="14"/>
      <c r="H613" s="14"/>
      <c r="I613" s="14"/>
      <c r="J613" s="14"/>
      <c r="K613" s="14"/>
      <c r="L613" s="17"/>
      <c r="M613" s="17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B614" s="13"/>
      <c r="C614" s="14"/>
      <c r="D614" s="14"/>
      <c r="E614" s="14"/>
      <c r="F614" s="14"/>
      <c r="G614" s="14"/>
      <c r="H614" s="14"/>
      <c r="I614" s="14"/>
      <c r="J614" s="14"/>
      <c r="K614" s="14"/>
      <c r="L614" s="17"/>
      <c r="M614" s="17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B615" s="13"/>
      <c r="C615" s="14"/>
      <c r="D615" s="14"/>
      <c r="E615" s="14"/>
      <c r="F615" s="14"/>
      <c r="G615" s="14"/>
      <c r="H615" s="14"/>
      <c r="I615" s="14"/>
      <c r="J615" s="14"/>
      <c r="K615" s="14"/>
      <c r="L615" s="17"/>
      <c r="M615" s="17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7"/>
      <c r="M616" s="17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B617" s="13"/>
      <c r="C617" s="14"/>
      <c r="D617" s="14"/>
      <c r="E617" s="14"/>
      <c r="F617" s="14"/>
      <c r="G617" s="14"/>
      <c r="H617" s="14"/>
      <c r="I617" s="14"/>
      <c r="J617" s="14"/>
      <c r="K617" s="14"/>
      <c r="L617" s="17"/>
      <c r="M617" s="17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B618" s="13"/>
      <c r="C618" s="14"/>
      <c r="D618" s="14"/>
      <c r="E618" s="14"/>
      <c r="F618" s="14"/>
      <c r="G618" s="14"/>
      <c r="H618" s="14"/>
      <c r="I618" s="14"/>
      <c r="J618" s="14"/>
      <c r="K618" s="14"/>
      <c r="L618" s="17"/>
      <c r="M618" s="17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7"/>
      <c r="M619" s="17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B620" s="13"/>
      <c r="C620" s="14"/>
      <c r="D620" s="14"/>
      <c r="E620" s="14"/>
      <c r="F620" s="14"/>
      <c r="G620" s="14"/>
      <c r="H620" s="14"/>
      <c r="I620" s="14"/>
      <c r="J620" s="14"/>
      <c r="K620" s="14"/>
      <c r="L620" s="17"/>
      <c r="M620" s="17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B621" s="13"/>
      <c r="C621" s="14"/>
      <c r="D621" s="14"/>
      <c r="E621" s="14"/>
      <c r="F621" s="14"/>
      <c r="G621" s="14"/>
      <c r="H621" s="14"/>
      <c r="I621" s="14"/>
      <c r="J621" s="14"/>
      <c r="K621" s="14"/>
      <c r="L621" s="17"/>
      <c r="M621" s="17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B622" s="13"/>
      <c r="C622" s="14"/>
      <c r="D622" s="14"/>
      <c r="E622" s="14"/>
      <c r="F622" s="14"/>
      <c r="G622" s="14"/>
      <c r="H622" s="14"/>
      <c r="I622" s="14"/>
      <c r="J622" s="14"/>
      <c r="K622" s="14"/>
      <c r="L622" s="17"/>
      <c r="M622" s="17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B623" s="13"/>
      <c r="C623" s="14"/>
      <c r="D623" s="14"/>
      <c r="E623" s="14"/>
      <c r="F623" s="14"/>
      <c r="G623" s="14"/>
      <c r="H623" s="14"/>
      <c r="I623" s="14"/>
      <c r="J623" s="14"/>
      <c r="K623" s="14"/>
      <c r="L623" s="17"/>
      <c r="M623" s="17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B624" s="13"/>
      <c r="C624" s="14"/>
      <c r="D624" s="14"/>
      <c r="E624" s="14"/>
      <c r="F624" s="14"/>
      <c r="G624" s="14"/>
      <c r="H624" s="14"/>
      <c r="I624" s="14"/>
      <c r="J624" s="14"/>
      <c r="K624" s="14"/>
      <c r="L624" s="17"/>
      <c r="M624" s="17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B625" s="13"/>
      <c r="C625" s="14"/>
      <c r="D625" s="14"/>
      <c r="E625" s="14"/>
      <c r="F625" s="14"/>
      <c r="G625" s="14"/>
      <c r="H625" s="14"/>
      <c r="I625" s="14"/>
      <c r="J625" s="14"/>
      <c r="K625" s="14"/>
      <c r="L625" s="17"/>
      <c r="M625" s="17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7"/>
      <c r="M626" s="17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B627" s="13"/>
      <c r="C627" s="14"/>
      <c r="D627" s="14"/>
      <c r="E627" s="14"/>
      <c r="F627" s="14"/>
      <c r="G627" s="14"/>
      <c r="H627" s="14"/>
      <c r="I627" s="14"/>
      <c r="J627" s="14"/>
      <c r="K627" s="14"/>
      <c r="L627" s="17"/>
      <c r="M627" s="17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B628" s="13"/>
      <c r="C628" s="14"/>
      <c r="D628" s="14"/>
      <c r="E628" s="14"/>
      <c r="F628" s="14"/>
      <c r="G628" s="14"/>
      <c r="H628" s="14"/>
      <c r="I628" s="14"/>
      <c r="J628" s="14"/>
      <c r="K628" s="14"/>
      <c r="L628" s="17"/>
      <c r="M628" s="17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B629" s="13"/>
      <c r="C629" s="14"/>
      <c r="D629" s="14"/>
      <c r="E629" s="14"/>
      <c r="F629" s="14"/>
      <c r="G629" s="14"/>
      <c r="H629" s="14"/>
      <c r="I629" s="14"/>
      <c r="J629" s="14"/>
      <c r="K629" s="14"/>
      <c r="L629" s="17"/>
      <c r="M629" s="17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B630" s="13"/>
      <c r="C630" s="14"/>
      <c r="D630" s="14"/>
      <c r="E630" s="14"/>
      <c r="F630" s="14"/>
      <c r="G630" s="14"/>
      <c r="H630" s="14"/>
      <c r="I630" s="14"/>
      <c r="J630" s="14"/>
      <c r="K630" s="14"/>
      <c r="L630" s="17"/>
      <c r="M630" s="17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B631" s="13"/>
      <c r="C631" s="14"/>
      <c r="D631" s="14"/>
      <c r="E631" s="14"/>
      <c r="F631" s="14"/>
      <c r="G631" s="14"/>
      <c r="H631" s="14"/>
      <c r="I631" s="14"/>
      <c r="J631" s="14"/>
      <c r="K631" s="14"/>
      <c r="L631" s="17"/>
      <c r="M631" s="17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7"/>
      <c r="M632" s="17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B633" s="13"/>
      <c r="C633" s="14"/>
      <c r="D633" s="14"/>
      <c r="E633" s="14"/>
      <c r="F633" s="14"/>
      <c r="G633" s="14"/>
      <c r="H633" s="14"/>
      <c r="I633" s="14"/>
      <c r="J633" s="14"/>
      <c r="K633" s="14"/>
      <c r="L633" s="17"/>
      <c r="M633" s="17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B634" s="13"/>
      <c r="C634" s="14"/>
      <c r="D634" s="14"/>
      <c r="E634" s="14"/>
      <c r="F634" s="14"/>
      <c r="G634" s="14"/>
      <c r="H634" s="14"/>
      <c r="I634" s="14"/>
      <c r="J634" s="14"/>
      <c r="K634" s="14"/>
      <c r="L634" s="17"/>
      <c r="M634" s="17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B635" s="13"/>
      <c r="C635" s="14"/>
      <c r="D635" s="14"/>
      <c r="E635" s="14"/>
      <c r="F635" s="14"/>
      <c r="G635" s="14"/>
      <c r="H635" s="14"/>
      <c r="I635" s="14"/>
      <c r="J635" s="14"/>
      <c r="K635" s="14"/>
      <c r="L635" s="17"/>
      <c r="M635" s="17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B636" s="13"/>
      <c r="C636" s="14"/>
      <c r="D636" s="14"/>
      <c r="E636" s="14"/>
      <c r="F636" s="14"/>
      <c r="G636" s="14"/>
      <c r="H636" s="14"/>
      <c r="I636" s="14"/>
      <c r="J636" s="14"/>
      <c r="K636" s="14"/>
      <c r="L636" s="17"/>
      <c r="M636" s="17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B637" s="13"/>
      <c r="C637" s="14"/>
      <c r="D637" s="14"/>
      <c r="E637" s="14"/>
      <c r="F637" s="14"/>
      <c r="G637" s="14"/>
      <c r="H637" s="14"/>
      <c r="I637" s="14"/>
      <c r="J637" s="14"/>
      <c r="K637" s="14"/>
      <c r="L637" s="17"/>
      <c r="M637" s="17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B638" s="13"/>
      <c r="C638" s="14"/>
      <c r="D638" s="14"/>
      <c r="E638" s="14"/>
      <c r="F638" s="14"/>
      <c r="G638" s="14"/>
      <c r="H638" s="14"/>
      <c r="I638" s="14"/>
      <c r="J638" s="14"/>
      <c r="K638" s="14"/>
      <c r="L638" s="17"/>
      <c r="M638" s="17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B639" s="13"/>
      <c r="C639" s="14"/>
      <c r="D639" s="14"/>
      <c r="E639" s="14"/>
      <c r="F639" s="14"/>
      <c r="G639" s="14"/>
      <c r="H639" s="14"/>
      <c r="I639" s="14"/>
      <c r="J639" s="14"/>
      <c r="K639" s="14"/>
      <c r="L639" s="17"/>
      <c r="M639" s="17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B640" s="13"/>
      <c r="C640" s="14"/>
      <c r="D640" s="14"/>
      <c r="E640" s="14"/>
      <c r="F640" s="14"/>
      <c r="G640" s="14"/>
      <c r="H640" s="14"/>
      <c r="I640" s="14"/>
      <c r="J640" s="14"/>
      <c r="K640" s="14"/>
      <c r="L640" s="17"/>
      <c r="M640" s="17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B641" s="13"/>
      <c r="C641" s="14"/>
      <c r="D641" s="14"/>
      <c r="E641" s="14"/>
      <c r="F641" s="14"/>
      <c r="G641" s="14"/>
      <c r="H641" s="14"/>
      <c r="I641" s="14"/>
      <c r="J641" s="14"/>
      <c r="K641" s="14"/>
      <c r="L641" s="17"/>
      <c r="M641" s="17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7"/>
      <c r="M642" s="17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B643" s="13"/>
      <c r="C643" s="14"/>
      <c r="D643" s="14"/>
      <c r="E643" s="14"/>
      <c r="F643" s="14"/>
      <c r="G643" s="14"/>
      <c r="H643" s="14"/>
      <c r="I643" s="14"/>
      <c r="J643" s="14"/>
      <c r="K643" s="14"/>
      <c r="L643" s="17"/>
      <c r="M643" s="17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B644" s="13"/>
      <c r="C644" s="14"/>
      <c r="D644" s="14"/>
      <c r="E644" s="14"/>
      <c r="F644" s="14"/>
      <c r="G644" s="14"/>
      <c r="H644" s="14"/>
      <c r="I644" s="14"/>
      <c r="J644" s="14"/>
      <c r="K644" s="14"/>
      <c r="L644" s="17"/>
      <c r="M644" s="17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B645" s="13"/>
      <c r="C645" s="14"/>
      <c r="D645" s="14"/>
      <c r="E645" s="14"/>
      <c r="F645" s="14"/>
      <c r="G645" s="14"/>
      <c r="H645" s="14"/>
      <c r="I645" s="14"/>
      <c r="J645" s="14"/>
      <c r="K645" s="14"/>
      <c r="L645" s="17"/>
      <c r="M645" s="17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7"/>
      <c r="M646" s="17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B647" s="13"/>
      <c r="C647" s="14"/>
      <c r="D647" s="14"/>
      <c r="E647" s="14"/>
      <c r="F647" s="14"/>
      <c r="G647" s="14"/>
      <c r="H647" s="14"/>
      <c r="I647" s="14"/>
      <c r="J647" s="14"/>
      <c r="K647" s="14"/>
      <c r="L647" s="17"/>
      <c r="M647" s="17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B648" s="13"/>
      <c r="C648" s="14"/>
      <c r="D648" s="14"/>
      <c r="E648" s="14"/>
      <c r="F648" s="14"/>
      <c r="G648" s="14"/>
      <c r="H648" s="14"/>
      <c r="I648" s="14"/>
      <c r="J648" s="14"/>
      <c r="K648" s="14"/>
      <c r="L648" s="17"/>
      <c r="M648" s="17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B649" s="13"/>
      <c r="C649" s="14"/>
      <c r="D649" s="14"/>
      <c r="E649" s="14"/>
      <c r="F649" s="14"/>
      <c r="G649" s="14"/>
      <c r="H649" s="14"/>
      <c r="I649" s="14"/>
      <c r="J649" s="14"/>
      <c r="K649" s="14"/>
      <c r="L649" s="17"/>
      <c r="M649" s="17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B650" s="13"/>
      <c r="C650" s="14"/>
      <c r="D650" s="14"/>
      <c r="E650" s="14"/>
      <c r="F650" s="14"/>
      <c r="G650" s="14"/>
      <c r="H650" s="14"/>
      <c r="I650" s="14"/>
      <c r="J650" s="14"/>
      <c r="K650" s="14"/>
      <c r="L650" s="17"/>
      <c r="M650" s="17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B651" s="13"/>
      <c r="C651" s="14"/>
      <c r="D651" s="14"/>
      <c r="E651" s="14"/>
      <c r="F651" s="14"/>
      <c r="G651" s="14"/>
      <c r="H651" s="14"/>
      <c r="I651" s="14"/>
      <c r="J651" s="14"/>
      <c r="K651" s="14"/>
      <c r="L651" s="17"/>
      <c r="M651" s="17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B652" s="13"/>
      <c r="C652" s="14"/>
      <c r="D652" s="14"/>
      <c r="E652" s="14"/>
      <c r="F652" s="14"/>
      <c r="G652" s="14"/>
      <c r="H652" s="14"/>
      <c r="I652" s="14"/>
      <c r="J652" s="14"/>
      <c r="K652" s="14"/>
      <c r="L652" s="17"/>
      <c r="M652" s="17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B653" s="13"/>
      <c r="C653" s="14"/>
      <c r="D653" s="14"/>
      <c r="E653" s="14"/>
      <c r="F653" s="14"/>
      <c r="G653" s="14"/>
      <c r="H653" s="14"/>
      <c r="I653" s="14"/>
      <c r="J653" s="14"/>
      <c r="K653" s="14"/>
      <c r="L653" s="17"/>
      <c r="M653" s="17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B654" s="13"/>
      <c r="C654" s="14"/>
      <c r="D654" s="14"/>
      <c r="E654" s="14"/>
      <c r="F654" s="14"/>
      <c r="G654" s="14"/>
      <c r="H654" s="14"/>
      <c r="I654" s="14"/>
      <c r="J654" s="14"/>
      <c r="K654" s="14"/>
      <c r="L654" s="17"/>
      <c r="M654" s="17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B655" s="13"/>
      <c r="C655" s="14"/>
      <c r="D655" s="14"/>
      <c r="E655" s="14"/>
      <c r="F655" s="14"/>
      <c r="G655" s="14"/>
      <c r="H655" s="14"/>
      <c r="I655" s="14"/>
      <c r="J655" s="14"/>
      <c r="K655" s="14"/>
      <c r="L655" s="17"/>
      <c r="M655" s="17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B656" s="13"/>
      <c r="C656" s="14"/>
      <c r="D656" s="14"/>
      <c r="E656" s="14"/>
      <c r="F656" s="14"/>
      <c r="G656" s="14"/>
      <c r="H656" s="14"/>
      <c r="I656" s="14"/>
      <c r="J656" s="14"/>
      <c r="K656" s="14"/>
      <c r="L656" s="17"/>
      <c r="M656" s="17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B657" s="13"/>
      <c r="C657" s="14"/>
      <c r="D657" s="14"/>
      <c r="E657" s="14"/>
      <c r="F657" s="14"/>
      <c r="G657" s="14"/>
      <c r="H657" s="14"/>
      <c r="I657" s="14"/>
      <c r="J657" s="14"/>
      <c r="K657" s="14"/>
      <c r="L657" s="17"/>
      <c r="M657" s="17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B658" s="13"/>
      <c r="C658" s="14"/>
      <c r="D658" s="14"/>
      <c r="E658" s="14"/>
      <c r="F658" s="14"/>
      <c r="G658" s="14"/>
      <c r="H658" s="14"/>
      <c r="I658" s="14"/>
      <c r="J658" s="14"/>
      <c r="K658" s="14"/>
      <c r="L658" s="17"/>
      <c r="M658" s="17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B659" s="13"/>
      <c r="C659" s="14"/>
      <c r="D659" s="14"/>
      <c r="E659" s="14"/>
      <c r="F659" s="14"/>
      <c r="G659" s="14"/>
      <c r="H659" s="14"/>
      <c r="I659" s="14"/>
      <c r="J659" s="14"/>
      <c r="K659" s="14"/>
      <c r="L659" s="17"/>
      <c r="M659" s="17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B660" s="13"/>
      <c r="C660" s="14"/>
      <c r="D660" s="14"/>
      <c r="E660" s="14"/>
      <c r="F660" s="14"/>
      <c r="G660" s="14"/>
      <c r="H660" s="14"/>
      <c r="I660" s="14"/>
      <c r="J660" s="14"/>
      <c r="K660" s="14"/>
      <c r="L660" s="17"/>
      <c r="M660" s="17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B661" s="13"/>
      <c r="C661" s="14"/>
      <c r="D661" s="14"/>
      <c r="E661" s="14"/>
      <c r="F661" s="14"/>
      <c r="G661" s="14"/>
      <c r="H661" s="14"/>
      <c r="I661" s="14"/>
      <c r="J661" s="14"/>
      <c r="K661" s="14"/>
      <c r="L661" s="17"/>
      <c r="M661" s="17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B662" s="13"/>
      <c r="C662" s="14"/>
      <c r="D662" s="14"/>
      <c r="E662" s="14"/>
      <c r="F662" s="14"/>
      <c r="G662" s="14"/>
      <c r="H662" s="14"/>
      <c r="I662" s="14"/>
      <c r="J662" s="14"/>
      <c r="K662" s="14"/>
      <c r="L662" s="17"/>
      <c r="M662" s="17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B663" s="13"/>
      <c r="C663" s="14"/>
      <c r="D663" s="14"/>
      <c r="E663" s="14"/>
      <c r="F663" s="14"/>
      <c r="G663" s="14"/>
      <c r="H663" s="14"/>
      <c r="I663" s="14"/>
      <c r="J663" s="14"/>
      <c r="K663" s="14"/>
      <c r="L663" s="17"/>
      <c r="M663" s="17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B664" s="13"/>
      <c r="C664" s="14"/>
      <c r="D664" s="14"/>
      <c r="E664" s="14"/>
      <c r="F664" s="14"/>
      <c r="G664" s="14"/>
      <c r="H664" s="14"/>
      <c r="I664" s="14"/>
      <c r="J664" s="14"/>
      <c r="K664" s="14"/>
      <c r="L664" s="17"/>
      <c r="M664" s="17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B665" s="13"/>
      <c r="C665" s="14"/>
      <c r="D665" s="14"/>
      <c r="E665" s="14"/>
      <c r="F665" s="14"/>
      <c r="G665" s="14"/>
      <c r="H665" s="14"/>
      <c r="I665" s="14"/>
      <c r="J665" s="14"/>
      <c r="K665" s="14"/>
      <c r="L665" s="17"/>
      <c r="M665" s="17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B666" s="13"/>
      <c r="C666" s="14"/>
      <c r="D666" s="14"/>
      <c r="E666" s="14"/>
      <c r="F666" s="14"/>
      <c r="G666" s="14"/>
      <c r="H666" s="14"/>
      <c r="I666" s="14"/>
      <c r="J666" s="14"/>
      <c r="K666" s="14"/>
      <c r="L666" s="17"/>
      <c r="M666" s="17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B667" s="13"/>
      <c r="C667" s="14"/>
      <c r="D667" s="14"/>
      <c r="E667" s="14"/>
      <c r="F667" s="14"/>
      <c r="G667" s="14"/>
      <c r="H667" s="14"/>
      <c r="I667" s="14"/>
      <c r="J667" s="14"/>
      <c r="K667" s="14"/>
      <c r="L667" s="17"/>
      <c r="M667" s="17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B668" s="13"/>
      <c r="C668" s="14"/>
      <c r="D668" s="14"/>
      <c r="E668" s="14"/>
      <c r="F668" s="14"/>
      <c r="G668" s="14"/>
      <c r="H668" s="14"/>
      <c r="I668" s="14"/>
      <c r="J668" s="14"/>
      <c r="K668" s="14"/>
      <c r="L668" s="17"/>
      <c r="M668" s="17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B669" s="13"/>
      <c r="C669" s="14"/>
      <c r="D669" s="14"/>
      <c r="E669" s="14"/>
      <c r="F669" s="14"/>
      <c r="G669" s="14"/>
      <c r="H669" s="14"/>
      <c r="I669" s="14"/>
      <c r="J669" s="14"/>
      <c r="K669" s="14"/>
      <c r="L669" s="17"/>
      <c r="M669" s="17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B670" s="13"/>
      <c r="C670" s="14"/>
      <c r="D670" s="14"/>
      <c r="E670" s="14"/>
      <c r="F670" s="14"/>
      <c r="G670" s="14"/>
      <c r="H670" s="14"/>
      <c r="I670" s="14"/>
      <c r="J670" s="14"/>
      <c r="K670" s="14"/>
      <c r="L670" s="17"/>
      <c r="M670" s="17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B671" s="13"/>
      <c r="C671" s="14"/>
      <c r="D671" s="14"/>
      <c r="E671" s="14"/>
      <c r="F671" s="14"/>
      <c r="G671" s="14"/>
      <c r="H671" s="14"/>
      <c r="I671" s="14"/>
      <c r="J671" s="14"/>
      <c r="K671" s="14"/>
      <c r="L671" s="17"/>
      <c r="M671" s="17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7"/>
      <c r="M672" s="17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B673" s="13"/>
      <c r="C673" s="14"/>
      <c r="D673" s="14"/>
      <c r="E673" s="14"/>
      <c r="F673" s="14"/>
      <c r="G673" s="14"/>
      <c r="H673" s="14"/>
      <c r="I673" s="14"/>
      <c r="J673" s="14"/>
      <c r="K673" s="14"/>
      <c r="L673" s="17"/>
      <c r="M673" s="17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B674" s="13"/>
      <c r="C674" s="14"/>
      <c r="D674" s="14"/>
      <c r="E674" s="14"/>
      <c r="F674" s="14"/>
      <c r="G674" s="14"/>
      <c r="H674" s="14"/>
      <c r="I674" s="14"/>
      <c r="J674" s="14"/>
      <c r="K674" s="14"/>
      <c r="L674" s="17"/>
      <c r="M674" s="17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B675" s="13"/>
      <c r="C675" s="14"/>
      <c r="D675" s="14"/>
      <c r="E675" s="14"/>
      <c r="F675" s="14"/>
      <c r="G675" s="14"/>
      <c r="H675" s="14"/>
      <c r="I675" s="14"/>
      <c r="J675" s="14"/>
      <c r="K675" s="14"/>
      <c r="L675" s="17"/>
      <c r="M675" s="17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7"/>
      <c r="M676" s="17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B677" s="13"/>
      <c r="C677" s="14"/>
      <c r="D677" s="14"/>
      <c r="E677" s="14"/>
      <c r="F677" s="14"/>
      <c r="G677" s="14"/>
      <c r="H677" s="14"/>
      <c r="I677" s="14"/>
      <c r="J677" s="14"/>
      <c r="K677" s="14"/>
      <c r="L677" s="17"/>
      <c r="M677" s="17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B678" s="13"/>
      <c r="C678" s="14"/>
      <c r="D678" s="14"/>
      <c r="E678" s="14"/>
      <c r="F678" s="14"/>
      <c r="G678" s="14"/>
      <c r="H678" s="14"/>
      <c r="I678" s="14"/>
      <c r="J678" s="14"/>
      <c r="K678" s="14"/>
      <c r="L678" s="17"/>
      <c r="M678" s="17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B679" s="13"/>
      <c r="C679" s="14"/>
      <c r="D679" s="14"/>
      <c r="E679" s="14"/>
      <c r="F679" s="14"/>
      <c r="G679" s="14"/>
      <c r="H679" s="14"/>
      <c r="I679" s="14"/>
      <c r="J679" s="14"/>
      <c r="K679" s="14"/>
      <c r="L679" s="17"/>
      <c r="M679" s="17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B680" s="13"/>
      <c r="C680" s="14"/>
      <c r="D680" s="14"/>
      <c r="E680" s="14"/>
      <c r="F680" s="14"/>
      <c r="G680" s="14"/>
      <c r="H680" s="14"/>
      <c r="I680" s="14"/>
      <c r="J680" s="14"/>
      <c r="K680" s="14"/>
      <c r="L680" s="17"/>
      <c r="M680" s="17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B681" s="13"/>
      <c r="C681" s="14"/>
      <c r="D681" s="14"/>
      <c r="E681" s="14"/>
      <c r="F681" s="14"/>
      <c r="G681" s="14"/>
      <c r="H681" s="14"/>
      <c r="I681" s="14"/>
      <c r="J681" s="14"/>
      <c r="K681" s="14"/>
      <c r="L681" s="17"/>
      <c r="M681" s="17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B682" s="13"/>
      <c r="C682" s="14"/>
      <c r="D682" s="14"/>
      <c r="E682" s="14"/>
      <c r="F682" s="14"/>
      <c r="G682" s="14"/>
      <c r="H682" s="14"/>
      <c r="I682" s="14"/>
      <c r="J682" s="14"/>
      <c r="K682" s="14"/>
      <c r="L682" s="17"/>
      <c r="M682" s="17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B683" s="13"/>
      <c r="C683" s="14"/>
      <c r="D683" s="14"/>
      <c r="E683" s="14"/>
      <c r="F683" s="14"/>
      <c r="G683" s="14"/>
      <c r="H683" s="14"/>
      <c r="I683" s="14"/>
      <c r="J683" s="14"/>
      <c r="K683" s="14"/>
      <c r="L683" s="17"/>
      <c r="M683" s="17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B684" s="13"/>
      <c r="C684" s="14"/>
      <c r="D684" s="14"/>
      <c r="E684" s="14"/>
      <c r="F684" s="14"/>
      <c r="G684" s="14"/>
      <c r="H684" s="14"/>
      <c r="I684" s="14"/>
      <c r="J684" s="14"/>
      <c r="K684" s="14"/>
      <c r="L684" s="17"/>
      <c r="M684" s="17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B685" s="13"/>
      <c r="C685" s="14"/>
      <c r="D685" s="14"/>
      <c r="E685" s="14"/>
      <c r="F685" s="14"/>
      <c r="G685" s="14"/>
      <c r="H685" s="14"/>
      <c r="I685" s="14"/>
      <c r="J685" s="14"/>
      <c r="K685" s="14"/>
      <c r="L685" s="17"/>
      <c r="M685" s="17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B686" s="13"/>
      <c r="C686" s="14"/>
      <c r="D686" s="14"/>
      <c r="E686" s="14"/>
      <c r="F686" s="14"/>
      <c r="G686" s="14"/>
      <c r="H686" s="14"/>
      <c r="I686" s="14"/>
      <c r="J686" s="14"/>
      <c r="K686" s="14"/>
      <c r="L686" s="17"/>
      <c r="M686" s="17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B687" s="13"/>
      <c r="C687" s="14"/>
      <c r="D687" s="14"/>
      <c r="E687" s="14"/>
      <c r="F687" s="14"/>
      <c r="G687" s="14"/>
      <c r="H687" s="14"/>
      <c r="I687" s="14"/>
      <c r="J687" s="14"/>
      <c r="K687" s="14"/>
      <c r="L687" s="17"/>
      <c r="M687" s="17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B688" s="13"/>
      <c r="C688" s="14"/>
      <c r="D688" s="14"/>
      <c r="E688" s="14"/>
      <c r="F688" s="14"/>
      <c r="G688" s="14"/>
      <c r="H688" s="14"/>
      <c r="I688" s="14"/>
      <c r="J688" s="14"/>
      <c r="K688" s="14"/>
      <c r="L688" s="17"/>
      <c r="M688" s="17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B689" s="13"/>
      <c r="C689" s="14"/>
      <c r="D689" s="14"/>
      <c r="E689" s="14"/>
      <c r="F689" s="14"/>
      <c r="G689" s="14"/>
      <c r="H689" s="14"/>
      <c r="I689" s="14"/>
      <c r="J689" s="14"/>
      <c r="K689" s="14"/>
      <c r="L689" s="17"/>
      <c r="M689" s="17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B690" s="13"/>
      <c r="C690" s="14"/>
      <c r="D690" s="14"/>
      <c r="E690" s="14"/>
      <c r="F690" s="14"/>
      <c r="G690" s="14"/>
      <c r="H690" s="14"/>
      <c r="I690" s="14"/>
      <c r="J690" s="14"/>
      <c r="K690" s="14"/>
      <c r="L690" s="17"/>
      <c r="M690" s="17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B691" s="13"/>
      <c r="C691" s="14"/>
      <c r="D691" s="14"/>
      <c r="E691" s="14"/>
      <c r="F691" s="14"/>
      <c r="G691" s="14"/>
      <c r="H691" s="14"/>
      <c r="I691" s="14"/>
      <c r="J691" s="14"/>
      <c r="K691" s="14"/>
      <c r="L691" s="17"/>
      <c r="M691" s="17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B692" s="13"/>
      <c r="C692" s="14"/>
      <c r="D692" s="14"/>
      <c r="E692" s="14"/>
      <c r="F692" s="14"/>
      <c r="G692" s="14"/>
      <c r="H692" s="14"/>
      <c r="I692" s="14"/>
      <c r="J692" s="14"/>
      <c r="K692" s="14"/>
      <c r="L692" s="17"/>
      <c r="M692" s="17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B693" s="13"/>
      <c r="C693" s="14"/>
      <c r="D693" s="14"/>
      <c r="E693" s="14"/>
      <c r="F693" s="14"/>
      <c r="G693" s="14"/>
      <c r="H693" s="14"/>
      <c r="I693" s="14"/>
      <c r="J693" s="14"/>
      <c r="K693" s="14"/>
      <c r="L693" s="17"/>
      <c r="M693" s="17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B694" s="13"/>
      <c r="C694" s="14"/>
      <c r="D694" s="14"/>
      <c r="E694" s="14"/>
      <c r="F694" s="14"/>
      <c r="G694" s="14"/>
      <c r="H694" s="14"/>
      <c r="I694" s="14"/>
      <c r="J694" s="14"/>
      <c r="K694" s="14"/>
      <c r="L694" s="17"/>
      <c r="M694" s="17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B695" s="13"/>
      <c r="C695" s="14"/>
      <c r="D695" s="14"/>
      <c r="E695" s="14"/>
      <c r="F695" s="14"/>
      <c r="G695" s="14"/>
      <c r="H695" s="14"/>
      <c r="I695" s="14"/>
      <c r="J695" s="14"/>
      <c r="K695" s="14"/>
      <c r="L695" s="17"/>
      <c r="M695" s="17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B696" s="13"/>
      <c r="C696" s="14"/>
      <c r="D696" s="14"/>
      <c r="E696" s="14"/>
      <c r="F696" s="14"/>
      <c r="G696" s="14"/>
      <c r="H696" s="14"/>
      <c r="I696" s="14"/>
      <c r="J696" s="14"/>
      <c r="K696" s="14"/>
      <c r="L696" s="17"/>
      <c r="M696" s="17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B697" s="13"/>
      <c r="C697" s="14"/>
      <c r="D697" s="14"/>
      <c r="E697" s="14"/>
      <c r="F697" s="14"/>
      <c r="G697" s="14"/>
      <c r="H697" s="14"/>
      <c r="I697" s="14"/>
      <c r="J697" s="14"/>
      <c r="K697" s="14"/>
      <c r="L697" s="17"/>
      <c r="M697" s="17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B698" s="13"/>
      <c r="C698" s="14"/>
      <c r="D698" s="14"/>
      <c r="E698" s="14"/>
      <c r="F698" s="14"/>
      <c r="G698" s="14"/>
      <c r="H698" s="14"/>
      <c r="I698" s="14"/>
      <c r="J698" s="14"/>
      <c r="K698" s="14"/>
      <c r="L698" s="17"/>
      <c r="M698" s="17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B699" s="13"/>
      <c r="C699" s="14"/>
      <c r="D699" s="14"/>
      <c r="E699" s="14"/>
      <c r="F699" s="14"/>
      <c r="G699" s="14"/>
      <c r="H699" s="14"/>
      <c r="I699" s="14"/>
      <c r="J699" s="14"/>
      <c r="K699" s="14"/>
      <c r="L699" s="17"/>
      <c r="M699" s="17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B700" s="13"/>
      <c r="C700" s="14"/>
      <c r="D700" s="14"/>
      <c r="E700" s="14"/>
      <c r="F700" s="14"/>
      <c r="G700" s="14"/>
      <c r="H700" s="14"/>
      <c r="I700" s="14"/>
      <c r="J700" s="14"/>
      <c r="K700" s="14"/>
      <c r="L700" s="17"/>
      <c r="M700" s="17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B701" s="13"/>
      <c r="C701" s="14"/>
      <c r="D701" s="14"/>
      <c r="E701" s="14"/>
      <c r="F701" s="14"/>
      <c r="G701" s="14"/>
      <c r="H701" s="14"/>
      <c r="I701" s="14"/>
      <c r="J701" s="14"/>
      <c r="K701" s="14"/>
      <c r="L701" s="17"/>
      <c r="M701" s="17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B702" s="13"/>
      <c r="C702" s="14"/>
      <c r="D702" s="14"/>
      <c r="E702" s="14"/>
      <c r="F702" s="14"/>
      <c r="G702" s="14"/>
      <c r="H702" s="14"/>
      <c r="I702" s="14"/>
      <c r="J702" s="14"/>
      <c r="K702" s="14"/>
      <c r="L702" s="17"/>
      <c r="M702" s="17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B703" s="13"/>
      <c r="C703" s="14"/>
      <c r="D703" s="14"/>
      <c r="E703" s="14"/>
      <c r="F703" s="14"/>
      <c r="G703" s="14"/>
      <c r="H703" s="14"/>
      <c r="I703" s="14"/>
      <c r="J703" s="14"/>
      <c r="K703" s="14"/>
      <c r="L703" s="17"/>
      <c r="M703" s="17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B704" s="13"/>
      <c r="C704" s="14"/>
      <c r="D704" s="14"/>
      <c r="E704" s="14"/>
      <c r="F704" s="14"/>
      <c r="G704" s="14"/>
      <c r="H704" s="14"/>
      <c r="I704" s="14"/>
      <c r="J704" s="14"/>
      <c r="K704" s="14"/>
      <c r="L704" s="17"/>
      <c r="M704" s="17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B705" s="13"/>
      <c r="C705" s="14"/>
      <c r="D705" s="14"/>
      <c r="E705" s="14"/>
      <c r="F705" s="14"/>
      <c r="G705" s="14"/>
      <c r="H705" s="14"/>
      <c r="I705" s="14"/>
      <c r="J705" s="14"/>
      <c r="K705" s="14"/>
      <c r="L705" s="17"/>
      <c r="M705" s="17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B706" s="13"/>
      <c r="C706" s="14"/>
      <c r="D706" s="14"/>
      <c r="E706" s="14"/>
      <c r="F706" s="14"/>
      <c r="G706" s="14"/>
      <c r="H706" s="14"/>
      <c r="I706" s="14"/>
      <c r="J706" s="14"/>
      <c r="K706" s="14"/>
      <c r="L706" s="17"/>
      <c r="M706" s="17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B707" s="13"/>
      <c r="C707" s="14"/>
      <c r="D707" s="14"/>
      <c r="E707" s="14"/>
      <c r="F707" s="14"/>
      <c r="G707" s="14"/>
      <c r="H707" s="14"/>
      <c r="I707" s="14"/>
      <c r="J707" s="14"/>
      <c r="K707" s="14"/>
      <c r="L707" s="17"/>
      <c r="M707" s="17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B708" s="13"/>
      <c r="C708" s="14"/>
      <c r="D708" s="14"/>
      <c r="E708" s="14"/>
      <c r="F708" s="14"/>
      <c r="G708" s="14"/>
      <c r="H708" s="14"/>
      <c r="I708" s="14"/>
      <c r="J708" s="14"/>
      <c r="K708" s="14"/>
      <c r="L708" s="17"/>
      <c r="M708" s="17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B709" s="13"/>
      <c r="C709" s="14"/>
      <c r="D709" s="14"/>
      <c r="E709" s="14"/>
      <c r="F709" s="14"/>
      <c r="G709" s="14"/>
      <c r="H709" s="14"/>
      <c r="I709" s="14"/>
      <c r="J709" s="14"/>
      <c r="K709" s="14"/>
      <c r="L709" s="17"/>
      <c r="M709" s="17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B710" s="13"/>
      <c r="C710" s="14"/>
      <c r="D710" s="14"/>
      <c r="E710" s="14"/>
      <c r="F710" s="14"/>
      <c r="G710" s="14"/>
      <c r="H710" s="14"/>
      <c r="I710" s="14"/>
      <c r="J710" s="14"/>
      <c r="K710" s="14"/>
      <c r="L710" s="17"/>
      <c r="M710" s="17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B711" s="13"/>
      <c r="C711" s="14"/>
      <c r="D711" s="14"/>
      <c r="E711" s="14"/>
      <c r="F711" s="14"/>
      <c r="G711" s="14"/>
      <c r="H711" s="14"/>
      <c r="I711" s="14"/>
      <c r="J711" s="14"/>
      <c r="K711" s="14"/>
      <c r="L711" s="17"/>
      <c r="M711" s="17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7"/>
      <c r="M712" s="17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B713" s="13"/>
      <c r="C713" s="14"/>
      <c r="D713" s="14"/>
      <c r="E713" s="14"/>
      <c r="F713" s="14"/>
      <c r="G713" s="14"/>
      <c r="H713" s="14"/>
      <c r="I713" s="14"/>
      <c r="J713" s="14"/>
      <c r="K713" s="14"/>
      <c r="L713" s="17"/>
      <c r="M713" s="17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B714" s="13"/>
      <c r="C714" s="14"/>
      <c r="D714" s="14"/>
      <c r="E714" s="14"/>
      <c r="F714" s="14"/>
      <c r="G714" s="14"/>
      <c r="H714" s="14"/>
      <c r="I714" s="14"/>
      <c r="J714" s="14"/>
      <c r="K714" s="14"/>
      <c r="L714" s="17"/>
      <c r="M714" s="17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B715" s="13"/>
      <c r="C715" s="14"/>
      <c r="D715" s="14"/>
      <c r="E715" s="14"/>
      <c r="F715" s="14"/>
      <c r="G715" s="14"/>
      <c r="H715" s="14"/>
      <c r="I715" s="14"/>
      <c r="J715" s="14"/>
      <c r="K715" s="14"/>
      <c r="L715" s="17"/>
      <c r="M715" s="17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B716" s="13"/>
      <c r="C716" s="14"/>
      <c r="D716" s="14"/>
      <c r="E716" s="14"/>
      <c r="F716" s="14"/>
      <c r="G716" s="14"/>
      <c r="H716" s="14"/>
      <c r="I716" s="14"/>
      <c r="J716" s="14"/>
      <c r="K716" s="14"/>
      <c r="L716" s="17"/>
      <c r="M716" s="17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B717" s="13"/>
      <c r="C717" s="14"/>
      <c r="D717" s="14"/>
      <c r="E717" s="14"/>
      <c r="F717" s="14"/>
      <c r="G717" s="14"/>
      <c r="H717" s="14"/>
      <c r="I717" s="14"/>
      <c r="J717" s="14"/>
      <c r="K717" s="14"/>
      <c r="L717" s="17"/>
      <c r="M717" s="17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B718" s="13"/>
      <c r="C718" s="14"/>
      <c r="D718" s="14"/>
      <c r="E718" s="14"/>
      <c r="F718" s="14"/>
      <c r="G718" s="14"/>
      <c r="H718" s="14"/>
      <c r="I718" s="14"/>
      <c r="J718" s="14"/>
      <c r="K718" s="14"/>
      <c r="L718" s="17"/>
      <c r="M718" s="17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B719" s="13"/>
      <c r="C719" s="14"/>
      <c r="D719" s="14"/>
      <c r="E719" s="14"/>
      <c r="F719" s="14"/>
      <c r="G719" s="14"/>
      <c r="H719" s="14"/>
      <c r="I719" s="14"/>
      <c r="J719" s="14"/>
      <c r="K719" s="14"/>
      <c r="L719" s="17"/>
      <c r="M719" s="17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B720" s="13"/>
      <c r="C720" s="14"/>
      <c r="D720" s="14"/>
      <c r="E720" s="14"/>
      <c r="F720" s="14"/>
      <c r="G720" s="14"/>
      <c r="H720" s="14"/>
      <c r="I720" s="14"/>
      <c r="J720" s="14"/>
      <c r="K720" s="14"/>
      <c r="L720" s="17"/>
      <c r="M720" s="17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B721" s="13"/>
      <c r="C721" s="14"/>
      <c r="D721" s="14"/>
      <c r="E721" s="14"/>
      <c r="F721" s="14"/>
      <c r="G721" s="14"/>
      <c r="H721" s="14"/>
      <c r="I721" s="14"/>
      <c r="J721" s="14"/>
      <c r="K721" s="14"/>
      <c r="L721" s="17"/>
      <c r="M721" s="17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B722" s="13"/>
      <c r="C722" s="14"/>
      <c r="D722" s="14"/>
      <c r="E722" s="14"/>
      <c r="F722" s="14"/>
      <c r="G722" s="14"/>
      <c r="H722" s="14"/>
      <c r="I722" s="14"/>
      <c r="J722" s="14"/>
      <c r="K722" s="14"/>
      <c r="L722" s="17"/>
      <c r="M722" s="17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B723" s="13"/>
      <c r="C723" s="14"/>
      <c r="D723" s="14"/>
      <c r="E723" s="14"/>
      <c r="F723" s="14"/>
      <c r="G723" s="14"/>
      <c r="H723" s="14"/>
      <c r="I723" s="14"/>
      <c r="J723" s="14"/>
      <c r="K723" s="14"/>
      <c r="L723" s="17"/>
      <c r="M723" s="17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B724" s="13"/>
      <c r="C724" s="14"/>
      <c r="D724" s="14"/>
      <c r="E724" s="14"/>
      <c r="F724" s="14"/>
      <c r="G724" s="14"/>
      <c r="H724" s="14"/>
      <c r="I724" s="14"/>
      <c r="J724" s="14"/>
      <c r="K724" s="14"/>
      <c r="L724" s="17"/>
      <c r="M724" s="17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B725" s="13"/>
      <c r="C725" s="14"/>
      <c r="D725" s="14"/>
      <c r="E725" s="14"/>
      <c r="F725" s="14"/>
      <c r="G725" s="14"/>
      <c r="H725" s="14"/>
      <c r="I725" s="14"/>
      <c r="J725" s="14"/>
      <c r="K725" s="14"/>
      <c r="L725" s="17"/>
      <c r="M725" s="17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B726" s="13"/>
      <c r="C726" s="14"/>
      <c r="D726" s="14"/>
      <c r="E726" s="14"/>
      <c r="F726" s="14"/>
      <c r="G726" s="14"/>
      <c r="H726" s="14"/>
      <c r="I726" s="14"/>
      <c r="J726" s="14"/>
      <c r="K726" s="14"/>
      <c r="L726" s="17"/>
      <c r="M726" s="17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B727" s="13"/>
      <c r="C727" s="14"/>
      <c r="D727" s="14"/>
      <c r="E727" s="14"/>
      <c r="F727" s="14"/>
      <c r="G727" s="14"/>
      <c r="H727" s="14"/>
      <c r="I727" s="14"/>
      <c r="J727" s="14"/>
      <c r="K727" s="14"/>
      <c r="L727" s="17"/>
      <c r="M727" s="17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B728" s="13"/>
      <c r="C728" s="14"/>
      <c r="D728" s="14"/>
      <c r="E728" s="14"/>
      <c r="F728" s="14"/>
      <c r="G728" s="14"/>
      <c r="H728" s="14"/>
      <c r="I728" s="14"/>
      <c r="J728" s="14"/>
      <c r="K728" s="14"/>
      <c r="L728" s="17"/>
      <c r="M728" s="17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B729" s="13"/>
      <c r="C729" s="14"/>
      <c r="D729" s="14"/>
      <c r="E729" s="14"/>
      <c r="F729" s="14"/>
      <c r="G729" s="14"/>
      <c r="H729" s="14"/>
      <c r="I729" s="14"/>
      <c r="J729" s="14"/>
      <c r="K729" s="14"/>
      <c r="L729" s="17"/>
      <c r="M729" s="17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B730" s="13"/>
      <c r="C730" s="14"/>
      <c r="D730" s="14"/>
      <c r="E730" s="14"/>
      <c r="F730" s="14"/>
      <c r="G730" s="14"/>
      <c r="H730" s="14"/>
      <c r="I730" s="14"/>
      <c r="J730" s="14"/>
      <c r="K730" s="14"/>
      <c r="L730" s="17"/>
      <c r="M730" s="17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B731" s="13"/>
      <c r="C731" s="14"/>
      <c r="D731" s="14"/>
      <c r="E731" s="14"/>
      <c r="F731" s="14"/>
      <c r="G731" s="14"/>
      <c r="H731" s="14"/>
      <c r="I731" s="14"/>
      <c r="J731" s="14"/>
      <c r="K731" s="14"/>
      <c r="L731" s="17"/>
      <c r="M731" s="17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B732" s="13"/>
      <c r="C732" s="14"/>
      <c r="D732" s="14"/>
      <c r="E732" s="14"/>
      <c r="F732" s="14"/>
      <c r="G732" s="14"/>
      <c r="H732" s="14"/>
      <c r="I732" s="14"/>
      <c r="J732" s="14"/>
      <c r="K732" s="14"/>
      <c r="L732" s="17"/>
      <c r="M732" s="17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B733" s="13"/>
      <c r="C733" s="14"/>
      <c r="D733" s="14"/>
      <c r="E733" s="14"/>
      <c r="F733" s="14"/>
      <c r="G733" s="14"/>
      <c r="H733" s="14"/>
      <c r="I733" s="14"/>
      <c r="J733" s="14"/>
      <c r="K733" s="14"/>
      <c r="L733" s="17"/>
      <c r="M733" s="17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B734" s="13"/>
      <c r="C734" s="14"/>
      <c r="D734" s="14"/>
      <c r="E734" s="14"/>
      <c r="F734" s="14"/>
      <c r="G734" s="14"/>
      <c r="H734" s="14"/>
      <c r="I734" s="14"/>
      <c r="J734" s="14"/>
      <c r="K734" s="14"/>
      <c r="L734" s="17"/>
      <c r="M734" s="17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B735" s="13"/>
      <c r="C735" s="14"/>
      <c r="D735" s="14"/>
      <c r="E735" s="14"/>
      <c r="F735" s="14"/>
      <c r="G735" s="14"/>
      <c r="H735" s="14"/>
      <c r="I735" s="14"/>
      <c r="J735" s="14"/>
      <c r="K735" s="14"/>
      <c r="L735" s="17"/>
      <c r="M735" s="17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7"/>
      <c r="M736" s="17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7"/>
      <c r="M737" s="17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7"/>
      <c r="M738" s="17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7"/>
      <c r="M739" s="17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7"/>
      <c r="M740" s="17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7"/>
      <c r="M741" s="17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7"/>
      <c r="M742" s="17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7"/>
      <c r="M743" s="17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7"/>
      <c r="M744" s="17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7"/>
      <c r="M745" s="17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7"/>
      <c r="M746" s="17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7"/>
      <c r="M747" s="17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7"/>
      <c r="M748" s="17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7"/>
      <c r="M749" s="17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7"/>
      <c r="M750" s="17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7"/>
      <c r="M751" s="17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7"/>
      <c r="M752" s="17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7"/>
      <c r="M753" s="17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7"/>
      <c r="M754" s="17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7"/>
      <c r="M755" s="17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7"/>
      <c r="M756" s="17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7"/>
      <c r="M757" s="17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7"/>
      <c r="M758" s="17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7"/>
      <c r="M759" s="17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7"/>
      <c r="M760" s="17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7"/>
      <c r="M761" s="17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7"/>
      <c r="M762" s="17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7"/>
      <c r="M763" s="17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7"/>
      <c r="M764" s="17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7"/>
      <c r="M765" s="17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7"/>
      <c r="M766" s="17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7"/>
      <c r="M767" s="17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7"/>
      <c r="M768" s="17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7"/>
      <c r="M769" s="17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7"/>
      <c r="M770" s="17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7"/>
      <c r="M771" s="17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7"/>
      <c r="M772" s="17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7"/>
      <c r="M773" s="17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7"/>
      <c r="M774" s="17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B775" s="13"/>
      <c r="C775" s="14"/>
      <c r="D775" s="14"/>
      <c r="E775" s="14"/>
      <c r="F775" s="14"/>
      <c r="G775" s="14"/>
      <c r="H775" s="14"/>
      <c r="I775" s="14"/>
      <c r="J775" s="14"/>
      <c r="K775" s="14"/>
      <c r="L775" s="17"/>
      <c r="M775" s="17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B776" s="13"/>
      <c r="C776" s="14"/>
      <c r="D776" s="14"/>
      <c r="E776" s="14"/>
      <c r="F776" s="14"/>
      <c r="G776" s="14"/>
      <c r="H776" s="14"/>
      <c r="I776" s="14"/>
      <c r="J776" s="14"/>
      <c r="K776" s="14"/>
      <c r="L776" s="17"/>
      <c r="M776" s="17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B777" s="13"/>
      <c r="C777" s="14"/>
      <c r="D777" s="14"/>
      <c r="E777" s="14"/>
      <c r="F777" s="14"/>
      <c r="G777" s="14"/>
      <c r="H777" s="14"/>
      <c r="I777" s="14"/>
      <c r="J777" s="14"/>
      <c r="K777" s="14"/>
      <c r="L777" s="17"/>
      <c r="M777" s="17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B778" s="13"/>
      <c r="C778" s="14"/>
      <c r="D778" s="14"/>
      <c r="E778" s="14"/>
      <c r="F778" s="14"/>
      <c r="G778" s="14"/>
      <c r="H778" s="14"/>
      <c r="I778" s="14"/>
      <c r="J778" s="14"/>
      <c r="K778" s="14"/>
      <c r="L778" s="17"/>
      <c r="M778" s="17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B779" s="13"/>
      <c r="C779" s="14"/>
      <c r="D779" s="14"/>
      <c r="E779" s="14"/>
      <c r="F779" s="14"/>
      <c r="G779" s="14"/>
      <c r="H779" s="14"/>
      <c r="I779" s="14"/>
      <c r="J779" s="14"/>
      <c r="K779" s="14"/>
      <c r="L779" s="17"/>
      <c r="M779" s="17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B780" s="13"/>
      <c r="C780" s="14"/>
      <c r="D780" s="14"/>
      <c r="E780" s="14"/>
      <c r="F780" s="14"/>
      <c r="G780" s="14"/>
      <c r="H780" s="14"/>
      <c r="I780" s="14"/>
      <c r="J780" s="14"/>
      <c r="K780" s="14"/>
      <c r="L780" s="17"/>
      <c r="M780" s="17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B781" s="13"/>
      <c r="C781" s="14"/>
      <c r="D781" s="14"/>
      <c r="E781" s="14"/>
      <c r="F781" s="14"/>
      <c r="G781" s="14"/>
      <c r="H781" s="14"/>
      <c r="I781" s="14"/>
      <c r="J781" s="14"/>
      <c r="K781" s="14"/>
      <c r="L781" s="17"/>
      <c r="M781" s="17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B782" s="13"/>
      <c r="C782" s="14"/>
      <c r="D782" s="14"/>
      <c r="E782" s="14"/>
      <c r="F782" s="14"/>
      <c r="G782" s="14"/>
      <c r="H782" s="14"/>
      <c r="I782" s="14"/>
      <c r="J782" s="14"/>
      <c r="K782" s="14"/>
      <c r="L782" s="17"/>
      <c r="M782" s="17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B783" s="13"/>
      <c r="C783" s="14"/>
      <c r="D783" s="14"/>
      <c r="E783" s="14"/>
      <c r="F783" s="14"/>
      <c r="G783" s="14"/>
      <c r="H783" s="14"/>
      <c r="I783" s="14"/>
      <c r="J783" s="14"/>
      <c r="K783" s="14"/>
      <c r="L783" s="17"/>
      <c r="M783" s="17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B784" s="13"/>
      <c r="C784" s="14"/>
      <c r="D784" s="14"/>
      <c r="E784" s="14"/>
      <c r="F784" s="14"/>
      <c r="G784" s="14"/>
      <c r="H784" s="14"/>
      <c r="I784" s="14"/>
      <c r="J784" s="14"/>
      <c r="K784" s="14"/>
      <c r="L784" s="17"/>
      <c r="M784" s="17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B785" s="13"/>
      <c r="C785" s="14"/>
      <c r="D785" s="14"/>
      <c r="E785" s="14"/>
      <c r="F785" s="14"/>
      <c r="G785" s="14"/>
      <c r="H785" s="14"/>
      <c r="I785" s="14"/>
      <c r="J785" s="14"/>
      <c r="K785" s="14"/>
      <c r="L785" s="17"/>
      <c r="M785" s="17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B786" s="13"/>
      <c r="C786" s="14"/>
      <c r="D786" s="14"/>
      <c r="E786" s="14"/>
      <c r="F786" s="14"/>
      <c r="G786" s="14"/>
      <c r="H786" s="14"/>
      <c r="I786" s="14"/>
      <c r="J786" s="14"/>
      <c r="K786" s="14"/>
      <c r="L786" s="17"/>
      <c r="M786" s="17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B787" s="13"/>
      <c r="C787" s="14"/>
      <c r="D787" s="14"/>
      <c r="E787" s="14"/>
      <c r="F787" s="14"/>
      <c r="G787" s="14"/>
      <c r="H787" s="14"/>
      <c r="I787" s="14"/>
      <c r="J787" s="14"/>
      <c r="K787" s="14"/>
      <c r="L787" s="17"/>
      <c r="M787" s="17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B788" s="13"/>
      <c r="C788" s="14"/>
      <c r="D788" s="14"/>
      <c r="E788" s="14"/>
      <c r="F788" s="14"/>
      <c r="G788" s="14"/>
      <c r="H788" s="14"/>
      <c r="I788" s="14"/>
      <c r="J788" s="14"/>
      <c r="K788" s="14"/>
      <c r="L788" s="17"/>
      <c r="M788" s="17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B789" s="13"/>
      <c r="C789" s="14"/>
      <c r="D789" s="14"/>
      <c r="E789" s="14"/>
      <c r="F789" s="14"/>
      <c r="G789" s="14"/>
      <c r="H789" s="14"/>
      <c r="I789" s="14"/>
      <c r="J789" s="14"/>
      <c r="K789" s="14"/>
      <c r="L789" s="17"/>
      <c r="M789" s="17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B790" s="13"/>
      <c r="C790" s="14"/>
      <c r="D790" s="14"/>
      <c r="E790" s="14"/>
      <c r="F790" s="14"/>
      <c r="G790" s="14"/>
      <c r="H790" s="14"/>
      <c r="I790" s="14"/>
      <c r="J790" s="14"/>
      <c r="K790" s="14"/>
      <c r="L790" s="17"/>
      <c r="M790" s="17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B791" s="13"/>
      <c r="C791" s="14"/>
      <c r="D791" s="14"/>
      <c r="E791" s="14"/>
      <c r="F791" s="14"/>
      <c r="G791" s="14"/>
      <c r="H791" s="14"/>
      <c r="I791" s="14"/>
      <c r="J791" s="14"/>
      <c r="K791" s="14"/>
      <c r="L791" s="17"/>
      <c r="M791" s="17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B792" s="13"/>
      <c r="C792" s="14"/>
      <c r="D792" s="14"/>
      <c r="E792" s="14"/>
      <c r="F792" s="14"/>
      <c r="G792" s="14"/>
      <c r="H792" s="14"/>
      <c r="I792" s="14"/>
      <c r="J792" s="14"/>
      <c r="K792" s="14"/>
      <c r="L792" s="17"/>
      <c r="M792" s="17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B793" s="13"/>
      <c r="C793" s="14"/>
      <c r="D793" s="14"/>
      <c r="E793" s="14"/>
      <c r="F793" s="14"/>
      <c r="G793" s="14"/>
      <c r="H793" s="14"/>
      <c r="I793" s="14"/>
      <c r="J793" s="14"/>
      <c r="K793" s="14"/>
      <c r="L793" s="17"/>
      <c r="M793" s="17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7"/>
      <c r="M794" s="17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B795" s="13"/>
      <c r="C795" s="14"/>
      <c r="D795" s="14"/>
      <c r="E795" s="14"/>
      <c r="F795" s="14"/>
      <c r="G795" s="14"/>
      <c r="H795" s="14"/>
      <c r="I795" s="14"/>
      <c r="J795" s="14"/>
      <c r="K795" s="14"/>
      <c r="L795" s="17"/>
      <c r="M795" s="17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7"/>
      <c r="M796" s="17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B797" s="13"/>
      <c r="C797" s="14"/>
      <c r="D797" s="14"/>
      <c r="E797" s="14"/>
      <c r="F797" s="14"/>
      <c r="G797" s="14"/>
      <c r="H797" s="14"/>
      <c r="I797" s="14"/>
      <c r="J797" s="14"/>
      <c r="K797" s="14"/>
      <c r="L797" s="17"/>
      <c r="M797" s="17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7"/>
      <c r="M798" s="17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B799" s="13"/>
      <c r="C799" s="14"/>
      <c r="D799" s="14"/>
      <c r="E799" s="14"/>
      <c r="F799" s="14"/>
      <c r="G799" s="14"/>
      <c r="H799" s="14"/>
      <c r="I799" s="14"/>
      <c r="J799" s="14"/>
      <c r="K799" s="14"/>
      <c r="L799" s="17"/>
      <c r="M799" s="17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B800" s="13"/>
      <c r="C800" s="14"/>
      <c r="D800" s="14"/>
      <c r="E800" s="14"/>
      <c r="F800" s="14"/>
      <c r="G800" s="14"/>
      <c r="H800" s="14"/>
      <c r="I800" s="14"/>
      <c r="J800" s="14"/>
      <c r="K800" s="14"/>
      <c r="L800" s="17"/>
      <c r="M800" s="17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7"/>
      <c r="M801" s="17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B802" s="13"/>
      <c r="C802" s="14"/>
      <c r="D802" s="14"/>
      <c r="E802" s="14"/>
      <c r="F802" s="14"/>
      <c r="G802" s="14"/>
      <c r="H802" s="14"/>
      <c r="I802" s="14"/>
      <c r="J802" s="14"/>
      <c r="K802" s="14"/>
      <c r="L802" s="17"/>
      <c r="M802" s="17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B803" s="13"/>
      <c r="C803" s="14"/>
      <c r="D803" s="14"/>
      <c r="E803" s="14"/>
      <c r="F803" s="14"/>
      <c r="G803" s="14"/>
      <c r="H803" s="14"/>
      <c r="I803" s="14"/>
      <c r="J803" s="14"/>
      <c r="K803" s="14"/>
      <c r="L803" s="17"/>
      <c r="M803" s="17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B804" s="13"/>
      <c r="C804" s="14"/>
      <c r="D804" s="14"/>
      <c r="E804" s="14"/>
      <c r="F804" s="14"/>
      <c r="G804" s="14"/>
      <c r="H804" s="14"/>
      <c r="I804" s="14"/>
      <c r="J804" s="14"/>
      <c r="K804" s="14"/>
      <c r="L804" s="17"/>
      <c r="M804" s="17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B805" s="13"/>
      <c r="C805" s="14"/>
      <c r="D805" s="14"/>
      <c r="E805" s="14"/>
      <c r="F805" s="14"/>
      <c r="G805" s="14"/>
      <c r="H805" s="14"/>
      <c r="I805" s="14"/>
      <c r="J805" s="14"/>
      <c r="K805" s="14"/>
      <c r="L805" s="17"/>
      <c r="M805" s="17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B806" s="13"/>
      <c r="C806" s="14"/>
      <c r="D806" s="14"/>
      <c r="E806" s="14"/>
      <c r="F806" s="14"/>
      <c r="G806" s="14"/>
      <c r="H806" s="14"/>
      <c r="I806" s="14"/>
      <c r="J806" s="14"/>
      <c r="K806" s="14"/>
      <c r="L806" s="17"/>
      <c r="M806" s="17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B807" s="13"/>
      <c r="C807" s="14"/>
      <c r="D807" s="14"/>
      <c r="E807" s="14"/>
      <c r="F807" s="14"/>
      <c r="G807" s="14"/>
      <c r="H807" s="14"/>
      <c r="I807" s="14"/>
      <c r="J807" s="14"/>
      <c r="K807" s="14"/>
      <c r="L807" s="17"/>
      <c r="M807" s="17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B808" s="13"/>
      <c r="C808" s="14"/>
      <c r="D808" s="14"/>
      <c r="E808" s="14"/>
      <c r="F808" s="14"/>
      <c r="G808" s="14"/>
      <c r="H808" s="14"/>
      <c r="I808" s="14"/>
      <c r="J808" s="14"/>
      <c r="K808" s="14"/>
      <c r="L808" s="17"/>
      <c r="M808" s="17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B809" s="13"/>
      <c r="C809" s="14"/>
      <c r="D809" s="14"/>
      <c r="E809" s="14"/>
      <c r="F809" s="14"/>
      <c r="G809" s="14"/>
      <c r="H809" s="14"/>
      <c r="I809" s="14"/>
      <c r="J809" s="14"/>
      <c r="K809" s="14"/>
      <c r="L809" s="17"/>
      <c r="M809" s="17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B810" s="13"/>
      <c r="C810" s="14"/>
      <c r="D810" s="14"/>
      <c r="E810" s="14"/>
      <c r="F810" s="14"/>
      <c r="G810" s="14"/>
      <c r="H810" s="14"/>
      <c r="I810" s="14"/>
      <c r="J810" s="14"/>
      <c r="K810" s="14"/>
      <c r="L810" s="17"/>
      <c r="M810" s="17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B811" s="13"/>
      <c r="C811" s="14"/>
      <c r="D811" s="14"/>
      <c r="E811" s="14"/>
      <c r="F811" s="14"/>
      <c r="G811" s="14"/>
      <c r="H811" s="14"/>
      <c r="I811" s="14"/>
      <c r="J811" s="14"/>
      <c r="K811" s="14"/>
      <c r="L811" s="17"/>
      <c r="M811" s="17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B812" s="13"/>
      <c r="C812" s="14"/>
      <c r="D812" s="14"/>
      <c r="E812" s="14"/>
      <c r="F812" s="14"/>
      <c r="G812" s="14"/>
      <c r="H812" s="14"/>
      <c r="I812" s="14"/>
      <c r="J812" s="14"/>
      <c r="K812" s="14"/>
      <c r="L812" s="17"/>
      <c r="M812" s="17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B813" s="13"/>
      <c r="C813" s="14"/>
      <c r="D813" s="14"/>
      <c r="E813" s="14"/>
      <c r="F813" s="14"/>
      <c r="G813" s="14"/>
      <c r="H813" s="14"/>
      <c r="I813" s="14"/>
      <c r="J813" s="14"/>
      <c r="K813" s="14"/>
      <c r="L813" s="17"/>
      <c r="M813" s="17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B814" s="13"/>
      <c r="C814" s="14"/>
      <c r="D814" s="14"/>
      <c r="E814" s="14"/>
      <c r="F814" s="14"/>
      <c r="G814" s="14"/>
      <c r="H814" s="14"/>
      <c r="I814" s="14"/>
      <c r="J814" s="14"/>
      <c r="K814" s="14"/>
      <c r="L814" s="17"/>
      <c r="M814" s="17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B815" s="13"/>
      <c r="C815" s="14"/>
      <c r="D815" s="14"/>
      <c r="E815" s="14"/>
      <c r="F815" s="14"/>
      <c r="G815" s="14"/>
      <c r="H815" s="14"/>
      <c r="I815" s="14"/>
      <c r="J815" s="14"/>
      <c r="K815" s="14"/>
      <c r="L815" s="17"/>
      <c r="M815" s="17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B816" s="13"/>
      <c r="C816" s="14"/>
      <c r="D816" s="14"/>
      <c r="E816" s="14"/>
      <c r="F816" s="14"/>
      <c r="G816" s="14"/>
      <c r="H816" s="14"/>
      <c r="I816" s="14"/>
      <c r="J816" s="14"/>
      <c r="K816" s="14"/>
      <c r="L816" s="17"/>
      <c r="M816" s="17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B817" s="13"/>
      <c r="C817" s="14"/>
      <c r="D817" s="14"/>
      <c r="E817" s="14"/>
      <c r="F817" s="14"/>
      <c r="G817" s="14"/>
      <c r="H817" s="14"/>
      <c r="I817" s="14"/>
      <c r="J817" s="14"/>
      <c r="K817" s="14"/>
      <c r="L817" s="17"/>
      <c r="M817" s="17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B818" s="13"/>
      <c r="C818" s="14"/>
      <c r="D818" s="14"/>
      <c r="E818" s="14"/>
      <c r="F818" s="14"/>
      <c r="G818" s="14"/>
      <c r="H818" s="14"/>
      <c r="I818" s="14"/>
      <c r="J818" s="14"/>
      <c r="K818" s="14"/>
      <c r="L818" s="17"/>
      <c r="M818" s="17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B819" s="13"/>
      <c r="C819" s="14"/>
      <c r="D819" s="14"/>
      <c r="E819" s="14"/>
      <c r="F819" s="14"/>
      <c r="G819" s="14"/>
      <c r="H819" s="14"/>
      <c r="I819" s="14"/>
      <c r="J819" s="14"/>
      <c r="K819" s="14"/>
      <c r="L819" s="17"/>
      <c r="M819" s="17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B820" s="13"/>
      <c r="C820" s="14"/>
      <c r="D820" s="14"/>
      <c r="E820" s="14"/>
      <c r="F820" s="14"/>
      <c r="G820" s="14"/>
      <c r="H820" s="14"/>
      <c r="I820" s="14"/>
      <c r="J820" s="14"/>
      <c r="K820" s="14"/>
      <c r="L820" s="17"/>
      <c r="M820" s="17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B821" s="13"/>
      <c r="C821" s="14"/>
      <c r="D821" s="14"/>
      <c r="E821" s="14"/>
      <c r="F821" s="14"/>
      <c r="G821" s="14"/>
      <c r="H821" s="14"/>
      <c r="I821" s="14"/>
      <c r="J821" s="14"/>
      <c r="K821" s="14"/>
      <c r="L821" s="17"/>
      <c r="M821" s="17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7"/>
      <c r="M822" s="17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B823" s="13"/>
      <c r="C823" s="14"/>
      <c r="D823" s="14"/>
      <c r="E823" s="14"/>
      <c r="F823" s="14"/>
      <c r="G823" s="14"/>
      <c r="H823" s="14"/>
      <c r="I823" s="14"/>
      <c r="J823" s="14"/>
      <c r="K823" s="14"/>
      <c r="L823" s="17"/>
      <c r="M823" s="17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B824" s="13"/>
      <c r="C824" s="14"/>
      <c r="D824" s="14"/>
      <c r="E824" s="14"/>
      <c r="F824" s="14"/>
      <c r="G824" s="14"/>
      <c r="H824" s="14"/>
      <c r="I824" s="14"/>
      <c r="J824" s="14"/>
      <c r="K824" s="14"/>
      <c r="L824" s="17"/>
      <c r="M824" s="17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B825" s="13"/>
      <c r="C825" s="14"/>
      <c r="D825" s="14"/>
      <c r="E825" s="14"/>
      <c r="F825" s="14"/>
      <c r="G825" s="14"/>
      <c r="H825" s="14"/>
      <c r="I825" s="14"/>
      <c r="J825" s="14"/>
      <c r="K825" s="14"/>
      <c r="L825" s="17"/>
      <c r="M825" s="17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B826" s="13"/>
      <c r="C826" s="14"/>
      <c r="D826" s="14"/>
      <c r="E826" s="14"/>
      <c r="F826" s="14"/>
      <c r="G826" s="14"/>
      <c r="H826" s="14"/>
      <c r="I826" s="14"/>
      <c r="J826" s="14"/>
      <c r="K826" s="14"/>
      <c r="L826" s="17"/>
      <c r="M826" s="17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B827" s="13"/>
      <c r="C827" s="14"/>
      <c r="D827" s="14"/>
      <c r="E827" s="14"/>
      <c r="F827" s="14"/>
      <c r="G827" s="14"/>
      <c r="H827" s="14"/>
      <c r="I827" s="14"/>
      <c r="J827" s="14"/>
      <c r="K827" s="14"/>
      <c r="L827" s="17"/>
      <c r="M827" s="17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B828" s="13"/>
      <c r="C828" s="14"/>
      <c r="D828" s="14"/>
      <c r="E828" s="14"/>
      <c r="F828" s="14"/>
      <c r="G828" s="14"/>
      <c r="H828" s="14"/>
      <c r="I828" s="14"/>
      <c r="J828" s="14"/>
      <c r="K828" s="14"/>
      <c r="L828" s="17"/>
      <c r="M828" s="17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B829" s="13"/>
      <c r="C829" s="14"/>
      <c r="D829" s="14"/>
      <c r="E829" s="14"/>
      <c r="F829" s="14"/>
      <c r="G829" s="14"/>
      <c r="H829" s="14"/>
      <c r="I829" s="14"/>
      <c r="J829" s="14"/>
      <c r="K829" s="14"/>
      <c r="L829" s="17"/>
      <c r="M829" s="17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B830" s="13"/>
      <c r="C830" s="14"/>
      <c r="D830" s="14"/>
      <c r="E830" s="14"/>
      <c r="F830" s="14"/>
      <c r="G830" s="14"/>
      <c r="H830" s="14"/>
      <c r="I830" s="14"/>
      <c r="J830" s="14"/>
      <c r="K830" s="14"/>
      <c r="L830" s="17"/>
      <c r="M830" s="17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B831" s="13"/>
      <c r="C831" s="14"/>
      <c r="D831" s="14"/>
      <c r="E831" s="14"/>
      <c r="F831" s="14"/>
      <c r="G831" s="14"/>
      <c r="H831" s="14"/>
      <c r="I831" s="14"/>
      <c r="J831" s="14"/>
      <c r="K831" s="14"/>
      <c r="L831" s="17"/>
      <c r="M831" s="17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B832" s="13"/>
      <c r="C832" s="14"/>
      <c r="D832" s="14"/>
      <c r="E832" s="14"/>
      <c r="F832" s="14"/>
      <c r="G832" s="14"/>
      <c r="H832" s="14"/>
      <c r="I832" s="14"/>
      <c r="J832" s="14"/>
      <c r="K832" s="14"/>
      <c r="L832" s="17"/>
      <c r="M832" s="17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B833" s="13"/>
      <c r="C833" s="14"/>
      <c r="D833" s="14"/>
      <c r="E833" s="14"/>
      <c r="F833" s="14"/>
      <c r="G833" s="14"/>
      <c r="H833" s="14"/>
      <c r="I833" s="14"/>
      <c r="J833" s="14"/>
      <c r="K833" s="14"/>
      <c r="L833" s="17"/>
      <c r="M833" s="17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7"/>
      <c r="M834" s="17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B835" s="13"/>
      <c r="C835" s="14"/>
      <c r="D835" s="14"/>
      <c r="E835" s="14"/>
      <c r="F835" s="14"/>
      <c r="G835" s="14"/>
      <c r="H835" s="14"/>
      <c r="I835" s="14"/>
      <c r="J835" s="14"/>
      <c r="K835" s="14"/>
      <c r="L835" s="17"/>
      <c r="M835" s="17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B836" s="13"/>
      <c r="C836" s="14"/>
      <c r="D836" s="14"/>
      <c r="E836" s="14"/>
      <c r="F836" s="14"/>
      <c r="G836" s="14"/>
      <c r="H836" s="14"/>
      <c r="I836" s="14"/>
      <c r="J836" s="14"/>
      <c r="K836" s="14"/>
      <c r="L836" s="17"/>
      <c r="M836" s="17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B837" s="13"/>
      <c r="C837" s="14"/>
      <c r="D837" s="14"/>
      <c r="E837" s="14"/>
      <c r="F837" s="14"/>
      <c r="G837" s="14"/>
      <c r="H837" s="14"/>
      <c r="I837" s="14"/>
      <c r="J837" s="14"/>
      <c r="K837" s="14"/>
      <c r="L837" s="17"/>
      <c r="M837" s="17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B838" s="13"/>
      <c r="C838" s="14"/>
      <c r="D838" s="14"/>
      <c r="E838" s="14"/>
      <c r="F838" s="14"/>
      <c r="G838" s="14"/>
      <c r="H838" s="14"/>
      <c r="I838" s="14"/>
      <c r="J838" s="14"/>
      <c r="K838" s="14"/>
      <c r="L838" s="17"/>
      <c r="M838" s="17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B839" s="13"/>
      <c r="C839" s="14"/>
      <c r="D839" s="14"/>
      <c r="E839" s="14"/>
      <c r="F839" s="14"/>
      <c r="G839" s="14"/>
      <c r="H839" s="14"/>
      <c r="I839" s="14"/>
      <c r="J839" s="14"/>
      <c r="K839" s="14"/>
      <c r="L839" s="17"/>
      <c r="M839" s="17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B840" s="13"/>
      <c r="C840" s="14"/>
      <c r="D840" s="14"/>
      <c r="E840" s="14"/>
      <c r="F840" s="14"/>
      <c r="G840" s="14"/>
      <c r="H840" s="14"/>
      <c r="I840" s="14"/>
      <c r="J840" s="14"/>
      <c r="K840" s="14"/>
      <c r="L840" s="17"/>
      <c r="M840" s="17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B841" s="13"/>
      <c r="C841" s="14"/>
      <c r="D841" s="14"/>
      <c r="E841" s="14"/>
      <c r="F841" s="14"/>
      <c r="G841" s="14"/>
      <c r="H841" s="14"/>
      <c r="I841" s="14"/>
      <c r="J841" s="14"/>
      <c r="K841" s="14"/>
      <c r="L841" s="17"/>
      <c r="M841" s="17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B842" s="13"/>
      <c r="C842" s="14"/>
      <c r="D842" s="14"/>
      <c r="E842" s="14"/>
      <c r="F842" s="14"/>
      <c r="G842" s="14"/>
      <c r="H842" s="14"/>
      <c r="I842" s="14"/>
      <c r="J842" s="14"/>
      <c r="K842" s="14"/>
      <c r="L842" s="17"/>
      <c r="M842" s="17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B843" s="13"/>
      <c r="C843" s="14"/>
      <c r="D843" s="14"/>
      <c r="E843" s="14"/>
      <c r="F843" s="14"/>
      <c r="G843" s="14"/>
      <c r="H843" s="14"/>
      <c r="I843" s="14"/>
      <c r="J843" s="14"/>
      <c r="K843" s="14"/>
      <c r="L843" s="17"/>
      <c r="M843" s="17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B844" s="13"/>
      <c r="C844" s="14"/>
      <c r="D844" s="14"/>
      <c r="E844" s="14"/>
      <c r="F844" s="14"/>
      <c r="G844" s="14"/>
      <c r="H844" s="14"/>
      <c r="I844" s="14"/>
      <c r="J844" s="14"/>
      <c r="K844" s="14"/>
      <c r="L844" s="17"/>
      <c r="M844" s="17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B845" s="13"/>
      <c r="C845" s="14"/>
      <c r="D845" s="14"/>
      <c r="E845" s="14"/>
      <c r="F845" s="14"/>
      <c r="G845" s="14"/>
      <c r="H845" s="14"/>
      <c r="I845" s="14"/>
      <c r="J845" s="14"/>
      <c r="K845" s="14"/>
      <c r="L845" s="17"/>
      <c r="M845" s="17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B846" s="13"/>
      <c r="C846" s="14"/>
      <c r="D846" s="14"/>
      <c r="E846" s="14"/>
      <c r="F846" s="14"/>
      <c r="G846" s="14"/>
      <c r="H846" s="14"/>
      <c r="I846" s="14"/>
      <c r="J846" s="14"/>
      <c r="K846" s="14"/>
      <c r="L846" s="17"/>
      <c r="M846" s="17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B847" s="13"/>
      <c r="C847" s="14"/>
      <c r="D847" s="14"/>
      <c r="E847" s="14"/>
      <c r="F847" s="14"/>
      <c r="G847" s="14"/>
      <c r="H847" s="14"/>
      <c r="I847" s="14"/>
      <c r="J847" s="14"/>
      <c r="K847" s="14"/>
      <c r="L847" s="17"/>
      <c r="M847" s="17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B848" s="13"/>
      <c r="C848" s="14"/>
      <c r="D848" s="14"/>
      <c r="E848" s="14"/>
      <c r="F848" s="14"/>
      <c r="G848" s="14"/>
      <c r="H848" s="14"/>
      <c r="I848" s="14"/>
      <c r="J848" s="14"/>
      <c r="K848" s="14"/>
      <c r="L848" s="17"/>
      <c r="M848" s="17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B849" s="13"/>
      <c r="C849" s="14"/>
      <c r="D849" s="14"/>
      <c r="E849" s="14"/>
      <c r="F849" s="14"/>
      <c r="G849" s="14"/>
      <c r="H849" s="14"/>
      <c r="I849" s="14"/>
      <c r="J849" s="14"/>
      <c r="K849" s="14"/>
      <c r="L849" s="17"/>
      <c r="M849" s="17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7"/>
      <c r="M850" s="17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B851" s="13"/>
      <c r="C851" s="14"/>
      <c r="D851" s="14"/>
      <c r="E851" s="14"/>
      <c r="F851" s="14"/>
      <c r="G851" s="14"/>
      <c r="H851" s="14"/>
      <c r="I851" s="14"/>
      <c r="J851" s="14"/>
      <c r="K851" s="14"/>
      <c r="L851" s="17"/>
      <c r="M851" s="17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B852" s="13"/>
      <c r="C852" s="14"/>
      <c r="D852" s="14"/>
      <c r="E852" s="14"/>
      <c r="F852" s="14"/>
      <c r="G852" s="14"/>
      <c r="H852" s="14"/>
      <c r="I852" s="14"/>
      <c r="J852" s="14"/>
      <c r="K852" s="14"/>
      <c r="L852" s="17"/>
      <c r="M852" s="17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B853" s="13"/>
      <c r="C853" s="14"/>
      <c r="D853" s="14"/>
      <c r="E853" s="14"/>
      <c r="F853" s="14"/>
      <c r="G853" s="14"/>
      <c r="H853" s="14"/>
      <c r="I853" s="14"/>
      <c r="J853" s="14"/>
      <c r="K853" s="14"/>
      <c r="L853" s="17"/>
      <c r="M853" s="17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B854" s="13"/>
      <c r="C854" s="14"/>
      <c r="D854" s="14"/>
      <c r="E854" s="14"/>
      <c r="F854" s="14"/>
      <c r="G854" s="14"/>
      <c r="H854" s="14"/>
      <c r="I854" s="14"/>
      <c r="J854" s="14"/>
      <c r="K854" s="14"/>
      <c r="L854" s="17"/>
      <c r="M854" s="17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B855" s="13"/>
      <c r="C855" s="14"/>
      <c r="D855" s="14"/>
      <c r="E855" s="14"/>
      <c r="F855" s="14"/>
      <c r="G855" s="14"/>
      <c r="H855" s="14"/>
      <c r="I855" s="14"/>
      <c r="J855" s="14"/>
      <c r="K855" s="14"/>
      <c r="L855" s="17"/>
      <c r="M855" s="17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B856" s="13"/>
      <c r="C856" s="14"/>
      <c r="D856" s="14"/>
      <c r="E856" s="14"/>
      <c r="F856" s="14"/>
      <c r="G856" s="14"/>
      <c r="H856" s="14"/>
      <c r="I856" s="14"/>
      <c r="J856" s="14"/>
      <c r="K856" s="14"/>
      <c r="L856" s="17"/>
      <c r="M856" s="17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B857" s="13"/>
      <c r="C857" s="14"/>
      <c r="D857" s="14"/>
      <c r="E857" s="14"/>
      <c r="F857" s="14"/>
      <c r="G857" s="14"/>
      <c r="H857" s="14"/>
      <c r="I857" s="14"/>
      <c r="J857" s="14"/>
      <c r="K857" s="14"/>
      <c r="L857" s="17"/>
      <c r="M857" s="17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B858" s="13"/>
      <c r="C858" s="14"/>
      <c r="D858" s="14"/>
      <c r="E858" s="14"/>
      <c r="F858" s="14"/>
      <c r="G858" s="14"/>
      <c r="H858" s="14"/>
      <c r="I858" s="14"/>
      <c r="J858" s="14"/>
      <c r="K858" s="14"/>
      <c r="L858" s="17"/>
      <c r="M858" s="17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B859" s="13"/>
      <c r="C859" s="14"/>
      <c r="D859" s="14"/>
      <c r="E859" s="14"/>
      <c r="F859" s="14"/>
      <c r="G859" s="14"/>
      <c r="H859" s="14"/>
      <c r="I859" s="14"/>
      <c r="J859" s="14"/>
      <c r="K859" s="14"/>
      <c r="L859" s="17"/>
      <c r="M859" s="17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B860" s="13"/>
      <c r="C860" s="14"/>
      <c r="D860" s="14"/>
      <c r="E860" s="14"/>
      <c r="F860" s="14"/>
      <c r="G860" s="14"/>
      <c r="H860" s="14"/>
      <c r="I860" s="14"/>
      <c r="J860" s="14"/>
      <c r="K860" s="14"/>
      <c r="L860" s="17"/>
      <c r="M860" s="17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B861" s="13"/>
      <c r="C861" s="14"/>
      <c r="D861" s="14"/>
      <c r="E861" s="14"/>
      <c r="F861" s="14"/>
      <c r="G861" s="14"/>
      <c r="H861" s="14"/>
      <c r="I861" s="14"/>
      <c r="J861" s="14"/>
      <c r="K861" s="14"/>
      <c r="L861" s="17"/>
      <c r="M861" s="17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B862" s="13"/>
      <c r="C862" s="14"/>
      <c r="D862" s="14"/>
      <c r="E862" s="14"/>
      <c r="F862" s="14"/>
      <c r="G862" s="14"/>
      <c r="H862" s="14"/>
      <c r="I862" s="14"/>
      <c r="J862" s="14"/>
      <c r="K862" s="14"/>
      <c r="L862" s="17"/>
      <c r="M862" s="17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B863" s="13"/>
      <c r="C863" s="14"/>
      <c r="D863" s="14"/>
      <c r="E863" s="14"/>
      <c r="F863" s="14"/>
      <c r="G863" s="14"/>
      <c r="H863" s="14"/>
      <c r="I863" s="14"/>
      <c r="J863" s="14"/>
      <c r="K863" s="14"/>
      <c r="L863" s="17"/>
      <c r="M863" s="17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B864" s="13"/>
      <c r="C864" s="14"/>
      <c r="D864" s="14"/>
      <c r="E864" s="14"/>
      <c r="F864" s="14"/>
      <c r="G864" s="14"/>
      <c r="H864" s="14"/>
      <c r="I864" s="14"/>
      <c r="J864" s="14"/>
      <c r="K864" s="14"/>
      <c r="L864" s="17"/>
      <c r="M864" s="17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B865" s="13"/>
      <c r="C865" s="14"/>
      <c r="D865" s="14"/>
      <c r="E865" s="14"/>
      <c r="F865" s="14"/>
      <c r="G865" s="14"/>
      <c r="H865" s="14"/>
      <c r="I865" s="14"/>
      <c r="J865" s="14"/>
      <c r="K865" s="14"/>
      <c r="L865" s="17"/>
      <c r="M865" s="17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B866" s="13"/>
      <c r="C866" s="14"/>
      <c r="D866" s="14"/>
      <c r="E866" s="14"/>
      <c r="F866" s="14"/>
      <c r="G866" s="14"/>
      <c r="H866" s="14"/>
      <c r="I866" s="14"/>
      <c r="J866" s="14"/>
      <c r="K866" s="14"/>
      <c r="L866" s="17"/>
      <c r="M866" s="17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B867" s="13"/>
      <c r="C867" s="14"/>
      <c r="D867" s="14"/>
      <c r="E867" s="14"/>
      <c r="F867" s="14"/>
      <c r="G867" s="14"/>
      <c r="H867" s="14"/>
      <c r="I867" s="14"/>
      <c r="J867" s="14"/>
      <c r="K867" s="14"/>
      <c r="L867" s="17"/>
      <c r="M867" s="17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B868" s="13"/>
      <c r="C868" s="14"/>
      <c r="D868" s="14"/>
      <c r="E868" s="14"/>
      <c r="F868" s="14"/>
      <c r="G868" s="14"/>
      <c r="H868" s="14"/>
      <c r="I868" s="14"/>
      <c r="J868" s="14"/>
      <c r="K868" s="14"/>
      <c r="L868" s="17"/>
      <c r="M868" s="17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B869" s="13"/>
      <c r="C869" s="14"/>
      <c r="D869" s="14"/>
      <c r="E869" s="14"/>
      <c r="F869" s="14"/>
      <c r="G869" s="14"/>
      <c r="H869" s="14"/>
      <c r="I869" s="14"/>
      <c r="J869" s="14"/>
      <c r="K869" s="14"/>
      <c r="L869" s="17"/>
      <c r="M869" s="17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B870" s="13"/>
      <c r="C870" s="14"/>
      <c r="D870" s="14"/>
      <c r="E870" s="14"/>
      <c r="F870" s="14"/>
      <c r="G870" s="14"/>
      <c r="H870" s="14"/>
      <c r="I870" s="14"/>
      <c r="J870" s="14"/>
      <c r="K870" s="14"/>
      <c r="L870" s="17"/>
      <c r="M870" s="17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B871" s="13"/>
      <c r="C871" s="14"/>
      <c r="D871" s="14"/>
      <c r="E871" s="14"/>
      <c r="F871" s="14"/>
      <c r="G871" s="14"/>
      <c r="H871" s="14"/>
      <c r="I871" s="14"/>
      <c r="J871" s="14"/>
      <c r="K871" s="14"/>
      <c r="L871" s="17"/>
      <c r="M871" s="17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B872" s="13"/>
      <c r="C872" s="14"/>
      <c r="D872" s="14"/>
      <c r="E872" s="14"/>
      <c r="F872" s="14"/>
      <c r="G872" s="14"/>
      <c r="H872" s="14"/>
      <c r="I872" s="14"/>
      <c r="J872" s="14"/>
      <c r="K872" s="14"/>
      <c r="L872" s="17"/>
      <c r="M872" s="17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B873" s="13"/>
      <c r="C873" s="14"/>
      <c r="D873" s="14"/>
      <c r="E873" s="14"/>
      <c r="F873" s="14"/>
      <c r="G873" s="14"/>
      <c r="H873" s="14"/>
      <c r="I873" s="14"/>
      <c r="J873" s="14"/>
      <c r="K873" s="14"/>
      <c r="L873" s="17"/>
      <c r="M873" s="17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B874" s="13"/>
      <c r="C874" s="14"/>
      <c r="D874" s="14"/>
      <c r="E874" s="14"/>
      <c r="F874" s="14"/>
      <c r="G874" s="14"/>
      <c r="H874" s="14"/>
      <c r="I874" s="14"/>
      <c r="J874" s="14"/>
      <c r="K874" s="14"/>
      <c r="L874" s="17"/>
      <c r="M874" s="17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B875" s="13"/>
      <c r="C875" s="14"/>
      <c r="D875" s="14"/>
      <c r="E875" s="14"/>
      <c r="F875" s="14"/>
      <c r="G875" s="14"/>
      <c r="H875" s="14"/>
      <c r="I875" s="14"/>
      <c r="J875" s="14"/>
      <c r="K875" s="14"/>
      <c r="L875" s="17"/>
      <c r="M875" s="17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B876" s="13"/>
      <c r="C876" s="14"/>
      <c r="D876" s="14"/>
      <c r="E876" s="14"/>
      <c r="F876" s="14"/>
      <c r="G876" s="14"/>
      <c r="H876" s="14"/>
      <c r="I876" s="14"/>
      <c r="J876" s="14"/>
      <c r="K876" s="14"/>
      <c r="L876" s="17"/>
      <c r="M876" s="17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B877" s="13"/>
      <c r="C877" s="14"/>
      <c r="D877" s="14"/>
      <c r="E877" s="14"/>
      <c r="F877" s="14"/>
      <c r="G877" s="14"/>
      <c r="H877" s="14"/>
      <c r="I877" s="14"/>
      <c r="J877" s="14"/>
      <c r="K877" s="14"/>
      <c r="L877" s="17"/>
      <c r="M877" s="17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7"/>
      <c r="M878" s="17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B879" s="13"/>
      <c r="C879" s="14"/>
      <c r="D879" s="14"/>
      <c r="E879" s="14"/>
      <c r="F879" s="14"/>
      <c r="G879" s="14"/>
      <c r="H879" s="14"/>
      <c r="I879" s="14"/>
      <c r="J879" s="14"/>
      <c r="K879" s="14"/>
      <c r="L879" s="17"/>
      <c r="M879" s="17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7"/>
      <c r="M880" s="17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B881" s="13"/>
      <c r="C881" s="14"/>
      <c r="D881" s="14"/>
      <c r="E881" s="14"/>
      <c r="F881" s="14"/>
      <c r="G881" s="14"/>
      <c r="H881" s="14"/>
      <c r="I881" s="14"/>
      <c r="J881" s="14"/>
      <c r="K881" s="14"/>
      <c r="L881" s="17"/>
      <c r="M881" s="17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B882" s="13"/>
      <c r="C882" s="14"/>
      <c r="D882" s="14"/>
      <c r="E882" s="14"/>
      <c r="F882" s="14"/>
      <c r="G882" s="14"/>
      <c r="H882" s="14"/>
      <c r="I882" s="14"/>
      <c r="J882" s="14"/>
      <c r="K882" s="14"/>
      <c r="L882" s="17"/>
      <c r="M882" s="17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B883" s="13"/>
      <c r="C883" s="14"/>
      <c r="D883" s="14"/>
      <c r="E883" s="14"/>
      <c r="F883" s="14"/>
      <c r="G883" s="14"/>
      <c r="H883" s="14"/>
      <c r="I883" s="14"/>
      <c r="J883" s="14"/>
      <c r="K883" s="14"/>
      <c r="L883" s="17"/>
      <c r="M883" s="17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B884" s="13"/>
      <c r="C884" s="14"/>
      <c r="D884" s="14"/>
      <c r="E884" s="14"/>
      <c r="F884" s="14"/>
      <c r="G884" s="14"/>
      <c r="H884" s="14"/>
      <c r="I884" s="14"/>
      <c r="J884" s="14"/>
      <c r="K884" s="14"/>
      <c r="L884" s="17"/>
      <c r="M884" s="17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B885" s="13"/>
      <c r="C885" s="14"/>
      <c r="D885" s="14"/>
      <c r="E885" s="14"/>
      <c r="F885" s="14"/>
      <c r="G885" s="14"/>
      <c r="H885" s="14"/>
      <c r="I885" s="14"/>
      <c r="J885" s="14"/>
      <c r="K885" s="14"/>
      <c r="L885" s="17"/>
      <c r="M885" s="17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B886" s="13"/>
      <c r="C886" s="14"/>
      <c r="D886" s="14"/>
      <c r="E886" s="14"/>
      <c r="F886" s="14"/>
      <c r="G886" s="14"/>
      <c r="H886" s="14"/>
      <c r="I886" s="14"/>
      <c r="J886" s="14"/>
      <c r="K886" s="14"/>
      <c r="L886" s="17"/>
      <c r="M886" s="17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B887" s="13"/>
      <c r="C887" s="14"/>
      <c r="D887" s="14"/>
      <c r="E887" s="14"/>
      <c r="F887" s="14"/>
      <c r="G887" s="14"/>
      <c r="H887" s="14"/>
      <c r="I887" s="14"/>
      <c r="J887" s="14"/>
      <c r="K887" s="14"/>
      <c r="L887" s="17"/>
      <c r="M887" s="17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B888" s="13"/>
      <c r="C888" s="14"/>
      <c r="D888" s="14"/>
      <c r="E888" s="14"/>
      <c r="F888" s="14"/>
      <c r="G888" s="14"/>
      <c r="H888" s="14"/>
      <c r="I888" s="14"/>
      <c r="J888" s="14"/>
      <c r="K888" s="14"/>
      <c r="L888" s="17"/>
      <c r="M888" s="17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B889" s="13"/>
      <c r="C889" s="14"/>
      <c r="D889" s="14"/>
      <c r="E889" s="14"/>
      <c r="F889" s="14"/>
      <c r="G889" s="14"/>
      <c r="H889" s="14"/>
      <c r="I889" s="14"/>
      <c r="J889" s="14"/>
      <c r="K889" s="14"/>
      <c r="L889" s="17"/>
      <c r="M889" s="17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B890" s="13"/>
      <c r="C890" s="14"/>
      <c r="D890" s="14"/>
      <c r="E890" s="14"/>
      <c r="F890" s="14"/>
      <c r="G890" s="14"/>
      <c r="H890" s="14"/>
      <c r="I890" s="14"/>
      <c r="J890" s="14"/>
      <c r="K890" s="14"/>
      <c r="L890" s="17"/>
      <c r="M890" s="17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B891" s="13"/>
      <c r="C891" s="14"/>
      <c r="D891" s="14"/>
      <c r="E891" s="14"/>
      <c r="F891" s="14"/>
      <c r="G891" s="14"/>
      <c r="H891" s="14"/>
      <c r="I891" s="14"/>
      <c r="J891" s="14"/>
      <c r="K891" s="14"/>
      <c r="L891" s="17"/>
      <c r="M891" s="17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B892" s="13"/>
      <c r="C892" s="14"/>
      <c r="D892" s="14"/>
      <c r="E892" s="14"/>
      <c r="F892" s="14"/>
      <c r="G892" s="14"/>
      <c r="H892" s="14"/>
      <c r="I892" s="14"/>
      <c r="J892" s="14"/>
      <c r="K892" s="14"/>
      <c r="L892" s="17"/>
      <c r="M892" s="17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B893" s="13"/>
      <c r="C893" s="14"/>
      <c r="D893" s="14"/>
      <c r="E893" s="14"/>
      <c r="F893" s="14"/>
      <c r="G893" s="14"/>
      <c r="H893" s="14"/>
      <c r="I893" s="14"/>
      <c r="J893" s="14"/>
      <c r="K893" s="14"/>
      <c r="L893" s="17"/>
      <c r="M893" s="17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B894" s="13"/>
      <c r="C894" s="14"/>
      <c r="D894" s="14"/>
      <c r="E894" s="14"/>
      <c r="F894" s="14"/>
      <c r="G894" s="14"/>
      <c r="H894" s="14"/>
      <c r="I894" s="14"/>
      <c r="J894" s="14"/>
      <c r="K894" s="14"/>
      <c r="L894" s="17"/>
      <c r="M894" s="17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B895" s="13"/>
      <c r="C895" s="14"/>
      <c r="D895" s="14"/>
      <c r="E895" s="14"/>
      <c r="F895" s="14"/>
      <c r="G895" s="14"/>
      <c r="H895" s="14"/>
      <c r="I895" s="14"/>
      <c r="J895" s="14"/>
      <c r="K895" s="14"/>
      <c r="L895" s="17"/>
      <c r="M895" s="17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B896" s="13"/>
      <c r="C896" s="14"/>
      <c r="D896" s="14"/>
      <c r="E896" s="14"/>
      <c r="F896" s="14"/>
      <c r="G896" s="14"/>
      <c r="H896" s="14"/>
      <c r="I896" s="14"/>
      <c r="J896" s="14"/>
      <c r="K896" s="14"/>
      <c r="L896" s="17"/>
      <c r="M896" s="17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B897" s="13"/>
      <c r="C897" s="14"/>
      <c r="D897" s="14"/>
      <c r="E897" s="14"/>
      <c r="F897" s="14"/>
      <c r="G897" s="14"/>
      <c r="H897" s="14"/>
      <c r="I897" s="14"/>
      <c r="J897" s="14"/>
      <c r="K897" s="14"/>
      <c r="L897" s="17"/>
      <c r="M897" s="17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B898" s="13"/>
      <c r="C898" s="14"/>
      <c r="D898" s="14"/>
      <c r="E898" s="14"/>
      <c r="F898" s="14"/>
      <c r="G898" s="14"/>
      <c r="H898" s="14"/>
      <c r="I898" s="14"/>
      <c r="J898" s="14"/>
      <c r="K898" s="14"/>
      <c r="L898" s="17"/>
      <c r="M898" s="17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B899" s="13"/>
      <c r="C899" s="14"/>
      <c r="D899" s="14"/>
      <c r="E899" s="14"/>
      <c r="F899" s="14"/>
      <c r="G899" s="14"/>
      <c r="H899" s="14"/>
      <c r="I899" s="14"/>
      <c r="J899" s="14"/>
      <c r="K899" s="14"/>
      <c r="L899" s="17"/>
      <c r="M899" s="17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B900" s="13"/>
      <c r="C900" s="14"/>
      <c r="D900" s="14"/>
      <c r="E900" s="14"/>
      <c r="F900" s="14"/>
      <c r="G900" s="14"/>
      <c r="H900" s="14"/>
      <c r="I900" s="14"/>
      <c r="J900" s="14"/>
      <c r="K900" s="14"/>
      <c r="L900" s="17"/>
      <c r="M900" s="17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B901" s="13"/>
      <c r="C901" s="14"/>
      <c r="D901" s="14"/>
      <c r="E901" s="14"/>
      <c r="F901" s="14"/>
      <c r="G901" s="14"/>
      <c r="H901" s="14"/>
      <c r="I901" s="14"/>
      <c r="J901" s="14"/>
      <c r="K901" s="14"/>
      <c r="L901" s="17"/>
      <c r="M901" s="17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B902" s="13"/>
      <c r="C902" s="14"/>
      <c r="D902" s="14"/>
      <c r="E902" s="14"/>
      <c r="F902" s="14"/>
      <c r="G902" s="14"/>
      <c r="H902" s="14"/>
      <c r="I902" s="14"/>
      <c r="J902" s="14"/>
      <c r="K902" s="14"/>
      <c r="L902" s="17"/>
      <c r="M902" s="17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B903" s="13"/>
      <c r="C903" s="14"/>
      <c r="D903" s="14"/>
      <c r="E903" s="14"/>
      <c r="F903" s="14"/>
      <c r="G903" s="14"/>
      <c r="H903" s="14"/>
      <c r="I903" s="14"/>
      <c r="J903" s="14"/>
      <c r="K903" s="14"/>
      <c r="L903" s="17"/>
      <c r="M903" s="17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B904" s="13"/>
      <c r="C904" s="14"/>
      <c r="D904" s="14"/>
      <c r="E904" s="14"/>
      <c r="F904" s="14"/>
      <c r="G904" s="14"/>
      <c r="H904" s="14"/>
      <c r="I904" s="14"/>
      <c r="J904" s="14"/>
      <c r="K904" s="14"/>
      <c r="L904" s="17"/>
      <c r="M904" s="17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B905" s="13"/>
      <c r="C905" s="14"/>
      <c r="D905" s="14"/>
      <c r="E905" s="14"/>
      <c r="F905" s="14"/>
      <c r="G905" s="14"/>
      <c r="H905" s="14"/>
      <c r="I905" s="14"/>
      <c r="J905" s="14"/>
      <c r="K905" s="14"/>
      <c r="L905" s="17"/>
      <c r="M905" s="17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B906" s="13"/>
      <c r="C906" s="14"/>
      <c r="D906" s="14"/>
      <c r="E906" s="14"/>
      <c r="F906" s="14"/>
      <c r="G906" s="14"/>
      <c r="H906" s="14"/>
      <c r="I906" s="14"/>
      <c r="J906" s="14"/>
      <c r="K906" s="14"/>
      <c r="L906" s="17"/>
      <c r="M906" s="17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B907" s="13"/>
      <c r="C907" s="14"/>
      <c r="D907" s="14"/>
      <c r="E907" s="14"/>
      <c r="F907" s="14"/>
      <c r="G907" s="14"/>
      <c r="H907" s="14"/>
      <c r="I907" s="14"/>
      <c r="J907" s="14"/>
      <c r="K907" s="14"/>
      <c r="L907" s="17"/>
      <c r="M907" s="17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B908" s="13"/>
      <c r="C908" s="14"/>
      <c r="D908" s="14"/>
      <c r="E908" s="14"/>
      <c r="F908" s="14"/>
      <c r="G908" s="14"/>
      <c r="H908" s="14"/>
      <c r="I908" s="14"/>
      <c r="J908" s="14"/>
      <c r="K908" s="14"/>
      <c r="L908" s="17"/>
      <c r="M908" s="17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B909" s="13"/>
      <c r="C909" s="14"/>
      <c r="D909" s="14"/>
      <c r="E909" s="14"/>
      <c r="F909" s="14"/>
      <c r="G909" s="14"/>
      <c r="H909" s="14"/>
      <c r="I909" s="14"/>
      <c r="J909" s="14"/>
      <c r="K909" s="14"/>
      <c r="L909" s="17"/>
      <c r="M909" s="17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B910" s="13"/>
      <c r="C910" s="14"/>
      <c r="D910" s="14"/>
      <c r="E910" s="14"/>
      <c r="F910" s="14"/>
      <c r="G910" s="14"/>
      <c r="H910" s="14"/>
      <c r="I910" s="14"/>
      <c r="J910" s="14"/>
      <c r="K910" s="14"/>
      <c r="L910" s="17"/>
      <c r="M910" s="17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B911" s="13"/>
      <c r="C911" s="14"/>
      <c r="D911" s="14"/>
      <c r="E911" s="14"/>
      <c r="F911" s="14"/>
      <c r="G911" s="14"/>
      <c r="H911" s="14"/>
      <c r="I911" s="14"/>
      <c r="J911" s="14"/>
      <c r="K911" s="14"/>
      <c r="L911" s="17"/>
      <c r="M911" s="17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B912" s="13"/>
      <c r="C912" s="14"/>
      <c r="D912" s="14"/>
      <c r="E912" s="14"/>
      <c r="F912" s="14"/>
      <c r="G912" s="14"/>
      <c r="H912" s="14"/>
      <c r="I912" s="14"/>
      <c r="J912" s="14"/>
      <c r="K912" s="14"/>
      <c r="L912" s="17"/>
      <c r="M912" s="17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B913" s="13"/>
      <c r="C913" s="14"/>
      <c r="D913" s="14"/>
      <c r="E913" s="14"/>
      <c r="F913" s="14"/>
      <c r="G913" s="14"/>
      <c r="H913" s="14"/>
      <c r="I913" s="14"/>
      <c r="J913" s="14"/>
      <c r="K913" s="14"/>
      <c r="L913" s="17"/>
      <c r="M913" s="17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7"/>
      <c r="M914" s="17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B915" s="13"/>
      <c r="C915" s="14"/>
      <c r="D915" s="14"/>
      <c r="E915" s="14"/>
      <c r="F915" s="14"/>
      <c r="G915" s="14"/>
      <c r="H915" s="14"/>
      <c r="I915" s="14"/>
      <c r="J915" s="14"/>
      <c r="K915" s="14"/>
      <c r="L915" s="17"/>
      <c r="M915" s="17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B916" s="13"/>
      <c r="C916" s="14"/>
      <c r="D916" s="14"/>
      <c r="E916" s="14"/>
      <c r="F916" s="14"/>
      <c r="G916" s="14"/>
      <c r="H916" s="14"/>
      <c r="I916" s="14"/>
      <c r="J916" s="14"/>
      <c r="K916" s="14"/>
      <c r="L916" s="17"/>
      <c r="M916" s="17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B917" s="13"/>
      <c r="C917" s="14"/>
      <c r="D917" s="14"/>
      <c r="E917" s="14"/>
      <c r="F917" s="14"/>
      <c r="G917" s="14"/>
      <c r="H917" s="14"/>
      <c r="I917" s="14"/>
      <c r="J917" s="14"/>
      <c r="K917" s="14"/>
      <c r="L917" s="17"/>
      <c r="M917" s="17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B918" s="13"/>
      <c r="C918" s="14"/>
      <c r="D918" s="14"/>
      <c r="E918" s="14"/>
      <c r="F918" s="14"/>
      <c r="G918" s="14"/>
      <c r="H918" s="14"/>
      <c r="I918" s="14"/>
      <c r="J918" s="14"/>
      <c r="K918" s="14"/>
      <c r="L918" s="17"/>
      <c r="M918" s="17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7"/>
      <c r="M919" s="17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B920" s="13"/>
      <c r="C920" s="14"/>
      <c r="D920" s="14"/>
      <c r="E920" s="14"/>
      <c r="F920" s="14"/>
      <c r="G920" s="14"/>
      <c r="H920" s="14"/>
      <c r="I920" s="14"/>
      <c r="J920" s="14"/>
      <c r="K920" s="14"/>
      <c r="L920" s="17"/>
      <c r="M920" s="17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B921" s="13"/>
      <c r="C921" s="14"/>
      <c r="D921" s="14"/>
      <c r="E921" s="14"/>
      <c r="F921" s="14"/>
      <c r="G921" s="14"/>
      <c r="H921" s="14"/>
      <c r="I921" s="14"/>
      <c r="J921" s="14"/>
      <c r="K921" s="14"/>
      <c r="L921" s="17"/>
      <c r="M921" s="17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B922" s="13"/>
      <c r="C922" s="14"/>
      <c r="D922" s="14"/>
      <c r="E922" s="14"/>
      <c r="F922" s="14"/>
      <c r="G922" s="14"/>
      <c r="H922" s="14"/>
      <c r="I922" s="14"/>
      <c r="J922" s="14"/>
      <c r="K922" s="14"/>
      <c r="L922" s="17"/>
      <c r="M922" s="17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B923" s="13"/>
      <c r="C923" s="14"/>
      <c r="D923" s="14"/>
      <c r="E923" s="14"/>
      <c r="F923" s="14"/>
      <c r="G923" s="14"/>
      <c r="H923" s="14"/>
      <c r="I923" s="14"/>
      <c r="J923" s="14"/>
      <c r="K923" s="14"/>
      <c r="L923" s="17"/>
      <c r="M923" s="17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B924" s="13"/>
      <c r="C924" s="14"/>
      <c r="D924" s="14"/>
      <c r="E924" s="14"/>
      <c r="F924" s="14"/>
      <c r="G924" s="14"/>
      <c r="H924" s="14"/>
      <c r="I924" s="14"/>
      <c r="J924" s="14"/>
      <c r="K924" s="14"/>
      <c r="L924" s="17"/>
      <c r="M924" s="17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B925" s="13"/>
      <c r="C925" s="14"/>
      <c r="D925" s="14"/>
      <c r="E925" s="14"/>
      <c r="F925" s="14"/>
      <c r="G925" s="14"/>
      <c r="H925" s="14"/>
      <c r="I925" s="14"/>
      <c r="J925" s="14"/>
      <c r="K925" s="14"/>
      <c r="L925" s="17"/>
      <c r="M925" s="17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B926" s="13"/>
      <c r="C926" s="14"/>
      <c r="D926" s="14"/>
      <c r="E926" s="14"/>
      <c r="F926" s="14"/>
      <c r="G926" s="14"/>
      <c r="H926" s="14"/>
      <c r="I926" s="14"/>
      <c r="J926" s="14"/>
      <c r="K926" s="14"/>
      <c r="L926" s="17"/>
      <c r="M926" s="17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B927" s="13"/>
      <c r="C927" s="14"/>
      <c r="D927" s="14"/>
      <c r="E927" s="14"/>
      <c r="F927" s="14"/>
      <c r="G927" s="14"/>
      <c r="H927" s="14"/>
      <c r="I927" s="14"/>
      <c r="J927" s="14"/>
      <c r="K927" s="14"/>
      <c r="L927" s="17"/>
      <c r="M927" s="17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B928" s="13"/>
      <c r="C928" s="14"/>
      <c r="D928" s="14"/>
      <c r="E928" s="14"/>
      <c r="F928" s="14"/>
      <c r="G928" s="14"/>
      <c r="H928" s="14"/>
      <c r="I928" s="14"/>
      <c r="J928" s="14"/>
      <c r="K928" s="14"/>
      <c r="L928" s="17"/>
      <c r="M928" s="17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B929" s="13"/>
      <c r="C929" s="14"/>
      <c r="D929" s="14"/>
      <c r="E929" s="14"/>
      <c r="F929" s="14"/>
      <c r="G929" s="14"/>
      <c r="H929" s="14"/>
      <c r="I929" s="14"/>
      <c r="J929" s="14"/>
      <c r="K929" s="14"/>
      <c r="L929" s="17"/>
      <c r="M929" s="17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B930" s="13"/>
      <c r="C930" s="14"/>
      <c r="D930" s="14"/>
      <c r="E930" s="14"/>
      <c r="F930" s="14"/>
      <c r="G930" s="14"/>
      <c r="H930" s="14"/>
      <c r="I930" s="14"/>
      <c r="J930" s="14"/>
      <c r="K930" s="14"/>
      <c r="L930" s="17"/>
      <c r="M930" s="17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B931" s="13"/>
      <c r="C931" s="14"/>
      <c r="D931" s="14"/>
      <c r="E931" s="14"/>
      <c r="F931" s="14"/>
      <c r="G931" s="14"/>
      <c r="H931" s="14"/>
      <c r="I931" s="14"/>
      <c r="J931" s="14"/>
      <c r="K931" s="14"/>
      <c r="L931" s="17"/>
      <c r="M931" s="17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B932" s="13"/>
      <c r="C932" s="14"/>
      <c r="D932" s="14"/>
      <c r="E932" s="14"/>
      <c r="F932" s="14"/>
      <c r="G932" s="14"/>
      <c r="H932" s="14"/>
      <c r="I932" s="14"/>
      <c r="J932" s="14"/>
      <c r="K932" s="14"/>
      <c r="L932" s="17"/>
      <c r="M932" s="17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B933" s="13"/>
      <c r="C933" s="14"/>
      <c r="D933" s="14"/>
      <c r="E933" s="14"/>
      <c r="F933" s="14"/>
      <c r="G933" s="14"/>
      <c r="H933" s="14"/>
      <c r="I933" s="14"/>
      <c r="J933" s="14"/>
      <c r="K933" s="14"/>
      <c r="L933" s="17"/>
      <c r="M933" s="17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B934" s="13"/>
      <c r="C934" s="14"/>
      <c r="D934" s="14"/>
      <c r="E934" s="14"/>
      <c r="F934" s="14"/>
      <c r="G934" s="14"/>
      <c r="H934" s="14"/>
      <c r="I934" s="14"/>
      <c r="J934" s="14"/>
      <c r="K934" s="14"/>
      <c r="L934" s="17"/>
      <c r="M934" s="17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B935" s="13"/>
      <c r="C935" s="14"/>
      <c r="D935" s="14"/>
      <c r="E935" s="14"/>
      <c r="F935" s="14"/>
      <c r="G935" s="14"/>
      <c r="H935" s="14"/>
      <c r="I935" s="14"/>
      <c r="J935" s="14"/>
      <c r="K935" s="14"/>
      <c r="L935" s="17"/>
      <c r="M935" s="17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B936" s="13"/>
      <c r="C936" s="14"/>
      <c r="D936" s="14"/>
      <c r="E936" s="14"/>
      <c r="F936" s="14"/>
      <c r="G936" s="14"/>
      <c r="H936" s="14"/>
      <c r="I936" s="14"/>
      <c r="J936" s="14"/>
      <c r="K936" s="14"/>
      <c r="L936" s="17"/>
      <c r="M936" s="17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B937" s="13"/>
      <c r="C937" s="14"/>
      <c r="D937" s="14"/>
      <c r="E937" s="14"/>
      <c r="F937" s="14"/>
      <c r="G937" s="14"/>
      <c r="H937" s="14"/>
      <c r="I937" s="14"/>
      <c r="J937" s="14"/>
      <c r="K937" s="14"/>
      <c r="L937" s="17"/>
      <c r="M937" s="17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7"/>
      <c r="M938" s="17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B939" s="13"/>
      <c r="C939" s="14"/>
      <c r="D939" s="14"/>
      <c r="E939" s="14"/>
      <c r="F939" s="14"/>
      <c r="G939" s="14"/>
      <c r="H939" s="14"/>
      <c r="I939" s="14"/>
      <c r="J939" s="14"/>
      <c r="K939" s="14"/>
      <c r="L939" s="17"/>
      <c r="M939" s="17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B940" s="13"/>
      <c r="C940" s="14"/>
      <c r="D940" s="14"/>
      <c r="E940" s="14"/>
      <c r="F940" s="14"/>
      <c r="G940" s="14"/>
      <c r="H940" s="14"/>
      <c r="I940" s="14"/>
      <c r="J940" s="14"/>
      <c r="K940" s="14"/>
      <c r="L940" s="17"/>
      <c r="M940" s="17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B941" s="13"/>
      <c r="C941" s="14"/>
      <c r="D941" s="14"/>
      <c r="E941" s="14"/>
      <c r="F941" s="14"/>
      <c r="G941" s="14"/>
      <c r="H941" s="14"/>
      <c r="I941" s="14"/>
      <c r="J941" s="14"/>
      <c r="K941" s="14"/>
      <c r="L941" s="17"/>
      <c r="M941" s="17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B942" s="13"/>
      <c r="C942" s="14"/>
      <c r="D942" s="14"/>
      <c r="E942" s="14"/>
      <c r="F942" s="14"/>
      <c r="G942" s="14"/>
      <c r="H942" s="14"/>
      <c r="I942" s="14"/>
      <c r="J942" s="14"/>
      <c r="K942" s="14"/>
      <c r="L942" s="17"/>
      <c r="M942" s="17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B943" s="13"/>
      <c r="C943" s="14"/>
      <c r="D943" s="14"/>
      <c r="E943" s="14"/>
      <c r="F943" s="14"/>
      <c r="G943" s="14"/>
      <c r="H943" s="14"/>
      <c r="I943" s="14"/>
      <c r="J943" s="14"/>
      <c r="K943" s="14"/>
      <c r="L943" s="17"/>
      <c r="M943" s="17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B944" s="13"/>
      <c r="C944" s="14"/>
      <c r="D944" s="14"/>
      <c r="E944" s="14"/>
      <c r="F944" s="14"/>
      <c r="G944" s="14"/>
      <c r="H944" s="14"/>
      <c r="I944" s="14"/>
      <c r="J944" s="14"/>
      <c r="K944" s="14"/>
      <c r="L944" s="17"/>
      <c r="M944" s="17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B945" s="13"/>
      <c r="C945" s="14"/>
      <c r="D945" s="14"/>
      <c r="E945" s="14"/>
      <c r="F945" s="14"/>
      <c r="G945" s="14"/>
      <c r="H945" s="14"/>
      <c r="I945" s="14"/>
      <c r="J945" s="14"/>
      <c r="K945" s="14"/>
      <c r="L945" s="17"/>
      <c r="M945" s="17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B946" s="13"/>
      <c r="C946" s="14"/>
      <c r="D946" s="14"/>
      <c r="E946" s="14"/>
      <c r="F946" s="14"/>
      <c r="G946" s="14"/>
      <c r="H946" s="14"/>
      <c r="I946" s="14"/>
      <c r="J946" s="14"/>
      <c r="K946" s="14"/>
      <c r="L946" s="17"/>
      <c r="M946" s="17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B947" s="13"/>
      <c r="C947" s="14"/>
      <c r="D947" s="14"/>
      <c r="E947" s="14"/>
      <c r="F947" s="14"/>
      <c r="G947" s="14"/>
      <c r="H947" s="14"/>
      <c r="I947" s="14"/>
      <c r="J947" s="14"/>
      <c r="K947" s="14"/>
      <c r="L947" s="17"/>
      <c r="M947" s="17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B948" s="13"/>
      <c r="C948" s="14"/>
      <c r="D948" s="14"/>
      <c r="E948" s="14"/>
      <c r="F948" s="14"/>
      <c r="G948" s="14"/>
      <c r="H948" s="14"/>
      <c r="I948" s="14"/>
      <c r="J948" s="14"/>
      <c r="K948" s="14"/>
      <c r="L948" s="17"/>
      <c r="M948" s="17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B949" s="13"/>
      <c r="C949" s="14"/>
      <c r="D949" s="14"/>
      <c r="E949" s="14"/>
      <c r="F949" s="14"/>
      <c r="G949" s="14"/>
      <c r="H949" s="14"/>
      <c r="I949" s="14"/>
      <c r="J949" s="14"/>
      <c r="K949" s="14"/>
      <c r="L949" s="17"/>
      <c r="M949" s="17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B950" s="13"/>
      <c r="C950" s="14"/>
      <c r="D950" s="14"/>
      <c r="E950" s="14"/>
      <c r="F950" s="14"/>
      <c r="G950" s="14"/>
      <c r="H950" s="14"/>
      <c r="I950" s="14"/>
      <c r="J950" s="14"/>
      <c r="K950" s="14"/>
      <c r="L950" s="17"/>
      <c r="M950" s="17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B951" s="13"/>
      <c r="C951" s="14"/>
      <c r="D951" s="14"/>
      <c r="E951" s="14"/>
      <c r="F951" s="14"/>
      <c r="G951" s="14"/>
      <c r="H951" s="14"/>
      <c r="I951" s="14"/>
      <c r="J951" s="14"/>
      <c r="K951" s="14"/>
      <c r="L951" s="17"/>
      <c r="M951" s="17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B952" s="13"/>
      <c r="C952" s="14"/>
      <c r="D952" s="14"/>
      <c r="E952" s="14"/>
      <c r="F952" s="14"/>
      <c r="G952" s="14"/>
      <c r="H952" s="14"/>
      <c r="I952" s="14"/>
      <c r="J952" s="14"/>
      <c r="K952" s="14"/>
      <c r="L952" s="17"/>
      <c r="M952" s="17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B953" s="13"/>
      <c r="C953" s="14"/>
      <c r="D953" s="14"/>
      <c r="E953" s="14"/>
      <c r="F953" s="14"/>
      <c r="G953" s="14"/>
      <c r="H953" s="14"/>
      <c r="I953" s="14"/>
      <c r="J953" s="14"/>
      <c r="K953" s="14"/>
      <c r="L953" s="17"/>
      <c r="M953" s="17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B954" s="13"/>
      <c r="C954" s="14"/>
      <c r="D954" s="14"/>
      <c r="E954" s="14"/>
      <c r="F954" s="14"/>
      <c r="G954" s="14"/>
      <c r="H954" s="14"/>
      <c r="I954" s="14"/>
      <c r="J954" s="14"/>
      <c r="K954" s="14"/>
      <c r="L954" s="17"/>
      <c r="M954" s="17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B955" s="13"/>
      <c r="C955" s="14"/>
      <c r="D955" s="14"/>
      <c r="E955" s="14"/>
      <c r="F955" s="14"/>
      <c r="G955" s="14"/>
      <c r="H955" s="14"/>
      <c r="I955" s="14"/>
      <c r="J955" s="14"/>
      <c r="K955" s="14"/>
      <c r="L955" s="17"/>
      <c r="M955" s="17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B956" s="13"/>
      <c r="C956" s="14"/>
      <c r="D956" s="14"/>
      <c r="E956" s="14"/>
      <c r="F956" s="14"/>
      <c r="G956" s="14"/>
      <c r="H956" s="14"/>
      <c r="I956" s="14"/>
      <c r="J956" s="14"/>
      <c r="K956" s="14"/>
      <c r="L956" s="17"/>
      <c r="M956" s="17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B957" s="13"/>
      <c r="C957" s="14"/>
      <c r="D957" s="14"/>
      <c r="E957" s="14"/>
      <c r="F957" s="14"/>
      <c r="G957" s="14"/>
      <c r="H957" s="14"/>
      <c r="I957" s="14"/>
      <c r="J957" s="14"/>
      <c r="K957" s="14"/>
      <c r="L957" s="17"/>
      <c r="M957" s="17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B958" s="13"/>
      <c r="C958" s="14"/>
      <c r="D958" s="14"/>
      <c r="E958" s="14"/>
      <c r="F958" s="14"/>
      <c r="G958" s="14"/>
      <c r="H958" s="14"/>
      <c r="I958" s="14"/>
      <c r="J958" s="14"/>
      <c r="K958" s="14"/>
      <c r="L958" s="17"/>
      <c r="M958" s="17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B959" s="13"/>
      <c r="C959" s="14"/>
      <c r="D959" s="14"/>
      <c r="E959" s="14"/>
      <c r="F959" s="14"/>
      <c r="G959" s="14"/>
      <c r="H959" s="14"/>
      <c r="I959" s="14"/>
      <c r="J959" s="14"/>
      <c r="K959" s="14"/>
      <c r="L959" s="17"/>
      <c r="M959" s="17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B960" s="13"/>
      <c r="C960" s="14"/>
      <c r="D960" s="14"/>
      <c r="E960" s="14"/>
      <c r="F960" s="14"/>
      <c r="G960" s="14"/>
      <c r="H960" s="14"/>
      <c r="I960" s="14"/>
      <c r="J960" s="14"/>
      <c r="K960" s="14"/>
      <c r="L960" s="17"/>
      <c r="M960" s="17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B961" s="13"/>
      <c r="C961" s="14"/>
      <c r="D961" s="14"/>
      <c r="E961" s="14"/>
      <c r="F961" s="14"/>
      <c r="G961" s="14"/>
      <c r="H961" s="14"/>
      <c r="I961" s="14"/>
      <c r="J961" s="14"/>
      <c r="K961" s="14"/>
      <c r="L961" s="17"/>
      <c r="M961" s="17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7"/>
      <c r="M962" s="17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B963" s="13"/>
      <c r="C963" s="14"/>
      <c r="D963" s="14"/>
      <c r="E963" s="14"/>
      <c r="F963" s="14"/>
      <c r="G963" s="14"/>
      <c r="H963" s="14"/>
      <c r="I963" s="14"/>
      <c r="J963" s="14"/>
      <c r="K963" s="14"/>
      <c r="L963" s="17"/>
      <c r="M963" s="17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7"/>
      <c r="M964" s="17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B965" s="13"/>
      <c r="C965" s="14"/>
      <c r="D965" s="14"/>
      <c r="E965" s="14"/>
      <c r="F965" s="14"/>
      <c r="G965" s="14"/>
      <c r="H965" s="14"/>
      <c r="I965" s="14"/>
      <c r="J965" s="14"/>
      <c r="K965" s="14"/>
      <c r="L965" s="17"/>
      <c r="M965" s="17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7"/>
      <c r="M966" s="17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B967" s="13"/>
      <c r="C967" s="14"/>
      <c r="D967" s="14"/>
      <c r="E967" s="14"/>
      <c r="F967" s="14"/>
      <c r="G967" s="14"/>
      <c r="H967" s="14"/>
      <c r="I967" s="14"/>
      <c r="J967" s="14"/>
      <c r="K967" s="14"/>
      <c r="L967" s="17"/>
      <c r="M967" s="17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B968" s="13"/>
      <c r="C968" s="14"/>
      <c r="D968" s="14"/>
      <c r="E968" s="14"/>
      <c r="F968" s="14"/>
      <c r="G968" s="14"/>
      <c r="H968" s="14"/>
      <c r="I968" s="14"/>
      <c r="J968" s="14"/>
      <c r="K968" s="14"/>
      <c r="L968" s="17"/>
      <c r="M968" s="17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B969" s="13"/>
      <c r="C969" s="14"/>
      <c r="D969" s="14"/>
      <c r="E969" s="14"/>
      <c r="F969" s="14"/>
      <c r="G969" s="14"/>
      <c r="H969" s="14"/>
      <c r="I969" s="14"/>
      <c r="J969" s="14"/>
      <c r="K969" s="14"/>
      <c r="L969" s="17"/>
      <c r="M969" s="17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B970" s="13"/>
      <c r="C970" s="14"/>
      <c r="D970" s="14"/>
      <c r="E970" s="14"/>
      <c r="F970" s="14"/>
      <c r="G970" s="14"/>
      <c r="H970" s="14"/>
      <c r="I970" s="14"/>
      <c r="J970" s="14"/>
      <c r="K970" s="14"/>
      <c r="L970" s="17"/>
      <c r="M970" s="17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B971" s="13"/>
      <c r="C971" s="14"/>
      <c r="D971" s="14"/>
      <c r="E971" s="14"/>
      <c r="F971" s="14"/>
      <c r="G971" s="14"/>
      <c r="H971" s="14"/>
      <c r="I971" s="14"/>
      <c r="J971" s="14"/>
      <c r="K971" s="14"/>
      <c r="L971" s="17"/>
      <c r="M971" s="17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B972" s="13"/>
      <c r="C972" s="14"/>
      <c r="D972" s="14"/>
      <c r="E972" s="14"/>
      <c r="F972" s="14"/>
      <c r="G972" s="14"/>
      <c r="H972" s="14"/>
      <c r="I972" s="14"/>
      <c r="J972" s="14"/>
      <c r="K972" s="14"/>
      <c r="L972" s="17"/>
      <c r="M972" s="17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B973" s="13"/>
      <c r="C973" s="14"/>
      <c r="D973" s="14"/>
      <c r="E973" s="14"/>
      <c r="F973" s="14"/>
      <c r="G973" s="14"/>
      <c r="H973" s="14"/>
      <c r="I973" s="14"/>
      <c r="J973" s="14"/>
      <c r="K973" s="14"/>
      <c r="L973" s="17"/>
      <c r="M973" s="17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B974" s="13"/>
      <c r="C974" s="14"/>
      <c r="D974" s="14"/>
      <c r="E974" s="14"/>
      <c r="F974" s="14"/>
      <c r="G974" s="14"/>
      <c r="H974" s="14"/>
      <c r="I974" s="14"/>
      <c r="J974" s="14"/>
      <c r="K974" s="14"/>
      <c r="L974" s="17"/>
      <c r="M974" s="17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B975" s="13"/>
      <c r="C975" s="14"/>
      <c r="D975" s="14"/>
      <c r="E975" s="14"/>
      <c r="F975" s="14"/>
      <c r="G975" s="14"/>
      <c r="H975" s="14"/>
      <c r="I975" s="14"/>
      <c r="J975" s="14"/>
      <c r="K975" s="14"/>
      <c r="L975" s="17"/>
      <c r="M975" s="17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B976" s="13"/>
      <c r="C976" s="14"/>
      <c r="D976" s="14"/>
      <c r="E976" s="14"/>
      <c r="F976" s="14"/>
      <c r="G976" s="14"/>
      <c r="H976" s="14"/>
      <c r="I976" s="14"/>
      <c r="J976" s="14"/>
      <c r="K976" s="14"/>
      <c r="L976" s="17"/>
      <c r="M976" s="17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B977" s="13"/>
      <c r="C977" s="14"/>
      <c r="D977" s="14"/>
      <c r="E977" s="14"/>
      <c r="F977" s="14"/>
      <c r="G977" s="14"/>
      <c r="H977" s="14"/>
      <c r="I977" s="14"/>
      <c r="J977" s="14"/>
      <c r="K977" s="14"/>
      <c r="L977" s="17"/>
      <c r="M977" s="17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B978" s="13"/>
      <c r="C978" s="14"/>
      <c r="D978" s="14"/>
      <c r="E978" s="14"/>
      <c r="F978" s="14"/>
      <c r="G978" s="14"/>
      <c r="H978" s="14"/>
      <c r="I978" s="14"/>
      <c r="J978" s="14"/>
      <c r="K978" s="14"/>
      <c r="L978" s="17"/>
      <c r="M978" s="17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B979" s="13"/>
      <c r="C979" s="14"/>
      <c r="D979" s="14"/>
      <c r="E979" s="14"/>
      <c r="F979" s="14"/>
      <c r="G979" s="14"/>
      <c r="H979" s="14"/>
      <c r="I979" s="14"/>
      <c r="J979" s="14"/>
      <c r="K979" s="14"/>
      <c r="L979" s="17"/>
      <c r="M979" s="17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B980" s="13"/>
      <c r="C980" s="14"/>
      <c r="D980" s="14"/>
      <c r="E980" s="14"/>
      <c r="F980" s="14"/>
      <c r="G980" s="14"/>
      <c r="H980" s="14"/>
      <c r="I980" s="14"/>
      <c r="J980" s="14"/>
      <c r="K980" s="14"/>
      <c r="L980" s="17"/>
      <c r="M980" s="17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B981" s="13"/>
      <c r="C981" s="14"/>
      <c r="D981" s="14"/>
      <c r="E981" s="14"/>
      <c r="F981" s="14"/>
      <c r="G981" s="14"/>
      <c r="H981" s="14"/>
      <c r="I981" s="14"/>
      <c r="J981" s="14"/>
      <c r="K981" s="14"/>
      <c r="L981" s="17"/>
      <c r="M981" s="17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B982" s="13"/>
      <c r="C982" s="14"/>
      <c r="D982" s="14"/>
      <c r="E982" s="14"/>
      <c r="F982" s="14"/>
      <c r="G982" s="14"/>
      <c r="H982" s="14"/>
      <c r="I982" s="14"/>
      <c r="J982" s="14"/>
      <c r="K982" s="14"/>
      <c r="L982" s="17"/>
      <c r="M982" s="17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B983" s="13"/>
      <c r="C983" s="14"/>
      <c r="D983" s="14"/>
      <c r="E983" s="14"/>
      <c r="F983" s="14"/>
      <c r="G983" s="14"/>
      <c r="H983" s="14"/>
      <c r="I983" s="14"/>
      <c r="J983" s="14"/>
      <c r="K983" s="14"/>
      <c r="L983" s="17"/>
      <c r="M983" s="17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B984" s="13"/>
      <c r="C984" s="14"/>
      <c r="D984" s="14"/>
      <c r="E984" s="14"/>
      <c r="F984" s="14"/>
      <c r="G984" s="14"/>
      <c r="H984" s="14"/>
      <c r="I984" s="14"/>
      <c r="J984" s="14"/>
      <c r="K984" s="14"/>
      <c r="L984" s="17"/>
      <c r="M984" s="17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B985" s="13"/>
      <c r="C985" s="14"/>
      <c r="D985" s="14"/>
      <c r="E985" s="14"/>
      <c r="F985" s="14"/>
      <c r="G985" s="14"/>
      <c r="H985" s="14"/>
      <c r="I985" s="14"/>
      <c r="J985" s="14"/>
      <c r="K985" s="14"/>
      <c r="L985" s="17"/>
      <c r="M985" s="17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B986" s="13"/>
      <c r="C986" s="14"/>
      <c r="D986" s="14"/>
      <c r="E986" s="14"/>
      <c r="F986" s="14"/>
      <c r="G986" s="14"/>
      <c r="H986" s="14"/>
      <c r="I986" s="14"/>
      <c r="J986" s="14"/>
      <c r="K986" s="14"/>
      <c r="L986" s="17"/>
      <c r="M986" s="17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B987" s="13"/>
      <c r="C987" s="14"/>
      <c r="D987" s="14"/>
      <c r="E987" s="14"/>
      <c r="F987" s="14"/>
      <c r="G987" s="14"/>
      <c r="H987" s="14"/>
      <c r="I987" s="14"/>
      <c r="J987" s="14"/>
      <c r="K987" s="14"/>
      <c r="L987" s="17"/>
      <c r="M987" s="17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B988" s="13"/>
      <c r="C988" s="14"/>
      <c r="D988" s="14"/>
      <c r="E988" s="14"/>
      <c r="F988" s="14"/>
      <c r="G988" s="14"/>
      <c r="H988" s="14"/>
      <c r="I988" s="14"/>
      <c r="J988" s="14"/>
      <c r="K988" s="14"/>
      <c r="L988" s="17"/>
      <c r="M988" s="17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B989" s="13"/>
      <c r="C989" s="14"/>
      <c r="D989" s="14"/>
      <c r="E989" s="14"/>
      <c r="F989" s="14"/>
      <c r="G989" s="14"/>
      <c r="H989" s="14"/>
      <c r="I989" s="14"/>
      <c r="J989" s="14"/>
      <c r="K989" s="14"/>
      <c r="L989" s="17"/>
      <c r="M989" s="17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B990" s="13"/>
      <c r="C990" s="14"/>
      <c r="D990" s="14"/>
      <c r="E990" s="14"/>
      <c r="F990" s="14"/>
      <c r="G990" s="14"/>
      <c r="H990" s="14"/>
      <c r="I990" s="14"/>
      <c r="J990" s="14"/>
      <c r="K990" s="14"/>
      <c r="L990" s="17"/>
      <c r="M990" s="17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B991" s="13"/>
      <c r="C991" s="14"/>
      <c r="D991" s="14"/>
      <c r="E991" s="14"/>
      <c r="F991" s="14"/>
      <c r="G991" s="14"/>
      <c r="H991" s="14"/>
      <c r="I991" s="14"/>
      <c r="J991" s="14"/>
      <c r="K991" s="14"/>
      <c r="L991" s="17"/>
      <c r="M991" s="17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B992" s="13"/>
      <c r="C992" s="14"/>
      <c r="D992" s="14"/>
      <c r="E992" s="14"/>
      <c r="F992" s="14"/>
      <c r="G992" s="14"/>
      <c r="H992" s="14"/>
      <c r="I992" s="14"/>
      <c r="J992" s="14"/>
      <c r="K992" s="14"/>
      <c r="L992" s="17"/>
      <c r="M992" s="17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B993" s="13"/>
      <c r="C993" s="14"/>
      <c r="D993" s="14"/>
      <c r="E993" s="14"/>
      <c r="F993" s="14"/>
      <c r="G993" s="14"/>
      <c r="H993" s="14"/>
      <c r="I993" s="14"/>
      <c r="J993" s="14"/>
      <c r="K993" s="14"/>
      <c r="L993" s="17"/>
      <c r="M993" s="17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B994" s="13"/>
      <c r="C994" s="14"/>
      <c r="D994" s="14"/>
      <c r="E994" s="14"/>
      <c r="F994" s="14"/>
      <c r="G994" s="14"/>
      <c r="H994" s="14"/>
      <c r="I994" s="14"/>
      <c r="J994" s="14"/>
      <c r="K994" s="14"/>
      <c r="L994" s="17"/>
      <c r="M994" s="17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B995" s="13"/>
      <c r="C995" s="14"/>
      <c r="D995" s="14"/>
      <c r="E995" s="14"/>
      <c r="F995" s="14"/>
      <c r="G995" s="14"/>
      <c r="H995" s="14"/>
      <c r="I995" s="14"/>
      <c r="J995" s="14"/>
      <c r="K995" s="14"/>
      <c r="L995" s="17"/>
      <c r="M995" s="17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B996" s="13"/>
      <c r="C996" s="14"/>
      <c r="D996" s="14"/>
      <c r="E996" s="14"/>
      <c r="F996" s="14"/>
      <c r="G996" s="14"/>
      <c r="H996" s="14"/>
      <c r="I996" s="14"/>
      <c r="J996" s="14"/>
      <c r="K996" s="14"/>
      <c r="L996" s="17"/>
      <c r="M996" s="17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B997" s="13"/>
      <c r="C997" s="14"/>
      <c r="D997" s="14"/>
      <c r="E997" s="14"/>
      <c r="F997" s="14"/>
      <c r="G997" s="14"/>
      <c r="H997" s="14"/>
      <c r="I997" s="14"/>
      <c r="J997" s="14"/>
      <c r="K997" s="14"/>
      <c r="L997" s="17"/>
      <c r="M997" s="17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B998" s="13"/>
      <c r="C998" s="14"/>
      <c r="D998" s="14"/>
      <c r="E998" s="14"/>
      <c r="F998" s="14"/>
      <c r="G998" s="14"/>
      <c r="H998" s="14"/>
      <c r="I998" s="14"/>
      <c r="J998" s="14"/>
      <c r="K998" s="14"/>
      <c r="L998" s="17"/>
      <c r="M998" s="17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B999" s="13"/>
      <c r="C999" s="14"/>
      <c r="D999" s="14"/>
      <c r="E999" s="14"/>
      <c r="F999" s="14"/>
      <c r="G999" s="14"/>
      <c r="H999" s="14"/>
      <c r="I999" s="14"/>
      <c r="J999" s="14"/>
      <c r="K999" s="14"/>
      <c r="L999" s="17"/>
      <c r="M999" s="17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B1000" s="13"/>
      <c r="C1000" s="14"/>
      <c r="D1000" s="14"/>
      <c r="E1000" s="14"/>
      <c r="F1000" s="14"/>
      <c r="G1000" s="14"/>
      <c r="H1000" s="14"/>
      <c r="I1000" s="14"/>
      <c r="J1000" s="14"/>
      <c r="K1000" s="14"/>
      <c r="L1000" s="17"/>
      <c r="M1000" s="17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>
      <c r="B1001" s="13"/>
      <c r="C1001" s="14"/>
      <c r="D1001" s="14"/>
      <c r="E1001" s="14"/>
      <c r="F1001" s="14"/>
      <c r="G1001" s="14"/>
      <c r="H1001" s="14"/>
      <c r="I1001" s="14"/>
      <c r="J1001" s="14"/>
      <c r="K1001" s="14"/>
      <c r="L1001" s="17"/>
      <c r="M1001" s="17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0"/>
    <col customWidth="1" min="3" max="3" width="4.29"/>
    <col customWidth="1" min="4" max="12" width="6.29"/>
    <col customWidth="1" min="13" max="15" width="9.29"/>
    <col customWidth="1" min="16" max="16" width="9.71"/>
    <col customWidth="1" min="17" max="17" width="10.86"/>
    <col customWidth="1" min="18" max="18" width="9.57"/>
    <col customWidth="1" min="19" max="19" width="10.86"/>
    <col customWidth="1" min="20" max="20" width="14.86"/>
  </cols>
  <sheetData>
    <row r="1">
      <c r="A1" s="28" t="s">
        <v>1292</v>
      </c>
      <c r="B1" s="8" t="s">
        <v>1175</v>
      </c>
      <c r="C1" s="29"/>
      <c r="D1" s="14">
        <f>VLOOKUP(B1, 'LHP v. LHB'!C:BD, 27, FALSE)</f>
        <v>126</v>
      </c>
      <c r="E1" s="15">
        <f>VLOOKUP(B1, 'LHP v. LHB'!C:BD, 53, FALSE)</f>
        <v>25</v>
      </c>
      <c r="F1" s="15">
        <f>VLOOKUP(B1, 'LHP v. LHB'!C:BD, 35, FALSE)</f>
        <v>5</v>
      </c>
      <c r="G1" s="15">
        <f>VLOOKUP(B1, 'LHP v. LHB'!C:BD, 36, FALSE)</f>
        <v>0</v>
      </c>
      <c r="H1" s="15">
        <f>VLOOKUP(B1, 'LHP v. LHB'!C:BD, 37, FALSE)</f>
        <v>5</v>
      </c>
      <c r="I1" s="15">
        <f>VLOOKUP(B1, 'LHP v. LHB'!C:BD, 47, FALSE)</f>
        <v>0</v>
      </c>
      <c r="J1" s="15">
        <f>VLOOKUP(B1, 'LHP v. LHB'!C:BD, 40, FALSE)</f>
        <v>7</v>
      </c>
      <c r="K1" s="15">
        <f>VLOOKUP(B1, 'LHP v. LHB'!C:BD, 54, FALSE)</f>
        <v>0</v>
      </c>
      <c r="L1" s="30"/>
      <c r="M1" s="31"/>
      <c r="N1" s="32"/>
      <c r="O1" s="32"/>
      <c r="P1" s="32"/>
      <c r="Q1" s="32"/>
      <c r="R1" s="32"/>
      <c r="S1" s="32"/>
      <c r="T1" s="18">
        <f>AVERAGE(T3:T1001)</f>
        <v>1.253699191</v>
      </c>
      <c r="U1" s="32"/>
      <c r="V1" s="32"/>
      <c r="W1" s="32"/>
      <c r="X1" s="32"/>
      <c r="Y1" s="32"/>
      <c r="Z1" s="32"/>
      <c r="AA1" s="32"/>
      <c r="AB1" s="32"/>
    </row>
    <row r="2">
      <c r="A2" s="1" t="s">
        <v>2</v>
      </c>
      <c r="B2" s="29"/>
      <c r="C2" s="28" t="s">
        <v>6</v>
      </c>
      <c r="D2" s="28" t="s">
        <v>9</v>
      </c>
      <c r="E2" s="28" t="s">
        <v>32</v>
      </c>
      <c r="F2" s="28" t="s">
        <v>13</v>
      </c>
      <c r="G2" s="28" t="s">
        <v>14</v>
      </c>
      <c r="H2" s="28" t="s">
        <v>7</v>
      </c>
      <c r="I2" s="28" t="s">
        <v>26</v>
      </c>
      <c r="J2" s="28" t="s">
        <v>18</v>
      </c>
      <c r="K2" s="28" t="s">
        <v>33</v>
      </c>
      <c r="L2" s="33" t="s">
        <v>1293</v>
      </c>
      <c r="M2" s="33" t="s">
        <v>1294</v>
      </c>
      <c r="N2" s="28" t="s">
        <v>1295</v>
      </c>
      <c r="O2" s="28" t="s">
        <v>1296</v>
      </c>
      <c r="P2" s="28" t="s">
        <v>1297</v>
      </c>
      <c r="Q2" s="28" t="s">
        <v>1298</v>
      </c>
      <c r="R2" s="28" t="s">
        <v>1299</v>
      </c>
      <c r="S2" s="28" t="s">
        <v>1300</v>
      </c>
      <c r="T2" s="28" t="s">
        <v>1301</v>
      </c>
      <c r="U2" s="21" t="s">
        <v>1302</v>
      </c>
      <c r="V2" s="32"/>
      <c r="W2" s="32"/>
      <c r="X2" s="32"/>
      <c r="Y2" s="32"/>
      <c r="Z2" s="32"/>
      <c r="AA2" s="32"/>
      <c r="AB2" s="32"/>
    </row>
    <row r="3">
      <c r="A3" s="4" t="s">
        <v>517</v>
      </c>
      <c r="B3" s="29"/>
      <c r="C3" s="28">
        <f>VLOOKUP(A3,'LHB v. LHP'!C:AH, 5, FALSE)</f>
        <v>142</v>
      </c>
      <c r="D3" s="34">
        <f>VLOOKUP(A3,'LHB v. LHP'!C:AH, 8, FALSE)</f>
        <v>288</v>
      </c>
      <c r="E3" s="34">
        <f>VLOOKUP(A3,'LHB v. LHP'!C:AH, 31, FALSE)</f>
        <v>37</v>
      </c>
      <c r="F3" s="35">
        <f>VLOOKUP(A3,'LHB v. LHP'!C:AH, 12, FALSE)</f>
        <v>8</v>
      </c>
      <c r="G3" s="35">
        <f>VLOOKUP(A3,'LHB v. LHP'!C:AH, 13, FALSE)</f>
        <v>0</v>
      </c>
      <c r="H3" s="35">
        <f>VLOOKUP(A3,'LHB v. LHP'!C:AH, 6, FALSE)</f>
        <v>20</v>
      </c>
      <c r="I3" s="35">
        <f>VLOOKUP(A3,'LHB v. LHP'!C:AH, 25, FALSE)</f>
        <v>0</v>
      </c>
      <c r="J3" s="35">
        <f>VLOOKUP(A3,'LHB v. LHP'!C:AH, 17, FALSE)</f>
        <v>40</v>
      </c>
      <c r="K3" s="36">
        <f>VLOOKUP(A3,'LHB v. LHP'!C:AH, 32, FALSE)</f>
        <v>5</v>
      </c>
      <c r="L3" s="31">
        <f t="shared" ref="L3:L199" si="1">D3/C3</f>
        <v>2.028169014</v>
      </c>
      <c r="M3" s="17">
        <f t="shared" ref="M3:M199" si="2">(((E3+$E$1)*3)/(D3+$D$1))</f>
        <v>0.4492753623</v>
      </c>
      <c r="N3" s="24">
        <f t="shared" ref="N3:N199" si="3">(((F3+$F$1)*5)/(D3+$D$1))</f>
        <v>0.1570048309</v>
      </c>
      <c r="O3" s="24">
        <f t="shared" ref="O3:O199" si="4">(((G3+$G$1)*8)/(D3+$D$1))</f>
        <v>0</v>
      </c>
      <c r="P3" s="24">
        <f t="shared" ref="P3:P199" si="5">(((H3+$H$1)*10)/(D3+$D$1))</f>
        <v>0.6038647343</v>
      </c>
      <c r="Q3" s="24">
        <f t="shared" ref="Q3:Q199" si="6">(((I3+$I$1)*2)/(D3+$D$1))</f>
        <v>0</v>
      </c>
      <c r="R3" s="24">
        <f t="shared" ref="R3:R199" si="7">(((J3+$J$1)*2)/(D3+$D$1))</f>
        <v>0.2270531401</v>
      </c>
      <c r="S3" s="17">
        <f t="shared" ref="S3:S199" si="8">(((K3+$K$1)*5)/(D3+$D$1))</f>
        <v>0.06038647343</v>
      </c>
      <c r="T3" s="31">
        <f t="shared" ref="T3:T199" si="9">M3+N3+O3+P3+Q3+R3+S3</f>
        <v>1.497584541</v>
      </c>
      <c r="U3" s="37">
        <f t="shared" ref="U3:U199" si="10">(((T3*0.199)+T3)*3515.66)/1.473595629</f>
        <v>4283.897535</v>
      </c>
      <c r="V3" s="32"/>
      <c r="W3" s="32"/>
      <c r="X3" s="32"/>
      <c r="Y3" s="32"/>
      <c r="Z3" s="32"/>
      <c r="AA3" s="32"/>
      <c r="AB3" s="32"/>
    </row>
    <row r="4">
      <c r="A4" s="4" t="s">
        <v>546</v>
      </c>
      <c r="B4" s="29"/>
      <c r="C4" s="28">
        <f>VLOOKUP(A4,'LHB v. LHP'!C:AH, 5, FALSE)</f>
        <v>116</v>
      </c>
      <c r="D4" s="34">
        <f>VLOOKUP(A4,'LHB v. LHP'!C:AH, 8, FALSE)</f>
        <v>257</v>
      </c>
      <c r="E4" s="34">
        <f>VLOOKUP(A4,'LHB v. LHP'!C:AH, 31, FALSE)</f>
        <v>32</v>
      </c>
      <c r="F4" s="35">
        <f>VLOOKUP(A4,'LHB v. LHP'!C:AH, 12, FALSE)</f>
        <v>14</v>
      </c>
      <c r="G4" s="35">
        <f>VLOOKUP(A4,'LHB v. LHP'!C:AH, 13, FALSE)</f>
        <v>0</v>
      </c>
      <c r="H4" s="35">
        <f>VLOOKUP(A4,'LHB v. LHP'!C:AH, 6, FALSE)</f>
        <v>18</v>
      </c>
      <c r="I4" s="35">
        <f>VLOOKUP(A4,'LHB v. LHP'!C:AH, 25, FALSE)</f>
        <v>4</v>
      </c>
      <c r="J4" s="35">
        <f>VLOOKUP(A4,'LHB v. LHP'!C:AH, 17, FALSE)</f>
        <v>30</v>
      </c>
      <c r="K4" s="36">
        <f>VLOOKUP(A4,'LHB v. LHP'!C:AH, 32, FALSE)</f>
        <v>3</v>
      </c>
      <c r="L4" s="31">
        <f t="shared" si="1"/>
        <v>2.215517241</v>
      </c>
      <c r="M4" s="17">
        <f t="shared" si="2"/>
        <v>0.4464751958</v>
      </c>
      <c r="N4" s="24">
        <f t="shared" si="3"/>
        <v>0.2480417755</v>
      </c>
      <c r="O4" s="24">
        <f t="shared" si="4"/>
        <v>0</v>
      </c>
      <c r="P4" s="24">
        <f t="shared" si="5"/>
        <v>0.6005221932</v>
      </c>
      <c r="Q4" s="24">
        <f t="shared" si="6"/>
        <v>0.02088772846</v>
      </c>
      <c r="R4" s="24">
        <f t="shared" si="7"/>
        <v>0.1932114883</v>
      </c>
      <c r="S4" s="17">
        <f t="shared" si="8"/>
        <v>0.03916449086</v>
      </c>
      <c r="T4" s="31">
        <f t="shared" si="9"/>
        <v>1.548302872</v>
      </c>
      <c r="U4" s="37">
        <f t="shared" si="10"/>
        <v>4428.97925</v>
      </c>
      <c r="V4" s="32"/>
      <c r="W4" s="32"/>
      <c r="X4" s="32"/>
      <c r="Y4" s="32"/>
      <c r="Z4" s="32"/>
      <c r="AA4" s="32"/>
      <c r="AB4" s="32"/>
    </row>
    <row r="5">
      <c r="A5" s="4" t="s">
        <v>524</v>
      </c>
      <c r="B5" s="29"/>
      <c r="C5" s="28">
        <f>VLOOKUP(A5,'LHB v. LHP'!C:AH, 5, FALSE)</f>
        <v>117</v>
      </c>
      <c r="D5" s="34">
        <f>VLOOKUP(A5,'LHB v. LHP'!C:AH, 8, FALSE)</f>
        <v>245</v>
      </c>
      <c r="E5" s="34">
        <f>VLOOKUP(A5,'LHB v. LHP'!C:AH, 31, FALSE)</f>
        <v>29</v>
      </c>
      <c r="F5" s="35">
        <f>VLOOKUP(A5,'LHB v. LHP'!C:AH, 12, FALSE)</f>
        <v>14</v>
      </c>
      <c r="G5" s="35">
        <f>VLOOKUP(A5,'LHB v. LHP'!C:AH, 13, FALSE)</f>
        <v>1</v>
      </c>
      <c r="H5" s="35">
        <f>VLOOKUP(A5,'LHB v. LHP'!C:AH, 6, FALSE)</f>
        <v>16</v>
      </c>
      <c r="I5" s="35">
        <f>VLOOKUP(A5,'LHB v. LHP'!C:AH, 25, FALSE)</f>
        <v>4</v>
      </c>
      <c r="J5" s="35">
        <f>VLOOKUP(A5,'LHB v. LHP'!C:AH, 17, FALSE)</f>
        <v>31</v>
      </c>
      <c r="K5" s="36">
        <f>VLOOKUP(A5,'LHB v. LHP'!C:AH, 32, FALSE)</f>
        <v>9</v>
      </c>
      <c r="L5" s="31">
        <f t="shared" si="1"/>
        <v>2.094017094</v>
      </c>
      <c r="M5" s="17">
        <f t="shared" si="2"/>
        <v>0.4366576819</v>
      </c>
      <c r="N5" s="24">
        <f t="shared" si="3"/>
        <v>0.25606469</v>
      </c>
      <c r="O5" s="24">
        <f t="shared" si="4"/>
        <v>0.02156334232</v>
      </c>
      <c r="P5" s="24">
        <f t="shared" si="5"/>
        <v>0.5660377358</v>
      </c>
      <c r="Q5" s="24">
        <f t="shared" si="6"/>
        <v>0.02156334232</v>
      </c>
      <c r="R5" s="24">
        <f t="shared" si="7"/>
        <v>0.204851752</v>
      </c>
      <c r="S5" s="17">
        <f t="shared" si="8"/>
        <v>0.1212938005</v>
      </c>
      <c r="T5" s="31">
        <f t="shared" si="9"/>
        <v>1.628032345</v>
      </c>
      <c r="U5" s="37">
        <f t="shared" si="10"/>
        <v>4657.04844</v>
      </c>
      <c r="V5" s="32"/>
      <c r="W5" s="32"/>
      <c r="X5" s="32"/>
      <c r="Y5" s="32"/>
      <c r="Z5" s="32"/>
      <c r="AA5" s="32"/>
      <c r="AB5" s="32"/>
    </row>
    <row r="6">
      <c r="A6" s="4" t="s">
        <v>500</v>
      </c>
      <c r="B6" s="29"/>
      <c r="C6" s="28">
        <f>VLOOKUP(A6,'LHB v. LHP'!C:AH, 5, FALSE)</f>
        <v>116</v>
      </c>
      <c r="D6" s="34">
        <f>VLOOKUP(A6,'LHB v. LHP'!C:AH, 8, FALSE)</f>
        <v>289</v>
      </c>
      <c r="E6" s="34">
        <f>VLOOKUP(A6,'LHB v. LHP'!C:AH, 31, FALSE)</f>
        <v>56</v>
      </c>
      <c r="F6" s="35">
        <f>VLOOKUP(A6,'LHB v. LHP'!C:AH, 12, FALSE)</f>
        <v>18</v>
      </c>
      <c r="G6" s="35">
        <f>VLOOKUP(A6,'LHB v. LHP'!C:AH, 13, FALSE)</f>
        <v>1</v>
      </c>
      <c r="H6" s="35">
        <f>VLOOKUP(A6,'LHB v. LHP'!C:AH, 6, FALSE)</f>
        <v>15</v>
      </c>
      <c r="I6" s="35">
        <f>VLOOKUP(A6,'LHB v. LHP'!C:AH, 25, FALSE)</f>
        <v>6</v>
      </c>
      <c r="J6" s="35">
        <f>VLOOKUP(A6,'LHB v. LHP'!C:AH, 17, FALSE)</f>
        <v>17</v>
      </c>
      <c r="K6" s="36">
        <f>VLOOKUP(A6,'LHB v. LHP'!C:AH, 32, FALSE)</f>
        <v>0</v>
      </c>
      <c r="L6" s="31">
        <f t="shared" si="1"/>
        <v>2.49137931</v>
      </c>
      <c r="M6" s="17">
        <f t="shared" si="2"/>
        <v>0.5855421687</v>
      </c>
      <c r="N6" s="24">
        <f t="shared" si="3"/>
        <v>0.2771084337</v>
      </c>
      <c r="O6" s="24">
        <f t="shared" si="4"/>
        <v>0.01927710843</v>
      </c>
      <c r="P6" s="24">
        <f t="shared" si="5"/>
        <v>0.4819277108</v>
      </c>
      <c r="Q6" s="24">
        <f t="shared" si="6"/>
        <v>0.02891566265</v>
      </c>
      <c r="R6" s="24">
        <f t="shared" si="7"/>
        <v>0.1156626506</v>
      </c>
      <c r="S6" s="17">
        <f t="shared" si="8"/>
        <v>0</v>
      </c>
      <c r="T6" s="31">
        <f t="shared" si="9"/>
        <v>1.508433735</v>
      </c>
      <c r="U6" s="37">
        <f t="shared" si="10"/>
        <v>4314.932067</v>
      </c>
      <c r="V6" s="32"/>
      <c r="W6" s="32"/>
      <c r="X6" s="32"/>
      <c r="Y6" s="32"/>
      <c r="Z6" s="32"/>
      <c r="AA6" s="32"/>
      <c r="AB6" s="32"/>
    </row>
    <row r="7">
      <c r="A7" s="4" t="s">
        <v>543</v>
      </c>
      <c r="B7" s="29"/>
      <c r="C7" s="28">
        <f>VLOOKUP(A7,'LHB v. LHP'!C:AH, 5, FALSE)</f>
        <v>89</v>
      </c>
      <c r="D7" s="34">
        <f>VLOOKUP(A7,'LHB v. LHP'!C:AH, 8, FALSE)</f>
        <v>206</v>
      </c>
      <c r="E7" s="34">
        <f>VLOOKUP(A7,'LHB v. LHP'!C:AH, 31, FALSE)</f>
        <v>20</v>
      </c>
      <c r="F7" s="35">
        <f>VLOOKUP(A7,'LHB v. LHP'!C:AH, 12, FALSE)</f>
        <v>8</v>
      </c>
      <c r="G7" s="35">
        <f>VLOOKUP(A7,'LHB v. LHP'!C:AH, 13, FALSE)</f>
        <v>0</v>
      </c>
      <c r="H7" s="35">
        <f>VLOOKUP(A7,'LHB v. LHP'!C:AH, 6, FALSE)</f>
        <v>14</v>
      </c>
      <c r="I7" s="35">
        <f>VLOOKUP(A7,'LHB v. LHP'!C:AH, 25, FALSE)</f>
        <v>6</v>
      </c>
      <c r="J7" s="35">
        <f>VLOOKUP(A7,'LHB v. LHP'!C:AH, 17, FALSE)</f>
        <v>12</v>
      </c>
      <c r="K7" s="36">
        <f>VLOOKUP(A7,'LHB v. LHP'!C:AH, 32, FALSE)</f>
        <v>0</v>
      </c>
      <c r="L7" s="31">
        <f t="shared" si="1"/>
        <v>2.314606742</v>
      </c>
      <c r="M7" s="17">
        <f t="shared" si="2"/>
        <v>0.406626506</v>
      </c>
      <c r="N7" s="24">
        <f t="shared" si="3"/>
        <v>0.1957831325</v>
      </c>
      <c r="O7" s="24">
        <f t="shared" si="4"/>
        <v>0</v>
      </c>
      <c r="P7" s="24">
        <f t="shared" si="5"/>
        <v>0.5722891566</v>
      </c>
      <c r="Q7" s="24">
        <f t="shared" si="6"/>
        <v>0.03614457831</v>
      </c>
      <c r="R7" s="24">
        <f t="shared" si="7"/>
        <v>0.1144578313</v>
      </c>
      <c r="S7" s="17">
        <f t="shared" si="8"/>
        <v>0</v>
      </c>
      <c r="T7" s="31">
        <f t="shared" si="9"/>
        <v>1.325301205</v>
      </c>
      <c r="U7" s="37">
        <f t="shared" si="10"/>
        <v>3791.0745</v>
      </c>
      <c r="V7" s="32"/>
      <c r="W7" s="32"/>
      <c r="X7" s="32"/>
      <c r="Y7" s="32"/>
      <c r="Z7" s="32"/>
      <c r="AA7" s="32"/>
      <c r="AB7" s="32"/>
    </row>
    <row r="8">
      <c r="A8" s="4" t="s">
        <v>518</v>
      </c>
      <c r="B8" s="29"/>
      <c r="C8" s="28">
        <f>VLOOKUP(A8,'LHB v. LHP'!C:AH, 5, FALSE)</f>
        <v>118</v>
      </c>
      <c r="D8" s="34">
        <f>VLOOKUP(A8,'LHB v. LHP'!C:AH, 8, FALSE)</f>
        <v>236</v>
      </c>
      <c r="E8" s="34">
        <f>VLOOKUP(A8,'LHB v. LHP'!C:AH, 31, FALSE)</f>
        <v>32</v>
      </c>
      <c r="F8" s="35">
        <f>VLOOKUP(A8,'LHB v. LHP'!C:AH, 12, FALSE)</f>
        <v>6</v>
      </c>
      <c r="G8" s="35">
        <f>VLOOKUP(A8,'LHB v. LHP'!C:AH, 13, FALSE)</f>
        <v>1</v>
      </c>
      <c r="H8" s="35">
        <f>VLOOKUP(A8,'LHB v. LHP'!C:AH, 6, FALSE)</f>
        <v>14</v>
      </c>
      <c r="I8" s="35">
        <f>VLOOKUP(A8,'LHB v. LHP'!C:AH, 25, FALSE)</f>
        <v>6</v>
      </c>
      <c r="J8" s="35">
        <f>VLOOKUP(A8,'LHB v. LHP'!C:AH, 17, FALSE)</f>
        <v>29</v>
      </c>
      <c r="K8" s="36">
        <f>VLOOKUP(A8,'LHB v. LHP'!C:AH, 32, FALSE)</f>
        <v>1</v>
      </c>
      <c r="L8" s="31">
        <f t="shared" si="1"/>
        <v>2</v>
      </c>
      <c r="M8" s="17">
        <f t="shared" si="2"/>
        <v>0.4723756906</v>
      </c>
      <c r="N8" s="24">
        <f t="shared" si="3"/>
        <v>0.1519337017</v>
      </c>
      <c r="O8" s="24">
        <f t="shared" si="4"/>
        <v>0.02209944751</v>
      </c>
      <c r="P8" s="24">
        <f t="shared" si="5"/>
        <v>0.5248618785</v>
      </c>
      <c r="Q8" s="24">
        <f t="shared" si="6"/>
        <v>0.03314917127</v>
      </c>
      <c r="R8" s="24">
        <f t="shared" si="7"/>
        <v>0.1988950276</v>
      </c>
      <c r="S8" s="17">
        <f t="shared" si="8"/>
        <v>0.0138121547</v>
      </c>
      <c r="T8" s="31">
        <f t="shared" si="9"/>
        <v>1.417127072</v>
      </c>
      <c r="U8" s="37">
        <f t="shared" si="10"/>
        <v>4053.745885</v>
      </c>
      <c r="V8" s="32"/>
      <c r="W8" s="32"/>
      <c r="X8" s="32"/>
      <c r="Y8" s="32"/>
      <c r="Z8" s="32"/>
      <c r="AA8" s="32"/>
      <c r="AB8" s="32"/>
    </row>
    <row r="9">
      <c r="A9" s="4" t="s">
        <v>577</v>
      </c>
      <c r="B9" s="29"/>
      <c r="C9" s="28">
        <f>VLOOKUP(A9,'LHB v. LHP'!C:AH, 5, FALSE)</f>
        <v>63</v>
      </c>
      <c r="D9" s="34">
        <f>VLOOKUP(A9,'LHB v. LHP'!C:AH, 8, FALSE)</f>
        <v>145</v>
      </c>
      <c r="E9" s="34">
        <f>VLOOKUP(A9,'LHB v. LHP'!C:AH, 31, FALSE)</f>
        <v>11</v>
      </c>
      <c r="F9" s="35">
        <f>VLOOKUP(A9,'LHB v. LHP'!C:AH, 12, FALSE)</f>
        <v>8</v>
      </c>
      <c r="G9" s="35">
        <f>VLOOKUP(A9,'LHB v. LHP'!C:AH, 13, FALSE)</f>
        <v>0</v>
      </c>
      <c r="H9" s="35">
        <f>VLOOKUP(A9,'LHB v. LHP'!C:AH, 6, FALSE)</f>
        <v>13</v>
      </c>
      <c r="I9" s="35">
        <f>VLOOKUP(A9,'LHB v. LHP'!C:AH, 25, FALSE)</f>
        <v>4</v>
      </c>
      <c r="J9" s="35">
        <f>VLOOKUP(A9,'LHB v. LHP'!C:AH, 17, FALSE)</f>
        <v>16</v>
      </c>
      <c r="K9" s="36">
        <f>VLOOKUP(A9,'LHB v. LHP'!C:AH, 32, FALSE)</f>
        <v>1</v>
      </c>
      <c r="L9" s="31">
        <f t="shared" si="1"/>
        <v>2.301587302</v>
      </c>
      <c r="M9" s="17">
        <f t="shared" si="2"/>
        <v>0.3985239852</v>
      </c>
      <c r="N9" s="24">
        <f t="shared" si="3"/>
        <v>0.2398523985</v>
      </c>
      <c r="O9" s="24">
        <f t="shared" si="4"/>
        <v>0</v>
      </c>
      <c r="P9" s="24">
        <f t="shared" si="5"/>
        <v>0.6642066421</v>
      </c>
      <c r="Q9" s="24">
        <f t="shared" si="6"/>
        <v>0.0295202952</v>
      </c>
      <c r="R9" s="24">
        <f t="shared" si="7"/>
        <v>0.1697416974</v>
      </c>
      <c r="S9" s="17">
        <f t="shared" si="8"/>
        <v>0.0184501845</v>
      </c>
      <c r="T9" s="31">
        <f t="shared" si="9"/>
        <v>1.520295203</v>
      </c>
      <c r="U9" s="37">
        <f t="shared" si="10"/>
        <v>4348.862247</v>
      </c>
      <c r="V9" s="32"/>
      <c r="W9" s="32"/>
      <c r="X9" s="32"/>
      <c r="Y9" s="32"/>
      <c r="Z9" s="32"/>
      <c r="AA9" s="32"/>
      <c r="AB9" s="32"/>
    </row>
    <row r="10">
      <c r="A10" s="4" t="s">
        <v>38</v>
      </c>
      <c r="B10" s="29"/>
      <c r="C10" s="28">
        <f>VLOOKUP(A10,'LHB v. LHP'!C:AH, 5, FALSE)</f>
        <v>98</v>
      </c>
      <c r="D10" s="34">
        <f>VLOOKUP(A10,'LHB v. LHP'!C:AH, 8, FALSE)</f>
        <v>221</v>
      </c>
      <c r="E10" s="34">
        <f>VLOOKUP(A10,'LHB v. LHP'!C:AH, 31, FALSE)</f>
        <v>44</v>
      </c>
      <c r="F10" s="35">
        <f>VLOOKUP(A10,'LHB v. LHP'!C:AH, 12, FALSE)</f>
        <v>17</v>
      </c>
      <c r="G10" s="35">
        <f>VLOOKUP(A10,'LHB v. LHP'!C:AH, 13, FALSE)</f>
        <v>1</v>
      </c>
      <c r="H10" s="35">
        <f>VLOOKUP(A10,'LHB v. LHP'!C:AH, 6, FALSE)</f>
        <v>13</v>
      </c>
      <c r="I10" s="35">
        <f>VLOOKUP(A10,'LHB v. LHP'!C:AH, 25, FALSE)</f>
        <v>3</v>
      </c>
      <c r="J10" s="35">
        <f>VLOOKUP(A10,'LHB v. LHP'!C:AH, 17, FALSE)</f>
        <v>7</v>
      </c>
      <c r="K10" s="36">
        <f>VLOOKUP(A10,'LHB v. LHP'!C:AH, 32, FALSE)</f>
        <v>2</v>
      </c>
      <c r="L10" s="31">
        <f t="shared" si="1"/>
        <v>2.255102041</v>
      </c>
      <c r="M10" s="17">
        <f t="shared" si="2"/>
        <v>0.5965417867</v>
      </c>
      <c r="N10" s="24">
        <f t="shared" si="3"/>
        <v>0.3170028818</v>
      </c>
      <c r="O10" s="24">
        <f t="shared" si="4"/>
        <v>0.02305475504</v>
      </c>
      <c r="P10" s="24">
        <f t="shared" si="5"/>
        <v>0.5187319885</v>
      </c>
      <c r="Q10" s="24">
        <f t="shared" si="6"/>
        <v>0.01729106628</v>
      </c>
      <c r="R10" s="24">
        <f t="shared" si="7"/>
        <v>0.08069164265</v>
      </c>
      <c r="S10" s="17">
        <f t="shared" si="8"/>
        <v>0.0288184438</v>
      </c>
      <c r="T10" s="31">
        <f t="shared" si="9"/>
        <v>1.582132565</v>
      </c>
      <c r="U10" s="37">
        <f t="shared" si="10"/>
        <v>4525.750373</v>
      </c>
      <c r="V10" s="32"/>
      <c r="W10" s="32"/>
      <c r="X10" s="32"/>
      <c r="Y10" s="32"/>
      <c r="Z10" s="32"/>
      <c r="AA10" s="32"/>
      <c r="AB10" s="32"/>
    </row>
    <row r="11">
      <c r="A11" s="4" t="s">
        <v>501</v>
      </c>
      <c r="B11" s="29"/>
      <c r="C11" s="28">
        <f>VLOOKUP(A11,'LHB v. LHP'!C:AH, 5, FALSE)</f>
        <v>102</v>
      </c>
      <c r="D11" s="34">
        <f>VLOOKUP(A11,'LHB v. LHP'!C:AH, 8, FALSE)</f>
        <v>200</v>
      </c>
      <c r="E11" s="34">
        <f>VLOOKUP(A11,'LHB v. LHP'!C:AH, 31, FALSE)</f>
        <v>26</v>
      </c>
      <c r="F11" s="35">
        <f>VLOOKUP(A11,'LHB v. LHP'!C:AH, 12, FALSE)</f>
        <v>6</v>
      </c>
      <c r="G11" s="35">
        <f>VLOOKUP(A11,'LHB v. LHP'!C:AH, 13, FALSE)</f>
        <v>1</v>
      </c>
      <c r="H11" s="35">
        <f>VLOOKUP(A11,'LHB v. LHP'!C:AH, 6, FALSE)</f>
        <v>13</v>
      </c>
      <c r="I11" s="35">
        <f>VLOOKUP(A11,'LHB v. LHP'!C:AH, 25, FALSE)</f>
        <v>1</v>
      </c>
      <c r="J11" s="35">
        <f>VLOOKUP(A11,'LHB v. LHP'!C:AH, 17, FALSE)</f>
        <v>13</v>
      </c>
      <c r="K11" s="36">
        <f>VLOOKUP(A11,'LHB v. LHP'!C:AH, 32, FALSE)</f>
        <v>1</v>
      </c>
      <c r="L11" s="31">
        <f t="shared" si="1"/>
        <v>1.960784314</v>
      </c>
      <c r="M11" s="17">
        <f t="shared" si="2"/>
        <v>0.4693251534</v>
      </c>
      <c r="N11" s="24">
        <f t="shared" si="3"/>
        <v>0.1687116564</v>
      </c>
      <c r="O11" s="24">
        <f t="shared" si="4"/>
        <v>0.0245398773</v>
      </c>
      <c r="P11" s="24">
        <f t="shared" si="5"/>
        <v>0.5521472393</v>
      </c>
      <c r="Q11" s="24">
        <f t="shared" si="6"/>
        <v>0.006134969325</v>
      </c>
      <c r="R11" s="24">
        <f t="shared" si="7"/>
        <v>0.1226993865</v>
      </c>
      <c r="S11" s="17">
        <f t="shared" si="8"/>
        <v>0.01533742331</v>
      </c>
      <c r="T11" s="31">
        <f t="shared" si="9"/>
        <v>1.358895706</v>
      </c>
      <c r="U11" s="37">
        <f t="shared" si="10"/>
        <v>3887.172847</v>
      </c>
      <c r="V11" s="32"/>
      <c r="W11" s="32"/>
      <c r="X11" s="32"/>
      <c r="Y11" s="32"/>
      <c r="Z11" s="32"/>
      <c r="AA11" s="32"/>
      <c r="AB11" s="32"/>
    </row>
    <row r="12">
      <c r="A12" s="4" t="s">
        <v>88</v>
      </c>
      <c r="B12" s="29"/>
      <c r="C12" s="28">
        <f>VLOOKUP(A12,'LHB v. LHP'!C:AH, 5, FALSE)</f>
        <v>114</v>
      </c>
      <c r="D12" s="34">
        <f>VLOOKUP(A12,'LHB v. LHP'!C:AH, 8, FALSE)</f>
        <v>224</v>
      </c>
      <c r="E12" s="34">
        <f>VLOOKUP(A12,'LHB v. LHP'!C:AH, 31, FALSE)</f>
        <v>26</v>
      </c>
      <c r="F12" s="35">
        <f>VLOOKUP(A12,'LHB v. LHP'!C:AH, 12, FALSE)</f>
        <v>7</v>
      </c>
      <c r="G12" s="35">
        <f>VLOOKUP(A12,'LHB v. LHP'!C:AH, 13, FALSE)</f>
        <v>1</v>
      </c>
      <c r="H12" s="35">
        <f>VLOOKUP(A12,'LHB v. LHP'!C:AH, 6, FALSE)</f>
        <v>13</v>
      </c>
      <c r="I12" s="35">
        <f>VLOOKUP(A12,'LHB v. LHP'!C:AH, 25, FALSE)</f>
        <v>0</v>
      </c>
      <c r="J12" s="35">
        <f>VLOOKUP(A12,'LHB v. LHP'!C:AH, 17, FALSE)</f>
        <v>43</v>
      </c>
      <c r="K12" s="36">
        <f>VLOOKUP(A12,'LHB v. LHP'!C:AH, 32, FALSE)</f>
        <v>2</v>
      </c>
      <c r="L12" s="31">
        <f t="shared" si="1"/>
        <v>1.964912281</v>
      </c>
      <c r="M12" s="17">
        <f t="shared" si="2"/>
        <v>0.4371428571</v>
      </c>
      <c r="N12" s="24">
        <f t="shared" si="3"/>
        <v>0.1714285714</v>
      </c>
      <c r="O12" s="24">
        <f t="shared" si="4"/>
        <v>0.02285714286</v>
      </c>
      <c r="P12" s="24">
        <f t="shared" si="5"/>
        <v>0.5142857143</v>
      </c>
      <c r="Q12" s="24">
        <f t="shared" si="6"/>
        <v>0</v>
      </c>
      <c r="R12" s="24">
        <f t="shared" si="7"/>
        <v>0.2857142857</v>
      </c>
      <c r="S12" s="17">
        <f t="shared" si="8"/>
        <v>0.02857142857</v>
      </c>
      <c r="T12" s="31">
        <f t="shared" si="9"/>
        <v>1.46</v>
      </c>
      <c r="U12" s="37">
        <f t="shared" si="10"/>
        <v>4176.385526</v>
      </c>
      <c r="V12" s="32"/>
      <c r="W12" s="32"/>
      <c r="X12" s="32"/>
      <c r="Y12" s="32"/>
      <c r="Z12" s="32"/>
      <c r="AA12" s="32"/>
      <c r="AB12" s="32"/>
    </row>
    <row r="13">
      <c r="A13" s="4" t="s">
        <v>107</v>
      </c>
      <c r="B13" s="29"/>
      <c r="C13" s="28">
        <f>VLOOKUP(A13,'LHB v. LHP'!C:AH, 5, FALSE)</f>
        <v>117</v>
      </c>
      <c r="D13" s="34">
        <f>VLOOKUP(A13,'LHB v. LHP'!C:AH, 8, FALSE)</f>
        <v>263</v>
      </c>
      <c r="E13" s="34">
        <f>VLOOKUP(A13,'LHB v. LHP'!C:AH, 31, FALSE)</f>
        <v>46</v>
      </c>
      <c r="F13" s="35">
        <f>VLOOKUP(A13,'LHB v. LHP'!C:AH, 12, FALSE)</f>
        <v>10</v>
      </c>
      <c r="G13" s="35">
        <f>VLOOKUP(A13,'LHB v. LHP'!C:AH, 13, FALSE)</f>
        <v>0</v>
      </c>
      <c r="H13" s="35">
        <f>VLOOKUP(A13,'LHB v. LHP'!C:AH, 6, FALSE)</f>
        <v>13</v>
      </c>
      <c r="I13" s="35">
        <f>VLOOKUP(A13,'LHB v. LHP'!C:AH, 25, FALSE)</f>
        <v>1</v>
      </c>
      <c r="J13" s="35">
        <f>VLOOKUP(A13,'LHB v. LHP'!C:AH, 17, FALSE)</f>
        <v>38</v>
      </c>
      <c r="K13" s="36">
        <f>VLOOKUP(A13,'LHB v. LHP'!C:AH, 32, FALSE)</f>
        <v>2</v>
      </c>
      <c r="L13" s="31">
        <f t="shared" si="1"/>
        <v>2.247863248</v>
      </c>
      <c r="M13" s="17">
        <f t="shared" si="2"/>
        <v>0.5475578406</v>
      </c>
      <c r="N13" s="24">
        <f t="shared" si="3"/>
        <v>0.1928020566</v>
      </c>
      <c r="O13" s="24">
        <f t="shared" si="4"/>
        <v>0</v>
      </c>
      <c r="P13" s="24">
        <f t="shared" si="5"/>
        <v>0.4627249357</v>
      </c>
      <c r="Q13" s="24">
        <f t="shared" si="6"/>
        <v>0.005141388175</v>
      </c>
      <c r="R13" s="24">
        <f t="shared" si="7"/>
        <v>0.2313624679</v>
      </c>
      <c r="S13" s="17">
        <f t="shared" si="8"/>
        <v>0.02570694087</v>
      </c>
      <c r="T13" s="31">
        <f t="shared" si="9"/>
        <v>1.46529563</v>
      </c>
      <c r="U13" s="37">
        <f t="shared" si="10"/>
        <v>4191.533877</v>
      </c>
      <c r="V13" s="32"/>
      <c r="W13" s="32"/>
      <c r="X13" s="32"/>
      <c r="Y13" s="32"/>
      <c r="Z13" s="32"/>
      <c r="AA13" s="32"/>
      <c r="AB13" s="32"/>
    </row>
    <row r="14">
      <c r="A14" s="4" t="s">
        <v>560</v>
      </c>
      <c r="B14" s="29"/>
      <c r="C14" s="28">
        <f>VLOOKUP(A14,'LHB v. LHP'!C:AH, 5, FALSE)</f>
        <v>94</v>
      </c>
      <c r="D14" s="34">
        <f>VLOOKUP(A14,'LHB v. LHP'!C:AH, 8, FALSE)</f>
        <v>189</v>
      </c>
      <c r="E14" s="34">
        <f>VLOOKUP(A14,'LHB v. LHP'!C:AH, 31, FALSE)</f>
        <v>24</v>
      </c>
      <c r="F14" s="35">
        <f>VLOOKUP(A14,'LHB v. LHP'!C:AH, 12, FALSE)</f>
        <v>8</v>
      </c>
      <c r="G14" s="35">
        <f>VLOOKUP(A14,'LHB v. LHP'!C:AH, 13, FALSE)</f>
        <v>0</v>
      </c>
      <c r="H14" s="35">
        <f>VLOOKUP(A14,'LHB v. LHP'!C:AH, 6, FALSE)</f>
        <v>13</v>
      </c>
      <c r="I14" s="35">
        <f>VLOOKUP(A14,'LHB v. LHP'!C:AH, 25, FALSE)</f>
        <v>3</v>
      </c>
      <c r="J14" s="35">
        <f>VLOOKUP(A14,'LHB v. LHP'!C:AH, 17, FALSE)</f>
        <v>18</v>
      </c>
      <c r="K14" s="36">
        <f>VLOOKUP(A14,'LHB v. LHP'!C:AH, 32, FALSE)</f>
        <v>0</v>
      </c>
      <c r="L14" s="31">
        <f t="shared" si="1"/>
        <v>2.010638298</v>
      </c>
      <c r="M14" s="17">
        <f t="shared" si="2"/>
        <v>0.4666666667</v>
      </c>
      <c r="N14" s="24">
        <f t="shared" si="3"/>
        <v>0.2063492063</v>
      </c>
      <c r="O14" s="24">
        <f t="shared" si="4"/>
        <v>0</v>
      </c>
      <c r="P14" s="24">
        <f t="shared" si="5"/>
        <v>0.5714285714</v>
      </c>
      <c r="Q14" s="24">
        <f t="shared" si="6"/>
        <v>0.01904761905</v>
      </c>
      <c r="R14" s="24">
        <f t="shared" si="7"/>
        <v>0.1587301587</v>
      </c>
      <c r="S14" s="17">
        <f t="shared" si="8"/>
        <v>0</v>
      </c>
      <c r="T14" s="31">
        <f t="shared" si="9"/>
        <v>1.422222222</v>
      </c>
      <c r="U14" s="37">
        <f t="shared" si="10"/>
        <v>4068.320756</v>
      </c>
      <c r="V14" s="32"/>
      <c r="W14" s="32"/>
      <c r="X14" s="32"/>
      <c r="Y14" s="32"/>
      <c r="Z14" s="32"/>
      <c r="AA14" s="32"/>
      <c r="AB14" s="32"/>
    </row>
    <row r="15">
      <c r="A15" s="4" t="s">
        <v>35</v>
      </c>
      <c r="B15" s="29"/>
      <c r="C15" s="28">
        <f>VLOOKUP(A15,'LHB v. LHP'!C:AH, 5, FALSE)</f>
        <v>108</v>
      </c>
      <c r="D15" s="34">
        <f>VLOOKUP(A15,'LHB v. LHP'!C:AH, 8, FALSE)</f>
        <v>242</v>
      </c>
      <c r="E15" s="34">
        <f>VLOOKUP(A15,'LHB v. LHP'!C:AH, 31, FALSE)</f>
        <v>37</v>
      </c>
      <c r="F15" s="35">
        <f>VLOOKUP(A15,'LHB v. LHP'!C:AH, 12, FALSE)</f>
        <v>12</v>
      </c>
      <c r="G15" s="35">
        <f>VLOOKUP(A15,'LHB v. LHP'!C:AH, 13, FALSE)</f>
        <v>2</v>
      </c>
      <c r="H15" s="35">
        <f>VLOOKUP(A15,'LHB v. LHP'!C:AH, 6, FALSE)</f>
        <v>12</v>
      </c>
      <c r="I15" s="35">
        <f>VLOOKUP(A15,'LHB v. LHP'!C:AH, 25, FALSE)</f>
        <v>1</v>
      </c>
      <c r="J15" s="35">
        <f>VLOOKUP(A15,'LHB v. LHP'!C:AH, 17, FALSE)</f>
        <v>11</v>
      </c>
      <c r="K15" s="36">
        <f>VLOOKUP(A15,'LHB v. LHP'!C:AH, 32, FALSE)</f>
        <v>1</v>
      </c>
      <c r="L15" s="31">
        <f t="shared" si="1"/>
        <v>2.240740741</v>
      </c>
      <c r="M15" s="17">
        <f t="shared" si="2"/>
        <v>0.5054347826</v>
      </c>
      <c r="N15" s="24">
        <f t="shared" si="3"/>
        <v>0.2309782609</v>
      </c>
      <c r="O15" s="24">
        <f t="shared" si="4"/>
        <v>0.04347826087</v>
      </c>
      <c r="P15" s="24">
        <f t="shared" si="5"/>
        <v>0.4619565217</v>
      </c>
      <c r="Q15" s="24">
        <f t="shared" si="6"/>
        <v>0.005434782609</v>
      </c>
      <c r="R15" s="24">
        <f t="shared" si="7"/>
        <v>0.09782608696</v>
      </c>
      <c r="S15" s="17">
        <f t="shared" si="8"/>
        <v>0.01358695652</v>
      </c>
      <c r="T15" s="31">
        <f t="shared" si="9"/>
        <v>1.358695652</v>
      </c>
      <c r="U15" s="37">
        <f t="shared" si="10"/>
        <v>3886.600586</v>
      </c>
      <c r="V15" s="32"/>
      <c r="W15" s="32"/>
      <c r="X15" s="32"/>
      <c r="Y15" s="32"/>
      <c r="Z15" s="32"/>
      <c r="AA15" s="32"/>
      <c r="AB15" s="32"/>
    </row>
    <row r="16">
      <c r="A16" s="4" t="s">
        <v>108</v>
      </c>
      <c r="B16" s="29"/>
      <c r="C16" s="28">
        <f>VLOOKUP(A16,'LHB v. LHP'!C:AH, 5, FALSE)</f>
        <v>100</v>
      </c>
      <c r="D16" s="34">
        <f>VLOOKUP(A16,'LHB v. LHP'!C:AH, 8, FALSE)</f>
        <v>216</v>
      </c>
      <c r="E16" s="34">
        <f>VLOOKUP(A16,'LHB v. LHP'!C:AH, 31, FALSE)</f>
        <v>30</v>
      </c>
      <c r="F16" s="35">
        <f>VLOOKUP(A16,'LHB v. LHP'!C:AH, 12, FALSE)</f>
        <v>13</v>
      </c>
      <c r="G16" s="35">
        <f>VLOOKUP(A16,'LHB v. LHP'!C:AH, 13, FALSE)</f>
        <v>0</v>
      </c>
      <c r="H16" s="35">
        <f>VLOOKUP(A16,'LHB v. LHP'!C:AH, 6, FALSE)</f>
        <v>11</v>
      </c>
      <c r="I16" s="35">
        <f>VLOOKUP(A16,'LHB v. LHP'!C:AH, 25, FALSE)</f>
        <v>0</v>
      </c>
      <c r="J16" s="35">
        <f>VLOOKUP(A16,'LHB v. LHP'!C:AH, 17, FALSE)</f>
        <v>18</v>
      </c>
      <c r="K16" s="36">
        <f>VLOOKUP(A16,'LHB v. LHP'!C:AH, 32, FALSE)</f>
        <v>10</v>
      </c>
      <c r="L16" s="31">
        <f t="shared" si="1"/>
        <v>2.16</v>
      </c>
      <c r="M16" s="17">
        <f t="shared" si="2"/>
        <v>0.4824561404</v>
      </c>
      <c r="N16" s="24">
        <f t="shared" si="3"/>
        <v>0.2631578947</v>
      </c>
      <c r="O16" s="24">
        <f t="shared" si="4"/>
        <v>0</v>
      </c>
      <c r="P16" s="24">
        <f t="shared" si="5"/>
        <v>0.4678362573</v>
      </c>
      <c r="Q16" s="24">
        <f t="shared" si="6"/>
        <v>0</v>
      </c>
      <c r="R16" s="24">
        <f t="shared" si="7"/>
        <v>0.1461988304</v>
      </c>
      <c r="S16" s="17">
        <f t="shared" si="8"/>
        <v>0.1461988304</v>
      </c>
      <c r="T16" s="31">
        <f t="shared" si="9"/>
        <v>1.505847953</v>
      </c>
      <c r="U16" s="37">
        <f t="shared" si="10"/>
        <v>4307.53534</v>
      </c>
      <c r="V16" s="32"/>
      <c r="W16" s="32"/>
      <c r="X16" s="32"/>
      <c r="Y16" s="32"/>
      <c r="Z16" s="32"/>
      <c r="AA16" s="32"/>
      <c r="AB16" s="32"/>
    </row>
    <row r="17">
      <c r="A17" s="4" t="s">
        <v>492</v>
      </c>
      <c r="B17" s="29"/>
      <c r="C17" s="28">
        <f>VLOOKUP(A17,'LHB v. LHP'!C:AH, 5, FALSE)</f>
        <v>108</v>
      </c>
      <c r="D17" s="34">
        <f>VLOOKUP(A17,'LHB v. LHP'!C:AH, 8, FALSE)</f>
        <v>204</v>
      </c>
      <c r="E17" s="34">
        <f>VLOOKUP(A17,'LHB v. LHP'!C:AH, 31, FALSE)</f>
        <v>28</v>
      </c>
      <c r="F17" s="35">
        <f>VLOOKUP(A17,'LHB v. LHP'!C:AH, 12, FALSE)</f>
        <v>9</v>
      </c>
      <c r="G17" s="35">
        <f>VLOOKUP(A17,'LHB v. LHP'!C:AH, 13, FALSE)</f>
        <v>0</v>
      </c>
      <c r="H17" s="35">
        <f>VLOOKUP(A17,'LHB v. LHP'!C:AH, 6, FALSE)</f>
        <v>11</v>
      </c>
      <c r="I17" s="35">
        <f>VLOOKUP(A17,'LHB v. LHP'!C:AH, 25, FALSE)</f>
        <v>5</v>
      </c>
      <c r="J17" s="35">
        <f>VLOOKUP(A17,'LHB v. LHP'!C:AH, 17, FALSE)</f>
        <v>16</v>
      </c>
      <c r="K17" s="36">
        <f>VLOOKUP(A17,'LHB v. LHP'!C:AH, 32, FALSE)</f>
        <v>0</v>
      </c>
      <c r="L17" s="31">
        <f t="shared" si="1"/>
        <v>1.888888889</v>
      </c>
      <c r="M17" s="17">
        <f t="shared" si="2"/>
        <v>0.4818181818</v>
      </c>
      <c r="N17" s="24">
        <f t="shared" si="3"/>
        <v>0.2121212121</v>
      </c>
      <c r="O17" s="24">
        <f t="shared" si="4"/>
        <v>0</v>
      </c>
      <c r="P17" s="24">
        <f t="shared" si="5"/>
        <v>0.4848484848</v>
      </c>
      <c r="Q17" s="24">
        <f t="shared" si="6"/>
        <v>0.0303030303</v>
      </c>
      <c r="R17" s="24">
        <f t="shared" si="7"/>
        <v>0.1393939394</v>
      </c>
      <c r="S17" s="17">
        <f t="shared" si="8"/>
        <v>0</v>
      </c>
      <c r="T17" s="31">
        <f t="shared" si="9"/>
        <v>1.348484848</v>
      </c>
      <c r="U17" s="37">
        <f t="shared" si="10"/>
        <v>3857.392194</v>
      </c>
      <c r="V17" s="32"/>
      <c r="W17" s="32"/>
      <c r="X17" s="32"/>
      <c r="Y17" s="32"/>
      <c r="Z17" s="32"/>
      <c r="AA17" s="32"/>
      <c r="AB17" s="32"/>
    </row>
    <row r="18">
      <c r="A18" s="4" t="s">
        <v>47</v>
      </c>
      <c r="B18" s="29"/>
      <c r="C18" s="28">
        <f>VLOOKUP(A18,'LHB v. LHP'!C:AH, 5, FALSE)</f>
        <v>80</v>
      </c>
      <c r="D18" s="34">
        <f>VLOOKUP(A18,'LHB v. LHP'!C:AH, 8, FALSE)</f>
        <v>168</v>
      </c>
      <c r="E18" s="34">
        <f>VLOOKUP(A18,'LHB v. LHP'!C:AH, 31, FALSE)</f>
        <v>37</v>
      </c>
      <c r="F18" s="35">
        <f>VLOOKUP(A18,'LHB v. LHP'!C:AH, 12, FALSE)</f>
        <v>9</v>
      </c>
      <c r="G18" s="35">
        <f>VLOOKUP(A18,'LHB v. LHP'!C:AH, 13, FALSE)</f>
        <v>1</v>
      </c>
      <c r="H18" s="35">
        <f>VLOOKUP(A18,'LHB v. LHP'!C:AH, 6, FALSE)</f>
        <v>11</v>
      </c>
      <c r="I18" s="35">
        <f>VLOOKUP(A18,'LHB v. LHP'!C:AH, 25, FALSE)</f>
        <v>1</v>
      </c>
      <c r="J18" s="35">
        <f>VLOOKUP(A18,'LHB v. LHP'!C:AH, 17, FALSE)</f>
        <v>7</v>
      </c>
      <c r="K18" s="36">
        <f>VLOOKUP(A18,'LHB v. LHP'!C:AH, 32, FALSE)</f>
        <v>3</v>
      </c>
      <c r="L18" s="31">
        <f t="shared" si="1"/>
        <v>2.1</v>
      </c>
      <c r="M18" s="17">
        <f t="shared" si="2"/>
        <v>0.6326530612</v>
      </c>
      <c r="N18" s="24">
        <f t="shared" si="3"/>
        <v>0.2380952381</v>
      </c>
      <c r="O18" s="24">
        <f t="shared" si="4"/>
        <v>0.02721088435</v>
      </c>
      <c r="P18" s="24">
        <f t="shared" si="5"/>
        <v>0.5442176871</v>
      </c>
      <c r="Q18" s="24">
        <f t="shared" si="6"/>
        <v>0.006802721088</v>
      </c>
      <c r="R18" s="24">
        <f t="shared" si="7"/>
        <v>0.09523809524</v>
      </c>
      <c r="S18" s="17">
        <f t="shared" si="8"/>
        <v>0.05102040816</v>
      </c>
      <c r="T18" s="31">
        <f t="shared" si="9"/>
        <v>1.595238095</v>
      </c>
      <c r="U18" s="37">
        <f t="shared" si="10"/>
        <v>4563.239241</v>
      </c>
      <c r="V18" s="32"/>
      <c r="W18" s="32"/>
      <c r="X18" s="32"/>
      <c r="Y18" s="32"/>
      <c r="Z18" s="32"/>
      <c r="AA18" s="32"/>
      <c r="AB18" s="32"/>
    </row>
    <row r="19">
      <c r="A19" s="4" t="s">
        <v>55</v>
      </c>
      <c r="B19" s="29"/>
      <c r="C19" s="28">
        <f>VLOOKUP(A19,'LHB v. LHP'!C:AH, 5, FALSE)</f>
        <v>80</v>
      </c>
      <c r="D19" s="34">
        <f>VLOOKUP(A19,'LHB v. LHP'!C:AH, 8, FALSE)</f>
        <v>177</v>
      </c>
      <c r="E19" s="34">
        <f>VLOOKUP(A19,'LHB v. LHP'!C:AH, 31, FALSE)</f>
        <v>25</v>
      </c>
      <c r="F19" s="35">
        <f>VLOOKUP(A19,'LHB v. LHP'!C:AH, 12, FALSE)</f>
        <v>6</v>
      </c>
      <c r="G19" s="35">
        <f>VLOOKUP(A19,'LHB v. LHP'!C:AH, 13, FALSE)</f>
        <v>0</v>
      </c>
      <c r="H19" s="35">
        <f>VLOOKUP(A19,'LHB v. LHP'!C:AH, 6, FALSE)</f>
        <v>11</v>
      </c>
      <c r="I19" s="35">
        <f>VLOOKUP(A19,'LHB v. LHP'!C:AH, 25, FALSE)</f>
        <v>1</v>
      </c>
      <c r="J19" s="35">
        <f>VLOOKUP(A19,'LHB v. LHP'!C:AH, 17, FALSE)</f>
        <v>9</v>
      </c>
      <c r="K19" s="36">
        <f>VLOOKUP(A19,'LHB v. LHP'!C:AH, 32, FALSE)</f>
        <v>0</v>
      </c>
      <c r="L19" s="31">
        <f t="shared" si="1"/>
        <v>2.2125</v>
      </c>
      <c r="M19" s="17">
        <f t="shared" si="2"/>
        <v>0.495049505</v>
      </c>
      <c r="N19" s="24">
        <f t="shared" si="3"/>
        <v>0.1815181518</v>
      </c>
      <c r="O19" s="24">
        <f t="shared" si="4"/>
        <v>0</v>
      </c>
      <c r="P19" s="24">
        <f t="shared" si="5"/>
        <v>0.5280528053</v>
      </c>
      <c r="Q19" s="24">
        <f t="shared" si="6"/>
        <v>0.006600660066</v>
      </c>
      <c r="R19" s="24">
        <f t="shared" si="7"/>
        <v>0.1056105611</v>
      </c>
      <c r="S19" s="17">
        <f t="shared" si="8"/>
        <v>0</v>
      </c>
      <c r="T19" s="31">
        <f t="shared" si="9"/>
        <v>1.316831683</v>
      </c>
      <c r="U19" s="37">
        <f t="shared" si="10"/>
        <v>3766.847111</v>
      </c>
      <c r="V19" s="32"/>
      <c r="W19" s="32"/>
      <c r="X19" s="32"/>
      <c r="Y19" s="32"/>
      <c r="Z19" s="32"/>
      <c r="AA19" s="32"/>
      <c r="AB19" s="32"/>
    </row>
    <row r="20">
      <c r="A20" s="4" t="s">
        <v>534</v>
      </c>
      <c r="B20" s="29"/>
      <c r="C20" s="28">
        <f>VLOOKUP(A20,'LHB v. LHP'!C:AH, 5, FALSE)</f>
        <v>128</v>
      </c>
      <c r="D20" s="34">
        <f>VLOOKUP(A20,'LHB v. LHP'!C:AH, 8, FALSE)</f>
        <v>259</v>
      </c>
      <c r="E20" s="34">
        <f>VLOOKUP(A20,'LHB v. LHP'!C:AH, 31, FALSE)</f>
        <v>39</v>
      </c>
      <c r="F20" s="35">
        <f>VLOOKUP(A20,'LHB v. LHP'!C:AH, 12, FALSE)</f>
        <v>10</v>
      </c>
      <c r="G20" s="35">
        <f>VLOOKUP(A20,'LHB v. LHP'!C:AH, 13, FALSE)</f>
        <v>0</v>
      </c>
      <c r="H20" s="35">
        <f>VLOOKUP(A20,'LHB v. LHP'!C:AH, 6, FALSE)</f>
        <v>10</v>
      </c>
      <c r="I20" s="35">
        <f>VLOOKUP(A20,'LHB v. LHP'!C:AH, 25, FALSE)</f>
        <v>7</v>
      </c>
      <c r="J20" s="35">
        <f>VLOOKUP(A20,'LHB v. LHP'!C:AH, 17, FALSE)</f>
        <v>21</v>
      </c>
      <c r="K20" s="36">
        <f>VLOOKUP(A20,'LHB v. LHP'!C:AH, 32, FALSE)</f>
        <v>0</v>
      </c>
      <c r="L20" s="31">
        <f t="shared" si="1"/>
        <v>2.0234375</v>
      </c>
      <c r="M20" s="17">
        <f t="shared" si="2"/>
        <v>0.4987012987</v>
      </c>
      <c r="N20" s="24">
        <f t="shared" si="3"/>
        <v>0.1948051948</v>
      </c>
      <c r="O20" s="24">
        <f t="shared" si="4"/>
        <v>0</v>
      </c>
      <c r="P20" s="24">
        <f t="shared" si="5"/>
        <v>0.3896103896</v>
      </c>
      <c r="Q20" s="24">
        <f t="shared" si="6"/>
        <v>0.03636363636</v>
      </c>
      <c r="R20" s="24">
        <f t="shared" si="7"/>
        <v>0.1454545455</v>
      </c>
      <c r="S20" s="17">
        <f t="shared" si="8"/>
        <v>0</v>
      </c>
      <c r="T20" s="31">
        <f t="shared" si="9"/>
        <v>1.264935065</v>
      </c>
      <c r="U20" s="37">
        <f t="shared" si="10"/>
        <v>3618.394861</v>
      </c>
      <c r="V20" s="32"/>
      <c r="W20" s="32"/>
      <c r="X20" s="32"/>
      <c r="Y20" s="32"/>
      <c r="Z20" s="32"/>
      <c r="AA20" s="32"/>
      <c r="AB20" s="32"/>
    </row>
    <row r="21">
      <c r="A21" s="4" t="s">
        <v>593</v>
      </c>
      <c r="B21" s="29"/>
      <c r="C21" s="28">
        <f>VLOOKUP(A21,'LHB v. LHP'!C:AH, 5, FALSE)</f>
        <v>63</v>
      </c>
      <c r="D21" s="34">
        <f>VLOOKUP(A21,'LHB v. LHP'!C:AH, 8, FALSE)</f>
        <v>136</v>
      </c>
      <c r="E21" s="34">
        <f>VLOOKUP(A21,'LHB v. LHP'!C:AH, 31, FALSE)</f>
        <v>15</v>
      </c>
      <c r="F21" s="35">
        <f>VLOOKUP(A21,'LHB v. LHP'!C:AH, 12, FALSE)</f>
        <v>12</v>
      </c>
      <c r="G21" s="35">
        <f>VLOOKUP(A21,'LHB v. LHP'!C:AH, 13, FALSE)</f>
        <v>0</v>
      </c>
      <c r="H21" s="35">
        <f>VLOOKUP(A21,'LHB v. LHP'!C:AH, 6, FALSE)</f>
        <v>10</v>
      </c>
      <c r="I21" s="35">
        <f>VLOOKUP(A21,'LHB v. LHP'!C:AH, 25, FALSE)</f>
        <v>2</v>
      </c>
      <c r="J21" s="35">
        <f>VLOOKUP(A21,'LHB v. LHP'!C:AH, 17, FALSE)</f>
        <v>14</v>
      </c>
      <c r="K21" s="36">
        <f>VLOOKUP(A21,'LHB v. LHP'!C:AH, 32, FALSE)</f>
        <v>0</v>
      </c>
      <c r="L21" s="31">
        <f t="shared" si="1"/>
        <v>2.158730159</v>
      </c>
      <c r="M21" s="17">
        <f t="shared" si="2"/>
        <v>0.4580152672</v>
      </c>
      <c r="N21" s="24">
        <f t="shared" si="3"/>
        <v>0.3244274809</v>
      </c>
      <c r="O21" s="24">
        <f t="shared" si="4"/>
        <v>0</v>
      </c>
      <c r="P21" s="24">
        <f t="shared" si="5"/>
        <v>0.572519084</v>
      </c>
      <c r="Q21" s="24">
        <f t="shared" si="6"/>
        <v>0.01526717557</v>
      </c>
      <c r="R21" s="24">
        <f t="shared" si="7"/>
        <v>0.1603053435</v>
      </c>
      <c r="S21" s="17">
        <f t="shared" si="8"/>
        <v>0</v>
      </c>
      <c r="T21" s="31">
        <f t="shared" si="9"/>
        <v>1.530534351</v>
      </c>
      <c r="U21" s="37">
        <f t="shared" si="10"/>
        <v>4378.15172</v>
      </c>
      <c r="V21" s="32"/>
      <c r="W21" s="32"/>
      <c r="X21" s="32"/>
      <c r="Y21" s="32"/>
      <c r="Z21" s="32"/>
      <c r="AA21" s="32"/>
      <c r="AB21" s="32"/>
    </row>
    <row r="22">
      <c r="A22" s="4" t="s">
        <v>311</v>
      </c>
      <c r="B22" s="29"/>
      <c r="C22" s="28">
        <f>VLOOKUP(A22,'LHB v. LHP'!C:AH, 5, FALSE)</f>
        <v>80</v>
      </c>
      <c r="D22" s="34">
        <f>VLOOKUP(A22,'LHB v. LHP'!C:AH, 8, FALSE)</f>
        <v>177</v>
      </c>
      <c r="E22" s="34">
        <f>VLOOKUP(A22,'LHB v. LHP'!C:AH, 31, FALSE)</f>
        <v>22</v>
      </c>
      <c r="F22" s="35">
        <f>VLOOKUP(A22,'LHB v. LHP'!C:AH, 12, FALSE)</f>
        <v>9</v>
      </c>
      <c r="G22" s="35">
        <f>VLOOKUP(A22,'LHB v. LHP'!C:AH, 13, FALSE)</f>
        <v>1</v>
      </c>
      <c r="H22" s="35">
        <f>VLOOKUP(A22,'LHB v. LHP'!C:AH, 6, FALSE)</f>
        <v>10</v>
      </c>
      <c r="I22" s="35">
        <f>VLOOKUP(A22,'LHB v. LHP'!C:AH, 25, FALSE)</f>
        <v>1</v>
      </c>
      <c r="J22" s="35">
        <f>VLOOKUP(A22,'LHB v. LHP'!C:AH, 17, FALSE)</f>
        <v>10</v>
      </c>
      <c r="K22" s="36">
        <f>VLOOKUP(A22,'LHB v. LHP'!C:AH, 32, FALSE)</f>
        <v>4</v>
      </c>
      <c r="L22" s="31">
        <f t="shared" si="1"/>
        <v>2.2125</v>
      </c>
      <c r="M22" s="17">
        <f t="shared" si="2"/>
        <v>0.4653465347</v>
      </c>
      <c r="N22" s="24">
        <f t="shared" si="3"/>
        <v>0.2310231023</v>
      </c>
      <c r="O22" s="24">
        <f t="shared" si="4"/>
        <v>0.02640264026</v>
      </c>
      <c r="P22" s="24">
        <f t="shared" si="5"/>
        <v>0.495049505</v>
      </c>
      <c r="Q22" s="24">
        <f t="shared" si="6"/>
        <v>0.006600660066</v>
      </c>
      <c r="R22" s="24">
        <f t="shared" si="7"/>
        <v>0.1122112211</v>
      </c>
      <c r="S22" s="17">
        <f t="shared" si="8"/>
        <v>0.06600660066</v>
      </c>
      <c r="T22" s="31">
        <f t="shared" si="9"/>
        <v>1.402640264</v>
      </c>
      <c r="U22" s="37">
        <f t="shared" si="10"/>
        <v>4012.30582</v>
      </c>
      <c r="V22" s="32"/>
      <c r="W22" s="32"/>
      <c r="X22" s="32"/>
      <c r="Y22" s="32"/>
      <c r="Z22" s="32"/>
      <c r="AA22" s="32"/>
      <c r="AB22" s="32"/>
    </row>
    <row r="23">
      <c r="A23" s="4" t="s">
        <v>254</v>
      </c>
      <c r="B23" s="29"/>
      <c r="C23" s="28">
        <f>VLOOKUP(A23,'LHB v. LHP'!C:AH, 5, FALSE)</f>
        <v>105</v>
      </c>
      <c r="D23" s="34">
        <f>VLOOKUP(A23,'LHB v. LHP'!C:AH, 8, FALSE)</f>
        <v>202</v>
      </c>
      <c r="E23" s="34">
        <f>VLOOKUP(A23,'LHB v. LHP'!C:AH, 31, FALSE)</f>
        <v>22</v>
      </c>
      <c r="F23" s="35">
        <f>VLOOKUP(A23,'LHB v. LHP'!C:AH, 12, FALSE)</f>
        <v>5</v>
      </c>
      <c r="G23" s="35">
        <f>VLOOKUP(A23,'LHB v. LHP'!C:AH, 13, FALSE)</f>
        <v>0</v>
      </c>
      <c r="H23" s="35">
        <f>VLOOKUP(A23,'LHB v. LHP'!C:AH, 6, FALSE)</f>
        <v>10</v>
      </c>
      <c r="I23" s="35">
        <f>VLOOKUP(A23,'LHB v. LHP'!C:AH, 25, FALSE)</f>
        <v>3</v>
      </c>
      <c r="J23" s="35">
        <f>VLOOKUP(A23,'LHB v. LHP'!C:AH, 17, FALSE)</f>
        <v>21</v>
      </c>
      <c r="K23" s="36">
        <f>VLOOKUP(A23,'LHB v. LHP'!C:AH, 32, FALSE)</f>
        <v>-1</v>
      </c>
      <c r="L23" s="31">
        <f t="shared" si="1"/>
        <v>1.923809524</v>
      </c>
      <c r="M23" s="17">
        <f t="shared" si="2"/>
        <v>0.4298780488</v>
      </c>
      <c r="N23" s="24">
        <f t="shared" si="3"/>
        <v>0.1524390244</v>
      </c>
      <c r="O23" s="24">
        <f t="shared" si="4"/>
        <v>0</v>
      </c>
      <c r="P23" s="24">
        <f t="shared" si="5"/>
        <v>0.4573170732</v>
      </c>
      <c r="Q23" s="24">
        <f t="shared" si="6"/>
        <v>0.01829268293</v>
      </c>
      <c r="R23" s="24">
        <f t="shared" si="7"/>
        <v>0.1707317073</v>
      </c>
      <c r="S23" s="17">
        <f t="shared" si="8"/>
        <v>-0.01524390244</v>
      </c>
      <c r="T23" s="31">
        <f t="shared" si="9"/>
        <v>1.213414634</v>
      </c>
      <c r="U23" s="37">
        <f t="shared" si="10"/>
        <v>3471.018709</v>
      </c>
      <c r="V23" s="32"/>
      <c r="W23" s="32"/>
      <c r="X23" s="32"/>
      <c r="Y23" s="32"/>
      <c r="Z23" s="32"/>
      <c r="AA23" s="32"/>
      <c r="AB23" s="32"/>
    </row>
    <row r="24">
      <c r="A24" s="4" t="s">
        <v>466</v>
      </c>
      <c r="B24" s="29"/>
      <c r="C24" s="28">
        <f>VLOOKUP(A24,'LHB v. LHP'!C:AH, 5, FALSE)</f>
        <v>113</v>
      </c>
      <c r="D24" s="34">
        <f>VLOOKUP(A24,'LHB v. LHP'!C:AH, 8, FALSE)</f>
        <v>224</v>
      </c>
      <c r="E24" s="34">
        <f>VLOOKUP(A24,'LHB v. LHP'!C:AH, 31, FALSE)</f>
        <v>22</v>
      </c>
      <c r="F24" s="35">
        <f>VLOOKUP(A24,'LHB v. LHP'!C:AH, 12, FALSE)</f>
        <v>6</v>
      </c>
      <c r="G24" s="35">
        <f>VLOOKUP(A24,'LHB v. LHP'!C:AH, 13, FALSE)</f>
        <v>0</v>
      </c>
      <c r="H24" s="35">
        <f>VLOOKUP(A24,'LHB v. LHP'!C:AH, 6, FALSE)</f>
        <v>10</v>
      </c>
      <c r="I24" s="35">
        <f>VLOOKUP(A24,'LHB v. LHP'!C:AH, 25, FALSE)</f>
        <v>3</v>
      </c>
      <c r="J24" s="35">
        <f>VLOOKUP(A24,'LHB v. LHP'!C:AH, 17, FALSE)</f>
        <v>24</v>
      </c>
      <c r="K24" s="36">
        <f>VLOOKUP(A24,'LHB v. LHP'!C:AH, 32, FALSE)</f>
        <v>1</v>
      </c>
      <c r="L24" s="31">
        <f t="shared" si="1"/>
        <v>1.982300885</v>
      </c>
      <c r="M24" s="17">
        <f t="shared" si="2"/>
        <v>0.4028571429</v>
      </c>
      <c r="N24" s="24">
        <f t="shared" si="3"/>
        <v>0.1571428571</v>
      </c>
      <c r="O24" s="24">
        <f t="shared" si="4"/>
        <v>0</v>
      </c>
      <c r="P24" s="24">
        <f t="shared" si="5"/>
        <v>0.4285714286</v>
      </c>
      <c r="Q24" s="24">
        <f t="shared" si="6"/>
        <v>0.01714285714</v>
      </c>
      <c r="R24" s="24">
        <f t="shared" si="7"/>
        <v>0.1771428571</v>
      </c>
      <c r="S24" s="17">
        <f t="shared" si="8"/>
        <v>0.01428571429</v>
      </c>
      <c r="T24" s="31">
        <f t="shared" si="9"/>
        <v>1.197142857</v>
      </c>
      <c r="U24" s="37">
        <f t="shared" si="10"/>
        <v>3424.472672</v>
      </c>
      <c r="V24" s="32"/>
      <c r="W24" s="32"/>
      <c r="X24" s="32"/>
      <c r="Y24" s="32"/>
      <c r="Z24" s="32"/>
      <c r="AA24" s="32"/>
      <c r="AB24" s="32"/>
    </row>
    <row r="25">
      <c r="A25" s="4" t="s">
        <v>325</v>
      </c>
      <c r="B25" s="29"/>
      <c r="C25" s="28">
        <f>VLOOKUP(A25,'LHB v. LHP'!C:AH, 5, FALSE)</f>
        <v>133</v>
      </c>
      <c r="D25" s="34">
        <f>VLOOKUP(A25,'LHB v. LHP'!C:AH, 8, FALSE)</f>
        <v>295</v>
      </c>
      <c r="E25" s="34">
        <f>VLOOKUP(A25,'LHB v. LHP'!C:AH, 31, FALSE)</f>
        <v>50</v>
      </c>
      <c r="F25" s="35">
        <f>VLOOKUP(A25,'LHB v. LHP'!C:AH, 12, FALSE)</f>
        <v>11</v>
      </c>
      <c r="G25" s="35">
        <f>VLOOKUP(A25,'LHB v. LHP'!C:AH, 13, FALSE)</f>
        <v>1</v>
      </c>
      <c r="H25" s="35">
        <f>VLOOKUP(A25,'LHB v. LHP'!C:AH, 6, FALSE)</f>
        <v>10</v>
      </c>
      <c r="I25" s="35">
        <f>VLOOKUP(A25,'LHB v. LHP'!C:AH, 25, FALSE)</f>
        <v>0</v>
      </c>
      <c r="J25" s="35">
        <f>VLOOKUP(A25,'LHB v. LHP'!C:AH, 17, FALSE)</f>
        <v>16</v>
      </c>
      <c r="K25" s="36">
        <f>VLOOKUP(A25,'LHB v. LHP'!C:AH, 32, FALSE)</f>
        <v>4</v>
      </c>
      <c r="L25" s="31">
        <f t="shared" si="1"/>
        <v>2.218045113</v>
      </c>
      <c r="M25" s="17">
        <f t="shared" si="2"/>
        <v>0.5344418052</v>
      </c>
      <c r="N25" s="24">
        <f t="shared" si="3"/>
        <v>0.190023753</v>
      </c>
      <c r="O25" s="24">
        <f t="shared" si="4"/>
        <v>0.0190023753</v>
      </c>
      <c r="P25" s="24">
        <f t="shared" si="5"/>
        <v>0.3562945368</v>
      </c>
      <c r="Q25" s="24">
        <f t="shared" si="6"/>
        <v>0</v>
      </c>
      <c r="R25" s="24">
        <f t="shared" si="7"/>
        <v>0.109263658</v>
      </c>
      <c r="S25" s="17">
        <f t="shared" si="8"/>
        <v>0.04750593824</v>
      </c>
      <c r="T25" s="31">
        <f t="shared" si="9"/>
        <v>1.256532067</v>
      </c>
      <c r="U25" s="37">
        <f t="shared" si="10"/>
        <v>3594.357764</v>
      </c>
      <c r="V25" s="32"/>
      <c r="W25" s="32"/>
      <c r="X25" s="32"/>
      <c r="Y25" s="32"/>
      <c r="Z25" s="32"/>
      <c r="AA25" s="32"/>
      <c r="AB25" s="32"/>
    </row>
    <row r="26">
      <c r="A26" s="4" t="s">
        <v>590</v>
      </c>
      <c r="B26" s="29"/>
      <c r="C26" s="28">
        <f>VLOOKUP(A26,'LHB v. LHP'!C:AH, 5, FALSE)</f>
        <v>135</v>
      </c>
      <c r="D26" s="34">
        <f>VLOOKUP(A26,'LHB v. LHP'!C:AH, 8, FALSE)</f>
        <v>254</v>
      </c>
      <c r="E26" s="34">
        <f>VLOOKUP(A26,'LHB v. LHP'!C:AH, 31, FALSE)</f>
        <v>36</v>
      </c>
      <c r="F26" s="35">
        <f>VLOOKUP(A26,'LHB v. LHP'!C:AH, 12, FALSE)</f>
        <v>15</v>
      </c>
      <c r="G26" s="35">
        <f>VLOOKUP(A26,'LHB v. LHP'!C:AH, 13, FALSE)</f>
        <v>3</v>
      </c>
      <c r="H26" s="35">
        <f>VLOOKUP(A26,'LHB v. LHP'!C:AH, 6, FALSE)</f>
        <v>10</v>
      </c>
      <c r="I26" s="35">
        <f>VLOOKUP(A26,'LHB v. LHP'!C:AH, 25, FALSE)</f>
        <v>2</v>
      </c>
      <c r="J26" s="35">
        <f>VLOOKUP(A26,'LHB v. LHP'!C:AH, 17, FALSE)</f>
        <v>29</v>
      </c>
      <c r="K26" s="36">
        <f>VLOOKUP(A26,'LHB v. LHP'!C:AH, 32, FALSE)</f>
        <v>4</v>
      </c>
      <c r="L26" s="31">
        <f t="shared" si="1"/>
        <v>1.881481481</v>
      </c>
      <c r="M26" s="17">
        <f t="shared" si="2"/>
        <v>0.4815789474</v>
      </c>
      <c r="N26" s="24">
        <f t="shared" si="3"/>
        <v>0.2631578947</v>
      </c>
      <c r="O26" s="24">
        <f t="shared" si="4"/>
        <v>0.06315789474</v>
      </c>
      <c r="P26" s="24">
        <f t="shared" si="5"/>
        <v>0.3947368421</v>
      </c>
      <c r="Q26" s="24">
        <f t="shared" si="6"/>
        <v>0.01052631579</v>
      </c>
      <c r="R26" s="24">
        <f t="shared" si="7"/>
        <v>0.1894736842</v>
      </c>
      <c r="S26" s="17">
        <f t="shared" si="8"/>
        <v>0.05263157895</v>
      </c>
      <c r="T26" s="31">
        <f t="shared" si="9"/>
        <v>1.455263158</v>
      </c>
      <c r="U26" s="37">
        <f t="shared" si="10"/>
        <v>4162.835609</v>
      </c>
      <c r="V26" s="32"/>
      <c r="W26" s="32"/>
      <c r="X26" s="32"/>
      <c r="Y26" s="32"/>
      <c r="Z26" s="32"/>
      <c r="AA26" s="32"/>
      <c r="AB26" s="32"/>
    </row>
    <row r="27">
      <c r="A27" s="4" t="s">
        <v>547</v>
      </c>
      <c r="B27" s="29"/>
      <c r="C27" s="28">
        <f>VLOOKUP(A27,'LHB v. LHP'!C:AH, 5, FALSE)</f>
        <v>70</v>
      </c>
      <c r="D27" s="34">
        <f>VLOOKUP(A27,'LHB v. LHP'!C:AH, 8, FALSE)</f>
        <v>138</v>
      </c>
      <c r="E27" s="34">
        <f>VLOOKUP(A27,'LHB v. LHP'!C:AH, 31, FALSE)</f>
        <v>13</v>
      </c>
      <c r="F27" s="35">
        <f>VLOOKUP(A27,'LHB v. LHP'!C:AH, 12, FALSE)</f>
        <v>2</v>
      </c>
      <c r="G27" s="35">
        <f>VLOOKUP(A27,'LHB v. LHP'!C:AH, 13, FALSE)</f>
        <v>3</v>
      </c>
      <c r="H27" s="35">
        <f>VLOOKUP(A27,'LHB v. LHP'!C:AH, 6, FALSE)</f>
        <v>9</v>
      </c>
      <c r="I27" s="35">
        <f>VLOOKUP(A27,'LHB v. LHP'!C:AH, 25, FALSE)</f>
        <v>2</v>
      </c>
      <c r="J27" s="35">
        <f>VLOOKUP(A27,'LHB v. LHP'!C:AH, 17, FALSE)</f>
        <v>7</v>
      </c>
      <c r="K27" s="36">
        <f>VLOOKUP(A27,'LHB v. LHP'!C:AH, 32, FALSE)</f>
        <v>0</v>
      </c>
      <c r="L27" s="31">
        <f t="shared" si="1"/>
        <v>1.971428571</v>
      </c>
      <c r="M27" s="17">
        <f t="shared" si="2"/>
        <v>0.4318181818</v>
      </c>
      <c r="N27" s="24">
        <f t="shared" si="3"/>
        <v>0.1325757576</v>
      </c>
      <c r="O27" s="24">
        <f t="shared" si="4"/>
        <v>0.09090909091</v>
      </c>
      <c r="P27" s="24">
        <f t="shared" si="5"/>
        <v>0.5303030303</v>
      </c>
      <c r="Q27" s="24">
        <f t="shared" si="6"/>
        <v>0.01515151515</v>
      </c>
      <c r="R27" s="24">
        <f t="shared" si="7"/>
        <v>0.1060606061</v>
      </c>
      <c r="S27" s="17">
        <f t="shared" si="8"/>
        <v>0</v>
      </c>
      <c r="T27" s="31">
        <f t="shared" si="9"/>
        <v>1.306818182</v>
      </c>
      <c r="U27" s="37">
        <f t="shared" si="10"/>
        <v>3738.20311</v>
      </c>
      <c r="V27" s="32"/>
      <c r="W27" s="32"/>
      <c r="X27" s="32"/>
      <c r="Y27" s="32"/>
      <c r="Z27" s="32"/>
      <c r="AA27" s="32"/>
      <c r="AB27" s="32"/>
    </row>
    <row r="28">
      <c r="A28" s="4" t="s">
        <v>578</v>
      </c>
      <c r="B28" s="29"/>
      <c r="C28" s="28">
        <f>VLOOKUP(A28,'LHB v. LHP'!C:AH, 5, FALSE)</f>
        <v>102</v>
      </c>
      <c r="D28" s="34">
        <f>VLOOKUP(A28,'LHB v. LHP'!C:AH, 8, FALSE)</f>
        <v>224</v>
      </c>
      <c r="E28" s="34">
        <f>VLOOKUP(A28,'LHB v. LHP'!C:AH, 31, FALSE)</f>
        <v>18</v>
      </c>
      <c r="F28" s="35">
        <f>VLOOKUP(A28,'LHB v. LHP'!C:AH, 12, FALSE)</f>
        <v>14</v>
      </c>
      <c r="G28" s="35">
        <f>VLOOKUP(A28,'LHB v. LHP'!C:AH, 13, FALSE)</f>
        <v>0</v>
      </c>
      <c r="H28" s="35">
        <f>VLOOKUP(A28,'LHB v. LHP'!C:AH, 6, FALSE)</f>
        <v>9</v>
      </c>
      <c r="I28" s="35">
        <f>VLOOKUP(A28,'LHB v. LHP'!C:AH, 25, FALSE)</f>
        <v>3</v>
      </c>
      <c r="J28" s="35">
        <f>VLOOKUP(A28,'LHB v. LHP'!C:AH, 17, FALSE)</f>
        <v>22</v>
      </c>
      <c r="K28" s="36">
        <f>VLOOKUP(A28,'LHB v. LHP'!C:AH, 32, FALSE)</f>
        <v>2</v>
      </c>
      <c r="L28" s="31">
        <f t="shared" si="1"/>
        <v>2.196078431</v>
      </c>
      <c r="M28" s="17">
        <f t="shared" si="2"/>
        <v>0.3685714286</v>
      </c>
      <c r="N28" s="24">
        <f t="shared" si="3"/>
        <v>0.2714285714</v>
      </c>
      <c r="O28" s="24">
        <f t="shared" si="4"/>
        <v>0</v>
      </c>
      <c r="P28" s="24">
        <f t="shared" si="5"/>
        <v>0.4</v>
      </c>
      <c r="Q28" s="24">
        <f t="shared" si="6"/>
        <v>0.01714285714</v>
      </c>
      <c r="R28" s="24">
        <f t="shared" si="7"/>
        <v>0.1657142857</v>
      </c>
      <c r="S28" s="17">
        <f t="shared" si="8"/>
        <v>0.02857142857</v>
      </c>
      <c r="T28" s="31">
        <f t="shared" si="9"/>
        <v>1.251428571</v>
      </c>
      <c r="U28" s="37">
        <f t="shared" si="10"/>
        <v>3579.759022</v>
      </c>
      <c r="V28" s="32"/>
      <c r="W28" s="32"/>
      <c r="X28" s="32"/>
      <c r="Y28" s="32"/>
      <c r="Z28" s="32"/>
      <c r="AA28" s="32"/>
      <c r="AB28" s="32"/>
    </row>
    <row r="29">
      <c r="A29" s="4" t="s">
        <v>529</v>
      </c>
      <c r="B29" s="29"/>
      <c r="C29" s="28">
        <f>VLOOKUP(A29,'LHB v. LHP'!C:AH, 5, FALSE)</f>
        <v>113</v>
      </c>
      <c r="D29" s="34">
        <f>VLOOKUP(A29,'LHB v. LHP'!C:AH, 8, FALSE)</f>
        <v>204</v>
      </c>
      <c r="E29" s="34">
        <f>VLOOKUP(A29,'LHB v. LHP'!C:AH, 31, FALSE)</f>
        <v>30</v>
      </c>
      <c r="F29" s="35">
        <f>VLOOKUP(A29,'LHB v. LHP'!C:AH, 12, FALSE)</f>
        <v>8</v>
      </c>
      <c r="G29" s="35">
        <f>VLOOKUP(A29,'LHB v. LHP'!C:AH, 13, FALSE)</f>
        <v>0</v>
      </c>
      <c r="H29" s="35">
        <f>VLOOKUP(A29,'LHB v. LHP'!C:AH, 6, FALSE)</f>
        <v>9</v>
      </c>
      <c r="I29" s="35">
        <f>VLOOKUP(A29,'LHB v. LHP'!C:AH, 25, FALSE)</f>
        <v>2</v>
      </c>
      <c r="J29" s="35">
        <f>VLOOKUP(A29,'LHB v. LHP'!C:AH, 17, FALSE)</f>
        <v>17</v>
      </c>
      <c r="K29" s="36">
        <f>VLOOKUP(A29,'LHB v. LHP'!C:AH, 32, FALSE)</f>
        <v>-1</v>
      </c>
      <c r="L29" s="31">
        <f t="shared" si="1"/>
        <v>1.805309735</v>
      </c>
      <c r="M29" s="17">
        <f t="shared" si="2"/>
        <v>0.5</v>
      </c>
      <c r="N29" s="24">
        <f t="shared" si="3"/>
        <v>0.196969697</v>
      </c>
      <c r="O29" s="24">
        <f t="shared" si="4"/>
        <v>0</v>
      </c>
      <c r="P29" s="24">
        <f t="shared" si="5"/>
        <v>0.4242424242</v>
      </c>
      <c r="Q29" s="24">
        <f t="shared" si="6"/>
        <v>0.01212121212</v>
      </c>
      <c r="R29" s="24">
        <f t="shared" si="7"/>
        <v>0.1454545455</v>
      </c>
      <c r="S29" s="17">
        <f t="shared" si="8"/>
        <v>-0.01515151515</v>
      </c>
      <c r="T29" s="31">
        <f t="shared" si="9"/>
        <v>1.263636364</v>
      </c>
      <c r="U29" s="37">
        <f t="shared" si="10"/>
        <v>3614.679876</v>
      </c>
      <c r="V29" s="32"/>
      <c r="W29" s="32"/>
      <c r="X29" s="32"/>
      <c r="Y29" s="32"/>
      <c r="Z29" s="32"/>
      <c r="AA29" s="32"/>
      <c r="AB29" s="32"/>
    </row>
    <row r="30">
      <c r="A30" s="4" t="s">
        <v>572</v>
      </c>
      <c r="B30" s="29"/>
      <c r="C30" s="28">
        <f>VLOOKUP(A30,'LHB v. LHP'!C:AH, 5, FALSE)</f>
        <v>107</v>
      </c>
      <c r="D30" s="34">
        <f>VLOOKUP(A30,'LHB v. LHP'!C:AH, 8, FALSE)</f>
        <v>208</v>
      </c>
      <c r="E30" s="34">
        <f>VLOOKUP(A30,'LHB v. LHP'!C:AH, 31, FALSE)</f>
        <v>30</v>
      </c>
      <c r="F30" s="35">
        <f>VLOOKUP(A30,'LHB v. LHP'!C:AH, 12, FALSE)</f>
        <v>8</v>
      </c>
      <c r="G30" s="35">
        <f>VLOOKUP(A30,'LHB v. LHP'!C:AH, 13, FALSE)</f>
        <v>3</v>
      </c>
      <c r="H30" s="35">
        <f>VLOOKUP(A30,'LHB v. LHP'!C:AH, 6, FALSE)</f>
        <v>9</v>
      </c>
      <c r="I30" s="35">
        <f>VLOOKUP(A30,'LHB v. LHP'!C:AH, 25, FALSE)</f>
        <v>1</v>
      </c>
      <c r="J30" s="35">
        <f>VLOOKUP(A30,'LHB v. LHP'!C:AH, 17, FALSE)</f>
        <v>11</v>
      </c>
      <c r="K30" s="36">
        <f>VLOOKUP(A30,'LHB v. LHP'!C:AH, 32, FALSE)</f>
        <v>0</v>
      </c>
      <c r="L30" s="31">
        <f t="shared" si="1"/>
        <v>1.943925234</v>
      </c>
      <c r="M30" s="17">
        <f t="shared" si="2"/>
        <v>0.494011976</v>
      </c>
      <c r="N30" s="24">
        <f t="shared" si="3"/>
        <v>0.1946107784</v>
      </c>
      <c r="O30" s="24">
        <f t="shared" si="4"/>
        <v>0.07185628743</v>
      </c>
      <c r="P30" s="24">
        <f t="shared" si="5"/>
        <v>0.4191616766</v>
      </c>
      <c r="Q30" s="24">
        <f t="shared" si="6"/>
        <v>0.005988023952</v>
      </c>
      <c r="R30" s="24">
        <f t="shared" si="7"/>
        <v>0.1077844311</v>
      </c>
      <c r="S30" s="17">
        <f t="shared" si="8"/>
        <v>0</v>
      </c>
      <c r="T30" s="31">
        <f t="shared" si="9"/>
        <v>1.293413174</v>
      </c>
      <c r="U30" s="37">
        <f t="shared" si="10"/>
        <v>3699.857574</v>
      </c>
      <c r="V30" s="32"/>
      <c r="W30" s="32"/>
      <c r="X30" s="32"/>
      <c r="Y30" s="32"/>
      <c r="Z30" s="32"/>
      <c r="AA30" s="32"/>
      <c r="AB30" s="32"/>
    </row>
    <row r="31">
      <c r="A31" s="4" t="s">
        <v>485</v>
      </c>
      <c r="B31" s="29"/>
      <c r="C31" s="28">
        <f>VLOOKUP(A31,'LHB v. LHP'!C:AH, 5, FALSE)</f>
        <v>101</v>
      </c>
      <c r="D31" s="34">
        <f>VLOOKUP(A31,'LHB v. LHP'!C:AH, 8, FALSE)</f>
        <v>169</v>
      </c>
      <c r="E31" s="34">
        <f>VLOOKUP(A31,'LHB v. LHP'!C:AH, 31, FALSE)</f>
        <v>19</v>
      </c>
      <c r="F31" s="35">
        <f>VLOOKUP(A31,'LHB v. LHP'!C:AH, 12, FALSE)</f>
        <v>4</v>
      </c>
      <c r="G31" s="35">
        <f>VLOOKUP(A31,'LHB v. LHP'!C:AH, 13, FALSE)</f>
        <v>1</v>
      </c>
      <c r="H31" s="35">
        <f>VLOOKUP(A31,'LHB v. LHP'!C:AH, 6, FALSE)</f>
        <v>8</v>
      </c>
      <c r="I31" s="35">
        <f>VLOOKUP(A31,'LHB v. LHP'!C:AH, 25, FALSE)</f>
        <v>3</v>
      </c>
      <c r="J31" s="35">
        <f>VLOOKUP(A31,'LHB v. LHP'!C:AH, 17, FALSE)</f>
        <v>17</v>
      </c>
      <c r="K31" s="36">
        <f>VLOOKUP(A31,'LHB v. LHP'!C:AH, 32, FALSE)</f>
        <v>0</v>
      </c>
      <c r="L31" s="31">
        <f t="shared" si="1"/>
        <v>1.673267327</v>
      </c>
      <c r="M31" s="17">
        <f t="shared" si="2"/>
        <v>0.4474576271</v>
      </c>
      <c r="N31" s="24">
        <f t="shared" si="3"/>
        <v>0.1525423729</v>
      </c>
      <c r="O31" s="24">
        <f t="shared" si="4"/>
        <v>0.02711864407</v>
      </c>
      <c r="P31" s="24">
        <f t="shared" si="5"/>
        <v>0.4406779661</v>
      </c>
      <c r="Q31" s="24">
        <f t="shared" si="6"/>
        <v>0.02033898305</v>
      </c>
      <c r="R31" s="24">
        <f t="shared" si="7"/>
        <v>0.1627118644</v>
      </c>
      <c r="S31" s="17">
        <f t="shared" si="8"/>
        <v>0</v>
      </c>
      <c r="T31" s="31">
        <f t="shared" si="9"/>
        <v>1.250847458</v>
      </c>
      <c r="U31" s="37">
        <f t="shared" si="10"/>
        <v>3578.096724</v>
      </c>
      <c r="V31" s="32"/>
      <c r="W31" s="32"/>
      <c r="X31" s="32"/>
      <c r="Y31" s="32"/>
      <c r="Z31" s="32"/>
      <c r="AA31" s="32"/>
      <c r="AB31" s="32"/>
    </row>
    <row r="32">
      <c r="A32" s="4" t="s">
        <v>106</v>
      </c>
      <c r="B32" s="29"/>
      <c r="C32" s="28">
        <f>VLOOKUP(A32,'LHB v. LHP'!C:AH, 5, FALSE)</f>
        <v>111</v>
      </c>
      <c r="D32" s="34">
        <f>VLOOKUP(A32,'LHB v. LHP'!C:AH, 8, FALSE)</f>
        <v>265</v>
      </c>
      <c r="E32" s="34">
        <f>VLOOKUP(A32,'LHB v. LHP'!C:AH, 31, FALSE)</f>
        <v>42</v>
      </c>
      <c r="F32" s="35">
        <f>VLOOKUP(A32,'LHB v. LHP'!C:AH, 12, FALSE)</f>
        <v>14</v>
      </c>
      <c r="G32" s="35">
        <f>VLOOKUP(A32,'LHB v. LHP'!C:AH, 13, FALSE)</f>
        <v>0</v>
      </c>
      <c r="H32" s="35">
        <f>VLOOKUP(A32,'LHB v. LHP'!C:AH, 6, FALSE)</f>
        <v>8</v>
      </c>
      <c r="I32" s="35">
        <f>VLOOKUP(A32,'LHB v. LHP'!C:AH, 25, FALSE)</f>
        <v>5</v>
      </c>
      <c r="J32" s="35">
        <f>VLOOKUP(A32,'LHB v. LHP'!C:AH, 17, FALSE)</f>
        <v>24</v>
      </c>
      <c r="K32" s="36">
        <f>VLOOKUP(A32,'LHB v. LHP'!C:AH, 32, FALSE)</f>
        <v>8</v>
      </c>
      <c r="L32" s="31">
        <f t="shared" si="1"/>
        <v>2.387387387</v>
      </c>
      <c r="M32" s="17">
        <f t="shared" si="2"/>
        <v>0.5140664962</v>
      </c>
      <c r="N32" s="24">
        <f t="shared" si="3"/>
        <v>0.2429667519</v>
      </c>
      <c r="O32" s="24">
        <f t="shared" si="4"/>
        <v>0</v>
      </c>
      <c r="P32" s="24">
        <f t="shared" si="5"/>
        <v>0.3324808184</v>
      </c>
      <c r="Q32" s="24">
        <f t="shared" si="6"/>
        <v>0.02557544757</v>
      </c>
      <c r="R32" s="24">
        <f t="shared" si="7"/>
        <v>0.1585677749</v>
      </c>
      <c r="S32" s="17">
        <f t="shared" si="8"/>
        <v>0.1023017903</v>
      </c>
      <c r="T32" s="31">
        <f t="shared" si="9"/>
        <v>1.375959079</v>
      </c>
      <c r="U32" s="37">
        <f t="shared" si="10"/>
        <v>3935.983276</v>
      </c>
      <c r="V32" s="32"/>
      <c r="W32" s="32"/>
      <c r="X32" s="32"/>
      <c r="Y32" s="32"/>
      <c r="Z32" s="32"/>
      <c r="AA32" s="32"/>
      <c r="AB32" s="32"/>
    </row>
    <row r="33">
      <c r="A33" s="4" t="s">
        <v>472</v>
      </c>
      <c r="B33" s="29"/>
      <c r="C33" s="28">
        <f>VLOOKUP(A33,'LHB v. LHP'!C:AH, 5, FALSE)</f>
        <v>108</v>
      </c>
      <c r="D33" s="34">
        <f>VLOOKUP(A33,'LHB v. LHP'!C:AH, 8, FALSE)</f>
        <v>212</v>
      </c>
      <c r="E33" s="34">
        <f>VLOOKUP(A33,'LHB v. LHP'!C:AH, 31, FALSE)</f>
        <v>34</v>
      </c>
      <c r="F33" s="35">
        <f>VLOOKUP(A33,'LHB v. LHP'!C:AH, 12, FALSE)</f>
        <v>8</v>
      </c>
      <c r="G33" s="35">
        <f>VLOOKUP(A33,'LHB v. LHP'!C:AH, 13, FALSE)</f>
        <v>0</v>
      </c>
      <c r="H33" s="35">
        <f>VLOOKUP(A33,'LHB v. LHP'!C:AH, 6, FALSE)</f>
        <v>8</v>
      </c>
      <c r="I33" s="35">
        <f>VLOOKUP(A33,'LHB v. LHP'!C:AH, 25, FALSE)</f>
        <v>2</v>
      </c>
      <c r="J33" s="35">
        <f>VLOOKUP(A33,'LHB v. LHP'!C:AH, 17, FALSE)</f>
        <v>17</v>
      </c>
      <c r="K33" s="36">
        <f>VLOOKUP(A33,'LHB v. LHP'!C:AH, 32, FALSE)</f>
        <v>0</v>
      </c>
      <c r="L33" s="31">
        <f t="shared" si="1"/>
        <v>1.962962963</v>
      </c>
      <c r="M33" s="17">
        <f t="shared" si="2"/>
        <v>0.5236686391</v>
      </c>
      <c r="N33" s="24">
        <f t="shared" si="3"/>
        <v>0.1923076923</v>
      </c>
      <c r="O33" s="24">
        <f t="shared" si="4"/>
        <v>0</v>
      </c>
      <c r="P33" s="24">
        <f t="shared" si="5"/>
        <v>0.3846153846</v>
      </c>
      <c r="Q33" s="24">
        <f t="shared" si="6"/>
        <v>0.01183431953</v>
      </c>
      <c r="R33" s="24">
        <f t="shared" si="7"/>
        <v>0.1420118343</v>
      </c>
      <c r="S33" s="17">
        <f t="shared" si="8"/>
        <v>0</v>
      </c>
      <c r="T33" s="31">
        <f t="shared" si="9"/>
        <v>1.25443787</v>
      </c>
      <c r="U33" s="37">
        <f t="shared" si="10"/>
        <v>3588.367235</v>
      </c>
      <c r="V33" s="32"/>
      <c r="W33" s="32"/>
      <c r="X33" s="32"/>
      <c r="Y33" s="32"/>
      <c r="Z33" s="32"/>
      <c r="AA33" s="32"/>
      <c r="AB33" s="32"/>
    </row>
    <row r="34">
      <c r="A34" s="4" t="s">
        <v>565</v>
      </c>
      <c r="B34" s="29"/>
      <c r="C34" s="28">
        <f>VLOOKUP(A34,'LHB v. LHP'!C:AH, 5, FALSE)</f>
        <v>78</v>
      </c>
      <c r="D34" s="34">
        <f>VLOOKUP(A34,'LHB v. LHP'!C:AH, 8, FALSE)</f>
        <v>148</v>
      </c>
      <c r="E34" s="34">
        <f>VLOOKUP(A34,'LHB v. LHP'!C:AH, 31, FALSE)</f>
        <v>20</v>
      </c>
      <c r="F34" s="35">
        <f>VLOOKUP(A34,'LHB v. LHP'!C:AH, 12, FALSE)</f>
        <v>12</v>
      </c>
      <c r="G34" s="35">
        <f>VLOOKUP(A34,'LHB v. LHP'!C:AH, 13, FALSE)</f>
        <v>1</v>
      </c>
      <c r="H34" s="35">
        <f>VLOOKUP(A34,'LHB v. LHP'!C:AH, 6, FALSE)</f>
        <v>8</v>
      </c>
      <c r="I34" s="35">
        <f>VLOOKUP(A34,'LHB v. LHP'!C:AH, 25, FALSE)</f>
        <v>2</v>
      </c>
      <c r="J34" s="35">
        <f>VLOOKUP(A34,'LHB v. LHP'!C:AH, 17, FALSE)</f>
        <v>14</v>
      </c>
      <c r="K34" s="36">
        <f>VLOOKUP(A34,'LHB v. LHP'!C:AH, 32, FALSE)</f>
        <v>2</v>
      </c>
      <c r="L34" s="31">
        <f t="shared" si="1"/>
        <v>1.897435897</v>
      </c>
      <c r="M34" s="17">
        <f t="shared" si="2"/>
        <v>0.4927007299</v>
      </c>
      <c r="N34" s="24">
        <f t="shared" si="3"/>
        <v>0.3102189781</v>
      </c>
      <c r="O34" s="24">
        <f t="shared" si="4"/>
        <v>0.02919708029</v>
      </c>
      <c r="P34" s="24">
        <f t="shared" si="5"/>
        <v>0.4744525547</v>
      </c>
      <c r="Q34" s="24">
        <f t="shared" si="6"/>
        <v>0.01459854015</v>
      </c>
      <c r="R34" s="24">
        <f t="shared" si="7"/>
        <v>0.1532846715</v>
      </c>
      <c r="S34" s="17">
        <f t="shared" si="8"/>
        <v>0.03649635036</v>
      </c>
      <c r="T34" s="31">
        <f t="shared" si="9"/>
        <v>1.510948905</v>
      </c>
      <c r="U34" s="37">
        <f t="shared" si="10"/>
        <v>4322.126807</v>
      </c>
      <c r="V34" s="32"/>
      <c r="W34" s="32"/>
      <c r="X34" s="32"/>
      <c r="Y34" s="32"/>
      <c r="Z34" s="32"/>
      <c r="AA34" s="32"/>
      <c r="AB34" s="32"/>
    </row>
    <row r="35">
      <c r="A35" s="4" t="s">
        <v>481</v>
      </c>
      <c r="B35" s="29"/>
      <c r="C35" s="28">
        <f>VLOOKUP(A35,'LHB v. LHP'!C:AH, 5, FALSE)</f>
        <v>130</v>
      </c>
      <c r="D35" s="34">
        <f>VLOOKUP(A35,'LHB v. LHP'!C:AH, 8, FALSE)</f>
        <v>279</v>
      </c>
      <c r="E35" s="34">
        <f>VLOOKUP(A35,'LHB v. LHP'!C:AH, 31, FALSE)</f>
        <v>43</v>
      </c>
      <c r="F35" s="35">
        <f>VLOOKUP(A35,'LHB v. LHP'!C:AH, 12, FALSE)</f>
        <v>19</v>
      </c>
      <c r="G35" s="35">
        <f>VLOOKUP(A35,'LHB v. LHP'!C:AH, 13, FALSE)</f>
        <v>0</v>
      </c>
      <c r="H35" s="35">
        <f>VLOOKUP(A35,'LHB v. LHP'!C:AH, 6, FALSE)</f>
        <v>7</v>
      </c>
      <c r="I35" s="35">
        <f>VLOOKUP(A35,'LHB v. LHP'!C:AH, 25, FALSE)</f>
        <v>6</v>
      </c>
      <c r="J35" s="35">
        <f>VLOOKUP(A35,'LHB v. LHP'!C:AH, 17, FALSE)</f>
        <v>9</v>
      </c>
      <c r="K35" s="36">
        <f>VLOOKUP(A35,'LHB v. LHP'!C:AH, 32, FALSE)</f>
        <v>-1</v>
      </c>
      <c r="L35" s="31">
        <f t="shared" si="1"/>
        <v>2.146153846</v>
      </c>
      <c r="M35" s="17">
        <f t="shared" si="2"/>
        <v>0.5037037037</v>
      </c>
      <c r="N35" s="24">
        <f t="shared" si="3"/>
        <v>0.2962962963</v>
      </c>
      <c r="O35" s="24">
        <f t="shared" si="4"/>
        <v>0</v>
      </c>
      <c r="P35" s="24">
        <f t="shared" si="5"/>
        <v>0.2962962963</v>
      </c>
      <c r="Q35" s="24">
        <f t="shared" si="6"/>
        <v>0.02962962963</v>
      </c>
      <c r="R35" s="24">
        <f t="shared" si="7"/>
        <v>0.07901234568</v>
      </c>
      <c r="S35" s="17">
        <f t="shared" si="8"/>
        <v>-0.01234567901</v>
      </c>
      <c r="T35" s="31">
        <f t="shared" si="9"/>
        <v>1.192592593</v>
      </c>
      <c r="U35" s="37">
        <f t="shared" si="10"/>
        <v>3411.456467</v>
      </c>
      <c r="V35" s="32"/>
      <c r="W35" s="32"/>
      <c r="X35" s="32"/>
      <c r="Y35" s="32"/>
      <c r="Z35" s="32"/>
      <c r="AA35" s="32"/>
      <c r="AB35" s="32"/>
    </row>
    <row r="36">
      <c r="A36" s="4" t="s">
        <v>327</v>
      </c>
      <c r="B36" s="29"/>
      <c r="C36" s="28">
        <f>VLOOKUP(A36,'LHB v. LHP'!C:AH, 5, FALSE)</f>
        <v>94</v>
      </c>
      <c r="D36" s="34">
        <f>VLOOKUP(A36,'LHB v. LHP'!C:AH, 8, FALSE)</f>
        <v>180</v>
      </c>
      <c r="E36" s="34">
        <f>VLOOKUP(A36,'LHB v. LHP'!C:AH, 31, FALSE)</f>
        <v>27</v>
      </c>
      <c r="F36" s="35">
        <f>VLOOKUP(A36,'LHB v. LHP'!C:AH, 12, FALSE)</f>
        <v>11</v>
      </c>
      <c r="G36" s="35">
        <f>VLOOKUP(A36,'LHB v. LHP'!C:AH, 13, FALSE)</f>
        <v>1</v>
      </c>
      <c r="H36" s="35">
        <f>VLOOKUP(A36,'LHB v. LHP'!C:AH, 6, FALSE)</f>
        <v>7</v>
      </c>
      <c r="I36" s="35">
        <f>VLOOKUP(A36,'LHB v. LHP'!C:AH, 25, FALSE)</f>
        <v>0</v>
      </c>
      <c r="J36" s="35">
        <f>VLOOKUP(A36,'LHB v. LHP'!C:AH, 17, FALSE)</f>
        <v>20</v>
      </c>
      <c r="K36" s="36">
        <f>VLOOKUP(A36,'LHB v. LHP'!C:AH, 32, FALSE)</f>
        <v>1</v>
      </c>
      <c r="L36" s="31">
        <f t="shared" si="1"/>
        <v>1.914893617</v>
      </c>
      <c r="M36" s="17">
        <f t="shared" si="2"/>
        <v>0.5098039216</v>
      </c>
      <c r="N36" s="24">
        <f t="shared" si="3"/>
        <v>0.2614379085</v>
      </c>
      <c r="O36" s="24">
        <f t="shared" si="4"/>
        <v>0.02614379085</v>
      </c>
      <c r="P36" s="24">
        <f t="shared" si="5"/>
        <v>0.3921568627</v>
      </c>
      <c r="Q36" s="24">
        <f t="shared" si="6"/>
        <v>0</v>
      </c>
      <c r="R36" s="24">
        <f t="shared" si="7"/>
        <v>0.1764705882</v>
      </c>
      <c r="S36" s="17">
        <f t="shared" si="8"/>
        <v>0.01633986928</v>
      </c>
      <c r="T36" s="31">
        <f t="shared" si="9"/>
        <v>1.382352941</v>
      </c>
      <c r="U36" s="37">
        <f t="shared" si="10"/>
        <v>3954.273161</v>
      </c>
      <c r="V36" s="32"/>
      <c r="W36" s="32"/>
      <c r="X36" s="32"/>
      <c r="Y36" s="32"/>
      <c r="Z36" s="32"/>
      <c r="AA36" s="32"/>
      <c r="AB36" s="32"/>
    </row>
    <row r="37">
      <c r="A37" s="4" t="s">
        <v>206</v>
      </c>
      <c r="B37" s="29"/>
      <c r="C37" s="28">
        <f>VLOOKUP(A37,'LHB v. LHP'!C:AH, 5, FALSE)</f>
        <v>131</v>
      </c>
      <c r="D37" s="34">
        <f>VLOOKUP(A37,'LHB v. LHP'!C:AH, 8, FALSE)</f>
        <v>265</v>
      </c>
      <c r="E37" s="34">
        <f>VLOOKUP(A37,'LHB v. LHP'!C:AH, 31, FALSE)</f>
        <v>50</v>
      </c>
      <c r="F37" s="35">
        <f>VLOOKUP(A37,'LHB v. LHP'!C:AH, 12, FALSE)</f>
        <v>13</v>
      </c>
      <c r="G37" s="35">
        <f>VLOOKUP(A37,'LHB v. LHP'!C:AH, 13, FALSE)</f>
        <v>1</v>
      </c>
      <c r="H37" s="35">
        <f>VLOOKUP(A37,'LHB v. LHP'!C:AH, 6, FALSE)</f>
        <v>7</v>
      </c>
      <c r="I37" s="35">
        <f>VLOOKUP(A37,'LHB v. LHP'!C:AH, 25, FALSE)</f>
        <v>1</v>
      </c>
      <c r="J37" s="35">
        <f>VLOOKUP(A37,'LHB v. LHP'!C:AH, 17, FALSE)</f>
        <v>11</v>
      </c>
      <c r="K37" s="36">
        <f>VLOOKUP(A37,'LHB v. LHP'!C:AH, 32, FALSE)</f>
        <v>0</v>
      </c>
      <c r="L37" s="31">
        <f t="shared" si="1"/>
        <v>2.022900763</v>
      </c>
      <c r="M37" s="17">
        <f t="shared" si="2"/>
        <v>0.5754475703</v>
      </c>
      <c r="N37" s="24">
        <f t="shared" si="3"/>
        <v>0.2301790281</v>
      </c>
      <c r="O37" s="24">
        <f t="shared" si="4"/>
        <v>0.02046035806</v>
      </c>
      <c r="P37" s="24">
        <f t="shared" si="5"/>
        <v>0.3069053708</v>
      </c>
      <c r="Q37" s="24">
        <f t="shared" si="6"/>
        <v>0.005115089514</v>
      </c>
      <c r="R37" s="24">
        <f t="shared" si="7"/>
        <v>0.09207161125</v>
      </c>
      <c r="S37" s="17">
        <f t="shared" si="8"/>
        <v>0</v>
      </c>
      <c r="T37" s="31">
        <f t="shared" si="9"/>
        <v>1.230179028</v>
      </c>
      <c r="U37" s="37">
        <f t="shared" si="10"/>
        <v>3518.973896</v>
      </c>
      <c r="V37" s="32"/>
      <c r="W37" s="32"/>
      <c r="X37" s="32"/>
      <c r="Y37" s="32"/>
      <c r="Z37" s="32"/>
      <c r="AA37" s="32"/>
      <c r="AB37" s="32"/>
    </row>
    <row r="38">
      <c r="A38" s="4" t="s">
        <v>573</v>
      </c>
      <c r="B38" s="29"/>
      <c r="C38" s="28">
        <f>VLOOKUP(A38,'LHB v. LHP'!C:AH, 5, FALSE)</f>
        <v>66</v>
      </c>
      <c r="D38" s="34">
        <f>VLOOKUP(A38,'LHB v. LHP'!C:AH, 8, FALSE)</f>
        <v>116</v>
      </c>
      <c r="E38" s="34">
        <f>VLOOKUP(A38,'LHB v. LHP'!C:AH, 31, FALSE)</f>
        <v>15</v>
      </c>
      <c r="F38" s="35">
        <f>VLOOKUP(A38,'LHB v. LHP'!C:AH, 12, FALSE)</f>
        <v>5</v>
      </c>
      <c r="G38" s="35">
        <f>VLOOKUP(A38,'LHB v. LHP'!C:AH, 13, FALSE)</f>
        <v>0</v>
      </c>
      <c r="H38" s="35">
        <f>VLOOKUP(A38,'LHB v. LHP'!C:AH, 6, FALSE)</f>
        <v>7</v>
      </c>
      <c r="I38" s="35">
        <f>VLOOKUP(A38,'LHB v. LHP'!C:AH, 25, FALSE)</f>
        <v>3</v>
      </c>
      <c r="J38" s="35">
        <f>VLOOKUP(A38,'LHB v. LHP'!C:AH, 17, FALSE)</f>
        <v>7</v>
      </c>
      <c r="K38" s="36">
        <f>VLOOKUP(A38,'LHB v. LHP'!C:AH, 32, FALSE)</f>
        <v>0</v>
      </c>
      <c r="L38" s="31">
        <f t="shared" si="1"/>
        <v>1.757575758</v>
      </c>
      <c r="M38" s="17">
        <f t="shared" si="2"/>
        <v>0.4958677686</v>
      </c>
      <c r="N38" s="24">
        <f t="shared" si="3"/>
        <v>0.2066115702</v>
      </c>
      <c r="O38" s="24">
        <f t="shared" si="4"/>
        <v>0</v>
      </c>
      <c r="P38" s="24">
        <f t="shared" si="5"/>
        <v>0.4958677686</v>
      </c>
      <c r="Q38" s="24">
        <f t="shared" si="6"/>
        <v>0.02479338843</v>
      </c>
      <c r="R38" s="24">
        <f t="shared" si="7"/>
        <v>0.1157024793</v>
      </c>
      <c r="S38" s="17">
        <f t="shared" si="8"/>
        <v>0</v>
      </c>
      <c r="T38" s="31">
        <f t="shared" si="9"/>
        <v>1.338842975</v>
      </c>
      <c r="U38" s="37">
        <f t="shared" si="10"/>
        <v>3829.811249</v>
      </c>
      <c r="V38" s="32"/>
      <c r="W38" s="32"/>
      <c r="X38" s="32"/>
      <c r="Y38" s="32"/>
      <c r="Z38" s="32"/>
      <c r="AA38" s="32"/>
      <c r="AB38" s="32"/>
    </row>
    <row r="39">
      <c r="A39" s="4" t="s">
        <v>579</v>
      </c>
      <c r="B39" s="29"/>
      <c r="C39" s="28">
        <f>VLOOKUP(A39,'LHB v. LHP'!C:AH, 5, FALSE)</f>
        <v>63</v>
      </c>
      <c r="D39" s="34">
        <f>VLOOKUP(A39,'LHB v. LHP'!C:AH, 8, FALSE)</f>
        <v>126</v>
      </c>
      <c r="E39" s="34">
        <f>VLOOKUP(A39,'LHB v. LHP'!C:AH, 31, FALSE)</f>
        <v>14</v>
      </c>
      <c r="F39" s="35">
        <f>VLOOKUP(A39,'LHB v. LHP'!C:AH, 12, FALSE)</f>
        <v>5</v>
      </c>
      <c r="G39" s="35">
        <f>VLOOKUP(A39,'LHB v. LHP'!C:AH, 13, FALSE)</f>
        <v>1</v>
      </c>
      <c r="H39" s="35">
        <f>VLOOKUP(A39,'LHB v. LHP'!C:AH, 6, FALSE)</f>
        <v>7</v>
      </c>
      <c r="I39" s="35">
        <f>VLOOKUP(A39,'LHB v. LHP'!C:AH, 25, FALSE)</f>
        <v>1</v>
      </c>
      <c r="J39" s="35">
        <f>VLOOKUP(A39,'LHB v. LHP'!C:AH, 17, FALSE)</f>
        <v>8</v>
      </c>
      <c r="K39" s="36">
        <f>VLOOKUP(A39,'LHB v. LHP'!C:AH, 32, FALSE)</f>
        <v>0</v>
      </c>
      <c r="L39" s="31">
        <f t="shared" si="1"/>
        <v>2</v>
      </c>
      <c r="M39" s="17">
        <f t="shared" si="2"/>
        <v>0.4642857143</v>
      </c>
      <c r="N39" s="24">
        <f t="shared" si="3"/>
        <v>0.1984126984</v>
      </c>
      <c r="O39" s="24">
        <f t="shared" si="4"/>
        <v>0.03174603175</v>
      </c>
      <c r="P39" s="24">
        <f t="shared" si="5"/>
        <v>0.4761904762</v>
      </c>
      <c r="Q39" s="24">
        <f t="shared" si="6"/>
        <v>0.007936507937</v>
      </c>
      <c r="R39" s="24">
        <f t="shared" si="7"/>
        <v>0.119047619</v>
      </c>
      <c r="S39" s="17">
        <f t="shared" si="8"/>
        <v>0</v>
      </c>
      <c r="T39" s="31">
        <f t="shared" si="9"/>
        <v>1.297619048</v>
      </c>
      <c r="U39" s="37">
        <f t="shared" si="10"/>
        <v>3711.888636</v>
      </c>
      <c r="V39" s="32"/>
      <c r="W39" s="32"/>
      <c r="X39" s="32"/>
      <c r="Y39" s="32"/>
      <c r="Z39" s="32"/>
      <c r="AA39" s="32"/>
      <c r="AB39" s="32"/>
    </row>
    <row r="40">
      <c r="A40" s="4" t="s">
        <v>580</v>
      </c>
      <c r="B40" s="29"/>
      <c r="C40" s="28">
        <f>VLOOKUP(A40,'LHB v. LHP'!C:AH, 5, FALSE)</f>
        <v>105</v>
      </c>
      <c r="D40" s="34">
        <f>VLOOKUP(A40,'LHB v. LHP'!C:AH, 8, FALSE)</f>
        <v>225</v>
      </c>
      <c r="E40" s="34">
        <f>VLOOKUP(A40,'LHB v. LHP'!C:AH, 31, FALSE)</f>
        <v>33</v>
      </c>
      <c r="F40" s="35">
        <f>VLOOKUP(A40,'LHB v. LHP'!C:AH, 12, FALSE)</f>
        <v>5</v>
      </c>
      <c r="G40" s="35">
        <f>VLOOKUP(A40,'LHB v. LHP'!C:AH, 13, FALSE)</f>
        <v>0</v>
      </c>
      <c r="H40" s="35">
        <f>VLOOKUP(A40,'LHB v. LHP'!C:AH, 6, FALSE)</f>
        <v>7</v>
      </c>
      <c r="I40" s="35">
        <f>VLOOKUP(A40,'LHB v. LHP'!C:AH, 25, FALSE)</f>
        <v>9</v>
      </c>
      <c r="J40" s="35">
        <f>VLOOKUP(A40,'LHB v. LHP'!C:AH, 17, FALSE)</f>
        <v>15</v>
      </c>
      <c r="K40" s="36">
        <f>VLOOKUP(A40,'LHB v. LHP'!C:AH, 32, FALSE)</f>
        <v>6</v>
      </c>
      <c r="L40" s="31">
        <f t="shared" si="1"/>
        <v>2.142857143</v>
      </c>
      <c r="M40" s="17">
        <f t="shared" si="2"/>
        <v>0.4957264957</v>
      </c>
      <c r="N40" s="24">
        <f t="shared" si="3"/>
        <v>0.1424501425</v>
      </c>
      <c r="O40" s="24">
        <f t="shared" si="4"/>
        <v>0</v>
      </c>
      <c r="P40" s="24">
        <f t="shared" si="5"/>
        <v>0.3418803419</v>
      </c>
      <c r="Q40" s="24">
        <f t="shared" si="6"/>
        <v>0.05128205128</v>
      </c>
      <c r="R40" s="24">
        <f t="shared" si="7"/>
        <v>0.1253561254</v>
      </c>
      <c r="S40" s="17">
        <f t="shared" si="8"/>
        <v>0.08547008547</v>
      </c>
      <c r="T40" s="31">
        <f t="shared" si="9"/>
        <v>1.242165242</v>
      </c>
      <c r="U40" s="37">
        <f t="shared" si="10"/>
        <v>3553.260917</v>
      </c>
      <c r="V40" s="32"/>
      <c r="W40" s="32"/>
      <c r="X40" s="32"/>
      <c r="Y40" s="32"/>
      <c r="Z40" s="32"/>
      <c r="AA40" s="32"/>
      <c r="AB40" s="32"/>
    </row>
    <row r="41">
      <c r="A41" s="4" t="s">
        <v>539</v>
      </c>
      <c r="B41" s="29"/>
      <c r="C41" s="28">
        <f>VLOOKUP(A41,'LHB v. LHP'!C:AH, 5, FALSE)</f>
        <v>25</v>
      </c>
      <c r="D41" s="34">
        <f>VLOOKUP(A41,'LHB v. LHP'!C:AH, 8, FALSE)</f>
        <v>43</v>
      </c>
      <c r="E41" s="34">
        <f>VLOOKUP(A41,'LHB v. LHP'!C:AH, 31, FALSE)</f>
        <v>3</v>
      </c>
      <c r="F41" s="35">
        <f>VLOOKUP(A41,'LHB v. LHP'!C:AH, 12, FALSE)</f>
        <v>1</v>
      </c>
      <c r="G41" s="35">
        <f>VLOOKUP(A41,'LHB v. LHP'!C:AH, 13, FALSE)</f>
        <v>0</v>
      </c>
      <c r="H41" s="35">
        <f>VLOOKUP(A41,'LHB v. LHP'!C:AH, 6, FALSE)</f>
        <v>7</v>
      </c>
      <c r="I41" s="35">
        <f>VLOOKUP(A41,'LHB v. LHP'!C:AH, 25, FALSE)</f>
        <v>0</v>
      </c>
      <c r="J41" s="35">
        <f>VLOOKUP(A41,'LHB v. LHP'!C:AH, 17, FALSE)</f>
        <v>3</v>
      </c>
      <c r="K41" s="36">
        <f>VLOOKUP(A41,'LHB v. LHP'!C:AH, 32, FALSE)</f>
        <v>0</v>
      </c>
      <c r="L41" s="31">
        <f t="shared" si="1"/>
        <v>1.72</v>
      </c>
      <c r="M41" s="17">
        <f t="shared" si="2"/>
        <v>0.4970414201</v>
      </c>
      <c r="N41" s="24">
        <f t="shared" si="3"/>
        <v>0.1775147929</v>
      </c>
      <c r="O41" s="24">
        <f t="shared" si="4"/>
        <v>0</v>
      </c>
      <c r="P41" s="24">
        <f t="shared" si="5"/>
        <v>0.7100591716</v>
      </c>
      <c r="Q41" s="24">
        <f t="shared" si="6"/>
        <v>0</v>
      </c>
      <c r="R41" s="24">
        <f t="shared" si="7"/>
        <v>0.1183431953</v>
      </c>
      <c r="S41" s="17">
        <f t="shared" si="8"/>
        <v>0</v>
      </c>
      <c r="T41" s="31">
        <f t="shared" si="9"/>
        <v>1.50295858</v>
      </c>
      <c r="U41" s="37">
        <f t="shared" si="10"/>
        <v>4299.270178</v>
      </c>
      <c r="V41" s="32"/>
      <c r="W41" s="32"/>
      <c r="X41" s="32"/>
      <c r="Y41" s="32"/>
      <c r="Z41" s="32"/>
      <c r="AA41" s="32"/>
      <c r="AB41" s="32"/>
    </row>
    <row r="42">
      <c r="A42" s="4" t="s">
        <v>519</v>
      </c>
      <c r="B42" s="29"/>
      <c r="C42" s="28">
        <f>VLOOKUP(A42,'LHB v. LHP'!C:AH, 5, FALSE)</f>
        <v>118</v>
      </c>
      <c r="D42" s="34">
        <f>VLOOKUP(A42,'LHB v. LHP'!C:AH, 8, FALSE)</f>
        <v>234</v>
      </c>
      <c r="E42" s="34">
        <f>VLOOKUP(A42,'LHB v. LHP'!C:AH, 31, FALSE)</f>
        <v>33</v>
      </c>
      <c r="F42" s="35">
        <f>VLOOKUP(A42,'LHB v. LHP'!C:AH, 12, FALSE)</f>
        <v>10</v>
      </c>
      <c r="G42" s="35">
        <f>VLOOKUP(A42,'LHB v. LHP'!C:AH, 13, FALSE)</f>
        <v>0</v>
      </c>
      <c r="H42" s="35">
        <f>VLOOKUP(A42,'LHB v. LHP'!C:AH, 6, FALSE)</f>
        <v>7</v>
      </c>
      <c r="I42" s="35">
        <f>VLOOKUP(A42,'LHB v. LHP'!C:AH, 25, FALSE)</f>
        <v>3</v>
      </c>
      <c r="J42" s="35">
        <f>VLOOKUP(A42,'LHB v. LHP'!C:AH, 17, FALSE)</f>
        <v>19</v>
      </c>
      <c r="K42" s="36">
        <f>VLOOKUP(A42,'LHB v. LHP'!C:AH, 32, FALSE)</f>
        <v>1</v>
      </c>
      <c r="L42" s="31">
        <f t="shared" si="1"/>
        <v>1.983050847</v>
      </c>
      <c r="M42" s="17">
        <f t="shared" si="2"/>
        <v>0.4833333333</v>
      </c>
      <c r="N42" s="24">
        <f t="shared" si="3"/>
        <v>0.2083333333</v>
      </c>
      <c r="O42" s="24">
        <f t="shared" si="4"/>
        <v>0</v>
      </c>
      <c r="P42" s="24">
        <f t="shared" si="5"/>
        <v>0.3333333333</v>
      </c>
      <c r="Q42" s="24">
        <f t="shared" si="6"/>
        <v>0.01666666667</v>
      </c>
      <c r="R42" s="24">
        <f t="shared" si="7"/>
        <v>0.1444444444</v>
      </c>
      <c r="S42" s="17">
        <f t="shared" si="8"/>
        <v>0.01388888889</v>
      </c>
      <c r="T42" s="31">
        <f t="shared" si="9"/>
        <v>1.2</v>
      </c>
      <c r="U42" s="37">
        <f t="shared" si="10"/>
        <v>3432.645638</v>
      </c>
      <c r="V42" s="32"/>
      <c r="W42" s="32"/>
      <c r="X42" s="32"/>
      <c r="Y42" s="32"/>
      <c r="Z42" s="32"/>
      <c r="AA42" s="32"/>
      <c r="AB42" s="32"/>
    </row>
    <row r="43">
      <c r="A43" s="4" t="s">
        <v>525</v>
      </c>
      <c r="B43" s="29"/>
      <c r="C43" s="28">
        <f>VLOOKUP(A43,'LHB v. LHP'!C:AH, 5, FALSE)</f>
        <v>63</v>
      </c>
      <c r="D43" s="34">
        <f>VLOOKUP(A43,'LHB v. LHP'!C:AH, 8, FALSE)</f>
        <v>132</v>
      </c>
      <c r="E43" s="34">
        <f>VLOOKUP(A43,'LHB v. LHP'!C:AH, 31, FALSE)</f>
        <v>18</v>
      </c>
      <c r="F43" s="35">
        <f>VLOOKUP(A43,'LHB v. LHP'!C:AH, 12, FALSE)</f>
        <v>6</v>
      </c>
      <c r="G43" s="35">
        <f>VLOOKUP(A43,'LHB v. LHP'!C:AH, 13, FALSE)</f>
        <v>0</v>
      </c>
      <c r="H43" s="35">
        <f>VLOOKUP(A43,'LHB v. LHP'!C:AH, 6, FALSE)</f>
        <v>6</v>
      </c>
      <c r="I43" s="35">
        <f>VLOOKUP(A43,'LHB v. LHP'!C:AH, 25, FALSE)</f>
        <v>1</v>
      </c>
      <c r="J43" s="35">
        <f>VLOOKUP(A43,'LHB v. LHP'!C:AH, 17, FALSE)</f>
        <v>14</v>
      </c>
      <c r="K43" s="36">
        <f>VLOOKUP(A43,'LHB v. LHP'!C:AH, 32, FALSE)</f>
        <v>2</v>
      </c>
      <c r="L43" s="31">
        <f t="shared" si="1"/>
        <v>2.095238095</v>
      </c>
      <c r="M43" s="17">
        <f t="shared" si="2"/>
        <v>0.5</v>
      </c>
      <c r="N43" s="24">
        <f t="shared" si="3"/>
        <v>0.2131782946</v>
      </c>
      <c r="O43" s="24">
        <f t="shared" si="4"/>
        <v>0</v>
      </c>
      <c r="P43" s="24">
        <f t="shared" si="5"/>
        <v>0.4263565891</v>
      </c>
      <c r="Q43" s="24">
        <f t="shared" si="6"/>
        <v>0.007751937984</v>
      </c>
      <c r="R43" s="24">
        <f t="shared" si="7"/>
        <v>0.1627906977</v>
      </c>
      <c r="S43" s="17">
        <f t="shared" si="8"/>
        <v>0.03875968992</v>
      </c>
      <c r="T43" s="31">
        <f t="shared" si="9"/>
        <v>1.348837209</v>
      </c>
      <c r="U43" s="37">
        <f t="shared" si="10"/>
        <v>3858.400136</v>
      </c>
      <c r="V43" s="32"/>
      <c r="W43" s="32"/>
      <c r="X43" s="32"/>
      <c r="Y43" s="32"/>
      <c r="Z43" s="32"/>
      <c r="AA43" s="32"/>
      <c r="AB43" s="32"/>
    </row>
    <row r="44">
      <c r="A44" s="4" t="s">
        <v>486</v>
      </c>
      <c r="B44" s="29"/>
      <c r="C44" s="28">
        <f>VLOOKUP(A44,'LHB v. LHP'!C:AH, 5, FALSE)</f>
        <v>104</v>
      </c>
      <c r="D44" s="34">
        <f>VLOOKUP(A44,'LHB v. LHP'!C:AH, 8, FALSE)</f>
        <v>194</v>
      </c>
      <c r="E44" s="34">
        <f>VLOOKUP(A44,'LHB v. LHP'!C:AH, 31, FALSE)</f>
        <v>25</v>
      </c>
      <c r="F44" s="35">
        <f>VLOOKUP(A44,'LHB v. LHP'!C:AH, 12, FALSE)</f>
        <v>5</v>
      </c>
      <c r="G44" s="35">
        <f>VLOOKUP(A44,'LHB v. LHP'!C:AH, 13, FALSE)</f>
        <v>0</v>
      </c>
      <c r="H44" s="35">
        <f>VLOOKUP(A44,'LHB v. LHP'!C:AH, 6, FALSE)</f>
        <v>6</v>
      </c>
      <c r="I44" s="35">
        <f>VLOOKUP(A44,'LHB v. LHP'!C:AH, 25, FALSE)</f>
        <v>12</v>
      </c>
      <c r="J44" s="35">
        <f>VLOOKUP(A44,'LHB v. LHP'!C:AH, 17, FALSE)</f>
        <v>22</v>
      </c>
      <c r="K44" s="36">
        <f>VLOOKUP(A44,'LHB v. LHP'!C:AH, 32, FALSE)</f>
        <v>0</v>
      </c>
      <c r="L44" s="31">
        <f t="shared" si="1"/>
        <v>1.865384615</v>
      </c>
      <c r="M44" s="17">
        <f t="shared" si="2"/>
        <v>0.46875</v>
      </c>
      <c r="N44" s="24">
        <f t="shared" si="3"/>
        <v>0.15625</v>
      </c>
      <c r="O44" s="24">
        <f t="shared" si="4"/>
        <v>0</v>
      </c>
      <c r="P44" s="24">
        <f t="shared" si="5"/>
        <v>0.34375</v>
      </c>
      <c r="Q44" s="24">
        <f t="shared" si="6"/>
        <v>0.075</v>
      </c>
      <c r="R44" s="24">
        <f t="shared" si="7"/>
        <v>0.18125</v>
      </c>
      <c r="S44" s="17">
        <f t="shared" si="8"/>
        <v>0</v>
      </c>
      <c r="T44" s="31">
        <f t="shared" si="9"/>
        <v>1.225</v>
      </c>
      <c r="U44" s="37">
        <f t="shared" si="10"/>
        <v>3504.159089</v>
      </c>
      <c r="V44" s="32"/>
      <c r="W44" s="32"/>
      <c r="X44" s="32"/>
      <c r="Y44" s="32"/>
      <c r="Z44" s="32"/>
      <c r="AA44" s="32"/>
      <c r="AB44" s="32"/>
    </row>
    <row r="45">
      <c r="A45" s="4" t="s">
        <v>493</v>
      </c>
      <c r="B45" s="29"/>
      <c r="C45" s="28">
        <f>VLOOKUP(A45,'LHB v. LHP'!C:AH, 5, FALSE)</f>
        <v>72</v>
      </c>
      <c r="D45" s="34">
        <f>VLOOKUP(A45,'LHB v. LHP'!C:AH, 8, FALSE)</f>
        <v>134</v>
      </c>
      <c r="E45" s="34">
        <f>VLOOKUP(A45,'LHB v. LHP'!C:AH, 31, FALSE)</f>
        <v>15</v>
      </c>
      <c r="F45" s="35">
        <f>VLOOKUP(A45,'LHB v. LHP'!C:AH, 12, FALSE)</f>
        <v>9</v>
      </c>
      <c r="G45" s="35">
        <f>VLOOKUP(A45,'LHB v. LHP'!C:AH, 13, FALSE)</f>
        <v>1</v>
      </c>
      <c r="H45" s="35">
        <f>VLOOKUP(A45,'LHB v. LHP'!C:AH, 6, FALSE)</f>
        <v>6</v>
      </c>
      <c r="I45" s="35">
        <f>VLOOKUP(A45,'LHB v. LHP'!C:AH, 25, FALSE)</f>
        <v>4</v>
      </c>
      <c r="J45" s="35">
        <f>VLOOKUP(A45,'LHB v. LHP'!C:AH, 17, FALSE)</f>
        <v>6</v>
      </c>
      <c r="K45" s="36">
        <f>VLOOKUP(A45,'LHB v. LHP'!C:AH, 32, FALSE)</f>
        <v>0</v>
      </c>
      <c r="L45" s="31">
        <f t="shared" si="1"/>
        <v>1.861111111</v>
      </c>
      <c r="M45" s="17">
        <f t="shared" si="2"/>
        <v>0.4615384615</v>
      </c>
      <c r="N45" s="24">
        <f t="shared" si="3"/>
        <v>0.2692307692</v>
      </c>
      <c r="O45" s="24">
        <f t="shared" si="4"/>
        <v>0.03076923077</v>
      </c>
      <c r="P45" s="24">
        <f t="shared" si="5"/>
        <v>0.4230769231</v>
      </c>
      <c r="Q45" s="24">
        <f t="shared" si="6"/>
        <v>0.03076923077</v>
      </c>
      <c r="R45" s="24">
        <f t="shared" si="7"/>
        <v>0.1</v>
      </c>
      <c r="S45" s="17">
        <f t="shared" si="8"/>
        <v>0</v>
      </c>
      <c r="T45" s="31">
        <f t="shared" si="9"/>
        <v>1.315384615</v>
      </c>
      <c r="U45" s="37">
        <f t="shared" si="10"/>
        <v>3762.707719</v>
      </c>
      <c r="V45" s="32"/>
      <c r="W45" s="32"/>
      <c r="X45" s="32"/>
      <c r="Y45" s="32"/>
      <c r="Z45" s="32"/>
      <c r="AA45" s="32"/>
      <c r="AB45" s="32"/>
    </row>
    <row r="46">
      <c r="A46" s="4" t="s">
        <v>548</v>
      </c>
      <c r="B46" s="29"/>
      <c r="C46" s="28">
        <f>VLOOKUP(A46,'LHB v. LHP'!C:AH, 5, FALSE)</f>
        <v>51</v>
      </c>
      <c r="D46" s="34">
        <f>VLOOKUP(A46,'LHB v. LHP'!C:AH, 8, FALSE)</f>
        <v>93</v>
      </c>
      <c r="E46" s="34">
        <f>VLOOKUP(A46,'LHB v. LHP'!C:AH, 31, FALSE)</f>
        <v>7</v>
      </c>
      <c r="F46" s="35">
        <f>VLOOKUP(A46,'LHB v. LHP'!C:AH, 12, FALSE)</f>
        <v>3</v>
      </c>
      <c r="G46" s="35">
        <f>VLOOKUP(A46,'LHB v. LHP'!C:AH, 13, FALSE)</f>
        <v>0</v>
      </c>
      <c r="H46" s="35">
        <f>VLOOKUP(A46,'LHB v. LHP'!C:AH, 6, FALSE)</f>
        <v>6</v>
      </c>
      <c r="I46" s="35">
        <f>VLOOKUP(A46,'LHB v. LHP'!C:AH, 25, FALSE)</f>
        <v>0</v>
      </c>
      <c r="J46" s="35">
        <f>VLOOKUP(A46,'LHB v. LHP'!C:AH, 17, FALSE)</f>
        <v>8</v>
      </c>
      <c r="K46" s="36">
        <f>VLOOKUP(A46,'LHB v. LHP'!C:AH, 32, FALSE)</f>
        <v>1</v>
      </c>
      <c r="L46" s="31">
        <f t="shared" si="1"/>
        <v>1.823529412</v>
      </c>
      <c r="M46" s="17">
        <f t="shared" si="2"/>
        <v>0.4383561644</v>
      </c>
      <c r="N46" s="24">
        <f t="shared" si="3"/>
        <v>0.1826484018</v>
      </c>
      <c r="O46" s="24">
        <f t="shared" si="4"/>
        <v>0</v>
      </c>
      <c r="P46" s="24">
        <f t="shared" si="5"/>
        <v>0.502283105</v>
      </c>
      <c r="Q46" s="24">
        <f t="shared" si="6"/>
        <v>0</v>
      </c>
      <c r="R46" s="24">
        <f t="shared" si="7"/>
        <v>0.1369863014</v>
      </c>
      <c r="S46" s="17">
        <f t="shared" si="8"/>
        <v>0.02283105023</v>
      </c>
      <c r="T46" s="31">
        <f t="shared" si="9"/>
        <v>1.283105023</v>
      </c>
      <c r="U46" s="37">
        <f t="shared" si="10"/>
        <v>3670.370716</v>
      </c>
      <c r="V46" s="32"/>
      <c r="W46" s="32"/>
      <c r="X46" s="32"/>
      <c r="Y46" s="32"/>
      <c r="Z46" s="32"/>
      <c r="AA46" s="32"/>
      <c r="AB46" s="32"/>
    </row>
    <row r="47">
      <c r="A47" s="4" t="s">
        <v>522</v>
      </c>
      <c r="B47" s="29"/>
      <c r="C47" s="28">
        <f>VLOOKUP(A47,'LHB v. LHP'!C:AH, 5, FALSE)</f>
        <v>56</v>
      </c>
      <c r="D47" s="34">
        <f>VLOOKUP(A47,'LHB v. LHP'!C:AH, 8, FALSE)</f>
        <v>99</v>
      </c>
      <c r="E47" s="34">
        <f>VLOOKUP(A47,'LHB v. LHP'!C:AH, 31, FALSE)</f>
        <v>12</v>
      </c>
      <c r="F47" s="35">
        <f>VLOOKUP(A47,'LHB v. LHP'!C:AH, 12, FALSE)</f>
        <v>5</v>
      </c>
      <c r="G47" s="35">
        <f>VLOOKUP(A47,'LHB v. LHP'!C:AH, 13, FALSE)</f>
        <v>0</v>
      </c>
      <c r="H47" s="35">
        <f>VLOOKUP(A47,'LHB v. LHP'!C:AH, 6, FALSE)</f>
        <v>6</v>
      </c>
      <c r="I47" s="35">
        <f>VLOOKUP(A47,'LHB v. LHP'!C:AH, 25, FALSE)</f>
        <v>0</v>
      </c>
      <c r="J47" s="35">
        <f>VLOOKUP(A47,'LHB v. LHP'!C:AH, 17, FALSE)</f>
        <v>4</v>
      </c>
      <c r="K47" s="36">
        <f>VLOOKUP(A47,'LHB v. LHP'!C:AH, 32, FALSE)</f>
        <v>0</v>
      </c>
      <c r="L47" s="31">
        <f t="shared" si="1"/>
        <v>1.767857143</v>
      </c>
      <c r="M47" s="17">
        <f t="shared" si="2"/>
        <v>0.4933333333</v>
      </c>
      <c r="N47" s="24">
        <f t="shared" si="3"/>
        <v>0.2222222222</v>
      </c>
      <c r="O47" s="24">
        <f t="shared" si="4"/>
        <v>0</v>
      </c>
      <c r="P47" s="24">
        <f t="shared" si="5"/>
        <v>0.4888888889</v>
      </c>
      <c r="Q47" s="24">
        <f t="shared" si="6"/>
        <v>0</v>
      </c>
      <c r="R47" s="24">
        <f t="shared" si="7"/>
        <v>0.09777777778</v>
      </c>
      <c r="S47" s="17">
        <f t="shared" si="8"/>
        <v>0</v>
      </c>
      <c r="T47" s="31">
        <f t="shared" si="9"/>
        <v>1.302222222</v>
      </c>
      <c r="U47" s="37">
        <f t="shared" si="10"/>
        <v>3725.056192</v>
      </c>
      <c r="V47" s="32"/>
      <c r="W47" s="32"/>
      <c r="X47" s="32"/>
      <c r="Y47" s="32"/>
      <c r="Z47" s="32"/>
      <c r="AA47" s="32"/>
      <c r="AB47" s="32"/>
    </row>
    <row r="48">
      <c r="A48" s="4" t="s">
        <v>489</v>
      </c>
      <c r="B48" s="29"/>
      <c r="C48" s="28">
        <f>VLOOKUP(A48,'LHB v. LHP'!C:AH, 5, FALSE)</f>
        <v>73</v>
      </c>
      <c r="D48" s="34">
        <f>VLOOKUP(A48,'LHB v. LHP'!C:AH, 8, FALSE)</f>
        <v>152</v>
      </c>
      <c r="E48" s="34">
        <f>VLOOKUP(A48,'LHB v. LHP'!C:AH, 31, FALSE)</f>
        <v>23</v>
      </c>
      <c r="F48" s="35">
        <f>VLOOKUP(A48,'LHB v. LHP'!C:AH, 12, FALSE)</f>
        <v>3</v>
      </c>
      <c r="G48" s="35">
        <f>VLOOKUP(A48,'LHB v. LHP'!C:AH, 13, FALSE)</f>
        <v>1</v>
      </c>
      <c r="H48" s="35">
        <f>VLOOKUP(A48,'LHB v. LHP'!C:AH, 6, FALSE)</f>
        <v>6</v>
      </c>
      <c r="I48" s="35">
        <f>VLOOKUP(A48,'LHB v. LHP'!C:AH, 25, FALSE)</f>
        <v>1</v>
      </c>
      <c r="J48" s="35">
        <f>VLOOKUP(A48,'LHB v. LHP'!C:AH, 17, FALSE)</f>
        <v>6</v>
      </c>
      <c r="K48" s="36">
        <f>VLOOKUP(A48,'LHB v. LHP'!C:AH, 32, FALSE)</f>
        <v>1</v>
      </c>
      <c r="L48" s="31">
        <f t="shared" si="1"/>
        <v>2.082191781</v>
      </c>
      <c r="M48" s="17">
        <f t="shared" si="2"/>
        <v>0.5179856115</v>
      </c>
      <c r="N48" s="24">
        <f t="shared" si="3"/>
        <v>0.1438848921</v>
      </c>
      <c r="O48" s="24">
        <f t="shared" si="4"/>
        <v>0.02877697842</v>
      </c>
      <c r="P48" s="24">
        <f t="shared" si="5"/>
        <v>0.3956834532</v>
      </c>
      <c r="Q48" s="24">
        <f t="shared" si="6"/>
        <v>0.007194244604</v>
      </c>
      <c r="R48" s="24">
        <f t="shared" si="7"/>
        <v>0.09352517986</v>
      </c>
      <c r="S48" s="17">
        <f t="shared" si="8"/>
        <v>0.01798561151</v>
      </c>
      <c r="T48" s="31">
        <f t="shared" si="9"/>
        <v>1.205035971</v>
      </c>
      <c r="U48" s="37">
        <f t="shared" si="10"/>
        <v>3447.051225</v>
      </c>
      <c r="V48" s="32"/>
      <c r="W48" s="32"/>
      <c r="X48" s="32"/>
      <c r="Y48" s="32"/>
      <c r="Z48" s="32"/>
      <c r="AA48" s="32"/>
      <c r="AB48" s="32"/>
    </row>
    <row r="49">
      <c r="A49" s="4" t="s">
        <v>482</v>
      </c>
      <c r="B49" s="29"/>
      <c r="C49" s="28">
        <f>VLOOKUP(A49,'LHB v. LHP'!C:AH, 5, FALSE)</f>
        <v>124</v>
      </c>
      <c r="D49" s="34">
        <f>VLOOKUP(A49,'LHB v. LHP'!C:AH, 8, FALSE)</f>
        <v>233</v>
      </c>
      <c r="E49" s="34">
        <f>VLOOKUP(A49,'LHB v. LHP'!C:AH, 31, FALSE)</f>
        <v>30</v>
      </c>
      <c r="F49" s="35">
        <f>VLOOKUP(A49,'LHB v. LHP'!C:AH, 12, FALSE)</f>
        <v>10</v>
      </c>
      <c r="G49" s="35">
        <f>VLOOKUP(A49,'LHB v. LHP'!C:AH, 13, FALSE)</f>
        <v>0</v>
      </c>
      <c r="H49" s="35">
        <f>VLOOKUP(A49,'LHB v. LHP'!C:AH, 6, FALSE)</f>
        <v>6</v>
      </c>
      <c r="I49" s="35">
        <f>VLOOKUP(A49,'LHB v. LHP'!C:AH, 25, FALSE)</f>
        <v>6</v>
      </c>
      <c r="J49" s="35">
        <f>VLOOKUP(A49,'LHB v. LHP'!C:AH, 17, FALSE)</f>
        <v>21</v>
      </c>
      <c r="K49" s="36">
        <f>VLOOKUP(A49,'LHB v. LHP'!C:AH, 32, FALSE)</f>
        <v>2</v>
      </c>
      <c r="L49" s="31">
        <f t="shared" si="1"/>
        <v>1.879032258</v>
      </c>
      <c r="M49" s="17">
        <f t="shared" si="2"/>
        <v>0.4596100279</v>
      </c>
      <c r="N49" s="24">
        <f t="shared" si="3"/>
        <v>0.208913649</v>
      </c>
      <c r="O49" s="24">
        <f t="shared" si="4"/>
        <v>0</v>
      </c>
      <c r="P49" s="24">
        <f t="shared" si="5"/>
        <v>0.3064066852</v>
      </c>
      <c r="Q49" s="24">
        <f t="shared" si="6"/>
        <v>0.03342618384</v>
      </c>
      <c r="R49" s="24">
        <f t="shared" si="7"/>
        <v>0.1559888579</v>
      </c>
      <c r="S49" s="17">
        <f t="shared" si="8"/>
        <v>0.0278551532</v>
      </c>
      <c r="T49" s="31">
        <f t="shared" si="9"/>
        <v>1.192200557</v>
      </c>
      <c r="U49" s="37">
        <f t="shared" si="10"/>
        <v>3410.335035</v>
      </c>
      <c r="V49" s="32"/>
      <c r="W49" s="32"/>
      <c r="X49" s="32"/>
      <c r="Y49" s="32"/>
      <c r="Z49" s="32"/>
      <c r="AA49" s="32"/>
      <c r="AB49" s="32"/>
    </row>
    <row r="50">
      <c r="A50" s="4" t="s">
        <v>583</v>
      </c>
      <c r="B50" s="29"/>
      <c r="C50" s="28">
        <f>VLOOKUP(A50,'LHB v. LHP'!C:AH, 5, FALSE)</f>
        <v>78</v>
      </c>
      <c r="D50" s="34">
        <f>VLOOKUP(A50,'LHB v. LHP'!C:AH, 8, FALSE)</f>
        <v>150</v>
      </c>
      <c r="E50" s="34">
        <f>VLOOKUP(A50,'LHB v. LHP'!C:AH, 31, FALSE)</f>
        <v>20</v>
      </c>
      <c r="F50" s="35">
        <f>VLOOKUP(A50,'LHB v. LHP'!C:AH, 12, FALSE)</f>
        <v>12</v>
      </c>
      <c r="G50" s="35">
        <f>VLOOKUP(A50,'LHB v. LHP'!C:AH, 13, FALSE)</f>
        <v>0</v>
      </c>
      <c r="H50" s="35">
        <f>VLOOKUP(A50,'LHB v. LHP'!C:AH, 6, FALSE)</f>
        <v>6</v>
      </c>
      <c r="I50" s="35">
        <f>VLOOKUP(A50,'LHB v. LHP'!C:AH, 25, FALSE)</f>
        <v>1</v>
      </c>
      <c r="J50" s="35">
        <f>VLOOKUP(A50,'LHB v. LHP'!C:AH, 17, FALSE)</f>
        <v>10</v>
      </c>
      <c r="K50" s="36">
        <f>VLOOKUP(A50,'LHB v. LHP'!C:AH, 32, FALSE)</f>
        <v>0</v>
      </c>
      <c r="L50" s="31">
        <f t="shared" si="1"/>
        <v>1.923076923</v>
      </c>
      <c r="M50" s="17">
        <f t="shared" si="2"/>
        <v>0.4891304348</v>
      </c>
      <c r="N50" s="24">
        <f t="shared" si="3"/>
        <v>0.3079710145</v>
      </c>
      <c r="O50" s="24">
        <f t="shared" si="4"/>
        <v>0</v>
      </c>
      <c r="P50" s="24">
        <f t="shared" si="5"/>
        <v>0.3985507246</v>
      </c>
      <c r="Q50" s="24">
        <f t="shared" si="6"/>
        <v>0.007246376812</v>
      </c>
      <c r="R50" s="24">
        <f t="shared" si="7"/>
        <v>0.1231884058</v>
      </c>
      <c r="S50" s="17">
        <f t="shared" si="8"/>
        <v>0</v>
      </c>
      <c r="T50" s="31">
        <f t="shared" si="9"/>
        <v>1.326086957</v>
      </c>
      <c r="U50" s="37">
        <f t="shared" si="10"/>
        <v>3793.322172</v>
      </c>
      <c r="V50" s="32"/>
      <c r="W50" s="32"/>
      <c r="X50" s="32"/>
      <c r="Y50" s="32"/>
      <c r="Z50" s="32"/>
      <c r="AA50" s="32"/>
      <c r="AB50" s="32"/>
    </row>
    <row r="51">
      <c r="A51" s="4" t="s">
        <v>509</v>
      </c>
      <c r="B51" s="29"/>
      <c r="C51" s="28">
        <f>VLOOKUP(A51,'LHB v. LHP'!C:AH, 5, FALSE)</f>
        <v>93</v>
      </c>
      <c r="D51" s="34">
        <f>VLOOKUP(A51,'LHB v. LHP'!C:AH, 8, FALSE)</f>
        <v>167</v>
      </c>
      <c r="E51" s="34">
        <f>VLOOKUP(A51,'LHB v. LHP'!C:AH, 31, FALSE)</f>
        <v>31</v>
      </c>
      <c r="F51" s="35">
        <f>VLOOKUP(A51,'LHB v. LHP'!C:AH, 12, FALSE)</f>
        <v>11</v>
      </c>
      <c r="G51" s="35">
        <f>VLOOKUP(A51,'LHB v. LHP'!C:AH, 13, FALSE)</f>
        <v>0</v>
      </c>
      <c r="H51" s="35">
        <f>VLOOKUP(A51,'LHB v. LHP'!C:AH, 6, FALSE)</f>
        <v>6</v>
      </c>
      <c r="I51" s="35">
        <f>VLOOKUP(A51,'LHB v. LHP'!C:AH, 25, FALSE)</f>
        <v>0</v>
      </c>
      <c r="J51" s="35">
        <f>VLOOKUP(A51,'LHB v. LHP'!C:AH, 17, FALSE)</f>
        <v>11</v>
      </c>
      <c r="K51" s="36">
        <f>VLOOKUP(A51,'LHB v. LHP'!C:AH, 32, FALSE)</f>
        <v>1</v>
      </c>
      <c r="L51" s="31">
        <f t="shared" si="1"/>
        <v>1.795698925</v>
      </c>
      <c r="M51" s="17">
        <f t="shared" si="2"/>
        <v>0.5733788396</v>
      </c>
      <c r="N51" s="24">
        <f t="shared" si="3"/>
        <v>0.2730375427</v>
      </c>
      <c r="O51" s="24">
        <f t="shared" si="4"/>
        <v>0</v>
      </c>
      <c r="P51" s="24">
        <f t="shared" si="5"/>
        <v>0.3754266212</v>
      </c>
      <c r="Q51" s="24">
        <f t="shared" si="6"/>
        <v>0</v>
      </c>
      <c r="R51" s="24">
        <f t="shared" si="7"/>
        <v>0.1228668942</v>
      </c>
      <c r="S51" s="17">
        <f t="shared" si="8"/>
        <v>0.01706484642</v>
      </c>
      <c r="T51" s="31">
        <f t="shared" si="9"/>
        <v>1.361774744</v>
      </c>
      <c r="U51" s="37">
        <f t="shared" si="10"/>
        <v>3895.408446</v>
      </c>
      <c r="V51" s="32"/>
      <c r="W51" s="32"/>
      <c r="X51" s="32"/>
      <c r="Y51" s="32"/>
      <c r="Z51" s="32"/>
      <c r="AA51" s="32"/>
      <c r="AB51" s="32"/>
    </row>
    <row r="52">
      <c r="A52" s="4" t="s">
        <v>267</v>
      </c>
      <c r="B52" s="29"/>
      <c r="C52" s="28">
        <f>VLOOKUP(A52,'LHB v. LHP'!C:AH, 5, FALSE)</f>
        <v>88</v>
      </c>
      <c r="D52" s="34">
        <f>VLOOKUP(A52,'LHB v. LHP'!C:AH, 8, FALSE)</f>
        <v>166</v>
      </c>
      <c r="E52" s="34">
        <f>VLOOKUP(A52,'LHB v. LHP'!C:AH, 31, FALSE)</f>
        <v>29</v>
      </c>
      <c r="F52" s="35">
        <f>VLOOKUP(A52,'LHB v. LHP'!C:AH, 12, FALSE)</f>
        <v>7</v>
      </c>
      <c r="G52" s="35">
        <f>VLOOKUP(A52,'LHB v. LHP'!C:AH, 13, FALSE)</f>
        <v>0</v>
      </c>
      <c r="H52" s="35">
        <f>VLOOKUP(A52,'LHB v. LHP'!C:AH, 6, FALSE)</f>
        <v>6</v>
      </c>
      <c r="I52" s="35">
        <f>VLOOKUP(A52,'LHB v. LHP'!C:AH, 25, FALSE)</f>
        <v>0</v>
      </c>
      <c r="J52" s="35">
        <f>VLOOKUP(A52,'LHB v. LHP'!C:AH, 17, FALSE)</f>
        <v>16</v>
      </c>
      <c r="K52" s="36">
        <f>VLOOKUP(A52,'LHB v. LHP'!C:AH, 32, FALSE)</f>
        <v>3</v>
      </c>
      <c r="L52" s="31">
        <f t="shared" si="1"/>
        <v>1.886363636</v>
      </c>
      <c r="M52" s="17">
        <f t="shared" si="2"/>
        <v>0.5547945205</v>
      </c>
      <c r="N52" s="24">
        <f t="shared" si="3"/>
        <v>0.2054794521</v>
      </c>
      <c r="O52" s="24">
        <f t="shared" si="4"/>
        <v>0</v>
      </c>
      <c r="P52" s="24">
        <f t="shared" si="5"/>
        <v>0.3767123288</v>
      </c>
      <c r="Q52" s="24">
        <f t="shared" si="6"/>
        <v>0</v>
      </c>
      <c r="R52" s="24">
        <f t="shared" si="7"/>
        <v>0.1575342466</v>
      </c>
      <c r="S52" s="17">
        <f t="shared" si="8"/>
        <v>0.05136986301</v>
      </c>
      <c r="T52" s="31">
        <f t="shared" si="9"/>
        <v>1.345890411</v>
      </c>
      <c r="U52" s="37">
        <f t="shared" si="10"/>
        <v>3849.970707</v>
      </c>
      <c r="V52" s="32"/>
      <c r="W52" s="32"/>
      <c r="X52" s="32"/>
      <c r="Y52" s="32"/>
      <c r="Z52" s="32"/>
      <c r="AA52" s="32"/>
      <c r="AB52" s="32"/>
    </row>
    <row r="53">
      <c r="A53" s="4" t="s">
        <v>99</v>
      </c>
      <c r="B53" s="29"/>
      <c r="C53" s="28">
        <f>VLOOKUP(A53,'LHB v. LHP'!C:AH, 5, FALSE)</f>
        <v>101</v>
      </c>
      <c r="D53" s="34">
        <f>VLOOKUP(A53,'LHB v. LHP'!C:AH, 8, FALSE)</f>
        <v>207</v>
      </c>
      <c r="E53" s="34">
        <f>VLOOKUP(A53,'LHB v. LHP'!C:AH, 31, FALSE)</f>
        <v>37</v>
      </c>
      <c r="F53" s="35">
        <f>VLOOKUP(A53,'LHB v. LHP'!C:AH, 12, FALSE)</f>
        <v>14</v>
      </c>
      <c r="G53" s="35">
        <f>VLOOKUP(A53,'LHB v. LHP'!C:AH, 13, FALSE)</f>
        <v>0</v>
      </c>
      <c r="H53" s="35">
        <f>VLOOKUP(A53,'LHB v. LHP'!C:AH, 6, FALSE)</f>
        <v>6</v>
      </c>
      <c r="I53" s="35">
        <f>VLOOKUP(A53,'LHB v. LHP'!C:AH, 25, FALSE)</f>
        <v>0</v>
      </c>
      <c r="J53" s="35">
        <f>VLOOKUP(A53,'LHB v. LHP'!C:AH, 17, FALSE)</f>
        <v>3</v>
      </c>
      <c r="K53" s="36">
        <f>VLOOKUP(A53,'LHB v. LHP'!C:AH, 32, FALSE)</f>
        <v>2</v>
      </c>
      <c r="L53" s="31">
        <f t="shared" si="1"/>
        <v>2.04950495</v>
      </c>
      <c r="M53" s="17">
        <f t="shared" si="2"/>
        <v>0.5585585586</v>
      </c>
      <c r="N53" s="24">
        <f t="shared" si="3"/>
        <v>0.2852852853</v>
      </c>
      <c r="O53" s="24">
        <f t="shared" si="4"/>
        <v>0</v>
      </c>
      <c r="P53" s="24">
        <f t="shared" si="5"/>
        <v>0.3303303303</v>
      </c>
      <c r="Q53" s="24">
        <f t="shared" si="6"/>
        <v>0</v>
      </c>
      <c r="R53" s="24">
        <f t="shared" si="7"/>
        <v>0.06006006006</v>
      </c>
      <c r="S53" s="17">
        <f t="shared" si="8"/>
        <v>0.03003003003</v>
      </c>
      <c r="T53" s="31">
        <f t="shared" si="9"/>
        <v>1.264264264</v>
      </c>
      <c r="U53" s="37">
        <f t="shared" si="10"/>
        <v>3616.47601</v>
      </c>
      <c r="V53" s="32"/>
      <c r="W53" s="32"/>
      <c r="X53" s="32"/>
      <c r="Y53" s="32"/>
      <c r="Z53" s="32"/>
      <c r="AA53" s="32"/>
      <c r="AB53" s="32"/>
    </row>
    <row r="54">
      <c r="A54" s="4" t="s">
        <v>594</v>
      </c>
      <c r="B54" s="29"/>
      <c r="C54" s="28">
        <f>VLOOKUP(A54,'LHB v. LHP'!C:AH, 5, FALSE)</f>
        <v>63</v>
      </c>
      <c r="D54" s="34">
        <f>VLOOKUP(A54,'LHB v. LHP'!C:AH, 8, FALSE)</f>
        <v>128</v>
      </c>
      <c r="E54" s="34">
        <f>VLOOKUP(A54,'LHB v. LHP'!C:AH, 31, FALSE)</f>
        <v>18</v>
      </c>
      <c r="F54" s="35">
        <f>VLOOKUP(A54,'LHB v. LHP'!C:AH, 12, FALSE)</f>
        <v>4</v>
      </c>
      <c r="G54" s="35">
        <f>VLOOKUP(A54,'LHB v. LHP'!C:AH, 13, FALSE)</f>
        <v>0</v>
      </c>
      <c r="H54" s="35">
        <f>VLOOKUP(A54,'LHB v. LHP'!C:AH, 6, FALSE)</f>
        <v>5</v>
      </c>
      <c r="I54" s="35">
        <f>VLOOKUP(A54,'LHB v. LHP'!C:AH, 25, FALSE)</f>
        <v>1</v>
      </c>
      <c r="J54" s="35">
        <f>VLOOKUP(A54,'LHB v. LHP'!C:AH, 17, FALSE)</f>
        <v>9</v>
      </c>
      <c r="K54" s="36">
        <f>VLOOKUP(A54,'LHB v. LHP'!C:AH, 32, FALSE)</f>
        <v>-2</v>
      </c>
      <c r="L54" s="31">
        <f t="shared" si="1"/>
        <v>2.031746032</v>
      </c>
      <c r="M54" s="17">
        <f t="shared" si="2"/>
        <v>0.5078740157</v>
      </c>
      <c r="N54" s="24">
        <f t="shared" si="3"/>
        <v>0.1771653543</v>
      </c>
      <c r="O54" s="24">
        <f t="shared" si="4"/>
        <v>0</v>
      </c>
      <c r="P54" s="24">
        <f t="shared" si="5"/>
        <v>0.3937007874</v>
      </c>
      <c r="Q54" s="24">
        <f t="shared" si="6"/>
        <v>0.007874015748</v>
      </c>
      <c r="R54" s="24">
        <f t="shared" si="7"/>
        <v>0.125984252</v>
      </c>
      <c r="S54" s="17">
        <f t="shared" si="8"/>
        <v>-0.03937007874</v>
      </c>
      <c r="T54" s="31">
        <f t="shared" si="9"/>
        <v>1.173228346</v>
      </c>
      <c r="U54" s="37">
        <f t="shared" si="10"/>
        <v>3356.064305</v>
      </c>
      <c r="V54" s="32"/>
      <c r="W54" s="32"/>
      <c r="X54" s="32"/>
      <c r="Y54" s="32"/>
      <c r="Z54" s="32"/>
      <c r="AA54" s="32"/>
      <c r="AB54" s="32"/>
    </row>
    <row r="55">
      <c r="A55" s="4" t="s">
        <v>526</v>
      </c>
      <c r="B55" s="29"/>
      <c r="C55" s="28">
        <f>VLOOKUP(A55,'LHB v. LHP'!C:AH, 5, FALSE)</f>
        <v>84</v>
      </c>
      <c r="D55" s="34">
        <f>VLOOKUP(A55,'LHB v. LHP'!C:AH, 8, FALSE)</f>
        <v>154</v>
      </c>
      <c r="E55" s="34">
        <f>VLOOKUP(A55,'LHB v. LHP'!C:AH, 31, FALSE)</f>
        <v>11</v>
      </c>
      <c r="F55" s="35">
        <f>VLOOKUP(A55,'LHB v. LHP'!C:AH, 12, FALSE)</f>
        <v>4</v>
      </c>
      <c r="G55" s="35">
        <f>VLOOKUP(A55,'LHB v. LHP'!C:AH, 13, FALSE)</f>
        <v>0</v>
      </c>
      <c r="H55" s="35">
        <f>VLOOKUP(A55,'LHB v. LHP'!C:AH, 6, FALSE)</f>
        <v>5</v>
      </c>
      <c r="I55" s="35">
        <f>VLOOKUP(A55,'LHB v. LHP'!C:AH, 25, FALSE)</f>
        <v>2</v>
      </c>
      <c r="J55" s="35">
        <f>VLOOKUP(A55,'LHB v. LHP'!C:AH, 17, FALSE)</f>
        <v>22</v>
      </c>
      <c r="K55" s="36">
        <f>VLOOKUP(A55,'LHB v. LHP'!C:AH, 32, FALSE)</f>
        <v>0</v>
      </c>
      <c r="L55" s="31">
        <f t="shared" si="1"/>
        <v>1.833333333</v>
      </c>
      <c r="M55" s="17">
        <f t="shared" si="2"/>
        <v>0.3857142857</v>
      </c>
      <c r="N55" s="24">
        <f t="shared" si="3"/>
        <v>0.1607142857</v>
      </c>
      <c r="O55" s="24">
        <f t="shared" si="4"/>
        <v>0</v>
      </c>
      <c r="P55" s="24">
        <f t="shared" si="5"/>
        <v>0.3571428571</v>
      </c>
      <c r="Q55" s="24">
        <f t="shared" si="6"/>
        <v>0.01428571429</v>
      </c>
      <c r="R55" s="24">
        <f t="shared" si="7"/>
        <v>0.2071428571</v>
      </c>
      <c r="S55" s="17">
        <f t="shared" si="8"/>
        <v>0</v>
      </c>
      <c r="T55" s="31">
        <f t="shared" si="9"/>
        <v>1.125</v>
      </c>
      <c r="U55" s="37">
        <f t="shared" si="10"/>
        <v>3218.105286</v>
      </c>
      <c r="V55" s="32"/>
      <c r="W55" s="32"/>
      <c r="X55" s="32"/>
      <c r="Y55" s="32"/>
      <c r="Z55" s="32"/>
      <c r="AA55" s="32"/>
      <c r="AB55" s="32"/>
    </row>
    <row r="56">
      <c r="A56" s="4" t="s">
        <v>510</v>
      </c>
      <c r="B56" s="29"/>
      <c r="C56" s="28">
        <f>VLOOKUP(A56,'LHB v. LHP'!C:AH, 5, FALSE)</f>
        <v>40</v>
      </c>
      <c r="D56" s="34">
        <f>VLOOKUP(A56,'LHB v. LHP'!C:AH, 8, FALSE)</f>
        <v>73</v>
      </c>
      <c r="E56" s="34">
        <f>VLOOKUP(A56,'LHB v. LHP'!C:AH, 31, FALSE)</f>
        <v>11</v>
      </c>
      <c r="F56" s="35">
        <f>VLOOKUP(A56,'LHB v. LHP'!C:AH, 12, FALSE)</f>
        <v>3</v>
      </c>
      <c r="G56" s="35">
        <f>VLOOKUP(A56,'LHB v. LHP'!C:AH, 13, FALSE)</f>
        <v>1</v>
      </c>
      <c r="H56" s="35">
        <f>VLOOKUP(A56,'LHB v. LHP'!C:AH, 6, FALSE)</f>
        <v>5</v>
      </c>
      <c r="I56" s="35">
        <f>VLOOKUP(A56,'LHB v. LHP'!C:AH, 25, FALSE)</f>
        <v>1</v>
      </c>
      <c r="J56" s="35">
        <f>VLOOKUP(A56,'LHB v. LHP'!C:AH, 17, FALSE)</f>
        <v>3</v>
      </c>
      <c r="K56" s="36">
        <f>VLOOKUP(A56,'LHB v. LHP'!C:AH, 32, FALSE)</f>
        <v>3</v>
      </c>
      <c r="L56" s="31">
        <f t="shared" si="1"/>
        <v>1.825</v>
      </c>
      <c r="M56" s="17">
        <f t="shared" si="2"/>
        <v>0.5427135678</v>
      </c>
      <c r="N56" s="24">
        <f t="shared" si="3"/>
        <v>0.2010050251</v>
      </c>
      <c r="O56" s="24">
        <f t="shared" si="4"/>
        <v>0.04020100503</v>
      </c>
      <c r="P56" s="24">
        <f t="shared" si="5"/>
        <v>0.5025125628</v>
      </c>
      <c r="Q56" s="24">
        <f t="shared" si="6"/>
        <v>0.01005025126</v>
      </c>
      <c r="R56" s="24">
        <f t="shared" si="7"/>
        <v>0.1005025126</v>
      </c>
      <c r="S56" s="17">
        <f t="shared" si="8"/>
        <v>0.07537688442</v>
      </c>
      <c r="T56" s="31">
        <f t="shared" si="9"/>
        <v>1.472361809</v>
      </c>
      <c r="U56" s="37">
        <f t="shared" si="10"/>
        <v>4211.746951</v>
      </c>
      <c r="V56" s="32"/>
      <c r="W56" s="32"/>
      <c r="X56" s="32"/>
      <c r="Y56" s="32"/>
      <c r="Z56" s="32"/>
      <c r="AA56" s="32"/>
      <c r="AB56" s="32"/>
    </row>
    <row r="57">
      <c r="A57" s="4" t="s">
        <v>83</v>
      </c>
      <c r="B57" s="29"/>
      <c r="C57" s="28">
        <f>VLOOKUP(A57,'LHB v. LHP'!C:AH, 5, FALSE)</f>
        <v>46</v>
      </c>
      <c r="D57" s="34">
        <f>VLOOKUP(A57,'LHB v. LHP'!C:AH, 8, FALSE)</f>
        <v>81</v>
      </c>
      <c r="E57" s="34">
        <f>VLOOKUP(A57,'LHB v. LHP'!C:AH, 31, FALSE)</f>
        <v>12</v>
      </c>
      <c r="F57" s="35">
        <f>VLOOKUP(A57,'LHB v. LHP'!C:AH, 12, FALSE)</f>
        <v>3</v>
      </c>
      <c r="G57" s="35">
        <f>VLOOKUP(A57,'LHB v. LHP'!C:AH, 13, FALSE)</f>
        <v>0</v>
      </c>
      <c r="H57" s="35">
        <f>VLOOKUP(A57,'LHB v. LHP'!C:AH, 6, FALSE)</f>
        <v>5</v>
      </c>
      <c r="I57" s="35">
        <f>VLOOKUP(A57,'LHB v. LHP'!C:AH, 25, FALSE)</f>
        <v>0</v>
      </c>
      <c r="J57" s="35">
        <f>VLOOKUP(A57,'LHB v. LHP'!C:AH, 17, FALSE)</f>
        <v>3</v>
      </c>
      <c r="K57" s="36">
        <f>VLOOKUP(A57,'LHB v. LHP'!C:AH, 32, FALSE)</f>
        <v>0</v>
      </c>
      <c r="L57" s="31">
        <f t="shared" si="1"/>
        <v>1.760869565</v>
      </c>
      <c r="M57" s="17">
        <f t="shared" si="2"/>
        <v>0.5362318841</v>
      </c>
      <c r="N57" s="24">
        <f t="shared" si="3"/>
        <v>0.193236715</v>
      </c>
      <c r="O57" s="24">
        <f t="shared" si="4"/>
        <v>0</v>
      </c>
      <c r="P57" s="24">
        <f t="shared" si="5"/>
        <v>0.4830917874</v>
      </c>
      <c r="Q57" s="24">
        <f t="shared" si="6"/>
        <v>0</v>
      </c>
      <c r="R57" s="24">
        <f t="shared" si="7"/>
        <v>0.09661835749</v>
      </c>
      <c r="S57" s="17">
        <f t="shared" si="8"/>
        <v>0</v>
      </c>
      <c r="T57" s="31">
        <f t="shared" si="9"/>
        <v>1.309178744</v>
      </c>
      <c r="U57" s="37">
        <f t="shared" si="10"/>
        <v>3744.955587</v>
      </c>
      <c r="V57" s="32"/>
      <c r="W57" s="32"/>
      <c r="X57" s="32"/>
      <c r="Y57" s="32"/>
      <c r="Z57" s="32"/>
      <c r="AA57" s="32"/>
      <c r="AB57" s="32"/>
    </row>
    <row r="58">
      <c r="A58" s="4" t="s">
        <v>530</v>
      </c>
      <c r="B58" s="29"/>
      <c r="C58" s="28">
        <f>VLOOKUP(A58,'LHB v. LHP'!C:AH, 5, FALSE)</f>
        <v>102</v>
      </c>
      <c r="D58" s="34">
        <f>VLOOKUP(A58,'LHB v. LHP'!C:AH, 8, FALSE)</f>
        <v>210</v>
      </c>
      <c r="E58" s="34">
        <f>VLOOKUP(A58,'LHB v. LHP'!C:AH, 31, FALSE)</f>
        <v>38</v>
      </c>
      <c r="F58" s="35">
        <f>VLOOKUP(A58,'LHB v. LHP'!C:AH, 12, FALSE)</f>
        <v>12</v>
      </c>
      <c r="G58" s="35">
        <f>VLOOKUP(A58,'LHB v. LHP'!C:AH, 13, FALSE)</f>
        <v>0</v>
      </c>
      <c r="H58" s="35">
        <f>VLOOKUP(A58,'LHB v. LHP'!C:AH, 6, FALSE)</f>
        <v>5</v>
      </c>
      <c r="I58" s="35">
        <f>VLOOKUP(A58,'LHB v. LHP'!C:AH, 25, FALSE)</f>
        <v>0</v>
      </c>
      <c r="J58" s="35">
        <f>VLOOKUP(A58,'LHB v. LHP'!C:AH, 17, FALSE)</f>
        <v>10</v>
      </c>
      <c r="K58" s="36">
        <f>VLOOKUP(A58,'LHB v. LHP'!C:AH, 32, FALSE)</f>
        <v>0</v>
      </c>
      <c r="L58" s="31">
        <f t="shared" si="1"/>
        <v>2.058823529</v>
      </c>
      <c r="M58" s="17">
        <f t="shared" si="2"/>
        <v>0.5625</v>
      </c>
      <c r="N58" s="24">
        <f t="shared" si="3"/>
        <v>0.2529761905</v>
      </c>
      <c r="O58" s="24">
        <f t="shared" si="4"/>
        <v>0</v>
      </c>
      <c r="P58" s="24">
        <f t="shared" si="5"/>
        <v>0.2976190476</v>
      </c>
      <c r="Q58" s="24">
        <f t="shared" si="6"/>
        <v>0</v>
      </c>
      <c r="R58" s="24">
        <f t="shared" si="7"/>
        <v>0.1011904762</v>
      </c>
      <c r="S58" s="17">
        <f t="shared" si="8"/>
        <v>0</v>
      </c>
      <c r="T58" s="31">
        <f t="shared" si="9"/>
        <v>1.214285714</v>
      </c>
      <c r="U58" s="37">
        <f t="shared" si="10"/>
        <v>3473.510467</v>
      </c>
      <c r="V58" s="32"/>
      <c r="W58" s="32"/>
      <c r="X58" s="32"/>
      <c r="Y58" s="32"/>
      <c r="Z58" s="32"/>
      <c r="AA58" s="32"/>
      <c r="AB58" s="32"/>
    </row>
    <row r="59">
      <c r="A59" s="4" t="s">
        <v>207</v>
      </c>
      <c r="B59" s="29"/>
      <c r="C59" s="28">
        <f>VLOOKUP(A59,'LHB v. LHP'!C:AH, 5, FALSE)</f>
        <v>86</v>
      </c>
      <c r="D59" s="34">
        <f>VLOOKUP(A59,'LHB v. LHP'!C:AH, 8, FALSE)</f>
        <v>178</v>
      </c>
      <c r="E59" s="34">
        <f>VLOOKUP(A59,'LHB v. LHP'!C:AH, 31, FALSE)</f>
        <v>35</v>
      </c>
      <c r="F59" s="35">
        <f>VLOOKUP(A59,'LHB v. LHP'!C:AH, 12, FALSE)</f>
        <v>7</v>
      </c>
      <c r="G59" s="35">
        <f>VLOOKUP(A59,'LHB v. LHP'!C:AH, 13, FALSE)</f>
        <v>0</v>
      </c>
      <c r="H59" s="35">
        <f>VLOOKUP(A59,'LHB v. LHP'!C:AH, 6, FALSE)</f>
        <v>5</v>
      </c>
      <c r="I59" s="35">
        <f>VLOOKUP(A59,'LHB v. LHP'!C:AH, 25, FALSE)</f>
        <v>1</v>
      </c>
      <c r="J59" s="35">
        <f>VLOOKUP(A59,'LHB v. LHP'!C:AH, 17, FALSE)</f>
        <v>7</v>
      </c>
      <c r="K59" s="36">
        <f>VLOOKUP(A59,'LHB v. LHP'!C:AH, 32, FALSE)</f>
        <v>0</v>
      </c>
      <c r="L59" s="31">
        <f t="shared" si="1"/>
        <v>2.069767442</v>
      </c>
      <c r="M59" s="17">
        <f t="shared" si="2"/>
        <v>0.5921052632</v>
      </c>
      <c r="N59" s="24">
        <f t="shared" si="3"/>
        <v>0.1973684211</v>
      </c>
      <c r="O59" s="24">
        <f t="shared" si="4"/>
        <v>0</v>
      </c>
      <c r="P59" s="24">
        <f t="shared" si="5"/>
        <v>0.3289473684</v>
      </c>
      <c r="Q59" s="24">
        <f t="shared" si="6"/>
        <v>0.006578947368</v>
      </c>
      <c r="R59" s="24">
        <f t="shared" si="7"/>
        <v>0.09210526316</v>
      </c>
      <c r="S59" s="17">
        <f t="shared" si="8"/>
        <v>0</v>
      </c>
      <c r="T59" s="31">
        <f t="shared" si="9"/>
        <v>1.217105263</v>
      </c>
      <c r="U59" s="37">
        <f t="shared" si="10"/>
        <v>3481.575894</v>
      </c>
      <c r="V59" s="32"/>
      <c r="W59" s="32"/>
      <c r="X59" s="32"/>
      <c r="Y59" s="32"/>
      <c r="Z59" s="32"/>
      <c r="AA59" s="32"/>
      <c r="AB59" s="32"/>
    </row>
    <row r="60">
      <c r="A60" s="4" t="s">
        <v>255</v>
      </c>
      <c r="B60" s="29"/>
      <c r="C60" s="28">
        <f>VLOOKUP(A60,'LHB v. LHP'!C:AH, 5, FALSE)</f>
        <v>94</v>
      </c>
      <c r="D60" s="34">
        <f>VLOOKUP(A60,'LHB v. LHP'!C:AH, 8, FALSE)</f>
        <v>187</v>
      </c>
      <c r="E60" s="34">
        <f>VLOOKUP(A60,'LHB v. LHP'!C:AH, 31, FALSE)</f>
        <v>25</v>
      </c>
      <c r="F60" s="35">
        <f>VLOOKUP(A60,'LHB v. LHP'!C:AH, 12, FALSE)</f>
        <v>13</v>
      </c>
      <c r="G60" s="35">
        <f>VLOOKUP(A60,'LHB v. LHP'!C:AH, 13, FALSE)</f>
        <v>1</v>
      </c>
      <c r="H60" s="35">
        <f>VLOOKUP(A60,'LHB v. LHP'!C:AH, 6, FALSE)</f>
        <v>5</v>
      </c>
      <c r="I60" s="35">
        <f>VLOOKUP(A60,'LHB v. LHP'!C:AH, 25, FALSE)</f>
        <v>3</v>
      </c>
      <c r="J60" s="35">
        <f>VLOOKUP(A60,'LHB v. LHP'!C:AH, 17, FALSE)</f>
        <v>15</v>
      </c>
      <c r="K60" s="36">
        <f>VLOOKUP(A60,'LHB v. LHP'!C:AH, 32, FALSE)</f>
        <v>0</v>
      </c>
      <c r="L60" s="31">
        <f t="shared" si="1"/>
        <v>1.989361702</v>
      </c>
      <c r="M60" s="17">
        <f t="shared" si="2"/>
        <v>0.4792332268</v>
      </c>
      <c r="N60" s="24">
        <f t="shared" si="3"/>
        <v>0.2875399361</v>
      </c>
      <c r="O60" s="24">
        <f t="shared" si="4"/>
        <v>0.02555910543</v>
      </c>
      <c r="P60" s="24">
        <f t="shared" si="5"/>
        <v>0.3194888179</v>
      </c>
      <c r="Q60" s="24">
        <f t="shared" si="6"/>
        <v>0.01916932907</v>
      </c>
      <c r="R60" s="24">
        <f t="shared" si="7"/>
        <v>0.1405750799</v>
      </c>
      <c r="S60" s="17">
        <f t="shared" si="8"/>
        <v>0</v>
      </c>
      <c r="T60" s="31">
        <f t="shared" si="9"/>
        <v>1.271565495</v>
      </c>
      <c r="U60" s="37">
        <f t="shared" si="10"/>
        <v>3637.361459</v>
      </c>
      <c r="V60" s="32"/>
      <c r="W60" s="32"/>
      <c r="X60" s="32"/>
      <c r="Y60" s="32"/>
      <c r="Z60" s="32"/>
      <c r="AA60" s="32"/>
      <c r="AB60" s="32"/>
    </row>
    <row r="61">
      <c r="A61" s="4" t="s">
        <v>540</v>
      </c>
      <c r="B61" s="29"/>
      <c r="C61" s="28">
        <f>VLOOKUP(A61,'LHB v. LHP'!C:AH, 5, FALSE)</f>
        <v>86</v>
      </c>
      <c r="D61" s="34">
        <f>VLOOKUP(A61,'LHB v. LHP'!C:AH, 8, FALSE)</f>
        <v>153</v>
      </c>
      <c r="E61" s="34">
        <f>VLOOKUP(A61,'LHB v. LHP'!C:AH, 31, FALSE)</f>
        <v>17</v>
      </c>
      <c r="F61" s="35">
        <f>VLOOKUP(A61,'LHB v. LHP'!C:AH, 12, FALSE)</f>
        <v>6</v>
      </c>
      <c r="G61" s="35">
        <f>VLOOKUP(A61,'LHB v. LHP'!C:AH, 13, FALSE)</f>
        <v>1</v>
      </c>
      <c r="H61" s="35">
        <f>VLOOKUP(A61,'LHB v. LHP'!C:AH, 6, FALSE)</f>
        <v>5</v>
      </c>
      <c r="I61" s="35">
        <f>VLOOKUP(A61,'LHB v. LHP'!C:AH, 25, FALSE)</f>
        <v>1</v>
      </c>
      <c r="J61" s="35">
        <f>VLOOKUP(A61,'LHB v. LHP'!C:AH, 17, FALSE)</f>
        <v>9</v>
      </c>
      <c r="K61" s="36">
        <f>VLOOKUP(A61,'LHB v. LHP'!C:AH, 32, FALSE)</f>
        <v>-1</v>
      </c>
      <c r="L61" s="31">
        <f t="shared" si="1"/>
        <v>1.779069767</v>
      </c>
      <c r="M61" s="17">
        <f t="shared" si="2"/>
        <v>0.4516129032</v>
      </c>
      <c r="N61" s="24">
        <f t="shared" si="3"/>
        <v>0.1971326165</v>
      </c>
      <c r="O61" s="24">
        <f t="shared" si="4"/>
        <v>0.02867383513</v>
      </c>
      <c r="P61" s="24">
        <f t="shared" si="5"/>
        <v>0.3584229391</v>
      </c>
      <c r="Q61" s="24">
        <f t="shared" si="6"/>
        <v>0.007168458781</v>
      </c>
      <c r="R61" s="24">
        <f t="shared" si="7"/>
        <v>0.1146953405</v>
      </c>
      <c r="S61" s="17">
        <f t="shared" si="8"/>
        <v>-0.01792114695</v>
      </c>
      <c r="T61" s="31">
        <f t="shared" si="9"/>
        <v>1.139784946</v>
      </c>
      <c r="U61" s="37">
        <f t="shared" si="10"/>
        <v>3260.398187</v>
      </c>
      <c r="V61" s="32"/>
      <c r="W61" s="32"/>
      <c r="X61" s="32"/>
      <c r="Y61" s="32"/>
      <c r="Z61" s="32"/>
      <c r="AA61" s="32"/>
      <c r="AB61" s="32"/>
    </row>
    <row r="62">
      <c r="A62" s="4" t="s">
        <v>483</v>
      </c>
      <c r="B62" s="29"/>
      <c r="C62" s="28">
        <f>VLOOKUP(A62,'LHB v. LHP'!C:AH, 5, FALSE)</f>
        <v>96</v>
      </c>
      <c r="D62" s="34">
        <f>VLOOKUP(A62,'LHB v. LHP'!C:AH, 8, FALSE)</f>
        <v>200</v>
      </c>
      <c r="E62" s="34">
        <f>VLOOKUP(A62,'LHB v. LHP'!C:AH, 31, FALSE)</f>
        <v>26</v>
      </c>
      <c r="F62" s="35">
        <f>VLOOKUP(A62,'LHB v. LHP'!C:AH, 12, FALSE)</f>
        <v>12</v>
      </c>
      <c r="G62" s="35">
        <f>VLOOKUP(A62,'LHB v. LHP'!C:AH, 13, FALSE)</f>
        <v>0</v>
      </c>
      <c r="H62" s="35">
        <f>VLOOKUP(A62,'LHB v. LHP'!C:AH, 6, FALSE)</f>
        <v>5</v>
      </c>
      <c r="I62" s="35">
        <f>VLOOKUP(A62,'LHB v. LHP'!C:AH, 25, FALSE)</f>
        <v>4</v>
      </c>
      <c r="J62" s="35">
        <f>VLOOKUP(A62,'LHB v. LHP'!C:AH, 17, FALSE)</f>
        <v>24</v>
      </c>
      <c r="K62" s="36">
        <f>VLOOKUP(A62,'LHB v. LHP'!C:AH, 32, FALSE)</f>
        <v>-1</v>
      </c>
      <c r="L62" s="31">
        <f t="shared" si="1"/>
        <v>2.083333333</v>
      </c>
      <c r="M62" s="17">
        <f t="shared" si="2"/>
        <v>0.4693251534</v>
      </c>
      <c r="N62" s="24">
        <f t="shared" si="3"/>
        <v>0.2607361963</v>
      </c>
      <c r="O62" s="24">
        <f t="shared" si="4"/>
        <v>0</v>
      </c>
      <c r="P62" s="24">
        <f t="shared" si="5"/>
        <v>0.3067484663</v>
      </c>
      <c r="Q62" s="24">
        <f t="shared" si="6"/>
        <v>0.0245398773</v>
      </c>
      <c r="R62" s="24">
        <f t="shared" si="7"/>
        <v>0.1901840491</v>
      </c>
      <c r="S62" s="17">
        <f t="shared" si="8"/>
        <v>-0.01533742331</v>
      </c>
      <c r="T62" s="31">
        <f t="shared" si="9"/>
        <v>1.236196319</v>
      </c>
      <c r="U62" s="37">
        <f t="shared" si="10"/>
        <v>3536.186585</v>
      </c>
      <c r="V62" s="32"/>
      <c r="W62" s="32"/>
      <c r="X62" s="32"/>
      <c r="Y62" s="32"/>
      <c r="Z62" s="32"/>
      <c r="AA62" s="32"/>
      <c r="AB62" s="32"/>
    </row>
    <row r="63">
      <c r="A63" s="4" t="s">
        <v>87</v>
      </c>
      <c r="B63" s="29"/>
      <c r="C63" s="28">
        <f>VLOOKUP(A63,'LHB v. LHP'!C:AH, 5, FALSE)</f>
        <v>88</v>
      </c>
      <c r="D63" s="34">
        <f>VLOOKUP(A63,'LHB v. LHP'!C:AH, 8, FALSE)</f>
        <v>198</v>
      </c>
      <c r="E63" s="34">
        <f>VLOOKUP(A63,'LHB v. LHP'!C:AH, 31, FALSE)</f>
        <v>29</v>
      </c>
      <c r="F63" s="35">
        <f>VLOOKUP(A63,'LHB v. LHP'!C:AH, 12, FALSE)</f>
        <v>16</v>
      </c>
      <c r="G63" s="35">
        <f>VLOOKUP(A63,'LHB v. LHP'!C:AH, 13, FALSE)</f>
        <v>2</v>
      </c>
      <c r="H63" s="35">
        <f>VLOOKUP(A63,'LHB v. LHP'!C:AH, 6, FALSE)</f>
        <v>5</v>
      </c>
      <c r="I63" s="35">
        <f>VLOOKUP(A63,'LHB v. LHP'!C:AH, 25, FALSE)</f>
        <v>2</v>
      </c>
      <c r="J63" s="35">
        <f>VLOOKUP(A63,'LHB v. LHP'!C:AH, 17, FALSE)</f>
        <v>15</v>
      </c>
      <c r="K63" s="36">
        <f>VLOOKUP(A63,'LHB v. LHP'!C:AH, 32, FALSE)</f>
        <v>1</v>
      </c>
      <c r="L63" s="31">
        <f t="shared" si="1"/>
        <v>2.25</v>
      </c>
      <c r="M63" s="17">
        <f t="shared" si="2"/>
        <v>0.5</v>
      </c>
      <c r="N63" s="24">
        <f t="shared" si="3"/>
        <v>0.3240740741</v>
      </c>
      <c r="O63" s="24">
        <f t="shared" si="4"/>
        <v>0.04938271605</v>
      </c>
      <c r="P63" s="24">
        <f t="shared" si="5"/>
        <v>0.3086419753</v>
      </c>
      <c r="Q63" s="24">
        <f t="shared" si="6"/>
        <v>0.01234567901</v>
      </c>
      <c r="R63" s="24">
        <f t="shared" si="7"/>
        <v>0.1358024691</v>
      </c>
      <c r="S63" s="17">
        <f t="shared" si="8"/>
        <v>0.01543209877</v>
      </c>
      <c r="T63" s="31">
        <f t="shared" si="9"/>
        <v>1.345679012</v>
      </c>
      <c r="U63" s="37">
        <f t="shared" si="10"/>
        <v>3849.365993</v>
      </c>
      <c r="V63" s="32"/>
      <c r="W63" s="32"/>
      <c r="X63" s="32"/>
      <c r="Y63" s="32"/>
      <c r="Z63" s="32"/>
      <c r="AA63" s="32"/>
      <c r="AB63" s="32"/>
    </row>
    <row r="64">
      <c r="A64" s="4" t="s">
        <v>473</v>
      </c>
      <c r="B64" s="29"/>
      <c r="C64" s="28">
        <f>VLOOKUP(A64,'LHB v. LHP'!C:AH, 5, FALSE)</f>
        <v>47</v>
      </c>
      <c r="D64" s="34">
        <f>VLOOKUP(A64,'LHB v. LHP'!C:AH, 8, FALSE)</f>
        <v>66</v>
      </c>
      <c r="E64" s="34">
        <f>VLOOKUP(A64,'LHB v. LHP'!C:AH, 31, FALSE)</f>
        <v>7</v>
      </c>
      <c r="F64" s="35">
        <f>VLOOKUP(A64,'LHB v. LHP'!C:AH, 12, FALSE)</f>
        <v>3</v>
      </c>
      <c r="G64" s="35">
        <f>VLOOKUP(A64,'LHB v. LHP'!C:AH, 13, FALSE)</f>
        <v>0</v>
      </c>
      <c r="H64" s="35">
        <f>VLOOKUP(A64,'LHB v. LHP'!C:AH, 6, FALSE)</f>
        <v>5</v>
      </c>
      <c r="I64" s="35">
        <f>VLOOKUP(A64,'LHB v. LHP'!C:AH, 25, FALSE)</f>
        <v>0</v>
      </c>
      <c r="J64" s="35">
        <f>VLOOKUP(A64,'LHB v. LHP'!C:AH, 17, FALSE)</f>
        <v>1</v>
      </c>
      <c r="K64" s="36">
        <f>VLOOKUP(A64,'LHB v. LHP'!C:AH, 32, FALSE)</f>
        <v>0</v>
      </c>
      <c r="L64" s="31">
        <f t="shared" si="1"/>
        <v>1.404255319</v>
      </c>
      <c r="M64" s="17">
        <f t="shared" si="2"/>
        <v>0.5</v>
      </c>
      <c r="N64" s="24">
        <f t="shared" si="3"/>
        <v>0.2083333333</v>
      </c>
      <c r="O64" s="24">
        <f t="shared" si="4"/>
        <v>0</v>
      </c>
      <c r="P64" s="24">
        <f t="shared" si="5"/>
        <v>0.5208333333</v>
      </c>
      <c r="Q64" s="24">
        <f t="shared" si="6"/>
        <v>0</v>
      </c>
      <c r="R64" s="24">
        <f t="shared" si="7"/>
        <v>0.08333333333</v>
      </c>
      <c r="S64" s="17">
        <f t="shared" si="8"/>
        <v>0</v>
      </c>
      <c r="T64" s="31">
        <f t="shared" si="9"/>
        <v>1.3125</v>
      </c>
      <c r="U64" s="37">
        <f t="shared" si="10"/>
        <v>3754.456167</v>
      </c>
      <c r="V64" s="32"/>
      <c r="W64" s="32"/>
      <c r="X64" s="32"/>
      <c r="Y64" s="32"/>
      <c r="Z64" s="32"/>
      <c r="AA64" s="32"/>
      <c r="AB64" s="32"/>
    </row>
    <row r="65">
      <c r="A65" s="4" t="s">
        <v>92</v>
      </c>
      <c r="B65" s="29"/>
      <c r="C65" s="28">
        <f>VLOOKUP(A65,'LHB v. LHP'!C:AH, 5, FALSE)</f>
        <v>84</v>
      </c>
      <c r="D65" s="34">
        <f>VLOOKUP(A65,'LHB v. LHP'!C:AH, 8, FALSE)</f>
        <v>204</v>
      </c>
      <c r="E65" s="34">
        <f>VLOOKUP(A65,'LHB v. LHP'!C:AH, 31, FALSE)</f>
        <v>43</v>
      </c>
      <c r="F65" s="35">
        <f>VLOOKUP(A65,'LHB v. LHP'!C:AH, 12, FALSE)</f>
        <v>13</v>
      </c>
      <c r="G65" s="35">
        <f>VLOOKUP(A65,'LHB v. LHP'!C:AH, 13, FALSE)</f>
        <v>1</v>
      </c>
      <c r="H65" s="35">
        <f>VLOOKUP(A65,'LHB v. LHP'!C:AH, 6, FALSE)</f>
        <v>4</v>
      </c>
      <c r="I65" s="35">
        <f>VLOOKUP(A65,'LHB v. LHP'!C:AH, 25, FALSE)</f>
        <v>3</v>
      </c>
      <c r="J65" s="35">
        <f>VLOOKUP(A65,'LHB v. LHP'!C:AH, 17, FALSE)</f>
        <v>6</v>
      </c>
      <c r="K65" s="36">
        <f>VLOOKUP(A65,'LHB v. LHP'!C:AH, 32, FALSE)</f>
        <v>4</v>
      </c>
      <c r="L65" s="31">
        <f t="shared" si="1"/>
        <v>2.428571429</v>
      </c>
      <c r="M65" s="17">
        <f t="shared" si="2"/>
        <v>0.6181818182</v>
      </c>
      <c r="N65" s="24">
        <f t="shared" si="3"/>
        <v>0.2727272727</v>
      </c>
      <c r="O65" s="24">
        <f t="shared" si="4"/>
        <v>0.02424242424</v>
      </c>
      <c r="P65" s="24">
        <f t="shared" si="5"/>
        <v>0.2727272727</v>
      </c>
      <c r="Q65" s="24">
        <f t="shared" si="6"/>
        <v>0.01818181818</v>
      </c>
      <c r="R65" s="24">
        <f t="shared" si="7"/>
        <v>0.07878787879</v>
      </c>
      <c r="S65" s="17">
        <f t="shared" si="8"/>
        <v>0.06060606061</v>
      </c>
      <c r="T65" s="31">
        <f t="shared" si="9"/>
        <v>1.345454545</v>
      </c>
      <c r="U65" s="37">
        <f t="shared" si="10"/>
        <v>3848.723897</v>
      </c>
      <c r="V65" s="32"/>
      <c r="W65" s="32"/>
      <c r="X65" s="32"/>
      <c r="Y65" s="32"/>
      <c r="Z65" s="32"/>
      <c r="AA65" s="32"/>
      <c r="AB65" s="32"/>
    </row>
    <row r="66">
      <c r="A66" s="4" t="s">
        <v>566</v>
      </c>
      <c r="B66" s="29"/>
      <c r="C66" s="28">
        <f>VLOOKUP(A66,'LHB v. LHP'!C:AH, 5, FALSE)</f>
        <v>94</v>
      </c>
      <c r="D66" s="34">
        <f>VLOOKUP(A66,'LHB v. LHP'!C:AH, 8, FALSE)</f>
        <v>176</v>
      </c>
      <c r="E66" s="34">
        <f>VLOOKUP(A66,'LHB v. LHP'!C:AH, 31, FALSE)</f>
        <v>18</v>
      </c>
      <c r="F66" s="35">
        <f>VLOOKUP(A66,'LHB v. LHP'!C:AH, 12, FALSE)</f>
        <v>8</v>
      </c>
      <c r="G66" s="35">
        <f>VLOOKUP(A66,'LHB v. LHP'!C:AH, 13, FALSE)</f>
        <v>0</v>
      </c>
      <c r="H66" s="35">
        <f>VLOOKUP(A66,'LHB v. LHP'!C:AH, 6, FALSE)</f>
        <v>4</v>
      </c>
      <c r="I66" s="35">
        <f>VLOOKUP(A66,'LHB v. LHP'!C:AH, 25, FALSE)</f>
        <v>2</v>
      </c>
      <c r="J66" s="35">
        <f>VLOOKUP(A66,'LHB v. LHP'!C:AH, 17, FALSE)</f>
        <v>27</v>
      </c>
      <c r="K66" s="36">
        <f>VLOOKUP(A66,'LHB v. LHP'!C:AH, 32, FALSE)</f>
        <v>0</v>
      </c>
      <c r="L66" s="31">
        <f t="shared" si="1"/>
        <v>1.872340426</v>
      </c>
      <c r="M66" s="17">
        <f t="shared" si="2"/>
        <v>0.4271523179</v>
      </c>
      <c r="N66" s="24">
        <f t="shared" si="3"/>
        <v>0.2152317881</v>
      </c>
      <c r="O66" s="24">
        <f t="shared" si="4"/>
        <v>0</v>
      </c>
      <c r="P66" s="24">
        <f t="shared" si="5"/>
        <v>0.298013245</v>
      </c>
      <c r="Q66" s="24">
        <f t="shared" si="6"/>
        <v>0.01324503311</v>
      </c>
      <c r="R66" s="24">
        <f t="shared" si="7"/>
        <v>0.2251655629</v>
      </c>
      <c r="S66" s="17">
        <f t="shared" si="8"/>
        <v>0</v>
      </c>
      <c r="T66" s="31">
        <f t="shared" si="9"/>
        <v>1.178807947</v>
      </c>
      <c r="U66" s="37">
        <f t="shared" si="10"/>
        <v>3372.024964</v>
      </c>
      <c r="V66" s="32"/>
      <c r="W66" s="32"/>
      <c r="X66" s="32"/>
      <c r="Y66" s="32"/>
      <c r="Z66" s="32"/>
      <c r="AA66" s="32"/>
      <c r="AB66" s="32"/>
    </row>
    <row r="67">
      <c r="A67" s="4" t="s">
        <v>511</v>
      </c>
      <c r="B67" s="29"/>
      <c r="C67" s="28">
        <f>VLOOKUP(A67,'LHB v. LHP'!C:AH, 5, FALSE)</f>
        <v>100</v>
      </c>
      <c r="D67" s="34">
        <f>VLOOKUP(A67,'LHB v. LHP'!C:AH, 8, FALSE)</f>
        <v>208</v>
      </c>
      <c r="E67" s="34">
        <f>VLOOKUP(A67,'LHB v. LHP'!C:AH, 31, FALSE)</f>
        <v>37</v>
      </c>
      <c r="F67" s="35">
        <f>VLOOKUP(A67,'LHB v. LHP'!C:AH, 12, FALSE)</f>
        <v>11</v>
      </c>
      <c r="G67" s="35">
        <f>VLOOKUP(A67,'LHB v. LHP'!C:AH, 13, FALSE)</f>
        <v>0</v>
      </c>
      <c r="H67" s="35">
        <f>VLOOKUP(A67,'LHB v. LHP'!C:AH, 6, FALSE)</f>
        <v>4</v>
      </c>
      <c r="I67" s="35">
        <f>VLOOKUP(A67,'LHB v. LHP'!C:AH, 25, FALSE)</f>
        <v>4</v>
      </c>
      <c r="J67" s="35">
        <f>VLOOKUP(A67,'LHB v. LHP'!C:AH, 17, FALSE)</f>
        <v>17</v>
      </c>
      <c r="K67" s="36">
        <f>VLOOKUP(A67,'LHB v. LHP'!C:AH, 32, FALSE)</f>
        <v>-1</v>
      </c>
      <c r="L67" s="31">
        <f t="shared" si="1"/>
        <v>2.08</v>
      </c>
      <c r="M67" s="17">
        <f t="shared" si="2"/>
        <v>0.5568862275</v>
      </c>
      <c r="N67" s="24">
        <f t="shared" si="3"/>
        <v>0.2395209581</v>
      </c>
      <c r="O67" s="24">
        <f t="shared" si="4"/>
        <v>0</v>
      </c>
      <c r="P67" s="24">
        <f t="shared" si="5"/>
        <v>0.2694610778</v>
      </c>
      <c r="Q67" s="24">
        <f t="shared" si="6"/>
        <v>0.02395209581</v>
      </c>
      <c r="R67" s="24">
        <f t="shared" si="7"/>
        <v>0.1437125749</v>
      </c>
      <c r="S67" s="17">
        <f t="shared" si="8"/>
        <v>-0.01497005988</v>
      </c>
      <c r="T67" s="31">
        <f t="shared" si="9"/>
        <v>1.218562874</v>
      </c>
      <c r="U67" s="37">
        <f t="shared" si="10"/>
        <v>3485.745446</v>
      </c>
      <c r="V67" s="32"/>
      <c r="W67" s="32"/>
      <c r="X67" s="32"/>
      <c r="Y67" s="32"/>
      <c r="Z67" s="32"/>
      <c r="AA67" s="32"/>
      <c r="AB67" s="32"/>
    </row>
    <row r="68">
      <c r="A68" s="4" t="s">
        <v>250</v>
      </c>
      <c r="B68" s="29"/>
      <c r="C68" s="28">
        <f>VLOOKUP(A68,'LHB v. LHP'!C:AH, 5, FALSE)</f>
        <v>43</v>
      </c>
      <c r="D68" s="34">
        <f>VLOOKUP(A68,'LHB v. LHP'!C:AH, 8, FALSE)</f>
        <v>86</v>
      </c>
      <c r="E68" s="34">
        <f>VLOOKUP(A68,'LHB v. LHP'!C:AH, 31, FALSE)</f>
        <v>9</v>
      </c>
      <c r="F68" s="35">
        <f>VLOOKUP(A68,'LHB v. LHP'!C:AH, 12, FALSE)</f>
        <v>2</v>
      </c>
      <c r="G68" s="35">
        <f>VLOOKUP(A68,'LHB v. LHP'!C:AH, 13, FALSE)</f>
        <v>1</v>
      </c>
      <c r="H68" s="35">
        <f>VLOOKUP(A68,'LHB v. LHP'!C:AH, 6, FALSE)</f>
        <v>4</v>
      </c>
      <c r="I68" s="35">
        <f>VLOOKUP(A68,'LHB v. LHP'!C:AH, 25, FALSE)</f>
        <v>0</v>
      </c>
      <c r="J68" s="35">
        <f>VLOOKUP(A68,'LHB v. LHP'!C:AH, 17, FALSE)</f>
        <v>10</v>
      </c>
      <c r="K68" s="36">
        <f>VLOOKUP(A68,'LHB v. LHP'!C:AH, 32, FALSE)</f>
        <v>6</v>
      </c>
      <c r="L68" s="31">
        <f t="shared" si="1"/>
        <v>2</v>
      </c>
      <c r="M68" s="17">
        <f t="shared" si="2"/>
        <v>0.4811320755</v>
      </c>
      <c r="N68" s="24">
        <f t="shared" si="3"/>
        <v>0.1650943396</v>
      </c>
      <c r="O68" s="24">
        <f t="shared" si="4"/>
        <v>0.03773584906</v>
      </c>
      <c r="P68" s="24">
        <f t="shared" si="5"/>
        <v>0.4245283019</v>
      </c>
      <c r="Q68" s="24">
        <f t="shared" si="6"/>
        <v>0</v>
      </c>
      <c r="R68" s="24">
        <f t="shared" si="7"/>
        <v>0.1603773585</v>
      </c>
      <c r="S68" s="17">
        <f t="shared" si="8"/>
        <v>0.141509434</v>
      </c>
      <c r="T68" s="31">
        <f t="shared" si="9"/>
        <v>1.410377358</v>
      </c>
      <c r="U68" s="37">
        <f t="shared" si="10"/>
        <v>4034.438073</v>
      </c>
      <c r="V68" s="32"/>
      <c r="W68" s="32"/>
      <c r="X68" s="32"/>
      <c r="Y68" s="32"/>
      <c r="Z68" s="32"/>
      <c r="AA68" s="32"/>
      <c r="AB68" s="32"/>
    </row>
    <row r="69">
      <c r="A69" s="4" t="s">
        <v>295</v>
      </c>
      <c r="B69" s="29"/>
      <c r="C69" s="28">
        <f>VLOOKUP(A69,'LHB v. LHP'!C:AH, 5, FALSE)</f>
        <v>76</v>
      </c>
      <c r="D69" s="34">
        <f>VLOOKUP(A69,'LHB v. LHP'!C:AH, 8, FALSE)</f>
        <v>138</v>
      </c>
      <c r="E69" s="34">
        <f>VLOOKUP(A69,'LHB v. LHP'!C:AH, 31, FALSE)</f>
        <v>17</v>
      </c>
      <c r="F69" s="35">
        <f>VLOOKUP(A69,'LHB v. LHP'!C:AH, 12, FALSE)</f>
        <v>3</v>
      </c>
      <c r="G69" s="35">
        <f>VLOOKUP(A69,'LHB v. LHP'!C:AH, 13, FALSE)</f>
        <v>0</v>
      </c>
      <c r="H69" s="35">
        <f>VLOOKUP(A69,'LHB v. LHP'!C:AH, 6, FALSE)</f>
        <v>4</v>
      </c>
      <c r="I69" s="35">
        <f>VLOOKUP(A69,'LHB v. LHP'!C:AH, 25, FALSE)</f>
        <v>1</v>
      </c>
      <c r="J69" s="35">
        <f>VLOOKUP(A69,'LHB v. LHP'!C:AH, 17, FALSE)</f>
        <v>18</v>
      </c>
      <c r="K69" s="36">
        <f>VLOOKUP(A69,'LHB v. LHP'!C:AH, 32, FALSE)</f>
        <v>0</v>
      </c>
      <c r="L69" s="31">
        <f t="shared" si="1"/>
        <v>1.815789474</v>
      </c>
      <c r="M69" s="17">
        <f t="shared" si="2"/>
        <v>0.4772727273</v>
      </c>
      <c r="N69" s="24">
        <f t="shared" si="3"/>
        <v>0.1515151515</v>
      </c>
      <c r="O69" s="24">
        <f t="shared" si="4"/>
        <v>0</v>
      </c>
      <c r="P69" s="24">
        <f t="shared" si="5"/>
        <v>0.3409090909</v>
      </c>
      <c r="Q69" s="24">
        <f t="shared" si="6"/>
        <v>0.007575757576</v>
      </c>
      <c r="R69" s="24">
        <f t="shared" si="7"/>
        <v>0.1893939394</v>
      </c>
      <c r="S69" s="17">
        <f t="shared" si="8"/>
        <v>0</v>
      </c>
      <c r="T69" s="31">
        <f t="shared" si="9"/>
        <v>1.166666667</v>
      </c>
      <c r="U69" s="37">
        <f t="shared" si="10"/>
        <v>3337.29437</v>
      </c>
      <c r="V69" s="32"/>
      <c r="W69" s="32"/>
      <c r="X69" s="32"/>
      <c r="Y69" s="32"/>
      <c r="Z69" s="32"/>
      <c r="AA69" s="32"/>
      <c r="AB69" s="32"/>
    </row>
    <row r="70">
      <c r="A70" s="4" t="s">
        <v>595</v>
      </c>
      <c r="B70" s="29"/>
      <c r="C70" s="28">
        <f>VLOOKUP(A70,'LHB v. LHP'!C:AH, 5, FALSE)</f>
        <v>42</v>
      </c>
      <c r="D70" s="34">
        <f>VLOOKUP(A70,'LHB v. LHP'!C:AH, 8, FALSE)</f>
        <v>71</v>
      </c>
      <c r="E70" s="34">
        <f>VLOOKUP(A70,'LHB v. LHP'!C:AH, 31, FALSE)</f>
        <v>7</v>
      </c>
      <c r="F70" s="35">
        <f>VLOOKUP(A70,'LHB v. LHP'!C:AH, 12, FALSE)</f>
        <v>5</v>
      </c>
      <c r="G70" s="35">
        <f>VLOOKUP(A70,'LHB v. LHP'!C:AH, 13, FALSE)</f>
        <v>0</v>
      </c>
      <c r="H70" s="35">
        <f>VLOOKUP(A70,'LHB v. LHP'!C:AH, 6, FALSE)</f>
        <v>4</v>
      </c>
      <c r="I70" s="35">
        <f>VLOOKUP(A70,'LHB v. LHP'!C:AH, 25, FALSE)</f>
        <v>1</v>
      </c>
      <c r="J70" s="35">
        <f>VLOOKUP(A70,'LHB v. LHP'!C:AH, 17, FALSE)</f>
        <v>7</v>
      </c>
      <c r="K70" s="36">
        <f>VLOOKUP(A70,'LHB v. LHP'!C:AH, 32, FALSE)</f>
        <v>0</v>
      </c>
      <c r="L70" s="31">
        <f t="shared" si="1"/>
        <v>1.69047619</v>
      </c>
      <c r="M70" s="17">
        <f t="shared" si="2"/>
        <v>0.4873096447</v>
      </c>
      <c r="N70" s="24">
        <f t="shared" si="3"/>
        <v>0.2538071066</v>
      </c>
      <c r="O70" s="24">
        <f t="shared" si="4"/>
        <v>0</v>
      </c>
      <c r="P70" s="24">
        <f t="shared" si="5"/>
        <v>0.4568527919</v>
      </c>
      <c r="Q70" s="24">
        <f t="shared" si="6"/>
        <v>0.01015228426</v>
      </c>
      <c r="R70" s="24">
        <f t="shared" si="7"/>
        <v>0.1421319797</v>
      </c>
      <c r="S70" s="17">
        <f t="shared" si="8"/>
        <v>0</v>
      </c>
      <c r="T70" s="31">
        <f t="shared" si="9"/>
        <v>1.350253807</v>
      </c>
      <c r="U70" s="37">
        <f t="shared" si="10"/>
        <v>3862.452368</v>
      </c>
      <c r="V70" s="32"/>
      <c r="W70" s="32"/>
      <c r="X70" s="32"/>
      <c r="Y70" s="32"/>
      <c r="Z70" s="32"/>
      <c r="AA70" s="32"/>
      <c r="AB70" s="32"/>
    </row>
    <row r="71">
      <c r="A71" s="4" t="s">
        <v>300</v>
      </c>
      <c r="B71" s="29"/>
      <c r="C71" s="28">
        <f>VLOOKUP(A71,'LHB v. LHP'!C:AH, 5, FALSE)</f>
        <v>28</v>
      </c>
      <c r="D71" s="34">
        <f>VLOOKUP(A71,'LHB v. LHP'!C:AH, 8, FALSE)</f>
        <v>46</v>
      </c>
      <c r="E71" s="34">
        <f>VLOOKUP(A71,'LHB v. LHP'!C:AH, 31, FALSE)</f>
        <v>3</v>
      </c>
      <c r="F71" s="35">
        <f>VLOOKUP(A71,'LHB v. LHP'!C:AH, 12, FALSE)</f>
        <v>1</v>
      </c>
      <c r="G71" s="35">
        <f>VLOOKUP(A71,'LHB v. LHP'!C:AH, 13, FALSE)</f>
        <v>0</v>
      </c>
      <c r="H71" s="35">
        <f>VLOOKUP(A71,'LHB v. LHP'!C:AH, 6, FALSE)</f>
        <v>4</v>
      </c>
      <c r="I71" s="35">
        <f>VLOOKUP(A71,'LHB v. LHP'!C:AH, 25, FALSE)</f>
        <v>1</v>
      </c>
      <c r="J71" s="35">
        <f>VLOOKUP(A71,'LHB v. LHP'!C:AH, 17, FALSE)</f>
        <v>3</v>
      </c>
      <c r="K71" s="36">
        <f>VLOOKUP(A71,'LHB v. LHP'!C:AH, 32, FALSE)</f>
        <v>0</v>
      </c>
      <c r="L71" s="31">
        <f t="shared" si="1"/>
        <v>1.642857143</v>
      </c>
      <c r="M71" s="17">
        <f t="shared" si="2"/>
        <v>0.488372093</v>
      </c>
      <c r="N71" s="24">
        <f t="shared" si="3"/>
        <v>0.1744186047</v>
      </c>
      <c r="O71" s="24">
        <f t="shared" si="4"/>
        <v>0</v>
      </c>
      <c r="P71" s="24">
        <f t="shared" si="5"/>
        <v>0.523255814</v>
      </c>
      <c r="Q71" s="24">
        <f t="shared" si="6"/>
        <v>0.01162790698</v>
      </c>
      <c r="R71" s="24">
        <f t="shared" si="7"/>
        <v>0.1162790698</v>
      </c>
      <c r="S71" s="17">
        <f t="shared" si="8"/>
        <v>0</v>
      </c>
      <c r="T71" s="31">
        <f t="shared" si="9"/>
        <v>1.313953488</v>
      </c>
      <c r="U71" s="37">
        <f t="shared" si="10"/>
        <v>3758.613925</v>
      </c>
      <c r="V71" s="32"/>
      <c r="W71" s="32"/>
      <c r="X71" s="32"/>
      <c r="Y71" s="32"/>
      <c r="Z71" s="32"/>
      <c r="AA71" s="32"/>
      <c r="AB71" s="32"/>
    </row>
    <row r="72">
      <c r="A72" s="4" t="s">
        <v>497</v>
      </c>
      <c r="B72" s="29"/>
      <c r="C72" s="28">
        <f>VLOOKUP(A72,'LHB v. LHP'!C:AH, 5, FALSE)</f>
        <v>48</v>
      </c>
      <c r="D72" s="34">
        <f>VLOOKUP(A72,'LHB v. LHP'!C:AH, 8, FALSE)</f>
        <v>83</v>
      </c>
      <c r="E72" s="34">
        <f>VLOOKUP(A72,'LHB v. LHP'!C:AH, 31, FALSE)</f>
        <v>12</v>
      </c>
      <c r="F72" s="35">
        <f>VLOOKUP(A72,'LHB v. LHP'!C:AH, 12, FALSE)</f>
        <v>2</v>
      </c>
      <c r="G72" s="35">
        <f>VLOOKUP(A72,'LHB v. LHP'!C:AH, 13, FALSE)</f>
        <v>0</v>
      </c>
      <c r="H72" s="35">
        <f>VLOOKUP(A72,'LHB v. LHP'!C:AH, 6, FALSE)</f>
        <v>4</v>
      </c>
      <c r="I72" s="35">
        <f>VLOOKUP(A72,'LHB v. LHP'!C:AH, 25, FALSE)</f>
        <v>2</v>
      </c>
      <c r="J72" s="35">
        <f>VLOOKUP(A72,'LHB v. LHP'!C:AH, 17, FALSE)</f>
        <v>4</v>
      </c>
      <c r="K72" s="36">
        <f>VLOOKUP(A72,'LHB v. LHP'!C:AH, 32, FALSE)</f>
        <v>0</v>
      </c>
      <c r="L72" s="31">
        <f t="shared" si="1"/>
        <v>1.729166667</v>
      </c>
      <c r="M72" s="17">
        <f t="shared" si="2"/>
        <v>0.5311004785</v>
      </c>
      <c r="N72" s="24">
        <f t="shared" si="3"/>
        <v>0.1674641148</v>
      </c>
      <c r="O72" s="24">
        <f t="shared" si="4"/>
        <v>0</v>
      </c>
      <c r="P72" s="24">
        <f t="shared" si="5"/>
        <v>0.4306220096</v>
      </c>
      <c r="Q72" s="24">
        <f t="shared" si="6"/>
        <v>0.01913875598</v>
      </c>
      <c r="R72" s="24">
        <f t="shared" si="7"/>
        <v>0.1052631579</v>
      </c>
      <c r="S72" s="17">
        <f t="shared" si="8"/>
        <v>0</v>
      </c>
      <c r="T72" s="31">
        <f t="shared" si="9"/>
        <v>1.253588517</v>
      </c>
      <c r="U72" s="37">
        <f t="shared" si="10"/>
        <v>3585.937628</v>
      </c>
      <c r="V72" s="32"/>
      <c r="W72" s="32"/>
      <c r="X72" s="32"/>
      <c r="Y72" s="32"/>
      <c r="Z72" s="32"/>
      <c r="AA72" s="32"/>
      <c r="AB72" s="32"/>
    </row>
    <row r="73">
      <c r="A73" s="4" t="s">
        <v>299</v>
      </c>
      <c r="B73" s="29"/>
      <c r="C73" s="28">
        <f>VLOOKUP(A73,'LHB v. LHP'!C:AH, 5, FALSE)</f>
        <v>51</v>
      </c>
      <c r="D73" s="34">
        <f>VLOOKUP(A73,'LHB v. LHP'!C:AH, 8, FALSE)</f>
        <v>105</v>
      </c>
      <c r="E73" s="34">
        <f>VLOOKUP(A73,'LHB v. LHP'!C:AH, 31, FALSE)</f>
        <v>19</v>
      </c>
      <c r="F73" s="35">
        <f>VLOOKUP(A73,'LHB v. LHP'!C:AH, 12, FALSE)</f>
        <v>4</v>
      </c>
      <c r="G73" s="35">
        <f>VLOOKUP(A73,'LHB v. LHP'!C:AH, 13, FALSE)</f>
        <v>4</v>
      </c>
      <c r="H73" s="35">
        <f>VLOOKUP(A73,'LHB v. LHP'!C:AH, 6, FALSE)</f>
        <v>4</v>
      </c>
      <c r="I73" s="35">
        <f>VLOOKUP(A73,'LHB v. LHP'!C:AH, 25, FALSE)</f>
        <v>3</v>
      </c>
      <c r="J73" s="35">
        <f>VLOOKUP(A73,'LHB v. LHP'!C:AH, 17, FALSE)</f>
        <v>5</v>
      </c>
      <c r="K73" s="36">
        <f>VLOOKUP(A73,'LHB v. LHP'!C:AH, 32, FALSE)</f>
        <v>2</v>
      </c>
      <c r="L73" s="31">
        <f t="shared" si="1"/>
        <v>2.058823529</v>
      </c>
      <c r="M73" s="17">
        <f t="shared" si="2"/>
        <v>0.5714285714</v>
      </c>
      <c r="N73" s="24">
        <f t="shared" si="3"/>
        <v>0.1948051948</v>
      </c>
      <c r="O73" s="24">
        <f t="shared" si="4"/>
        <v>0.1385281385</v>
      </c>
      <c r="P73" s="24">
        <f t="shared" si="5"/>
        <v>0.3896103896</v>
      </c>
      <c r="Q73" s="24">
        <f t="shared" si="6"/>
        <v>0.02597402597</v>
      </c>
      <c r="R73" s="24">
        <f t="shared" si="7"/>
        <v>0.1038961039</v>
      </c>
      <c r="S73" s="17">
        <f t="shared" si="8"/>
        <v>0.04329004329</v>
      </c>
      <c r="T73" s="31">
        <f t="shared" si="9"/>
        <v>1.467532468</v>
      </c>
      <c r="U73" s="37">
        <f t="shared" si="10"/>
        <v>4197.932436</v>
      </c>
      <c r="V73" s="32"/>
      <c r="W73" s="32"/>
      <c r="X73" s="32"/>
      <c r="Y73" s="32"/>
      <c r="Z73" s="32"/>
      <c r="AA73" s="32"/>
      <c r="AB73" s="32"/>
    </row>
    <row r="74">
      <c r="A74" s="4" t="s">
        <v>535</v>
      </c>
      <c r="B74" s="29"/>
      <c r="C74" s="28">
        <f>VLOOKUP(A74,'LHB v. LHP'!C:AH, 5, FALSE)</f>
        <v>85</v>
      </c>
      <c r="D74" s="34">
        <f>VLOOKUP(A74,'LHB v. LHP'!C:AH, 8, FALSE)</f>
        <v>154</v>
      </c>
      <c r="E74" s="34">
        <f>VLOOKUP(A74,'LHB v. LHP'!C:AH, 31, FALSE)</f>
        <v>22</v>
      </c>
      <c r="F74" s="35">
        <f>VLOOKUP(A74,'LHB v. LHP'!C:AH, 12, FALSE)</f>
        <v>6</v>
      </c>
      <c r="G74" s="35">
        <f>VLOOKUP(A74,'LHB v. LHP'!C:AH, 13, FALSE)</f>
        <v>0</v>
      </c>
      <c r="H74" s="35">
        <f>VLOOKUP(A74,'LHB v. LHP'!C:AH, 6, FALSE)</f>
        <v>4</v>
      </c>
      <c r="I74" s="35">
        <f>VLOOKUP(A74,'LHB v. LHP'!C:AH, 25, FALSE)</f>
        <v>4</v>
      </c>
      <c r="J74" s="35">
        <f>VLOOKUP(A74,'LHB v. LHP'!C:AH, 17, FALSE)</f>
        <v>7</v>
      </c>
      <c r="K74" s="36">
        <f>VLOOKUP(A74,'LHB v. LHP'!C:AH, 32, FALSE)</f>
        <v>0</v>
      </c>
      <c r="L74" s="31">
        <f t="shared" si="1"/>
        <v>1.811764706</v>
      </c>
      <c r="M74" s="17">
        <f t="shared" si="2"/>
        <v>0.5035714286</v>
      </c>
      <c r="N74" s="24">
        <f t="shared" si="3"/>
        <v>0.1964285714</v>
      </c>
      <c r="O74" s="24">
        <f t="shared" si="4"/>
        <v>0</v>
      </c>
      <c r="P74" s="24">
        <f t="shared" si="5"/>
        <v>0.3214285714</v>
      </c>
      <c r="Q74" s="24">
        <f t="shared" si="6"/>
        <v>0.02857142857</v>
      </c>
      <c r="R74" s="24">
        <f t="shared" si="7"/>
        <v>0.1</v>
      </c>
      <c r="S74" s="17">
        <f t="shared" si="8"/>
        <v>0</v>
      </c>
      <c r="T74" s="31">
        <f t="shared" si="9"/>
        <v>1.15</v>
      </c>
      <c r="U74" s="37">
        <f t="shared" si="10"/>
        <v>3289.618736</v>
      </c>
      <c r="V74" s="32"/>
      <c r="W74" s="32"/>
      <c r="X74" s="32"/>
      <c r="Y74" s="32"/>
      <c r="Z74" s="32"/>
      <c r="AA74" s="32"/>
      <c r="AB74" s="32"/>
    </row>
    <row r="75">
      <c r="A75" s="4" t="s">
        <v>536</v>
      </c>
      <c r="B75" s="29"/>
      <c r="C75" s="28">
        <f>VLOOKUP(A75,'LHB v. LHP'!C:AH, 5, FALSE)</f>
        <v>62</v>
      </c>
      <c r="D75" s="34">
        <f>VLOOKUP(A75,'LHB v. LHP'!C:AH, 8, FALSE)</f>
        <v>103</v>
      </c>
      <c r="E75" s="34">
        <f>VLOOKUP(A75,'LHB v. LHP'!C:AH, 31, FALSE)</f>
        <v>12</v>
      </c>
      <c r="F75" s="35">
        <f>VLOOKUP(A75,'LHB v. LHP'!C:AH, 12, FALSE)</f>
        <v>5</v>
      </c>
      <c r="G75" s="35">
        <f>VLOOKUP(A75,'LHB v. LHP'!C:AH, 13, FALSE)</f>
        <v>1</v>
      </c>
      <c r="H75" s="35">
        <f>VLOOKUP(A75,'LHB v. LHP'!C:AH, 6, FALSE)</f>
        <v>4</v>
      </c>
      <c r="I75" s="35">
        <f>VLOOKUP(A75,'LHB v. LHP'!C:AH, 25, FALSE)</f>
        <v>6</v>
      </c>
      <c r="J75" s="35">
        <f>VLOOKUP(A75,'LHB v. LHP'!C:AH, 17, FALSE)</f>
        <v>12</v>
      </c>
      <c r="K75" s="36">
        <f>VLOOKUP(A75,'LHB v. LHP'!C:AH, 32, FALSE)</f>
        <v>0</v>
      </c>
      <c r="L75" s="31">
        <f t="shared" si="1"/>
        <v>1.661290323</v>
      </c>
      <c r="M75" s="17">
        <f t="shared" si="2"/>
        <v>0.4847161572</v>
      </c>
      <c r="N75" s="24">
        <f t="shared" si="3"/>
        <v>0.2183406114</v>
      </c>
      <c r="O75" s="24">
        <f t="shared" si="4"/>
        <v>0.03493449782</v>
      </c>
      <c r="P75" s="24">
        <f t="shared" si="5"/>
        <v>0.3930131004</v>
      </c>
      <c r="Q75" s="24">
        <f t="shared" si="6"/>
        <v>0.05240174672</v>
      </c>
      <c r="R75" s="24">
        <f t="shared" si="7"/>
        <v>0.1659388646</v>
      </c>
      <c r="S75" s="17">
        <f t="shared" si="8"/>
        <v>0</v>
      </c>
      <c r="T75" s="31">
        <f t="shared" si="9"/>
        <v>1.349344978</v>
      </c>
      <c r="U75" s="37">
        <f t="shared" si="10"/>
        <v>3859.852628</v>
      </c>
      <c r="V75" s="32"/>
      <c r="W75" s="32"/>
      <c r="X75" s="32"/>
      <c r="Y75" s="32"/>
      <c r="Z75" s="32"/>
      <c r="AA75" s="32"/>
      <c r="AB75" s="32"/>
    </row>
    <row r="76">
      <c r="A76" s="4" t="s">
        <v>494</v>
      </c>
      <c r="B76" s="29"/>
      <c r="C76" s="28">
        <f>VLOOKUP(A76,'LHB v. LHP'!C:AH, 5, FALSE)</f>
        <v>107</v>
      </c>
      <c r="D76" s="34">
        <f>VLOOKUP(A76,'LHB v. LHP'!C:AH, 8, FALSE)</f>
        <v>214</v>
      </c>
      <c r="E76" s="34">
        <f>VLOOKUP(A76,'LHB v. LHP'!C:AH, 31, FALSE)</f>
        <v>34</v>
      </c>
      <c r="F76" s="35">
        <f>VLOOKUP(A76,'LHB v. LHP'!C:AH, 12, FALSE)</f>
        <v>7</v>
      </c>
      <c r="G76" s="35">
        <f>VLOOKUP(A76,'LHB v. LHP'!C:AH, 13, FALSE)</f>
        <v>0</v>
      </c>
      <c r="H76" s="35">
        <f>VLOOKUP(A76,'LHB v. LHP'!C:AH, 6, FALSE)</f>
        <v>3</v>
      </c>
      <c r="I76" s="35">
        <f>VLOOKUP(A76,'LHB v. LHP'!C:AH, 25, FALSE)</f>
        <v>2</v>
      </c>
      <c r="J76" s="35">
        <f>VLOOKUP(A76,'LHB v. LHP'!C:AH, 17, FALSE)</f>
        <v>29</v>
      </c>
      <c r="K76" s="36">
        <f>VLOOKUP(A76,'LHB v. LHP'!C:AH, 32, FALSE)</f>
        <v>2</v>
      </c>
      <c r="L76" s="31">
        <f t="shared" si="1"/>
        <v>2</v>
      </c>
      <c r="M76" s="17">
        <f t="shared" si="2"/>
        <v>0.5205882353</v>
      </c>
      <c r="N76" s="24">
        <f t="shared" si="3"/>
        <v>0.1764705882</v>
      </c>
      <c r="O76" s="24">
        <f t="shared" si="4"/>
        <v>0</v>
      </c>
      <c r="P76" s="24">
        <f t="shared" si="5"/>
        <v>0.2352941176</v>
      </c>
      <c r="Q76" s="24">
        <f t="shared" si="6"/>
        <v>0.01176470588</v>
      </c>
      <c r="R76" s="24">
        <f t="shared" si="7"/>
        <v>0.2117647059</v>
      </c>
      <c r="S76" s="17">
        <f t="shared" si="8"/>
        <v>0.02941176471</v>
      </c>
      <c r="T76" s="31">
        <f t="shared" si="9"/>
        <v>1.185294118</v>
      </c>
      <c r="U76" s="37">
        <f t="shared" si="10"/>
        <v>3390.578902</v>
      </c>
      <c r="V76" s="32"/>
      <c r="W76" s="32"/>
      <c r="X76" s="32"/>
      <c r="Y76" s="32"/>
      <c r="Z76" s="32"/>
      <c r="AA76" s="32"/>
      <c r="AB76" s="32"/>
    </row>
    <row r="77">
      <c r="A77" s="4" t="s">
        <v>550</v>
      </c>
      <c r="B77" s="29"/>
      <c r="C77" s="28">
        <f>VLOOKUP(A77,'LHB v. LHP'!C:AH, 5, FALSE)</f>
        <v>73</v>
      </c>
      <c r="D77" s="34">
        <f>VLOOKUP(A77,'LHB v. LHP'!C:AH, 8, FALSE)</f>
        <v>108</v>
      </c>
      <c r="E77" s="34">
        <f>VLOOKUP(A77,'LHB v. LHP'!C:AH, 31, FALSE)</f>
        <v>18</v>
      </c>
      <c r="F77" s="35">
        <f>VLOOKUP(A77,'LHB v. LHP'!C:AH, 12, FALSE)</f>
        <v>8</v>
      </c>
      <c r="G77" s="35">
        <f>VLOOKUP(A77,'LHB v. LHP'!C:AH, 13, FALSE)</f>
        <v>0</v>
      </c>
      <c r="H77" s="35">
        <f>VLOOKUP(A77,'LHB v. LHP'!C:AH, 6, FALSE)</f>
        <v>3</v>
      </c>
      <c r="I77" s="35">
        <f>VLOOKUP(A77,'LHB v. LHP'!C:AH, 25, FALSE)</f>
        <v>0</v>
      </c>
      <c r="J77" s="35">
        <f>VLOOKUP(A77,'LHB v. LHP'!C:AH, 17, FALSE)</f>
        <v>3</v>
      </c>
      <c r="K77" s="36">
        <f>VLOOKUP(A77,'LHB v. LHP'!C:AH, 32, FALSE)</f>
        <v>-1</v>
      </c>
      <c r="L77" s="31">
        <f t="shared" si="1"/>
        <v>1.479452055</v>
      </c>
      <c r="M77" s="17">
        <f t="shared" si="2"/>
        <v>0.5512820513</v>
      </c>
      <c r="N77" s="24">
        <f t="shared" si="3"/>
        <v>0.2777777778</v>
      </c>
      <c r="O77" s="24">
        <f t="shared" si="4"/>
        <v>0</v>
      </c>
      <c r="P77" s="24">
        <f t="shared" si="5"/>
        <v>0.3418803419</v>
      </c>
      <c r="Q77" s="24">
        <f t="shared" si="6"/>
        <v>0</v>
      </c>
      <c r="R77" s="24">
        <f t="shared" si="7"/>
        <v>0.08547008547</v>
      </c>
      <c r="S77" s="17">
        <f t="shared" si="8"/>
        <v>-0.02136752137</v>
      </c>
      <c r="T77" s="31">
        <f t="shared" si="9"/>
        <v>1.235042735</v>
      </c>
      <c r="U77" s="37">
        <f t="shared" si="10"/>
        <v>3532.886714</v>
      </c>
      <c r="V77" s="32"/>
      <c r="W77" s="32"/>
      <c r="X77" s="32"/>
      <c r="Y77" s="32"/>
      <c r="Z77" s="32"/>
      <c r="AA77" s="32"/>
      <c r="AB77" s="32"/>
    </row>
    <row r="78">
      <c r="A78" s="4" t="s">
        <v>574</v>
      </c>
      <c r="B78" s="29"/>
      <c r="C78" s="28">
        <f>VLOOKUP(A78,'LHB v. LHP'!C:AH, 5, FALSE)</f>
        <v>84</v>
      </c>
      <c r="D78" s="34">
        <f>VLOOKUP(A78,'LHB v. LHP'!C:AH, 8, FALSE)</f>
        <v>147</v>
      </c>
      <c r="E78" s="34">
        <f>VLOOKUP(A78,'LHB v. LHP'!C:AH, 31, FALSE)</f>
        <v>29</v>
      </c>
      <c r="F78" s="35">
        <f>VLOOKUP(A78,'LHB v. LHP'!C:AH, 12, FALSE)</f>
        <v>8</v>
      </c>
      <c r="G78" s="35">
        <f>VLOOKUP(A78,'LHB v. LHP'!C:AH, 13, FALSE)</f>
        <v>0</v>
      </c>
      <c r="H78" s="35">
        <f>VLOOKUP(A78,'LHB v. LHP'!C:AH, 6, FALSE)</f>
        <v>3</v>
      </c>
      <c r="I78" s="35">
        <f>VLOOKUP(A78,'LHB v. LHP'!C:AH, 25, FALSE)</f>
        <v>1</v>
      </c>
      <c r="J78" s="35">
        <f>VLOOKUP(A78,'LHB v. LHP'!C:AH, 17, FALSE)</f>
        <v>7</v>
      </c>
      <c r="K78" s="36">
        <f>VLOOKUP(A78,'LHB v. LHP'!C:AH, 32, FALSE)</f>
        <v>3</v>
      </c>
      <c r="L78" s="31">
        <f t="shared" si="1"/>
        <v>1.75</v>
      </c>
      <c r="M78" s="17">
        <f t="shared" si="2"/>
        <v>0.5934065934</v>
      </c>
      <c r="N78" s="24">
        <f t="shared" si="3"/>
        <v>0.2380952381</v>
      </c>
      <c r="O78" s="24">
        <f t="shared" si="4"/>
        <v>0</v>
      </c>
      <c r="P78" s="24">
        <f t="shared" si="5"/>
        <v>0.293040293</v>
      </c>
      <c r="Q78" s="24">
        <f t="shared" si="6"/>
        <v>0.007326007326</v>
      </c>
      <c r="R78" s="24">
        <f t="shared" si="7"/>
        <v>0.1025641026</v>
      </c>
      <c r="S78" s="17">
        <f t="shared" si="8"/>
        <v>0.05494505495</v>
      </c>
      <c r="T78" s="31">
        <f t="shared" si="9"/>
        <v>1.289377289</v>
      </c>
      <c r="U78" s="37">
        <f t="shared" si="10"/>
        <v>3688.312773</v>
      </c>
      <c r="V78" s="32"/>
      <c r="W78" s="32"/>
      <c r="X78" s="32"/>
      <c r="Y78" s="32"/>
      <c r="Z78" s="32"/>
      <c r="AA78" s="32"/>
      <c r="AB78" s="32"/>
    </row>
    <row r="79">
      <c r="A79" s="4" t="s">
        <v>51</v>
      </c>
      <c r="B79" s="29"/>
      <c r="C79" s="28">
        <f>VLOOKUP(A79,'LHB v. LHP'!C:AH, 5, FALSE)</f>
        <v>57</v>
      </c>
      <c r="D79" s="34">
        <f>VLOOKUP(A79,'LHB v. LHP'!C:AH, 8, FALSE)</f>
        <v>102</v>
      </c>
      <c r="E79" s="34">
        <f>VLOOKUP(A79,'LHB v. LHP'!C:AH, 31, FALSE)</f>
        <v>11</v>
      </c>
      <c r="F79" s="35">
        <f>VLOOKUP(A79,'LHB v. LHP'!C:AH, 12, FALSE)</f>
        <v>6</v>
      </c>
      <c r="G79" s="35">
        <f>VLOOKUP(A79,'LHB v. LHP'!C:AH, 13, FALSE)</f>
        <v>1</v>
      </c>
      <c r="H79" s="35">
        <f>VLOOKUP(A79,'LHB v. LHP'!C:AH, 6, FALSE)</f>
        <v>3</v>
      </c>
      <c r="I79" s="35">
        <f>VLOOKUP(A79,'LHB v. LHP'!C:AH, 25, FALSE)</f>
        <v>1</v>
      </c>
      <c r="J79" s="35">
        <f>VLOOKUP(A79,'LHB v. LHP'!C:AH, 17, FALSE)</f>
        <v>6</v>
      </c>
      <c r="K79" s="36">
        <f>VLOOKUP(A79,'LHB v. LHP'!C:AH, 32, FALSE)</f>
        <v>0</v>
      </c>
      <c r="L79" s="31">
        <f t="shared" si="1"/>
        <v>1.789473684</v>
      </c>
      <c r="M79" s="17">
        <f t="shared" si="2"/>
        <v>0.4736842105</v>
      </c>
      <c r="N79" s="24">
        <f t="shared" si="3"/>
        <v>0.2412280702</v>
      </c>
      <c r="O79" s="24">
        <f t="shared" si="4"/>
        <v>0.0350877193</v>
      </c>
      <c r="P79" s="24">
        <f t="shared" si="5"/>
        <v>0.350877193</v>
      </c>
      <c r="Q79" s="24">
        <f t="shared" si="6"/>
        <v>0.008771929825</v>
      </c>
      <c r="R79" s="24">
        <f t="shared" si="7"/>
        <v>0.1140350877</v>
      </c>
      <c r="S79" s="17">
        <f t="shared" si="8"/>
        <v>0</v>
      </c>
      <c r="T79" s="31">
        <f t="shared" si="9"/>
        <v>1.223684211</v>
      </c>
      <c r="U79" s="37">
        <f t="shared" si="10"/>
        <v>3500.395223</v>
      </c>
      <c r="V79" s="32"/>
      <c r="W79" s="32"/>
      <c r="X79" s="32"/>
      <c r="Y79" s="32"/>
      <c r="Z79" s="32"/>
      <c r="AA79" s="32"/>
      <c r="AB79" s="32"/>
    </row>
    <row r="80">
      <c r="A80" s="4" t="s">
        <v>512</v>
      </c>
      <c r="B80" s="29"/>
      <c r="C80" s="28">
        <f>VLOOKUP(A80,'LHB v. LHP'!C:AH, 5, FALSE)</f>
        <v>108</v>
      </c>
      <c r="D80" s="34">
        <f>VLOOKUP(A80,'LHB v. LHP'!C:AH, 8, FALSE)</f>
        <v>197</v>
      </c>
      <c r="E80" s="34">
        <f>VLOOKUP(A80,'LHB v. LHP'!C:AH, 31, FALSE)</f>
        <v>31</v>
      </c>
      <c r="F80" s="35">
        <f>VLOOKUP(A80,'LHB v. LHP'!C:AH, 12, FALSE)</f>
        <v>8</v>
      </c>
      <c r="G80" s="35">
        <f>VLOOKUP(A80,'LHB v. LHP'!C:AH, 13, FALSE)</f>
        <v>0</v>
      </c>
      <c r="H80" s="35">
        <f>VLOOKUP(A80,'LHB v. LHP'!C:AH, 6, FALSE)</f>
        <v>3</v>
      </c>
      <c r="I80" s="35">
        <f>VLOOKUP(A80,'LHB v. LHP'!C:AH, 25, FALSE)</f>
        <v>8</v>
      </c>
      <c r="J80" s="35">
        <f>VLOOKUP(A80,'LHB v. LHP'!C:AH, 17, FALSE)</f>
        <v>14</v>
      </c>
      <c r="K80" s="36">
        <f>VLOOKUP(A80,'LHB v. LHP'!C:AH, 32, FALSE)</f>
        <v>2</v>
      </c>
      <c r="L80" s="31">
        <f t="shared" si="1"/>
        <v>1.824074074</v>
      </c>
      <c r="M80" s="17">
        <f t="shared" si="2"/>
        <v>0.520123839</v>
      </c>
      <c r="N80" s="24">
        <f t="shared" si="3"/>
        <v>0.2012383901</v>
      </c>
      <c r="O80" s="24">
        <f t="shared" si="4"/>
        <v>0</v>
      </c>
      <c r="P80" s="24">
        <f t="shared" si="5"/>
        <v>0.2476780186</v>
      </c>
      <c r="Q80" s="24">
        <f t="shared" si="6"/>
        <v>0.04953560372</v>
      </c>
      <c r="R80" s="24">
        <f t="shared" si="7"/>
        <v>0.1300309598</v>
      </c>
      <c r="S80" s="17">
        <f t="shared" si="8"/>
        <v>0.03095975232</v>
      </c>
      <c r="T80" s="31">
        <f t="shared" si="9"/>
        <v>1.179566563</v>
      </c>
      <c r="U80" s="37">
        <f t="shared" si="10"/>
        <v>3374.195016</v>
      </c>
      <c r="V80" s="32"/>
      <c r="W80" s="32"/>
      <c r="X80" s="32"/>
      <c r="Y80" s="32"/>
      <c r="Z80" s="32"/>
      <c r="AA80" s="32"/>
      <c r="AB80" s="32"/>
    </row>
    <row r="81">
      <c r="A81" s="4" t="s">
        <v>467</v>
      </c>
      <c r="B81" s="29"/>
      <c r="C81" s="28">
        <f>VLOOKUP(A81,'LHB v. LHP'!C:AH, 5, FALSE)</f>
        <v>25</v>
      </c>
      <c r="D81" s="34">
        <f>VLOOKUP(A81,'LHB v. LHP'!C:AH, 8, FALSE)</f>
        <v>30</v>
      </c>
      <c r="E81" s="34">
        <f>VLOOKUP(A81,'LHB v. LHP'!C:AH, 31, FALSE)</f>
        <v>3</v>
      </c>
      <c r="F81" s="35">
        <f>VLOOKUP(A81,'LHB v. LHP'!C:AH, 12, FALSE)</f>
        <v>1</v>
      </c>
      <c r="G81" s="35">
        <f>VLOOKUP(A81,'LHB v. LHP'!C:AH, 13, FALSE)</f>
        <v>0</v>
      </c>
      <c r="H81" s="35">
        <f>VLOOKUP(A81,'LHB v. LHP'!C:AH, 6, FALSE)</f>
        <v>3</v>
      </c>
      <c r="I81" s="35">
        <f>VLOOKUP(A81,'LHB v. LHP'!C:AH, 25, FALSE)</f>
        <v>1</v>
      </c>
      <c r="J81" s="35">
        <f>VLOOKUP(A81,'LHB v. LHP'!C:AH, 17, FALSE)</f>
        <v>5</v>
      </c>
      <c r="K81" s="36">
        <f>VLOOKUP(A81,'LHB v. LHP'!C:AH, 32, FALSE)</f>
        <v>-1</v>
      </c>
      <c r="L81" s="31">
        <f t="shared" si="1"/>
        <v>1.2</v>
      </c>
      <c r="M81" s="17">
        <f t="shared" si="2"/>
        <v>0.5384615385</v>
      </c>
      <c r="N81" s="24">
        <f t="shared" si="3"/>
        <v>0.1923076923</v>
      </c>
      <c r="O81" s="24">
        <f t="shared" si="4"/>
        <v>0</v>
      </c>
      <c r="P81" s="24">
        <f t="shared" si="5"/>
        <v>0.5128205128</v>
      </c>
      <c r="Q81" s="24">
        <f t="shared" si="6"/>
        <v>0.01282051282</v>
      </c>
      <c r="R81" s="24">
        <f t="shared" si="7"/>
        <v>0.1538461538</v>
      </c>
      <c r="S81" s="17">
        <f t="shared" si="8"/>
        <v>-0.03205128205</v>
      </c>
      <c r="T81" s="31">
        <f t="shared" si="9"/>
        <v>1.378205128</v>
      </c>
      <c r="U81" s="37">
        <f t="shared" si="10"/>
        <v>3942.408185</v>
      </c>
      <c r="V81" s="32"/>
      <c r="W81" s="32"/>
      <c r="X81" s="32"/>
      <c r="Y81" s="32"/>
      <c r="Z81" s="32"/>
      <c r="AA81" s="32"/>
      <c r="AB81" s="32"/>
    </row>
    <row r="82">
      <c r="A82" s="4" t="s">
        <v>537</v>
      </c>
      <c r="B82" s="29"/>
      <c r="C82" s="28">
        <f>VLOOKUP(A82,'LHB v. LHP'!C:AH, 5, FALSE)</f>
        <v>52</v>
      </c>
      <c r="D82" s="34">
        <f>VLOOKUP(A82,'LHB v. LHP'!C:AH, 8, FALSE)</f>
        <v>75</v>
      </c>
      <c r="E82" s="34">
        <f>VLOOKUP(A82,'LHB v. LHP'!C:AH, 31, FALSE)</f>
        <v>10</v>
      </c>
      <c r="F82" s="35">
        <f>VLOOKUP(A82,'LHB v. LHP'!C:AH, 12, FALSE)</f>
        <v>4</v>
      </c>
      <c r="G82" s="35">
        <f>VLOOKUP(A82,'LHB v. LHP'!C:AH, 13, FALSE)</f>
        <v>0</v>
      </c>
      <c r="H82" s="35">
        <f>VLOOKUP(A82,'LHB v. LHP'!C:AH, 6, FALSE)</f>
        <v>3</v>
      </c>
      <c r="I82" s="35">
        <f>VLOOKUP(A82,'LHB v. LHP'!C:AH, 25, FALSE)</f>
        <v>1</v>
      </c>
      <c r="J82" s="35">
        <f>VLOOKUP(A82,'LHB v. LHP'!C:AH, 17, FALSE)</f>
        <v>10</v>
      </c>
      <c r="K82" s="36">
        <f>VLOOKUP(A82,'LHB v. LHP'!C:AH, 32, FALSE)</f>
        <v>-1</v>
      </c>
      <c r="L82" s="31">
        <f t="shared" si="1"/>
        <v>1.442307692</v>
      </c>
      <c r="M82" s="17">
        <f t="shared" si="2"/>
        <v>0.5223880597</v>
      </c>
      <c r="N82" s="24">
        <f t="shared" si="3"/>
        <v>0.223880597</v>
      </c>
      <c r="O82" s="24">
        <f t="shared" si="4"/>
        <v>0</v>
      </c>
      <c r="P82" s="24">
        <f t="shared" si="5"/>
        <v>0.3980099502</v>
      </c>
      <c r="Q82" s="24">
        <f t="shared" si="6"/>
        <v>0.009950248756</v>
      </c>
      <c r="R82" s="24">
        <f t="shared" si="7"/>
        <v>0.1691542289</v>
      </c>
      <c r="S82" s="17">
        <f t="shared" si="8"/>
        <v>-0.02487562189</v>
      </c>
      <c r="T82" s="31">
        <f t="shared" si="9"/>
        <v>1.298507463</v>
      </c>
      <c r="U82" s="37">
        <f t="shared" si="10"/>
        <v>3714.429981</v>
      </c>
      <c r="V82" s="32"/>
      <c r="W82" s="32"/>
      <c r="X82" s="32"/>
      <c r="Y82" s="32"/>
      <c r="Z82" s="32"/>
      <c r="AA82" s="32"/>
      <c r="AB82" s="32"/>
    </row>
    <row r="83">
      <c r="A83" s="4" t="s">
        <v>538</v>
      </c>
      <c r="B83" s="29"/>
      <c r="C83" s="28">
        <f>VLOOKUP(A83,'LHB v. LHP'!C:AH, 5, FALSE)</f>
        <v>100</v>
      </c>
      <c r="D83" s="34">
        <f>VLOOKUP(A83,'LHB v. LHP'!C:AH, 8, FALSE)</f>
        <v>205</v>
      </c>
      <c r="E83" s="34">
        <f>VLOOKUP(A83,'LHB v. LHP'!C:AH, 31, FALSE)</f>
        <v>39</v>
      </c>
      <c r="F83" s="35">
        <f>VLOOKUP(A83,'LHB v. LHP'!C:AH, 12, FALSE)</f>
        <v>13</v>
      </c>
      <c r="G83" s="35">
        <f>VLOOKUP(A83,'LHB v. LHP'!C:AH, 13, FALSE)</f>
        <v>0</v>
      </c>
      <c r="H83" s="35">
        <f>VLOOKUP(A83,'LHB v. LHP'!C:AH, 6, FALSE)</f>
        <v>3</v>
      </c>
      <c r="I83" s="35">
        <f>VLOOKUP(A83,'LHB v. LHP'!C:AH, 25, FALSE)</f>
        <v>8</v>
      </c>
      <c r="J83" s="35">
        <f>VLOOKUP(A83,'LHB v. LHP'!C:AH, 17, FALSE)</f>
        <v>14</v>
      </c>
      <c r="K83" s="36">
        <f>VLOOKUP(A83,'LHB v. LHP'!C:AH, 32, FALSE)</f>
        <v>0</v>
      </c>
      <c r="L83" s="31">
        <f t="shared" si="1"/>
        <v>2.05</v>
      </c>
      <c r="M83" s="17">
        <f t="shared" si="2"/>
        <v>0.580060423</v>
      </c>
      <c r="N83" s="24">
        <f t="shared" si="3"/>
        <v>0.2719033233</v>
      </c>
      <c r="O83" s="24">
        <f t="shared" si="4"/>
        <v>0</v>
      </c>
      <c r="P83" s="24">
        <f t="shared" si="5"/>
        <v>0.2416918429</v>
      </c>
      <c r="Q83" s="24">
        <f t="shared" si="6"/>
        <v>0.04833836858</v>
      </c>
      <c r="R83" s="24">
        <f t="shared" si="7"/>
        <v>0.1268882175</v>
      </c>
      <c r="S83" s="17">
        <f t="shared" si="8"/>
        <v>0</v>
      </c>
      <c r="T83" s="31">
        <f t="shared" si="9"/>
        <v>1.268882175</v>
      </c>
      <c r="U83" s="37">
        <f t="shared" si="10"/>
        <v>3629.68572</v>
      </c>
      <c r="V83" s="32"/>
      <c r="W83" s="32"/>
      <c r="X83" s="32"/>
      <c r="Y83" s="32"/>
      <c r="Z83" s="32"/>
      <c r="AA83" s="32"/>
      <c r="AB83" s="32"/>
    </row>
    <row r="84">
      <c r="A84" s="4" t="s">
        <v>502</v>
      </c>
      <c r="B84" s="29"/>
      <c r="C84" s="28">
        <f>VLOOKUP(A84,'LHB v. LHP'!C:AH, 5, FALSE)</f>
        <v>68</v>
      </c>
      <c r="D84" s="34">
        <f>VLOOKUP(A84,'LHB v. LHP'!C:AH, 8, FALSE)</f>
        <v>128</v>
      </c>
      <c r="E84" s="34">
        <f>VLOOKUP(A84,'LHB v. LHP'!C:AH, 31, FALSE)</f>
        <v>29</v>
      </c>
      <c r="F84" s="35">
        <f>VLOOKUP(A84,'LHB v. LHP'!C:AH, 12, FALSE)</f>
        <v>3</v>
      </c>
      <c r="G84" s="35">
        <f>VLOOKUP(A84,'LHB v. LHP'!C:AH, 13, FALSE)</f>
        <v>2</v>
      </c>
      <c r="H84" s="35">
        <f>VLOOKUP(A84,'LHB v. LHP'!C:AH, 6, FALSE)</f>
        <v>3</v>
      </c>
      <c r="I84" s="35">
        <f>VLOOKUP(A84,'LHB v. LHP'!C:AH, 25, FALSE)</f>
        <v>1</v>
      </c>
      <c r="J84" s="35">
        <f>VLOOKUP(A84,'LHB v. LHP'!C:AH, 17, FALSE)</f>
        <v>5</v>
      </c>
      <c r="K84" s="36">
        <f>VLOOKUP(A84,'LHB v. LHP'!C:AH, 32, FALSE)</f>
        <v>0</v>
      </c>
      <c r="L84" s="31">
        <f t="shared" si="1"/>
        <v>1.882352941</v>
      </c>
      <c r="M84" s="17">
        <f t="shared" si="2"/>
        <v>0.6377952756</v>
      </c>
      <c r="N84" s="24">
        <f t="shared" si="3"/>
        <v>0.157480315</v>
      </c>
      <c r="O84" s="24">
        <f t="shared" si="4"/>
        <v>0.06299212598</v>
      </c>
      <c r="P84" s="24">
        <f t="shared" si="5"/>
        <v>0.3149606299</v>
      </c>
      <c r="Q84" s="24">
        <f t="shared" si="6"/>
        <v>0.007874015748</v>
      </c>
      <c r="R84" s="24">
        <f t="shared" si="7"/>
        <v>0.09448818898</v>
      </c>
      <c r="S84" s="17">
        <f t="shared" si="8"/>
        <v>0</v>
      </c>
      <c r="T84" s="31">
        <f t="shared" si="9"/>
        <v>1.275590551</v>
      </c>
      <c r="U84" s="37">
        <f t="shared" si="10"/>
        <v>3648.875284</v>
      </c>
      <c r="V84" s="32"/>
      <c r="W84" s="32"/>
      <c r="X84" s="32"/>
      <c r="Y84" s="32"/>
      <c r="Z84" s="32"/>
      <c r="AA84" s="32"/>
      <c r="AB84" s="32"/>
    </row>
    <row r="85">
      <c r="A85" s="4" t="s">
        <v>168</v>
      </c>
      <c r="B85" s="29"/>
      <c r="C85" s="28">
        <f>VLOOKUP(A85,'LHB v. LHP'!C:AH, 5, FALSE)</f>
        <v>85</v>
      </c>
      <c r="D85" s="34">
        <f>VLOOKUP(A85,'LHB v. LHP'!C:AH, 8, FALSE)</f>
        <v>164</v>
      </c>
      <c r="E85" s="34">
        <f>VLOOKUP(A85,'LHB v. LHP'!C:AH, 31, FALSE)</f>
        <v>21</v>
      </c>
      <c r="F85" s="35">
        <f>VLOOKUP(A85,'LHB v. LHP'!C:AH, 12, FALSE)</f>
        <v>5</v>
      </c>
      <c r="G85" s="35">
        <f>VLOOKUP(A85,'LHB v. LHP'!C:AH, 13, FALSE)</f>
        <v>1</v>
      </c>
      <c r="H85" s="35">
        <f>VLOOKUP(A85,'LHB v. LHP'!C:AH, 6, FALSE)</f>
        <v>3</v>
      </c>
      <c r="I85" s="35">
        <f>VLOOKUP(A85,'LHB v. LHP'!C:AH, 25, FALSE)</f>
        <v>1</v>
      </c>
      <c r="J85" s="35">
        <f>VLOOKUP(A85,'LHB v. LHP'!C:AH, 17, FALSE)</f>
        <v>11</v>
      </c>
      <c r="K85" s="36">
        <f>VLOOKUP(A85,'LHB v. LHP'!C:AH, 32, FALSE)</f>
        <v>-3</v>
      </c>
      <c r="L85" s="31">
        <f t="shared" si="1"/>
        <v>1.929411765</v>
      </c>
      <c r="M85" s="17">
        <f t="shared" si="2"/>
        <v>0.475862069</v>
      </c>
      <c r="N85" s="24">
        <f t="shared" si="3"/>
        <v>0.1724137931</v>
      </c>
      <c r="O85" s="24">
        <f t="shared" si="4"/>
        <v>0.0275862069</v>
      </c>
      <c r="P85" s="24">
        <f t="shared" si="5"/>
        <v>0.275862069</v>
      </c>
      <c r="Q85" s="24">
        <f t="shared" si="6"/>
        <v>0.006896551724</v>
      </c>
      <c r="R85" s="24">
        <f t="shared" si="7"/>
        <v>0.124137931</v>
      </c>
      <c r="S85" s="17">
        <f t="shared" si="8"/>
        <v>-0.05172413793</v>
      </c>
      <c r="T85" s="31">
        <f t="shared" si="9"/>
        <v>1.031034483</v>
      </c>
      <c r="U85" s="37">
        <f t="shared" si="10"/>
        <v>2949.31335</v>
      </c>
      <c r="V85" s="32"/>
      <c r="W85" s="32"/>
      <c r="X85" s="32"/>
      <c r="Y85" s="32"/>
      <c r="Z85" s="32"/>
      <c r="AA85" s="32"/>
      <c r="AB85" s="32"/>
    </row>
    <row r="86">
      <c r="A86" s="4" t="s">
        <v>531</v>
      </c>
      <c r="B86" s="29"/>
      <c r="C86" s="28">
        <f>VLOOKUP(A86,'LHB v. LHP'!C:AH, 5, FALSE)</f>
        <v>36</v>
      </c>
      <c r="D86" s="34">
        <f>VLOOKUP(A86,'LHB v. LHP'!C:AH, 8, FALSE)</f>
        <v>79</v>
      </c>
      <c r="E86" s="34">
        <f>VLOOKUP(A86,'LHB v. LHP'!C:AH, 31, FALSE)</f>
        <v>10</v>
      </c>
      <c r="F86" s="35">
        <f>VLOOKUP(A86,'LHB v. LHP'!C:AH, 12, FALSE)</f>
        <v>4</v>
      </c>
      <c r="G86" s="35">
        <f>VLOOKUP(A86,'LHB v. LHP'!C:AH, 13, FALSE)</f>
        <v>0</v>
      </c>
      <c r="H86" s="35">
        <f>VLOOKUP(A86,'LHB v. LHP'!C:AH, 6, FALSE)</f>
        <v>3</v>
      </c>
      <c r="I86" s="35">
        <f>VLOOKUP(A86,'LHB v. LHP'!C:AH, 25, FALSE)</f>
        <v>1</v>
      </c>
      <c r="J86" s="35">
        <f>VLOOKUP(A86,'LHB v. LHP'!C:AH, 17, FALSE)</f>
        <v>4</v>
      </c>
      <c r="K86" s="36">
        <f>VLOOKUP(A86,'LHB v. LHP'!C:AH, 32, FALSE)</f>
        <v>0</v>
      </c>
      <c r="L86" s="31">
        <f t="shared" si="1"/>
        <v>2.194444444</v>
      </c>
      <c r="M86" s="17">
        <f t="shared" si="2"/>
        <v>0.512195122</v>
      </c>
      <c r="N86" s="24">
        <f t="shared" si="3"/>
        <v>0.2195121951</v>
      </c>
      <c r="O86" s="24">
        <f t="shared" si="4"/>
        <v>0</v>
      </c>
      <c r="P86" s="24">
        <f t="shared" si="5"/>
        <v>0.3902439024</v>
      </c>
      <c r="Q86" s="24">
        <f t="shared" si="6"/>
        <v>0.009756097561</v>
      </c>
      <c r="R86" s="24">
        <f t="shared" si="7"/>
        <v>0.1073170732</v>
      </c>
      <c r="S86" s="17">
        <f t="shared" si="8"/>
        <v>0</v>
      </c>
      <c r="T86" s="31">
        <f t="shared" si="9"/>
        <v>1.23902439</v>
      </c>
      <c r="U86" s="37">
        <f t="shared" si="10"/>
        <v>3544.27639</v>
      </c>
      <c r="V86" s="32"/>
      <c r="W86" s="32"/>
      <c r="X86" s="32"/>
      <c r="Y86" s="32"/>
      <c r="Z86" s="32"/>
      <c r="AA86" s="32"/>
      <c r="AB86" s="32"/>
    </row>
    <row r="87">
      <c r="A87" s="4" t="s">
        <v>570</v>
      </c>
      <c r="B87" s="29"/>
      <c r="C87" s="28">
        <f>VLOOKUP(A87,'LHB v. LHP'!C:AH, 5, FALSE)</f>
        <v>81</v>
      </c>
      <c r="D87" s="34">
        <f>VLOOKUP(A87,'LHB v. LHP'!C:AH, 8, FALSE)</f>
        <v>135</v>
      </c>
      <c r="E87" s="34">
        <f>VLOOKUP(A87,'LHB v. LHP'!C:AH, 31, FALSE)</f>
        <v>28</v>
      </c>
      <c r="F87" s="35">
        <f>VLOOKUP(A87,'LHB v. LHP'!C:AH, 12, FALSE)</f>
        <v>4</v>
      </c>
      <c r="G87" s="35">
        <f>VLOOKUP(A87,'LHB v. LHP'!C:AH, 13, FALSE)</f>
        <v>0</v>
      </c>
      <c r="H87" s="35">
        <f>VLOOKUP(A87,'LHB v. LHP'!C:AH, 6, FALSE)</f>
        <v>3</v>
      </c>
      <c r="I87" s="35">
        <f>VLOOKUP(A87,'LHB v. LHP'!C:AH, 25, FALSE)</f>
        <v>3</v>
      </c>
      <c r="J87" s="35">
        <f>VLOOKUP(A87,'LHB v. LHP'!C:AH, 17, FALSE)</f>
        <v>6</v>
      </c>
      <c r="K87" s="36">
        <f>VLOOKUP(A87,'LHB v. LHP'!C:AH, 32, FALSE)</f>
        <v>4</v>
      </c>
      <c r="L87" s="31">
        <f t="shared" si="1"/>
        <v>1.666666667</v>
      </c>
      <c r="M87" s="17">
        <f t="shared" si="2"/>
        <v>0.6091954023</v>
      </c>
      <c r="N87" s="24">
        <f t="shared" si="3"/>
        <v>0.1724137931</v>
      </c>
      <c r="O87" s="24">
        <f t="shared" si="4"/>
        <v>0</v>
      </c>
      <c r="P87" s="24">
        <f t="shared" si="5"/>
        <v>0.30651341</v>
      </c>
      <c r="Q87" s="24">
        <f t="shared" si="6"/>
        <v>0.02298850575</v>
      </c>
      <c r="R87" s="24">
        <f t="shared" si="7"/>
        <v>0.09961685824</v>
      </c>
      <c r="S87" s="17">
        <f t="shared" si="8"/>
        <v>0.07662835249</v>
      </c>
      <c r="T87" s="31">
        <f t="shared" si="9"/>
        <v>1.287356322</v>
      </c>
      <c r="U87" s="37">
        <f t="shared" si="10"/>
        <v>3682.531719</v>
      </c>
      <c r="V87" s="32"/>
      <c r="W87" s="32"/>
      <c r="X87" s="32"/>
      <c r="Y87" s="32"/>
      <c r="Z87" s="32"/>
      <c r="AA87" s="32"/>
      <c r="AB87" s="32"/>
    </row>
    <row r="88">
      <c r="A88" s="4" t="s">
        <v>584</v>
      </c>
      <c r="B88" s="29"/>
      <c r="C88" s="28">
        <f>VLOOKUP(A88,'LHB v. LHP'!C:AH, 5, FALSE)</f>
        <v>30</v>
      </c>
      <c r="D88" s="34">
        <f>VLOOKUP(A88,'LHB v. LHP'!C:AH, 8, FALSE)</f>
        <v>59</v>
      </c>
      <c r="E88" s="34">
        <f>VLOOKUP(A88,'LHB v. LHP'!C:AH, 31, FALSE)</f>
        <v>8</v>
      </c>
      <c r="F88" s="35">
        <f>VLOOKUP(A88,'LHB v. LHP'!C:AH, 12, FALSE)</f>
        <v>0</v>
      </c>
      <c r="G88" s="35">
        <f>VLOOKUP(A88,'LHB v. LHP'!C:AH, 13, FALSE)</f>
        <v>1</v>
      </c>
      <c r="H88" s="35">
        <f>VLOOKUP(A88,'LHB v. LHP'!C:AH, 6, FALSE)</f>
        <v>3</v>
      </c>
      <c r="I88" s="35">
        <f>VLOOKUP(A88,'LHB v. LHP'!C:AH, 25, FALSE)</f>
        <v>0</v>
      </c>
      <c r="J88" s="35">
        <f>VLOOKUP(A88,'LHB v. LHP'!C:AH, 17, FALSE)</f>
        <v>7</v>
      </c>
      <c r="K88" s="36">
        <f>VLOOKUP(A88,'LHB v. LHP'!C:AH, 32, FALSE)</f>
        <v>2</v>
      </c>
      <c r="L88" s="31">
        <f t="shared" si="1"/>
        <v>1.966666667</v>
      </c>
      <c r="M88" s="17">
        <f t="shared" si="2"/>
        <v>0.5351351351</v>
      </c>
      <c r="N88" s="24">
        <f t="shared" si="3"/>
        <v>0.1351351351</v>
      </c>
      <c r="O88" s="24">
        <f t="shared" si="4"/>
        <v>0.04324324324</v>
      </c>
      <c r="P88" s="24">
        <f t="shared" si="5"/>
        <v>0.4324324324</v>
      </c>
      <c r="Q88" s="24">
        <f t="shared" si="6"/>
        <v>0</v>
      </c>
      <c r="R88" s="24">
        <f t="shared" si="7"/>
        <v>0.1513513514</v>
      </c>
      <c r="S88" s="17">
        <f t="shared" si="8"/>
        <v>0.05405405405</v>
      </c>
      <c r="T88" s="31">
        <f t="shared" si="9"/>
        <v>1.351351351</v>
      </c>
      <c r="U88" s="37">
        <f t="shared" si="10"/>
        <v>3865.591935</v>
      </c>
      <c r="V88" s="32"/>
      <c r="W88" s="32"/>
      <c r="X88" s="32"/>
      <c r="Y88" s="32"/>
      <c r="Z88" s="32"/>
      <c r="AA88" s="32"/>
      <c r="AB88" s="32"/>
    </row>
    <row r="89">
      <c r="A89" s="4" t="s">
        <v>503</v>
      </c>
      <c r="B89" s="29"/>
      <c r="C89" s="28">
        <f>VLOOKUP(A89,'LHB v. LHP'!C:AH, 5, FALSE)</f>
        <v>28</v>
      </c>
      <c r="D89" s="34">
        <f>VLOOKUP(A89,'LHB v. LHP'!C:AH, 8, FALSE)</f>
        <v>44</v>
      </c>
      <c r="E89" s="34">
        <f>VLOOKUP(A89,'LHB v. LHP'!C:AH, 31, FALSE)</f>
        <v>6</v>
      </c>
      <c r="F89" s="35">
        <f>VLOOKUP(A89,'LHB v. LHP'!C:AH, 12, FALSE)</f>
        <v>0</v>
      </c>
      <c r="G89" s="35">
        <f>VLOOKUP(A89,'LHB v. LHP'!C:AH, 13, FALSE)</f>
        <v>0</v>
      </c>
      <c r="H89" s="35">
        <f>VLOOKUP(A89,'LHB v. LHP'!C:AH, 6, FALSE)</f>
        <v>3</v>
      </c>
      <c r="I89" s="35">
        <f>VLOOKUP(A89,'LHB v. LHP'!C:AH, 25, FALSE)</f>
        <v>0</v>
      </c>
      <c r="J89" s="35">
        <f>VLOOKUP(A89,'LHB v. LHP'!C:AH, 17, FALSE)</f>
        <v>5</v>
      </c>
      <c r="K89" s="36">
        <f>VLOOKUP(A89,'LHB v. LHP'!C:AH, 32, FALSE)</f>
        <v>0</v>
      </c>
      <c r="L89" s="31">
        <f t="shared" si="1"/>
        <v>1.571428571</v>
      </c>
      <c r="M89" s="17">
        <f t="shared" si="2"/>
        <v>0.5470588235</v>
      </c>
      <c r="N89" s="24">
        <f t="shared" si="3"/>
        <v>0.1470588235</v>
      </c>
      <c r="O89" s="24">
        <f t="shared" si="4"/>
        <v>0</v>
      </c>
      <c r="P89" s="24">
        <f t="shared" si="5"/>
        <v>0.4705882353</v>
      </c>
      <c r="Q89" s="24">
        <f t="shared" si="6"/>
        <v>0</v>
      </c>
      <c r="R89" s="24">
        <f t="shared" si="7"/>
        <v>0.1411764706</v>
      </c>
      <c r="S89" s="17">
        <f t="shared" si="8"/>
        <v>0</v>
      </c>
      <c r="T89" s="31">
        <f t="shared" si="9"/>
        <v>1.305882353</v>
      </c>
      <c r="U89" s="37">
        <f t="shared" si="10"/>
        <v>3735.526135</v>
      </c>
      <c r="V89" s="32"/>
      <c r="W89" s="32"/>
      <c r="X89" s="32"/>
      <c r="Y89" s="32"/>
      <c r="Z89" s="32"/>
      <c r="AA89" s="32"/>
      <c r="AB89" s="32"/>
    </row>
    <row r="90">
      <c r="A90" s="4" t="s">
        <v>476</v>
      </c>
      <c r="B90" s="29"/>
      <c r="C90" s="28">
        <f>VLOOKUP(A90,'LHB v. LHP'!C:AH, 5, FALSE)</f>
        <v>61</v>
      </c>
      <c r="D90" s="34">
        <f>VLOOKUP(A90,'LHB v. LHP'!C:AH, 8, FALSE)</f>
        <v>98</v>
      </c>
      <c r="E90" s="34">
        <f>VLOOKUP(A90,'LHB v. LHP'!C:AH, 31, FALSE)</f>
        <v>19</v>
      </c>
      <c r="F90" s="35">
        <f>VLOOKUP(A90,'LHB v. LHP'!C:AH, 12, FALSE)</f>
        <v>3</v>
      </c>
      <c r="G90" s="35">
        <f>VLOOKUP(A90,'LHB v. LHP'!C:AH, 13, FALSE)</f>
        <v>0</v>
      </c>
      <c r="H90" s="35">
        <f>VLOOKUP(A90,'LHB v. LHP'!C:AH, 6, FALSE)</f>
        <v>3</v>
      </c>
      <c r="I90" s="35">
        <f>VLOOKUP(A90,'LHB v. LHP'!C:AH, 25, FALSE)</f>
        <v>0</v>
      </c>
      <c r="J90" s="35">
        <f>VLOOKUP(A90,'LHB v. LHP'!C:AH, 17, FALSE)</f>
        <v>4</v>
      </c>
      <c r="K90" s="36">
        <f>VLOOKUP(A90,'LHB v. LHP'!C:AH, 32, FALSE)</f>
        <v>0</v>
      </c>
      <c r="L90" s="31">
        <f t="shared" si="1"/>
        <v>1.606557377</v>
      </c>
      <c r="M90" s="17">
        <f t="shared" si="2"/>
        <v>0.5892857143</v>
      </c>
      <c r="N90" s="24">
        <f t="shared" si="3"/>
        <v>0.1785714286</v>
      </c>
      <c r="O90" s="24">
        <f t="shared" si="4"/>
        <v>0</v>
      </c>
      <c r="P90" s="24">
        <f t="shared" si="5"/>
        <v>0.3571428571</v>
      </c>
      <c r="Q90" s="24">
        <f t="shared" si="6"/>
        <v>0</v>
      </c>
      <c r="R90" s="24">
        <f t="shared" si="7"/>
        <v>0.09821428571</v>
      </c>
      <c r="S90" s="17">
        <f t="shared" si="8"/>
        <v>0</v>
      </c>
      <c r="T90" s="31">
        <f t="shared" si="9"/>
        <v>1.223214286</v>
      </c>
      <c r="U90" s="37">
        <f t="shared" si="10"/>
        <v>3499.050985</v>
      </c>
      <c r="V90" s="32"/>
      <c r="W90" s="32"/>
      <c r="X90" s="32"/>
      <c r="Y90" s="32"/>
      <c r="Z90" s="32"/>
      <c r="AA90" s="32"/>
      <c r="AB90" s="32"/>
    </row>
    <row r="91">
      <c r="A91" s="4" t="s">
        <v>554</v>
      </c>
      <c r="B91" s="29"/>
      <c r="C91" s="28">
        <f>VLOOKUP(A91,'LHB v. LHP'!C:AH, 5, FALSE)</f>
        <v>113</v>
      </c>
      <c r="D91" s="34">
        <f>VLOOKUP(A91,'LHB v. LHP'!C:AH, 8, FALSE)</f>
        <v>210</v>
      </c>
      <c r="E91" s="34">
        <f>VLOOKUP(A91,'LHB v. LHP'!C:AH, 31, FALSE)</f>
        <v>29</v>
      </c>
      <c r="F91" s="35">
        <f>VLOOKUP(A91,'LHB v. LHP'!C:AH, 12, FALSE)</f>
        <v>11</v>
      </c>
      <c r="G91" s="35">
        <f>VLOOKUP(A91,'LHB v. LHP'!C:AH, 13, FALSE)</f>
        <v>1</v>
      </c>
      <c r="H91" s="35">
        <f>VLOOKUP(A91,'LHB v. LHP'!C:AH, 6, FALSE)</f>
        <v>3</v>
      </c>
      <c r="I91" s="35">
        <f>VLOOKUP(A91,'LHB v. LHP'!C:AH, 25, FALSE)</f>
        <v>1</v>
      </c>
      <c r="J91" s="35">
        <f>VLOOKUP(A91,'LHB v. LHP'!C:AH, 17, FALSE)</f>
        <v>13</v>
      </c>
      <c r="K91" s="36">
        <f>VLOOKUP(A91,'LHB v. LHP'!C:AH, 32, FALSE)</f>
        <v>1</v>
      </c>
      <c r="L91" s="31">
        <f t="shared" si="1"/>
        <v>1.85840708</v>
      </c>
      <c r="M91" s="17">
        <f t="shared" si="2"/>
        <v>0.4821428571</v>
      </c>
      <c r="N91" s="24">
        <f t="shared" si="3"/>
        <v>0.2380952381</v>
      </c>
      <c r="O91" s="24">
        <f t="shared" si="4"/>
        <v>0.02380952381</v>
      </c>
      <c r="P91" s="24">
        <f t="shared" si="5"/>
        <v>0.2380952381</v>
      </c>
      <c r="Q91" s="24">
        <f t="shared" si="6"/>
        <v>0.005952380952</v>
      </c>
      <c r="R91" s="24">
        <f t="shared" si="7"/>
        <v>0.119047619</v>
      </c>
      <c r="S91" s="17">
        <f t="shared" si="8"/>
        <v>0.01488095238</v>
      </c>
      <c r="T91" s="31">
        <f t="shared" si="9"/>
        <v>1.12202381</v>
      </c>
      <c r="U91" s="37">
        <f t="shared" si="10"/>
        <v>3209.59178</v>
      </c>
      <c r="V91" s="32"/>
      <c r="W91" s="32"/>
      <c r="X91" s="32"/>
      <c r="Y91" s="32"/>
      <c r="Z91" s="32"/>
      <c r="AA91" s="32"/>
      <c r="AB91" s="32"/>
    </row>
    <row r="92">
      <c r="A92" s="4" t="s">
        <v>130</v>
      </c>
      <c r="B92" s="29"/>
      <c r="C92" s="28">
        <f>VLOOKUP(A92,'LHB v. LHP'!C:AH, 5, FALSE)</f>
        <v>64</v>
      </c>
      <c r="D92" s="34">
        <f>VLOOKUP(A92,'LHB v. LHP'!C:AH, 8, FALSE)</f>
        <v>136</v>
      </c>
      <c r="E92" s="34">
        <f>VLOOKUP(A92,'LHB v. LHP'!C:AH, 31, FALSE)</f>
        <v>28</v>
      </c>
      <c r="F92" s="35">
        <f>VLOOKUP(A92,'LHB v. LHP'!C:AH, 12, FALSE)</f>
        <v>8</v>
      </c>
      <c r="G92" s="35">
        <f>VLOOKUP(A92,'LHB v. LHP'!C:AH, 13, FALSE)</f>
        <v>4</v>
      </c>
      <c r="H92" s="35">
        <f>VLOOKUP(A92,'LHB v. LHP'!C:AH, 6, FALSE)</f>
        <v>3</v>
      </c>
      <c r="I92" s="35">
        <f>VLOOKUP(A92,'LHB v. LHP'!C:AH, 25, FALSE)</f>
        <v>0</v>
      </c>
      <c r="J92" s="35">
        <f>VLOOKUP(A92,'LHB v. LHP'!C:AH, 17, FALSE)</f>
        <v>11</v>
      </c>
      <c r="K92" s="36">
        <f>VLOOKUP(A92,'LHB v. LHP'!C:AH, 32, FALSE)</f>
        <v>4</v>
      </c>
      <c r="L92" s="31">
        <f t="shared" si="1"/>
        <v>2.125</v>
      </c>
      <c r="M92" s="17">
        <f t="shared" si="2"/>
        <v>0.606870229</v>
      </c>
      <c r="N92" s="24">
        <f t="shared" si="3"/>
        <v>0.2480916031</v>
      </c>
      <c r="O92" s="24">
        <f t="shared" si="4"/>
        <v>0.1221374046</v>
      </c>
      <c r="P92" s="24">
        <f t="shared" si="5"/>
        <v>0.3053435115</v>
      </c>
      <c r="Q92" s="24">
        <f t="shared" si="6"/>
        <v>0</v>
      </c>
      <c r="R92" s="24">
        <f t="shared" si="7"/>
        <v>0.1374045802</v>
      </c>
      <c r="S92" s="17">
        <f t="shared" si="8"/>
        <v>0.07633587786</v>
      </c>
      <c r="T92" s="31">
        <f t="shared" si="9"/>
        <v>1.496183206</v>
      </c>
      <c r="U92" s="37">
        <f t="shared" si="10"/>
        <v>4279.888963</v>
      </c>
      <c r="V92" s="32"/>
      <c r="W92" s="32"/>
      <c r="X92" s="32"/>
      <c r="Y92" s="32"/>
      <c r="Z92" s="32"/>
      <c r="AA92" s="32"/>
      <c r="AB92" s="32"/>
    </row>
    <row r="93">
      <c r="A93" s="4" t="s">
        <v>596</v>
      </c>
      <c r="B93" s="29"/>
      <c r="C93" s="28">
        <f>VLOOKUP(A93,'LHB v. LHP'!C:AH, 5, FALSE)</f>
        <v>33</v>
      </c>
      <c r="D93" s="34">
        <f>VLOOKUP(A93,'LHB v. LHP'!C:AH, 8, FALSE)</f>
        <v>54</v>
      </c>
      <c r="E93" s="34">
        <f>VLOOKUP(A93,'LHB v. LHP'!C:AH, 31, FALSE)</f>
        <v>6</v>
      </c>
      <c r="F93" s="35">
        <f>VLOOKUP(A93,'LHB v. LHP'!C:AH, 12, FALSE)</f>
        <v>1</v>
      </c>
      <c r="G93" s="35">
        <f>VLOOKUP(A93,'LHB v. LHP'!C:AH, 13, FALSE)</f>
        <v>0</v>
      </c>
      <c r="H93" s="35">
        <f>VLOOKUP(A93,'LHB v. LHP'!C:AH, 6, FALSE)</f>
        <v>3</v>
      </c>
      <c r="I93" s="35">
        <f>VLOOKUP(A93,'LHB v. LHP'!C:AH, 25, FALSE)</f>
        <v>1</v>
      </c>
      <c r="J93" s="35">
        <f>VLOOKUP(A93,'LHB v. LHP'!C:AH, 17, FALSE)</f>
        <v>1</v>
      </c>
      <c r="K93" s="36">
        <f>VLOOKUP(A93,'LHB v. LHP'!C:AH, 32, FALSE)</f>
        <v>-1</v>
      </c>
      <c r="L93" s="31">
        <f t="shared" si="1"/>
        <v>1.636363636</v>
      </c>
      <c r="M93" s="17">
        <f t="shared" si="2"/>
        <v>0.5166666667</v>
      </c>
      <c r="N93" s="24">
        <f t="shared" si="3"/>
        <v>0.1666666667</v>
      </c>
      <c r="O93" s="24">
        <f t="shared" si="4"/>
        <v>0</v>
      </c>
      <c r="P93" s="24">
        <f t="shared" si="5"/>
        <v>0.4444444444</v>
      </c>
      <c r="Q93" s="24">
        <f t="shared" si="6"/>
        <v>0.01111111111</v>
      </c>
      <c r="R93" s="24">
        <f t="shared" si="7"/>
        <v>0.08888888889</v>
      </c>
      <c r="S93" s="17">
        <f t="shared" si="8"/>
        <v>-0.02777777778</v>
      </c>
      <c r="T93" s="31">
        <f t="shared" si="9"/>
        <v>1.2</v>
      </c>
      <c r="U93" s="37">
        <f t="shared" si="10"/>
        <v>3432.645638</v>
      </c>
      <c r="V93" s="32"/>
      <c r="W93" s="32"/>
      <c r="X93" s="32"/>
      <c r="Y93" s="32"/>
      <c r="Z93" s="32"/>
      <c r="AA93" s="32"/>
      <c r="AB93" s="32"/>
    </row>
    <row r="94">
      <c r="A94" s="4" t="s">
        <v>194</v>
      </c>
      <c r="B94" s="29"/>
      <c r="C94" s="28">
        <f>VLOOKUP(A94,'LHB v. LHP'!C:AH, 5, FALSE)</f>
        <v>88</v>
      </c>
      <c r="D94" s="34">
        <f>VLOOKUP(A94,'LHB v. LHP'!C:AH, 8, FALSE)</f>
        <v>180</v>
      </c>
      <c r="E94" s="34">
        <f>VLOOKUP(A94,'LHB v. LHP'!C:AH, 31, FALSE)</f>
        <v>21</v>
      </c>
      <c r="F94" s="35">
        <f>VLOOKUP(A94,'LHB v. LHP'!C:AH, 12, FALSE)</f>
        <v>9</v>
      </c>
      <c r="G94" s="35">
        <f>VLOOKUP(A94,'LHB v. LHP'!C:AH, 13, FALSE)</f>
        <v>0</v>
      </c>
      <c r="H94" s="35">
        <f>VLOOKUP(A94,'LHB v. LHP'!C:AH, 6, FALSE)</f>
        <v>3</v>
      </c>
      <c r="I94" s="35">
        <f>VLOOKUP(A94,'LHB v. LHP'!C:AH, 25, FALSE)</f>
        <v>2</v>
      </c>
      <c r="J94" s="35">
        <f>VLOOKUP(A94,'LHB v. LHP'!C:AH, 17, FALSE)</f>
        <v>22</v>
      </c>
      <c r="K94" s="36">
        <f>VLOOKUP(A94,'LHB v. LHP'!C:AH, 32, FALSE)</f>
        <v>0</v>
      </c>
      <c r="L94" s="31">
        <f t="shared" si="1"/>
        <v>2.045454545</v>
      </c>
      <c r="M94" s="17">
        <f t="shared" si="2"/>
        <v>0.4509803922</v>
      </c>
      <c r="N94" s="24">
        <f t="shared" si="3"/>
        <v>0.2287581699</v>
      </c>
      <c r="O94" s="24">
        <f t="shared" si="4"/>
        <v>0</v>
      </c>
      <c r="P94" s="24">
        <f t="shared" si="5"/>
        <v>0.2614379085</v>
      </c>
      <c r="Q94" s="24">
        <f t="shared" si="6"/>
        <v>0.01307189542</v>
      </c>
      <c r="R94" s="24">
        <f t="shared" si="7"/>
        <v>0.1895424837</v>
      </c>
      <c r="S94" s="17">
        <f t="shared" si="8"/>
        <v>0</v>
      </c>
      <c r="T94" s="31">
        <f t="shared" si="9"/>
        <v>1.14379085</v>
      </c>
      <c r="U94" s="37">
        <f t="shared" si="10"/>
        <v>3271.857226</v>
      </c>
      <c r="V94" s="32"/>
      <c r="W94" s="32"/>
      <c r="X94" s="32"/>
      <c r="Y94" s="32"/>
      <c r="Z94" s="32"/>
      <c r="AA94" s="32"/>
      <c r="AB94" s="32"/>
    </row>
    <row r="95">
      <c r="A95" s="4" t="s">
        <v>551</v>
      </c>
      <c r="B95" s="29"/>
      <c r="C95" s="28">
        <f>VLOOKUP(A95,'LHB v. LHP'!C:AH, 5, FALSE)</f>
        <v>24</v>
      </c>
      <c r="D95" s="34">
        <f>VLOOKUP(A95,'LHB v. LHP'!C:AH, 8, FALSE)</f>
        <v>34</v>
      </c>
      <c r="E95" s="34">
        <f>VLOOKUP(A95,'LHB v. LHP'!C:AH, 31, FALSE)</f>
        <v>0</v>
      </c>
      <c r="F95" s="35">
        <f>VLOOKUP(A95,'LHB v. LHP'!C:AH, 12, FALSE)</f>
        <v>4</v>
      </c>
      <c r="G95" s="35">
        <f>VLOOKUP(A95,'LHB v. LHP'!C:AH, 13, FALSE)</f>
        <v>0</v>
      </c>
      <c r="H95" s="35">
        <f>VLOOKUP(A95,'LHB v. LHP'!C:AH, 6, FALSE)</f>
        <v>3</v>
      </c>
      <c r="I95" s="35">
        <f>VLOOKUP(A95,'LHB v. LHP'!C:AH, 25, FALSE)</f>
        <v>0</v>
      </c>
      <c r="J95" s="35">
        <f>VLOOKUP(A95,'LHB v. LHP'!C:AH, 17, FALSE)</f>
        <v>1</v>
      </c>
      <c r="K95" s="36">
        <f>VLOOKUP(A95,'LHB v. LHP'!C:AH, 32, FALSE)</f>
        <v>0</v>
      </c>
      <c r="L95" s="31">
        <f t="shared" si="1"/>
        <v>1.416666667</v>
      </c>
      <c r="M95" s="17">
        <f t="shared" si="2"/>
        <v>0.46875</v>
      </c>
      <c r="N95" s="24">
        <f t="shared" si="3"/>
        <v>0.28125</v>
      </c>
      <c r="O95" s="24">
        <f t="shared" si="4"/>
        <v>0</v>
      </c>
      <c r="P95" s="24">
        <f t="shared" si="5"/>
        <v>0.5</v>
      </c>
      <c r="Q95" s="24">
        <f t="shared" si="6"/>
        <v>0</v>
      </c>
      <c r="R95" s="24">
        <f t="shared" si="7"/>
        <v>0.1</v>
      </c>
      <c r="S95" s="17">
        <f t="shared" si="8"/>
        <v>0</v>
      </c>
      <c r="T95" s="31">
        <f t="shared" si="9"/>
        <v>1.35</v>
      </c>
      <c r="U95" s="37">
        <f t="shared" si="10"/>
        <v>3861.726343</v>
      </c>
      <c r="V95" s="32"/>
      <c r="W95" s="32"/>
      <c r="X95" s="32"/>
      <c r="Y95" s="32"/>
      <c r="Z95" s="32"/>
      <c r="AA95" s="32"/>
      <c r="AB95" s="32"/>
    </row>
    <row r="96">
      <c r="A96" s="4" t="s">
        <v>575</v>
      </c>
      <c r="B96" s="29"/>
      <c r="C96" s="28">
        <f>VLOOKUP(A96,'LHB v. LHP'!C:AH, 5, FALSE)</f>
        <v>67</v>
      </c>
      <c r="D96" s="34">
        <f>VLOOKUP(A96,'LHB v. LHP'!C:AH, 8, FALSE)</f>
        <v>110</v>
      </c>
      <c r="E96" s="34">
        <f>VLOOKUP(A96,'LHB v. LHP'!C:AH, 31, FALSE)</f>
        <v>13</v>
      </c>
      <c r="F96" s="35">
        <f>VLOOKUP(A96,'LHB v. LHP'!C:AH, 12, FALSE)</f>
        <v>3</v>
      </c>
      <c r="G96" s="35">
        <f>VLOOKUP(A96,'LHB v. LHP'!C:AH, 13, FALSE)</f>
        <v>0</v>
      </c>
      <c r="H96" s="35">
        <f>VLOOKUP(A96,'LHB v. LHP'!C:AH, 6, FALSE)</f>
        <v>3</v>
      </c>
      <c r="I96" s="35">
        <f>VLOOKUP(A96,'LHB v. LHP'!C:AH, 25, FALSE)</f>
        <v>1</v>
      </c>
      <c r="J96" s="35">
        <f>VLOOKUP(A96,'LHB v. LHP'!C:AH, 17, FALSE)</f>
        <v>12</v>
      </c>
      <c r="K96" s="36">
        <f>VLOOKUP(A96,'LHB v. LHP'!C:AH, 32, FALSE)</f>
        <v>-1</v>
      </c>
      <c r="L96" s="31">
        <f t="shared" si="1"/>
        <v>1.641791045</v>
      </c>
      <c r="M96" s="17">
        <f t="shared" si="2"/>
        <v>0.4830508475</v>
      </c>
      <c r="N96" s="24">
        <f t="shared" si="3"/>
        <v>0.1694915254</v>
      </c>
      <c r="O96" s="24">
        <f t="shared" si="4"/>
        <v>0</v>
      </c>
      <c r="P96" s="24">
        <f t="shared" si="5"/>
        <v>0.3389830508</v>
      </c>
      <c r="Q96" s="24">
        <f t="shared" si="6"/>
        <v>0.008474576271</v>
      </c>
      <c r="R96" s="24">
        <f t="shared" si="7"/>
        <v>0.1610169492</v>
      </c>
      <c r="S96" s="17">
        <f t="shared" si="8"/>
        <v>-0.02118644068</v>
      </c>
      <c r="T96" s="31">
        <f t="shared" si="9"/>
        <v>1.139830508</v>
      </c>
      <c r="U96" s="37">
        <f t="shared" si="10"/>
        <v>3260.528519</v>
      </c>
      <c r="V96" s="32"/>
      <c r="W96" s="32"/>
      <c r="X96" s="32"/>
      <c r="Y96" s="32"/>
      <c r="Z96" s="32"/>
      <c r="AA96" s="32"/>
      <c r="AB96" s="32"/>
    </row>
    <row r="97">
      <c r="A97" s="4" t="s">
        <v>585</v>
      </c>
      <c r="B97" s="29"/>
      <c r="C97" s="28">
        <f>VLOOKUP(A97,'LHB v. LHP'!C:AH, 5, FALSE)</f>
        <v>96</v>
      </c>
      <c r="D97" s="34">
        <f>VLOOKUP(A97,'LHB v. LHP'!C:AH, 8, FALSE)</f>
        <v>207</v>
      </c>
      <c r="E97" s="34">
        <f>VLOOKUP(A97,'LHB v. LHP'!C:AH, 31, FALSE)</f>
        <v>29</v>
      </c>
      <c r="F97" s="35">
        <f>VLOOKUP(A97,'LHB v. LHP'!C:AH, 12, FALSE)</f>
        <v>9</v>
      </c>
      <c r="G97" s="35">
        <f>VLOOKUP(A97,'LHB v. LHP'!C:AH, 13, FALSE)</f>
        <v>1</v>
      </c>
      <c r="H97" s="35">
        <f>VLOOKUP(A97,'LHB v. LHP'!C:AH, 6, FALSE)</f>
        <v>3</v>
      </c>
      <c r="I97" s="35">
        <f>VLOOKUP(A97,'LHB v. LHP'!C:AH, 25, FALSE)</f>
        <v>4</v>
      </c>
      <c r="J97" s="35">
        <f>VLOOKUP(A97,'LHB v. LHP'!C:AH, 17, FALSE)</f>
        <v>36</v>
      </c>
      <c r="K97" s="36">
        <f>VLOOKUP(A97,'LHB v. LHP'!C:AH, 32, FALSE)</f>
        <v>2</v>
      </c>
      <c r="L97" s="31">
        <f t="shared" si="1"/>
        <v>2.15625</v>
      </c>
      <c r="M97" s="17">
        <f t="shared" si="2"/>
        <v>0.4864864865</v>
      </c>
      <c r="N97" s="24">
        <f t="shared" si="3"/>
        <v>0.2102102102</v>
      </c>
      <c r="O97" s="24">
        <f t="shared" si="4"/>
        <v>0.02402402402</v>
      </c>
      <c r="P97" s="24">
        <f t="shared" si="5"/>
        <v>0.2402402402</v>
      </c>
      <c r="Q97" s="24">
        <f t="shared" si="6"/>
        <v>0.02402402402</v>
      </c>
      <c r="R97" s="24">
        <f t="shared" si="7"/>
        <v>0.2582582583</v>
      </c>
      <c r="S97" s="17">
        <f t="shared" si="8"/>
        <v>0.03003003003</v>
      </c>
      <c r="T97" s="31">
        <f t="shared" si="9"/>
        <v>1.273273273</v>
      </c>
      <c r="U97" s="37">
        <f t="shared" si="10"/>
        <v>3642.246623</v>
      </c>
      <c r="V97" s="32"/>
      <c r="W97" s="32"/>
      <c r="X97" s="32"/>
      <c r="Y97" s="32"/>
      <c r="Z97" s="32"/>
      <c r="AA97" s="32"/>
      <c r="AB97" s="32"/>
    </row>
    <row r="98">
      <c r="A98" s="4" t="s">
        <v>367</v>
      </c>
      <c r="B98" s="29"/>
      <c r="C98" s="28">
        <f>VLOOKUP(A98,'LHB v. LHP'!C:AH, 5, FALSE)</f>
        <v>59</v>
      </c>
      <c r="D98" s="34">
        <f>VLOOKUP(A98,'LHB v. LHP'!C:AH, 8, FALSE)</f>
        <v>127</v>
      </c>
      <c r="E98" s="34">
        <f>VLOOKUP(A98,'LHB v. LHP'!C:AH, 31, FALSE)</f>
        <v>25</v>
      </c>
      <c r="F98" s="35">
        <f>VLOOKUP(A98,'LHB v. LHP'!C:AH, 12, FALSE)</f>
        <v>6</v>
      </c>
      <c r="G98" s="35">
        <f>VLOOKUP(A98,'LHB v. LHP'!C:AH, 13, FALSE)</f>
        <v>0</v>
      </c>
      <c r="H98" s="35">
        <f>VLOOKUP(A98,'LHB v. LHP'!C:AH, 6, FALSE)</f>
        <v>3</v>
      </c>
      <c r="I98" s="35">
        <f>VLOOKUP(A98,'LHB v. LHP'!C:AH, 25, FALSE)</f>
        <v>0</v>
      </c>
      <c r="J98" s="35">
        <f>VLOOKUP(A98,'LHB v. LHP'!C:AH, 17, FALSE)</f>
        <v>1</v>
      </c>
      <c r="K98" s="36">
        <f>VLOOKUP(A98,'LHB v. LHP'!C:AH, 32, FALSE)</f>
        <v>0</v>
      </c>
      <c r="L98" s="31">
        <f t="shared" si="1"/>
        <v>2.152542373</v>
      </c>
      <c r="M98" s="17">
        <f t="shared" si="2"/>
        <v>0.5928853755</v>
      </c>
      <c r="N98" s="24">
        <f t="shared" si="3"/>
        <v>0.2173913043</v>
      </c>
      <c r="O98" s="24">
        <f t="shared" si="4"/>
        <v>0</v>
      </c>
      <c r="P98" s="24">
        <f t="shared" si="5"/>
        <v>0.3162055336</v>
      </c>
      <c r="Q98" s="24">
        <f t="shared" si="6"/>
        <v>0</v>
      </c>
      <c r="R98" s="24">
        <f t="shared" si="7"/>
        <v>0.06324110672</v>
      </c>
      <c r="S98" s="17">
        <f t="shared" si="8"/>
        <v>0</v>
      </c>
      <c r="T98" s="31">
        <f t="shared" si="9"/>
        <v>1.18972332</v>
      </c>
      <c r="U98" s="37">
        <f t="shared" si="10"/>
        <v>3403.248804</v>
      </c>
      <c r="V98" s="32"/>
      <c r="W98" s="32"/>
      <c r="X98" s="32"/>
      <c r="Y98" s="32"/>
      <c r="Z98" s="32"/>
      <c r="AA98" s="32"/>
      <c r="AB98" s="32"/>
    </row>
    <row r="99">
      <c r="A99" s="4" t="s">
        <v>157</v>
      </c>
      <c r="B99" s="29"/>
      <c r="C99" s="28">
        <f>VLOOKUP(A99,'LHB v. LHP'!C:AH, 5, FALSE)</f>
        <v>84</v>
      </c>
      <c r="D99" s="34">
        <f>VLOOKUP(A99,'LHB v. LHP'!C:AH, 8, FALSE)</f>
        <v>168</v>
      </c>
      <c r="E99" s="34">
        <f>VLOOKUP(A99,'LHB v. LHP'!C:AH, 31, FALSE)</f>
        <v>30</v>
      </c>
      <c r="F99" s="35">
        <f>VLOOKUP(A99,'LHB v. LHP'!C:AH, 12, FALSE)</f>
        <v>5</v>
      </c>
      <c r="G99" s="35">
        <f>VLOOKUP(A99,'LHB v. LHP'!C:AH, 13, FALSE)</f>
        <v>2</v>
      </c>
      <c r="H99" s="35">
        <f>VLOOKUP(A99,'LHB v. LHP'!C:AH, 6, FALSE)</f>
        <v>3</v>
      </c>
      <c r="I99" s="35">
        <f>VLOOKUP(A99,'LHB v. LHP'!C:AH, 25, FALSE)</f>
        <v>0</v>
      </c>
      <c r="J99" s="35">
        <f>VLOOKUP(A99,'LHB v. LHP'!C:AH, 17, FALSE)</f>
        <v>3</v>
      </c>
      <c r="K99" s="36">
        <f>VLOOKUP(A99,'LHB v. LHP'!C:AH, 32, FALSE)</f>
        <v>9</v>
      </c>
      <c r="L99" s="31">
        <f t="shared" si="1"/>
        <v>2</v>
      </c>
      <c r="M99" s="17">
        <f t="shared" si="2"/>
        <v>0.5612244898</v>
      </c>
      <c r="N99" s="24">
        <f t="shared" si="3"/>
        <v>0.1700680272</v>
      </c>
      <c r="O99" s="24">
        <f t="shared" si="4"/>
        <v>0.05442176871</v>
      </c>
      <c r="P99" s="24">
        <f t="shared" si="5"/>
        <v>0.2721088435</v>
      </c>
      <c r="Q99" s="24">
        <f t="shared" si="6"/>
        <v>0</v>
      </c>
      <c r="R99" s="24">
        <f t="shared" si="7"/>
        <v>0.06802721088</v>
      </c>
      <c r="S99" s="17">
        <f t="shared" si="8"/>
        <v>0.1530612245</v>
      </c>
      <c r="T99" s="31">
        <f t="shared" si="9"/>
        <v>1.278911565</v>
      </c>
      <c r="U99" s="37">
        <f t="shared" si="10"/>
        <v>3658.37517</v>
      </c>
      <c r="V99" s="32"/>
      <c r="W99" s="32"/>
      <c r="X99" s="32"/>
      <c r="Y99" s="32"/>
      <c r="Z99" s="32"/>
      <c r="AA99" s="32"/>
      <c r="AB99" s="32"/>
    </row>
    <row r="100">
      <c r="A100" s="4" t="s">
        <v>504</v>
      </c>
      <c r="B100" s="29"/>
      <c r="C100" s="28">
        <f>VLOOKUP(A100,'LHB v. LHP'!C:AH, 5, FALSE)</f>
        <v>89</v>
      </c>
      <c r="D100" s="34">
        <f>VLOOKUP(A100,'LHB v. LHP'!C:AH, 8, FALSE)</f>
        <v>170</v>
      </c>
      <c r="E100" s="34">
        <f>VLOOKUP(A100,'LHB v. LHP'!C:AH, 31, FALSE)</f>
        <v>30</v>
      </c>
      <c r="F100" s="35">
        <f>VLOOKUP(A100,'LHB v. LHP'!C:AH, 12, FALSE)</f>
        <v>12</v>
      </c>
      <c r="G100" s="35">
        <f>VLOOKUP(A100,'LHB v. LHP'!C:AH, 13, FALSE)</f>
        <v>1</v>
      </c>
      <c r="H100" s="35">
        <f>VLOOKUP(A100,'LHB v. LHP'!C:AH, 6, FALSE)</f>
        <v>3</v>
      </c>
      <c r="I100" s="35">
        <f>VLOOKUP(A100,'LHB v. LHP'!C:AH, 25, FALSE)</f>
        <v>1</v>
      </c>
      <c r="J100" s="35">
        <f>VLOOKUP(A100,'LHB v. LHP'!C:AH, 17, FALSE)</f>
        <v>11</v>
      </c>
      <c r="K100" s="36">
        <f>VLOOKUP(A100,'LHB v. LHP'!C:AH, 32, FALSE)</f>
        <v>0</v>
      </c>
      <c r="L100" s="31">
        <f t="shared" si="1"/>
        <v>1.91011236</v>
      </c>
      <c r="M100" s="17">
        <f t="shared" si="2"/>
        <v>0.5574324324</v>
      </c>
      <c r="N100" s="24">
        <f t="shared" si="3"/>
        <v>0.2871621622</v>
      </c>
      <c r="O100" s="24">
        <f t="shared" si="4"/>
        <v>0.02702702703</v>
      </c>
      <c r="P100" s="24">
        <f t="shared" si="5"/>
        <v>0.2702702703</v>
      </c>
      <c r="Q100" s="24">
        <f t="shared" si="6"/>
        <v>0.006756756757</v>
      </c>
      <c r="R100" s="24">
        <f t="shared" si="7"/>
        <v>0.1216216216</v>
      </c>
      <c r="S100" s="17">
        <f t="shared" si="8"/>
        <v>0</v>
      </c>
      <c r="T100" s="31">
        <f t="shared" si="9"/>
        <v>1.27027027</v>
      </c>
      <c r="U100" s="37">
        <f t="shared" si="10"/>
        <v>3633.656419</v>
      </c>
      <c r="V100" s="32"/>
      <c r="W100" s="32"/>
      <c r="X100" s="32"/>
      <c r="Y100" s="32"/>
      <c r="Z100" s="32"/>
      <c r="AA100" s="32"/>
      <c r="AB100" s="32"/>
    </row>
    <row r="101">
      <c r="A101" s="4" t="s">
        <v>113</v>
      </c>
      <c r="B101" s="29"/>
      <c r="C101" s="28">
        <f>VLOOKUP(A101,'LHB v. LHP'!C:AH, 5, FALSE)</f>
        <v>47</v>
      </c>
      <c r="D101" s="34">
        <f>VLOOKUP(A101,'LHB v. LHP'!C:AH, 8, FALSE)</f>
        <v>92</v>
      </c>
      <c r="E101" s="34">
        <f>VLOOKUP(A101,'LHB v. LHP'!C:AH, 31, FALSE)</f>
        <v>13</v>
      </c>
      <c r="F101" s="35">
        <f>VLOOKUP(A101,'LHB v. LHP'!C:AH, 12, FALSE)</f>
        <v>0</v>
      </c>
      <c r="G101" s="35">
        <f>VLOOKUP(A101,'LHB v. LHP'!C:AH, 13, FALSE)</f>
        <v>0</v>
      </c>
      <c r="H101" s="35">
        <f>VLOOKUP(A101,'LHB v. LHP'!C:AH, 6, FALSE)</f>
        <v>3</v>
      </c>
      <c r="I101" s="35">
        <f>VLOOKUP(A101,'LHB v. LHP'!C:AH, 25, FALSE)</f>
        <v>0</v>
      </c>
      <c r="J101" s="35">
        <f>VLOOKUP(A101,'LHB v. LHP'!C:AH, 17, FALSE)</f>
        <v>4</v>
      </c>
      <c r="K101" s="36">
        <f>VLOOKUP(A101,'LHB v. LHP'!C:AH, 32, FALSE)</f>
        <v>0</v>
      </c>
      <c r="L101" s="31">
        <f t="shared" si="1"/>
        <v>1.957446809</v>
      </c>
      <c r="M101" s="17">
        <f t="shared" si="2"/>
        <v>0.5229357798</v>
      </c>
      <c r="N101" s="24">
        <f t="shared" si="3"/>
        <v>0.1146788991</v>
      </c>
      <c r="O101" s="24">
        <f t="shared" si="4"/>
        <v>0</v>
      </c>
      <c r="P101" s="24">
        <f t="shared" si="5"/>
        <v>0.3669724771</v>
      </c>
      <c r="Q101" s="24">
        <f t="shared" si="6"/>
        <v>0</v>
      </c>
      <c r="R101" s="24">
        <f t="shared" si="7"/>
        <v>0.1009174312</v>
      </c>
      <c r="S101" s="17">
        <f t="shared" si="8"/>
        <v>0</v>
      </c>
      <c r="T101" s="31">
        <f t="shared" si="9"/>
        <v>1.105504587</v>
      </c>
      <c r="U101" s="37">
        <f t="shared" si="10"/>
        <v>3162.337916</v>
      </c>
      <c r="V101" s="32"/>
      <c r="W101" s="32"/>
      <c r="X101" s="32"/>
      <c r="Y101" s="32"/>
      <c r="Z101" s="32"/>
      <c r="AA101" s="32"/>
      <c r="AB101" s="32"/>
    </row>
    <row r="102">
      <c r="A102" s="4" t="s">
        <v>516</v>
      </c>
      <c r="B102" s="29"/>
      <c r="C102" s="28">
        <f>VLOOKUP(A102,'LHB v. LHP'!C:AH, 5, FALSE)</f>
        <v>86</v>
      </c>
      <c r="D102" s="34">
        <f>VLOOKUP(A102,'LHB v. LHP'!C:AH, 8, FALSE)</f>
        <v>161</v>
      </c>
      <c r="E102" s="34">
        <f>VLOOKUP(A102,'LHB v. LHP'!C:AH, 31, FALSE)</f>
        <v>24</v>
      </c>
      <c r="F102" s="35">
        <f>VLOOKUP(A102,'LHB v. LHP'!C:AH, 12, FALSE)</f>
        <v>6</v>
      </c>
      <c r="G102" s="35">
        <f>VLOOKUP(A102,'LHB v. LHP'!C:AH, 13, FALSE)</f>
        <v>2</v>
      </c>
      <c r="H102" s="35">
        <f>VLOOKUP(A102,'LHB v. LHP'!C:AH, 6, FALSE)</f>
        <v>3</v>
      </c>
      <c r="I102" s="35">
        <f>VLOOKUP(A102,'LHB v. LHP'!C:AH, 25, FALSE)</f>
        <v>1</v>
      </c>
      <c r="J102" s="35">
        <f>VLOOKUP(A102,'LHB v. LHP'!C:AH, 17, FALSE)</f>
        <v>18</v>
      </c>
      <c r="K102" s="36">
        <f>VLOOKUP(A102,'LHB v. LHP'!C:AH, 32, FALSE)</f>
        <v>3</v>
      </c>
      <c r="L102" s="31">
        <f t="shared" si="1"/>
        <v>1.872093023</v>
      </c>
      <c r="M102" s="17">
        <f t="shared" si="2"/>
        <v>0.512195122</v>
      </c>
      <c r="N102" s="24">
        <f t="shared" si="3"/>
        <v>0.1916376307</v>
      </c>
      <c r="O102" s="24">
        <f t="shared" si="4"/>
        <v>0.05574912892</v>
      </c>
      <c r="P102" s="24">
        <f t="shared" si="5"/>
        <v>0.2787456446</v>
      </c>
      <c r="Q102" s="24">
        <f t="shared" si="6"/>
        <v>0.006968641115</v>
      </c>
      <c r="R102" s="24">
        <f t="shared" si="7"/>
        <v>0.1742160279</v>
      </c>
      <c r="S102" s="17">
        <f t="shared" si="8"/>
        <v>0.05226480836</v>
      </c>
      <c r="T102" s="31">
        <f t="shared" si="9"/>
        <v>1.271777003</v>
      </c>
      <c r="U102" s="37">
        <f t="shared" si="10"/>
        <v>3637.966486</v>
      </c>
      <c r="V102" s="32"/>
      <c r="W102" s="32"/>
      <c r="X102" s="32"/>
      <c r="Y102" s="32"/>
      <c r="Z102" s="32"/>
      <c r="AA102" s="32"/>
      <c r="AB102" s="32"/>
    </row>
    <row r="103">
      <c r="A103" s="4" t="s">
        <v>487</v>
      </c>
      <c r="B103" s="29"/>
      <c r="C103" s="28">
        <f>VLOOKUP(A103,'LHB v. LHP'!C:AH, 5, FALSE)</f>
        <v>86</v>
      </c>
      <c r="D103" s="34">
        <f>VLOOKUP(A103,'LHB v. LHP'!C:AH, 8, FALSE)</f>
        <v>188</v>
      </c>
      <c r="E103" s="34">
        <f>VLOOKUP(A103,'LHB v. LHP'!C:AH, 31, FALSE)</f>
        <v>29</v>
      </c>
      <c r="F103" s="35">
        <f>VLOOKUP(A103,'LHB v. LHP'!C:AH, 12, FALSE)</f>
        <v>8</v>
      </c>
      <c r="G103" s="35">
        <f>VLOOKUP(A103,'LHB v. LHP'!C:AH, 13, FALSE)</f>
        <v>0</v>
      </c>
      <c r="H103" s="35">
        <f>VLOOKUP(A103,'LHB v. LHP'!C:AH, 6, FALSE)</f>
        <v>3</v>
      </c>
      <c r="I103" s="35">
        <f>VLOOKUP(A103,'LHB v. LHP'!C:AH, 25, FALSE)</f>
        <v>1</v>
      </c>
      <c r="J103" s="35">
        <f>VLOOKUP(A103,'LHB v. LHP'!C:AH, 17, FALSE)</f>
        <v>16</v>
      </c>
      <c r="K103" s="36">
        <f>VLOOKUP(A103,'LHB v. LHP'!C:AH, 32, FALSE)</f>
        <v>0</v>
      </c>
      <c r="L103" s="31">
        <f t="shared" si="1"/>
        <v>2.186046512</v>
      </c>
      <c r="M103" s="17">
        <f t="shared" si="2"/>
        <v>0.5159235669</v>
      </c>
      <c r="N103" s="24">
        <f t="shared" si="3"/>
        <v>0.2070063694</v>
      </c>
      <c r="O103" s="24">
        <f t="shared" si="4"/>
        <v>0</v>
      </c>
      <c r="P103" s="24">
        <f t="shared" si="5"/>
        <v>0.2547770701</v>
      </c>
      <c r="Q103" s="24">
        <f t="shared" si="6"/>
        <v>0.006369426752</v>
      </c>
      <c r="R103" s="24">
        <f t="shared" si="7"/>
        <v>0.1464968153</v>
      </c>
      <c r="S103" s="17">
        <f t="shared" si="8"/>
        <v>0</v>
      </c>
      <c r="T103" s="31">
        <f t="shared" si="9"/>
        <v>1.130573248</v>
      </c>
      <c r="U103" s="37">
        <f t="shared" si="10"/>
        <v>3234.047775</v>
      </c>
      <c r="V103" s="32"/>
      <c r="W103" s="32"/>
      <c r="X103" s="32"/>
      <c r="Y103" s="32"/>
      <c r="Z103" s="32"/>
      <c r="AA103" s="32"/>
      <c r="AB103" s="32"/>
    </row>
    <row r="104">
      <c r="A104" s="4" t="s">
        <v>282</v>
      </c>
      <c r="B104" s="29"/>
      <c r="C104" s="28">
        <f>VLOOKUP(A104,'LHB v. LHP'!C:AH, 5, FALSE)</f>
        <v>56</v>
      </c>
      <c r="D104" s="34">
        <f>VLOOKUP(A104,'LHB v. LHP'!C:AH, 8, FALSE)</f>
        <v>65</v>
      </c>
      <c r="E104" s="34">
        <f>VLOOKUP(A104,'LHB v. LHP'!C:AH, 31, FALSE)</f>
        <v>11</v>
      </c>
      <c r="F104" s="35">
        <f>VLOOKUP(A104,'LHB v. LHP'!C:AH, 12, FALSE)</f>
        <v>4</v>
      </c>
      <c r="G104" s="35">
        <f>VLOOKUP(A104,'LHB v. LHP'!C:AH, 13, FALSE)</f>
        <v>0</v>
      </c>
      <c r="H104" s="35">
        <f>VLOOKUP(A104,'LHB v. LHP'!C:AH, 6, FALSE)</f>
        <v>3</v>
      </c>
      <c r="I104" s="35">
        <f>VLOOKUP(A104,'LHB v. LHP'!C:AH, 25, FALSE)</f>
        <v>1</v>
      </c>
      <c r="J104" s="35">
        <f>VLOOKUP(A104,'LHB v. LHP'!C:AH, 17, FALSE)</f>
        <v>5</v>
      </c>
      <c r="K104" s="36">
        <f>VLOOKUP(A104,'LHB v. LHP'!C:AH, 32, FALSE)</f>
        <v>0</v>
      </c>
      <c r="L104" s="31">
        <f t="shared" si="1"/>
        <v>1.160714286</v>
      </c>
      <c r="M104" s="17">
        <f t="shared" si="2"/>
        <v>0.5654450262</v>
      </c>
      <c r="N104" s="24">
        <f t="shared" si="3"/>
        <v>0.2356020942</v>
      </c>
      <c r="O104" s="24">
        <f t="shared" si="4"/>
        <v>0</v>
      </c>
      <c r="P104" s="24">
        <f t="shared" si="5"/>
        <v>0.4188481675</v>
      </c>
      <c r="Q104" s="24">
        <f t="shared" si="6"/>
        <v>0.01047120419</v>
      </c>
      <c r="R104" s="24">
        <f t="shared" si="7"/>
        <v>0.1256544503</v>
      </c>
      <c r="S104" s="17">
        <f t="shared" si="8"/>
        <v>0</v>
      </c>
      <c r="T104" s="31">
        <f t="shared" si="9"/>
        <v>1.356020942</v>
      </c>
      <c r="U104" s="37">
        <f t="shared" si="10"/>
        <v>3878.949477</v>
      </c>
      <c r="V104" s="32"/>
      <c r="W104" s="32"/>
      <c r="X104" s="32"/>
      <c r="Y104" s="32"/>
      <c r="Z104" s="32"/>
      <c r="AA104" s="32"/>
      <c r="AB104" s="32"/>
    </row>
    <row r="105">
      <c r="A105" s="4" t="s">
        <v>484</v>
      </c>
      <c r="B105" s="29"/>
      <c r="C105" s="28">
        <f>VLOOKUP(A105,'LHB v. LHP'!C:AH, 5, FALSE)</f>
        <v>83</v>
      </c>
      <c r="D105" s="34">
        <f>VLOOKUP(A105,'LHB v. LHP'!C:AH, 8, FALSE)</f>
        <v>165</v>
      </c>
      <c r="E105" s="34">
        <f>VLOOKUP(A105,'LHB v. LHP'!C:AH, 31, FALSE)</f>
        <v>34</v>
      </c>
      <c r="F105" s="35">
        <f>VLOOKUP(A105,'LHB v. LHP'!C:AH, 12, FALSE)</f>
        <v>10</v>
      </c>
      <c r="G105" s="35">
        <f>VLOOKUP(A105,'LHB v. LHP'!C:AH, 13, FALSE)</f>
        <v>2</v>
      </c>
      <c r="H105" s="35">
        <f>VLOOKUP(A105,'LHB v. LHP'!C:AH, 6, FALSE)</f>
        <v>3</v>
      </c>
      <c r="I105" s="35">
        <f>VLOOKUP(A105,'LHB v. LHP'!C:AH, 25, FALSE)</f>
        <v>2</v>
      </c>
      <c r="J105" s="35">
        <f>VLOOKUP(A105,'LHB v. LHP'!C:AH, 17, FALSE)</f>
        <v>10</v>
      </c>
      <c r="K105" s="36">
        <f>VLOOKUP(A105,'LHB v. LHP'!C:AH, 32, FALSE)</f>
        <v>1</v>
      </c>
      <c r="L105" s="31">
        <f t="shared" si="1"/>
        <v>1.987951807</v>
      </c>
      <c r="M105" s="17">
        <f t="shared" si="2"/>
        <v>0.6082474227</v>
      </c>
      <c r="N105" s="24">
        <f t="shared" si="3"/>
        <v>0.2577319588</v>
      </c>
      <c r="O105" s="24">
        <f t="shared" si="4"/>
        <v>0.05498281787</v>
      </c>
      <c r="P105" s="24">
        <f t="shared" si="5"/>
        <v>0.2749140893</v>
      </c>
      <c r="Q105" s="24">
        <f t="shared" si="6"/>
        <v>0.01374570447</v>
      </c>
      <c r="R105" s="24">
        <f t="shared" si="7"/>
        <v>0.116838488</v>
      </c>
      <c r="S105" s="17">
        <f t="shared" si="8"/>
        <v>0.01718213058</v>
      </c>
      <c r="T105" s="31">
        <f t="shared" si="9"/>
        <v>1.343642612</v>
      </c>
      <c r="U105" s="37">
        <f t="shared" si="10"/>
        <v>3843.540792</v>
      </c>
      <c r="V105" s="32"/>
      <c r="W105" s="32"/>
      <c r="X105" s="32"/>
      <c r="Y105" s="32"/>
      <c r="Z105" s="32"/>
      <c r="AA105" s="32"/>
      <c r="AB105" s="32"/>
    </row>
    <row r="106">
      <c r="A106" s="4" t="s">
        <v>505</v>
      </c>
      <c r="B106" s="29"/>
      <c r="C106" s="28">
        <f>VLOOKUP(A106,'LHB v. LHP'!C:AH, 5, FALSE)</f>
        <v>67</v>
      </c>
      <c r="D106" s="34">
        <f>VLOOKUP(A106,'LHB v. LHP'!C:AH, 8, FALSE)</f>
        <v>152</v>
      </c>
      <c r="E106" s="34">
        <f>VLOOKUP(A106,'LHB v. LHP'!C:AH, 31, FALSE)</f>
        <v>23</v>
      </c>
      <c r="F106" s="35">
        <f>VLOOKUP(A106,'LHB v. LHP'!C:AH, 12, FALSE)</f>
        <v>13</v>
      </c>
      <c r="G106" s="35">
        <f>VLOOKUP(A106,'LHB v. LHP'!C:AH, 13, FALSE)</f>
        <v>2</v>
      </c>
      <c r="H106" s="35">
        <f>VLOOKUP(A106,'LHB v. LHP'!C:AH, 6, FALSE)</f>
        <v>3</v>
      </c>
      <c r="I106" s="35">
        <f>VLOOKUP(A106,'LHB v. LHP'!C:AH, 25, FALSE)</f>
        <v>1</v>
      </c>
      <c r="J106" s="35">
        <f>VLOOKUP(A106,'LHB v. LHP'!C:AH, 17, FALSE)</f>
        <v>8</v>
      </c>
      <c r="K106" s="36">
        <f>VLOOKUP(A106,'LHB v. LHP'!C:AH, 32, FALSE)</f>
        <v>0</v>
      </c>
      <c r="L106" s="31">
        <f t="shared" si="1"/>
        <v>2.268656716</v>
      </c>
      <c r="M106" s="17">
        <f t="shared" si="2"/>
        <v>0.5179856115</v>
      </c>
      <c r="N106" s="24">
        <f t="shared" si="3"/>
        <v>0.3237410072</v>
      </c>
      <c r="O106" s="24">
        <f t="shared" si="4"/>
        <v>0.05755395683</v>
      </c>
      <c r="P106" s="24">
        <f t="shared" si="5"/>
        <v>0.2877697842</v>
      </c>
      <c r="Q106" s="24">
        <f t="shared" si="6"/>
        <v>0.007194244604</v>
      </c>
      <c r="R106" s="24">
        <f t="shared" si="7"/>
        <v>0.1079136691</v>
      </c>
      <c r="S106" s="17">
        <f t="shared" si="8"/>
        <v>0</v>
      </c>
      <c r="T106" s="31">
        <f t="shared" si="9"/>
        <v>1.302158273</v>
      </c>
      <c r="U106" s="37">
        <f t="shared" si="10"/>
        <v>3724.873264</v>
      </c>
      <c r="V106" s="32"/>
      <c r="W106" s="32"/>
      <c r="X106" s="32"/>
      <c r="Y106" s="32"/>
      <c r="Z106" s="32"/>
      <c r="AA106" s="32"/>
      <c r="AB106" s="32"/>
    </row>
    <row r="107">
      <c r="A107" s="4" t="s">
        <v>544</v>
      </c>
      <c r="B107" s="29"/>
      <c r="C107" s="28">
        <f>VLOOKUP(A107,'LHB v. LHP'!C:AH, 5, FALSE)</f>
        <v>66</v>
      </c>
      <c r="D107" s="34">
        <f>VLOOKUP(A107,'LHB v. LHP'!C:AH, 8, FALSE)</f>
        <v>123</v>
      </c>
      <c r="E107" s="34">
        <f>VLOOKUP(A107,'LHB v. LHP'!C:AH, 31, FALSE)</f>
        <v>20</v>
      </c>
      <c r="F107" s="35">
        <f>VLOOKUP(A107,'LHB v. LHP'!C:AH, 12, FALSE)</f>
        <v>4</v>
      </c>
      <c r="G107" s="35">
        <f>VLOOKUP(A107,'LHB v. LHP'!C:AH, 13, FALSE)</f>
        <v>0</v>
      </c>
      <c r="H107" s="35">
        <f>VLOOKUP(A107,'LHB v. LHP'!C:AH, 6, FALSE)</f>
        <v>3</v>
      </c>
      <c r="I107" s="35">
        <f>VLOOKUP(A107,'LHB v. LHP'!C:AH, 25, FALSE)</f>
        <v>2</v>
      </c>
      <c r="J107" s="35">
        <f>VLOOKUP(A107,'LHB v. LHP'!C:AH, 17, FALSE)</f>
        <v>9</v>
      </c>
      <c r="K107" s="36">
        <f>VLOOKUP(A107,'LHB v. LHP'!C:AH, 32, FALSE)</f>
        <v>0</v>
      </c>
      <c r="L107" s="31">
        <f t="shared" si="1"/>
        <v>1.863636364</v>
      </c>
      <c r="M107" s="17">
        <f t="shared" si="2"/>
        <v>0.5421686747</v>
      </c>
      <c r="N107" s="24">
        <f t="shared" si="3"/>
        <v>0.1807228916</v>
      </c>
      <c r="O107" s="24">
        <f t="shared" si="4"/>
        <v>0</v>
      </c>
      <c r="P107" s="24">
        <f t="shared" si="5"/>
        <v>0.3212851406</v>
      </c>
      <c r="Q107" s="24">
        <f t="shared" si="6"/>
        <v>0.01606425703</v>
      </c>
      <c r="R107" s="24">
        <f t="shared" si="7"/>
        <v>0.1285140562</v>
      </c>
      <c r="S107" s="17">
        <f t="shared" si="8"/>
        <v>0</v>
      </c>
      <c r="T107" s="31">
        <f t="shared" si="9"/>
        <v>1.18875502</v>
      </c>
      <c r="U107" s="37">
        <f t="shared" si="10"/>
        <v>3400.478945</v>
      </c>
      <c r="V107" s="32"/>
      <c r="W107" s="32"/>
      <c r="X107" s="32"/>
      <c r="Y107" s="32"/>
      <c r="Z107" s="32"/>
      <c r="AA107" s="32"/>
      <c r="AB107" s="32"/>
    </row>
    <row r="108">
      <c r="A108" s="4" t="s">
        <v>477</v>
      </c>
      <c r="B108" s="29"/>
      <c r="C108" s="28">
        <f>VLOOKUP(A108,'LHB v. LHP'!C:AH, 5, FALSE)</f>
        <v>61</v>
      </c>
      <c r="D108" s="34">
        <f>VLOOKUP(A108,'LHB v. LHP'!C:AH, 8, FALSE)</f>
        <v>119</v>
      </c>
      <c r="E108" s="34">
        <f>VLOOKUP(A108,'LHB v. LHP'!C:AH, 31, FALSE)</f>
        <v>14</v>
      </c>
      <c r="F108" s="35">
        <f>VLOOKUP(A108,'LHB v. LHP'!C:AH, 12, FALSE)</f>
        <v>6</v>
      </c>
      <c r="G108" s="35">
        <f>VLOOKUP(A108,'LHB v. LHP'!C:AH, 13, FALSE)</f>
        <v>0</v>
      </c>
      <c r="H108" s="35">
        <f>VLOOKUP(A108,'LHB v. LHP'!C:AH, 6, FALSE)</f>
        <v>3</v>
      </c>
      <c r="I108" s="35">
        <f>VLOOKUP(A108,'LHB v. LHP'!C:AH, 25, FALSE)</f>
        <v>1</v>
      </c>
      <c r="J108" s="35">
        <f>VLOOKUP(A108,'LHB v. LHP'!C:AH, 17, FALSE)</f>
        <v>10</v>
      </c>
      <c r="K108" s="36">
        <f>VLOOKUP(A108,'LHB v. LHP'!C:AH, 32, FALSE)</f>
        <v>2</v>
      </c>
      <c r="L108" s="31">
        <f t="shared" si="1"/>
        <v>1.950819672</v>
      </c>
      <c r="M108" s="17">
        <f t="shared" si="2"/>
        <v>0.4775510204</v>
      </c>
      <c r="N108" s="24">
        <f t="shared" si="3"/>
        <v>0.2244897959</v>
      </c>
      <c r="O108" s="24">
        <f t="shared" si="4"/>
        <v>0</v>
      </c>
      <c r="P108" s="24">
        <f t="shared" si="5"/>
        <v>0.3265306122</v>
      </c>
      <c r="Q108" s="24">
        <f t="shared" si="6"/>
        <v>0.008163265306</v>
      </c>
      <c r="R108" s="24">
        <f t="shared" si="7"/>
        <v>0.1387755102</v>
      </c>
      <c r="S108" s="17">
        <f t="shared" si="8"/>
        <v>0.04081632653</v>
      </c>
      <c r="T108" s="31">
        <f t="shared" si="9"/>
        <v>1.216326531</v>
      </c>
      <c r="U108" s="37">
        <f t="shared" si="10"/>
        <v>3479.3483</v>
      </c>
      <c r="V108" s="32"/>
      <c r="W108" s="32"/>
      <c r="X108" s="32"/>
      <c r="Y108" s="32"/>
      <c r="Z108" s="32"/>
      <c r="AA108" s="32"/>
      <c r="AB108" s="32"/>
    </row>
    <row r="109">
      <c r="A109" s="4" t="s">
        <v>555</v>
      </c>
      <c r="B109" s="29"/>
      <c r="C109" s="28">
        <f>VLOOKUP(A109,'LHB v. LHP'!C:AH, 5, FALSE)</f>
        <v>49</v>
      </c>
      <c r="D109" s="34">
        <f>VLOOKUP(A109,'LHB v. LHP'!C:AH, 8, FALSE)</f>
        <v>82</v>
      </c>
      <c r="E109" s="34">
        <f>VLOOKUP(A109,'LHB v. LHP'!C:AH, 31, FALSE)</f>
        <v>14</v>
      </c>
      <c r="F109" s="35">
        <f>VLOOKUP(A109,'LHB v. LHP'!C:AH, 12, FALSE)</f>
        <v>2</v>
      </c>
      <c r="G109" s="35">
        <f>VLOOKUP(A109,'LHB v. LHP'!C:AH, 13, FALSE)</f>
        <v>1</v>
      </c>
      <c r="H109" s="35">
        <f>VLOOKUP(A109,'LHB v. LHP'!C:AH, 6, FALSE)</f>
        <v>2</v>
      </c>
      <c r="I109" s="35">
        <f>VLOOKUP(A109,'LHB v. LHP'!C:AH, 25, FALSE)</f>
        <v>1</v>
      </c>
      <c r="J109" s="35">
        <f>VLOOKUP(A109,'LHB v. LHP'!C:AH, 17, FALSE)</f>
        <v>5</v>
      </c>
      <c r="K109" s="36">
        <f>VLOOKUP(A109,'LHB v. LHP'!C:AH, 32, FALSE)</f>
        <v>0</v>
      </c>
      <c r="L109" s="31">
        <f t="shared" si="1"/>
        <v>1.673469388</v>
      </c>
      <c r="M109" s="17">
        <f t="shared" si="2"/>
        <v>0.5625</v>
      </c>
      <c r="N109" s="24">
        <f t="shared" si="3"/>
        <v>0.1682692308</v>
      </c>
      <c r="O109" s="24">
        <f t="shared" si="4"/>
        <v>0.03846153846</v>
      </c>
      <c r="P109" s="24">
        <f t="shared" si="5"/>
        <v>0.3365384615</v>
      </c>
      <c r="Q109" s="24">
        <f t="shared" si="6"/>
        <v>0.009615384615</v>
      </c>
      <c r="R109" s="24">
        <f t="shared" si="7"/>
        <v>0.1153846154</v>
      </c>
      <c r="S109" s="17">
        <f t="shared" si="8"/>
        <v>0</v>
      </c>
      <c r="T109" s="31">
        <f t="shared" si="9"/>
        <v>1.230769231</v>
      </c>
      <c r="U109" s="37">
        <f t="shared" si="10"/>
        <v>3520.662193</v>
      </c>
      <c r="V109" s="32"/>
      <c r="W109" s="32"/>
      <c r="X109" s="32"/>
      <c r="Y109" s="32"/>
      <c r="Z109" s="32"/>
      <c r="AA109" s="32"/>
      <c r="AB109" s="32"/>
    </row>
    <row r="110">
      <c r="A110" s="4" t="s">
        <v>468</v>
      </c>
      <c r="B110" s="29"/>
      <c r="C110" s="28">
        <f>VLOOKUP(A110,'LHB v. LHP'!C:AH, 5, FALSE)</f>
        <v>79</v>
      </c>
      <c r="D110" s="34">
        <f>VLOOKUP(A110,'LHB v. LHP'!C:AH, 8, FALSE)</f>
        <v>162</v>
      </c>
      <c r="E110" s="34">
        <f>VLOOKUP(A110,'LHB v. LHP'!C:AH, 31, FALSE)</f>
        <v>26</v>
      </c>
      <c r="F110" s="35">
        <f>VLOOKUP(A110,'LHB v. LHP'!C:AH, 12, FALSE)</f>
        <v>7</v>
      </c>
      <c r="G110" s="35">
        <f>VLOOKUP(A110,'LHB v. LHP'!C:AH, 13, FALSE)</f>
        <v>1</v>
      </c>
      <c r="H110" s="35">
        <f>VLOOKUP(A110,'LHB v. LHP'!C:AH, 6, FALSE)</f>
        <v>2</v>
      </c>
      <c r="I110" s="35">
        <f>VLOOKUP(A110,'LHB v. LHP'!C:AH, 25, FALSE)</f>
        <v>2</v>
      </c>
      <c r="J110" s="35">
        <f>VLOOKUP(A110,'LHB v. LHP'!C:AH, 17, FALSE)</f>
        <v>14</v>
      </c>
      <c r="K110" s="36">
        <f>VLOOKUP(A110,'LHB v. LHP'!C:AH, 32, FALSE)</f>
        <v>0</v>
      </c>
      <c r="L110" s="31">
        <f t="shared" si="1"/>
        <v>2.050632911</v>
      </c>
      <c r="M110" s="17">
        <f t="shared" si="2"/>
        <v>0.53125</v>
      </c>
      <c r="N110" s="24">
        <f t="shared" si="3"/>
        <v>0.2083333333</v>
      </c>
      <c r="O110" s="24">
        <f t="shared" si="4"/>
        <v>0.02777777778</v>
      </c>
      <c r="P110" s="24">
        <f t="shared" si="5"/>
        <v>0.2430555556</v>
      </c>
      <c r="Q110" s="24">
        <f t="shared" si="6"/>
        <v>0.01388888889</v>
      </c>
      <c r="R110" s="24">
        <f t="shared" si="7"/>
        <v>0.1458333333</v>
      </c>
      <c r="S110" s="17">
        <f t="shared" si="8"/>
        <v>0</v>
      </c>
      <c r="T110" s="31">
        <f t="shared" si="9"/>
        <v>1.170138889</v>
      </c>
      <c r="U110" s="37">
        <f t="shared" si="10"/>
        <v>3347.226794</v>
      </c>
      <c r="V110" s="32"/>
      <c r="W110" s="32"/>
      <c r="X110" s="32"/>
      <c r="Y110" s="32"/>
      <c r="Z110" s="32"/>
      <c r="AA110" s="32"/>
      <c r="AB110" s="32"/>
    </row>
    <row r="111">
      <c r="A111" s="4" t="s">
        <v>552</v>
      </c>
      <c r="B111" s="29"/>
      <c r="C111" s="28">
        <f>VLOOKUP(A111,'LHB v. LHP'!C:AH, 5, FALSE)</f>
        <v>99</v>
      </c>
      <c r="D111" s="34">
        <f>VLOOKUP(A111,'LHB v. LHP'!C:AH, 8, FALSE)</f>
        <v>187</v>
      </c>
      <c r="E111" s="34">
        <f>VLOOKUP(A111,'LHB v. LHP'!C:AH, 31, FALSE)</f>
        <v>31</v>
      </c>
      <c r="F111" s="35">
        <f>VLOOKUP(A111,'LHB v. LHP'!C:AH, 12, FALSE)</f>
        <v>8</v>
      </c>
      <c r="G111" s="35">
        <f>VLOOKUP(A111,'LHB v. LHP'!C:AH, 13, FALSE)</f>
        <v>2</v>
      </c>
      <c r="H111" s="35">
        <f>VLOOKUP(A111,'LHB v. LHP'!C:AH, 6, FALSE)</f>
        <v>2</v>
      </c>
      <c r="I111" s="35">
        <f>VLOOKUP(A111,'LHB v. LHP'!C:AH, 25, FALSE)</f>
        <v>2</v>
      </c>
      <c r="J111" s="35">
        <f>VLOOKUP(A111,'LHB v. LHP'!C:AH, 17, FALSE)</f>
        <v>10</v>
      </c>
      <c r="K111" s="36">
        <f>VLOOKUP(A111,'LHB v. LHP'!C:AH, 32, FALSE)</f>
        <v>-2</v>
      </c>
      <c r="L111" s="31">
        <f t="shared" si="1"/>
        <v>1.888888889</v>
      </c>
      <c r="M111" s="17">
        <f t="shared" si="2"/>
        <v>0.5367412141</v>
      </c>
      <c r="N111" s="24">
        <f t="shared" si="3"/>
        <v>0.2076677316</v>
      </c>
      <c r="O111" s="24">
        <f t="shared" si="4"/>
        <v>0.05111821086</v>
      </c>
      <c r="P111" s="24">
        <f t="shared" si="5"/>
        <v>0.2236421725</v>
      </c>
      <c r="Q111" s="24">
        <f t="shared" si="6"/>
        <v>0.01277955272</v>
      </c>
      <c r="R111" s="24">
        <f t="shared" si="7"/>
        <v>0.1086261981</v>
      </c>
      <c r="S111" s="17">
        <f t="shared" si="8"/>
        <v>-0.03194888179</v>
      </c>
      <c r="T111" s="31">
        <f t="shared" si="9"/>
        <v>1.108626198</v>
      </c>
      <c r="U111" s="37">
        <f t="shared" si="10"/>
        <v>3171.267402</v>
      </c>
      <c r="V111" s="32"/>
      <c r="W111" s="32"/>
      <c r="X111" s="32"/>
      <c r="Y111" s="32"/>
      <c r="Z111" s="32"/>
      <c r="AA111" s="32"/>
      <c r="AB111" s="32"/>
    </row>
    <row r="112">
      <c r="A112" s="4" t="s">
        <v>490</v>
      </c>
      <c r="B112" s="29"/>
      <c r="C112" s="28">
        <f>VLOOKUP(A112,'LHB v. LHP'!C:AH, 5, FALSE)</f>
        <v>22</v>
      </c>
      <c r="D112" s="34">
        <f>VLOOKUP(A112,'LHB v. LHP'!C:AH, 8, FALSE)</f>
        <v>42</v>
      </c>
      <c r="E112" s="34">
        <f>VLOOKUP(A112,'LHB v. LHP'!C:AH, 31, FALSE)</f>
        <v>10</v>
      </c>
      <c r="F112" s="35">
        <f>VLOOKUP(A112,'LHB v. LHP'!C:AH, 12, FALSE)</f>
        <v>0</v>
      </c>
      <c r="G112" s="35">
        <f>VLOOKUP(A112,'LHB v. LHP'!C:AH, 13, FALSE)</f>
        <v>1</v>
      </c>
      <c r="H112" s="35">
        <f>VLOOKUP(A112,'LHB v. LHP'!C:AH, 6, FALSE)</f>
        <v>2</v>
      </c>
      <c r="I112" s="35">
        <f>VLOOKUP(A112,'LHB v. LHP'!C:AH, 25, FALSE)</f>
        <v>1</v>
      </c>
      <c r="J112" s="35">
        <f>VLOOKUP(A112,'LHB v. LHP'!C:AH, 17, FALSE)</f>
        <v>4</v>
      </c>
      <c r="K112" s="36">
        <f>VLOOKUP(A112,'LHB v. LHP'!C:AH, 32, FALSE)</f>
        <v>-1</v>
      </c>
      <c r="L112" s="31">
        <f t="shared" si="1"/>
        <v>1.909090909</v>
      </c>
      <c r="M112" s="17">
        <f t="shared" si="2"/>
        <v>0.625</v>
      </c>
      <c r="N112" s="24">
        <f t="shared" si="3"/>
        <v>0.1488095238</v>
      </c>
      <c r="O112" s="24">
        <f t="shared" si="4"/>
        <v>0.04761904762</v>
      </c>
      <c r="P112" s="24">
        <f t="shared" si="5"/>
        <v>0.4166666667</v>
      </c>
      <c r="Q112" s="24">
        <f t="shared" si="6"/>
        <v>0.0119047619</v>
      </c>
      <c r="R112" s="24">
        <f t="shared" si="7"/>
        <v>0.130952381</v>
      </c>
      <c r="S112" s="17">
        <f t="shared" si="8"/>
        <v>-0.02976190476</v>
      </c>
      <c r="T112" s="31">
        <f t="shared" si="9"/>
        <v>1.351190476</v>
      </c>
      <c r="U112" s="37">
        <f t="shared" si="10"/>
        <v>3865.131745</v>
      </c>
      <c r="V112" s="32"/>
      <c r="W112" s="32"/>
      <c r="X112" s="32"/>
      <c r="Y112" s="32"/>
      <c r="Z112" s="32"/>
      <c r="AA112" s="32"/>
      <c r="AB112" s="32"/>
    </row>
    <row r="113">
      <c r="A113" s="4" t="s">
        <v>591</v>
      </c>
      <c r="B113" s="29"/>
      <c r="C113" s="28">
        <f>VLOOKUP(A113,'LHB v. LHP'!C:AH, 5, FALSE)</f>
        <v>65</v>
      </c>
      <c r="D113" s="34">
        <f>VLOOKUP(A113,'LHB v. LHP'!C:AH, 8, FALSE)</f>
        <v>81</v>
      </c>
      <c r="E113" s="34">
        <f>VLOOKUP(A113,'LHB v. LHP'!C:AH, 31, FALSE)</f>
        <v>9</v>
      </c>
      <c r="F113" s="35">
        <f>VLOOKUP(A113,'LHB v. LHP'!C:AH, 12, FALSE)</f>
        <v>2</v>
      </c>
      <c r="G113" s="35">
        <f>VLOOKUP(A113,'LHB v. LHP'!C:AH, 13, FALSE)</f>
        <v>0</v>
      </c>
      <c r="H113" s="35">
        <f>VLOOKUP(A113,'LHB v. LHP'!C:AH, 6, FALSE)</f>
        <v>2</v>
      </c>
      <c r="I113" s="35">
        <f>VLOOKUP(A113,'LHB v. LHP'!C:AH, 25, FALSE)</f>
        <v>2</v>
      </c>
      <c r="J113" s="35">
        <f>VLOOKUP(A113,'LHB v. LHP'!C:AH, 17, FALSE)</f>
        <v>11</v>
      </c>
      <c r="K113" s="36">
        <f>VLOOKUP(A113,'LHB v. LHP'!C:AH, 32, FALSE)</f>
        <v>-2</v>
      </c>
      <c r="L113" s="31">
        <f t="shared" si="1"/>
        <v>1.246153846</v>
      </c>
      <c r="M113" s="17">
        <f t="shared" si="2"/>
        <v>0.4927536232</v>
      </c>
      <c r="N113" s="24">
        <f t="shared" si="3"/>
        <v>0.1690821256</v>
      </c>
      <c r="O113" s="24">
        <f t="shared" si="4"/>
        <v>0</v>
      </c>
      <c r="P113" s="24">
        <f t="shared" si="5"/>
        <v>0.3381642512</v>
      </c>
      <c r="Q113" s="24">
        <f t="shared" si="6"/>
        <v>0.0193236715</v>
      </c>
      <c r="R113" s="24">
        <f t="shared" si="7"/>
        <v>0.1739130435</v>
      </c>
      <c r="S113" s="17">
        <f t="shared" si="8"/>
        <v>-0.04830917874</v>
      </c>
      <c r="T113" s="31">
        <f t="shared" si="9"/>
        <v>1.144927536</v>
      </c>
      <c r="U113" s="37">
        <f t="shared" si="10"/>
        <v>3275.108761</v>
      </c>
      <c r="V113" s="32"/>
      <c r="W113" s="32"/>
      <c r="X113" s="32"/>
      <c r="Y113" s="32"/>
      <c r="Z113" s="32"/>
      <c r="AA113" s="32"/>
      <c r="AB113" s="32"/>
    </row>
    <row r="114">
      <c r="A114" s="4" t="s">
        <v>469</v>
      </c>
      <c r="B114" s="29"/>
      <c r="C114" s="28">
        <f>VLOOKUP(A114,'LHB v. LHP'!C:AH, 5, FALSE)</f>
        <v>36</v>
      </c>
      <c r="D114" s="34">
        <f>VLOOKUP(A114,'LHB v. LHP'!C:AH, 8, FALSE)</f>
        <v>52</v>
      </c>
      <c r="E114" s="34">
        <f>VLOOKUP(A114,'LHB v. LHP'!C:AH, 31, FALSE)</f>
        <v>6</v>
      </c>
      <c r="F114" s="35">
        <f>VLOOKUP(A114,'LHB v. LHP'!C:AH, 12, FALSE)</f>
        <v>3</v>
      </c>
      <c r="G114" s="35">
        <f>VLOOKUP(A114,'LHB v. LHP'!C:AH, 13, FALSE)</f>
        <v>0</v>
      </c>
      <c r="H114" s="35">
        <f>VLOOKUP(A114,'LHB v. LHP'!C:AH, 6, FALSE)</f>
        <v>2</v>
      </c>
      <c r="I114" s="35">
        <f>VLOOKUP(A114,'LHB v. LHP'!C:AH, 25, FALSE)</f>
        <v>0</v>
      </c>
      <c r="J114" s="35">
        <f>VLOOKUP(A114,'LHB v. LHP'!C:AH, 17, FALSE)</f>
        <v>1</v>
      </c>
      <c r="K114" s="36">
        <f>VLOOKUP(A114,'LHB v. LHP'!C:AH, 32, FALSE)</f>
        <v>1</v>
      </c>
      <c r="L114" s="31">
        <f t="shared" si="1"/>
        <v>1.444444444</v>
      </c>
      <c r="M114" s="17">
        <f t="shared" si="2"/>
        <v>0.5224719101</v>
      </c>
      <c r="N114" s="24">
        <f t="shared" si="3"/>
        <v>0.2247191011</v>
      </c>
      <c r="O114" s="24">
        <f t="shared" si="4"/>
        <v>0</v>
      </c>
      <c r="P114" s="24">
        <f t="shared" si="5"/>
        <v>0.393258427</v>
      </c>
      <c r="Q114" s="24">
        <f t="shared" si="6"/>
        <v>0</v>
      </c>
      <c r="R114" s="24">
        <f t="shared" si="7"/>
        <v>0.08988764045</v>
      </c>
      <c r="S114" s="17">
        <f t="shared" si="8"/>
        <v>0.02808988764</v>
      </c>
      <c r="T114" s="31">
        <f t="shared" si="9"/>
        <v>1.258426966</v>
      </c>
      <c r="U114" s="37">
        <f t="shared" si="10"/>
        <v>3599.778197</v>
      </c>
      <c r="V114" s="32"/>
      <c r="W114" s="32"/>
      <c r="X114" s="32"/>
      <c r="Y114" s="32"/>
      <c r="Z114" s="32"/>
      <c r="AA114" s="32"/>
      <c r="AB114" s="32"/>
    </row>
    <row r="115">
      <c r="A115" s="4" t="s">
        <v>553</v>
      </c>
      <c r="B115" s="29"/>
      <c r="C115" s="28">
        <f>VLOOKUP(A115,'LHB v. LHP'!C:AH, 5, FALSE)</f>
        <v>40</v>
      </c>
      <c r="D115" s="34">
        <f>VLOOKUP(A115,'LHB v. LHP'!C:AH, 8, FALSE)</f>
        <v>62</v>
      </c>
      <c r="E115" s="34">
        <f>VLOOKUP(A115,'LHB v. LHP'!C:AH, 31, FALSE)</f>
        <v>6</v>
      </c>
      <c r="F115" s="35">
        <f>VLOOKUP(A115,'LHB v. LHP'!C:AH, 12, FALSE)</f>
        <v>1</v>
      </c>
      <c r="G115" s="35">
        <f>VLOOKUP(A115,'LHB v. LHP'!C:AH, 13, FALSE)</f>
        <v>0</v>
      </c>
      <c r="H115" s="35">
        <f>VLOOKUP(A115,'LHB v. LHP'!C:AH, 6, FALSE)</f>
        <v>2</v>
      </c>
      <c r="I115" s="35">
        <f>VLOOKUP(A115,'LHB v. LHP'!C:AH, 25, FALSE)</f>
        <v>1</v>
      </c>
      <c r="J115" s="35">
        <f>VLOOKUP(A115,'LHB v. LHP'!C:AH, 17, FALSE)</f>
        <v>4</v>
      </c>
      <c r="K115" s="36">
        <f>VLOOKUP(A115,'LHB v. LHP'!C:AH, 32, FALSE)</f>
        <v>0</v>
      </c>
      <c r="L115" s="31">
        <f t="shared" si="1"/>
        <v>1.55</v>
      </c>
      <c r="M115" s="17">
        <f t="shared" si="2"/>
        <v>0.4946808511</v>
      </c>
      <c r="N115" s="24">
        <f t="shared" si="3"/>
        <v>0.1595744681</v>
      </c>
      <c r="O115" s="24">
        <f t="shared" si="4"/>
        <v>0</v>
      </c>
      <c r="P115" s="24">
        <f t="shared" si="5"/>
        <v>0.3723404255</v>
      </c>
      <c r="Q115" s="24">
        <f t="shared" si="6"/>
        <v>0.01063829787</v>
      </c>
      <c r="R115" s="24">
        <f t="shared" si="7"/>
        <v>0.1170212766</v>
      </c>
      <c r="S115" s="17">
        <f t="shared" si="8"/>
        <v>0</v>
      </c>
      <c r="T115" s="31">
        <f t="shared" si="9"/>
        <v>1.154255319</v>
      </c>
      <c r="U115" s="37">
        <f t="shared" si="10"/>
        <v>3301.791239</v>
      </c>
      <c r="V115" s="32"/>
      <c r="W115" s="32"/>
      <c r="X115" s="32"/>
      <c r="Y115" s="32"/>
      <c r="Z115" s="32"/>
      <c r="AA115" s="32"/>
      <c r="AB115" s="32"/>
    </row>
    <row r="116">
      <c r="A116" s="4" t="s">
        <v>571</v>
      </c>
      <c r="B116" s="29"/>
      <c r="C116" s="28">
        <f>VLOOKUP(A116,'LHB v. LHP'!C:AH, 5, FALSE)</f>
        <v>67</v>
      </c>
      <c r="D116" s="34">
        <f>VLOOKUP(A116,'LHB v. LHP'!C:AH, 8, FALSE)</f>
        <v>118</v>
      </c>
      <c r="E116" s="34">
        <f>VLOOKUP(A116,'LHB v. LHP'!C:AH, 31, FALSE)</f>
        <v>13</v>
      </c>
      <c r="F116" s="35">
        <f>VLOOKUP(A116,'LHB v. LHP'!C:AH, 12, FALSE)</f>
        <v>5</v>
      </c>
      <c r="G116" s="35">
        <f>VLOOKUP(A116,'LHB v. LHP'!C:AH, 13, FALSE)</f>
        <v>0</v>
      </c>
      <c r="H116" s="35">
        <f>VLOOKUP(A116,'LHB v. LHP'!C:AH, 6, FALSE)</f>
        <v>2</v>
      </c>
      <c r="I116" s="35">
        <f>VLOOKUP(A116,'LHB v. LHP'!C:AH, 25, FALSE)</f>
        <v>1</v>
      </c>
      <c r="J116" s="35">
        <f>VLOOKUP(A116,'LHB v. LHP'!C:AH, 17, FALSE)</f>
        <v>18</v>
      </c>
      <c r="K116" s="36">
        <f>VLOOKUP(A116,'LHB v. LHP'!C:AH, 32, FALSE)</f>
        <v>2</v>
      </c>
      <c r="L116" s="31">
        <f t="shared" si="1"/>
        <v>1.76119403</v>
      </c>
      <c r="M116" s="17">
        <f t="shared" si="2"/>
        <v>0.4672131148</v>
      </c>
      <c r="N116" s="24">
        <f t="shared" si="3"/>
        <v>0.2049180328</v>
      </c>
      <c r="O116" s="24">
        <f t="shared" si="4"/>
        <v>0</v>
      </c>
      <c r="P116" s="24">
        <f t="shared" si="5"/>
        <v>0.2868852459</v>
      </c>
      <c r="Q116" s="24">
        <f t="shared" si="6"/>
        <v>0.008196721311</v>
      </c>
      <c r="R116" s="24">
        <f t="shared" si="7"/>
        <v>0.2049180328</v>
      </c>
      <c r="S116" s="17">
        <f t="shared" si="8"/>
        <v>0.04098360656</v>
      </c>
      <c r="T116" s="31">
        <f t="shared" si="9"/>
        <v>1.213114754</v>
      </c>
      <c r="U116" s="37">
        <f t="shared" si="10"/>
        <v>3470.160891</v>
      </c>
      <c r="V116" s="32"/>
      <c r="W116" s="32"/>
      <c r="X116" s="32"/>
      <c r="Y116" s="32"/>
      <c r="Z116" s="32"/>
      <c r="AA116" s="32"/>
      <c r="AB116" s="32"/>
    </row>
    <row r="117">
      <c r="A117" s="4" t="s">
        <v>527</v>
      </c>
      <c r="B117" s="29"/>
      <c r="C117" s="28">
        <f>VLOOKUP(A117,'LHB v. LHP'!C:AH, 5, FALSE)</f>
        <v>69</v>
      </c>
      <c r="D117" s="34">
        <f>VLOOKUP(A117,'LHB v. LHP'!C:AH, 8, FALSE)</f>
        <v>110</v>
      </c>
      <c r="E117" s="34">
        <f>VLOOKUP(A117,'LHB v. LHP'!C:AH, 31, FALSE)</f>
        <v>17</v>
      </c>
      <c r="F117" s="35">
        <f>VLOOKUP(A117,'LHB v. LHP'!C:AH, 12, FALSE)</f>
        <v>2</v>
      </c>
      <c r="G117" s="35">
        <f>VLOOKUP(A117,'LHB v. LHP'!C:AH, 13, FALSE)</f>
        <v>0</v>
      </c>
      <c r="H117" s="35">
        <f>VLOOKUP(A117,'LHB v. LHP'!C:AH, 6, FALSE)</f>
        <v>2</v>
      </c>
      <c r="I117" s="35">
        <f>VLOOKUP(A117,'LHB v. LHP'!C:AH, 25, FALSE)</f>
        <v>1</v>
      </c>
      <c r="J117" s="35">
        <f>VLOOKUP(A117,'LHB v. LHP'!C:AH, 17, FALSE)</f>
        <v>19</v>
      </c>
      <c r="K117" s="36">
        <f>VLOOKUP(A117,'LHB v. LHP'!C:AH, 32, FALSE)</f>
        <v>0</v>
      </c>
      <c r="L117" s="31">
        <f t="shared" si="1"/>
        <v>1.594202899</v>
      </c>
      <c r="M117" s="17">
        <f t="shared" si="2"/>
        <v>0.5338983051</v>
      </c>
      <c r="N117" s="24">
        <f t="shared" si="3"/>
        <v>0.1483050847</v>
      </c>
      <c r="O117" s="24">
        <f t="shared" si="4"/>
        <v>0</v>
      </c>
      <c r="P117" s="24">
        <f t="shared" si="5"/>
        <v>0.2966101695</v>
      </c>
      <c r="Q117" s="24">
        <f t="shared" si="6"/>
        <v>0.008474576271</v>
      </c>
      <c r="R117" s="24">
        <f t="shared" si="7"/>
        <v>0.2203389831</v>
      </c>
      <c r="S117" s="17">
        <f t="shared" si="8"/>
        <v>0</v>
      </c>
      <c r="T117" s="31">
        <f t="shared" si="9"/>
        <v>1.207627119</v>
      </c>
      <c r="U117" s="37">
        <f t="shared" si="10"/>
        <v>3454.463301</v>
      </c>
      <c r="V117" s="32"/>
      <c r="W117" s="32"/>
      <c r="X117" s="32"/>
      <c r="Y117" s="32"/>
      <c r="Z117" s="32"/>
      <c r="AA117" s="32"/>
      <c r="AB117" s="32"/>
    </row>
    <row r="118">
      <c r="A118" s="4" t="s">
        <v>227</v>
      </c>
      <c r="B118" s="29"/>
      <c r="C118" s="28">
        <f>VLOOKUP(A118,'LHB v. LHP'!C:AH, 5, FALSE)</f>
        <v>52</v>
      </c>
      <c r="D118" s="34">
        <f>VLOOKUP(A118,'LHB v. LHP'!C:AH, 8, FALSE)</f>
        <v>115</v>
      </c>
      <c r="E118" s="34">
        <f>VLOOKUP(A118,'LHB v. LHP'!C:AH, 31, FALSE)</f>
        <v>19</v>
      </c>
      <c r="F118" s="35">
        <f>VLOOKUP(A118,'LHB v. LHP'!C:AH, 12, FALSE)</f>
        <v>5</v>
      </c>
      <c r="G118" s="35">
        <f>VLOOKUP(A118,'LHB v. LHP'!C:AH, 13, FALSE)</f>
        <v>0</v>
      </c>
      <c r="H118" s="35">
        <f>VLOOKUP(A118,'LHB v. LHP'!C:AH, 6, FALSE)</f>
        <v>2</v>
      </c>
      <c r="I118" s="35">
        <f>VLOOKUP(A118,'LHB v. LHP'!C:AH, 25, FALSE)</f>
        <v>0</v>
      </c>
      <c r="J118" s="35">
        <f>VLOOKUP(A118,'LHB v. LHP'!C:AH, 17, FALSE)</f>
        <v>10</v>
      </c>
      <c r="K118" s="36">
        <f>VLOOKUP(A118,'LHB v. LHP'!C:AH, 32, FALSE)</f>
        <v>-1</v>
      </c>
      <c r="L118" s="31">
        <f t="shared" si="1"/>
        <v>2.211538462</v>
      </c>
      <c r="M118" s="17">
        <f t="shared" si="2"/>
        <v>0.5477178423</v>
      </c>
      <c r="N118" s="24">
        <f t="shared" si="3"/>
        <v>0.2074688797</v>
      </c>
      <c r="O118" s="24">
        <f t="shared" si="4"/>
        <v>0</v>
      </c>
      <c r="P118" s="24">
        <f t="shared" si="5"/>
        <v>0.2904564315</v>
      </c>
      <c r="Q118" s="24">
        <f t="shared" si="6"/>
        <v>0</v>
      </c>
      <c r="R118" s="24">
        <f t="shared" si="7"/>
        <v>0.1410788382</v>
      </c>
      <c r="S118" s="17">
        <f t="shared" si="8"/>
        <v>-0.02074688797</v>
      </c>
      <c r="T118" s="31">
        <f t="shared" si="9"/>
        <v>1.165975104</v>
      </c>
      <c r="U118" s="37">
        <f t="shared" si="10"/>
        <v>3335.316128</v>
      </c>
      <c r="V118" s="32"/>
      <c r="W118" s="32"/>
      <c r="X118" s="32"/>
      <c r="Y118" s="32"/>
      <c r="Z118" s="32"/>
      <c r="AA118" s="32"/>
      <c r="AB118" s="32"/>
    </row>
    <row r="119">
      <c r="A119" s="4" t="s">
        <v>581</v>
      </c>
      <c r="B119" s="29"/>
      <c r="C119" s="28">
        <f>VLOOKUP(A119,'LHB v. LHP'!C:AH, 5, FALSE)</f>
        <v>45</v>
      </c>
      <c r="D119" s="34">
        <f>VLOOKUP(A119,'LHB v. LHP'!C:AH, 8, FALSE)</f>
        <v>88</v>
      </c>
      <c r="E119" s="34">
        <f>VLOOKUP(A119,'LHB v. LHP'!C:AH, 31, FALSE)</f>
        <v>2</v>
      </c>
      <c r="F119" s="35">
        <f>VLOOKUP(A119,'LHB v. LHP'!C:AH, 12, FALSE)</f>
        <v>6</v>
      </c>
      <c r="G119" s="35">
        <f>VLOOKUP(A119,'LHB v. LHP'!C:AH, 13, FALSE)</f>
        <v>1</v>
      </c>
      <c r="H119" s="35">
        <f>VLOOKUP(A119,'LHB v. LHP'!C:AH, 6, FALSE)</f>
        <v>2</v>
      </c>
      <c r="I119" s="35">
        <f>VLOOKUP(A119,'LHB v. LHP'!C:AH, 25, FALSE)</f>
        <v>0</v>
      </c>
      <c r="J119" s="35">
        <f>VLOOKUP(A119,'LHB v. LHP'!C:AH, 17, FALSE)</f>
        <v>10</v>
      </c>
      <c r="K119" s="36">
        <f>VLOOKUP(A119,'LHB v. LHP'!C:AH, 32, FALSE)</f>
        <v>1</v>
      </c>
      <c r="L119" s="31">
        <f t="shared" si="1"/>
        <v>1.955555556</v>
      </c>
      <c r="M119" s="17">
        <f t="shared" si="2"/>
        <v>0.3785046729</v>
      </c>
      <c r="N119" s="24">
        <f t="shared" si="3"/>
        <v>0.2570093458</v>
      </c>
      <c r="O119" s="24">
        <f t="shared" si="4"/>
        <v>0.03738317757</v>
      </c>
      <c r="P119" s="24">
        <f t="shared" si="5"/>
        <v>0.3271028037</v>
      </c>
      <c r="Q119" s="24">
        <f t="shared" si="6"/>
        <v>0</v>
      </c>
      <c r="R119" s="24">
        <f t="shared" si="7"/>
        <v>0.1588785047</v>
      </c>
      <c r="S119" s="17">
        <f t="shared" si="8"/>
        <v>0.02336448598</v>
      </c>
      <c r="T119" s="31">
        <f t="shared" si="9"/>
        <v>1.182242991</v>
      </c>
      <c r="U119" s="37">
        <f t="shared" si="10"/>
        <v>3381.851037</v>
      </c>
      <c r="V119" s="32"/>
      <c r="W119" s="32"/>
      <c r="X119" s="32"/>
      <c r="Y119" s="32"/>
      <c r="Z119" s="32"/>
      <c r="AA119" s="32"/>
      <c r="AB119" s="32"/>
    </row>
    <row r="120">
      <c r="A120" s="4" t="s">
        <v>513</v>
      </c>
      <c r="B120" s="29"/>
      <c r="C120" s="28">
        <f>VLOOKUP(A120,'LHB v. LHP'!C:AH, 5, FALSE)</f>
        <v>74</v>
      </c>
      <c r="D120" s="34">
        <f>VLOOKUP(A120,'LHB v. LHP'!C:AH, 8, FALSE)</f>
        <v>137</v>
      </c>
      <c r="E120" s="34">
        <f>VLOOKUP(A120,'LHB v. LHP'!C:AH, 31, FALSE)</f>
        <v>25</v>
      </c>
      <c r="F120" s="35">
        <f>VLOOKUP(A120,'LHB v. LHP'!C:AH, 12, FALSE)</f>
        <v>5</v>
      </c>
      <c r="G120" s="35">
        <f>VLOOKUP(A120,'LHB v. LHP'!C:AH, 13, FALSE)</f>
        <v>0</v>
      </c>
      <c r="H120" s="35">
        <f>VLOOKUP(A120,'LHB v. LHP'!C:AH, 6, FALSE)</f>
        <v>2</v>
      </c>
      <c r="I120" s="35">
        <f>VLOOKUP(A120,'LHB v. LHP'!C:AH, 25, FALSE)</f>
        <v>1</v>
      </c>
      <c r="J120" s="35">
        <f>VLOOKUP(A120,'LHB v. LHP'!C:AH, 17, FALSE)</f>
        <v>7</v>
      </c>
      <c r="K120" s="36">
        <f>VLOOKUP(A120,'LHB v. LHP'!C:AH, 32, FALSE)</f>
        <v>0</v>
      </c>
      <c r="L120" s="31">
        <f t="shared" si="1"/>
        <v>1.851351351</v>
      </c>
      <c r="M120" s="17">
        <f t="shared" si="2"/>
        <v>0.5703422053</v>
      </c>
      <c r="N120" s="24">
        <f t="shared" si="3"/>
        <v>0.1901140684</v>
      </c>
      <c r="O120" s="24">
        <f t="shared" si="4"/>
        <v>0</v>
      </c>
      <c r="P120" s="24">
        <f t="shared" si="5"/>
        <v>0.2661596958</v>
      </c>
      <c r="Q120" s="24">
        <f t="shared" si="6"/>
        <v>0.007604562738</v>
      </c>
      <c r="R120" s="24">
        <f t="shared" si="7"/>
        <v>0.1064638783</v>
      </c>
      <c r="S120" s="17">
        <f t="shared" si="8"/>
        <v>0</v>
      </c>
      <c r="T120" s="31">
        <f t="shared" si="9"/>
        <v>1.140684411</v>
      </c>
      <c r="U120" s="37">
        <f t="shared" si="10"/>
        <v>3262.971139</v>
      </c>
      <c r="V120" s="32"/>
      <c r="W120" s="32"/>
      <c r="X120" s="32"/>
      <c r="Y120" s="32"/>
      <c r="Z120" s="32"/>
      <c r="AA120" s="32"/>
      <c r="AB120" s="32"/>
    </row>
    <row r="121">
      <c r="A121" s="4" t="s">
        <v>498</v>
      </c>
      <c r="B121" s="29"/>
      <c r="C121" s="28">
        <f>VLOOKUP(A121,'LHB v. LHP'!C:AH, 5, FALSE)</f>
        <v>35</v>
      </c>
      <c r="D121" s="34">
        <f>VLOOKUP(A121,'LHB v. LHP'!C:AH, 8, FALSE)</f>
        <v>65</v>
      </c>
      <c r="E121" s="34">
        <f>VLOOKUP(A121,'LHB v. LHP'!C:AH, 31, FALSE)</f>
        <v>14</v>
      </c>
      <c r="F121" s="35">
        <f>VLOOKUP(A121,'LHB v. LHP'!C:AH, 12, FALSE)</f>
        <v>2</v>
      </c>
      <c r="G121" s="35">
        <f>VLOOKUP(A121,'LHB v. LHP'!C:AH, 13, FALSE)</f>
        <v>0</v>
      </c>
      <c r="H121" s="35">
        <f>VLOOKUP(A121,'LHB v. LHP'!C:AH, 6, FALSE)</f>
        <v>2</v>
      </c>
      <c r="I121" s="35">
        <f>VLOOKUP(A121,'LHB v. LHP'!C:AH, 25, FALSE)</f>
        <v>1</v>
      </c>
      <c r="J121" s="35">
        <f>VLOOKUP(A121,'LHB v. LHP'!C:AH, 17, FALSE)</f>
        <v>4</v>
      </c>
      <c r="K121" s="36">
        <f>VLOOKUP(A121,'LHB v. LHP'!C:AH, 32, FALSE)</f>
        <v>0</v>
      </c>
      <c r="L121" s="31">
        <f t="shared" si="1"/>
        <v>1.857142857</v>
      </c>
      <c r="M121" s="17">
        <f t="shared" si="2"/>
        <v>0.612565445</v>
      </c>
      <c r="N121" s="24">
        <f t="shared" si="3"/>
        <v>0.1832460733</v>
      </c>
      <c r="O121" s="24">
        <f t="shared" si="4"/>
        <v>0</v>
      </c>
      <c r="P121" s="24">
        <f t="shared" si="5"/>
        <v>0.3664921466</v>
      </c>
      <c r="Q121" s="24">
        <f t="shared" si="6"/>
        <v>0.01047120419</v>
      </c>
      <c r="R121" s="24">
        <f t="shared" si="7"/>
        <v>0.1151832461</v>
      </c>
      <c r="S121" s="17">
        <f t="shared" si="8"/>
        <v>0</v>
      </c>
      <c r="T121" s="31">
        <f t="shared" si="9"/>
        <v>1.287958115</v>
      </c>
      <c r="U121" s="37">
        <f t="shared" si="10"/>
        <v>3684.253172</v>
      </c>
      <c r="V121" s="32"/>
      <c r="W121" s="32"/>
      <c r="X121" s="32"/>
      <c r="Y121" s="32"/>
      <c r="Z121" s="32"/>
      <c r="AA121" s="32"/>
      <c r="AB121" s="32"/>
    </row>
    <row r="122">
      <c r="A122" s="4" t="s">
        <v>75</v>
      </c>
      <c r="B122" s="29"/>
      <c r="C122" s="28">
        <f>VLOOKUP(A122,'LHB v. LHP'!C:AH, 5, FALSE)</f>
        <v>47</v>
      </c>
      <c r="D122" s="34">
        <f>VLOOKUP(A122,'LHB v. LHP'!C:AH, 8, FALSE)</f>
        <v>76</v>
      </c>
      <c r="E122" s="34">
        <f>VLOOKUP(A122,'LHB v. LHP'!C:AH, 31, FALSE)</f>
        <v>11</v>
      </c>
      <c r="F122" s="35">
        <f>VLOOKUP(A122,'LHB v. LHP'!C:AH, 12, FALSE)</f>
        <v>3</v>
      </c>
      <c r="G122" s="35">
        <f>VLOOKUP(A122,'LHB v. LHP'!C:AH, 13, FALSE)</f>
        <v>1</v>
      </c>
      <c r="H122" s="35">
        <f>VLOOKUP(A122,'LHB v. LHP'!C:AH, 6, FALSE)</f>
        <v>2</v>
      </c>
      <c r="I122" s="35">
        <f>VLOOKUP(A122,'LHB v. LHP'!C:AH, 25, FALSE)</f>
        <v>0</v>
      </c>
      <c r="J122" s="35">
        <f>VLOOKUP(A122,'LHB v. LHP'!C:AH, 17, FALSE)</f>
        <v>10</v>
      </c>
      <c r="K122" s="36">
        <f>VLOOKUP(A122,'LHB v. LHP'!C:AH, 32, FALSE)</f>
        <v>1</v>
      </c>
      <c r="L122" s="31">
        <f t="shared" si="1"/>
        <v>1.617021277</v>
      </c>
      <c r="M122" s="17">
        <f t="shared" si="2"/>
        <v>0.5346534653</v>
      </c>
      <c r="N122" s="24">
        <f t="shared" si="3"/>
        <v>0.198019802</v>
      </c>
      <c r="O122" s="24">
        <f t="shared" si="4"/>
        <v>0.0396039604</v>
      </c>
      <c r="P122" s="24">
        <f t="shared" si="5"/>
        <v>0.3465346535</v>
      </c>
      <c r="Q122" s="24">
        <f t="shared" si="6"/>
        <v>0</v>
      </c>
      <c r="R122" s="24">
        <f t="shared" si="7"/>
        <v>0.1683168317</v>
      </c>
      <c r="S122" s="17">
        <f t="shared" si="8"/>
        <v>0.02475247525</v>
      </c>
      <c r="T122" s="31">
        <f t="shared" si="9"/>
        <v>1.311881188</v>
      </c>
      <c r="U122" s="37">
        <f t="shared" si="10"/>
        <v>3752.686032</v>
      </c>
      <c r="V122" s="32"/>
      <c r="W122" s="32"/>
      <c r="X122" s="32"/>
      <c r="Y122" s="32"/>
      <c r="Z122" s="32"/>
      <c r="AA122" s="32"/>
      <c r="AB122" s="32"/>
    </row>
    <row r="123">
      <c r="A123" s="4" t="s">
        <v>111</v>
      </c>
      <c r="B123" s="29"/>
      <c r="C123" s="28">
        <f>VLOOKUP(A123,'LHB v. LHP'!C:AH, 5, FALSE)</f>
        <v>122</v>
      </c>
      <c r="D123" s="34">
        <f>VLOOKUP(A123,'LHB v. LHP'!C:AH, 8, FALSE)</f>
        <v>226</v>
      </c>
      <c r="E123" s="34">
        <f>VLOOKUP(A123,'LHB v. LHP'!C:AH, 31, FALSE)</f>
        <v>40</v>
      </c>
      <c r="F123" s="35">
        <f>VLOOKUP(A123,'LHB v. LHP'!C:AH, 12, FALSE)</f>
        <v>11</v>
      </c>
      <c r="G123" s="35">
        <f>VLOOKUP(A123,'LHB v. LHP'!C:AH, 13, FALSE)</f>
        <v>0</v>
      </c>
      <c r="H123" s="35">
        <f>VLOOKUP(A123,'LHB v. LHP'!C:AH, 6, FALSE)</f>
        <v>2</v>
      </c>
      <c r="I123" s="35">
        <f>VLOOKUP(A123,'LHB v. LHP'!C:AH, 25, FALSE)</f>
        <v>1</v>
      </c>
      <c r="J123" s="35">
        <f>VLOOKUP(A123,'LHB v. LHP'!C:AH, 17, FALSE)</f>
        <v>15</v>
      </c>
      <c r="K123" s="36">
        <f>VLOOKUP(A123,'LHB v. LHP'!C:AH, 32, FALSE)</f>
        <v>0</v>
      </c>
      <c r="L123" s="31">
        <f t="shared" si="1"/>
        <v>1.852459016</v>
      </c>
      <c r="M123" s="17">
        <f t="shared" si="2"/>
        <v>0.5539772727</v>
      </c>
      <c r="N123" s="24">
        <f t="shared" si="3"/>
        <v>0.2272727273</v>
      </c>
      <c r="O123" s="24">
        <f t="shared" si="4"/>
        <v>0</v>
      </c>
      <c r="P123" s="24">
        <f t="shared" si="5"/>
        <v>0.1988636364</v>
      </c>
      <c r="Q123" s="24">
        <f t="shared" si="6"/>
        <v>0.005681818182</v>
      </c>
      <c r="R123" s="24">
        <f t="shared" si="7"/>
        <v>0.125</v>
      </c>
      <c r="S123" s="17">
        <f t="shared" si="8"/>
        <v>0</v>
      </c>
      <c r="T123" s="31">
        <f t="shared" si="9"/>
        <v>1.110795455</v>
      </c>
      <c r="U123" s="37">
        <f t="shared" si="10"/>
        <v>3177.472643</v>
      </c>
      <c r="V123" s="32"/>
      <c r="W123" s="32"/>
      <c r="X123" s="32"/>
      <c r="Y123" s="32"/>
      <c r="Z123" s="32"/>
      <c r="AA123" s="32"/>
      <c r="AB123" s="32"/>
    </row>
    <row r="124">
      <c r="A124" s="4" t="s">
        <v>488</v>
      </c>
      <c r="B124" s="29"/>
      <c r="C124" s="28">
        <f>VLOOKUP(A124,'LHB v. LHP'!C:AH, 5, FALSE)</f>
        <v>96</v>
      </c>
      <c r="D124" s="34">
        <f>VLOOKUP(A124,'LHB v. LHP'!C:AH, 8, FALSE)</f>
        <v>151</v>
      </c>
      <c r="E124" s="34">
        <f>VLOOKUP(A124,'LHB v. LHP'!C:AH, 31, FALSE)</f>
        <v>20</v>
      </c>
      <c r="F124" s="35">
        <f>VLOOKUP(A124,'LHB v. LHP'!C:AH, 12, FALSE)</f>
        <v>6</v>
      </c>
      <c r="G124" s="35">
        <f>VLOOKUP(A124,'LHB v. LHP'!C:AH, 13, FALSE)</f>
        <v>0</v>
      </c>
      <c r="H124" s="35">
        <f>VLOOKUP(A124,'LHB v. LHP'!C:AH, 6, FALSE)</f>
        <v>2</v>
      </c>
      <c r="I124" s="35">
        <f>VLOOKUP(A124,'LHB v. LHP'!C:AH, 25, FALSE)</f>
        <v>0</v>
      </c>
      <c r="J124" s="35">
        <f>VLOOKUP(A124,'LHB v. LHP'!C:AH, 17, FALSE)</f>
        <v>12</v>
      </c>
      <c r="K124" s="36">
        <f>VLOOKUP(A124,'LHB v. LHP'!C:AH, 32, FALSE)</f>
        <v>0</v>
      </c>
      <c r="L124" s="31">
        <f t="shared" si="1"/>
        <v>1.572916667</v>
      </c>
      <c r="M124" s="17">
        <f t="shared" si="2"/>
        <v>0.4873646209</v>
      </c>
      <c r="N124" s="24">
        <f t="shared" si="3"/>
        <v>0.1985559567</v>
      </c>
      <c r="O124" s="24">
        <f t="shared" si="4"/>
        <v>0</v>
      </c>
      <c r="P124" s="24">
        <f t="shared" si="5"/>
        <v>0.2527075812</v>
      </c>
      <c r="Q124" s="24">
        <f t="shared" si="6"/>
        <v>0</v>
      </c>
      <c r="R124" s="24">
        <f t="shared" si="7"/>
        <v>0.1371841155</v>
      </c>
      <c r="S124" s="17">
        <f t="shared" si="8"/>
        <v>0</v>
      </c>
      <c r="T124" s="31">
        <f t="shared" si="9"/>
        <v>1.075812274</v>
      </c>
      <c r="U124" s="37">
        <f t="shared" si="10"/>
        <v>3077.401926</v>
      </c>
      <c r="V124" s="32"/>
      <c r="W124" s="32"/>
      <c r="X124" s="32"/>
      <c r="Y124" s="32"/>
      <c r="Z124" s="32"/>
      <c r="AA124" s="32"/>
      <c r="AB124" s="32"/>
    </row>
    <row r="125">
      <c r="A125" s="4" t="s">
        <v>262</v>
      </c>
      <c r="B125" s="29"/>
      <c r="C125" s="28">
        <f>VLOOKUP(A125,'LHB v. LHP'!C:AH, 5, FALSE)</f>
        <v>39</v>
      </c>
      <c r="D125" s="34">
        <f>VLOOKUP(A125,'LHB v. LHP'!C:AH, 8, FALSE)</f>
        <v>83</v>
      </c>
      <c r="E125" s="34">
        <f>VLOOKUP(A125,'LHB v. LHP'!C:AH, 31, FALSE)</f>
        <v>12</v>
      </c>
      <c r="F125" s="35">
        <f>VLOOKUP(A125,'LHB v. LHP'!C:AH, 12, FALSE)</f>
        <v>3</v>
      </c>
      <c r="G125" s="35">
        <f>VLOOKUP(A125,'LHB v. LHP'!C:AH, 13, FALSE)</f>
        <v>0</v>
      </c>
      <c r="H125" s="35">
        <f>VLOOKUP(A125,'LHB v. LHP'!C:AH, 6, FALSE)</f>
        <v>2</v>
      </c>
      <c r="I125" s="35">
        <f>VLOOKUP(A125,'LHB v. LHP'!C:AH, 25, FALSE)</f>
        <v>0</v>
      </c>
      <c r="J125" s="35">
        <f>VLOOKUP(A125,'LHB v. LHP'!C:AH, 17, FALSE)</f>
        <v>8</v>
      </c>
      <c r="K125" s="36">
        <f>VLOOKUP(A125,'LHB v. LHP'!C:AH, 32, FALSE)</f>
        <v>0</v>
      </c>
      <c r="L125" s="31">
        <f t="shared" si="1"/>
        <v>2.128205128</v>
      </c>
      <c r="M125" s="17">
        <f t="shared" si="2"/>
        <v>0.5311004785</v>
      </c>
      <c r="N125" s="24">
        <f t="shared" si="3"/>
        <v>0.1913875598</v>
      </c>
      <c r="O125" s="24">
        <f t="shared" si="4"/>
        <v>0</v>
      </c>
      <c r="P125" s="24">
        <f t="shared" si="5"/>
        <v>0.3349282297</v>
      </c>
      <c r="Q125" s="24">
        <f t="shared" si="6"/>
        <v>0</v>
      </c>
      <c r="R125" s="24">
        <f t="shared" si="7"/>
        <v>0.1435406699</v>
      </c>
      <c r="S125" s="17">
        <f t="shared" si="8"/>
        <v>0</v>
      </c>
      <c r="T125" s="31">
        <f t="shared" si="9"/>
        <v>1.200956938</v>
      </c>
      <c r="U125" s="37">
        <f t="shared" si="10"/>
        <v>3435.382995</v>
      </c>
      <c r="V125" s="32"/>
      <c r="W125" s="32"/>
      <c r="X125" s="32"/>
      <c r="Y125" s="32"/>
      <c r="Z125" s="32"/>
      <c r="AA125" s="32"/>
      <c r="AB125" s="32"/>
    </row>
    <row r="126">
      <c r="A126" s="4" t="s">
        <v>478</v>
      </c>
      <c r="B126" s="29"/>
      <c r="C126" s="28">
        <f>VLOOKUP(A126,'LHB v. LHP'!C:AH, 5, FALSE)</f>
        <v>27</v>
      </c>
      <c r="D126" s="34">
        <f>VLOOKUP(A126,'LHB v. LHP'!C:AH, 8, FALSE)</f>
        <v>33</v>
      </c>
      <c r="E126" s="34">
        <f>VLOOKUP(A126,'LHB v. LHP'!C:AH, 31, FALSE)</f>
        <v>2</v>
      </c>
      <c r="F126" s="35">
        <f>VLOOKUP(A126,'LHB v. LHP'!C:AH, 12, FALSE)</f>
        <v>0</v>
      </c>
      <c r="G126" s="35">
        <f>VLOOKUP(A126,'LHB v. LHP'!C:AH, 13, FALSE)</f>
        <v>0</v>
      </c>
      <c r="H126" s="35">
        <f>VLOOKUP(A126,'LHB v. LHP'!C:AH, 6, FALSE)</f>
        <v>2</v>
      </c>
      <c r="I126" s="35">
        <f>VLOOKUP(A126,'LHB v. LHP'!C:AH, 25, FALSE)</f>
        <v>2</v>
      </c>
      <c r="J126" s="35">
        <f>VLOOKUP(A126,'LHB v. LHP'!C:AH, 17, FALSE)</f>
        <v>4</v>
      </c>
      <c r="K126" s="36">
        <f>VLOOKUP(A126,'LHB v. LHP'!C:AH, 32, FALSE)</f>
        <v>0</v>
      </c>
      <c r="L126" s="31">
        <f t="shared" si="1"/>
        <v>1.222222222</v>
      </c>
      <c r="M126" s="17">
        <f t="shared" si="2"/>
        <v>0.5094339623</v>
      </c>
      <c r="N126" s="24">
        <f t="shared" si="3"/>
        <v>0.1572327044</v>
      </c>
      <c r="O126" s="24">
        <f t="shared" si="4"/>
        <v>0</v>
      </c>
      <c r="P126" s="24">
        <f t="shared" si="5"/>
        <v>0.4402515723</v>
      </c>
      <c r="Q126" s="24">
        <f t="shared" si="6"/>
        <v>0.0251572327</v>
      </c>
      <c r="R126" s="24">
        <f t="shared" si="7"/>
        <v>0.1383647799</v>
      </c>
      <c r="S126" s="17">
        <f t="shared" si="8"/>
        <v>0</v>
      </c>
      <c r="T126" s="31">
        <f t="shared" si="9"/>
        <v>1.270440252</v>
      </c>
      <c r="U126" s="37">
        <f t="shared" si="10"/>
        <v>3634.142657</v>
      </c>
      <c r="V126" s="32"/>
      <c r="W126" s="32"/>
      <c r="X126" s="32"/>
      <c r="Y126" s="32"/>
      <c r="Z126" s="32"/>
      <c r="AA126" s="32"/>
      <c r="AB126" s="32"/>
    </row>
    <row r="127">
      <c r="A127" s="4" t="s">
        <v>209</v>
      </c>
      <c r="B127" s="29"/>
      <c r="C127" s="28">
        <f>VLOOKUP(A127,'LHB v. LHP'!C:AH, 5, FALSE)</f>
        <v>50</v>
      </c>
      <c r="D127" s="34">
        <f>VLOOKUP(A127,'LHB v. LHP'!C:AH, 8, FALSE)</f>
        <v>92</v>
      </c>
      <c r="E127" s="34">
        <f>VLOOKUP(A127,'LHB v. LHP'!C:AH, 31, FALSE)</f>
        <v>13</v>
      </c>
      <c r="F127" s="35">
        <f>VLOOKUP(A127,'LHB v. LHP'!C:AH, 12, FALSE)</f>
        <v>3</v>
      </c>
      <c r="G127" s="35">
        <f>VLOOKUP(A127,'LHB v. LHP'!C:AH, 13, FALSE)</f>
        <v>1</v>
      </c>
      <c r="H127" s="35">
        <f>VLOOKUP(A127,'LHB v. LHP'!C:AH, 6, FALSE)</f>
        <v>2</v>
      </c>
      <c r="I127" s="35">
        <f>VLOOKUP(A127,'LHB v. LHP'!C:AH, 25, FALSE)</f>
        <v>1</v>
      </c>
      <c r="J127" s="35">
        <f>VLOOKUP(A127,'LHB v. LHP'!C:AH, 17, FALSE)</f>
        <v>10</v>
      </c>
      <c r="K127" s="36">
        <f>VLOOKUP(A127,'LHB v. LHP'!C:AH, 32, FALSE)</f>
        <v>-1</v>
      </c>
      <c r="L127" s="31">
        <f t="shared" si="1"/>
        <v>1.84</v>
      </c>
      <c r="M127" s="17">
        <f t="shared" si="2"/>
        <v>0.5229357798</v>
      </c>
      <c r="N127" s="24">
        <f t="shared" si="3"/>
        <v>0.1834862385</v>
      </c>
      <c r="O127" s="24">
        <f t="shared" si="4"/>
        <v>0.03669724771</v>
      </c>
      <c r="P127" s="24">
        <f t="shared" si="5"/>
        <v>0.3211009174</v>
      </c>
      <c r="Q127" s="24">
        <f t="shared" si="6"/>
        <v>0.009174311927</v>
      </c>
      <c r="R127" s="24">
        <f t="shared" si="7"/>
        <v>0.1559633028</v>
      </c>
      <c r="S127" s="17">
        <f t="shared" si="8"/>
        <v>-0.02293577982</v>
      </c>
      <c r="T127" s="31">
        <f t="shared" si="9"/>
        <v>1.206422018</v>
      </c>
      <c r="U127" s="37">
        <f t="shared" si="10"/>
        <v>3451.016066</v>
      </c>
      <c r="V127" s="32"/>
      <c r="W127" s="32"/>
      <c r="X127" s="32"/>
      <c r="Y127" s="32"/>
      <c r="Z127" s="32"/>
      <c r="AA127" s="32"/>
      <c r="AB127" s="32"/>
    </row>
    <row r="128">
      <c r="A128" s="4" t="s">
        <v>479</v>
      </c>
      <c r="B128" s="29"/>
      <c r="C128" s="28">
        <f>VLOOKUP(A128,'LHB v. LHP'!C:AH, 5, FALSE)</f>
        <v>48</v>
      </c>
      <c r="D128" s="34">
        <f>VLOOKUP(A128,'LHB v. LHP'!C:AH, 8, FALSE)</f>
        <v>76</v>
      </c>
      <c r="E128" s="34">
        <f>VLOOKUP(A128,'LHB v. LHP'!C:AH, 31, FALSE)</f>
        <v>6</v>
      </c>
      <c r="F128" s="35">
        <f>VLOOKUP(A128,'LHB v. LHP'!C:AH, 12, FALSE)</f>
        <v>0</v>
      </c>
      <c r="G128" s="35">
        <f>VLOOKUP(A128,'LHB v. LHP'!C:AH, 13, FALSE)</f>
        <v>0</v>
      </c>
      <c r="H128" s="35">
        <f>VLOOKUP(A128,'LHB v. LHP'!C:AH, 6, FALSE)</f>
        <v>2</v>
      </c>
      <c r="I128" s="35">
        <f>VLOOKUP(A128,'LHB v. LHP'!C:AH, 25, FALSE)</f>
        <v>1</v>
      </c>
      <c r="J128" s="35">
        <f>VLOOKUP(A128,'LHB v. LHP'!C:AH, 17, FALSE)</f>
        <v>9</v>
      </c>
      <c r="K128" s="36">
        <f>VLOOKUP(A128,'LHB v. LHP'!C:AH, 32, FALSE)</f>
        <v>0</v>
      </c>
      <c r="L128" s="31">
        <f t="shared" si="1"/>
        <v>1.583333333</v>
      </c>
      <c r="M128" s="17">
        <f t="shared" si="2"/>
        <v>0.4603960396</v>
      </c>
      <c r="N128" s="24">
        <f t="shared" si="3"/>
        <v>0.1237623762</v>
      </c>
      <c r="O128" s="24">
        <f t="shared" si="4"/>
        <v>0</v>
      </c>
      <c r="P128" s="24">
        <f t="shared" si="5"/>
        <v>0.3465346535</v>
      </c>
      <c r="Q128" s="24">
        <f t="shared" si="6"/>
        <v>0.009900990099</v>
      </c>
      <c r="R128" s="24">
        <f t="shared" si="7"/>
        <v>0.1584158416</v>
      </c>
      <c r="S128" s="17">
        <f t="shared" si="8"/>
        <v>0</v>
      </c>
      <c r="T128" s="31">
        <f t="shared" si="9"/>
        <v>1.099009901</v>
      </c>
      <c r="U128" s="37">
        <f t="shared" si="10"/>
        <v>3143.759619</v>
      </c>
      <c r="V128" s="32"/>
      <c r="W128" s="32"/>
      <c r="X128" s="32"/>
      <c r="Y128" s="32"/>
      <c r="Z128" s="32"/>
      <c r="AA128" s="32"/>
      <c r="AB128" s="32"/>
    </row>
    <row r="129">
      <c r="A129" s="4" t="s">
        <v>495</v>
      </c>
      <c r="B129" s="29"/>
      <c r="C129" s="28">
        <f>VLOOKUP(A129,'LHB v. LHP'!C:AH, 5, FALSE)</f>
        <v>54</v>
      </c>
      <c r="D129" s="34">
        <f>VLOOKUP(A129,'LHB v. LHP'!C:AH, 8, FALSE)</f>
        <v>82</v>
      </c>
      <c r="E129" s="34">
        <f>VLOOKUP(A129,'LHB v. LHP'!C:AH, 31, FALSE)</f>
        <v>11</v>
      </c>
      <c r="F129" s="35">
        <f>VLOOKUP(A129,'LHB v. LHP'!C:AH, 12, FALSE)</f>
        <v>2</v>
      </c>
      <c r="G129" s="35">
        <f>VLOOKUP(A129,'LHB v. LHP'!C:AH, 13, FALSE)</f>
        <v>0</v>
      </c>
      <c r="H129" s="35">
        <f>VLOOKUP(A129,'LHB v. LHP'!C:AH, 6, FALSE)</f>
        <v>2</v>
      </c>
      <c r="I129" s="35">
        <f>VLOOKUP(A129,'LHB v. LHP'!C:AH, 25, FALSE)</f>
        <v>3</v>
      </c>
      <c r="J129" s="35">
        <f>VLOOKUP(A129,'LHB v. LHP'!C:AH, 17, FALSE)</f>
        <v>9</v>
      </c>
      <c r="K129" s="36">
        <f>VLOOKUP(A129,'LHB v. LHP'!C:AH, 32, FALSE)</f>
        <v>0</v>
      </c>
      <c r="L129" s="31">
        <f t="shared" si="1"/>
        <v>1.518518519</v>
      </c>
      <c r="M129" s="17">
        <f t="shared" si="2"/>
        <v>0.5192307692</v>
      </c>
      <c r="N129" s="24">
        <f t="shared" si="3"/>
        <v>0.1682692308</v>
      </c>
      <c r="O129" s="24">
        <f t="shared" si="4"/>
        <v>0</v>
      </c>
      <c r="P129" s="24">
        <f t="shared" si="5"/>
        <v>0.3365384615</v>
      </c>
      <c r="Q129" s="24">
        <f t="shared" si="6"/>
        <v>0.02884615385</v>
      </c>
      <c r="R129" s="24">
        <f t="shared" si="7"/>
        <v>0.1538461538</v>
      </c>
      <c r="S129" s="17">
        <f t="shared" si="8"/>
        <v>0</v>
      </c>
      <c r="T129" s="31">
        <f t="shared" si="9"/>
        <v>1.206730769</v>
      </c>
      <c r="U129" s="37">
        <f t="shared" si="10"/>
        <v>3451.899259</v>
      </c>
      <c r="V129" s="32"/>
      <c r="W129" s="32"/>
      <c r="X129" s="32"/>
      <c r="Y129" s="32"/>
      <c r="Z129" s="32"/>
      <c r="AA129" s="32"/>
      <c r="AB129" s="32"/>
    </row>
    <row r="130">
      <c r="A130" s="4" t="s">
        <v>592</v>
      </c>
      <c r="B130" s="29"/>
      <c r="C130" s="28">
        <f>VLOOKUP(A130,'LHB v. LHP'!C:AH, 5, FALSE)</f>
        <v>98</v>
      </c>
      <c r="D130" s="34">
        <f>VLOOKUP(A130,'LHB v. LHP'!C:AH, 8, FALSE)</f>
        <v>192</v>
      </c>
      <c r="E130" s="34">
        <f>VLOOKUP(A130,'LHB v. LHP'!C:AH, 31, FALSE)</f>
        <v>30</v>
      </c>
      <c r="F130" s="35">
        <f>VLOOKUP(A130,'LHB v. LHP'!C:AH, 12, FALSE)</f>
        <v>7</v>
      </c>
      <c r="G130" s="35">
        <f>VLOOKUP(A130,'LHB v. LHP'!C:AH, 13, FALSE)</f>
        <v>3</v>
      </c>
      <c r="H130" s="35">
        <f>VLOOKUP(A130,'LHB v. LHP'!C:AH, 6, FALSE)</f>
        <v>2</v>
      </c>
      <c r="I130" s="35">
        <f>VLOOKUP(A130,'LHB v. LHP'!C:AH, 25, FALSE)</f>
        <v>3</v>
      </c>
      <c r="J130" s="35">
        <f>VLOOKUP(A130,'LHB v. LHP'!C:AH, 17, FALSE)</f>
        <v>15</v>
      </c>
      <c r="K130" s="36">
        <f>VLOOKUP(A130,'LHB v. LHP'!C:AH, 32, FALSE)</f>
        <v>2</v>
      </c>
      <c r="L130" s="31">
        <f t="shared" si="1"/>
        <v>1.959183673</v>
      </c>
      <c r="M130" s="17">
        <f t="shared" si="2"/>
        <v>0.5188679245</v>
      </c>
      <c r="N130" s="24">
        <f t="shared" si="3"/>
        <v>0.1886792453</v>
      </c>
      <c r="O130" s="24">
        <f t="shared" si="4"/>
        <v>0.07547169811</v>
      </c>
      <c r="P130" s="24">
        <f t="shared" si="5"/>
        <v>0.2201257862</v>
      </c>
      <c r="Q130" s="24">
        <f t="shared" si="6"/>
        <v>0.01886792453</v>
      </c>
      <c r="R130" s="24">
        <f t="shared" si="7"/>
        <v>0.1383647799</v>
      </c>
      <c r="S130" s="17">
        <f t="shared" si="8"/>
        <v>0.03144654088</v>
      </c>
      <c r="T130" s="31">
        <f t="shared" si="9"/>
        <v>1.191823899</v>
      </c>
      <c r="U130" s="37">
        <f t="shared" si="10"/>
        <v>3409.257591</v>
      </c>
      <c r="V130" s="32"/>
      <c r="W130" s="32"/>
      <c r="X130" s="32"/>
      <c r="Y130" s="32"/>
      <c r="Z130" s="32"/>
      <c r="AA130" s="32"/>
      <c r="AB130" s="32"/>
    </row>
    <row r="131">
      <c r="A131" s="4" t="s">
        <v>597</v>
      </c>
      <c r="B131" s="29"/>
      <c r="C131" s="28">
        <f>VLOOKUP(A131,'LHB v. LHP'!C:AH, 5, FALSE)</f>
        <v>16</v>
      </c>
      <c r="D131" s="34">
        <f>VLOOKUP(A131,'LHB v. LHP'!C:AH, 8, FALSE)</f>
        <v>30</v>
      </c>
      <c r="E131" s="34">
        <f>VLOOKUP(A131,'LHB v. LHP'!C:AH, 31, FALSE)</f>
        <v>3</v>
      </c>
      <c r="F131" s="35">
        <f>VLOOKUP(A131,'LHB v. LHP'!C:AH, 12, FALSE)</f>
        <v>2</v>
      </c>
      <c r="G131" s="35">
        <f>VLOOKUP(A131,'LHB v. LHP'!C:AH, 13, FALSE)</f>
        <v>0</v>
      </c>
      <c r="H131" s="35">
        <f>VLOOKUP(A131,'LHB v. LHP'!C:AH, 6, FALSE)</f>
        <v>2</v>
      </c>
      <c r="I131" s="35">
        <f>VLOOKUP(A131,'LHB v. LHP'!C:AH, 25, FALSE)</f>
        <v>1</v>
      </c>
      <c r="J131" s="35">
        <f>VLOOKUP(A131,'LHB v. LHP'!C:AH, 17, FALSE)</f>
        <v>4</v>
      </c>
      <c r="K131" s="36">
        <f>VLOOKUP(A131,'LHB v. LHP'!C:AH, 32, FALSE)</f>
        <v>0</v>
      </c>
      <c r="L131" s="31">
        <f t="shared" si="1"/>
        <v>1.875</v>
      </c>
      <c r="M131" s="17">
        <f t="shared" si="2"/>
        <v>0.5384615385</v>
      </c>
      <c r="N131" s="24">
        <f t="shared" si="3"/>
        <v>0.2243589744</v>
      </c>
      <c r="O131" s="24">
        <f t="shared" si="4"/>
        <v>0</v>
      </c>
      <c r="P131" s="24">
        <f t="shared" si="5"/>
        <v>0.4487179487</v>
      </c>
      <c r="Q131" s="24">
        <f t="shared" si="6"/>
        <v>0.01282051282</v>
      </c>
      <c r="R131" s="24">
        <f t="shared" si="7"/>
        <v>0.141025641</v>
      </c>
      <c r="S131" s="17">
        <f t="shared" si="8"/>
        <v>0</v>
      </c>
      <c r="T131" s="31">
        <f t="shared" si="9"/>
        <v>1.365384615</v>
      </c>
      <c r="U131" s="37">
        <f t="shared" si="10"/>
        <v>3905.73462</v>
      </c>
      <c r="V131" s="32"/>
      <c r="W131" s="32"/>
      <c r="X131" s="32"/>
      <c r="Y131" s="32"/>
      <c r="Z131" s="32"/>
      <c r="AA131" s="32"/>
      <c r="AB131" s="32"/>
    </row>
    <row r="132">
      <c r="A132" s="4" t="s">
        <v>133</v>
      </c>
      <c r="B132" s="29"/>
      <c r="C132" s="28">
        <f>VLOOKUP(A132,'LHB v. LHP'!C:AH, 5, FALSE)</f>
        <v>66</v>
      </c>
      <c r="D132" s="34">
        <f>VLOOKUP(A132,'LHB v. LHP'!C:AH, 8, FALSE)</f>
        <v>126</v>
      </c>
      <c r="E132" s="34">
        <f>VLOOKUP(A132,'LHB v. LHP'!C:AH, 31, FALSE)</f>
        <v>18</v>
      </c>
      <c r="F132" s="35">
        <f>VLOOKUP(A132,'LHB v. LHP'!C:AH, 12, FALSE)</f>
        <v>5</v>
      </c>
      <c r="G132" s="35">
        <f>VLOOKUP(A132,'LHB v. LHP'!C:AH, 13, FALSE)</f>
        <v>1</v>
      </c>
      <c r="H132" s="35">
        <f>VLOOKUP(A132,'LHB v. LHP'!C:AH, 6, FALSE)</f>
        <v>2</v>
      </c>
      <c r="I132" s="35">
        <f>VLOOKUP(A132,'LHB v. LHP'!C:AH, 25, FALSE)</f>
        <v>1</v>
      </c>
      <c r="J132" s="35">
        <f>VLOOKUP(A132,'LHB v. LHP'!C:AH, 17, FALSE)</f>
        <v>14</v>
      </c>
      <c r="K132" s="36">
        <f>VLOOKUP(A132,'LHB v. LHP'!C:AH, 32, FALSE)</f>
        <v>-1</v>
      </c>
      <c r="L132" s="31">
        <f t="shared" si="1"/>
        <v>1.909090909</v>
      </c>
      <c r="M132" s="17">
        <f t="shared" si="2"/>
        <v>0.5119047619</v>
      </c>
      <c r="N132" s="24">
        <f t="shared" si="3"/>
        <v>0.1984126984</v>
      </c>
      <c r="O132" s="24">
        <f t="shared" si="4"/>
        <v>0.03174603175</v>
      </c>
      <c r="P132" s="24">
        <f t="shared" si="5"/>
        <v>0.2777777778</v>
      </c>
      <c r="Q132" s="24">
        <f t="shared" si="6"/>
        <v>0.007936507937</v>
      </c>
      <c r="R132" s="24">
        <f t="shared" si="7"/>
        <v>0.1666666667</v>
      </c>
      <c r="S132" s="17">
        <f t="shared" si="8"/>
        <v>-0.01984126984</v>
      </c>
      <c r="T132" s="31">
        <f t="shared" si="9"/>
        <v>1.174603175</v>
      </c>
      <c r="U132" s="37">
        <f t="shared" si="10"/>
        <v>3359.997053</v>
      </c>
      <c r="V132" s="32"/>
      <c r="W132" s="32"/>
      <c r="X132" s="32"/>
      <c r="Y132" s="32"/>
      <c r="Z132" s="32"/>
      <c r="AA132" s="32"/>
      <c r="AB132" s="32"/>
    </row>
    <row r="133">
      <c r="A133" s="4" t="s">
        <v>402</v>
      </c>
      <c r="B133" s="29"/>
      <c r="C133" s="28">
        <f>VLOOKUP(A133,'LHB v. LHP'!C:AH, 5, FALSE)</f>
        <v>23</v>
      </c>
      <c r="D133" s="34">
        <f>VLOOKUP(A133,'LHB v. LHP'!C:AH, 8, FALSE)</f>
        <v>35</v>
      </c>
      <c r="E133" s="34">
        <f>VLOOKUP(A133,'LHB v. LHP'!C:AH, 31, FALSE)</f>
        <v>3</v>
      </c>
      <c r="F133" s="35">
        <f>VLOOKUP(A133,'LHB v. LHP'!C:AH, 12, FALSE)</f>
        <v>0</v>
      </c>
      <c r="G133" s="35">
        <f>VLOOKUP(A133,'LHB v. LHP'!C:AH, 13, FALSE)</f>
        <v>0</v>
      </c>
      <c r="H133" s="35">
        <f>VLOOKUP(A133,'LHB v. LHP'!C:AH, 6, FALSE)</f>
        <v>1</v>
      </c>
      <c r="I133" s="35">
        <f>VLOOKUP(A133,'LHB v. LHP'!C:AH, 25, FALSE)</f>
        <v>0</v>
      </c>
      <c r="J133" s="35">
        <f>VLOOKUP(A133,'LHB v. LHP'!C:AH, 17, FALSE)</f>
        <v>2</v>
      </c>
      <c r="K133" s="36">
        <f>VLOOKUP(A133,'LHB v. LHP'!C:AH, 32, FALSE)</f>
        <v>1</v>
      </c>
      <c r="L133" s="31">
        <f t="shared" si="1"/>
        <v>1.52173913</v>
      </c>
      <c r="M133" s="17">
        <f t="shared" si="2"/>
        <v>0.5217391304</v>
      </c>
      <c r="N133" s="24">
        <f t="shared" si="3"/>
        <v>0.1552795031</v>
      </c>
      <c r="O133" s="24">
        <f t="shared" si="4"/>
        <v>0</v>
      </c>
      <c r="P133" s="24">
        <f t="shared" si="5"/>
        <v>0.3726708075</v>
      </c>
      <c r="Q133" s="24">
        <f t="shared" si="6"/>
        <v>0</v>
      </c>
      <c r="R133" s="24">
        <f t="shared" si="7"/>
        <v>0.1118012422</v>
      </c>
      <c r="S133" s="17">
        <f t="shared" si="8"/>
        <v>0.03105590062</v>
      </c>
      <c r="T133" s="31">
        <f t="shared" si="9"/>
        <v>1.192546584</v>
      </c>
      <c r="U133" s="37">
        <f t="shared" si="10"/>
        <v>3411.324858</v>
      </c>
      <c r="V133" s="32"/>
      <c r="W133" s="32"/>
      <c r="X133" s="32"/>
      <c r="Y133" s="32"/>
      <c r="Z133" s="32"/>
      <c r="AA133" s="32"/>
      <c r="AB133" s="32"/>
    </row>
    <row r="134">
      <c r="A134" s="4" t="s">
        <v>514</v>
      </c>
      <c r="B134" s="29"/>
      <c r="C134" s="28">
        <f>VLOOKUP(A134,'LHB v. LHP'!C:AH, 5, FALSE)</f>
        <v>46</v>
      </c>
      <c r="D134" s="34">
        <f>VLOOKUP(A134,'LHB v. LHP'!C:AH, 8, FALSE)</f>
        <v>70</v>
      </c>
      <c r="E134" s="34">
        <f>VLOOKUP(A134,'LHB v. LHP'!C:AH, 31, FALSE)</f>
        <v>9</v>
      </c>
      <c r="F134" s="35">
        <f>VLOOKUP(A134,'LHB v. LHP'!C:AH, 12, FALSE)</f>
        <v>2</v>
      </c>
      <c r="G134" s="35">
        <f>VLOOKUP(A134,'LHB v. LHP'!C:AH, 13, FALSE)</f>
        <v>0</v>
      </c>
      <c r="H134" s="35">
        <f>VLOOKUP(A134,'LHB v. LHP'!C:AH, 6, FALSE)</f>
        <v>1</v>
      </c>
      <c r="I134" s="35">
        <f>VLOOKUP(A134,'LHB v. LHP'!C:AH, 25, FALSE)</f>
        <v>0</v>
      </c>
      <c r="J134" s="35">
        <f>VLOOKUP(A134,'LHB v. LHP'!C:AH, 17, FALSE)</f>
        <v>7</v>
      </c>
      <c r="K134" s="36">
        <f>VLOOKUP(A134,'LHB v. LHP'!C:AH, 32, FALSE)</f>
        <v>0</v>
      </c>
      <c r="L134" s="31">
        <f t="shared" si="1"/>
        <v>1.52173913</v>
      </c>
      <c r="M134" s="17">
        <f t="shared" si="2"/>
        <v>0.5204081633</v>
      </c>
      <c r="N134" s="24">
        <f t="shared" si="3"/>
        <v>0.1785714286</v>
      </c>
      <c r="O134" s="24">
        <f t="shared" si="4"/>
        <v>0</v>
      </c>
      <c r="P134" s="24">
        <f t="shared" si="5"/>
        <v>0.306122449</v>
      </c>
      <c r="Q134" s="24">
        <f t="shared" si="6"/>
        <v>0</v>
      </c>
      <c r="R134" s="24">
        <f t="shared" si="7"/>
        <v>0.1428571429</v>
      </c>
      <c r="S134" s="17">
        <f t="shared" si="8"/>
        <v>0</v>
      </c>
      <c r="T134" s="31">
        <f t="shared" si="9"/>
        <v>1.147959184</v>
      </c>
      <c r="U134" s="37">
        <f t="shared" si="10"/>
        <v>3283.780904</v>
      </c>
      <c r="V134" s="32"/>
      <c r="W134" s="32"/>
      <c r="X134" s="32"/>
      <c r="Y134" s="32"/>
      <c r="Z134" s="32"/>
      <c r="AA134" s="32"/>
      <c r="AB134" s="32"/>
    </row>
    <row r="135">
      <c r="A135" s="4" t="s">
        <v>336</v>
      </c>
      <c r="B135" s="29"/>
      <c r="C135" s="28">
        <f>VLOOKUP(A135,'LHB v. LHP'!C:AH, 5, FALSE)</f>
        <v>23</v>
      </c>
      <c r="D135" s="34">
        <f>VLOOKUP(A135,'LHB v. LHP'!C:AH, 8, FALSE)</f>
        <v>35</v>
      </c>
      <c r="E135" s="34">
        <f>VLOOKUP(A135,'LHB v. LHP'!C:AH, 31, FALSE)</f>
        <v>8</v>
      </c>
      <c r="F135" s="35">
        <f>VLOOKUP(A135,'LHB v. LHP'!C:AH, 12, FALSE)</f>
        <v>0</v>
      </c>
      <c r="G135" s="35">
        <f>VLOOKUP(A135,'LHB v. LHP'!C:AH, 13, FALSE)</f>
        <v>0</v>
      </c>
      <c r="H135" s="35">
        <f>VLOOKUP(A135,'LHB v. LHP'!C:AH, 6, FALSE)</f>
        <v>1</v>
      </c>
      <c r="I135" s="35">
        <f>VLOOKUP(A135,'LHB v. LHP'!C:AH, 25, FALSE)</f>
        <v>0</v>
      </c>
      <c r="J135" s="35">
        <f>VLOOKUP(A135,'LHB v. LHP'!C:AH, 17, FALSE)</f>
        <v>2</v>
      </c>
      <c r="K135" s="36">
        <f>VLOOKUP(A135,'LHB v. LHP'!C:AH, 32, FALSE)</f>
        <v>0</v>
      </c>
      <c r="L135" s="31">
        <f t="shared" si="1"/>
        <v>1.52173913</v>
      </c>
      <c r="M135" s="17">
        <f t="shared" si="2"/>
        <v>0.6149068323</v>
      </c>
      <c r="N135" s="24">
        <f t="shared" si="3"/>
        <v>0.1552795031</v>
      </c>
      <c r="O135" s="24">
        <f t="shared" si="4"/>
        <v>0</v>
      </c>
      <c r="P135" s="24">
        <f t="shared" si="5"/>
        <v>0.3726708075</v>
      </c>
      <c r="Q135" s="24">
        <f t="shared" si="6"/>
        <v>0</v>
      </c>
      <c r="R135" s="24">
        <f t="shared" si="7"/>
        <v>0.1118012422</v>
      </c>
      <c r="S135" s="17">
        <f t="shared" si="8"/>
        <v>0</v>
      </c>
      <c r="T135" s="31">
        <f t="shared" si="9"/>
        <v>1.254658385</v>
      </c>
      <c r="U135" s="37">
        <f t="shared" si="10"/>
        <v>3588.998027</v>
      </c>
      <c r="V135" s="32"/>
      <c r="W135" s="32"/>
      <c r="X135" s="32"/>
      <c r="Y135" s="32"/>
      <c r="Z135" s="32"/>
      <c r="AA135" s="32"/>
      <c r="AB135" s="32"/>
    </row>
    <row r="136">
      <c r="A136" s="4" t="s">
        <v>63</v>
      </c>
      <c r="B136" s="29"/>
      <c r="C136" s="28">
        <f>VLOOKUP(A136,'LHB v. LHP'!C:AH, 5, FALSE)</f>
        <v>23</v>
      </c>
      <c r="D136" s="34">
        <f>VLOOKUP(A136,'LHB v. LHP'!C:AH, 8, FALSE)</f>
        <v>43</v>
      </c>
      <c r="E136" s="34">
        <f>VLOOKUP(A136,'LHB v. LHP'!C:AH, 31, FALSE)</f>
        <v>5</v>
      </c>
      <c r="F136" s="35">
        <f>VLOOKUP(A136,'LHB v. LHP'!C:AH, 12, FALSE)</f>
        <v>0</v>
      </c>
      <c r="G136" s="35">
        <f>VLOOKUP(A136,'LHB v. LHP'!C:AH, 13, FALSE)</f>
        <v>0</v>
      </c>
      <c r="H136" s="35">
        <f>VLOOKUP(A136,'LHB v. LHP'!C:AH, 6, FALSE)</f>
        <v>1</v>
      </c>
      <c r="I136" s="35">
        <f>VLOOKUP(A136,'LHB v. LHP'!C:AH, 25, FALSE)</f>
        <v>0</v>
      </c>
      <c r="J136" s="35">
        <f>VLOOKUP(A136,'LHB v. LHP'!C:AH, 17, FALSE)</f>
        <v>4</v>
      </c>
      <c r="K136" s="36">
        <f>VLOOKUP(A136,'LHB v. LHP'!C:AH, 32, FALSE)</f>
        <v>0</v>
      </c>
      <c r="L136" s="31">
        <f t="shared" si="1"/>
        <v>1.869565217</v>
      </c>
      <c r="M136" s="17">
        <f t="shared" si="2"/>
        <v>0.5325443787</v>
      </c>
      <c r="N136" s="24">
        <f t="shared" si="3"/>
        <v>0.1479289941</v>
      </c>
      <c r="O136" s="24">
        <f t="shared" si="4"/>
        <v>0</v>
      </c>
      <c r="P136" s="24">
        <f t="shared" si="5"/>
        <v>0.3550295858</v>
      </c>
      <c r="Q136" s="24">
        <f t="shared" si="6"/>
        <v>0</v>
      </c>
      <c r="R136" s="24">
        <f t="shared" si="7"/>
        <v>0.1301775148</v>
      </c>
      <c r="S136" s="17">
        <f t="shared" si="8"/>
        <v>0</v>
      </c>
      <c r="T136" s="31">
        <f t="shared" si="9"/>
        <v>1.165680473</v>
      </c>
      <c r="U136" s="37">
        <f t="shared" si="10"/>
        <v>3334.473327</v>
      </c>
      <c r="V136" s="32"/>
      <c r="W136" s="32"/>
      <c r="X136" s="32"/>
      <c r="Y136" s="32"/>
      <c r="Z136" s="32"/>
      <c r="AA136" s="32"/>
      <c r="AB136" s="32"/>
    </row>
    <row r="137">
      <c r="A137" s="4" t="s">
        <v>95</v>
      </c>
      <c r="B137" s="29"/>
      <c r="C137" s="28">
        <f>VLOOKUP(A137,'LHB v. LHP'!C:AH, 5, FALSE)</f>
        <v>69</v>
      </c>
      <c r="D137" s="34">
        <f>VLOOKUP(A137,'LHB v. LHP'!C:AH, 8, FALSE)</f>
        <v>132</v>
      </c>
      <c r="E137" s="34">
        <f>VLOOKUP(A137,'LHB v. LHP'!C:AH, 31, FALSE)</f>
        <v>26</v>
      </c>
      <c r="F137" s="35">
        <f>VLOOKUP(A137,'LHB v. LHP'!C:AH, 12, FALSE)</f>
        <v>7</v>
      </c>
      <c r="G137" s="35">
        <f>VLOOKUP(A137,'LHB v. LHP'!C:AH, 13, FALSE)</f>
        <v>1</v>
      </c>
      <c r="H137" s="35">
        <f>VLOOKUP(A137,'LHB v. LHP'!C:AH, 6, FALSE)</f>
        <v>1</v>
      </c>
      <c r="I137" s="35">
        <f>VLOOKUP(A137,'LHB v. LHP'!C:AH, 25, FALSE)</f>
        <v>0</v>
      </c>
      <c r="J137" s="35">
        <f>VLOOKUP(A137,'LHB v. LHP'!C:AH, 17, FALSE)</f>
        <v>10</v>
      </c>
      <c r="K137" s="36">
        <f>VLOOKUP(A137,'LHB v. LHP'!C:AH, 32, FALSE)</f>
        <v>0</v>
      </c>
      <c r="L137" s="31">
        <f t="shared" si="1"/>
        <v>1.913043478</v>
      </c>
      <c r="M137" s="17">
        <f t="shared" si="2"/>
        <v>0.5930232558</v>
      </c>
      <c r="N137" s="24">
        <f t="shared" si="3"/>
        <v>0.2325581395</v>
      </c>
      <c r="O137" s="24">
        <f t="shared" si="4"/>
        <v>0.03100775194</v>
      </c>
      <c r="P137" s="24">
        <f t="shared" si="5"/>
        <v>0.2325581395</v>
      </c>
      <c r="Q137" s="24">
        <f t="shared" si="6"/>
        <v>0</v>
      </c>
      <c r="R137" s="24">
        <f t="shared" si="7"/>
        <v>0.1317829457</v>
      </c>
      <c r="S137" s="17">
        <f t="shared" si="8"/>
        <v>0</v>
      </c>
      <c r="T137" s="31">
        <f t="shared" si="9"/>
        <v>1.220930233</v>
      </c>
      <c r="U137" s="37">
        <f t="shared" si="10"/>
        <v>3492.517364</v>
      </c>
      <c r="V137" s="32"/>
      <c r="W137" s="32"/>
      <c r="X137" s="32"/>
      <c r="Y137" s="32"/>
      <c r="Z137" s="32"/>
      <c r="AA137" s="32"/>
      <c r="AB137" s="32"/>
    </row>
    <row r="138">
      <c r="A138" s="4" t="s">
        <v>561</v>
      </c>
      <c r="B138" s="29"/>
      <c r="C138" s="28">
        <f>VLOOKUP(A138,'LHB v. LHP'!C:AH, 5, FALSE)</f>
        <v>76</v>
      </c>
      <c r="D138" s="34">
        <f>VLOOKUP(A138,'LHB v. LHP'!C:AH, 8, FALSE)</f>
        <v>167</v>
      </c>
      <c r="E138" s="34">
        <f>VLOOKUP(A138,'LHB v. LHP'!C:AH, 31, FALSE)</f>
        <v>22</v>
      </c>
      <c r="F138" s="35">
        <f>VLOOKUP(A138,'LHB v. LHP'!C:AH, 12, FALSE)</f>
        <v>4</v>
      </c>
      <c r="G138" s="35">
        <f>VLOOKUP(A138,'LHB v. LHP'!C:AH, 13, FALSE)</f>
        <v>0</v>
      </c>
      <c r="H138" s="35">
        <f>VLOOKUP(A138,'LHB v. LHP'!C:AH, 6, FALSE)</f>
        <v>1</v>
      </c>
      <c r="I138" s="35">
        <f>VLOOKUP(A138,'LHB v. LHP'!C:AH, 25, FALSE)</f>
        <v>0</v>
      </c>
      <c r="J138" s="35">
        <f>VLOOKUP(A138,'LHB v. LHP'!C:AH, 17, FALSE)</f>
        <v>21</v>
      </c>
      <c r="K138" s="36">
        <f>VLOOKUP(A138,'LHB v. LHP'!C:AH, 32, FALSE)</f>
        <v>0</v>
      </c>
      <c r="L138" s="31">
        <f t="shared" si="1"/>
        <v>2.197368421</v>
      </c>
      <c r="M138" s="17">
        <f t="shared" si="2"/>
        <v>0.4812286689</v>
      </c>
      <c r="N138" s="24">
        <f t="shared" si="3"/>
        <v>0.1535836177</v>
      </c>
      <c r="O138" s="24">
        <f t="shared" si="4"/>
        <v>0</v>
      </c>
      <c r="P138" s="24">
        <f t="shared" si="5"/>
        <v>0.204778157</v>
      </c>
      <c r="Q138" s="24">
        <f t="shared" si="6"/>
        <v>0</v>
      </c>
      <c r="R138" s="24">
        <f t="shared" si="7"/>
        <v>0.1911262799</v>
      </c>
      <c r="S138" s="17">
        <f t="shared" si="8"/>
        <v>0</v>
      </c>
      <c r="T138" s="31">
        <f t="shared" si="9"/>
        <v>1.030716724</v>
      </c>
      <c r="U138" s="37">
        <f t="shared" si="10"/>
        <v>2948.404388</v>
      </c>
      <c r="V138" s="32"/>
      <c r="W138" s="32"/>
      <c r="X138" s="32"/>
      <c r="Y138" s="32"/>
      <c r="Z138" s="32"/>
      <c r="AA138" s="32"/>
      <c r="AB138" s="32"/>
    </row>
    <row r="139">
      <c r="A139" s="4" t="s">
        <v>499</v>
      </c>
      <c r="B139" s="29"/>
      <c r="C139" s="28">
        <f>VLOOKUP(A139,'LHB v. LHP'!C:AH, 5, FALSE)</f>
        <v>41</v>
      </c>
      <c r="D139" s="34">
        <f>VLOOKUP(A139,'LHB v. LHP'!C:AH, 8, FALSE)</f>
        <v>55</v>
      </c>
      <c r="E139" s="34">
        <f>VLOOKUP(A139,'LHB v. LHP'!C:AH, 31, FALSE)</f>
        <v>13</v>
      </c>
      <c r="F139" s="35">
        <f>VLOOKUP(A139,'LHB v. LHP'!C:AH, 12, FALSE)</f>
        <v>3</v>
      </c>
      <c r="G139" s="35">
        <f>VLOOKUP(A139,'LHB v. LHP'!C:AH, 13, FALSE)</f>
        <v>0</v>
      </c>
      <c r="H139" s="35">
        <f>VLOOKUP(A139,'LHB v. LHP'!C:AH, 6, FALSE)</f>
        <v>1</v>
      </c>
      <c r="I139" s="35">
        <f>VLOOKUP(A139,'LHB v. LHP'!C:AH, 25, FALSE)</f>
        <v>0</v>
      </c>
      <c r="J139" s="35">
        <f>VLOOKUP(A139,'LHB v. LHP'!C:AH, 17, FALSE)</f>
        <v>2</v>
      </c>
      <c r="K139" s="36">
        <f>VLOOKUP(A139,'LHB v. LHP'!C:AH, 32, FALSE)</f>
        <v>1</v>
      </c>
      <c r="L139" s="31">
        <f t="shared" si="1"/>
        <v>1.341463415</v>
      </c>
      <c r="M139" s="17">
        <f t="shared" si="2"/>
        <v>0.6298342541</v>
      </c>
      <c r="N139" s="24">
        <f t="shared" si="3"/>
        <v>0.2209944751</v>
      </c>
      <c r="O139" s="24">
        <f t="shared" si="4"/>
        <v>0</v>
      </c>
      <c r="P139" s="24">
        <f t="shared" si="5"/>
        <v>0.3314917127</v>
      </c>
      <c r="Q139" s="24">
        <f t="shared" si="6"/>
        <v>0</v>
      </c>
      <c r="R139" s="24">
        <f t="shared" si="7"/>
        <v>0.09944751381</v>
      </c>
      <c r="S139" s="17">
        <f t="shared" si="8"/>
        <v>0.02762430939</v>
      </c>
      <c r="T139" s="31">
        <f t="shared" si="9"/>
        <v>1.309392265</v>
      </c>
      <c r="U139" s="37">
        <f t="shared" si="10"/>
        <v>3745.566373</v>
      </c>
      <c r="V139" s="32"/>
      <c r="W139" s="32"/>
      <c r="X139" s="32"/>
      <c r="Y139" s="32"/>
      <c r="Z139" s="32"/>
      <c r="AA139" s="32"/>
      <c r="AB139" s="32"/>
    </row>
    <row r="140">
      <c r="A140" s="4" t="s">
        <v>582</v>
      </c>
      <c r="B140" s="29"/>
      <c r="C140" s="28">
        <f>VLOOKUP(A140,'LHB v. LHP'!C:AH, 5, FALSE)</f>
        <v>26</v>
      </c>
      <c r="D140" s="34">
        <f>VLOOKUP(A140,'LHB v. LHP'!C:AH, 8, FALSE)</f>
        <v>32</v>
      </c>
      <c r="E140" s="34">
        <f>VLOOKUP(A140,'LHB v. LHP'!C:AH, 31, FALSE)</f>
        <v>3</v>
      </c>
      <c r="F140" s="35">
        <f>VLOOKUP(A140,'LHB v. LHP'!C:AH, 12, FALSE)</f>
        <v>1</v>
      </c>
      <c r="G140" s="35">
        <f>VLOOKUP(A140,'LHB v. LHP'!C:AH, 13, FALSE)</f>
        <v>0</v>
      </c>
      <c r="H140" s="35">
        <f>VLOOKUP(A140,'LHB v. LHP'!C:AH, 6, FALSE)</f>
        <v>1</v>
      </c>
      <c r="I140" s="35">
        <f>VLOOKUP(A140,'LHB v. LHP'!C:AH, 25, FALSE)</f>
        <v>2</v>
      </c>
      <c r="J140" s="35">
        <f>VLOOKUP(A140,'LHB v. LHP'!C:AH, 17, FALSE)</f>
        <v>0</v>
      </c>
      <c r="K140" s="36">
        <f>VLOOKUP(A140,'LHB v. LHP'!C:AH, 32, FALSE)</f>
        <v>0</v>
      </c>
      <c r="L140" s="31">
        <f t="shared" si="1"/>
        <v>1.230769231</v>
      </c>
      <c r="M140" s="17">
        <f t="shared" si="2"/>
        <v>0.5316455696</v>
      </c>
      <c r="N140" s="24">
        <f t="shared" si="3"/>
        <v>0.1898734177</v>
      </c>
      <c r="O140" s="24">
        <f t="shared" si="4"/>
        <v>0</v>
      </c>
      <c r="P140" s="24">
        <f t="shared" si="5"/>
        <v>0.3797468354</v>
      </c>
      <c r="Q140" s="24">
        <f t="shared" si="6"/>
        <v>0.0253164557</v>
      </c>
      <c r="R140" s="24">
        <f t="shared" si="7"/>
        <v>0.08860759494</v>
      </c>
      <c r="S140" s="17">
        <f t="shared" si="8"/>
        <v>0</v>
      </c>
      <c r="T140" s="31">
        <f t="shared" si="9"/>
        <v>1.215189873</v>
      </c>
      <c r="U140" s="37">
        <f t="shared" si="10"/>
        <v>3476.096849</v>
      </c>
      <c r="V140" s="32"/>
      <c r="W140" s="32"/>
      <c r="X140" s="32"/>
      <c r="Y140" s="32"/>
      <c r="Z140" s="32"/>
      <c r="AA140" s="32"/>
      <c r="AB140" s="32"/>
    </row>
    <row r="141">
      <c r="A141" s="4" t="s">
        <v>507</v>
      </c>
      <c r="B141" s="29"/>
      <c r="C141" s="28">
        <f>VLOOKUP(A141,'LHB v. LHP'!C:AH, 5, FALSE)</f>
        <v>52</v>
      </c>
      <c r="D141" s="34">
        <f>VLOOKUP(A141,'LHB v. LHP'!C:AH, 8, FALSE)</f>
        <v>89</v>
      </c>
      <c r="E141" s="34">
        <f>VLOOKUP(A141,'LHB v. LHP'!C:AH, 31, FALSE)</f>
        <v>12</v>
      </c>
      <c r="F141" s="35">
        <f>VLOOKUP(A141,'LHB v. LHP'!C:AH, 12, FALSE)</f>
        <v>6</v>
      </c>
      <c r="G141" s="35">
        <f>VLOOKUP(A141,'LHB v. LHP'!C:AH, 13, FALSE)</f>
        <v>0</v>
      </c>
      <c r="H141" s="35">
        <f>VLOOKUP(A141,'LHB v. LHP'!C:AH, 6, FALSE)</f>
        <v>1</v>
      </c>
      <c r="I141" s="35">
        <f>VLOOKUP(A141,'LHB v. LHP'!C:AH, 25, FALSE)</f>
        <v>4</v>
      </c>
      <c r="J141" s="35">
        <f>VLOOKUP(A141,'LHB v. LHP'!C:AH, 17, FALSE)</f>
        <v>5</v>
      </c>
      <c r="K141" s="36">
        <f>VLOOKUP(A141,'LHB v. LHP'!C:AH, 32, FALSE)</f>
        <v>0</v>
      </c>
      <c r="L141" s="31">
        <f t="shared" si="1"/>
        <v>1.711538462</v>
      </c>
      <c r="M141" s="17">
        <f t="shared" si="2"/>
        <v>0.5162790698</v>
      </c>
      <c r="N141" s="24">
        <f t="shared" si="3"/>
        <v>0.2558139535</v>
      </c>
      <c r="O141" s="24">
        <f t="shared" si="4"/>
        <v>0</v>
      </c>
      <c r="P141" s="24">
        <f t="shared" si="5"/>
        <v>0.2790697674</v>
      </c>
      <c r="Q141" s="24">
        <f t="shared" si="6"/>
        <v>0.03720930233</v>
      </c>
      <c r="R141" s="24">
        <f t="shared" si="7"/>
        <v>0.111627907</v>
      </c>
      <c r="S141" s="17">
        <f t="shared" si="8"/>
        <v>0</v>
      </c>
      <c r="T141" s="31">
        <f t="shared" si="9"/>
        <v>1.2</v>
      </c>
      <c r="U141" s="37">
        <f t="shared" si="10"/>
        <v>3432.645638</v>
      </c>
      <c r="V141" s="32"/>
      <c r="W141" s="32"/>
      <c r="X141" s="32"/>
      <c r="Y141" s="32"/>
      <c r="Z141" s="32"/>
      <c r="AA141" s="32"/>
      <c r="AB141" s="32"/>
    </row>
    <row r="142">
      <c r="A142" s="4" t="s">
        <v>474</v>
      </c>
      <c r="B142" s="29"/>
      <c r="C142" s="28">
        <f>VLOOKUP(A142,'LHB v. LHP'!C:AH, 5, FALSE)</f>
        <v>45</v>
      </c>
      <c r="D142" s="34">
        <f>VLOOKUP(A142,'LHB v. LHP'!C:AH, 8, FALSE)</f>
        <v>69</v>
      </c>
      <c r="E142" s="34">
        <f>VLOOKUP(A142,'LHB v. LHP'!C:AH, 31, FALSE)</f>
        <v>11</v>
      </c>
      <c r="F142" s="35">
        <f>VLOOKUP(A142,'LHB v. LHP'!C:AH, 12, FALSE)</f>
        <v>3</v>
      </c>
      <c r="G142" s="35">
        <f>VLOOKUP(A142,'LHB v. LHP'!C:AH, 13, FALSE)</f>
        <v>0</v>
      </c>
      <c r="H142" s="35">
        <f>VLOOKUP(A142,'LHB v. LHP'!C:AH, 6, FALSE)</f>
        <v>1</v>
      </c>
      <c r="I142" s="35">
        <f>VLOOKUP(A142,'LHB v. LHP'!C:AH, 25, FALSE)</f>
        <v>0</v>
      </c>
      <c r="J142" s="35">
        <f>VLOOKUP(A142,'LHB v. LHP'!C:AH, 17, FALSE)</f>
        <v>8</v>
      </c>
      <c r="K142" s="36">
        <f>VLOOKUP(A142,'LHB v. LHP'!C:AH, 32, FALSE)</f>
        <v>2</v>
      </c>
      <c r="L142" s="31">
        <f t="shared" si="1"/>
        <v>1.533333333</v>
      </c>
      <c r="M142" s="17">
        <f t="shared" si="2"/>
        <v>0.5538461538</v>
      </c>
      <c r="N142" s="24">
        <f t="shared" si="3"/>
        <v>0.2051282051</v>
      </c>
      <c r="O142" s="24">
        <f t="shared" si="4"/>
        <v>0</v>
      </c>
      <c r="P142" s="24">
        <f t="shared" si="5"/>
        <v>0.3076923077</v>
      </c>
      <c r="Q142" s="24">
        <f t="shared" si="6"/>
        <v>0</v>
      </c>
      <c r="R142" s="24">
        <f t="shared" si="7"/>
        <v>0.1538461538</v>
      </c>
      <c r="S142" s="17">
        <f t="shared" si="8"/>
        <v>0.05128205128</v>
      </c>
      <c r="T142" s="31">
        <f t="shared" si="9"/>
        <v>1.271794872</v>
      </c>
      <c r="U142" s="37">
        <f t="shared" si="10"/>
        <v>3638.017599</v>
      </c>
      <c r="V142" s="32"/>
      <c r="W142" s="32"/>
      <c r="X142" s="32"/>
      <c r="Y142" s="32"/>
      <c r="Z142" s="32"/>
      <c r="AA142" s="32"/>
      <c r="AB142" s="32"/>
    </row>
    <row r="143">
      <c r="A143" s="4" t="s">
        <v>567</v>
      </c>
      <c r="B143" s="29"/>
      <c r="C143" s="28">
        <f>VLOOKUP(A143,'LHB v. LHP'!C:AH, 5, FALSE)</f>
        <v>100</v>
      </c>
      <c r="D143" s="34">
        <f>VLOOKUP(A143,'LHB v. LHP'!C:AH, 8, FALSE)</f>
        <v>174</v>
      </c>
      <c r="E143" s="34">
        <f>VLOOKUP(A143,'LHB v. LHP'!C:AH, 31, FALSE)</f>
        <v>28</v>
      </c>
      <c r="F143" s="35">
        <f>VLOOKUP(A143,'LHB v. LHP'!C:AH, 12, FALSE)</f>
        <v>8</v>
      </c>
      <c r="G143" s="35">
        <f>VLOOKUP(A143,'LHB v. LHP'!C:AH, 13, FALSE)</f>
        <v>1</v>
      </c>
      <c r="H143" s="35">
        <f>VLOOKUP(A143,'LHB v. LHP'!C:AH, 6, FALSE)</f>
        <v>1</v>
      </c>
      <c r="I143" s="35">
        <f>VLOOKUP(A143,'LHB v. LHP'!C:AH, 25, FALSE)</f>
        <v>1</v>
      </c>
      <c r="J143" s="35">
        <f>VLOOKUP(A143,'LHB v. LHP'!C:AH, 17, FALSE)</f>
        <v>11</v>
      </c>
      <c r="K143" s="36">
        <f>VLOOKUP(A143,'LHB v. LHP'!C:AH, 32, FALSE)</f>
        <v>0</v>
      </c>
      <c r="L143" s="31">
        <f t="shared" si="1"/>
        <v>1.74</v>
      </c>
      <c r="M143" s="17">
        <f t="shared" si="2"/>
        <v>0.53</v>
      </c>
      <c r="N143" s="24">
        <f t="shared" si="3"/>
        <v>0.2166666667</v>
      </c>
      <c r="O143" s="24">
        <f t="shared" si="4"/>
        <v>0.02666666667</v>
      </c>
      <c r="P143" s="24">
        <f t="shared" si="5"/>
        <v>0.2</v>
      </c>
      <c r="Q143" s="24">
        <f t="shared" si="6"/>
        <v>0.006666666667</v>
      </c>
      <c r="R143" s="24">
        <f t="shared" si="7"/>
        <v>0.12</v>
      </c>
      <c r="S143" s="17">
        <f t="shared" si="8"/>
        <v>0</v>
      </c>
      <c r="T143" s="31">
        <f t="shared" si="9"/>
        <v>1.1</v>
      </c>
      <c r="U143" s="37">
        <f t="shared" si="10"/>
        <v>3146.591835</v>
      </c>
      <c r="V143" s="32"/>
      <c r="W143" s="32"/>
      <c r="X143" s="32"/>
      <c r="Y143" s="32"/>
      <c r="Z143" s="32"/>
      <c r="AA143" s="32"/>
      <c r="AB143" s="32"/>
    </row>
    <row r="144">
      <c r="A144" s="4" t="s">
        <v>346</v>
      </c>
      <c r="B144" s="29"/>
      <c r="C144" s="28">
        <f>VLOOKUP(A144,'LHB v. LHP'!C:AH, 5, FALSE)</f>
        <v>67</v>
      </c>
      <c r="D144" s="34">
        <f>VLOOKUP(A144,'LHB v. LHP'!C:AH, 8, FALSE)</f>
        <v>132</v>
      </c>
      <c r="E144" s="34">
        <f>VLOOKUP(A144,'LHB v. LHP'!C:AH, 31, FALSE)</f>
        <v>12</v>
      </c>
      <c r="F144" s="35">
        <f>VLOOKUP(A144,'LHB v. LHP'!C:AH, 12, FALSE)</f>
        <v>5</v>
      </c>
      <c r="G144" s="35">
        <f>VLOOKUP(A144,'LHB v. LHP'!C:AH, 13, FALSE)</f>
        <v>0</v>
      </c>
      <c r="H144" s="35">
        <f>VLOOKUP(A144,'LHB v. LHP'!C:AH, 6, FALSE)</f>
        <v>1</v>
      </c>
      <c r="I144" s="35">
        <f>VLOOKUP(A144,'LHB v. LHP'!C:AH, 25, FALSE)</f>
        <v>5</v>
      </c>
      <c r="J144" s="35">
        <f>VLOOKUP(A144,'LHB v. LHP'!C:AH, 17, FALSE)</f>
        <v>9</v>
      </c>
      <c r="K144" s="36">
        <f>VLOOKUP(A144,'LHB v. LHP'!C:AH, 32, FALSE)</f>
        <v>-1</v>
      </c>
      <c r="L144" s="31">
        <f t="shared" si="1"/>
        <v>1.970149254</v>
      </c>
      <c r="M144" s="17">
        <f t="shared" si="2"/>
        <v>0.4302325581</v>
      </c>
      <c r="N144" s="24">
        <f t="shared" si="3"/>
        <v>0.1937984496</v>
      </c>
      <c r="O144" s="24">
        <f t="shared" si="4"/>
        <v>0</v>
      </c>
      <c r="P144" s="24">
        <f t="shared" si="5"/>
        <v>0.2325581395</v>
      </c>
      <c r="Q144" s="24">
        <f t="shared" si="6"/>
        <v>0.03875968992</v>
      </c>
      <c r="R144" s="24">
        <f t="shared" si="7"/>
        <v>0.1240310078</v>
      </c>
      <c r="S144" s="17">
        <f t="shared" si="8"/>
        <v>-0.01937984496</v>
      </c>
      <c r="T144" s="31">
        <f t="shared" si="9"/>
        <v>1</v>
      </c>
      <c r="U144" s="37">
        <f t="shared" si="10"/>
        <v>2860.538032</v>
      </c>
      <c r="V144" s="32"/>
      <c r="W144" s="32"/>
      <c r="X144" s="32"/>
      <c r="Y144" s="32"/>
      <c r="Z144" s="32"/>
      <c r="AA144" s="32"/>
      <c r="AB144" s="32"/>
    </row>
    <row r="145">
      <c r="A145" s="4" t="s">
        <v>139</v>
      </c>
      <c r="B145" s="29"/>
      <c r="C145" s="28">
        <f>VLOOKUP(A145,'LHB v. LHP'!C:AH, 5, FALSE)</f>
        <v>18</v>
      </c>
      <c r="D145" s="34">
        <f>VLOOKUP(A145,'LHB v. LHP'!C:AH, 8, FALSE)</f>
        <v>33</v>
      </c>
      <c r="E145" s="34">
        <f>VLOOKUP(A145,'LHB v. LHP'!C:AH, 31, FALSE)</f>
        <v>7</v>
      </c>
      <c r="F145" s="35">
        <f>VLOOKUP(A145,'LHB v. LHP'!C:AH, 12, FALSE)</f>
        <v>1</v>
      </c>
      <c r="G145" s="35">
        <f>VLOOKUP(A145,'LHB v. LHP'!C:AH, 13, FALSE)</f>
        <v>0</v>
      </c>
      <c r="H145" s="35">
        <f>VLOOKUP(A145,'LHB v. LHP'!C:AH, 6, FALSE)</f>
        <v>1</v>
      </c>
      <c r="I145" s="35">
        <f>VLOOKUP(A145,'LHB v. LHP'!C:AH, 25, FALSE)</f>
        <v>0</v>
      </c>
      <c r="J145" s="35">
        <f>VLOOKUP(A145,'LHB v. LHP'!C:AH, 17, FALSE)</f>
        <v>3</v>
      </c>
      <c r="K145" s="36">
        <f>VLOOKUP(A145,'LHB v. LHP'!C:AH, 32, FALSE)</f>
        <v>0</v>
      </c>
      <c r="L145" s="31">
        <f t="shared" si="1"/>
        <v>1.833333333</v>
      </c>
      <c r="M145" s="17">
        <f t="shared" si="2"/>
        <v>0.6037735849</v>
      </c>
      <c r="N145" s="24">
        <f t="shared" si="3"/>
        <v>0.1886792453</v>
      </c>
      <c r="O145" s="24">
        <f t="shared" si="4"/>
        <v>0</v>
      </c>
      <c r="P145" s="24">
        <f t="shared" si="5"/>
        <v>0.3773584906</v>
      </c>
      <c r="Q145" s="24">
        <f t="shared" si="6"/>
        <v>0</v>
      </c>
      <c r="R145" s="24">
        <f t="shared" si="7"/>
        <v>0.1257861635</v>
      </c>
      <c r="S145" s="17">
        <f t="shared" si="8"/>
        <v>0</v>
      </c>
      <c r="T145" s="31">
        <f t="shared" si="9"/>
        <v>1.295597484</v>
      </c>
      <c r="U145" s="37">
        <f t="shared" si="10"/>
        <v>3706.105877</v>
      </c>
      <c r="V145" s="32"/>
      <c r="W145" s="32"/>
      <c r="X145" s="32"/>
      <c r="Y145" s="32"/>
      <c r="Z145" s="32"/>
      <c r="AA145" s="32"/>
      <c r="AB145" s="32"/>
    </row>
    <row r="146">
      <c r="A146" s="4" t="s">
        <v>598</v>
      </c>
      <c r="B146" s="29"/>
      <c r="C146" s="28">
        <f>VLOOKUP(A146,'LHB v. LHP'!C:AH, 5, FALSE)</f>
        <v>19</v>
      </c>
      <c r="D146" s="34">
        <f>VLOOKUP(A146,'LHB v. LHP'!C:AH, 8, FALSE)</f>
        <v>30</v>
      </c>
      <c r="E146" s="34">
        <f>VLOOKUP(A146,'LHB v. LHP'!C:AH, 31, FALSE)</f>
        <v>4</v>
      </c>
      <c r="F146" s="35">
        <f>VLOOKUP(A146,'LHB v. LHP'!C:AH, 12, FALSE)</f>
        <v>0</v>
      </c>
      <c r="G146" s="35">
        <f>VLOOKUP(A146,'LHB v. LHP'!C:AH, 13, FALSE)</f>
        <v>0</v>
      </c>
      <c r="H146" s="35">
        <f>VLOOKUP(A146,'LHB v. LHP'!C:AH, 6, FALSE)</f>
        <v>1</v>
      </c>
      <c r="I146" s="35">
        <f>VLOOKUP(A146,'LHB v. LHP'!C:AH, 25, FALSE)</f>
        <v>0</v>
      </c>
      <c r="J146" s="35">
        <f>VLOOKUP(A146,'LHB v. LHP'!C:AH, 17, FALSE)</f>
        <v>0</v>
      </c>
      <c r="K146" s="36">
        <f>VLOOKUP(A146,'LHB v. LHP'!C:AH, 32, FALSE)</f>
        <v>0</v>
      </c>
      <c r="L146" s="31">
        <f t="shared" si="1"/>
        <v>1.578947368</v>
      </c>
      <c r="M146" s="17">
        <f t="shared" si="2"/>
        <v>0.5576923077</v>
      </c>
      <c r="N146" s="24">
        <f t="shared" si="3"/>
        <v>0.1602564103</v>
      </c>
      <c r="O146" s="24">
        <f t="shared" si="4"/>
        <v>0</v>
      </c>
      <c r="P146" s="24">
        <f t="shared" si="5"/>
        <v>0.3846153846</v>
      </c>
      <c r="Q146" s="24">
        <f t="shared" si="6"/>
        <v>0</v>
      </c>
      <c r="R146" s="24">
        <f t="shared" si="7"/>
        <v>0.08974358974</v>
      </c>
      <c r="S146" s="17">
        <f t="shared" si="8"/>
        <v>0</v>
      </c>
      <c r="T146" s="31">
        <f t="shared" si="9"/>
        <v>1.192307692</v>
      </c>
      <c r="U146" s="37">
        <f t="shared" si="10"/>
        <v>3410.641499</v>
      </c>
      <c r="V146" s="32"/>
      <c r="W146" s="32"/>
      <c r="X146" s="32"/>
      <c r="Y146" s="32"/>
      <c r="Z146" s="32"/>
      <c r="AA146" s="32"/>
      <c r="AB146" s="32"/>
    </row>
    <row r="147">
      <c r="A147" s="4" t="s">
        <v>77</v>
      </c>
      <c r="B147" s="29"/>
      <c r="C147" s="28">
        <f>VLOOKUP(A147,'LHB v. LHP'!C:AH, 5, FALSE)</f>
        <v>48</v>
      </c>
      <c r="D147" s="34">
        <f>VLOOKUP(A147,'LHB v. LHP'!C:AH, 8, FALSE)</f>
        <v>72</v>
      </c>
      <c r="E147" s="34">
        <f>VLOOKUP(A147,'LHB v. LHP'!C:AH, 31, FALSE)</f>
        <v>9</v>
      </c>
      <c r="F147" s="35">
        <f>VLOOKUP(A147,'LHB v. LHP'!C:AH, 12, FALSE)</f>
        <v>4</v>
      </c>
      <c r="G147" s="35">
        <f>VLOOKUP(A147,'LHB v. LHP'!C:AH, 13, FALSE)</f>
        <v>0</v>
      </c>
      <c r="H147" s="35">
        <f>VLOOKUP(A147,'LHB v. LHP'!C:AH, 6, FALSE)</f>
        <v>1</v>
      </c>
      <c r="I147" s="35">
        <f>VLOOKUP(A147,'LHB v. LHP'!C:AH, 25, FALSE)</f>
        <v>4</v>
      </c>
      <c r="J147" s="35">
        <f>VLOOKUP(A147,'LHB v. LHP'!C:AH, 17, FALSE)</f>
        <v>9</v>
      </c>
      <c r="K147" s="36">
        <f>VLOOKUP(A147,'LHB v. LHP'!C:AH, 32, FALSE)</f>
        <v>0</v>
      </c>
      <c r="L147" s="31">
        <f t="shared" si="1"/>
        <v>1.5</v>
      </c>
      <c r="M147" s="17">
        <f t="shared" si="2"/>
        <v>0.5151515152</v>
      </c>
      <c r="N147" s="24">
        <f t="shared" si="3"/>
        <v>0.2272727273</v>
      </c>
      <c r="O147" s="24">
        <f t="shared" si="4"/>
        <v>0</v>
      </c>
      <c r="P147" s="24">
        <f t="shared" si="5"/>
        <v>0.303030303</v>
      </c>
      <c r="Q147" s="24">
        <f t="shared" si="6"/>
        <v>0.0404040404</v>
      </c>
      <c r="R147" s="24">
        <f t="shared" si="7"/>
        <v>0.1616161616</v>
      </c>
      <c r="S147" s="17">
        <f t="shared" si="8"/>
        <v>0</v>
      </c>
      <c r="T147" s="31">
        <f t="shared" si="9"/>
        <v>1.247474747</v>
      </c>
      <c r="U147" s="37">
        <f t="shared" si="10"/>
        <v>3568.448959</v>
      </c>
      <c r="V147" s="32"/>
      <c r="W147" s="32"/>
      <c r="X147" s="32"/>
      <c r="Y147" s="32"/>
      <c r="Z147" s="32"/>
      <c r="AA147" s="32"/>
      <c r="AB147" s="32"/>
    </row>
    <row r="148">
      <c r="A148" s="4" t="s">
        <v>532</v>
      </c>
      <c r="B148" s="29"/>
      <c r="C148" s="28">
        <f>VLOOKUP(A148,'LHB v. LHP'!C:AH, 5, FALSE)</f>
        <v>34</v>
      </c>
      <c r="D148" s="34">
        <f>VLOOKUP(A148,'LHB v. LHP'!C:AH, 8, FALSE)</f>
        <v>50</v>
      </c>
      <c r="E148" s="34">
        <f>VLOOKUP(A148,'LHB v. LHP'!C:AH, 31, FALSE)</f>
        <v>6</v>
      </c>
      <c r="F148" s="35">
        <f>VLOOKUP(A148,'LHB v. LHP'!C:AH, 12, FALSE)</f>
        <v>2</v>
      </c>
      <c r="G148" s="35">
        <f>VLOOKUP(A148,'LHB v. LHP'!C:AH, 13, FALSE)</f>
        <v>0</v>
      </c>
      <c r="H148" s="35">
        <f>VLOOKUP(A148,'LHB v. LHP'!C:AH, 6, FALSE)</f>
        <v>1</v>
      </c>
      <c r="I148" s="35">
        <f>VLOOKUP(A148,'LHB v. LHP'!C:AH, 25, FALSE)</f>
        <v>3</v>
      </c>
      <c r="J148" s="35">
        <f>VLOOKUP(A148,'LHB v. LHP'!C:AH, 17, FALSE)</f>
        <v>4</v>
      </c>
      <c r="K148" s="36">
        <f>VLOOKUP(A148,'LHB v. LHP'!C:AH, 32, FALSE)</f>
        <v>0</v>
      </c>
      <c r="L148" s="31">
        <f t="shared" si="1"/>
        <v>1.470588235</v>
      </c>
      <c r="M148" s="17">
        <f t="shared" si="2"/>
        <v>0.5284090909</v>
      </c>
      <c r="N148" s="24">
        <f t="shared" si="3"/>
        <v>0.1988636364</v>
      </c>
      <c r="O148" s="24">
        <f t="shared" si="4"/>
        <v>0</v>
      </c>
      <c r="P148" s="24">
        <f t="shared" si="5"/>
        <v>0.3409090909</v>
      </c>
      <c r="Q148" s="24">
        <f t="shared" si="6"/>
        <v>0.03409090909</v>
      </c>
      <c r="R148" s="24">
        <f t="shared" si="7"/>
        <v>0.125</v>
      </c>
      <c r="S148" s="17">
        <f t="shared" si="8"/>
        <v>0</v>
      </c>
      <c r="T148" s="31">
        <f t="shared" si="9"/>
        <v>1.227272727</v>
      </c>
      <c r="U148" s="37">
        <f t="shared" si="10"/>
        <v>3510.660312</v>
      </c>
      <c r="V148" s="32"/>
      <c r="W148" s="32"/>
      <c r="X148" s="32"/>
      <c r="Y148" s="32"/>
      <c r="Z148" s="32"/>
      <c r="AA148" s="32"/>
      <c r="AB148" s="32"/>
    </row>
    <row r="149">
      <c r="A149" s="4" t="s">
        <v>599</v>
      </c>
      <c r="B149" s="29"/>
      <c r="C149" s="28">
        <f>VLOOKUP(A149,'LHB v. LHP'!C:AH, 5, FALSE)</f>
        <v>37</v>
      </c>
      <c r="D149" s="34">
        <f>VLOOKUP(A149,'LHB v. LHP'!C:AH, 8, FALSE)</f>
        <v>60</v>
      </c>
      <c r="E149" s="34">
        <f>VLOOKUP(A149,'LHB v. LHP'!C:AH, 31, FALSE)</f>
        <v>4</v>
      </c>
      <c r="F149" s="35">
        <f>VLOOKUP(A149,'LHB v. LHP'!C:AH, 12, FALSE)</f>
        <v>6</v>
      </c>
      <c r="G149" s="35">
        <f>VLOOKUP(A149,'LHB v. LHP'!C:AH, 13, FALSE)</f>
        <v>1</v>
      </c>
      <c r="H149" s="35">
        <f>VLOOKUP(A149,'LHB v. LHP'!C:AH, 6, FALSE)</f>
        <v>1</v>
      </c>
      <c r="I149" s="35">
        <f>VLOOKUP(A149,'LHB v. LHP'!C:AH, 25, FALSE)</f>
        <v>1</v>
      </c>
      <c r="J149" s="35">
        <f>VLOOKUP(A149,'LHB v. LHP'!C:AH, 17, FALSE)</f>
        <v>8</v>
      </c>
      <c r="K149" s="36">
        <f>VLOOKUP(A149,'LHB v. LHP'!C:AH, 32, FALSE)</f>
        <v>0</v>
      </c>
      <c r="L149" s="31">
        <f t="shared" si="1"/>
        <v>1.621621622</v>
      </c>
      <c r="M149" s="17">
        <f t="shared" si="2"/>
        <v>0.4677419355</v>
      </c>
      <c r="N149" s="24">
        <f t="shared" si="3"/>
        <v>0.2956989247</v>
      </c>
      <c r="O149" s="24">
        <f t="shared" si="4"/>
        <v>0.04301075269</v>
      </c>
      <c r="P149" s="24">
        <f t="shared" si="5"/>
        <v>0.3225806452</v>
      </c>
      <c r="Q149" s="24">
        <f t="shared" si="6"/>
        <v>0.01075268817</v>
      </c>
      <c r="R149" s="24">
        <f t="shared" si="7"/>
        <v>0.1612903226</v>
      </c>
      <c r="S149" s="17">
        <f t="shared" si="8"/>
        <v>0</v>
      </c>
      <c r="T149" s="31">
        <f t="shared" si="9"/>
        <v>1.301075269</v>
      </c>
      <c r="U149" s="37">
        <f t="shared" si="10"/>
        <v>3721.775288</v>
      </c>
      <c r="V149" s="32"/>
      <c r="W149" s="32"/>
      <c r="X149" s="32"/>
      <c r="Y149" s="32"/>
      <c r="Z149" s="32"/>
      <c r="AA149" s="32"/>
      <c r="AB149" s="32"/>
    </row>
    <row r="150">
      <c r="A150" s="4" t="s">
        <v>600</v>
      </c>
      <c r="B150" s="29"/>
      <c r="C150" s="28">
        <f>VLOOKUP(A150,'LHB v. LHP'!C:AH, 5, FALSE)</f>
        <v>41</v>
      </c>
      <c r="D150" s="34">
        <f>VLOOKUP(A150,'LHB v. LHP'!C:AH, 8, FALSE)</f>
        <v>69</v>
      </c>
      <c r="E150" s="34">
        <f>VLOOKUP(A150,'LHB v. LHP'!C:AH, 31, FALSE)</f>
        <v>8</v>
      </c>
      <c r="F150" s="35">
        <f>VLOOKUP(A150,'LHB v. LHP'!C:AH, 12, FALSE)</f>
        <v>4</v>
      </c>
      <c r="G150" s="35">
        <f>VLOOKUP(A150,'LHB v. LHP'!C:AH, 13, FALSE)</f>
        <v>1</v>
      </c>
      <c r="H150" s="35">
        <f>VLOOKUP(A150,'LHB v. LHP'!C:AH, 6, FALSE)</f>
        <v>1</v>
      </c>
      <c r="I150" s="35">
        <f>VLOOKUP(A150,'LHB v. LHP'!C:AH, 25, FALSE)</f>
        <v>2</v>
      </c>
      <c r="J150" s="35">
        <f>VLOOKUP(A150,'LHB v. LHP'!C:AH, 17, FALSE)</f>
        <v>3</v>
      </c>
      <c r="K150" s="36">
        <f>VLOOKUP(A150,'LHB v. LHP'!C:AH, 32, FALSE)</f>
        <v>2</v>
      </c>
      <c r="L150" s="31">
        <f t="shared" si="1"/>
        <v>1.682926829</v>
      </c>
      <c r="M150" s="17">
        <f t="shared" si="2"/>
        <v>0.5076923077</v>
      </c>
      <c r="N150" s="24">
        <f t="shared" si="3"/>
        <v>0.2307692308</v>
      </c>
      <c r="O150" s="24">
        <f t="shared" si="4"/>
        <v>0.04102564103</v>
      </c>
      <c r="P150" s="24">
        <f t="shared" si="5"/>
        <v>0.3076923077</v>
      </c>
      <c r="Q150" s="24">
        <f t="shared" si="6"/>
        <v>0.02051282051</v>
      </c>
      <c r="R150" s="24">
        <f t="shared" si="7"/>
        <v>0.1025641026</v>
      </c>
      <c r="S150" s="17">
        <f t="shared" si="8"/>
        <v>0.05128205128</v>
      </c>
      <c r="T150" s="31">
        <f t="shared" si="9"/>
        <v>1.261538462</v>
      </c>
      <c r="U150" s="37">
        <f t="shared" si="10"/>
        <v>3608.678748</v>
      </c>
      <c r="V150" s="32"/>
      <c r="W150" s="32"/>
      <c r="X150" s="32"/>
      <c r="Y150" s="32"/>
      <c r="Z150" s="32"/>
      <c r="AA150" s="32"/>
      <c r="AB150" s="32"/>
    </row>
    <row r="151">
      <c r="A151" s="4" t="s">
        <v>270</v>
      </c>
      <c r="B151" s="29"/>
      <c r="C151" s="28">
        <f>VLOOKUP(A151,'LHB v. LHP'!C:AH, 5, FALSE)</f>
        <v>46</v>
      </c>
      <c r="D151" s="34">
        <f>VLOOKUP(A151,'LHB v. LHP'!C:AH, 8, FALSE)</f>
        <v>77</v>
      </c>
      <c r="E151" s="34">
        <f>VLOOKUP(A151,'LHB v. LHP'!C:AH, 31, FALSE)</f>
        <v>13</v>
      </c>
      <c r="F151" s="35">
        <f>VLOOKUP(A151,'LHB v. LHP'!C:AH, 12, FALSE)</f>
        <v>4</v>
      </c>
      <c r="G151" s="35">
        <f>VLOOKUP(A151,'LHB v. LHP'!C:AH, 13, FALSE)</f>
        <v>0</v>
      </c>
      <c r="H151" s="35">
        <f>VLOOKUP(A151,'LHB v. LHP'!C:AH, 6, FALSE)</f>
        <v>1</v>
      </c>
      <c r="I151" s="35">
        <f>VLOOKUP(A151,'LHB v. LHP'!C:AH, 25, FALSE)</f>
        <v>0</v>
      </c>
      <c r="J151" s="35">
        <f>VLOOKUP(A151,'LHB v. LHP'!C:AH, 17, FALSE)</f>
        <v>4</v>
      </c>
      <c r="K151" s="36">
        <f>VLOOKUP(A151,'LHB v. LHP'!C:AH, 32, FALSE)</f>
        <v>1</v>
      </c>
      <c r="L151" s="31">
        <f t="shared" si="1"/>
        <v>1.673913043</v>
      </c>
      <c r="M151" s="17">
        <f t="shared" si="2"/>
        <v>0.5615763547</v>
      </c>
      <c r="N151" s="24">
        <f t="shared" si="3"/>
        <v>0.2216748768</v>
      </c>
      <c r="O151" s="24">
        <f t="shared" si="4"/>
        <v>0</v>
      </c>
      <c r="P151" s="24">
        <f t="shared" si="5"/>
        <v>0.2955665025</v>
      </c>
      <c r="Q151" s="24">
        <f t="shared" si="6"/>
        <v>0</v>
      </c>
      <c r="R151" s="24">
        <f t="shared" si="7"/>
        <v>0.1083743842</v>
      </c>
      <c r="S151" s="17">
        <f t="shared" si="8"/>
        <v>0.02463054187</v>
      </c>
      <c r="T151" s="31">
        <f t="shared" si="9"/>
        <v>1.21182266</v>
      </c>
      <c r="U151" s="37">
        <f t="shared" si="10"/>
        <v>3466.464807</v>
      </c>
      <c r="V151" s="32"/>
      <c r="W151" s="32"/>
      <c r="X151" s="32"/>
      <c r="Y151" s="32"/>
      <c r="Z151" s="32"/>
      <c r="AA151" s="32"/>
      <c r="AB151" s="32"/>
    </row>
    <row r="152">
      <c r="A152" s="4" t="s">
        <v>568</v>
      </c>
      <c r="B152" s="29"/>
      <c r="C152" s="28">
        <f>VLOOKUP(A152,'LHB v. LHP'!C:AH, 5, FALSE)</f>
        <v>27</v>
      </c>
      <c r="D152" s="34">
        <f>VLOOKUP(A152,'LHB v. LHP'!C:AH, 8, FALSE)</f>
        <v>30</v>
      </c>
      <c r="E152" s="34">
        <f>VLOOKUP(A152,'LHB v. LHP'!C:AH, 31, FALSE)</f>
        <v>3</v>
      </c>
      <c r="F152" s="35">
        <f>VLOOKUP(A152,'LHB v. LHP'!C:AH, 12, FALSE)</f>
        <v>1</v>
      </c>
      <c r="G152" s="35">
        <f>VLOOKUP(A152,'LHB v. LHP'!C:AH, 13, FALSE)</f>
        <v>1</v>
      </c>
      <c r="H152" s="35">
        <f>VLOOKUP(A152,'LHB v. LHP'!C:AH, 6, FALSE)</f>
        <v>1</v>
      </c>
      <c r="I152" s="35">
        <f>VLOOKUP(A152,'LHB v. LHP'!C:AH, 25, FALSE)</f>
        <v>0</v>
      </c>
      <c r="J152" s="35">
        <f>VLOOKUP(A152,'LHB v. LHP'!C:AH, 17, FALSE)</f>
        <v>1</v>
      </c>
      <c r="K152" s="36">
        <f>VLOOKUP(A152,'LHB v. LHP'!C:AH, 32, FALSE)</f>
        <v>0</v>
      </c>
      <c r="L152" s="31">
        <f t="shared" si="1"/>
        <v>1.111111111</v>
      </c>
      <c r="M152" s="17">
        <f t="shared" si="2"/>
        <v>0.5384615385</v>
      </c>
      <c r="N152" s="24">
        <f t="shared" si="3"/>
        <v>0.1923076923</v>
      </c>
      <c r="O152" s="24">
        <f t="shared" si="4"/>
        <v>0.05128205128</v>
      </c>
      <c r="P152" s="24">
        <f t="shared" si="5"/>
        <v>0.3846153846</v>
      </c>
      <c r="Q152" s="24">
        <f t="shared" si="6"/>
        <v>0</v>
      </c>
      <c r="R152" s="24">
        <f t="shared" si="7"/>
        <v>0.1025641026</v>
      </c>
      <c r="S152" s="17">
        <f t="shared" si="8"/>
        <v>0</v>
      </c>
      <c r="T152" s="31">
        <f t="shared" si="9"/>
        <v>1.269230769</v>
      </c>
      <c r="U152" s="37">
        <f t="shared" si="10"/>
        <v>3630.682886</v>
      </c>
      <c r="V152" s="32"/>
      <c r="W152" s="32"/>
      <c r="X152" s="32"/>
      <c r="Y152" s="32"/>
      <c r="Z152" s="32"/>
      <c r="AA152" s="32"/>
      <c r="AB152" s="32"/>
    </row>
    <row r="153">
      <c r="A153" s="4" t="s">
        <v>562</v>
      </c>
      <c r="B153" s="29"/>
      <c r="C153" s="28">
        <f>VLOOKUP(A153,'LHB v. LHP'!C:AH, 5, FALSE)</f>
        <v>41</v>
      </c>
      <c r="D153" s="34">
        <f>VLOOKUP(A153,'LHB v. LHP'!C:AH, 8, FALSE)</f>
        <v>74</v>
      </c>
      <c r="E153" s="34">
        <f>VLOOKUP(A153,'LHB v. LHP'!C:AH, 31, FALSE)</f>
        <v>7</v>
      </c>
      <c r="F153" s="35">
        <f>VLOOKUP(A153,'LHB v. LHP'!C:AH, 12, FALSE)</f>
        <v>4</v>
      </c>
      <c r="G153" s="35">
        <f>VLOOKUP(A153,'LHB v. LHP'!C:AH, 13, FALSE)</f>
        <v>1</v>
      </c>
      <c r="H153" s="35">
        <f>VLOOKUP(A153,'LHB v. LHP'!C:AH, 6, FALSE)</f>
        <v>1</v>
      </c>
      <c r="I153" s="35">
        <f>VLOOKUP(A153,'LHB v. LHP'!C:AH, 25, FALSE)</f>
        <v>0</v>
      </c>
      <c r="J153" s="35">
        <f>VLOOKUP(A153,'LHB v. LHP'!C:AH, 17, FALSE)</f>
        <v>8</v>
      </c>
      <c r="K153" s="36">
        <f>VLOOKUP(A153,'LHB v. LHP'!C:AH, 32, FALSE)</f>
        <v>0</v>
      </c>
      <c r="L153" s="31">
        <f t="shared" si="1"/>
        <v>1.804878049</v>
      </c>
      <c r="M153" s="17">
        <f t="shared" si="2"/>
        <v>0.48</v>
      </c>
      <c r="N153" s="24">
        <f t="shared" si="3"/>
        <v>0.225</v>
      </c>
      <c r="O153" s="24">
        <f t="shared" si="4"/>
        <v>0.04</v>
      </c>
      <c r="P153" s="24">
        <f t="shared" si="5"/>
        <v>0.3</v>
      </c>
      <c r="Q153" s="24">
        <f t="shared" si="6"/>
        <v>0</v>
      </c>
      <c r="R153" s="24">
        <f t="shared" si="7"/>
        <v>0.15</v>
      </c>
      <c r="S153" s="17">
        <f t="shared" si="8"/>
        <v>0</v>
      </c>
      <c r="T153" s="31">
        <f t="shared" si="9"/>
        <v>1.195</v>
      </c>
      <c r="U153" s="37">
        <f t="shared" si="10"/>
        <v>3418.342948</v>
      </c>
      <c r="V153" s="32"/>
      <c r="W153" s="32"/>
      <c r="X153" s="32"/>
      <c r="Y153" s="32"/>
      <c r="Z153" s="32"/>
      <c r="AA153" s="32"/>
      <c r="AB153" s="32"/>
    </row>
    <row r="154">
      <c r="A154" s="4" t="s">
        <v>528</v>
      </c>
      <c r="B154" s="29"/>
      <c r="C154" s="28">
        <f>VLOOKUP(A154,'LHB v. LHP'!C:AH, 5, FALSE)</f>
        <v>71</v>
      </c>
      <c r="D154" s="34">
        <f>VLOOKUP(A154,'LHB v. LHP'!C:AH, 8, FALSE)</f>
        <v>103</v>
      </c>
      <c r="E154" s="34">
        <f>VLOOKUP(A154,'LHB v. LHP'!C:AH, 31, FALSE)</f>
        <v>22</v>
      </c>
      <c r="F154" s="35">
        <f>VLOOKUP(A154,'LHB v. LHP'!C:AH, 12, FALSE)</f>
        <v>5</v>
      </c>
      <c r="G154" s="35">
        <f>VLOOKUP(A154,'LHB v. LHP'!C:AH, 13, FALSE)</f>
        <v>0</v>
      </c>
      <c r="H154" s="35">
        <f>VLOOKUP(A154,'LHB v. LHP'!C:AH, 6, FALSE)</f>
        <v>1</v>
      </c>
      <c r="I154" s="35">
        <f>VLOOKUP(A154,'LHB v. LHP'!C:AH, 25, FALSE)</f>
        <v>1</v>
      </c>
      <c r="J154" s="35">
        <f>VLOOKUP(A154,'LHB v. LHP'!C:AH, 17, FALSE)</f>
        <v>15</v>
      </c>
      <c r="K154" s="36">
        <f>VLOOKUP(A154,'LHB v. LHP'!C:AH, 32, FALSE)</f>
        <v>-1</v>
      </c>
      <c r="L154" s="31">
        <f t="shared" si="1"/>
        <v>1.450704225</v>
      </c>
      <c r="M154" s="17">
        <f t="shared" si="2"/>
        <v>0.615720524</v>
      </c>
      <c r="N154" s="24">
        <f t="shared" si="3"/>
        <v>0.2183406114</v>
      </c>
      <c r="O154" s="24">
        <f t="shared" si="4"/>
        <v>0</v>
      </c>
      <c r="P154" s="24">
        <f t="shared" si="5"/>
        <v>0.2620087336</v>
      </c>
      <c r="Q154" s="24">
        <f t="shared" si="6"/>
        <v>0.008733624454</v>
      </c>
      <c r="R154" s="24">
        <f t="shared" si="7"/>
        <v>0.192139738</v>
      </c>
      <c r="S154" s="17">
        <f t="shared" si="8"/>
        <v>-0.02183406114</v>
      </c>
      <c r="T154" s="31">
        <f t="shared" si="9"/>
        <v>1.27510917</v>
      </c>
      <c r="U154" s="37">
        <f t="shared" si="10"/>
        <v>3647.498276</v>
      </c>
      <c r="V154" s="32"/>
      <c r="W154" s="32"/>
      <c r="X154" s="32"/>
      <c r="Y154" s="32"/>
      <c r="Z154" s="32"/>
      <c r="AA154" s="32"/>
      <c r="AB154" s="32"/>
    </row>
    <row r="155">
      <c r="A155" s="4" t="s">
        <v>563</v>
      </c>
      <c r="B155" s="29"/>
      <c r="C155" s="28">
        <f>VLOOKUP(A155,'LHB v. LHP'!C:AH, 5, FALSE)</f>
        <v>73</v>
      </c>
      <c r="D155" s="34">
        <f>VLOOKUP(A155,'LHB v. LHP'!C:AH, 8, FALSE)</f>
        <v>169</v>
      </c>
      <c r="E155" s="34">
        <f>VLOOKUP(A155,'LHB v. LHP'!C:AH, 31, FALSE)</f>
        <v>31</v>
      </c>
      <c r="F155" s="35">
        <f>VLOOKUP(A155,'LHB v. LHP'!C:AH, 12, FALSE)</f>
        <v>5</v>
      </c>
      <c r="G155" s="35">
        <f>VLOOKUP(A155,'LHB v. LHP'!C:AH, 13, FALSE)</f>
        <v>2</v>
      </c>
      <c r="H155" s="35">
        <f>VLOOKUP(A155,'LHB v. LHP'!C:AH, 6, FALSE)</f>
        <v>1</v>
      </c>
      <c r="I155" s="35">
        <f>VLOOKUP(A155,'LHB v. LHP'!C:AH, 25, FALSE)</f>
        <v>3</v>
      </c>
      <c r="J155" s="35">
        <f>VLOOKUP(A155,'LHB v. LHP'!C:AH, 17, FALSE)</f>
        <v>14</v>
      </c>
      <c r="K155" s="36">
        <f>VLOOKUP(A155,'LHB v. LHP'!C:AH, 32, FALSE)</f>
        <v>14</v>
      </c>
      <c r="L155" s="31">
        <f t="shared" si="1"/>
        <v>2.315068493</v>
      </c>
      <c r="M155" s="17">
        <f t="shared" si="2"/>
        <v>0.5694915254</v>
      </c>
      <c r="N155" s="24">
        <f t="shared" si="3"/>
        <v>0.1694915254</v>
      </c>
      <c r="O155" s="24">
        <f t="shared" si="4"/>
        <v>0.05423728814</v>
      </c>
      <c r="P155" s="24">
        <f t="shared" si="5"/>
        <v>0.2033898305</v>
      </c>
      <c r="Q155" s="24">
        <f t="shared" si="6"/>
        <v>0.02033898305</v>
      </c>
      <c r="R155" s="24">
        <f t="shared" si="7"/>
        <v>0.1423728814</v>
      </c>
      <c r="S155" s="17">
        <f t="shared" si="8"/>
        <v>0.2372881356</v>
      </c>
      <c r="T155" s="31">
        <f t="shared" si="9"/>
        <v>1.396610169</v>
      </c>
      <c r="U155" s="37">
        <f t="shared" si="10"/>
        <v>3995.056505</v>
      </c>
      <c r="V155" s="32"/>
      <c r="W155" s="32"/>
      <c r="X155" s="32"/>
      <c r="Y155" s="32"/>
      <c r="Z155" s="32"/>
      <c r="AA155" s="32"/>
      <c r="AB155" s="32"/>
    </row>
    <row r="156">
      <c r="A156" s="4" t="s">
        <v>149</v>
      </c>
      <c r="B156" s="29"/>
      <c r="C156" s="28">
        <f>VLOOKUP(A156,'LHB v. LHP'!C:AH, 5, FALSE)</f>
        <v>27</v>
      </c>
      <c r="D156" s="34">
        <f>VLOOKUP(A156,'LHB v. LHP'!C:AH, 8, FALSE)</f>
        <v>47</v>
      </c>
      <c r="E156" s="34">
        <f>VLOOKUP(A156,'LHB v. LHP'!C:AH, 31, FALSE)</f>
        <v>4</v>
      </c>
      <c r="F156" s="35">
        <f>VLOOKUP(A156,'LHB v. LHP'!C:AH, 12, FALSE)</f>
        <v>1</v>
      </c>
      <c r="G156" s="35">
        <f>VLOOKUP(A156,'LHB v. LHP'!C:AH, 13, FALSE)</f>
        <v>0</v>
      </c>
      <c r="H156" s="35">
        <f>VLOOKUP(A156,'LHB v. LHP'!C:AH, 6, FALSE)</f>
        <v>1</v>
      </c>
      <c r="I156" s="35">
        <f>VLOOKUP(A156,'LHB v. LHP'!C:AH, 25, FALSE)</f>
        <v>3</v>
      </c>
      <c r="J156" s="35">
        <f>VLOOKUP(A156,'LHB v. LHP'!C:AH, 17, FALSE)</f>
        <v>2</v>
      </c>
      <c r="K156" s="36">
        <f>VLOOKUP(A156,'LHB v. LHP'!C:AH, 32, FALSE)</f>
        <v>0</v>
      </c>
      <c r="L156" s="31">
        <f t="shared" si="1"/>
        <v>1.740740741</v>
      </c>
      <c r="M156" s="17">
        <f t="shared" si="2"/>
        <v>0.5028901734</v>
      </c>
      <c r="N156" s="24">
        <f t="shared" si="3"/>
        <v>0.1734104046</v>
      </c>
      <c r="O156" s="24">
        <f t="shared" si="4"/>
        <v>0</v>
      </c>
      <c r="P156" s="24">
        <f t="shared" si="5"/>
        <v>0.3468208092</v>
      </c>
      <c r="Q156" s="24">
        <f t="shared" si="6"/>
        <v>0.03468208092</v>
      </c>
      <c r="R156" s="24">
        <f t="shared" si="7"/>
        <v>0.1040462428</v>
      </c>
      <c r="S156" s="17">
        <f t="shared" si="8"/>
        <v>0</v>
      </c>
      <c r="T156" s="31">
        <f t="shared" si="9"/>
        <v>1.161849711</v>
      </c>
      <c r="U156" s="37">
        <f t="shared" si="10"/>
        <v>3323.515285</v>
      </c>
      <c r="V156" s="32"/>
      <c r="W156" s="32"/>
      <c r="X156" s="32"/>
      <c r="Y156" s="32"/>
      <c r="Z156" s="32"/>
      <c r="AA156" s="32"/>
      <c r="AB156" s="32"/>
    </row>
    <row r="157">
      <c r="A157" s="4" t="s">
        <v>545</v>
      </c>
      <c r="B157" s="29"/>
      <c r="C157" s="28">
        <f>VLOOKUP(A157,'LHB v. LHP'!C:AH, 5, FALSE)</f>
        <v>31</v>
      </c>
      <c r="D157" s="34">
        <f>VLOOKUP(A157,'LHB v. LHP'!C:AH, 8, FALSE)</f>
        <v>46</v>
      </c>
      <c r="E157" s="34">
        <f>VLOOKUP(A157,'LHB v. LHP'!C:AH, 31, FALSE)</f>
        <v>5</v>
      </c>
      <c r="F157" s="35">
        <f>VLOOKUP(A157,'LHB v. LHP'!C:AH, 12, FALSE)</f>
        <v>1</v>
      </c>
      <c r="G157" s="35">
        <f>VLOOKUP(A157,'LHB v. LHP'!C:AH, 13, FALSE)</f>
        <v>2</v>
      </c>
      <c r="H157" s="35">
        <f>VLOOKUP(A157,'LHB v. LHP'!C:AH, 6, FALSE)</f>
        <v>1</v>
      </c>
      <c r="I157" s="35">
        <f>VLOOKUP(A157,'LHB v. LHP'!C:AH, 25, FALSE)</f>
        <v>2</v>
      </c>
      <c r="J157" s="35">
        <f>VLOOKUP(A157,'LHB v. LHP'!C:AH, 17, FALSE)</f>
        <v>2</v>
      </c>
      <c r="K157" s="36">
        <f>VLOOKUP(A157,'LHB v. LHP'!C:AH, 32, FALSE)</f>
        <v>0</v>
      </c>
      <c r="L157" s="31">
        <f t="shared" si="1"/>
        <v>1.483870968</v>
      </c>
      <c r="M157" s="17">
        <f t="shared" si="2"/>
        <v>0.523255814</v>
      </c>
      <c r="N157" s="24">
        <f t="shared" si="3"/>
        <v>0.1744186047</v>
      </c>
      <c r="O157" s="24">
        <f t="shared" si="4"/>
        <v>0.09302325581</v>
      </c>
      <c r="P157" s="24">
        <f t="shared" si="5"/>
        <v>0.3488372093</v>
      </c>
      <c r="Q157" s="24">
        <f t="shared" si="6"/>
        <v>0.02325581395</v>
      </c>
      <c r="R157" s="24">
        <f t="shared" si="7"/>
        <v>0.1046511628</v>
      </c>
      <c r="S157" s="17">
        <f t="shared" si="8"/>
        <v>0</v>
      </c>
      <c r="T157" s="31">
        <f t="shared" si="9"/>
        <v>1.26744186</v>
      </c>
      <c r="U157" s="37">
        <f t="shared" si="10"/>
        <v>3625.565645</v>
      </c>
      <c r="V157" s="32"/>
      <c r="W157" s="32"/>
      <c r="X157" s="32"/>
      <c r="Y157" s="32"/>
      <c r="Z157" s="32"/>
      <c r="AA157" s="32"/>
      <c r="AB157" s="32"/>
    </row>
    <row r="158">
      <c r="A158" s="4" t="s">
        <v>601</v>
      </c>
      <c r="B158" s="29"/>
      <c r="C158" s="28">
        <f>VLOOKUP(A158,'LHB v. LHP'!C:AH, 5, FALSE)</f>
        <v>26</v>
      </c>
      <c r="D158" s="34">
        <f>VLOOKUP(A158,'LHB v. LHP'!C:AH, 8, FALSE)</f>
        <v>45</v>
      </c>
      <c r="E158" s="34">
        <f>VLOOKUP(A158,'LHB v. LHP'!C:AH, 31, FALSE)</f>
        <v>3</v>
      </c>
      <c r="F158" s="35">
        <f>VLOOKUP(A158,'LHB v. LHP'!C:AH, 12, FALSE)</f>
        <v>0</v>
      </c>
      <c r="G158" s="35">
        <f>VLOOKUP(A158,'LHB v. LHP'!C:AH, 13, FALSE)</f>
        <v>1</v>
      </c>
      <c r="H158" s="35">
        <f>VLOOKUP(A158,'LHB v. LHP'!C:AH, 6, FALSE)</f>
        <v>1</v>
      </c>
      <c r="I158" s="35">
        <f>VLOOKUP(A158,'LHB v. LHP'!C:AH, 25, FALSE)</f>
        <v>0</v>
      </c>
      <c r="J158" s="35">
        <f>VLOOKUP(A158,'LHB v. LHP'!C:AH, 17, FALSE)</f>
        <v>4</v>
      </c>
      <c r="K158" s="36">
        <f>VLOOKUP(A158,'LHB v. LHP'!C:AH, 32, FALSE)</f>
        <v>0</v>
      </c>
      <c r="L158" s="31">
        <f t="shared" si="1"/>
        <v>1.730769231</v>
      </c>
      <c r="M158" s="17">
        <f t="shared" si="2"/>
        <v>0.4912280702</v>
      </c>
      <c r="N158" s="24">
        <f t="shared" si="3"/>
        <v>0.1461988304</v>
      </c>
      <c r="O158" s="24">
        <f t="shared" si="4"/>
        <v>0.04678362573</v>
      </c>
      <c r="P158" s="24">
        <f t="shared" si="5"/>
        <v>0.350877193</v>
      </c>
      <c r="Q158" s="24">
        <f t="shared" si="6"/>
        <v>0</v>
      </c>
      <c r="R158" s="24">
        <f t="shared" si="7"/>
        <v>0.1286549708</v>
      </c>
      <c r="S158" s="17">
        <f t="shared" si="8"/>
        <v>0</v>
      </c>
      <c r="T158" s="31">
        <f t="shared" si="9"/>
        <v>1.16374269</v>
      </c>
      <c r="U158" s="37">
        <f t="shared" si="10"/>
        <v>3328.930224</v>
      </c>
      <c r="V158" s="32"/>
      <c r="W158" s="32"/>
      <c r="X158" s="32"/>
      <c r="Y158" s="32"/>
      <c r="Z158" s="32"/>
      <c r="AA158" s="32"/>
      <c r="AB158" s="32"/>
    </row>
    <row r="159">
      <c r="A159" s="4" t="s">
        <v>602</v>
      </c>
      <c r="B159" s="29"/>
      <c r="C159" s="28">
        <f>VLOOKUP(A159,'LHB v. LHP'!C:AH, 5, FALSE)</f>
        <v>38</v>
      </c>
      <c r="D159" s="34">
        <f>VLOOKUP(A159,'LHB v. LHP'!C:AH, 8, FALSE)</f>
        <v>78</v>
      </c>
      <c r="E159" s="34">
        <f>VLOOKUP(A159,'LHB v. LHP'!C:AH, 31, FALSE)</f>
        <v>7</v>
      </c>
      <c r="F159" s="35">
        <f>VLOOKUP(A159,'LHB v. LHP'!C:AH, 12, FALSE)</f>
        <v>3</v>
      </c>
      <c r="G159" s="35">
        <f>VLOOKUP(A159,'LHB v. LHP'!C:AH, 13, FALSE)</f>
        <v>0</v>
      </c>
      <c r="H159" s="35">
        <f>VLOOKUP(A159,'LHB v. LHP'!C:AH, 6, FALSE)</f>
        <v>1</v>
      </c>
      <c r="I159" s="35">
        <f>VLOOKUP(A159,'LHB v. LHP'!C:AH, 25, FALSE)</f>
        <v>1</v>
      </c>
      <c r="J159" s="35">
        <f>VLOOKUP(A159,'LHB v. LHP'!C:AH, 17, FALSE)</f>
        <v>5</v>
      </c>
      <c r="K159" s="36">
        <f>VLOOKUP(A159,'LHB v. LHP'!C:AH, 32, FALSE)</f>
        <v>-1</v>
      </c>
      <c r="L159" s="31">
        <f t="shared" si="1"/>
        <v>2.052631579</v>
      </c>
      <c r="M159" s="17">
        <f t="shared" si="2"/>
        <v>0.4705882353</v>
      </c>
      <c r="N159" s="24">
        <f t="shared" si="3"/>
        <v>0.1960784314</v>
      </c>
      <c r="O159" s="24">
        <f t="shared" si="4"/>
        <v>0</v>
      </c>
      <c r="P159" s="24">
        <f t="shared" si="5"/>
        <v>0.2941176471</v>
      </c>
      <c r="Q159" s="24">
        <f t="shared" si="6"/>
        <v>0.009803921569</v>
      </c>
      <c r="R159" s="24">
        <f t="shared" si="7"/>
        <v>0.1176470588</v>
      </c>
      <c r="S159" s="17">
        <f t="shared" si="8"/>
        <v>-0.02450980392</v>
      </c>
      <c r="T159" s="31">
        <f t="shared" si="9"/>
        <v>1.06372549</v>
      </c>
      <c r="U159" s="37">
        <f t="shared" si="10"/>
        <v>3042.82722</v>
      </c>
      <c r="V159" s="32"/>
      <c r="W159" s="32"/>
      <c r="X159" s="32"/>
      <c r="Y159" s="32"/>
      <c r="Z159" s="32"/>
      <c r="AA159" s="32"/>
      <c r="AB159" s="32"/>
    </row>
    <row r="160">
      <c r="A160" s="4" t="s">
        <v>241</v>
      </c>
      <c r="B160" s="29"/>
      <c r="C160" s="28">
        <f>VLOOKUP(A160,'LHB v. LHP'!C:AH, 5, FALSE)</f>
        <v>46</v>
      </c>
      <c r="D160" s="34">
        <f>VLOOKUP(A160,'LHB v. LHP'!C:AH, 8, FALSE)</f>
        <v>69</v>
      </c>
      <c r="E160" s="34">
        <f>VLOOKUP(A160,'LHB v. LHP'!C:AH, 31, FALSE)</f>
        <v>7</v>
      </c>
      <c r="F160" s="35">
        <f>VLOOKUP(A160,'LHB v. LHP'!C:AH, 12, FALSE)</f>
        <v>1</v>
      </c>
      <c r="G160" s="35">
        <f>VLOOKUP(A160,'LHB v. LHP'!C:AH, 13, FALSE)</f>
        <v>2</v>
      </c>
      <c r="H160" s="35">
        <f>VLOOKUP(A160,'LHB v. LHP'!C:AH, 6, FALSE)</f>
        <v>1</v>
      </c>
      <c r="I160" s="35">
        <f>VLOOKUP(A160,'LHB v. LHP'!C:AH, 25, FALSE)</f>
        <v>0</v>
      </c>
      <c r="J160" s="35">
        <f>VLOOKUP(A160,'LHB v. LHP'!C:AH, 17, FALSE)</f>
        <v>9</v>
      </c>
      <c r="K160" s="36">
        <f>VLOOKUP(A160,'LHB v. LHP'!C:AH, 32, FALSE)</f>
        <v>2</v>
      </c>
      <c r="L160" s="31">
        <f t="shared" si="1"/>
        <v>1.5</v>
      </c>
      <c r="M160" s="17">
        <f t="shared" si="2"/>
        <v>0.4923076923</v>
      </c>
      <c r="N160" s="24">
        <f t="shared" si="3"/>
        <v>0.1538461538</v>
      </c>
      <c r="O160" s="24">
        <f t="shared" si="4"/>
        <v>0.08205128205</v>
      </c>
      <c r="P160" s="24">
        <f t="shared" si="5"/>
        <v>0.3076923077</v>
      </c>
      <c r="Q160" s="24">
        <f t="shared" si="6"/>
        <v>0</v>
      </c>
      <c r="R160" s="24">
        <f t="shared" si="7"/>
        <v>0.1641025641</v>
      </c>
      <c r="S160" s="17">
        <f t="shared" si="8"/>
        <v>0.05128205128</v>
      </c>
      <c r="T160" s="31">
        <f t="shared" si="9"/>
        <v>1.251282051</v>
      </c>
      <c r="U160" s="37">
        <f t="shared" si="10"/>
        <v>3579.339896</v>
      </c>
      <c r="V160" s="32"/>
      <c r="W160" s="32"/>
      <c r="X160" s="32"/>
      <c r="Y160" s="32"/>
      <c r="Z160" s="32"/>
      <c r="AA160" s="32"/>
      <c r="AB160" s="32"/>
    </row>
    <row r="161">
      <c r="A161" s="4" t="s">
        <v>556</v>
      </c>
      <c r="B161" s="29"/>
      <c r="C161" s="28">
        <f>VLOOKUP(A161,'LHB v. LHP'!C:AH, 5, FALSE)</f>
        <v>49</v>
      </c>
      <c r="D161" s="34">
        <f>VLOOKUP(A161,'LHB v. LHP'!C:AH, 8, FALSE)</f>
        <v>73</v>
      </c>
      <c r="E161" s="34">
        <f>VLOOKUP(A161,'LHB v. LHP'!C:AH, 31, FALSE)</f>
        <v>10</v>
      </c>
      <c r="F161" s="35">
        <f>VLOOKUP(A161,'LHB v. LHP'!C:AH, 12, FALSE)</f>
        <v>3</v>
      </c>
      <c r="G161" s="35">
        <f>VLOOKUP(A161,'LHB v. LHP'!C:AH, 13, FALSE)</f>
        <v>0</v>
      </c>
      <c r="H161" s="35">
        <f>VLOOKUP(A161,'LHB v. LHP'!C:AH, 6, FALSE)</f>
        <v>1</v>
      </c>
      <c r="I161" s="35">
        <f>VLOOKUP(A161,'LHB v. LHP'!C:AH, 25, FALSE)</f>
        <v>2</v>
      </c>
      <c r="J161" s="35">
        <f>VLOOKUP(A161,'LHB v. LHP'!C:AH, 17, FALSE)</f>
        <v>6</v>
      </c>
      <c r="K161" s="36">
        <f>VLOOKUP(A161,'LHB v. LHP'!C:AH, 32, FALSE)</f>
        <v>0</v>
      </c>
      <c r="L161" s="31">
        <f t="shared" si="1"/>
        <v>1.489795918</v>
      </c>
      <c r="M161" s="17">
        <f t="shared" si="2"/>
        <v>0.527638191</v>
      </c>
      <c r="N161" s="24">
        <f t="shared" si="3"/>
        <v>0.2010050251</v>
      </c>
      <c r="O161" s="24">
        <f t="shared" si="4"/>
        <v>0</v>
      </c>
      <c r="P161" s="24">
        <f t="shared" si="5"/>
        <v>0.3015075377</v>
      </c>
      <c r="Q161" s="24">
        <f t="shared" si="6"/>
        <v>0.02010050251</v>
      </c>
      <c r="R161" s="24">
        <f t="shared" si="7"/>
        <v>0.1306532663</v>
      </c>
      <c r="S161" s="17">
        <f t="shared" si="8"/>
        <v>0</v>
      </c>
      <c r="T161" s="31">
        <f t="shared" si="9"/>
        <v>1.180904523</v>
      </c>
      <c r="U161" s="37">
        <f t="shared" si="10"/>
        <v>3378.022299</v>
      </c>
      <c r="V161" s="32"/>
      <c r="W161" s="32"/>
      <c r="X161" s="32"/>
      <c r="Y161" s="32"/>
      <c r="Z161" s="32"/>
      <c r="AA161" s="32"/>
      <c r="AB161" s="32"/>
    </row>
    <row r="162">
      <c r="A162" s="4" t="s">
        <v>586</v>
      </c>
      <c r="B162" s="29"/>
      <c r="C162" s="28">
        <f>VLOOKUP(A162,'LHB v. LHP'!C:AH, 5, FALSE)</f>
        <v>27</v>
      </c>
      <c r="D162" s="34">
        <f>VLOOKUP(A162,'LHB v. LHP'!C:AH, 8, FALSE)</f>
        <v>42</v>
      </c>
      <c r="E162" s="34">
        <f>VLOOKUP(A162,'LHB v. LHP'!C:AH, 31, FALSE)</f>
        <v>4</v>
      </c>
      <c r="F162" s="35">
        <f>VLOOKUP(A162,'LHB v. LHP'!C:AH, 12, FALSE)</f>
        <v>0</v>
      </c>
      <c r="G162" s="35">
        <f>VLOOKUP(A162,'LHB v. LHP'!C:AH, 13, FALSE)</f>
        <v>0</v>
      </c>
      <c r="H162" s="35">
        <f>VLOOKUP(A162,'LHB v. LHP'!C:AH, 6, FALSE)</f>
        <v>1</v>
      </c>
      <c r="I162" s="35">
        <f>VLOOKUP(A162,'LHB v. LHP'!C:AH, 25, FALSE)</f>
        <v>0</v>
      </c>
      <c r="J162" s="35">
        <f>VLOOKUP(A162,'LHB v. LHP'!C:AH, 17, FALSE)</f>
        <v>2</v>
      </c>
      <c r="K162" s="36">
        <f>VLOOKUP(A162,'LHB v. LHP'!C:AH, 32, FALSE)</f>
        <v>0</v>
      </c>
      <c r="L162" s="31">
        <f t="shared" si="1"/>
        <v>1.555555556</v>
      </c>
      <c r="M162" s="17">
        <f t="shared" si="2"/>
        <v>0.5178571429</v>
      </c>
      <c r="N162" s="24">
        <f t="shared" si="3"/>
        <v>0.1488095238</v>
      </c>
      <c r="O162" s="24">
        <f t="shared" si="4"/>
        <v>0</v>
      </c>
      <c r="P162" s="24">
        <f t="shared" si="5"/>
        <v>0.3571428571</v>
      </c>
      <c r="Q162" s="24">
        <f t="shared" si="6"/>
        <v>0</v>
      </c>
      <c r="R162" s="24">
        <f t="shared" si="7"/>
        <v>0.1071428571</v>
      </c>
      <c r="S162" s="17">
        <f t="shared" si="8"/>
        <v>0</v>
      </c>
      <c r="T162" s="31">
        <f t="shared" si="9"/>
        <v>1.130952381</v>
      </c>
      <c r="U162" s="37">
        <f t="shared" si="10"/>
        <v>3235.132298</v>
      </c>
      <c r="V162" s="32"/>
      <c r="W162" s="32"/>
      <c r="X162" s="32"/>
      <c r="Y162" s="32"/>
      <c r="Z162" s="32"/>
      <c r="AA162" s="32"/>
      <c r="AB162" s="32"/>
    </row>
    <row r="163">
      <c r="A163" s="4" t="s">
        <v>541</v>
      </c>
      <c r="B163" s="29"/>
      <c r="C163" s="28">
        <f>VLOOKUP(A163,'LHB v. LHP'!C:AH, 5, FALSE)</f>
        <v>59</v>
      </c>
      <c r="D163" s="34">
        <f>VLOOKUP(A163,'LHB v. LHP'!C:AH, 8, FALSE)</f>
        <v>103</v>
      </c>
      <c r="E163" s="34">
        <f>VLOOKUP(A163,'LHB v. LHP'!C:AH, 31, FALSE)</f>
        <v>17</v>
      </c>
      <c r="F163" s="35">
        <f>VLOOKUP(A163,'LHB v. LHP'!C:AH, 12, FALSE)</f>
        <v>9</v>
      </c>
      <c r="G163" s="35">
        <f>VLOOKUP(A163,'LHB v. LHP'!C:AH, 13, FALSE)</f>
        <v>0</v>
      </c>
      <c r="H163" s="35">
        <f>VLOOKUP(A163,'LHB v. LHP'!C:AH, 6, FALSE)</f>
        <v>1</v>
      </c>
      <c r="I163" s="35">
        <f>VLOOKUP(A163,'LHB v. LHP'!C:AH, 25, FALSE)</f>
        <v>1</v>
      </c>
      <c r="J163" s="35">
        <f>VLOOKUP(A163,'LHB v. LHP'!C:AH, 17, FALSE)</f>
        <v>12</v>
      </c>
      <c r="K163" s="36">
        <f>VLOOKUP(A163,'LHB v. LHP'!C:AH, 32, FALSE)</f>
        <v>4</v>
      </c>
      <c r="L163" s="31">
        <f t="shared" si="1"/>
        <v>1.745762712</v>
      </c>
      <c r="M163" s="17">
        <f t="shared" si="2"/>
        <v>0.5502183406</v>
      </c>
      <c r="N163" s="24">
        <f t="shared" si="3"/>
        <v>0.3056768559</v>
      </c>
      <c r="O163" s="24">
        <f t="shared" si="4"/>
        <v>0</v>
      </c>
      <c r="P163" s="24">
        <f t="shared" si="5"/>
        <v>0.2620087336</v>
      </c>
      <c r="Q163" s="24">
        <f t="shared" si="6"/>
        <v>0.008733624454</v>
      </c>
      <c r="R163" s="24">
        <f t="shared" si="7"/>
        <v>0.1659388646</v>
      </c>
      <c r="S163" s="17">
        <f t="shared" si="8"/>
        <v>0.08733624454</v>
      </c>
      <c r="T163" s="31">
        <f t="shared" si="9"/>
        <v>1.379912664</v>
      </c>
      <c r="U163" s="37">
        <f t="shared" si="10"/>
        <v>3947.292655</v>
      </c>
      <c r="V163" s="32"/>
      <c r="W163" s="32"/>
      <c r="X163" s="32"/>
      <c r="Y163" s="32"/>
      <c r="Z163" s="32"/>
      <c r="AA163" s="32"/>
      <c r="AB163" s="32"/>
    </row>
    <row r="164">
      <c r="A164" s="4" t="s">
        <v>564</v>
      </c>
      <c r="B164" s="29"/>
      <c r="C164" s="28">
        <f>VLOOKUP(A164,'LHB v. LHP'!C:AH, 5, FALSE)</f>
        <v>61</v>
      </c>
      <c r="D164" s="34">
        <f>VLOOKUP(A164,'LHB v. LHP'!C:AH, 8, FALSE)</f>
        <v>114</v>
      </c>
      <c r="E164" s="34">
        <f>VLOOKUP(A164,'LHB v. LHP'!C:AH, 31, FALSE)</f>
        <v>28</v>
      </c>
      <c r="F164" s="35">
        <f>VLOOKUP(A164,'LHB v. LHP'!C:AH, 12, FALSE)</f>
        <v>2</v>
      </c>
      <c r="G164" s="35">
        <f>VLOOKUP(A164,'LHB v. LHP'!C:AH, 13, FALSE)</f>
        <v>1</v>
      </c>
      <c r="H164" s="35">
        <f>VLOOKUP(A164,'LHB v. LHP'!C:AH, 6, FALSE)</f>
        <v>1</v>
      </c>
      <c r="I164" s="35">
        <f>VLOOKUP(A164,'LHB v. LHP'!C:AH, 25, FALSE)</f>
        <v>1</v>
      </c>
      <c r="J164" s="35">
        <f>VLOOKUP(A164,'LHB v. LHP'!C:AH, 17, FALSE)</f>
        <v>2</v>
      </c>
      <c r="K164" s="36">
        <f>VLOOKUP(A164,'LHB v. LHP'!C:AH, 32, FALSE)</f>
        <v>2</v>
      </c>
      <c r="L164" s="31">
        <f t="shared" si="1"/>
        <v>1.868852459</v>
      </c>
      <c r="M164" s="17">
        <f t="shared" si="2"/>
        <v>0.6625</v>
      </c>
      <c r="N164" s="24">
        <f t="shared" si="3"/>
        <v>0.1458333333</v>
      </c>
      <c r="O164" s="24">
        <f t="shared" si="4"/>
        <v>0.03333333333</v>
      </c>
      <c r="P164" s="24">
        <f t="shared" si="5"/>
        <v>0.25</v>
      </c>
      <c r="Q164" s="24">
        <f t="shared" si="6"/>
        <v>0.008333333333</v>
      </c>
      <c r="R164" s="24">
        <f t="shared" si="7"/>
        <v>0.075</v>
      </c>
      <c r="S164" s="17">
        <f t="shared" si="8"/>
        <v>0.04166666667</v>
      </c>
      <c r="T164" s="31">
        <f t="shared" si="9"/>
        <v>1.216666667</v>
      </c>
      <c r="U164" s="37">
        <f t="shared" si="10"/>
        <v>3480.321272</v>
      </c>
      <c r="V164" s="32"/>
      <c r="W164" s="32"/>
      <c r="X164" s="32"/>
      <c r="Y164" s="32"/>
      <c r="Z164" s="32"/>
      <c r="AA164" s="32"/>
      <c r="AB164" s="32"/>
    </row>
    <row r="165">
      <c r="A165" s="4" t="s">
        <v>587</v>
      </c>
      <c r="B165" s="29"/>
      <c r="C165" s="28">
        <f>VLOOKUP(A165,'LHB v. LHP'!C:AH, 5, FALSE)</f>
        <v>84</v>
      </c>
      <c r="D165" s="34">
        <f>VLOOKUP(A165,'LHB v. LHP'!C:AH, 8, FALSE)</f>
        <v>141</v>
      </c>
      <c r="E165" s="34">
        <f>VLOOKUP(A165,'LHB v. LHP'!C:AH, 31, FALSE)</f>
        <v>27</v>
      </c>
      <c r="F165" s="35">
        <f>VLOOKUP(A165,'LHB v. LHP'!C:AH, 12, FALSE)</f>
        <v>8</v>
      </c>
      <c r="G165" s="35">
        <f>VLOOKUP(A165,'LHB v. LHP'!C:AH, 13, FALSE)</f>
        <v>0</v>
      </c>
      <c r="H165" s="35">
        <f>VLOOKUP(A165,'LHB v. LHP'!C:AH, 6, FALSE)</f>
        <v>1</v>
      </c>
      <c r="I165" s="35">
        <f>VLOOKUP(A165,'LHB v. LHP'!C:AH, 25, FALSE)</f>
        <v>3</v>
      </c>
      <c r="J165" s="35">
        <f>VLOOKUP(A165,'LHB v. LHP'!C:AH, 17, FALSE)</f>
        <v>13</v>
      </c>
      <c r="K165" s="36">
        <f>VLOOKUP(A165,'LHB v. LHP'!C:AH, 32, FALSE)</f>
        <v>0</v>
      </c>
      <c r="L165" s="31">
        <f t="shared" si="1"/>
        <v>1.678571429</v>
      </c>
      <c r="M165" s="17">
        <f t="shared" si="2"/>
        <v>0.5842696629</v>
      </c>
      <c r="N165" s="24">
        <f t="shared" si="3"/>
        <v>0.2434456929</v>
      </c>
      <c r="O165" s="24">
        <f t="shared" si="4"/>
        <v>0</v>
      </c>
      <c r="P165" s="24">
        <f t="shared" si="5"/>
        <v>0.2247191011</v>
      </c>
      <c r="Q165" s="24">
        <f t="shared" si="6"/>
        <v>0.02247191011</v>
      </c>
      <c r="R165" s="24">
        <f t="shared" si="7"/>
        <v>0.1498127341</v>
      </c>
      <c r="S165" s="17">
        <f t="shared" si="8"/>
        <v>0</v>
      </c>
      <c r="T165" s="31">
        <f t="shared" si="9"/>
        <v>1.224719101</v>
      </c>
      <c r="U165" s="37">
        <f t="shared" si="10"/>
        <v>3503.355567</v>
      </c>
      <c r="V165" s="32"/>
      <c r="W165" s="32"/>
      <c r="X165" s="32"/>
      <c r="Y165" s="32"/>
      <c r="Z165" s="32"/>
      <c r="AA165" s="32"/>
      <c r="AB165" s="32"/>
    </row>
    <row r="166">
      <c r="A166" s="4" t="s">
        <v>134</v>
      </c>
      <c r="B166" s="29"/>
      <c r="C166" s="28">
        <f>VLOOKUP(A166,'LHB v. LHP'!C:AH, 5, FALSE)</f>
        <v>54</v>
      </c>
      <c r="D166" s="34">
        <f>VLOOKUP(A166,'LHB v. LHP'!C:AH, 8, FALSE)</f>
        <v>108</v>
      </c>
      <c r="E166" s="34">
        <f>VLOOKUP(A166,'LHB v. LHP'!C:AH, 31, FALSE)</f>
        <v>23</v>
      </c>
      <c r="F166" s="35">
        <f>VLOOKUP(A166,'LHB v. LHP'!C:AH, 12, FALSE)</f>
        <v>4</v>
      </c>
      <c r="G166" s="35">
        <f>VLOOKUP(A166,'LHB v. LHP'!C:AH, 13, FALSE)</f>
        <v>2</v>
      </c>
      <c r="H166" s="35">
        <f>VLOOKUP(A166,'LHB v. LHP'!C:AH, 6, FALSE)</f>
        <v>0</v>
      </c>
      <c r="I166" s="35">
        <f>VLOOKUP(A166,'LHB v. LHP'!C:AH, 25, FALSE)</f>
        <v>0</v>
      </c>
      <c r="J166" s="35">
        <f>VLOOKUP(A166,'LHB v. LHP'!C:AH, 17, FALSE)</f>
        <v>7</v>
      </c>
      <c r="K166" s="36">
        <f>VLOOKUP(A166,'LHB v. LHP'!C:AH, 32, FALSE)</f>
        <v>4</v>
      </c>
      <c r="L166" s="31">
        <f t="shared" si="1"/>
        <v>2</v>
      </c>
      <c r="M166" s="17">
        <f t="shared" si="2"/>
        <v>0.6153846154</v>
      </c>
      <c r="N166" s="24">
        <f t="shared" si="3"/>
        <v>0.1923076923</v>
      </c>
      <c r="O166" s="24">
        <f t="shared" si="4"/>
        <v>0.06837606838</v>
      </c>
      <c r="P166" s="24">
        <f t="shared" si="5"/>
        <v>0.2136752137</v>
      </c>
      <c r="Q166" s="24">
        <f t="shared" si="6"/>
        <v>0</v>
      </c>
      <c r="R166" s="24">
        <f t="shared" si="7"/>
        <v>0.1196581197</v>
      </c>
      <c r="S166" s="17">
        <f t="shared" si="8"/>
        <v>0.08547008547</v>
      </c>
      <c r="T166" s="31">
        <f t="shared" si="9"/>
        <v>1.294871795</v>
      </c>
      <c r="U166" s="37">
        <f t="shared" si="10"/>
        <v>3704.030015</v>
      </c>
      <c r="V166" s="32"/>
      <c r="W166" s="32"/>
      <c r="X166" s="32"/>
      <c r="Y166" s="32"/>
      <c r="Z166" s="32"/>
      <c r="AA166" s="32"/>
      <c r="AB166" s="32"/>
    </row>
    <row r="167">
      <c r="A167" s="4" t="s">
        <v>272</v>
      </c>
      <c r="B167" s="29"/>
      <c r="C167" s="28">
        <f>VLOOKUP(A167,'LHB v. LHP'!C:AH, 5, FALSE)</f>
        <v>42</v>
      </c>
      <c r="D167" s="34">
        <f>VLOOKUP(A167,'LHB v. LHP'!C:AH, 8, FALSE)</f>
        <v>80</v>
      </c>
      <c r="E167" s="34">
        <f>VLOOKUP(A167,'LHB v. LHP'!C:AH, 31, FALSE)</f>
        <v>11</v>
      </c>
      <c r="F167" s="35">
        <f>VLOOKUP(A167,'LHB v. LHP'!C:AH, 12, FALSE)</f>
        <v>2</v>
      </c>
      <c r="G167" s="35">
        <f>VLOOKUP(A167,'LHB v. LHP'!C:AH, 13, FALSE)</f>
        <v>0</v>
      </c>
      <c r="H167" s="35">
        <f>VLOOKUP(A167,'LHB v. LHP'!C:AH, 6, FALSE)</f>
        <v>0</v>
      </c>
      <c r="I167" s="35">
        <f>VLOOKUP(A167,'LHB v. LHP'!C:AH, 25, FALSE)</f>
        <v>0</v>
      </c>
      <c r="J167" s="35">
        <f>VLOOKUP(A167,'LHB v. LHP'!C:AH, 17, FALSE)</f>
        <v>2</v>
      </c>
      <c r="K167" s="36">
        <f>VLOOKUP(A167,'LHB v. LHP'!C:AH, 32, FALSE)</f>
        <v>1</v>
      </c>
      <c r="L167" s="31">
        <f t="shared" si="1"/>
        <v>1.904761905</v>
      </c>
      <c r="M167" s="17">
        <f t="shared" si="2"/>
        <v>0.5242718447</v>
      </c>
      <c r="N167" s="24">
        <f t="shared" si="3"/>
        <v>0.1699029126</v>
      </c>
      <c r="O167" s="24">
        <f t="shared" si="4"/>
        <v>0</v>
      </c>
      <c r="P167" s="24">
        <f t="shared" si="5"/>
        <v>0.2427184466</v>
      </c>
      <c r="Q167" s="24">
        <f t="shared" si="6"/>
        <v>0</v>
      </c>
      <c r="R167" s="24">
        <f t="shared" si="7"/>
        <v>0.08737864078</v>
      </c>
      <c r="S167" s="17">
        <f t="shared" si="8"/>
        <v>0.02427184466</v>
      </c>
      <c r="T167" s="31">
        <f t="shared" si="9"/>
        <v>1.048543689</v>
      </c>
      <c r="U167" s="37">
        <f t="shared" si="10"/>
        <v>2999.399101</v>
      </c>
      <c r="V167" s="32"/>
      <c r="W167" s="32"/>
      <c r="X167" s="32"/>
      <c r="Y167" s="32"/>
      <c r="Z167" s="32"/>
      <c r="AA167" s="32"/>
      <c r="AB167" s="32"/>
    </row>
    <row r="168">
      <c r="A168" s="4" t="s">
        <v>523</v>
      </c>
      <c r="B168" s="29"/>
      <c r="C168" s="28">
        <f>VLOOKUP(A168,'LHB v. LHP'!C:AH, 5, FALSE)</f>
        <v>29</v>
      </c>
      <c r="D168" s="34">
        <f>VLOOKUP(A168,'LHB v. LHP'!C:AH, 8, FALSE)</f>
        <v>34</v>
      </c>
      <c r="E168" s="34">
        <f>VLOOKUP(A168,'LHB v. LHP'!C:AH, 31, FALSE)</f>
        <v>5</v>
      </c>
      <c r="F168" s="35">
        <f>VLOOKUP(A168,'LHB v. LHP'!C:AH, 12, FALSE)</f>
        <v>2</v>
      </c>
      <c r="G168" s="35">
        <f>VLOOKUP(A168,'LHB v. LHP'!C:AH, 13, FALSE)</f>
        <v>0</v>
      </c>
      <c r="H168" s="35">
        <f>VLOOKUP(A168,'LHB v. LHP'!C:AH, 6, FALSE)</f>
        <v>0</v>
      </c>
      <c r="I168" s="35">
        <f>VLOOKUP(A168,'LHB v. LHP'!C:AH, 25, FALSE)</f>
        <v>0</v>
      </c>
      <c r="J168" s="35">
        <f>VLOOKUP(A168,'LHB v. LHP'!C:AH, 17, FALSE)</f>
        <v>4</v>
      </c>
      <c r="K168" s="36">
        <f>VLOOKUP(A168,'LHB v. LHP'!C:AH, 32, FALSE)</f>
        <v>0</v>
      </c>
      <c r="L168" s="31">
        <f t="shared" si="1"/>
        <v>1.172413793</v>
      </c>
      <c r="M168" s="17">
        <f t="shared" si="2"/>
        <v>0.5625</v>
      </c>
      <c r="N168" s="24">
        <f t="shared" si="3"/>
        <v>0.21875</v>
      </c>
      <c r="O168" s="24">
        <f t="shared" si="4"/>
        <v>0</v>
      </c>
      <c r="P168" s="24">
        <f t="shared" si="5"/>
        <v>0.3125</v>
      </c>
      <c r="Q168" s="24">
        <f t="shared" si="6"/>
        <v>0</v>
      </c>
      <c r="R168" s="24">
        <f t="shared" si="7"/>
        <v>0.1375</v>
      </c>
      <c r="S168" s="17">
        <f t="shared" si="8"/>
        <v>0</v>
      </c>
      <c r="T168" s="31">
        <f t="shared" si="9"/>
        <v>1.23125</v>
      </c>
      <c r="U168" s="37">
        <f t="shared" si="10"/>
        <v>3522.037451</v>
      </c>
      <c r="V168" s="32"/>
      <c r="W168" s="32"/>
      <c r="X168" s="32"/>
      <c r="Y168" s="32"/>
      <c r="Z168" s="32"/>
      <c r="AA168" s="32"/>
      <c r="AB168" s="32"/>
    </row>
    <row r="169">
      <c r="A169" s="4" t="s">
        <v>409</v>
      </c>
      <c r="B169" s="29"/>
      <c r="C169" s="28">
        <f>VLOOKUP(A169,'LHB v. LHP'!C:AH, 5, FALSE)</f>
        <v>14</v>
      </c>
      <c r="D169" s="34">
        <f>VLOOKUP(A169,'LHB v. LHP'!C:AH, 8, FALSE)</f>
        <v>37</v>
      </c>
      <c r="E169" s="34">
        <f>VLOOKUP(A169,'LHB v. LHP'!C:AH, 31, FALSE)</f>
        <v>5</v>
      </c>
      <c r="F169" s="35">
        <f>VLOOKUP(A169,'LHB v. LHP'!C:AH, 12, FALSE)</f>
        <v>1</v>
      </c>
      <c r="G169" s="35">
        <f>VLOOKUP(A169,'LHB v. LHP'!C:AH, 13, FALSE)</f>
        <v>0</v>
      </c>
      <c r="H169" s="35">
        <f>VLOOKUP(A169,'LHB v. LHP'!C:AH, 6, FALSE)</f>
        <v>0</v>
      </c>
      <c r="I169" s="35">
        <f>VLOOKUP(A169,'LHB v. LHP'!C:AH, 25, FALSE)</f>
        <v>0</v>
      </c>
      <c r="J169" s="35">
        <f>VLOOKUP(A169,'LHB v. LHP'!C:AH, 17, FALSE)</f>
        <v>2</v>
      </c>
      <c r="K169" s="36">
        <f>VLOOKUP(A169,'LHB v. LHP'!C:AH, 32, FALSE)</f>
        <v>0</v>
      </c>
      <c r="L169" s="31">
        <f t="shared" si="1"/>
        <v>2.642857143</v>
      </c>
      <c r="M169" s="17">
        <f t="shared" si="2"/>
        <v>0.5521472393</v>
      </c>
      <c r="N169" s="24">
        <f t="shared" si="3"/>
        <v>0.1840490798</v>
      </c>
      <c r="O169" s="24">
        <f t="shared" si="4"/>
        <v>0</v>
      </c>
      <c r="P169" s="24">
        <f t="shared" si="5"/>
        <v>0.3067484663</v>
      </c>
      <c r="Q169" s="24">
        <f t="shared" si="6"/>
        <v>0</v>
      </c>
      <c r="R169" s="24">
        <f t="shared" si="7"/>
        <v>0.1104294479</v>
      </c>
      <c r="S169" s="17">
        <f t="shared" si="8"/>
        <v>0</v>
      </c>
      <c r="T169" s="31">
        <f t="shared" si="9"/>
        <v>1.153374233</v>
      </c>
      <c r="U169" s="37">
        <f t="shared" si="10"/>
        <v>3299.270859</v>
      </c>
      <c r="V169" s="32"/>
      <c r="W169" s="32"/>
      <c r="X169" s="32"/>
      <c r="Y169" s="32"/>
      <c r="Z169" s="32"/>
      <c r="AA169" s="32"/>
      <c r="AB169" s="32"/>
    </row>
    <row r="170">
      <c r="A170" s="4" t="s">
        <v>480</v>
      </c>
      <c r="B170" s="29"/>
      <c r="C170" s="28">
        <f>VLOOKUP(A170,'LHB v. LHP'!C:AH, 5, FALSE)</f>
        <v>24</v>
      </c>
      <c r="D170" s="34">
        <f>VLOOKUP(A170,'LHB v. LHP'!C:AH, 8, FALSE)</f>
        <v>48</v>
      </c>
      <c r="E170" s="34">
        <f>VLOOKUP(A170,'LHB v. LHP'!C:AH, 31, FALSE)</f>
        <v>12</v>
      </c>
      <c r="F170" s="35">
        <f>VLOOKUP(A170,'LHB v. LHP'!C:AH, 12, FALSE)</f>
        <v>2</v>
      </c>
      <c r="G170" s="35">
        <f>VLOOKUP(A170,'LHB v. LHP'!C:AH, 13, FALSE)</f>
        <v>0</v>
      </c>
      <c r="H170" s="35">
        <f>VLOOKUP(A170,'LHB v. LHP'!C:AH, 6, FALSE)</f>
        <v>0</v>
      </c>
      <c r="I170" s="35">
        <f>VLOOKUP(A170,'LHB v. LHP'!C:AH, 25, FALSE)</f>
        <v>0</v>
      </c>
      <c r="J170" s="35">
        <f>VLOOKUP(A170,'LHB v. LHP'!C:AH, 17, FALSE)</f>
        <v>4</v>
      </c>
      <c r="K170" s="36">
        <f>VLOOKUP(A170,'LHB v. LHP'!C:AH, 32, FALSE)</f>
        <v>0</v>
      </c>
      <c r="L170" s="31">
        <f t="shared" si="1"/>
        <v>2</v>
      </c>
      <c r="M170" s="17">
        <f t="shared" si="2"/>
        <v>0.6379310345</v>
      </c>
      <c r="N170" s="24">
        <f t="shared" si="3"/>
        <v>0.2011494253</v>
      </c>
      <c r="O170" s="24">
        <f t="shared" si="4"/>
        <v>0</v>
      </c>
      <c r="P170" s="24">
        <f t="shared" si="5"/>
        <v>0.2873563218</v>
      </c>
      <c r="Q170" s="24">
        <f t="shared" si="6"/>
        <v>0</v>
      </c>
      <c r="R170" s="24">
        <f t="shared" si="7"/>
        <v>0.1264367816</v>
      </c>
      <c r="S170" s="17">
        <f t="shared" si="8"/>
        <v>0</v>
      </c>
      <c r="T170" s="31">
        <f t="shared" si="9"/>
        <v>1.252873563</v>
      </c>
      <c r="U170" s="37">
        <f t="shared" si="10"/>
        <v>3583.892476</v>
      </c>
      <c r="V170" s="32"/>
      <c r="W170" s="32"/>
      <c r="X170" s="32"/>
      <c r="Y170" s="32"/>
      <c r="Z170" s="32"/>
      <c r="AA170" s="32"/>
      <c r="AB170" s="32"/>
    </row>
    <row r="171">
      <c r="A171" s="4" t="s">
        <v>520</v>
      </c>
      <c r="B171" s="29"/>
      <c r="C171" s="28">
        <f>VLOOKUP(A171,'LHB v. LHP'!C:AH, 5, FALSE)</f>
        <v>47</v>
      </c>
      <c r="D171" s="34">
        <f>VLOOKUP(A171,'LHB v. LHP'!C:AH, 8, FALSE)</f>
        <v>57</v>
      </c>
      <c r="E171" s="34">
        <f>VLOOKUP(A171,'LHB v. LHP'!C:AH, 31, FALSE)</f>
        <v>10</v>
      </c>
      <c r="F171" s="35">
        <f>VLOOKUP(A171,'LHB v. LHP'!C:AH, 12, FALSE)</f>
        <v>2</v>
      </c>
      <c r="G171" s="35">
        <f>VLOOKUP(A171,'LHB v. LHP'!C:AH, 13, FALSE)</f>
        <v>0</v>
      </c>
      <c r="H171" s="35">
        <f>VLOOKUP(A171,'LHB v. LHP'!C:AH, 6, FALSE)</f>
        <v>0</v>
      </c>
      <c r="I171" s="35">
        <f>VLOOKUP(A171,'LHB v. LHP'!C:AH, 25, FALSE)</f>
        <v>0</v>
      </c>
      <c r="J171" s="35">
        <f>VLOOKUP(A171,'LHB v. LHP'!C:AH, 17, FALSE)</f>
        <v>1</v>
      </c>
      <c r="K171" s="36">
        <f>VLOOKUP(A171,'LHB v. LHP'!C:AH, 32, FALSE)</f>
        <v>0</v>
      </c>
      <c r="L171" s="31">
        <f t="shared" si="1"/>
        <v>1.212765957</v>
      </c>
      <c r="M171" s="17">
        <f t="shared" si="2"/>
        <v>0.5737704918</v>
      </c>
      <c r="N171" s="24">
        <f t="shared" si="3"/>
        <v>0.1912568306</v>
      </c>
      <c r="O171" s="24">
        <f t="shared" si="4"/>
        <v>0</v>
      </c>
      <c r="P171" s="24">
        <f t="shared" si="5"/>
        <v>0.2732240437</v>
      </c>
      <c r="Q171" s="24">
        <f t="shared" si="6"/>
        <v>0</v>
      </c>
      <c r="R171" s="24">
        <f t="shared" si="7"/>
        <v>0.08743169399</v>
      </c>
      <c r="S171" s="17">
        <f t="shared" si="8"/>
        <v>0</v>
      </c>
      <c r="T171" s="31">
        <f t="shared" si="9"/>
        <v>1.12568306</v>
      </c>
      <c r="U171" s="37">
        <f t="shared" si="10"/>
        <v>3220.059205</v>
      </c>
      <c r="V171" s="32"/>
      <c r="W171" s="32"/>
      <c r="X171" s="32"/>
      <c r="Y171" s="32"/>
      <c r="Z171" s="32"/>
      <c r="AA171" s="32"/>
      <c r="AB171" s="32"/>
    </row>
    <row r="172">
      <c r="A172" s="4" t="s">
        <v>376</v>
      </c>
      <c r="B172" s="29"/>
      <c r="C172" s="28">
        <f>VLOOKUP(A172,'LHB v. LHP'!C:AH, 5, FALSE)</f>
        <v>19</v>
      </c>
      <c r="D172" s="34">
        <f>VLOOKUP(A172,'LHB v. LHP'!C:AH, 8, FALSE)</f>
        <v>33</v>
      </c>
      <c r="E172" s="34">
        <f>VLOOKUP(A172,'LHB v. LHP'!C:AH, 31, FALSE)</f>
        <v>5</v>
      </c>
      <c r="F172" s="35">
        <f>VLOOKUP(A172,'LHB v. LHP'!C:AH, 12, FALSE)</f>
        <v>0</v>
      </c>
      <c r="G172" s="35">
        <f>VLOOKUP(A172,'LHB v. LHP'!C:AH, 13, FALSE)</f>
        <v>0</v>
      </c>
      <c r="H172" s="35">
        <f>VLOOKUP(A172,'LHB v. LHP'!C:AH, 6, FALSE)</f>
        <v>0</v>
      </c>
      <c r="I172" s="35">
        <f>VLOOKUP(A172,'LHB v. LHP'!C:AH, 25, FALSE)</f>
        <v>1</v>
      </c>
      <c r="J172" s="35">
        <f>VLOOKUP(A172,'LHB v. LHP'!C:AH, 17, FALSE)</f>
        <v>6</v>
      </c>
      <c r="K172" s="36">
        <f>VLOOKUP(A172,'LHB v. LHP'!C:AH, 32, FALSE)</f>
        <v>0</v>
      </c>
      <c r="L172" s="31">
        <f t="shared" si="1"/>
        <v>1.736842105</v>
      </c>
      <c r="M172" s="17">
        <f t="shared" si="2"/>
        <v>0.5660377358</v>
      </c>
      <c r="N172" s="24">
        <f t="shared" si="3"/>
        <v>0.1572327044</v>
      </c>
      <c r="O172" s="24">
        <f t="shared" si="4"/>
        <v>0</v>
      </c>
      <c r="P172" s="24">
        <f t="shared" si="5"/>
        <v>0.3144654088</v>
      </c>
      <c r="Q172" s="24">
        <f t="shared" si="6"/>
        <v>0.01257861635</v>
      </c>
      <c r="R172" s="24">
        <f t="shared" si="7"/>
        <v>0.1635220126</v>
      </c>
      <c r="S172" s="17">
        <f t="shared" si="8"/>
        <v>0</v>
      </c>
      <c r="T172" s="31">
        <f t="shared" si="9"/>
        <v>1.213836478</v>
      </c>
      <c r="U172" s="37">
        <f t="shared" si="10"/>
        <v>3472.225409</v>
      </c>
      <c r="V172" s="32"/>
      <c r="W172" s="32"/>
      <c r="X172" s="32"/>
      <c r="Y172" s="32"/>
      <c r="Z172" s="32"/>
      <c r="AA172" s="32"/>
      <c r="AB172" s="32"/>
    </row>
    <row r="173">
      <c r="A173" s="4" t="s">
        <v>456</v>
      </c>
      <c r="B173" s="29"/>
      <c r="C173" s="28">
        <f>VLOOKUP(A173,'LHB v. LHP'!C:AH, 5, FALSE)</f>
        <v>18</v>
      </c>
      <c r="D173" s="34">
        <f>VLOOKUP(A173,'LHB v. LHP'!C:AH, 8, FALSE)</f>
        <v>30</v>
      </c>
      <c r="E173" s="34">
        <f>VLOOKUP(A173,'LHB v. LHP'!C:AH, 31, FALSE)</f>
        <v>3</v>
      </c>
      <c r="F173" s="35">
        <f>VLOOKUP(A173,'LHB v. LHP'!C:AH, 12, FALSE)</f>
        <v>3</v>
      </c>
      <c r="G173" s="35">
        <f>VLOOKUP(A173,'LHB v. LHP'!C:AH, 13, FALSE)</f>
        <v>0</v>
      </c>
      <c r="H173" s="35">
        <f>VLOOKUP(A173,'LHB v. LHP'!C:AH, 6, FALSE)</f>
        <v>0</v>
      </c>
      <c r="I173" s="35">
        <f>VLOOKUP(A173,'LHB v. LHP'!C:AH, 25, FALSE)</f>
        <v>0</v>
      </c>
      <c r="J173" s="35">
        <f>VLOOKUP(A173,'LHB v. LHP'!C:AH, 17, FALSE)</f>
        <v>2</v>
      </c>
      <c r="K173" s="36">
        <f>VLOOKUP(A173,'LHB v. LHP'!C:AH, 32, FALSE)</f>
        <v>0</v>
      </c>
      <c r="L173" s="31">
        <f t="shared" si="1"/>
        <v>1.666666667</v>
      </c>
      <c r="M173" s="17">
        <f t="shared" si="2"/>
        <v>0.5384615385</v>
      </c>
      <c r="N173" s="24">
        <f t="shared" si="3"/>
        <v>0.2564102564</v>
      </c>
      <c r="O173" s="24">
        <f t="shared" si="4"/>
        <v>0</v>
      </c>
      <c r="P173" s="24">
        <f t="shared" si="5"/>
        <v>0.3205128205</v>
      </c>
      <c r="Q173" s="24">
        <f t="shared" si="6"/>
        <v>0</v>
      </c>
      <c r="R173" s="24">
        <f t="shared" si="7"/>
        <v>0.1153846154</v>
      </c>
      <c r="S173" s="17">
        <f t="shared" si="8"/>
        <v>0</v>
      </c>
      <c r="T173" s="31">
        <f t="shared" si="9"/>
        <v>1.230769231</v>
      </c>
      <c r="U173" s="37">
        <f t="shared" si="10"/>
        <v>3520.662193</v>
      </c>
      <c r="V173" s="32"/>
      <c r="W173" s="32"/>
      <c r="X173" s="32"/>
      <c r="Y173" s="32"/>
      <c r="Z173" s="32"/>
      <c r="AA173" s="32"/>
      <c r="AB173" s="32"/>
    </row>
    <row r="174">
      <c r="A174" s="4" t="s">
        <v>588</v>
      </c>
      <c r="B174" s="29"/>
      <c r="C174" s="28">
        <f>VLOOKUP(A174,'LHB v. LHP'!C:AH, 5, FALSE)</f>
        <v>52</v>
      </c>
      <c r="D174" s="34">
        <f>VLOOKUP(A174,'LHB v. LHP'!C:AH, 8, FALSE)</f>
        <v>87</v>
      </c>
      <c r="E174" s="34">
        <f>VLOOKUP(A174,'LHB v. LHP'!C:AH, 31, FALSE)</f>
        <v>10</v>
      </c>
      <c r="F174" s="35">
        <f>VLOOKUP(A174,'LHB v. LHP'!C:AH, 12, FALSE)</f>
        <v>5</v>
      </c>
      <c r="G174" s="35">
        <f>VLOOKUP(A174,'LHB v. LHP'!C:AH, 13, FALSE)</f>
        <v>0</v>
      </c>
      <c r="H174" s="35">
        <f>VLOOKUP(A174,'LHB v. LHP'!C:AH, 6, FALSE)</f>
        <v>0</v>
      </c>
      <c r="I174" s="35">
        <f>VLOOKUP(A174,'LHB v. LHP'!C:AH, 25, FALSE)</f>
        <v>2</v>
      </c>
      <c r="J174" s="35">
        <f>VLOOKUP(A174,'LHB v. LHP'!C:AH, 17, FALSE)</f>
        <v>1</v>
      </c>
      <c r="K174" s="36">
        <f>VLOOKUP(A174,'LHB v. LHP'!C:AH, 32, FALSE)</f>
        <v>0</v>
      </c>
      <c r="L174" s="31">
        <f t="shared" si="1"/>
        <v>1.673076923</v>
      </c>
      <c r="M174" s="17">
        <f t="shared" si="2"/>
        <v>0.4929577465</v>
      </c>
      <c r="N174" s="24">
        <f t="shared" si="3"/>
        <v>0.234741784</v>
      </c>
      <c r="O174" s="24">
        <f t="shared" si="4"/>
        <v>0</v>
      </c>
      <c r="P174" s="24">
        <f t="shared" si="5"/>
        <v>0.234741784</v>
      </c>
      <c r="Q174" s="24">
        <f t="shared" si="6"/>
        <v>0.01877934272</v>
      </c>
      <c r="R174" s="24">
        <f t="shared" si="7"/>
        <v>0.07511737089</v>
      </c>
      <c r="S174" s="17">
        <f t="shared" si="8"/>
        <v>0</v>
      </c>
      <c r="T174" s="31">
        <f t="shared" si="9"/>
        <v>1.056338028</v>
      </c>
      <c r="U174" s="37">
        <f t="shared" si="10"/>
        <v>3021.695104</v>
      </c>
      <c r="V174" s="32"/>
      <c r="W174" s="32"/>
      <c r="X174" s="32"/>
      <c r="Y174" s="32"/>
      <c r="Z174" s="32"/>
      <c r="AA174" s="32"/>
      <c r="AB174" s="32"/>
    </row>
    <row r="175">
      <c r="A175" s="4" t="s">
        <v>603</v>
      </c>
      <c r="B175" s="29"/>
      <c r="C175" s="28">
        <f>VLOOKUP(A175,'LHB v. LHP'!C:AH, 5, FALSE)</f>
        <v>32</v>
      </c>
      <c r="D175" s="34">
        <f>VLOOKUP(A175,'LHB v. LHP'!C:AH, 8, FALSE)</f>
        <v>41</v>
      </c>
      <c r="E175" s="34">
        <f>VLOOKUP(A175,'LHB v. LHP'!C:AH, 31, FALSE)</f>
        <v>4</v>
      </c>
      <c r="F175" s="35">
        <f>VLOOKUP(A175,'LHB v. LHP'!C:AH, 12, FALSE)</f>
        <v>2</v>
      </c>
      <c r="G175" s="35">
        <f>VLOOKUP(A175,'LHB v. LHP'!C:AH, 13, FALSE)</f>
        <v>0</v>
      </c>
      <c r="H175" s="35">
        <f>VLOOKUP(A175,'LHB v. LHP'!C:AH, 6, FALSE)</f>
        <v>0</v>
      </c>
      <c r="I175" s="35">
        <f>VLOOKUP(A175,'LHB v. LHP'!C:AH, 25, FALSE)</f>
        <v>0</v>
      </c>
      <c r="J175" s="35">
        <f>VLOOKUP(A175,'LHB v. LHP'!C:AH, 17, FALSE)</f>
        <v>5</v>
      </c>
      <c r="K175" s="36">
        <f>VLOOKUP(A175,'LHB v. LHP'!C:AH, 32, FALSE)</f>
        <v>0</v>
      </c>
      <c r="L175" s="31">
        <f t="shared" si="1"/>
        <v>1.28125</v>
      </c>
      <c r="M175" s="17">
        <f t="shared" si="2"/>
        <v>0.5209580838</v>
      </c>
      <c r="N175" s="24">
        <f t="shared" si="3"/>
        <v>0.2095808383</v>
      </c>
      <c r="O175" s="24">
        <f t="shared" si="4"/>
        <v>0</v>
      </c>
      <c r="P175" s="24">
        <f t="shared" si="5"/>
        <v>0.2994011976</v>
      </c>
      <c r="Q175" s="24">
        <f t="shared" si="6"/>
        <v>0</v>
      </c>
      <c r="R175" s="24">
        <f t="shared" si="7"/>
        <v>0.1437125749</v>
      </c>
      <c r="S175" s="17">
        <f t="shared" si="8"/>
        <v>0</v>
      </c>
      <c r="T175" s="31">
        <f t="shared" si="9"/>
        <v>1.173652695</v>
      </c>
      <c r="U175" s="37">
        <f t="shared" si="10"/>
        <v>3357.278169</v>
      </c>
      <c r="V175" s="32"/>
      <c r="W175" s="32"/>
      <c r="X175" s="32"/>
      <c r="Y175" s="32"/>
      <c r="Z175" s="32"/>
      <c r="AA175" s="32"/>
      <c r="AB175" s="32"/>
    </row>
    <row r="176">
      <c r="A176" s="4" t="s">
        <v>101</v>
      </c>
      <c r="B176" s="29"/>
      <c r="C176" s="28">
        <f>VLOOKUP(A176,'LHB v. LHP'!C:AH, 5, FALSE)</f>
        <v>53</v>
      </c>
      <c r="D176" s="34">
        <f>VLOOKUP(A176,'LHB v. LHP'!C:AH, 8, FALSE)</f>
        <v>66</v>
      </c>
      <c r="E176" s="34">
        <f>VLOOKUP(A176,'LHB v. LHP'!C:AH, 31, FALSE)</f>
        <v>5</v>
      </c>
      <c r="F176" s="35">
        <f>VLOOKUP(A176,'LHB v. LHP'!C:AH, 12, FALSE)</f>
        <v>2</v>
      </c>
      <c r="G176" s="35">
        <f>VLOOKUP(A176,'LHB v. LHP'!C:AH, 13, FALSE)</f>
        <v>0</v>
      </c>
      <c r="H176" s="35">
        <f>VLOOKUP(A176,'LHB v. LHP'!C:AH, 6, FALSE)</f>
        <v>0</v>
      </c>
      <c r="I176" s="35">
        <f>VLOOKUP(A176,'LHB v. LHP'!C:AH, 25, FALSE)</f>
        <v>0</v>
      </c>
      <c r="J176" s="35">
        <f>VLOOKUP(A176,'LHB v. LHP'!C:AH, 17, FALSE)</f>
        <v>9</v>
      </c>
      <c r="K176" s="36">
        <f>VLOOKUP(A176,'LHB v. LHP'!C:AH, 32, FALSE)</f>
        <v>1</v>
      </c>
      <c r="L176" s="31">
        <f t="shared" si="1"/>
        <v>1.245283019</v>
      </c>
      <c r="M176" s="17">
        <f t="shared" si="2"/>
        <v>0.46875</v>
      </c>
      <c r="N176" s="24">
        <f t="shared" si="3"/>
        <v>0.1822916667</v>
      </c>
      <c r="O176" s="24">
        <f t="shared" si="4"/>
        <v>0</v>
      </c>
      <c r="P176" s="24">
        <f t="shared" si="5"/>
        <v>0.2604166667</v>
      </c>
      <c r="Q176" s="24">
        <f t="shared" si="6"/>
        <v>0</v>
      </c>
      <c r="R176" s="24">
        <f t="shared" si="7"/>
        <v>0.1666666667</v>
      </c>
      <c r="S176" s="17">
        <f t="shared" si="8"/>
        <v>0.02604166667</v>
      </c>
      <c r="T176" s="31">
        <f t="shared" si="9"/>
        <v>1.104166667</v>
      </c>
      <c r="U176" s="37">
        <f t="shared" si="10"/>
        <v>3158.510743</v>
      </c>
      <c r="V176" s="32"/>
      <c r="W176" s="32"/>
      <c r="X176" s="32"/>
      <c r="Y176" s="32"/>
      <c r="Z176" s="32"/>
      <c r="AA176" s="32"/>
      <c r="AB176" s="32"/>
    </row>
    <row r="177">
      <c r="A177" s="4" t="s">
        <v>569</v>
      </c>
      <c r="B177" s="29"/>
      <c r="C177" s="28">
        <f>VLOOKUP(A177,'LHB v. LHP'!C:AH, 5, FALSE)</f>
        <v>49</v>
      </c>
      <c r="D177" s="34">
        <f>VLOOKUP(A177,'LHB v. LHP'!C:AH, 8, FALSE)</f>
        <v>98</v>
      </c>
      <c r="E177" s="34">
        <f>VLOOKUP(A177,'LHB v. LHP'!C:AH, 31, FALSE)</f>
        <v>16</v>
      </c>
      <c r="F177" s="35">
        <f>VLOOKUP(A177,'LHB v. LHP'!C:AH, 12, FALSE)</f>
        <v>2</v>
      </c>
      <c r="G177" s="35">
        <f>VLOOKUP(A177,'LHB v. LHP'!C:AH, 13, FALSE)</f>
        <v>0</v>
      </c>
      <c r="H177" s="35">
        <f>VLOOKUP(A177,'LHB v. LHP'!C:AH, 6, FALSE)</f>
        <v>0</v>
      </c>
      <c r="I177" s="35">
        <f>VLOOKUP(A177,'LHB v. LHP'!C:AH, 25, FALSE)</f>
        <v>1</v>
      </c>
      <c r="J177" s="35">
        <f>VLOOKUP(A177,'LHB v. LHP'!C:AH, 17, FALSE)</f>
        <v>5</v>
      </c>
      <c r="K177" s="36">
        <f>VLOOKUP(A177,'LHB v. LHP'!C:AH, 32, FALSE)</f>
        <v>-1</v>
      </c>
      <c r="L177" s="31">
        <f t="shared" si="1"/>
        <v>2</v>
      </c>
      <c r="M177" s="17">
        <f t="shared" si="2"/>
        <v>0.5491071429</v>
      </c>
      <c r="N177" s="24">
        <f t="shared" si="3"/>
        <v>0.15625</v>
      </c>
      <c r="O177" s="24">
        <f t="shared" si="4"/>
        <v>0</v>
      </c>
      <c r="P177" s="24">
        <f t="shared" si="5"/>
        <v>0.2232142857</v>
      </c>
      <c r="Q177" s="24">
        <f t="shared" si="6"/>
        <v>0.008928571429</v>
      </c>
      <c r="R177" s="24">
        <f t="shared" si="7"/>
        <v>0.1071428571</v>
      </c>
      <c r="S177" s="17">
        <f t="shared" si="8"/>
        <v>-0.02232142857</v>
      </c>
      <c r="T177" s="31">
        <f t="shared" si="9"/>
        <v>1.022321429</v>
      </c>
      <c r="U177" s="37">
        <f t="shared" si="10"/>
        <v>2924.389327</v>
      </c>
      <c r="V177" s="32"/>
      <c r="W177" s="32"/>
      <c r="X177" s="32"/>
      <c r="Y177" s="32"/>
      <c r="Z177" s="32"/>
      <c r="AA177" s="32"/>
      <c r="AB177" s="32"/>
    </row>
    <row r="178">
      <c r="A178" s="4" t="s">
        <v>475</v>
      </c>
      <c r="B178" s="29"/>
      <c r="C178" s="28">
        <f>VLOOKUP(A178,'LHB v. LHP'!C:AH, 5, FALSE)</f>
        <v>75</v>
      </c>
      <c r="D178" s="34">
        <f>VLOOKUP(A178,'LHB v. LHP'!C:AH, 8, FALSE)</f>
        <v>125</v>
      </c>
      <c r="E178" s="34">
        <f>VLOOKUP(A178,'LHB v. LHP'!C:AH, 31, FALSE)</f>
        <v>19</v>
      </c>
      <c r="F178" s="35">
        <f>VLOOKUP(A178,'LHB v. LHP'!C:AH, 12, FALSE)</f>
        <v>9</v>
      </c>
      <c r="G178" s="35">
        <f>VLOOKUP(A178,'LHB v. LHP'!C:AH, 13, FALSE)</f>
        <v>1</v>
      </c>
      <c r="H178" s="35">
        <f>VLOOKUP(A178,'LHB v. LHP'!C:AH, 6, FALSE)</f>
        <v>0</v>
      </c>
      <c r="I178" s="35">
        <f>VLOOKUP(A178,'LHB v. LHP'!C:AH, 25, FALSE)</f>
        <v>1</v>
      </c>
      <c r="J178" s="35">
        <f>VLOOKUP(A178,'LHB v. LHP'!C:AH, 17, FALSE)</f>
        <v>10</v>
      </c>
      <c r="K178" s="36">
        <f>VLOOKUP(A178,'LHB v. LHP'!C:AH, 32, FALSE)</f>
        <v>0</v>
      </c>
      <c r="L178" s="31">
        <f t="shared" si="1"/>
        <v>1.666666667</v>
      </c>
      <c r="M178" s="17">
        <f t="shared" si="2"/>
        <v>0.5258964143</v>
      </c>
      <c r="N178" s="24">
        <f t="shared" si="3"/>
        <v>0.2788844622</v>
      </c>
      <c r="O178" s="24">
        <f t="shared" si="4"/>
        <v>0.03187250996</v>
      </c>
      <c r="P178" s="24">
        <f t="shared" si="5"/>
        <v>0.1992031873</v>
      </c>
      <c r="Q178" s="24">
        <f t="shared" si="6"/>
        <v>0.00796812749</v>
      </c>
      <c r="R178" s="24">
        <f t="shared" si="7"/>
        <v>0.1354581673</v>
      </c>
      <c r="S178" s="17">
        <f t="shared" si="8"/>
        <v>0</v>
      </c>
      <c r="T178" s="31">
        <f t="shared" si="9"/>
        <v>1.179282869</v>
      </c>
      <c r="U178" s="37">
        <f t="shared" si="10"/>
        <v>3373.383495</v>
      </c>
      <c r="V178" s="32"/>
      <c r="W178" s="32"/>
      <c r="X178" s="32"/>
      <c r="Y178" s="32"/>
      <c r="Z178" s="32"/>
      <c r="AA178" s="32"/>
      <c r="AB178" s="32"/>
    </row>
    <row r="179">
      <c r="A179" s="4" t="s">
        <v>604</v>
      </c>
      <c r="B179" s="29"/>
      <c r="C179" s="28">
        <f>VLOOKUP(A179,'LHB v. LHP'!C:AH, 5, FALSE)</f>
        <v>29</v>
      </c>
      <c r="D179" s="34">
        <f>VLOOKUP(A179,'LHB v. LHP'!C:AH, 8, FALSE)</f>
        <v>52</v>
      </c>
      <c r="E179" s="34">
        <f>VLOOKUP(A179,'LHB v. LHP'!C:AH, 31, FALSE)</f>
        <v>13</v>
      </c>
      <c r="F179" s="35">
        <f>VLOOKUP(A179,'LHB v. LHP'!C:AH, 12, FALSE)</f>
        <v>3</v>
      </c>
      <c r="G179" s="35">
        <f>VLOOKUP(A179,'LHB v. LHP'!C:AH, 13, FALSE)</f>
        <v>0</v>
      </c>
      <c r="H179" s="35">
        <f>VLOOKUP(A179,'LHB v. LHP'!C:AH, 6, FALSE)</f>
        <v>0</v>
      </c>
      <c r="I179" s="35">
        <f>VLOOKUP(A179,'LHB v. LHP'!C:AH, 25, FALSE)</f>
        <v>1</v>
      </c>
      <c r="J179" s="35">
        <f>VLOOKUP(A179,'LHB v. LHP'!C:AH, 17, FALSE)</f>
        <v>1</v>
      </c>
      <c r="K179" s="36">
        <f>VLOOKUP(A179,'LHB v. LHP'!C:AH, 32, FALSE)</f>
        <v>-1</v>
      </c>
      <c r="L179" s="31">
        <f t="shared" si="1"/>
        <v>1.793103448</v>
      </c>
      <c r="M179" s="17">
        <f t="shared" si="2"/>
        <v>0.6404494382</v>
      </c>
      <c r="N179" s="24">
        <f t="shared" si="3"/>
        <v>0.2247191011</v>
      </c>
      <c r="O179" s="24">
        <f t="shared" si="4"/>
        <v>0</v>
      </c>
      <c r="P179" s="24">
        <f t="shared" si="5"/>
        <v>0.2808988764</v>
      </c>
      <c r="Q179" s="24">
        <f t="shared" si="6"/>
        <v>0.01123595506</v>
      </c>
      <c r="R179" s="24">
        <f t="shared" si="7"/>
        <v>0.08988764045</v>
      </c>
      <c r="S179" s="17">
        <f t="shared" si="8"/>
        <v>-0.02808988764</v>
      </c>
      <c r="T179" s="31">
        <f t="shared" si="9"/>
        <v>1.219101124</v>
      </c>
      <c r="U179" s="37">
        <f t="shared" si="10"/>
        <v>3487.285128</v>
      </c>
      <c r="V179" s="32"/>
      <c r="W179" s="32"/>
      <c r="X179" s="32"/>
      <c r="Y179" s="32"/>
      <c r="Z179" s="32"/>
      <c r="AA179" s="32"/>
      <c r="AB179" s="32"/>
    </row>
    <row r="180">
      <c r="A180" s="4" t="s">
        <v>248</v>
      </c>
      <c r="B180" s="29"/>
      <c r="C180" s="28">
        <f>VLOOKUP(A180,'LHB v. LHP'!C:AH, 5, FALSE)</f>
        <v>51</v>
      </c>
      <c r="D180" s="34">
        <f>VLOOKUP(A180,'LHB v. LHP'!C:AH, 8, FALSE)</f>
        <v>65</v>
      </c>
      <c r="E180" s="34">
        <f>VLOOKUP(A180,'LHB v. LHP'!C:AH, 31, FALSE)</f>
        <v>11</v>
      </c>
      <c r="F180" s="35">
        <f>VLOOKUP(A180,'LHB v. LHP'!C:AH, 12, FALSE)</f>
        <v>3</v>
      </c>
      <c r="G180" s="35">
        <f>VLOOKUP(A180,'LHB v. LHP'!C:AH, 13, FALSE)</f>
        <v>0</v>
      </c>
      <c r="H180" s="35">
        <f>VLOOKUP(A180,'LHB v. LHP'!C:AH, 6, FALSE)</f>
        <v>0</v>
      </c>
      <c r="I180" s="35">
        <f>VLOOKUP(A180,'LHB v. LHP'!C:AH, 25, FALSE)</f>
        <v>0</v>
      </c>
      <c r="J180" s="35">
        <f>VLOOKUP(A180,'LHB v. LHP'!C:AH, 17, FALSE)</f>
        <v>6</v>
      </c>
      <c r="K180" s="36">
        <f>VLOOKUP(A180,'LHB v. LHP'!C:AH, 32, FALSE)</f>
        <v>0</v>
      </c>
      <c r="L180" s="31">
        <f t="shared" si="1"/>
        <v>1.274509804</v>
      </c>
      <c r="M180" s="17">
        <f t="shared" si="2"/>
        <v>0.5654450262</v>
      </c>
      <c r="N180" s="24">
        <f t="shared" si="3"/>
        <v>0.2094240838</v>
      </c>
      <c r="O180" s="24">
        <f t="shared" si="4"/>
        <v>0</v>
      </c>
      <c r="P180" s="24">
        <f t="shared" si="5"/>
        <v>0.2617801047</v>
      </c>
      <c r="Q180" s="24">
        <f t="shared" si="6"/>
        <v>0</v>
      </c>
      <c r="R180" s="24">
        <f t="shared" si="7"/>
        <v>0.1361256545</v>
      </c>
      <c r="S180" s="17">
        <f t="shared" si="8"/>
        <v>0</v>
      </c>
      <c r="T180" s="31">
        <f t="shared" si="9"/>
        <v>1.172774869</v>
      </c>
      <c r="U180" s="37">
        <f t="shared" si="10"/>
        <v>3354.767116</v>
      </c>
      <c r="V180" s="32"/>
      <c r="W180" s="32"/>
      <c r="X180" s="32"/>
      <c r="Y180" s="32"/>
      <c r="Z180" s="32"/>
      <c r="AA180" s="32"/>
      <c r="AB180" s="32"/>
    </row>
    <row r="181">
      <c r="A181" s="4" t="s">
        <v>557</v>
      </c>
      <c r="B181" s="29"/>
      <c r="C181" s="28">
        <f>VLOOKUP(A181,'LHB v. LHP'!C:AH, 5, FALSE)</f>
        <v>19</v>
      </c>
      <c r="D181" s="34">
        <f>VLOOKUP(A181,'LHB v. LHP'!C:AH, 8, FALSE)</f>
        <v>35</v>
      </c>
      <c r="E181" s="34">
        <f>VLOOKUP(A181,'LHB v. LHP'!C:AH, 31, FALSE)</f>
        <v>9</v>
      </c>
      <c r="F181" s="35">
        <f>VLOOKUP(A181,'LHB v. LHP'!C:AH, 12, FALSE)</f>
        <v>1</v>
      </c>
      <c r="G181" s="35">
        <f>VLOOKUP(A181,'LHB v. LHP'!C:AH, 13, FALSE)</f>
        <v>0</v>
      </c>
      <c r="H181" s="35">
        <f>VLOOKUP(A181,'LHB v. LHP'!C:AH, 6, FALSE)</f>
        <v>0</v>
      </c>
      <c r="I181" s="35">
        <f>VLOOKUP(A181,'LHB v. LHP'!C:AH, 25, FALSE)</f>
        <v>0</v>
      </c>
      <c r="J181" s="35">
        <f>VLOOKUP(A181,'LHB v. LHP'!C:AH, 17, FALSE)</f>
        <v>3</v>
      </c>
      <c r="K181" s="36">
        <f>VLOOKUP(A181,'LHB v. LHP'!C:AH, 32, FALSE)</f>
        <v>0</v>
      </c>
      <c r="L181" s="31">
        <f t="shared" si="1"/>
        <v>1.842105263</v>
      </c>
      <c r="M181" s="17">
        <f t="shared" si="2"/>
        <v>0.6335403727</v>
      </c>
      <c r="N181" s="24">
        <f t="shared" si="3"/>
        <v>0.1863354037</v>
      </c>
      <c r="O181" s="24">
        <f t="shared" si="4"/>
        <v>0</v>
      </c>
      <c r="P181" s="24">
        <f t="shared" si="5"/>
        <v>0.3105590062</v>
      </c>
      <c r="Q181" s="24">
        <f t="shared" si="6"/>
        <v>0</v>
      </c>
      <c r="R181" s="24">
        <f t="shared" si="7"/>
        <v>0.1242236025</v>
      </c>
      <c r="S181" s="17">
        <f t="shared" si="8"/>
        <v>0</v>
      </c>
      <c r="T181" s="31">
        <f t="shared" si="9"/>
        <v>1.254658385</v>
      </c>
      <c r="U181" s="37">
        <f t="shared" si="10"/>
        <v>3588.998027</v>
      </c>
      <c r="V181" s="32"/>
      <c r="W181" s="32"/>
      <c r="X181" s="32"/>
      <c r="Y181" s="32"/>
      <c r="Z181" s="32"/>
      <c r="AA181" s="32"/>
      <c r="AB181" s="32"/>
    </row>
    <row r="182">
      <c r="A182" s="4" t="s">
        <v>558</v>
      </c>
      <c r="B182" s="29"/>
      <c r="C182" s="28">
        <f>VLOOKUP(A182,'LHB v. LHP'!C:AH, 5, FALSE)</f>
        <v>42</v>
      </c>
      <c r="D182" s="34">
        <f>VLOOKUP(A182,'LHB v. LHP'!C:AH, 8, FALSE)</f>
        <v>60</v>
      </c>
      <c r="E182" s="34">
        <f>VLOOKUP(A182,'LHB v. LHP'!C:AH, 31, FALSE)</f>
        <v>7</v>
      </c>
      <c r="F182" s="35">
        <f>VLOOKUP(A182,'LHB v. LHP'!C:AH, 12, FALSE)</f>
        <v>0</v>
      </c>
      <c r="G182" s="35">
        <f>VLOOKUP(A182,'LHB v. LHP'!C:AH, 13, FALSE)</f>
        <v>0</v>
      </c>
      <c r="H182" s="35">
        <f>VLOOKUP(A182,'LHB v. LHP'!C:AH, 6, FALSE)</f>
        <v>0</v>
      </c>
      <c r="I182" s="35">
        <f>VLOOKUP(A182,'LHB v. LHP'!C:AH, 25, FALSE)</f>
        <v>0</v>
      </c>
      <c r="J182" s="35">
        <f>VLOOKUP(A182,'LHB v. LHP'!C:AH, 17, FALSE)</f>
        <v>7</v>
      </c>
      <c r="K182" s="36">
        <f>VLOOKUP(A182,'LHB v. LHP'!C:AH, 32, FALSE)</f>
        <v>0</v>
      </c>
      <c r="L182" s="31">
        <f t="shared" si="1"/>
        <v>1.428571429</v>
      </c>
      <c r="M182" s="17">
        <f t="shared" si="2"/>
        <v>0.5161290323</v>
      </c>
      <c r="N182" s="24">
        <f t="shared" si="3"/>
        <v>0.1344086022</v>
      </c>
      <c r="O182" s="24">
        <f t="shared" si="4"/>
        <v>0</v>
      </c>
      <c r="P182" s="24">
        <f t="shared" si="5"/>
        <v>0.2688172043</v>
      </c>
      <c r="Q182" s="24">
        <f t="shared" si="6"/>
        <v>0</v>
      </c>
      <c r="R182" s="24">
        <f t="shared" si="7"/>
        <v>0.1505376344</v>
      </c>
      <c r="S182" s="17">
        <f t="shared" si="8"/>
        <v>0</v>
      </c>
      <c r="T182" s="31">
        <f t="shared" si="9"/>
        <v>1.069892473</v>
      </c>
      <c r="U182" s="37">
        <f t="shared" si="10"/>
        <v>3060.468109</v>
      </c>
      <c r="V182" s="32"/>
      <c r="W182" s="32"/>
      <c r="X182" s="32"/>
      <c r="Y182" s="32"/>
      <c r="Z182" s="32"/>
      <c r="AA182" s="32"/>
      <c r="AB182" s="32"/>
    </row>
    <row r="183">
      <c r="A183" s="4" t="s">
        <v>559</v>
      </c>
      <c r="B183" s="29"/>
      <c r="C183" s="28">
        <f>VLOOKUP(A183,'LHB v. LHP'!C:AH, 5, FALSE)</f>
        <v>37</v>
      </c>
      <c r="D183" s="34">
        <f>VLOOKUP(A183,'LHB v. LHP'!C:AH, 8, FALSE)</f>
        <v>45</v>
      </c>
      <c r="E183" s="34">
        <f>VLOOKUP(A183,'LHB v. LHP'!C:AH, 31, FALSE)</f>
        <v>7</v>
      </c>
      <c r="F183" s="35">
        <f>VLOOKUP(A183,'LHB v. LHP'!C:AH, 12, FALSE)</f>
        <v>0</v>
      </c>
      <c r="G183" s="35">
        <f>VLOOKUP(A183,'LHB v. LHP'!C:AH, 13, FALSE)</f>
        <v>0</v>
      </c>
      <c r="H183" s="35">
        <f>VLOOKUP(A183,'LHB v. LHP'!C:AH, 6, FALSE)</f>
        <v>0</v>
      </c>
      <c r="I183" s="35">
        <f>VLOOKUP(A183,'LHB v. LHP'!C:AH, 25, FALSE)</f>
        <v>0</v>
      </c>
      <c r="J183" s="35">
        <f>VLOOKUP(A183,'LHB v. LHP'!C:AH, 17, FALSE)</f>
        <v>7</v>
      </c>
      <c r="K183" s="36">
        <f>VLOOKUP(A183,'LHB v. LHP'!C:AH, 32, FALSE)</f>
        <v>0</v>
      </c>
      <c r="L183" s="31">
        <f t="shared" si="1"/>
        <v>1.216216216</v>
      </c>
      <c r="M183" s="17">
        <f t="shared" si="2"/>
        <v>0.5614035088</v>
      </c>
      <c r="N183" s="24">
        <f t="shared" si="3"/>
        <v>0.1461988304</v>
      </c>
      <c r="O183" s="24">
        <f t="shared" si="4"/>
        <v>0</v>
      </c>
      <c r="P183" s="24">
        <f t="shared" si="5"/>
        <v>0.2923976608</v>
      </c>
      <c r="Q183" s="24">
        <f t="shared" si="6"/>
        <v>0</v>
      </c>
      <c r="R183" s="24">
        <f t="shared" si="7"/>
        <v>0.1637426901</v>
      </c>
      <c r="S183" s="17">
        <f t="shared" si="8"/>
        <v>0</v>
      </c>
      <c r="T183" s="31">
        <f t="shared" si="9"/>
        <v>1.16374269</v>
      </c>
      <c r="U183" s="37">
        <f t="shared" si="10"/>
        <v>3328.930224</v>
      </c>
      <c r="V183" s="32"/>
      <c r="W183" s="32"/>
      <c r="X183" s="32"/>
      <c r="Y183" s="32"/>
      <c r="Z183" s="32"/>
      <c r="AA183" s="32"/>
      <c r="AB183" s="32"/>
    </row>
    <row r="184">
      <c r="A184" s="4" t="s">
        <v>470</v>
      </c>
      <c r="B184" s="29"/>
      <c r="C184" s="28">
        <f>VLOOKUP(A184,'LHB v. LHP'!C:AH, 5, FALSE)</f>
        <v>31</v>
      </c>
      <c r="D184" s="34">
        <f>VLOOKUP(A184,'LHB v. LHP'!C:AH, 8, FALSE)</f>
        <v>68</v>
      </c>
      <c r="E184" s="34">
        <f>VLOOKUP(A184,'LHB v. LHP'!C:AH, 31, FALSE)</f>
        <v>14</v>
      </c>
      <c r="F184" s="35">
        <f>VLOOKUP(A184,'LHB v. LHP'!C:AH, 12, FALSE)</f>
        <v>1</v>
      </c>
      <c r="G184" s="35">
        <f>VLOOKUP(A184,'LHB v. LHP'!C:AH, 13, FALSE)</f>
        <v>0</v>
      </c>
      <c r="H184" s="35">
        <f>VLOOKUP(A184,'LHB v. LHP'!C:AH, 6, FALSE)</f>
        <v>0</v>
      </c>
      <c r="I184" s="35">
        <f>VLOOKUP(A184,'LHB v. LHP'!C:AH, 25, FALSE)</f>
        <v>2</v>
      </c>
      <c r="J184" s="35">
        <f>VLOOKUP(A184,'LHB v. LHP'!C:AH, 17, FALSE)</f>
        <v>3</v>
      </c>
      <c r="K184" s="36">
        <f>VLOOKUP(A184,'LHB v. LHP'!C:AH, 32, FALSE)</f>
        <v>0</v>
      </c>
      <c r="L184" s="31">
        <f t="shared" si="1"/>
        <v>2.193548387</v>
      </c>
      <c r="M184" s="17">
        <f t="shared" si="2"/>
        <v>0.6030927835</v>
      </c>
      <c r="N184" s="24">
        <f t="shared" si="3"/>
        <v>0.1546391753</v>
      </c>
      <c r="O184" s="24">
        <f t="shared" si="4"/>
        <v>0</v>
      </c>
      <c r="P184" s="24">
        <f t="shared" si="5"/>
        <v>0.2577319588</v>
      </c>
      <c r="Q184" s="24">
        <f t="shared" si="6"/>
        <v>0.0206185567</v>
      </c>
      <c r="R184" s="24">
        <f t="shared" si="7"/>
        <v>0.1030927835</v>
      </c>
      <c r="S184" s="17">
        <f t="shared" si="8"/>
        <v>0</v>
      </c>
      <c r="T184" s="31">
        <f t="shared" si="9"/>
        <v>1.139175258</v>
      </c>
      <c r="U184" s="37">
        <f t="shared" si="10"/>
        <v>3258.654149</v>
      </c>
      <c r="V184" s="32"/>
      <c r="W184" s="32"/>
      <c r="X184" s="32"/>
      <c r="Y184" s="32"/>
      <c r="Z184" s="32"/>
      <c r="AA184" s="32"/>
      <c r="AB184" s="32"/>
    </row>
    <row r="185">
      <c r="A185" s="4" t="s">
        <v>515</v>
      </c>
      <c r="B185" s="29"/>
      <c r="C185" s="28">
        <f>VLOOKUP(A185,'LHB v. LHP'!C:AH, 5, FALSE)</f>
        <v>31</v>
      </c>
      <c r="D185" s="34">
        <f>VLOOKUP(A185,'LHB v. LHP'!C:AH, 8, FALSE)</f>
        <v>41</v>
      </c>
      <c r="E185" s="34">
        <f>VLOOKUP(A185,'LHB v. LHP'!C:AH, 31, FALSE)</f>
        <v>6</v>
      </c>
      <c r="F185" s="35">
        <f>VLOOKUP(A185,'LHB v. LHP'!C:AH, 12, FALSE)</f>
        <v>0</v>
      </c>
      <c r="G185" s="35">
        <f>VLOOKUP(A185,'LHB v. LHP'!C:AH, 13, FALSE)</f>
        <v>0</v>
      </c>
      <c r="H185" s="35">
        <f>VLOOKUP(A185,'LHB v. LHP'!C:AH, 6, FALSE)</f>
        <v>0</v>
      </c>
      <c r="I185" s="35">
        <f>VLOOKUP(A185,'LHB v. LHP'!C:AH, 25, FALSE)</f>
        <v>1</v>
      </c>
      <c r="J185" s="35">
        <f>VLOOKUP(A185,'LHB v. LHP'!C:AH, 17, FALSE)</f>
        <v>3</v>
      </c>
      <c r="K185" s="36">
        <f>VLOOKUP(A185,'LHB v. LHP'!C:AH, 32, FALSE)</f>
        <v>-1</v>
      </c>
      <c r="L185" s="31">
        <f t="shared" si="1"/>
        <v>1.322580645</v>
      </c>
      <c r="M185" s="17">
        <f t="shared" si="2"/>
        <v>0.5568862275</v>
      </c>
      <c r="N185" s="24">
        <f t="shared" si="3"/>
        <v>0.1497005988</v>
      </c>
      <c r="O185" s="24">
        <f t="shared" si="4"/>
        <v>0</v>
      </c>
      <c r="P185" s="24">
        <f t="shared" si="5"/>
        <v>0.2994011976</v>
      </c>
      <c r="Q185" s="24">
        <f t="shared" si="6"/>
        <v>0.0119760479</v>
      </c>
      <c r="R185" s="24">
        <f t="shared" si="7"/>
        <v>0.119760479</v>
      </c>
      <c r="S185" s="17">
        <f t="shared" si="8"/>
        <v>-0.02994011976</v>
      </c>
      <c r="T185" s="31">
        <f t="shared" si="9"/>
        <v>1.107784431</v>
      </c>
      <c r="U185" s="37">
        <f t="shared" si="10"/>
        <v>3168.859496</v>
      </c>
      <c r="V185" s="32"/>
      <c r="W185" s="32"/>
      <c r="X185" s="32"/>
      <c r="Y185" s="32"/>
      <c r="Z185" s="32"/>
      <c r="AA185" s="32"/>
      <c r="AB185" s="32"/>
    </row>
    <row r="186">
      <c r="A186" s="4" t="s">
        <v>506</v>
      </c>
      <c r="B186" s="29"/>
      <c r="C186" s="28">
        <f>VLOOKUP(A186,'LHB v. LHP'!C:AH, 5, FALSE)</f>
        <v>76</v>
      </c>
      <c r="D186" s="34">
        <f>VLOOKUP(A186,'LHB v. LHP'!C:AH, 8, FALSE)</f>
        <v>140</v>
      </c>
      <c r="E186" s="34">
        <f>VLOOKUP(A186,'LHB v. LHP'!C:AH, 31, FALSE)</f>
        <v>22</v>
      </c>
      <c r="F186" s="35">
        <f>VLOOKUP(A186,'LHB v. LHP'!C:AH, 12, FALSE)</f>
        <v>10</v>
      </c>
      <c r="G186" s="35">
        <f>VLOOKUP(A186,'LHB v. LHP'!C:AH, 13, FALSE)</f>
        <v>0</v>
      </c>
      <c r="H186" s="35">
        <f>VLOOKUP(A186,'LHB v. LHP'!C:AH, 6, FALSE)</f>
        <v>0</v>
      </c>
      <c r="I186" s="35">
        <f>VLOOKUP(A186,'LHB v. LHP'!C:AH, 25, FALSE)</f>
        <v>2</v>
      </c>
      <c r="J186" s="35">
        <f>VLOOKUP(A186,'LHB v. LHP'!C:AH, 17, FALSE)</f>
        <v>16</v>
      </c>
      <c r="K186" s="36">
        <f>VLOOKUP(A186,'LHB v. LHP'!C:AH, 32, FALSE)</f>
        <v>0</v>
      </c>
      <c r="L186" s="31">
        <f t="shared" si="1"/>
        <v>1.842105263</v>
      </c>
      <c r="M186" s="17">
        <f t="shared" si="2"/>
        <v>0.530075188</v>
      </c>
      <c r="N186" s="24">
        <f t="shared" si="3"/>
        <v>0.2819548872</v>
      </c>
      <c r="O186" s="24">
        <f t="shared" si="4"/>
        <v>0</v>
      </c>
      <c r="P186" s="24">
        <f t="shared" si="5"/>
        <v>0.1879699248</v>
      </c>
      <c r="Q186" s="24">
        <f t="shared" si="6"/>
        <v>0.01503759398</v>
      </c>
      <c r="R186" s="24">
        <f t="shared" si="7"/>
        <v>0.1729323308</v>
      </c>
      <c r="S186" s="17">
        <f t="shared" si="8"/>
        <v>0</v>
      </c>
      <c r="T186" s="31">
        <f t="shared" si="9"/>
        <v>1.187969925</v>
      </c>
      <c r="U186" s="37">
        <f t="shared" si="10"/>
        <v>3398.23315</v>
      </c>
      <c r="V186" s="32"/>
      <c r="W186" s="32"/>
      <c r="X186" s="32"/>
      <c r="Y186" s="32"/>
      <c r="Z186" s="32"/>
      <c r="AA186" s="32"/>
      <c r="AB186" s="32"/>
    </row>
    <row r="187">
      <c r="A187" s="4" t="s">
        <v>542</v>
      </c>
      <c r="B187" s="29"/>
      <c r="C187" s="28">
        <f>VLOOKUP(A187,'LHB v. LHP'!C:AH, 5, FALSE)</f>
        <v>22</v>
      </c>
      <c r="D187" s="34">
        <f>VLOOKUP(A187,'LHB v. LHP'!C:AH, 8, FALSE)</f>
        <v>35</v>
      </c>
      <c r="E187" s="34">
        <f>VLOOKUP(A187,'LHB v. LHP'!C:AH, 31, FALSE)</f>
        <v>3</v>
      </c>
      <c r="F187" s="35">
        <f>VLOOKUP(A187,'LHB v. LHP'!C:AH, 12, FALSE)</f>
        <v>2</v>
      </c>
      <c r="G187" s="35">
        <f>VLOOKUP(A187,'LHB v. LHP'!C:AH, 13, FALSE)</f>
        <v>0</v>
      </c>
      <c r="H187" s="35">
        <f>VLOOKUP(A187,'LHB v. LHP'!C:AH, 6, FALSE)</f>
        <v>0</v>
      </c>
      <c r="I187" s="35">
        <f>VLOOKUP(A187,'LHB v. LHP'!C:AH, 25, FALSE)</f>
        <v>1</v>
      </c>
      <c r="J187" s="35">
        <f>VLOOKUP(A187,'LHB v. LHP'!C:AH, 17, FALSE)</f>
        <v>1</v>
      </c>
      <c r="K187" s="36">
        <f>VLOOKUP(A187,'LHB v. LHP'!C:AH, 32, FALSE)</f>
        <v>2</v>
      </c>
      <c r="L187" s="31">
        <f t="shared" si="1"/>
        <v>1.590909091</v>
      </c>
      <c r="M187" s="17">
        <f t="shared" si="2"/>
        <v>0.5217391304</v>
      </c>
      <c r="N187" s="24">
        <f t="shared" si="3"/>
        <v>0.2173913043</v>
      </c>
      <c r="O187" s="24">
        <f t="shared" si="4"/>
        <v>0</v>
      </c>
      <c r="P187" s="24">
        <f t="shared" si="5"/>
        <v>0.3105590062</v>
      </c>
      <c r="Q187" s="24">
        <f t="shared" si="6"/>
        <v>0.01242236025</v>
      </c>
      <c r="R187" s="24">
        <f t="shared" si="7"/>
        <v>0.09937888199</v>
      </c>
      <c r="S187" s="17">
        <f t="shared" si="8"/>
        <v>0.06211180124</v>
      </c>
      <c r="T187" s="31">
        <f t="shared" si="9"/>
        <v>1.223602484</v>
      </c>
      <c r="U187" s="37">
        <f t="shared" si="10"/>
        <v>3500.161442</v>
      </c>
      <c r="V187" s="32"/>
      <c r="W187" s="32"/>
      <c r="X187" s="32"/>
      <c r="Y187" s="32"/>
      <c r="Z187" s="32"/>
      <c r="AA187" s="32"/>
      <c r="AB187" s="32"/>
    </row>
    <row r="188">
      <c r="A188" s="4" t="s">
        <v>589</v>
      </c>
      <c r="B188" s="29"/>
      <c r="C188" s="28">
        <f>VLOOKUP(A188,'LHB v. LHP'!C:AH, 5, FALSE)</f>
        <v>39</v>
      </c>
      <c r="D188" s="34">
        <f>VLOOKUP(A188,'LHB v. LHP'!C:AH, 8, FALSE)</f>
        <v>71</v>
      </c>
      <c r="E188" s="34">
        <f>VLOOKUP(A188,'LHB v. LHP'!C:AH, 31, FALSE)</f>
        <v>11</v>
      </c>
      <c r="F188" s="35">
        <f>VLOOKUP(A188,'LHB v. LHP'!C:AH, 12, FALSE)</f>
        <v>5</v>
      </c>
      <c r="G188" s="35">
        <f>VLOOKUP(A188,'LHB v. LHP'!C:AH, 13, FALSE)</f>
        <v>0</v>
      </c>
      <c r="H188" s="35">
        <f>VLOOKUP(A188,'LHB v. LHP'!C:AH, 6, FALSE)</f>
        <v>0</v>
      </c>
      <c r="I188" s="35">
        <f>VLOOKUP(A188,'LHB v. LHP'!C:AH, 25, FALSE)</f>
        <v>0</v>
      </c>
      <c r="J188" s="35">
        <f>VLOOKUP(A188,'LHB v. LHP'!C:AH, 17, FALSE)</f>
        <v>5</v>
      </c>
      <c r="K188" s="36">
        <f>VLOOKUP(A188,'LHB v. LHP'!C:AH, 32, FALSE)</f>
        <v>0</v>
      </c>
      <c r="L188" s="31">
        <f t="shared" si="1"/>
        <v>1.820512821</v>
      </c>
      <c r="M188" s="17">
        <f t="shared" si="2"/>
        <v>0.5482233503</v>
      </c>
      <c r="N188" s="24">
        <f t="shared" si="3"/>
        <v>0.2538071066</v>
      </c>
      <c r="O188" s="24">
        <f t="shared" si="4"/>
        <v>0</v>
      </c>
      <c r="P188" s="24">
        <f t="shared" si="5"/>
        <v>0.2538071066</v>
      </c>
      <c r="Q188" s="24">
        <f t="shared" si="6"/>
        <v>0</v>
      </c>
      <c r="R188" s="24">
        <f t="shared" si="7"/>
        <v>0.1218274112</v>
      </c>
      <c r="S188" s="17">
        <f t="shared" si="8"/>
        <v>0</v>
      </c>
      <c r="T188" s="31">
        <f t="shared" si="9"/>
        <v>1.177664975</v>
      </c>
      <c r="U188" s="37">
        <f t="shared" si="10"/>
        <v>3368.755448</v>
      </c>
      <c r="V188" s="32"/>
      <c r="W188" s="32"/>
      <c r="X188" s="32"/>
      <c r="Y188" s="32"/>
      <c r="Z188" s="32"/>
      <c r="AA188" s="32"/>
      <c r="AB188" s="32"/>
    </row>
    <row r="189">
      <c r="A189" s="4" t="s">
        <v>496</v>
      </c>
      <c r="B189" s="29"/>
      <c r="C189" s="28">
        <f>VLOOKUP(A189,'LHB v. LHP'!C:AH, 5, FALSE)</f>
        <v>23</v>
      </c>
      <c r="D189" s="34">
        <f>VLOOKUP(A189,'LHB v. LHP'!C:AH, 8, FALSE)</f>
        <v>32</v>
      </c>
      <c r="E189" s="34">
        <f>VLOOKUP(A189,'LHB v. LHP'!C:AH, 31, FALSE)</f>
        <v>1</v>
      </c>
      <c r="F189" s="35">
        <f>VLOOKUP(A189,'LHB v. LHP'!C:AH, 12, FALSE)</f>
        <v>2</v>
      </c>
      <c r="G189" s="35">
        <f>VLOOKUP(A189,'LHB v. LHP'!C:AH, 13, FALSE)</f>
        <v>0</v>
      </c>
      <c r="H189" s="35">
        <f>VLOOKUP(A189,'LHB v. LHP'!C:AH, 6, FALSE)</f>
        <v>0</v>
      </c>
      <c r="I189" s="35">
        <f>VLOOKUP(A189,'LHB v. LHP'!C:AH, 25, FALSE)</f>
        <v>2</v>
      </c>
      <c r="J189" s="35">
        <f>VLOOKUP(A189,'LHB v. LHP'!C:AH, 17, FALSE)</f>
        <v>3</v>
      </c>
      <c r="K189" s="36">
        <f>VLOOKUP(A189,'LHB v. LHP'!C:AH, 32, FALSE)</f>
        <v>2</v>
      </c>
      <c r="L189" s="31">
        <f t="shared" si="1"/>
        <v>1.391304348</v>
      </c>
      <c r="M189" s="17">
        <f t="shared" si="2"/>
        <v>0.4936708861</v>
      </c>
      <c r="N189" s="24">
        <f t="shared" si="3"/>
        <v>0.2215189873</v>
      </c>
      <c r="O189" s="24">
        <f t="shared" si="4"/>
        <v>0</v>
      </c>
      <c r="P189" s="24">
        <f t="shared" si="5"/>
        <v>0.3164556962</v>
      </c>
      <c r="Q189" s="24">
        <f t="shared" si="6"/>
        <v>0.0253164557</v>
      </c>
      <c r="R189" s="24">
        <f t="shared" si="7"/>
        <v>0.1265822785</v>
      </c>
      <c r="S189" s="17">
        <f t="shared" si="8"/>
        <v>0.06329113924</v>
      </c>
      <c r="T189" s="31">
        <f t="shared" si="9"/>
        <v>1.246835443</v>
      </c>
      <c r="U189" s="37">
        <f t="shared" si="10"/>
        <v>3566.620204</v>
      </c>
      <c r="V189" s="32"/>
      <c r="W189" s="32"/>
      <c r="X189" s="32"/>
      <c r="Y189" s="32"/>
      <c r="Z189" s="32"/>
      <c r="AA189" s="32"/>
      <c r="AB189" s="32"/>
    </row>
    <row r="190">
      <c r="A190" s="4" t="s">
        <v>533</v>
      </c>
      <c r="B190" s="29"/>
      <c r="C190" s="28">
        <f>VLOOKUP(A190,'LHB v. LHP'!C:AH, 5, FALSE)</f>
        <v>72</v>
      </c>
      <c r="D190" s="34">
        <f>VLOOKUP(A190,'LHB v. LHP'!C:AH, 8, FALSE)</f>
        <v>132</v>
      </c>
      <c r="E190" s="34">
        <f>VLOOKUP(A190,'LHB v. LHP'!C:AH, 31, FALSE)</f>
        <v>27</v>
      </c>
      <c r="F190" s="35">
        <f>VLOOKUP(A190,'LHB v. LHP'!C:AH, 12, FALSE)</f>
        <v>2</v>
      </c>
      <c r="G190" s="35">
        <f>VLOOKUP(A190,'LHB v. LHP'!C:AH, 13, FALSE)</f>
        <v>0</v>
      </c>
      <c r="H190" s="35">
        <f>VLOOKUP(A190,'LHB v. LHP'!C:AH, 6, FALSE)</f>
        <v>0</v>
      </c>
      <c r="I190" s="35">
        <f>VLOOKUP(A190,'LHB v. LHP'!C:AH, 25, FALSE)</f>
        <v>0</v>
      </c>
      <c r="J190" s="35">
        <f>VLOOKUP(A190,'LHB v. LHP'!C:AH, 17, FALSE)</f>
        <v>22</v>
      </c>
      <c r="K190" s="36">
        <f>VLOOKUP(A190,'LHB v. LHP'!C:AH, 32, FALSE)</f>
        <v>0</v>
      </c>
      <c r="L190" s="31">
        <f t="shared" si="1"/>
        <v>1.833333333</v>
      </c>
      <c r="M190" s="17">
        <f t="shared" si="2"/>
        <v>0.6046511628</v>
      </c>
      <c r="N190" s="24">
        <f t="shared" si="3"/>
        <v>0.1356589147</v>
      </c>
      <c r="O190" s="24">
        <f t="shared" si="4"/>
        <v>0</v>
      </c>
      <c r="P190" s="24">
        <f t="shared" si="5"/>
        <v>0.1937984496</v>
      </c>
      <c r="Q190" s="24">
        <f t="shared" si="6"/>
        <v>0</v>
      </c>
      <c r="R190" s="24">
        <f t="shared" si="7"/>
        <v>0.2248062016</v>
      </c>
      <c r="S190" s="17">
        <f t="shared" si="8"/>
        <v>0</v>
      </c>
      <c r="T190" s="31">
        <f t="shared" si="9"/>
        <v>1.158914729</v>
      </c>
      <c r="U190" s="37">
        <f t="shared" si="10"/>
        <v>3315.119657</v>
      </c>
      <c r="V190" s="32"/>
      <c r="W190" s="32"/>
      <c r="X190" s="32"/>
      <c r="Y190" s="32"/>
      <c r="Z190" s="32"/>
      <c r="AA190" s="32"/>
      <c r="AB190" s="32"/>
    </row>
    <row r="191">
      <c r="A191" s="4" t="s">
        <v>251</v>
      </c>
      <c r="B191" s="29"/>
      <c r="C191" s="28">
        <f>VLOOKUP(A191,'LHB v. LHP'!C:AH, 5, FALSE)</f>
        <v>32</v>
      </c>
      <c r="D191" s="34">
        <f>VLOOKUP(A191,'LHB v. LHP'!C:AH, 8, FALSE)</f>
        <v>41</v>
      </c>
      <c r="E191" s="34">
        <f>VLOOKUP(A191,'LHB v. LHP'!C:AH, 31, FALSE)</f>
        <v>7</v>
      </c>
      <c r="F191" s="35">
        <f>VLOOKUP(A191,'LHB v. LHP'!C:AH, 12, FALSE)</f>
        <v>3</v>
      </c>
      <c r="G191" s="35">
        <f>VLOOKUP(A191,'LHB v. LHP'!C:AH, 13, FALSE)</f>
        <v>0</v>
      </c>
      <c r="H191" s="35">
        <f>VLOOKUP(A191,'LHB v. LHP'!C:AH, 6, FALSE)</f>
        <v>0</v>
      </c>
      <c r="I191" s="35">
        <f>VLOOKUP(A191,'LHB v. LHP'!C:AH, 25, FALSE)</f>
        <v>0</v>
      </c>
      <c r="J191" s="35">
        <f>VLOOKUP(A191,'LHB v. LHP'!C:AH, 17, FALSE)</f>
        <v>4</v>
      </c>
      <c r="K191" s="36">
        <f>VLOOKUP(A191,'LHB v. LHP'!C:AH, 32, FALSE)</f>
        <v>0</v>
      </c>
      <c r="L191" s="31">
        <f t="shared" si="1"/>
        <v>1.28125</v>
      </c>
      <c r="M191" s="17">
        <f t="shared" si="2"/>
        <v>0.5748502994</v>
      </c>
      <c r="N191" s="24">
        <f t="shared" si="3"/>
        <v>0.2395209581</v>
      </c>
      <c r="O191" s="24">
        <f t="shared" si="4"/>
        <v>0</v>
      </c>
      <c r="P191" s="24">
        <f t="shared" si="5"/>
        <v>0.2994011976</v>
      </c>
      <c r="Q191" s="24">
        <f t="shared" si="6"/>
        <v>0</v>
      </c>
      <c r="R191" s="24">
        <f t="shared" si="7"/>
        <v>0.1317365269</v>
      </c>
      <c r="S191" s="17">
        <f t="shared" si="8"/>
        <v>0</v>
      </c>
      <c r="T191" s="31">
        <f t="shared" si="9"/>
        <v>1.245508982</v>
      </c>
      <c r="U191" s="37">
        <f t="shared" si="10"/>
        <v>3562.825812</v>
      </c>
      <c r="V191" s="32"/>
      <c r="W191" s="32"/>
      <c r="X191" s="32"/>
      <c r="Y191" s="32"/>
      <c r="Z191" s="32"/>
      <c r="AA191" s="32"/>
      <c r="AB191" s="32"/>
    </row>
    <row r="192">
      <c r="A192" s="4" t="s">
        <v>508</v>
      </c>
      <c r="B192" s="29"/>
      <c r="C192" s="28">
        <f>VLOOKUP(A192,'LHB v. LHP'!C:AH, 5, FALSE)</f>
        <v>42</v>
      </c>
      <c r="D192" s="34">
        <f>VLOOKUP(A192,'LHB v. LHP'!C:AH, 8, FALSE)</f>
        <v>70</v>
      </c>
      <c r="E192" s="34">
        <f>VLOOKUP(A192,'LHB v. LHP'!C:AH, 31, FALSE)</f>
        <v>14</v>
      </c>
      <c r="F192" s="35">
        <f>VLOOKUP(A192,'LHB v. LHP'!C:AH, 12, FALSE)</f>
        <v>0</v>
      </c>
      <c r="G192" s="35">
        <f>VLOOKUP(A192,'LHB v. LHP'!C:AH, 13, FALSE)</f>
        <v>0</v>
      </c>
      <c r="H192" s="35">
        <f>VLOOKUP(A192,'LHB v. LHP'!C:AH, 6, FALSE)</f>
        <v>0</v>
      </c>
      <c r="I192" s="35">
        <f>VLOOKUP(A192,'LHB v. LHP'!C:AH, 25, FALSE)</f>
        <v>0</v>
      </c>
      <c r="J192" s="35">
        <f>VLOOKUP(A192,'LHB v. LHP'!C:AH, 17, FALSE)</f>
        <v>3</v>
      </c>
      <c r="K192" s="36">
        <f>VLOOKUP(A192,'LHB v. LHP'!C:AH, 32, FALSE)</f>
        <v>0</v>
      </c>
      <c r="L192" s="31">
        <f t="shared" si="1"/>
        <v>1.666666667</v>
      </c>
      <c r="M192" s="17">
        <f t="shared" si="2"/>
        <v>0.5969387755</v>
      </c>
      <c r="N192" s="24">
        <f t="shared" si="3"/>
        <v>0.1275510204</v>
      </c>
      <c r="O192" s="24">
        <f t="shared" si="4"/>
        <v>0</v>
      </c>
      <c r="P192" s="24">
        <f t="shared" si="5"/>
        <v>0.2551020408</v>
      </c>
      <c r="Q192" s="24">
        <f t="shared" si="6"/>
        <v>0</v>
      </c>
      <c r="R192" s="24">
        <f t="shared" si="7"/>
        <v>0.1020408163</v>
      </c>
      <c r="S192" s="17">
        <f t="shared" si="8"/>
        <v>0</v>
      </c>
      <c r="T192" s="31">
        <f t="shared" si="9"/>
        <v>1.081632653</v>
      </c>
      <c r="U192" s="37">
        <f t="shared" si="10"/>
        <v>3094.05134</v>
      </c>
      <c r="V192" s="32"/>
      <c r="W192" s="32"/>
      <c r="X192" s="32"/>
      <c r="Y192" s="32"/>
      <c r="Z192" s="32"/>
      <c r="AA192" s="32"/>
      <c r="AB192" s="32"/>
    </row>
    <row r="193">
      <c r="A193" s="4" t="s">
        <v>471</v>
      </c>
      <c r="B193" s="29"/>
      <c r="C193" s="28">
        <f>VLOOKUP(A193,'LHB v. LHP'!C:AH, 5, FALSE)</f>
        <v>28</v>
      </c>
      <c r="D193" s="34">
        <f>VLOOKUP(A193,'LHB v. LHP'!C:AH, 8, FALSE)</f>
        <v>48</v>
      </c>
      <c r="E193" s="34">
        <f>VLOOKUP(A193,'LHB v. LHP'!C:AH, 31, FALSE)</f>
        <v>8</v>
      </c>
      <c r="F193" s="35">
        <f>VLOOKUP(A193,'LHB v. LHP'!C:AH, 12, FALSE)</f>
        <v>3</v>
      </c>
      <c r="G193" s="35">
        <f>VLOOKUP(A193,'LHB v. LHP'!C:AH, 13, FALSE)</f>
        <v>0</v>
      </c>
      <c r="H193" s="35">
        <f>VLOOKUP(A193,'LHB v. LHP'!C:AH, 6, FALSE)</f>
        <v>0</v>
      </c>
      <c r="I193" s="35">
        <f>VLOOKUP(A193,'LHB v. LHP'!C:AH, 25, FALSE)</f>
        <v>0</v>
      </c>
      <c r="J193" s="35">
        <f>VLOOKUP(A193,'LHB v. LHP'!C:AH, 17, FALSE)</f>
        <v>6</v>
      </c>
      <c r="K193" s="36">
        <f>VLOOKUP(A193,'LHB v. LHP'!C:AH, 32, FALSE)</f>
        <v>2</v>
      </c>
      <c r="L193" s="31">
        <f t="shared" si="1"/>
        <v>1.714285714</v>
      </c>
      <c r="M193" s="17">
        <f t="shared" si="2"/>
        <v>0.5689655172</v>
      </c>
      <c r="N193" s="24">
        <f t="shared" si="3"/>
        <v>0.2298850575</v>
      </c>
      <c r="O193" s="24">
        <f t="shared" si="4"/>
        <v>0</v>
      </c>
      <c r="P193" s="24">
        <f t="shared" si="5"/>
        <v>0.2873563218</v>
      </c>
      <c r="Q193" s="24">
        <f t="shared" si="6"/>
        <v>0</v>
      </c>
      <c r="R193" s="24">
        <f t="shared" si="7"/>
        <v>0.1494252874</v>
      </c>
      <c r="S193" s="17">
        <f t="shared" si="8"/>
        <v>0.05747126437</v>
      </c>
      <c r="T193" s="31">
        <f t="shared" si="9"/>
        <v>1.293103448</v>
      </c>
      <c r="U193" s="37">
        <f t="shared" si="10"/>
        <v>3698.971593</v>
      </c>
      <c r="V193" s="32"/>
      <c r="W193" s="32"/>
      <c r="X193" s="32"/>
      <c r="Y193" s="32"/>
      <c r="Z193" s="32"/>
      <c r="AA193" s="32"/>
      <c r="AB193" s="32"/>
    </row>
    <row r="194">
      <c r="A194" s="4" t="s">
        <v>605</v>
      </c>
      <c r="B194" s="29"/>
      <c r="C194" s="28">
        <f>VLOOKUP(A194,'LHB v. LHP'!C:AH, 5, FALSE)</f>
        <v>19</v>
      </c>
      <c r="D194" s="34">
        <f>VLOOKUP(A194,'LHB v. LHP'!C:AH, 8, FALSE)</f>
        <v>40</v>
      </c>
      <c r="E194" s="34">
        <f>VLOOKUP(A194,'LHB v. LHP'!C:AH, 31, FALSE)</f>
        <v>4</v>
      </c>
      <c r="F194" s="35">
        <f>VLOOKUP(A194,'LHB v. LHP'!C:AH, 12, FALSE)</f>
        <v>0</v>
      </c>
      <c r="G194" s="35">
        <f>VLOOKUP(A194,'LHB v. LHP'!C:AH, 13, FALSE)</f>
        <v>0</v>
      </c>
      <c r="H194" s="35">
        <f>VLOOKUP(A194,'LHB v. LHP'!C:AH, 6, FALSE)</f>
        <v>0</v>
      </c>
      <c r="I194" s="35">
        <f>VLOOKUP(A194,'LHB v. LHP'!C:AH, 25, FALSE)</f>
        <v>0</v>
      </c>
      <c r="J194" s="35">
        <f>VLOOKUP(A194,'LHB v. LHP'!C:AH, 17, FALSE)</f>
        <v>5</v>
      </c>
      <c r="K194" s="36">
        <f>VLOOKUP(A194,'LHB v. LHP'!C:AH, 32, FALSE)</f>
        <v>0</v>
      </c>
      <c r="L194" s="31">
        <f t="shared" si="1"/>
        <v>2.105263158</v>
      </c>
      <c r="M194" s="17">
        <f t="shared" si="2"/>
        <v>0.5240963855</v>
      </c>
      <c r="N194" s="24">
        <f t="shared" si="3"/>
        <v>0.1506024096</v>
      </c>
      <c r="O194" s="24">
        <f t="shared" si="4"/>
        <v>0</v>
      </c>
      <c r="P194" s="24">
        <f t="shared" si="5"/>
        <v>0.3012048193</v>
      </c>
      <c r="Q194" s="24">
        <f t="shared" si="6"/>
        <v>0</v>
      </c>
      <c r="R194" s="24">
        <f t="shared" si="7"/>
        <v>0.1445783133</v>
      </c>
      <c r="S194" s="17">
        <f t="shared" si="8"/>
        <v>0</v>
      </c>
      <c r="T194" s="31">
        <f t="shared" si="9"/>
        <v>1.120481928</v>
      </c>
      <c r="U194" s="37">
        <f t="shared" si="10"/>
        <v>3205.181168</v>
      </c>
      <c r="V194" s="32"/>
      <c r="W194" s="32"/>
      <c r="X194" s="32"/>
      <c r="Y194" s="32"/>
      <c r="Z194" s="32"/>
      <c r="AA194" s="32"/>
      <c r="AB194" s="32"/>
    </row>
    <row r="195">
      <c r="A195" s="4" t="s">
        <v>576</v>
      </c>
      <c r="B195" s="29"/>
      <c r="C195" s="28">
        <f>VLOOKUP(A195,'LHB v. LHP'!C:AH, 5, FALSE)</f>
        <v>53</v>
      </c>
      <c r="D195" s="34">
        <f>VLOOKUP(A195,'LHB v. LHP'!C:AH, 8, FALSE)</f>
        <v>83</v>
      </c>
      <c r="E195" s="34">
        <f>VLOOKUP(A195,'LHB v. LHP'!C:AH, 31, FALSE)</f>
        <v>11</v>
      </c>
      <c r="F195" s="35">
        <f>VLOOKUP(A195,'LHB v. LHP'!C:AH, 12, FALSE)</f>
        <v>2</v>
      </c>
      <c r="G195" s="35">
        <f>VLOOKUP(A195,'LHB v. LHP'!C:AH, 13, FALSE)</f>
        <v>0</v>
      </c>
      <c r="H195" s="35">
        <f>VLOOKUP(A195,'LHB v. LHP'!C:AH, 6, FALSE)</f>
        <v>0</v>
      </c>
      <c r="I195" s="35">
        <f>VLOOKUP(A195,'LHB v. LHP'!C:AH, 25, FALSE)</f>
        <v>1</v>
      </c>
      <c r="J195" s="35">
        <f>VLOOKUP(A195,'LHB v. LHP'!C:AH, 17, FALSE)</f>
        <v>7</v>
      </c>
      <c r="K195" s="36">
        <f>VLOOKUP(A195,'LHB v. LHP'!C:AH, 32, FALSE)</f>
        <v>0</v>
      </c>
      <c r="L195" s="31">
        <f t="shared" si="1"/>
        <v>1.566037736</v>
      </c>
      <c r="M195" s="17">
        <f t="shared" si="2"/>
        <v>0.5167464115</v>
      </c>
      <c r="N195" s="24">
        <f t="shared" si="3"/>
        <v>0.1674641148</v>
      </c>
      <c r="O195" s="24">
        <f t="shared" si="4"/>
        <v>0</v>
      </c>
      <c r="P195" s="24">
        <f t="shared" si="5"/>
        <v>0.2392344498</v>
      </c>
      <c r="Q195" s="24">
        <f t="shared" si="6"/>
        <v>0.00956937799</v>
      </c>
      <c r="R195" s="24">
        <f t="shared" si="7"/>
        <v>0.1339712919</v>
      </c>
      <c r="S195" s="17">
        <f t="shared" si="8"/>
        <v>0</v>
      </c>
      <c r="T195" s="31">
        <f t="shared" si="9"/>
        <v>1.066985646</v>
      </c>
      <c r="U195" s="37">
        <f t="shared" si="10"/>
        <v>3052.153019</v>
      </c>
      <c r="V195" s="32"/>
      <c r="W195" s="32"/>
      <c r="X195" s="32"/>
      <c r="Y195" s="32"/>
      <c r="Z195" s="32"/>
      <c r="AA195" s="32"/>
      <c r="AB195" s="32"/>
    </row>
    <row r="196">
      <c r="A196" s="4" t="s">
        <v>218</v>
      </c>
      <c r="B196" s="29"/>
      <c r="C196" s="28">
        <f>VLOOKUP(A196,'LHB v. LHP'!C:AH, 5, FALSE)</f>
        <v>63</v>
      </c>
      <c r="D196" s="34">
        <f>VLOOKUP(A196,'LHB v. LHP'!C:AH, 8, FALSE)</f>
        <v>130</v>
      </c>
      <c r="E196" s="34">
        <f>VLOOKUP(A196,'LHB v. LHP'!C:AH, 31, FALSE)</f>
        <v>12</v>
      </c>
      <c r="F196" s="35">
        <f>VLOOKUP(A196,'LHB v. LHP'!C:AH, 12, FALSE)</f>
        <v>6</v>
      </c>
      <c r="G196" s="35">
        <f>VLOOKUP(A196,'LHB v. LHP'!C:AH, 13, FALSE)</f>
        <v>1</v>
      </c>
      <c r="H196" s="35">
        <f>VLOOKUP(A196,'LHB v. LHP'!C:AH, 6, FALSE)</f>
        <v>0</v>
      </c>
      <c r="I196" s="35">
        <f>VLOOKUP(A196,'LHB v. LHP'!C:AH, 25, FALSE)</f>
        <v>0</v>
      </c>
      <c r="J196" s="35">
        <f>VLOOKUP(A196,'LHB v. LHP'!C:AH, 17, FALSE)</f>
        <v>15</v>
      </c>
      <c r="K196" s="36">
        <f>VLOOKUP(A196,'LHB v. LHP'!C:AH, 32, FALSE)</f>
        <v>3</v>
      </c>
      <c r="L196" s="31">
        <f t="shared" si="1"/>
        <v>2.063492063</v>
      </c>
      <c r="M196" s="17">
        <f t="shared" si="2"/>
        <v>0.43359375</v>
      </c>
      <c r="N196" s="24">
        <f t="shared" si="3"/>
        <v>0.21484375</v>
      </c>
      <c r="O196" s="24">
        <f t="shared" si="4"/>
        <v>0.03125</v>
      </c>
      <c r="P196" s="24">
        <f t="shared" si="5"/>
        <v>0.1953125</v>
      </c>
      <c r="Q196" s="24">
        <f t="shared" si="6"/>
        <v>0</v>
      </c>
      <c r="R196" s="24">
        <f t="shared" si="7"/>
        <v>0.171875</v>
      </c>
      <c r="S196" s="17">
        <f t="shared" si="8"/>
        <v>0.05859375</v>
      </c>
      <c r="T196" s="31">
        <f t="shared" si="9"/>
        <v>1.10546875</v>
      </c>
      <c r="U196" s="37">
        <f t="shared" si="10"/>
        <v>3162.235402</v>
      </c>
      <c r="V196" s="32"/>
      <c r="W196" s="32"/>
      <c r="X196" s="32"/>
      <c r="Y196" s="32"/>
      <c r="Z196" s="32"/>
      <c r="AA196" s="32"/>
      <c r="AB196" s="32"/>
    </row>
    <row r="197">
      <c r="A197" s="4" t="s">
        <v>521</v>
      </c>
      <c r="B197" s="29"/>
      <c r="C197" s="28">
        <f>VLOOKUP(A197,'LHB v. LHP'!C:AH, 5, FALSE)</f>
        <v>31</v>
      </c>
      <c r="D197" s="34">
        <f>VLOOKUP(A197,'LHB v. LHP'!C:AH, 8, FALSE)</f>
        <v>41</v>
      </c>
      <c r="E197" s="34">
        <f>VLOOKUP(A197,'LHB v. LHP'!C:AH, 31, FALSE)</f>
        <v>4</v>
      </c>
      <c r="F197" s="35">
        <f>VLOOKUP(A197,'LHB v. LHP'!C:AH, 12, FALSE)</f>
        <v>2</v>
      </c>
      <c r="G197" s="35">
        <f>VLOOKUP(A197,'LHB v. LHP'!C:AH, 13, FALSE)</f>
        <v>0</v>
      </c>
      <c r="H197" s="35">
        <f>VLOOKUP(A197,'LHB v. LHP'!C:AH, 6, FALSE)</f>
        <v>0</v>
      </c>
      <c r="I197" s="35">
        <f>VLOOKUP(A197,'LHB v. LHP'!C:AH, 25, FALSE)</f>
        <v>2</v>
      </c>
      <c r="J197" s="35">
        <f>VLOOKUP(A197,'LHB v. LHP'!C:AH, 17, FALSE)</f>
        <v>1</v>
      </c>
      <c r="K197" s="36">
        <f>VLOOKUP(A197,'LHB v. LHP'!C:AH, 32, FALSE)</f>
        <v>1</v>
      </c>
      <c r="L197" s="31">
        <f t="shared" si="1"/>
        <v>1.322580645</v>
      </c>
      <c r="M197" s="17">
        <f t="shared" si="2"/>
        <v>0.5209580838</v>
      </c>
      <c r="N197" s="24">
        <f t="shared" si="3"/>
        <v>0.2095808383</v>
      </c>
      <c r="O197" s="24">
        <f t="shared" si="4"/>
        <v>0</v>
      </c>
      <c r="P197" s="24">
        <f t="shared" si="5"/>
        <v>0.2994011976</v>
      </c>
      <c r="Q197" s="24">
        <f t="shared" si="6"/>
        <v>0.02395209581</v>
      </c>
      <c r="R197" s="24">
        <f t="shared" si="7"/>
        <v>0.09580838323</v>
      </c>
      <c r="S197" s="17">
        <f t="shared" si="8"/>
        <v>0.02994011976</v>
      </c>
      <c r="T197" s="31">
        <f t="shared" si="9"/>
        <v>1.179640719</v>
      </c>
      <c r="U197" s="37">
        <f t="shared" si="10"/>
        <v>3374.407139</v>
      </c>
      <c r="V197" s="32"/>
      <c r="W197" s="32"/>
      <c r="X197" s="32"/>
      <c r="Y197" s="32"/>
      <c r="Z197" s="32"/>
      <c r="AA197" s="32"/>
      <c r="AB197" s="32"/>
    </row>
    <row r="198">
      <c r="A198" s="4" t="s">
        <v>491</v>
      </c>
      <c r="B198" s="29"/>
      <c r="C198" s="28">
        <f>VLOOKUP(A198,'LHB v. LHP'!C:AH, 5, FALSE)</f>
        <v>46</v>
      </c>
      <c r="D198" s="34">
        <f>VLOOKUP(A198,'LHB v. LHP'!C:AH, 8, FALSE)</f>
        <v>56</v>
      </c>
      <c r="E198" s="34">
        <f>VLOOKUP(A198,'LHB v. LHP'!C:AH, 31, FALSE)</f>
        <v>16</v>
      </c>
      <c r="F198" s="35">
        <f>VLOOKUP(A198,'LHB v. LHP'!C:AH, 12, FALSE)</f>
        <v>0</v>
      </c>
      <c r="G198" s="35">
        <f>VLOOKUP(A198,'LHB v. LHP'!C:AH, 13, FALSE)</f>
        <v>0</v>
      </c>
      <c r="H198" s="35">
        <f>VLOOKUP(A198,'LHB v. LHP'!C:AH, 6, FALSE)</f>
        <v>0</v>
      </c>
      <c r="I198" s="35">
        <f>VLOOKUP(A198,'LHB v. LHP'!C:AH, 25, FALSE)</f>
        <v>1</v>
      </c>
      <c r="J198" s="35">
        <f>VLOOKUP(A198,'LHB v. LHP'!C:AH, 17, FALSE)</f>
        <v>4</v>
      </c>
      <c r="K198" s="36">
        <f>VLOOKUP(A198,'LHB v. LHP'!C:AH, 32, FALSE)</f>
        <v>1</v>
      </c>
      <c r="L198" s="31">
        <f t="shared" si="1"/>
        <v>1.217391304</v>
      </c>
      <c r="M198" s="17">
        <f t="shared" si="2"/>
        <v>0.6758241758</v>
      </c>
      <c r="N198" s="24">
        <f t="shared" si="3"/>
        <v>0.1373626374</v>
      </c>
      <c r="O198" s="24">
        <f t="shared" si="4"/>
        <v>0</v>
      </c>
      <c r="P198" s="24">
        <f t="shared" si="5"/>
        <v>0.2747252747</v>
      </c>
      <c r="Q198" s="24">
        <f t="shared" si="6"/>
        <v>0.01098901099</v>
      </c>
      <c r="R198" s="24">
        <f t="shared" si="7"/>
        <v>0.1208791209</v>
      </c>
      <c r="S198" s="17">
        <f t="shared" si="8"/>
        <v>0.02747252747</v>
      </c>
      <c r="T198" s="31">
        <f t="shared" si="9"/>
        <v>1.247252747</v>
      </c>
      <c r="U198" s="37">
        <f t="shared" si="10"/>
        <v>3567.813919</v>
      </c>
      <c r="V198" s="32"/>
      <c r="W198" s="32"/>
      <c r="X198" s="32"/>
      <c r="Y198" s="32"/>
      <c r="Z198" s="32"/>
      <c r="AA198" s="32"/>
      <c r="AB198" s="32"/>
    </row>
    <row r="199">
      <c r="A199" s="4" t="s">
        <v>549</v>
      </c>
      <c r="B199" s="29"/>
      <c r="C199" s="28">
        <f>VLOOKUP(A199,'LHB v. LHP'!C:AH, 5, FALSE)</f>
        <v>36</v>
      </c>
      <c r="D199" s="34">
        <f>VLOOKUP(A199,'LHB v. LHP'!C:AH, 8, FALSE)</f>
        <v>60</v>
      </c>
      <c r="E199" s="34">
        <f>VLOOKUP(A199,'LHB v. LHP'!C:AH, 31, FALSE)</f>
        <v>9</v>
      </c>
      <c r="F199" s="35">
        <f>VLOOKUP(A199,'LHB v. LHP'!C:AH, 12, FALSE)</f>
        <v>2</v>
      </c>
      <c r="G199" s="35">
        <f>VLOOKUP(A199,'LHB v. LHP'!C:AH, 13, FALSE)</f>
        <v>0</v>
      </c>
      <c r="H199" s="35">
        <f>VLOOKUP(A199,'LHB v. LHP'!C:AH, 6, FALSE)</f>
        <v>0</v>
      </c>
      <c r="I199" s="35">
        <f>VLOOKUP(A199,'LHB v. LHP'!C:AH, 25, FALSE)</f>
        <v>2</v>
      </c>
      <c r="J199" s="35">
        <f>VLOOKUP(A199,'LHB v. LHP'!C:AH, 17, FALSE)</f>
        <v>3</v>
      </c>
      <c r="K199" s="36">
        <f>VLOOKUP(A199,'LHB v. LHP'!C:AH, 32, FALSE)</f>
        <v>1</v>
      </c>
      <c r="L199" s="31">
        <f t="shared" si="1"/>
        <v>1.666666667</v>
      </c>
      <c r="M199" s="17">
        <f t="shared" si="2"/>
        <v>0.5483870968</v>
      </c>
      <c r="N199" s="24">
        <f t="shared" si="3"/>
        <v>0.188172043</v>
      </c>
      <c r="O199" s="24">
        <f t="shared" si="4"/>
        <v>0</v>
      </c>
      <c r="P199" s="24">
        <f t="shared" si="5"/>
        <v>0.2688172043</v>
      </c>
      <c r="Q199" s="24">
        <f t="shared" si="6"/>
        <v>0.02150537634</v>
      </c>
      <c r="R199" s="24">
        <f t="shared" si="7"/>
        <v>0.1075268817</v>
      </c>
      <c r="S199" s="17">
        <f t="shared" si="8"/>
        <v>0.02688172043</v>
      </c>
      <c r="T199" s="31">
        <f t="shared" si="9"/>
        <v>1.161290323</v>
      </c>
      <c r="U199" s="37">
        <f t="shared" si="10"/>
        <v>3321.915134</v>
      </c>
      <c r="V199" s="32"/>
      <c r="W199" s="32"/>
      <c r="X199" s="32"/>
      <c r="Y199" s="32"/>
      <c r="Z199" s="32"/>
      <c r="AA199" s="32"/>
      <c r="AB199" s="32"/>
    </row>
    <row r="200">
      <c r="B200" s="29"/>
      <c r="C200" s="32"/>
      <c r="D200" s="34"/>
      <c r="E200" s="34"/>
      <c r="F200" s="35"/>
      <c r="G200" s="35"/>
      <c r="H200" s="35"/>
      <c r="I200" s="35"/>
      <c r="J200" s="35"/>
      <c r="K200" s="35"/>
      <c r="L200" s="31"/>
      <c r="M200" s="31"/>
      <c r="N200" s="32"/>
      <c r="O200" s="32"/>
      <c r="P200" s="32"/>
      <c r="Q200" s="32"/>
      <c r="R200" s="32"/>
      <c r="S200" s="32"/>
      <c r="T200" s="31"/>
      <c r="U200" s="32"/>
      <c r="V200" s="32"/>
      <c r="W200" s="32"/>
      <c r="X200" s="32"/>
      <c r="Y200" s="32"/>
      <c r="Z200" s="32"/>
      <c r="AA200" s="32"/>
      <c r="AB200" s="32"/>
    </row>
    <row r="201">
      <c r="B201" s="29"/>
      <c r="C201" s="32"/>
      <c r="D201" s="34"/>
      <c r="E201" s="34"/>
      <c r="F201" s="35"/>
      <c r="G201" s="35"/>
      <c r="H201" s="35"/>
      <c r="I201" s="35"/>
      <c r="J201" s="35"/>
      <c r="K201" s="35"/>
      <c r="L201" s="31"/>
      <c r="M201" s="31"/>
      <c r="N201" s="32"/>
      <c r="O201" s="32"/>
      <c r="P201" s="32"/>
      <c r="Q201" s="32"/>
      <c r="R201" s="32"/>
      <c r="S201" s="32"/>
      <c r="T201" s="31"/>
      <c r="U201" s="32"/>
      <c r="V201" s="32"/>
      <c r="W201" s="32"/>
      <c r="X201" s="32"/>
      <c r="Y201" s="32"/>
      <c r="Z201" s="32"/>
      <c r="AA201" s="32"/>
      <c r="AB201" s="32"/>
    </row>
    <row r="202">
      <c r="B202" s="29"/>
      <c r="C202" s="32"/>
      <c r="D202" s="34"/>
      <c r="E202" s="34"/>
      <c r="F202" s="35"/>
      <c r="G202" s="35"/>
      <c r="H202" s="35"/>
      <c r="I202" s="35"/>
      <c r="J202" s="35"/>
      <c r="K202" s="35"/>
      <c r="L202" s="31"/>
      <c r="M202" s="31"/>
      <c r="N202" s="32"/>
      <c r="O202" s="32"/>
      <c r="P202" s="32"/>
      <c r="Q202" s="32"/>
      <c r="R202" s="32"/>
      <c r="S202" s="32"/>
      <c r="T202" s="31"/>
      <c r="U202" s="32"/>
      <c r="V202" s="32"/>
      <c r="W202" s="32"/>
      <c r="X202" s="32"/>
      <c r="Y202" s="32"/>
      <c r="Z202" s="32"/>
      <c r="AA202" s="32"/>
      <c r="AB202" s="32"/>
    </row>
    <row r="203">
      <c r="B203" s="29"/>
      <c r="C203" s="32"/>
      <c r="D203" s="34"/>
      <c r="E203" s="34"/>
      <c r="F203" s="35"/>
      <c r="G203" s="35"/>
      <c r="H203" s="35"/>
      <c r="I203" s="35"/>
      <c r="J203" s="35"/>
      <c r="K203" s="35"/>
      <c r="L203" s="31"/>
      <c r="M203" s="31"/>
      <c r="N203" s="32"/>
      <c r="O203" s="32"/>
      <c r="P203" s="32"/>
      <c r="Q203" s="32"/>
      <c r="R203" s="32"/>
      <c r="S203" s="32"/>
      <c r="T203" s="31"/>
      <c r="U203" s="32"/>
      <c r="V203" s="32"/>
      <c r="W203" s="32"/>
      <c r="X203" s="32"/>
      <c r="Y203" s="32"/>
      <c r="Z203" s="32"/>
      <c r="AA203" s="32"/>
      <c r="AB203" s="32"/>
    </row>
    <row r="204">
      <c r="B204" s="29"/>
      <c r="C204" s="32"/>
      <c r="D204" s="34"/>
      <c r="E204" s="34"/>
      <c r="F204" s="35"/>
      <c r="G204" s="35"/>
      <c r="H204" s="35"/>
      <c r="I204" s="35"/>
      <c r="J204" s="35"/>
      <c r="K204" s="35"/>
      <c r="L204" s="31"/>
      <c r="M204" s="31"/>
      <c r="N204" s="32"/>
      <c r="O204" s="32"/>
      <c r="P204" s="32"/>
      <c r="Q204" s="32"/>
      <c r="R204" s="32"/>
      <c r="S204" s="32"/>
      <c r="T204" s="31"/>
      <c r="U204" s="32"/>
      <c r="V204" s="32"/>
      <c r="W204" s="32"/>
      <c r="X204" s="32"/>
      <c r="Y204" s="32"/>
      <c r="Z204" s="32"/>
      <c r="AA204" s="32"/>
      <c r="AB204" s="32"/>
    </row>
    <row r="205">
      <c r="B205" s="29"/>
      <c r="C205" s="32"/>
      <c r="D205" s="34"/>
      <c r="E205" s="34"/>
      <c r="F205" s="35"/>
      <c r="G205" s="35"/>
      <c r="H205" s="35"/>
      <c r="I205" s="35"/>
      <c r="J205" s="35"/>
      <c r="K205" s="35"/>
      <c r="L205" s="31"/>
      <c r="M205" s="31"/>
      <c r="N205" s="32"/>
      <c r="O205" s="32"/>
      <c r="P205" s="32"/>
      <c r="Q205" s="32"/>
      <c r="R205" s="32"/>
      <c r="S205" s="32"/>
      <c r="T205" s="31"/>
      <c r="U205" s="32"/>
      <c r="V205" s="32"/>
      <c r="W205" s="32"/>
      <c r="X205" s="32"/>
      <c r="Y205" s="32"/>
      <c r="Z205" s="32"/>
      <c r="AA205" s="32"/>
      <c r="AB205" s="32"/>
    </row>
    <row r="206">
      <c r="B206" s="29"/>
      <c r="C206" s="32"/>
      <c r="D206" s="34"/>
      <c r="E206" s="34"/>
      <c r="F206" s="35"/>
      <c r="G206" s="35"/>
      <c r="H206" s="35"/>
      <c r="I206" s="35"/>
      <c r="J206" s="35"/>
      <c r="K206" s="35"/>
      <c r="L206" s="31"/>
      <c r="M206" s="31"/>
      <c r="N206" s="32"/>
      <c r="O206" s="32"/>
      <c r="P206" s="32"/>
      <c r="Q206" s="32"/>
      <c r="R206" s="32"/>
      <c r="S206" s="32"/>
      <c r="T206" s="31"/>
      <c r="U206" s="32"/>
      <c r="V206" s="32"/>
      <c r="W206" s="32"/>
      <c r="X206" s="32"/>
      <c r="Y206" s="32"/>
      <c r="Z206" s="32"/>
      <c r="AA206" s="32"/>
      <c r="AB206" s="32"/>
    </row>
    <row r="207">
      <c r="B207" s="29"/>
      <c r="C207" s="32"/>
      <c r="D207" s="34"/>
      <c r="E207" s="34"/>
      <c r="F207" s="35"/>
      <c r="G207" s="35"/>
      <c r="H207" s="35"/>
      <c r="I207" s="35"/>
      <c r="J207" s="35"/>
      <c r="K207" s="35"/>
      <c r="L207" s="31"/>
      <c r="M207" s="31"/>
      <c r="N207" s="32"/>
      <c r="O207" s="32"/>
      <c r="P207" s="32"/>
      <c r="Q207" s="32"/>
      <c r="R207" s="32"/>
      <c r="S207" s="32"/>
      <c r="T207" s="31"/>
      <c r="U207" s="32"/>
      <c r="V207" s="32"/>
      <c r="W207" s="32"/>
      <c r="X207" s="32"/>
      <c r="Y207" s="32"/>
      <c r="Z207" s="32"/>
      <c r="AA207" s="32"/>
      <c r="AB207" s="32"/>
    </row>
    <row r="208">
      <c r="B208" s="29"/>
      <c r="C208" s="32"/>
      <c r="D208" s="34"/>
      <c r="E208" s="34"/>
      <c r="F208" s="35"/>
      <c r="G208" s="35"/>
      <c r="H208" s="35"/>
      <c r="I208" s="35"/>
      <c r="J208" s="35"/>
      <c r="K208" s="35"/>
      <c r="L208" s="31"/>
      <c r="M208" s="31"/>
      <c r="N208" s="32"/>
      <c r="O208" s="32"/>
      <c r="P208" s="32"/>
      <c r="Q208" s="32"/>
      <c r="R208" s="32"/>
      <c r="S208" s="32"/>
      <c r="T208" s="31"/>
      <c r="U208" s="32"/>
      <c r="V208" s="32"/>
      <c r="W208" s="32"/>
      <c r="X208" s="32"/>
      <c r="Y208" s="32"/>
      <c r="Z208" s="32"/>
      <c r="AA208" s="32"/>
      <c r="AB208" s="32"/>
    </row>
    <row r="209">
      <c r="B209" s="29"/>
      <c r="C209" s="32"/>
      <c r="D209" s="34"/>
      <c r="E209" s="34"/>
      <c r="F209" s="35"/>
      <c r="G209" s="35"/>
      <c r="H209" s="35"/>
      <c r="I209" s="35"/>
      <c r="J209" s="35"/>
      <c r="K209" s="35"/>
      <c r="L209" s="31"/>
      <c r="M209" s="31"/>
      <c r="N209" s="32"/>
      <c r="O209" s="32"/>
      <c r="P209" s="32"/>
      <c r="Q209" s="32"/>
      <c r="R209" s="32"/>
      <c r="S209" s="32"/>
      <c r="T209" s="31"/>
      <c r="U209" s="32"/>
      <c r="V209" s="32"/>
      <c r="W209" s="32"/>
      <c r="X209" s="32"/>
      <c r="Y209" s="32"/>
      <c r="Z209" s="32"/>
      <c r="AA209" s="32"/>
      <c r="AB209" s="32"/>
    </row>
    <row r="210">
      <c r="B210" s="29"/>
      <c r="C210" s="32"/>
      <c r="D210" s="34"/>
      <c r="E210" s="34"/>
      <c r="F210" s="35"/>
      <c r="G210" s="35"/>
      <c r="H210" s="35"/>
      <c r="I210" s="35"/>
      <c r="J210" s="35"/>
      <c r="K210" s="35"/>
      <c r="L210" s="31"/>
      <c r="M210" s="31"/>
      <c r="N210" s="32"/>
      <c r="O210" s="32"/>
      <c r="P210" s="32"/>
      <c r="Q210" s="32"/>
      <c r="R210" s="32"/>
      <c r="S210" s="32"/>
      <c r="T210" s="31"/>
      <c r="U210" s="32"/>
      <c r="V210" s="32"/>
      <c r="W210" s="32"/>
      <c r="X210" s="32"/>
      <c r="Y210" s="32"/>
      <c r="Z210" s="32"/>
      <c r="AA210" s="32"/>
      <c r="AB210" s="32"/>
    </row>
    <row r="211">
      <c r="B211" s="29"/>
      <c r="C211" s="32"/>
      <c r="D211" s="34"/>
      <c r="E211" s="34"/>
      <c r="F211" s="35"/>
      <c r="G211" s="35"/>
      <c r="H211" s="35"/>
      <c r="I211" s="35"/>
      <c r="J211" s="35"/>
      <c r="K211" s="35"/>
      <c r="L211" s="31"/>
      <c r="M211" s="31"/>
      <c r="N211" s="32"/>
      <c r="O211" s="32"/>
      <c r="P211" s="32"/>
      <c r="Q211" s="32"/>
      <c r="R211" s="32"/>
      <c r="S211" s="32"/>
      <c r="T211" s="31"/>
      <c r="U211" s="32"/>
      <c r="V211" s="32"/>
      <c r="W211" s="32"/>
      <c r="X211" s="32"/>
      <c r="Y211" s="32"/>
      <c r="Z211" s="32"/>
      <c r="AA211" s="32"/>
      <c r="AB211" s="32"/>
    </row>
    <row r="212">
      <c r="B212" s="29"/>
      <c r="C212" s="32"/>
      <c r="D212" s="34"/>
      <c r="E212" s="34"/>
      <c r="F212" s="35"/>
      <c r="G212" s="35"/>
      <c r="H212" s="35"/>
      <c r="I212" s="35"/>
      <c r="J212" s="35"/>
      <c r="K212" s="35"/>
      <c r="L212" s="31"/>
      <c r="M212" s="31"/>
      <c r="N212" s="32"/>
      <c r="O212" s="32"/>
      <c r="P212" s="32"/>
      <c r="Q212" s="32"/>
      <c r="R212" s="32"/>
      <c r="S212" s="32"/>
      <c r="T212" s="31"/>
      <c r="U212" s="32"/>
      <c r="V212" s="32"/>
      <c r="W212" s="32"/>
      <c r="X212" s="32"/>
      <c r="Y212" s="32"/>
      <c r="Z212" s="32"/>
      <c r="AA212" s="32"/>
      <c r="AB212" s="32"/>
    </row>
    <row r="213">
      <c r="B213" s="29"/>
      <c r="C213" s="32"/>
      <c r="D213" s="34"/>
      <c r="E213" s="34"/>
      <c r="F213" s="35"/>
      <c r="G213" s="35"/>
      <c r="H213" s="35"/>
      <c r="I213" s="35"/>
      <c r="J213" s="35"/>
      <c r="K213" s="35"/>
      <c r="L213" s="31"/>
      <c r="M213" s="31"/>
      <c r="N213" s="32"/>
      <c r="O213" s="32"/>
      <c r="P213" s="32"/>
      <c r="Q213" s="32"/>
      <c r="R213" s="32"/>
      <c r="S213" s="32"/>
      <c r="T213" s="31"/>
      <c r="U213" s="32"/>
      <c r="V213" s="32"/>
      <c r="W213" s="32"/>
      <c r="X213" s="32"/>
      <c r="Y213" s="32"/>
      <c r="Z213" s="32"/>
      <c r="AA213" s="32"/>
      <c r="AB213" s="32"/>
    </row>
    <row r="214">
      <c r="B214" s="29"/>
      <c r="C214" s="32"/>
      <c r="D214" s="34"/>
      <c r="E214" s="34"/>
      <c r="F214" s="35"/>
      <c r="G214" s="35"/>
      <c r="H214" s="35"/>
      <c r="I214" s="35"/>
      <c r="J214" s="35"/>
      <c r="K214" s="35"/>
      <c r="L214" s="31"/>
      <c r="M214" s="31"/>
      <c r="N214" s="32"/>
      <c r="O214" s="32"/>
      <c r="P214" s="32"/>
      <c r="Q214" s="32"/>
      <c r="R214" s="32"/>
      <c r="S214" s="32"/>
      <c r="T214" s="31"/>
      <c r="U214" s="32"/>
      <c r="V214" s="32"/>
      <c r="W214" s="32"/>
      <c r="X214" s="32"/>
      <c r="Y214" s="32"/>
      <c r="Z214" s="32"/>
      <c r="AA214" s="32"/>
      <c r="AB214" s="32"/>
    </row>
    <row r="215">
      <c r="B215" s="29"/>
      <c r="C215" s="32"/>
      <c r="D215" s="34"/>
      <c r="E215" s="34"/>
      <c r="F215" s="35"/>
      <c r="G215" s="35"/>
      <c r="H215" s="35"/>
      <c r="I215" s="35"/>
      <c r="J215" s="35"/>
      <c r="K215" s="35"/>
      <c r="L215" s="31"/>
      <c r="M215" s="31"/>
      <c r="N215" s="32"/>
      <c r="O215" s="32"/>
      <c r="P215" s="32"/>
      <c r="Q215" s="32"/>
      <c r="R215" s="32"/>
      <c r="S215" s="32"/>
      <c r="T215" s="31"/>
      <c r="U215" s="32"/>
      <c r="V215" s="32"/>
      <c r="W215" s="32"/>
      <c r="X215" s="32"/>
      <c r="Y215" s="32"/>
      <c r="Z215" s="32"/>
      <c r="AA215" s="32"/>
      <c r="AB215" s="32"/>
    </row>
    <row r="216">
      <c r="B216" s="29"/>
      <c r="C216" s="32"/>
      <c r="D216" s="34"/>
      <c r="E216" s="34"/>
      <c r="F216" s="35"/>
      <c r="G216" s="35"/>
      <c r="H216" s="35"/>
      <c r="I216" s="35"/>
      <c r="J216" s="35"/>
      <c r="K216" s="35"/>
      <c r="L216" s="31"/>
      <c r="M216" s="31"/>
      <c r="N216" s="32"/>
      <c r="O216" s="32"/>
      <c r="P216" s="32"/>
      <c r="Q216" s="32"/>
      <c r="R216" s="32"/>
      <c r="S216" s="32"/>
      <c r="T216" s="31"/>
      <c r="U216" s="32"/>
      <c r="V216" s="32"/>
      <c r="W216" s="32"/>
      <c r="X216" s="32"/>
      <c r="Y216" s="32"/>
      <c r="Z216" s="32"/>
      <c r="AA216" s="32"/>
      <c r="AB216" s="32"/>
    </row>
    <row r="217">
      <c r="B217" s="29"/>
      <c r="C217" s="32"/>
      <c r="D217" s="34"/>
      <c r="E217" s="34"/>
      <c r="F217" s="35"/>
      <c r="G217" s="35"/>
      <c r="H217" s="35"/>
      <c r="I217" s="35"/>
      <c r="J217" s="35"/>
      <c r="K217" s="35"/>
      <c r="L217" s="31"/>
      <c r="M217" s="31"/>
      <c r="N217" s="32"/>
      <c r="O217" s="32"/>
      <c r="P217" s="32"/>
      <c r="Q217" s="32"/>
      <c r="R217" s="32"/>
      <c r="S217" s="32"/>
      <c r="T217" s="31"/>
      <c r="U217" s="32"/>
      <c r="V217" s="32"/>
      <c r="W217" s="32"/>
      <c r="X217" s="32"/>
      <c r="Y217" s="32"/>
      <c r="Z217" s="32"/>
      <c r="AA217" s="32"/>
      <c r="AB217" s="32"/>
    </row>
    <row r="218">
      <c r="B218" s="29"/>
      <c r="C218" s="32"/>
      <c r="D218" s="34"/>
      <c r="E218" s="34"/>
      <c r="F218" s="35"/>
      <c r="G218" s="35"/>
      <c r="H218" s="35"/>
      <c r="I218" s="35"/>
      <c r="J218" s="35"/>
      <c r="K218" s="35"/>
      <c r="L218" s="31"/>
      <c r="M218" s="31"/>
      <c r="N218" s="32"/>
      <c r="O218" s="32"/>
      <c r="P218" s="32"/>
      <c r="Q218" s="32"/>
      <c r="R218" s="32"/>
      <c r="S218" s="32"/>
      <c r="T218" s="31"/>
      <c r="U218" s="32"/>
      <c r="V218" s="32"/>
      <c r="W218" s="32"/>
      <c r="X218" s="32"/>
      <c r="Y218" s="32"/>
      <c r="Z218" s="32"/>
      <c r="AA218" s="32"/>
      <c r="AB218" s="32"/>
    </row>
    <row r="219">
      <c r="B219" s="29"/>
      <c r="C219" s="32"/>
      <c r="D219" s="34"/>
      <c r="E219" s="34"/>
      <c r="F219" s="35"/>
      <c r="G219" s="35"/>
      <c r="H219" s="35"/>
      <c r="I219" s="35"/>
      <c r="J219" s="35"/>
      <c r="K219" s="35"/>
      <c r="L219" s="31"/>
      <c r="M219" s="31"/>
      <c r="N219" s="32"/>
      <c r="O219" s="32"/>
      <c r="P219" s="32"/>
      <c r="Q219" s="32"/>
      <c r="R219" s="32"/>
      <c r="S219" s="32"/>
      <c r="T219" s="31"/>
      <c r="U219" s="32"/>
      <c r="V219" s="32"/>
      <c r="W219" s="32"/>
      <c r="X219" s="32"/>
      <c r="Y219" s="32"/>
      <c r="Z219" s="32"/>
      <c r="AA219" s="32"/>
      <c r="AB219" s="32"/>
    </row>
    <row r="220">
      <c r="B220" s="29"/>
      <c r="C220" s="32"/>
      <c r="D220" s="34"/>
      <c r="E220" s="34"/>
      <c r="F220" s="35"/>
      <c r="G220" s="35"/>
      <c r="H220" s="35"/>
      <c r="I220" s="35"/>
      <c r="J220" s="35"/>
      <c r="K220" s="35"/>
      <c r="L220" s="31"/>
      <c r="M220" s="31"/>
      <c r="N220" s="32"/>
      <c r="O220" s="32"/>
      <c r="P220" s="32"/>
      <c r="Q220" s="32"/>
      <c r="R220" s="32"/>
      <c r="S220" s="32"/>
      <c r="T220" s="31"/>
      <c r="U220" s="32"/>
      <c r="V220" s="32"/>
      <c r="W220" s="32"/>
      <c r="X220" s="32"/>
      <c r="Y220" s="32"/>
      <c r="Z220" s="32"/>
      <c r="AA220" s="32"/>
      <c r="AB220" s="32"/>
    </row>
    <row r="221">
      <c r="B221" s="29"/>
      <c r="C221" s="32"/>
      <c r="D221" s="34"/>
      <c r="E221" s="34"/>
      <c r="F221" s="35"/>
      <c r="G221" s="35"/>
      <c r="H221" s="35"/>
      <c r="I221" s="35"/>
      <c r="J221" s="35"/>
      <c r="K221" s="35"/>
      <c r="L221" s="31"/>
      <c r="M221" s="31"/>
      <c r="N221" s="32"/>
      <c r="O221" s="32"/>
      <c r="P221" s="32"/>
      <c r="Q221" s="32"/>
      <c r="R221" s="32"/>
      <c r="S221" s="32"/>
      <c r="T221" s="31"/>
      <c r="U221" s="32"/>
      <c r="V221" s="32"/>
      <c r="W221" s="32"/>
      <c r="X221" s="32"/>
      <c r="Y221" s="32"/>
      <c r="Z221" s="32"/>
      <c r="AA221" s="32"/>
      <c r="AB221" s="32"/>
    </row>
    <row r="222">
      <c r="B222" s="29"/>
      <c r="C222" s="32"/>
      <c r="D222" s="34"/>
      <c r="E222" s="34"/>
      <c r="F222" s="35"/>
      <c r="G222" s="35"/>
      <c r="H222" s="35"/>
      <c r="I222" s="35"/>
      <c r="J222" s="35"/>
      <c r="K222" s="35"/>
      <c r="L222" s="31"/>
      <c r="M222" s="31"/>
      <c r="N222" s="32"/>
      <c r="O222" s="32"/>
      <c r="P222" s="32"/>
      <c r="Q222" s="32"/>
      <c r="R222" s="32"/>
      <c r="S222" s="32"/>
      <c r="T222" s="31"/>
      <c r="U222" s="32"/>
      <c r="V222" s="32"/>
      <c r="W222" s="32"/>
      <c r="X222" s="32"/>
      <c r="Y222" s="32"/>
      <c r="Z222" s="32"/>
      <c r="AA222" s="32"/>
      <c r="AB222" s="32"/>
    </row>
    <row r="223">
      <c r="B223" s="29"/>
      <c r="C223" s="32"/>
      <c r="D223" s="34"/>
      <c r="E223" s="34"/>
      <c r="F223" s="35"/>
      <c r="G223" s="35"/>
      <c r="H223" s="35"/>
      <c r="I223" s="35"/>
      <c r="J223" s="35"/>
      <c r="K223" s="35"/>
      <c r="L223" s="31"/>
      <c r="M223" s="31"/>
      <c r="N223" s="32"/>
      <c r="O223" s="32"/>
      <c r="P223" s="32"/>
      <c r="Q223" s="32"/>
      <c r="R223" s="32"/>
      <c r="S223" s="32"/>
      <c r="T223" s="31"/>
      <c r="U223" s="32"/>
      <c r="V223" s="32"/>
      <c r="W223" s="32"/>
      <c r="X223" s="32"/>
      <c r="Y223" s="32"/>
      <c r="Z223" s="32"/>
      <c r="AA223" s="32"/>
      <c r="AB223" s="32"/>
    </row>
    <row r="224">
      <c r="B224" s="29"/>
      <c r="C224" s="32"/>
      <c r="D224" s="34"/>
      <c r="E224" s="34"/>
      <c r="F224" s="35"/>
      <c r="G224" s="35"/>
      <c r="H224" s="35"/>
      <c r="I224" s="35"/>
      <c r="J224" s="35"/>
      <c r="K224" s="35"/>
      <c r="L224" s="31"/>
      <c r="M224" s="31"/>
      <c r="N224" s="32"/>
      <c r="O224" s="32"/>
      <c r="P224" s="32"/>
      <c r="Q224" s="32"/>
      <c r="R224" s="32"/>
      <c r="S224" s="32"/>
      <c r="T224" s="31"/>
      <c r="U224" s="32"/>
      <c r="V224" s="32"/>
      <c r="W224" s="32"/>
      <c r="X224" s="32"/>
      <c r="Y224" s="32"/>
      <c r="Z224" s="32"/>
      <c r="AA224" s="32"/>
      <c r="AB224" s="32"/>
    </row>
    <row r="225">
      <c r="B225" s="29"/>
      <c r="C225" s="32"/>
      <c r="D225" s="34"/>
      <c r="E225" s="34"/>
      <c r="F225" s="35"/>
      <c r="G225" s="35"/>
      <c r="H225" s="35"/>
      <c r="I225" s="35"/>
      <c r="J225" s="35"/>
      <c r="K225" s="35"/>
      <c r="L225" s="31"/>
      <c r="M225" s="31"/>
      <c r="N225" s="32"/>
      <c r="O225" s="32"/>
      <c r="P225" s="32"/>
      <c r="Q225" s="32"/>
      <c r="R225" s="32"/>
      <c r="S225" s="32"/>
      <c r="T225" s="31"/>
      <c r="U225" s="32"/>
      <c r="V225" s="32"/>
      <c r="W225" s="32"/>
      <c r="X225" s="32"/>
      <c r="Y225" s="32"/>
      <c r="Z225" s="32"/>
      <c r="AA225" s="32"/>
      <c r="AB225" s="32"/>
    </row>
    <row r="226">
      <c r="B226" s="29"/>
      <c r="C226" s="32"/>
      <c r="D226" s="34"/>
      <c r="E226" s="34"/>
      <c r="F226" s="35"/>
      <c r="G226" s="35"/>
      <c r="H226" s="35"/>
      <c r="I226" s="35"/>
      <c r="J226" s="35"/>
      <c r="K226" s="35"/>
      <c r="L226" s="31"/>
      <c r="M226" s="31"/>
      <c r="N226" s="32"/>
      <c r="O226" s="32"/>
      <c r="P226" s="32"/>
      <c r="Q226" s="32"/>
      <c r="R226" s="32"/>
      <c r="S226" s="32"/>
      <c r="T226" s="31"/>
      <c r="U226" s="32"/>
      <c r="V226" s="32"/>
      <c r="W226" s="32"/>
      <c r="X226" s="32"/>
      <c r="Y226" s="32"/>
      <c r="Z226" s="32"/>
      <c r="AA226" s="32"/>
      <c r="AB226" s="32"/>
    </row>
    <row r="227">
      <c r="B227" s="29"/>
      <c r="C227" s="32"/>
      <c r="D227" s="34"/>
      <c r="E227" s="34"/>
      <c r="F227" s="35"/>
      <c r="G227" s="35"/>
      <c r="H227" s="35"/>
      <c r="I227" s="35"/>
      <c r="J227" s="35"/>
      <c r="K227" s="35"/>
      <c r="L227" s="31"/>
      <c r="M227" s="31"/>
      <c r="N227" s="32"/>
      <c r="O227" s="32"/>
      <c r="P227" s="32"/>
      <c r="Q227" s="32"/>
      <c r="R227" s="32"/>
      <c r="S227" s="32"/>
      <c r="T227" s="31"/>
      <c r="U227" s="32"/>
      <c r="V227" s="32"/>
      <c r="W227" s="32"/>
      <c r="X227" s="32"/>
      <c r="Y227" s="32"/>
      <c r="Z227" s="32"/>
      <c r="AA227" s="32"/>
      <c r="AB227" s="32"/>
    </row>
    <row r="228">
      <c r="B228" s="29"/>
      <c r="C228" s="32"/>
      <c r="D228" s="34"/>
      <c r="E228" s="34"/>
      <c r="F228" s="35"/>
      <c r="G228" s="35"/>
      <c r="H228" s="35"/>
      <c r="I228" s="35"/>
      <c r="J228" s="35"/>
      <c r="K228" s="35"/>
      <c r="L228" s="31"/>
      <c r="M228" s="31"/>
      <c r="N228" s="32"/>
      <c r="O228" s="32"/>
      <c r="P228" s="32"/>
      <c r="Q228" s="32"/>
      <c r="R228" s="32"/>
      <c r="S228" s="32"/>
      <c r="T228" s="31"/>
      <c r="U228" s="32"/>
      <c r="V228" s="32"/>
      <c r="W228" s="32"/>
      <c r="X228" s="32"/>
      <c r="Y228" s="32"/>
      <c r="Z228" s="32"/>
      <c r="AA228" s="32"/>
      <c r="AB228" s="32"/>
    </row>
    <row r="229">
      <c r="B229" s="29"/>
      <c r="C229" s="32"/>
      <c r="D229" s="34"/>
      <c r="E229" s="34"/>
      <c r="F229" s="35"/>
      <c r="G229" s="35"/>
      <c r="H229" s="35"/>
      <c r="I229" s="35"/>
      <c r="J229" s="35"/>
      <c r="K229" s="35"/>
      <c r="L229" s="31"/>
      <c r="M229" s="31"/>
      <c r="N229" s="32"/>
      <c r="O229" s="32"/>
      <c r="P229" s="32"/>
      <c r="Q229" s="32"/>
      <c r="R229" s="32"/>
      <c r="S229" s="32"/>
      <c r="T229" s="31"/>
      <c r="U229" s="32"/>
      <c r="V229" s="32"/>
      <c r="W229" s="32"/>
      <c r="X229" s="32"/>
      <c r="Y229" s="32"/>
      <c r="Z229" s="32"/>
      <c r="AA229" s="32"/>
      <c r="AB229" s="32"/>
    </row>
    <row r="230">
      <c r="B230" s="29"/>
      <c r="C230" s="32"/>
      <c r="D230" s="34"/>
      <c r="E230" s="34"/>
      <c r="F230" s="35"/>
      <c r="G230" s="35"/>
      <c r="H230" s="35"/>
      <c r="I230" s="35"/>
      <c r="J230" s="35"/>
      <c r="K230" s="35"/>
      <c r="L230" s="31"/>
      <c r="M230" s="31"/>
      <c r="N230" s="32"/>
      <c r="O230" s="32"/>
      <c r="P230" s="32"/>
      <c r="Q230" s="32"/>
      <c r="R230" s="32"/>
      <c r="S230" s="32"/>
      <c r="T230" s="31"/>
      <c r="U230" s="32"/>
      <c r="V230" s="32"/>
      <c r="W230" s="32"/>
      <c r="X230" s="32"/>
      <c r="Y230" s="32"/>
      <c r="Z230" s="32"/>
      <c r="AA230" s="32"/>
      <c r="AB230" s="32"/>
    </row>
    <row r="231">
      <c r="B231" s="29"/>
      <c r="C231" s="32"/>
      <c r="D231" s="34"/>
      <c r="E231" s="34"/>
      <c r="F231" s="35"/>
      <c r="G231" s="35"/>
      <c r="H231" s="35"/>
      <c r="I231" s="35"/>
      <c r="J231" s="35"/>
      <c r="K231" s="35"/>
      <c r="L231" s="31"/>
      <c r="M231" s="31"/>
      <c r="N231" s="32"/>
      <c r="O231" s="32"/>
      <c r="P231" s="32"/>
      <c r="Q231" s="32"/>
      <c r="R231" s="32"/>
      <c r="S231" s="32"/>
      <c r="T231" s="31"/>
      <c r="U231" s="32"/>
      <c r="V231" s="32"/>
      <c r="W231" s="32"/>
      <c r="X231" s="32"/>
      <c r="Y231" s="32"/>
      <c r="Z231" s="32"/>
      <c r="AA231" s="32"/>
      <c r="AB231" s="32"/>
    </row>
    <row r="232">
      <c r="B232" s="29"/>
      <c r="C232" s="32"/>
      <c r="D232" s="34"/>
      <c r="E232" s="34"/>
      <c r="F232" s="35"/>
      <c r="G232" s="35"/>
      <c r="H232" s="35"/>
      <c r="I232" s="35"/>
      <c r="J232" s="35"/>
      <c r="K232" s="35"/>
      <c r="L232" s="31"/>
      <c r="M232" s="31"/>
      <c r="N232" s="32"/>
      <c r="O232" s="32"/>
      <c r="P232" s="32"/>
      <c r="Q232" s="32"/>
      <c r="R232" s="32"/>
      <c r="S232" s="32"/>
      <c r="T232" s="31"/>
      <c r="U232" s="32"/>
      <c r="V232" s="32"/>
      <c r="W232" s="32"/>
      <c r="X232" s="32"/>
      <c r="Y232" s="32"/>
      <c r="Z232" s="32"/>
      <c r="AA232" s="32"/>
      <c r="AB232" s="32"/>
    </row>
    <row r="233">
      <c r="B233" s="29"/>
      <c r="C233" s="32"/>
      <c r="D233" s="34"/>
      <c r="E233" s="34"/>
      <c r="F233" s="35"/>
      <c r="G233" s="35"/>
      <c r="H233" s="35"/>
      <c r="I233" s="35"/>
      <c r="J233" s="35"/>
      <c r="K233" s="35"/>
      <c r="L233" s="31"/>
      <c r="M233" s="31"/>
      <c r="N233" s="32"/>
      <c r="O233" s="32"/>
      <c r="P233" s="32"/>
      <c r="Q233" s="32"/>
      <c r="R233" s="32"/>
      <c r="S233" s="32"/>
      <c r="T233" s="31"/>
      <c r="U233" s="32"/>
      <c r="V233" s="32"/>
      <c r="W233" s="32"/>
      <c r="X233" s="32"/>
      <c r="Y233" s="32"/>
      <c r="Z233" s="32"/>
      <c r="AA233" s="32"/>
      <c r="AB233" s="32"/>
    </row>
    <row r="234">
      <c r="B234" s="29"/>
      <c r="C234" s="32"/>
      <c r="D234" s="34"/>
      <c r="E234" s="34"/>
      <c r="F234" s="35"/>
      <c r="G234" s="35"/>
      <c r="H234" s="35"/>
      <c r="I234" s="35"/>
      <c r="J234" s="35"/>
      <c r="K234" s="35"/>
      <c r="L234" s="31"/>
      <c r="M234" s="31"/>
      <c r="N234" s="32"/>
      <c r="O234" s="32"/>
      <c r="P234" s="32"/>
      <c r="Q234" s="32"/>
      <c r="R234" s="32"/>
      <c r="S234" s="32"/>
      <c r="T234" s="31"/>
      <c r="U234" s="32"/>
      <c r="V234" s="32"/>
      <c r="W234" s="32"/>
      <c r="X234" s="32"/>
      <c r="Y234" s="32"/>
      <c r="Z234" s="32"/>
      <c r="AA234" s="32"/>
      <c r="AB234" s="32"/>
    </row>
    <row r="235">
      <c r="B235" s="29"/>
      <c r="C235" s="32"/>
      <c r="D235" s="34"/>
      <c r="E235" s="34"/>
      <c r="F235" s="35"/>
      <c r="G235" s="35"/>
      <c r="H235" s="35"/>
      <c r="I235" s="35"/>
      <c r="J235" s="35"/>
      <c r="K235" s="35"/>
      <c r="L235" s="31"/>
      <c r="M235" s="31"/>
      <c r="N235" s="32"/>
      <c r="O235" s="32"/>
      <c r="P235" s="32"/>
      <c r="Q235" s="32"/>
      <c r="R235" s="32"/>
      <c r="S235" s="32"/>
      <c r="T235" s="31"/>
      <c r="U235" s="32"/>
      <c r="V235" s="32"/>
      <c r="W235" s="32"/>
      <c r="X235" s="32"/>
      <c r="Y235" s="32"/>
      <c r="Z235" s="32"/>
      <c r="AA235" s="32"/>
      <c r="AB235" s="32"/>
    </row>
    <row r="236">
      <c r="B236" s="29"/>
      <c r="C236" s="32"/>
      <c r="D236" s="34"/>
      <c r="E236" s="34"/>
      <c r="F236" s="35"/>
      <c r="G236" s="35"/>
      <c r="H236" s="35"/>
      <c r="I236" s="35"/>
      <c r="J236" s="35"/>
      <c r="K236" s="35"/>
      <c r="L236" s="31"/>
      <c r="M236" s="31"/>
      <c r="N236" s="32"/>
      <c r="O236" s="32"/>
      <c r="P236" s="32"/>
      <c r="Q236" s="32"/>
      <c r="R236" s="32"/>
      <c r="S236" s="32"/>
      <c r="T236" s="31"/>
      <c r="U236" s="32"/>
      <c r="V236" s="32"/>
      <c r="W236" s="32"/>
      <c r="X236" s="32"/>
      <c r="Y236" s="32"/>
      <c r="Z236" s="32"/>
      <c r="AA236" s="32"/>
      <c r="AB236" s="32"/>
    </row>
    <row r="237">
      <c r="B237" s="29"/>
      <c r="C237" s="32"/>
      <c r="D237" s="34"/>
      <c r="E237" s="34"/>
      <c r="F237" s="35"/>
      <c r="G237" s="35"/>
      <c r="H237" s="35"/>
      <c r="I237" s="35"/>
      <c r="J237" s="35"/>
      <c r="K237" s="35"/>
      <c r="L237" s="31"/>
      <c r="M237" s="31"/>
      <c r="N237" s="32"/>
      <c r="O237" s="32"/>
      <c r="P237" s="32"/>
      <c r="Q237" s="32"/>
      <c r="R237" s="32"/>
      <c r="S237" s="32"/>
      <c r="T237" s="31"/>
      <c r="U237" s="32"/>
      <c r="V237" s="32"/>
      <c r="W237" s="32"/>
      <c r="X237" s="32"/>
      <c r="Y237" s="32"/>
      <c r="Z237" s="32"/>
      <c r="AA237" s="32"/>
      <c r="AB237" s="32"/>
    </row>
    <row r="238">
      <c r="B238" s="29"/>
      <c r="C238" s="32"/>
      <c r="D238" s="34"/>
      <c r="E238" s="34"/>
      <c r="F238" s="35"/>
      <c r="G238" s="35"/>
      <c r="H238" s="35"/>
      <c r="I238" s="35"/>
      <c r="J238" s="35"/>
      <c r="K238" s="35"/>
      <c r="L238" s="31"/>
      <c r="M238" s="31"/>
      <c r="N238" s="32"/>
      <c r="O238" s="32"/>
      <c r="P238" s="32"/>
      <c r="Q238" s="32"/>
      <c r="R238" s="32"/>
      <c r="S238" s="32"/>
      <c r="T238" s="31"/>
      <c r="U238" s="32"/>
      <c r="V238" s="32"/>
      <c r="W238" s="32"/>
      <c r="X238" s="32"/>
      <c r="Y238" s="32"/>
      <c r="Z238" s="32"/>
      <c r="AA238" s="32"/>
      <c r="AB238" s="32"/>
    </row>
    <row r="239">
      <c r="B239" s="29"/>
      <c r="C239" s="32"/>
      <c r="D239" s="34"/>
      <c r="E239" s="34"/>
      <c r="F239" s="35"/>
      <c r="G239" s="35"/>
      <c r="H239" s="35"/>
      <c r="I239" s="35"/>
      <c r="J239" s="35"/>
      <c r="K239" s="35"/>
      <c r="L239" s="31"/>
      <c r="M239" s="31"/>
      <c r="N239" s="32"/>
      <c r="O239" s="32"/>
      <c r="P239" s="32"/>
      <c r="Q239" s="32"/>
      <c r="R239" s="32"/>
      <c r="S239" s="32"/>
      <c r="T239" s="31"/>
      <c r="U239" s="32"/>
      <c r="V239" s="32"/>
      <c r="W239" s="32"/>
      <c r="X239" s="32"/>
      <c r="Y239" s="32"/>
      <c r="Z239" s="32"/>
      <c r="AA239" s="32"/>
      <c r="AB239" s="32"/>
    </row>
    <row r="240">
      <c r="B240" s="29"/>
      <c r="C240" s="32"/>
      <c r="D240" s="34"/>
      <c r="E240" s="34"/>
      <c r="F240" s="35"/>
      <c r="G240" s="35"/>
      <c r="H240" s="35"/>
      <c r="I240" s="35"/>
      <c r="J240" s="35"/>
      <c r="K240" s="35"/>
      <c r="L240" s="31"/>
      <c r="M240" s="31"/>
      <c r="N240" s="32"/>
      <c r="O240" s="32"/>
      <c r="P240" s="32"/>
      <c r="Q240" s="32"/>
      <c r="R240" s="32"/>
      <c r="S240" s="32"/>
      <c r="T240" s="31"/>
      <c r="U240" s="32"/>
      <c r="V240" s="32"/>
      <c r="W240" s="32"/>
      <c r="X240" s="32"/>
      <c r="Y240" s="32"/>
      <c r="Z240" s="32"/>
      <c r="AA240" s="32"/>
      <c r="AB240" s="32"/>
    </row>
    <row r="241">
      <c r="B241" s="29"/>
      <c r="C241" s="32"/>
      <c r="D241" s="34"/>
      <c r="E241" s="34"/>
      <c r="F241" s="35"/>
      <c r="G241" s="35"/>
      <c r="H241" s="35"/>
      <c r="I241" s="35"/>
      <c r="J241" s="35"/>
      <c r="K241" s="35"/>
      <c r="L241" s="31"/>
      <c r="M241" s="31"/>
      <c r="N241" s="32"/>
      <c r="O241" s="32"/>
      <c r="P241" s="32"/>
      <c r="Q241" s="32"/>
      <c r="R241" s="32"/>
      <c r="S241" s="32"/>
      <c r="T241" s="31"/>
      <c r="U241" s="32"/>
      <c r="V241" s="32"/>
      <c r="W241" s="32"/>
      <c r="X241" s="32"/>
      <c r="Y241" s="32"/>
      <c r="Z241" s="32"/>
      <c r="AA241" s="32"/>
      <c r="AB241" s="32"/>
    </row>
    <row r="242">
      <c r="B242" s="29"/>
      <c r="C242" s="32"/>
      <c r="D242" s="34"/>
      <c r="E242" s="34"/>
      <c r="F242" s="35"/>
      <c r="G242" s="35"/>
      <c r="H242" s="35"/>
      <c r="I242" s="35"/>
      <c r="J242" s="35"/>
      <c r="K242" s="35"/>
      <c r="L242" s="31"/>
      <c r="M242" s="31"/>
      <c r="N242" s="32"/>
      <c r="O242" s="32"/>
      <c r="P242" s="32"/>
      <c r="Q242" s="32"/>
      <c r="R242" s="32"/>
      <c r="S242" s="32"/>
      <c r="T242" s="31"/>
      <c r="U242" s="32"/>
      <c r="V242" s="32"/>
      <c r="W242" s="32"/>
      <c r="X242" s="32"/>
      <c r="Y242" s="32"/>
      <c r="Z242" s="32"/>
      <c r="AA242" s="32"/>
      <c r="AB242" s="32"/>
    </row>
    <row r="243">
      <c r="B243" s="29"/>
      <c r="C243" s="32"/>
      <c r="D243" s="34"/>
      <c r="E243" s="34"/>
      <c r="F243" s="35"/>
      <c r="G243" s="35"/>
      <c r="H243" s="35"/>
      <c r="I243" s="35"/>
      <c r="J243" s="35"/>
      <c r="K243" s="35"/>
      <c r="L243" s="31"/>
      <c r="M243" s="31"/>
      <c r="N243" s="32"/>
      <c r="O243" s="32"/>
      <c r="P243" s="32"/>
      <c r="Q243" s="32"/>
      <c r="R243" s="32"/>
      <c r="S243" s="32"/>
      <c r="T243" s="31"/>
      <c r="U243" s="32"/>
      <c r="V243" s="32"/>
      <c r="W243" s="32"/>
      <c r="X243" s="32"/>
      <c r="Y243" s="32"/>
      <c r="Z243" s="32"/>
      <c r="AA243" s="32"/>
      <c r="AB243" s="32"/>
    </row>
    <row r="244">
      <c r="B244" s="29"/>
      <c r="C244" s="32"/>
      <c r="D244" s="34"/>
      <c r="E244" s="34"/>
      <c r="F244" s="35"/>
      <c r="G244" s="35"/>
      <c r="H244" s="35"/>
      <c r="I244" s="35"/>
      <c r="J244" s="35"/>
      <c r="K244" s="35"/>
      <c r="L244" s="31"/>
      <c r="M244" s="31"/>
      <c r="N244" s="32"/>
      <c r="O244" s="32"/>
      <c r="P244" s="32"/>
      <c r="Q244" s="32"/>
      <c r="R244" s="32"/>
      <c r="S244" s="32"/>
      <c r="T244" s="31"/>
      <c r="U244" s="32"/>
      <c r="V244" s="32"/>
      <c r="W244" s="32"/>
      <c r="X244" s="32"/>
      <c r="Y244" s="32"/>
      <c r="Z244" s="32"/>
      <c r="AA244" s="32"/>
      <c r="AB244" s="32"/>
    </row>
    <row r="245">
      <c r="B245" s="29"/>
      <c r="C245" s="32"/>
      <c r="D245" s="34"/>
      <c r="E245" s="34"/>
      <c r="F245" s="35"/>
      <c r="G245" s="35"/>
      <c r="H245" s="35"/>
      <c r="I245" s="35"/>
      <c r="J245" s="35"/>
      <c r="K245" s="35"/>
      <c r="L245" s="31"/>
      <c r="M245" s="31"/>
      <c r="N245" s="32"/>
      <c r="O245" s="32"/>
      <c r="P245" s="32"/>
      <c r="Q245" s="32"/>
      <c r="R245" s="32"/>
      <c r="S245" s="32"/>
      <c r="T245" s="31"/>
      <c r="U245" s="32"/>
      <c r="V245" s="32"/>
      <c r="W245" s="32"/>
      <c r="X245" s="32"/>
      <c r="Y245" s="32"/>
      <c r="Z245" s="32"/>
      <c r="AA245" s="32"/>
      <c r="AB245" s="32"/>
    </row>
    <row r="246">
      <c r="B246" s="29"/>
      <c r="C246" s="32"/>
      <c r="D246" s="34"/>
      <c r="E246" s="34"/>
      <c r="F246" s="35"/>
      <c r="G246" s="35"/>
      <c r="H246" s="35"/>
      <c r="I246" s="35"/>
      <c r="J246" s="35"/>
      <c r="K246" s="35"/>
      <c r="L246" s="31"/>
      <c r="M246" s="31"/>
      <c r="N246" s="32"/>
      <c r="O246" s="32"/>
      <c r="P246" s="32"/>
      <c r="Q246" s="32"/>
      <c r="R246" s="32"/>
      <c r="S246" s="32"/>
      <c r="T246" s="31"/>
      <c r="U246" s="32"/>
      <c r="V246" s="32"/>
      <c r="W246" s="32"/>
      <c r="X246" s="32"/>
      <c r="Y246" s="32"/>
      <c r="Z246" s="32"/>
      <c r="AA246" s="32"/>
      <c r="AB246" s="32"/>
    </row>
    <row r="247">
      <c r="B247" s="29"/>
      <c r="C247" s="32"/>
      <c r="D247" s="34"/>
      <c r="E247" s="34"/>
      <c r="F247" s="35"/>
      <c r="G247" s="35"/>
      <c r="H247" s="35"/>
      <c r="I247" s="35"/>
      <c r="J247" s="35"/>
      <c r="K247" s="35"/>
      <c r="L247" s="31"/>
      <c r="M247" s="31"/>
      <c r="N247" s="32"/>
      <c r="O247" s="32"/>
      <c r="P247" s="32"/>
      <c r="Q247" s="32"/>
      <c r="R247" s="32"/>
      <c r="S247" s="32"/>
      <c r="T247" s="31"/>
      <c r="U247" s="32"/>
      <c r="V247" s="32"/>
      <c r="W247" s="32"/>
      <c r="X247" s="32"/>
      <c r="Y247" s="32"/>
      <c r="Z247" s="32"/>
      <c r="AA247" s="32"/>
      <c r="AB247" s="32"/>
    </row>
    <row r="248">
      <c r="B248" s="29"/>
      <c r="C248" s="32"/>
      <c r="D248" s="34"/>
      <c r="E248" s="34"/>
      <c r="F248" s="35"/>
      <c r="G248" s="35"/>
      <c r="H248" s="35"/>
      <c r="I248" s="35"/>
      <c r="J248" s="35"/>
      <c r="K248" s="35"/>
      <c r="L248" s="31"/>
      <c r="M248" s="31"/>
      <c r="N248" s="32"/>
      <c r="O248" s="32"/>
      <c r="P248" s="32"/>
      <c r="Q248" s="32"/>
      <c r="R248" s="32"/>
      <c r="S248" s="32"/>
      <c r="T248" s="31"/>
      <c r="U248" s="32"/>
      <c r="V248" s="32"/>
      <c r="W248" s="32"/>
      <c r="X248" s="32"/>
      <c r="Y248" s="32"/>
      <c r="Z248" s="32"/>
      <c r="AA248" s="32"/>
      <c r="AB248" s="32"/>
    </row>
    <row r="249">
      <c r="B249" s="29"/>
      <c r="C249" s="32"/>
      <c r="D249" s="34"/>
      <c r="E249" s="34"/>
      <c r="F249" s="35"/>
      <c r="G249" s="35"/>
      <c r="H249" s="35"/>
      <c r="I249" s="35"/>
      <c r="J249" s="35"/>
      <c r="K249" s="35"/>
      <c r="L249" s="31"/>
      <c r="M249" s="31"/>
      <c r="N249" s="32"/>
      <c r="O249" s="32"/>
      <c r="P249" s="32"/>
      <c r="Q249" s="32"/>
      <c r="R249" s="32"/>
      <c r="S249" s="32"/>
      <c r="T249" s="31"/>
      <c r="U249" s="32"/>
      <c r="V249" s="32"/>
      <c r="W249" s="32"/>
      <c r="X249" s="32"/>
      <c r="Y249" s="32"/>
      <c r="Z249" s="32"/>
      <c r="AA249" s="32"/>
      <c r="AB249" s="32"/>
    </row>
    <row r="250">
      <c r="B250" s="29"/>
      <c r="C250" s="32"/>
      <c r="D250" s="34"/>
      <c r="E250" s="34"/>
      <c r="F250" s="35"/>
      <c r="G250" s="35"/>
      <c r="H250" s="35"/>
      <c r="I250" s="35"/>
      <c r="J250" s="35"/>
      <c r="K250" s="35"/>
      <c r="L250" s="31"/>
      <c r="M250" s="31"/>
      <c r="N250" s="32"/>
      <c r="O250" s="32"/>
      <c r="P250" s="32"/>
      <c r="Q250" s="32"/>
      <c r="R250" s="32"/>
      <c r="S250" s="32"/>
      <c r="T250" s="31"/>
      <c r="U250" s="32"/>
      <c r="V250" s="32"/>
      <c r="W250" s="32"/>
      <c r="X250" s="32"/>
      <c r="Y250" s="32"/>
      <c r="Z250" s="32"/>
      <c r="AA250" s="32"/>
      <c r="AB250" s="32"/>
    </row>
    <row r="251">
      <c r="B251" s="29"/>
      <c r="C251" s="32"/>
      <c r="D251" s="34"/>
      <c r="E251" s="34"/>
      <c r="F251" s="35"/>
      <c r="G251" s="35"/>
      <c r="H251" s="35"/>
      <c r="I251" s="35"/>
      <c r="J251" s="35"/>
      <c r="K251" s="35"/>
      <c r="L251" s="31"/>
      <c r="M251" s="31"/>
      <c r="N251" s="32"/>
      <c r="O251" s="32"/>
      <c r="P251" s="32"/>
      <c r="Q251" s="32"/>
      <c r="R251" s="32"/>
      <c r="S251" s="32"/>
      <c r="T251" s="31"/>
      <c r="U251" s="32"/>
      <c r="V251" s="32"/>
      <c r="W251" s="32"/>
      <c r="X251" s="32"/>
      <c r="Y251" s="32"/>
      <c r="Z251" s="32"/>
      <c r="AA251" s="32"/>
      <c r="AB251" s="32"/>
    </row>
    <row r="252">
      <c r="B252" s="29"/>
      <c r="C252" s="32"/>
      <c r="D252" s="34"/>
      <c r="E252" s="34"/>
      <c r="F252" s="35"/>
      <c r="G252" s="35"/>
      <c r="H252" s="35"/>
      <c r="I252" s="35"/>
      <c r="J252" s="35"/>
      <c r="K252" s="35"/>
      <c r="L252" s="31"/>
      <c r="M252" s="31"/>
      <c r="N252" s="32"/>
      <c r="O252" s="32"/>
      <c r="P252" s="32"/>
      <c r="Q252" s="32"/>
      <c r="R252" s="32"/>
      <c r="S252" s="32"/>
      <c r="T252" s="31"/>
      <c r="U252" s="32"/>
      <c r="V252" s="32"/>
      <c r="W252" s="32"/>
      <c r="X252" s="32"/>
      <c r="Y252" s="32"/>
      <c r="Z252" s="32"/>
      <c r="AA252" s="32"/>
      <c r="AB252" s="32"/>
    </row>
    <row r="253">
      <c r="B253" s="29"/>
      <c r="C253" s="32"/>
      <c r="D253" s="34"/>
      <c r="E253" s="34"/>
      <c r="F253" s="35"/>
      <c r="G253" s="35"/>
      <c r="H253" s="35"/>
      <c r="I253" s="35"/>
      <c r="J253" s="35"/>
      <c r="K253" s="35"/>
      <c r="L253" s="31"/>
      <c r="M253" s="31"/>
      <c r="N253" s="32"/>
      <c r="O253" s="32"/>
      <c r="P253" s="32"/>
      <c r="Q253" s="32"/>
      <c r="R253" s="32"/>
      <c r="S253" s="32"/>
      <c r="T253" s="31"/>
      <c r="U253" s="32"/>
      <c r="V253" s="32"/>
      <c r="W253" s="32"/>
      <c r="X253" s="32"/>
      <c r="Y253" s="32"/>
      <c r="Z253" s="32"/>
      <c r="AA253" s="32"/>
      <c r="AB253" s="32"/>
    </row>
    <row r="254">
      <c r="B254" s="29"/>
      <c r="C254" s="32"/>
      <c r="D254" s="34"/>
      <c r="E254" s="34"/>
      <c r="F254" s="35"/>
      <c r="G254" s="35"/>
      <c r="H254" s="35"/>
      <c r="I254" s="35"/>
      <c r="J254" s="35"/>
      <c r="K254" s="35"/>
      <c r="L254" s="31"/>
      <c r="M254" s="31"/>
      <c r="N254" s="32"/>
      <c r="O254" s="32"/>
      <c r="P254" s="32"/>
      <c r="Q254" s="32"/>
      <c r="R254" s="32"/>
      <c r="S254" s="32"/>
      <c r="T254" s="31"/>
      <c r="U254" s="32"/>
      <c r="V254" s="32"/>
      <c r="W254" s="32"/>
      <c r="X254" s="32"/>
      <c r="Y254" s="32"/>
      <c r="Z254" s="32"/>
      <c r="AA254" s="32"/>
      <c r="AB254" s="32"/>
    </row>
    <row r="255">
      <c r="B255" s="29"/>
      <c r="C255" s="32"/>
      <c r="D255" s="34"/>
      <c r="E255" s="34"/>
      <c r="F255" s="35"/>
      <c r="G255" s="35"/>
      <c r="H255" s="35"/>
      <c r="I255" s="35"/>
      <c r="J255" s="35"/>
      <c r="K255" s="35"/>
      <c r="L255" s="31"/>
      <c r="M255" s="31"/>
      <c r="N255" s="32"/>
      <c r="O255" s="32"/>
      <c r="P255" s="32"/>
      <c r="Q255" s="32"/>
      <c r="R255" s="32"/>
      <c r="S255" s="32"/>
      <c r="T255" s="31"/>
      <c r="U255" s="32"/>
      <c r="V255" s="32"/>
      <c r="W255" s="32"/>
      <c r="X255" s="32"/>
      <c r="Y255" s="32"/>
      <c r="Z255" s="32"/>
      <c r="AA255" s="32"/>
      <c r="AB255" s="32"/>
    </row>
    <row r="256">
      <c r="B256" s="29"/>
      <c r="C256" s="32"/>
      <c r="D256" s="34"/>
      <c r="E256" s="34"/>
      <c r="F256" s="35"/>
      <c r="G256" s="35"/>
      <c r="H256" s="35"/>
      <c r="I256" s="35"/>
      <c r="J256" s="35"/>
      <c r="K256" s="35"/>
      <c r="L256" s="31"/>
      <c r="M256" s="31"/>
      <c r="N256" s="32"/>
      <c r="O256" s="32"/>
      <c r="P256" s="32"/>
      <c r="Q256" s="32"/>
      <c r="R256" s="32"/>
      <c r="S256" s="32"/>
      <c r="T256" s="31"/>
      <c r="U256" s="32"/>
      <c r="V256" s="32"/>
      <c r="W256" s="32"/>
      <c r="X256" s="32"/>
      <c r="Y256" s="32"/>
      <c r="Z256" s="32"/>
      <c r="AA256" s="32"/>
      <c r="AB256" s="32"/>
    </row>
    <row r="257">
      <c r="B257" s="29"/>
      <c r="C257" s="32"/>
      <c r="D257" s="34"/>
      <c r="E257" s="34"/>
      <c r="F257" s="35"/>
      <c r="G257" s="35"/>
      <c r="H257" s="35"/>
      <c r="I257" s="35"/>
      <c r="J257" s="35"/>
      <c r="K257" s="35"/>
      <c r="L257" s="31"/>
      <c r="M257" s="31"/>
      <c r="N257" s="32"/>
      <c r="O257" s="32"/>
      <c r="P257" s="32"/>
      <c r="Q257" s="32"/>
      <c r="R257" s="32"/>
      <c r="S257" s="32"/>
      <c r="T257" s="31"/>
      <c r="U257" s="32"/>
      <c r="V257" s="32"/>
      <c r="W257" s="32"/>
      <c r="X257" s="32"/>
      <c r="Y257" s="32"/>
      <c r="Z257" s="32"/>
      <c r="AA257" s="32"/>
      <c r="AB257" s="32"/>
    </row>
    <row r="258">
      <c r="B258" s="29"/>
      <c r="C258" s="32"/>
      <c r="D258" s="34"/>
      <c r="E258" s="34"/>
      <c r="F258" s="35"/>
      <c r="G258" s="35"/>
      <c r="H258" s="35"/>
      <c r="I258" s="35"/>
      <c r="J258" s="35"/>
      <c r="K258" s="35"/>
      <c r="L258" s="31"/>
      <c r="M258" s="31"/>
      <c r="N258" s="32"/>
      <c r="O258" s="32"/>
      <c r="P258" s="32"/>
      <c r="Q258" s="32"/>
      <c r="R258" s="32"/>
      <c r="S258" s="32"/>
      <c r="T258" s="31"/>
      <c r="U258" s="32"/>
      <c r="V258" s="32"/>
      <c r="W258" s="32"/>
      <c r="X258" s="32"/>
      <c r="Y258" s="32"/>
      <c r="Z258" s="32"/>
      <c r="AA258" s="32"/>
      <c r="AB258" s="32"/>
    </row>
    <row r="259">
      <c r="B259" s="29"/>
      <c r="C259" s="32"/>
      <c r="D259" s="34"/>
      <c r="E259" s="34"/>
      <c r="F259" s="35"/>
      <c r="G259" s="35"/>
      <c r="H259" s="35"/>
      <c r="I259" s="35"/>
      <c r="J259" s="35"/>
      <c r="K259" s="35"/>
      <c r="L259" s="31"/>
      <c r="M259" s="31"/>
      <c r="N259" s="32"/>
      <c r="O259" s="32"/>
      <c r="P259" s="32"/>
      <c r="Q259" s="32"/>
      <c r="R259" s="32"/>
      <c r="S259" s="32"/>
      <c r="T259" s="31"/>
      <c r="U259" s="32"/>
      <c r="V259" s="32"/>
      <c r="W259" s="32"/>
      <c r="X259" s="32"/>
      <c r="Y259" s="32"/>
      <c r="Z259" s="32"/>
      <c r="AA259" s="32"/>
      <c r="AB259" s="32"/>
    </row>
    <row r="260">
      <c r="B260" s="29"/>
      <c r="C260" s="32"/>
      <c r="D260" s="34"/>
      <c r="E260" s="34"/>
      <c r="F260" s="35"/>
      <c r="G260" s="35"/>
      <c r="H260" s="35"/>
      <c r="I260" s="35"/>
      <c r="J260" s="35"/>
      <c r="K260" s="35"/>
      <c r="L260" s="31"/>
      <c r="M260" s="31"/>
      <c r="N260" s="32"/>
      <c r="O260" s="32"/>
      <c r="P260" s="32"/>
      <c r="Q260" s="32"/>
      <c r="R260" s="32"/>
      <c r="S260" s="32"/>
      <c r="T260" s="31"/>
      <c r="U260" s="32"/>
      <c r="V260" s="32"/>
      <c r="W260" s="32"/>
      <c r="X260" s="32"/>
      <c r="Y260" s="32"/>
      <c r="Z260" s="32"/>
      <c r="AA260" s="32"/>
      <c r="AB260" s="32"/>
    </row>
    <row r="261">
      <c r="B261" s="29"/>
      <c r="C261" s="32"/>
      <c r="D261" s="34"/>
      <c r="E261" s="34"/>
      <c r="F261" s="35"/>
      <c r="G261" s="35"/>
      <c r="H261" s="35"/>
      <c r="I261" s="35"/>
      <c r="J261" s="35"/>
      <c r="K261" s="35"/>
      <c r="L261" s="31"/>
      <c r="M261" s="31"/>
      <c r="N261" s="32"/>
      <c r="O261" s="32"/>
      <c r="P261" s="32"/>
      <c r="Q261" s="32"/>
      <c r="R261" s="32"/>
      <c r="S261" s="32"/>
      <c r="T261" s="31"/>
      <c r="U261" s="32"/>
      <c r="V261" s="32"/>
      <c r="W261" s="32"/>
      <c r="X261" s="32"/>
      <c r="Y261" s="32"/>
      <c r="Z261" s="32"/>
      <c r="AA261" s="32"/>
      <c r="AB261" s="32"/>
    </row>
    <row r="262">
      <c r="B262" s="29"/>
      <c r="C262" s="32"/>
      <c r="D262" s="34"/>
      <c r="E262" s="34"/>
      <c r="F262" s="35"/>
      <c r="G262" s="35"/>
      <c r="H262" s="35"/>
      <c r="I262" s="35"/>
      <c r="J262" s="35"/>
      <c r="K262" s="35"/>
      <c r="L262" s="31"/>
      <c r="M262" s="31"/>
      <c r="N262" s="32"/>
      <c r="O262" s="32"/>
      <c r="P262" s="32"/>
      <c r="Q262" s="32"/>
      <c r="R262" s="32"/>
      <c r="S262" s="32"/>
      <c r="T262" s="31"/>
      <c r="U262" s="32"/>
      <c r="V262" s="32"/>
      <c r="W262" s="32"/>
      <c r="X262" s="32"/>
      <c r="Y262" s="32"/>
      <c r="Z262" s="32"/>
      <c r="AA262" s="32"/>
      <c r="AB262" s="32"/>
    </row>
    <row r="263">
      <c r="B263" s="29"/>
      <c r="C263" s="32"/>
      <c r="D263" s="34"/>
      <c r="E263" s="34"/>
      <c r="F263" s="35"/>
      <c r="G263" s="35"/>
      <c r="H263" s="35"/>
      <c r="I263" s="35"/>
      <c r="J263" s="35"/>
      <c r="K263" s="35"/>
      <c r="L263" s="31"/>
      <c r="M263" s="31"/>
      <c r="N263" s="32"/>
      <c r="O263" s="32"/>
      <c r="P263" s="32"/>
      <c r="Q263" s="32"/>
      <c r="R263" s="32"/>
      <c r="S263" s="32"/>
      <c r="T263" s="31"/>
      <c r="U263" s="32"/>
      <c r="V263" s="32"/>
      <c r="W263" s="32"/>
      <c r="X263" s="32"/>
      <c r="Y263" s="32"/>
      <c r="Z263" s="32"/>
      <c r="AA263" s="32"/>
      <c r="AB263" s="32"/>
    </row>
    <row r="264">
      <c r="B264" s="29"/>
      <c r="C264" s="32"/>
      <c r="D264" s="34"/>
      <c r="E264" s="34"/>
      <c r="F264" s="35"/>
      <c r="G264" s="35"/>
      <c r="H264" s="35"/>
      <c r="I264" s="35"/>
      <c r="J264" s="35"/>
      <c r="K264" s="35"/>
      <c r="L264" s="31"/>
      <c r="M264" s="31"/>
      <c r="N264" s="32"/>
      <c r="O264" s="32"/>
      <c r="P264" s="32"/>
      <c r="Q264" s="32"/>
      <c r="R264" s="32"/>
      <c r="S264" s="32"/>
      <c r="T264" s="31"/>
      <c r="U264" s="32"/>
      <c r="V264" s="32"/>
      <c r="W264" s="32"/>
      <c r="X264" s="32"/>
      <c r="Y264" s="32"/>
      <c r="Z264" s="32"/>
      <c r="AA264" s="32"/>
      <c r="AB264" s="32"/>
    </row>
    <row r="265">
      <c r="B265" s="29"/>
      <c r="C265" s="32"/>
      <c r="D265" s="34"/>
      <c r="E265" s="34"/>
      <c r="F265" s="35"/>
      <c r="G265" s="35"/>
      <c r="H265" s="35"/>
      <c r="I265" s="35"/>
      <c r="J265" s="35"/>
      <c r="K265" s="35"/>
      <c r="L265" s="31"/>
      <c r="M265" s="31"/>
      <c r="N265" s="32"/>
      <c r="O265" s="32"/>
      <c r="P265" s="32"/>
      <c r="Q265" s="32"/>
      <c r="R265" s="32"/>
      <c r="S265" s="32"/>
      <c r="T265" s="31"/>
      <c r="U265" s="32"/>
      <c r="V265" s="32"/>
      <c r="W265" s="32"/>
      <c r="X265" s="32"/>
      <c r="Y265" s="32"/>
      <c r="Z265" s="32"/>
      <c r="AA265" s="32"/>
      <c r="AB265" s="32"/>
    </row>
    <row r="266">
      <c r="B266" s="29"/>
      <c r="C266" s="32"/>
      <c r="D266" s="34"/>
      <c r="E266" s="34"/>
      <c r="F266" s="35"/>
      <c r="G266" s="35"/>
      <c r="H266" s="35"/>
      <c r="I266" s="35"/>
      <c r="J266" s="35"/>
      <c r="K266" s="35"/>
      <c r="L266" s="31"/>
      <c r="M266" s="31"/>
      <c r="N266" s="32"/>
      <c r="O266" s="32"/>
      <c r="P266" s="32"/>
      <c r="Q266" s="32"/>
      <c r="R266" s="32"/>
      <c r="S266" s="32"/>
      <c r="T266" s="31"/>
      <c r="U266" s="32"/>
      <c r="V266" s="32"/>
      <c r="W266" s="32"/>
      <c r="X266" s="32"/>
      <c r="Y266" s="32"/>
      <c r="Z266" s="32"/>
      <c r="AA266" s="32"/>
      <c r="AB266" s="32"/>
    </row>
    <row r="267">
      <c r="B267" s="29"/>
      <c r="C267" s="32"/>
      <c r="D267" s="34"/>
      <c r="E267" s="34"/>
      <c r="F267" s="35"/>
      <c r="G267" s="35"/>
      <c r="H267" s="35"/>
      <c r="I267" s="35"/>
      <c r="J267" s="35"/>
      <c r="K267" s="35"/>
      <c r="L267" s="31"/>
      <c r="M267" s="31"/>
      <c r="N267" s="32"/>
      <c r="O267" s="32"/>
      <c r="P267" s="32"/>
      <c r="Q267" s="32"/>
      <c r="R267" s="32"/>
      <c r="S267" s="32"/>
      <c r="T267" s="31"/>
      <c r="U267" s="32"/>
      <c r="V267" s="32"/>
      <c r="W267" s="32"/>
      <c r="X267" s="32"/>
      <c r="Y267" s="32"/>
      <c r="Z267" s="32"/>
      <c r="AA267" s="32"/>
      <c r="AB267" s="32"/>
    </row>
    <row r="268">
      <c r="B268" s="29"/>
      <c r="C268" s="32"/>
      <c r="D268" s="34"/>
      <c r="E268" s="34"/>
      <c r="F268" s="35"/>
      <c r="G268" s="35"/>
      <c r="H268" s="35"/>
      <c r="I268" s="35"/>
      <c r="J268" s="35"/>
      <c r="K268" s="35"/>
      <c r="L268" s="31"/>
      <c r="M268" s="31"/>
      <c r="N268" s="32"/>
      <c r="O268" s="32"/>
      <c r="P268" s="32"/>
      <c r="Q268" s="32"/>
      <c r="R268" s="32"/>
      <c r="S268" s="32"/>
      <c r="T268" s="31"/>
      <c r="U268" s="32"/>
      <c r="V268" s="32"/>
      <c r="W268" s="32"/>
      <c r="X268" s="32"/>
      <c r="Y268" s="32"/>
      <c r="Z268" s="32"/>
      <c r="AA268" s="32"/>
      <c r="AB268" s="32"/>
    </row>
    <row r="269">
      <c r="B269" s="29"/>
      <c r="C269" s="32"/>
      <c r="D269" s="34"/>
      <c r="E269" s="34"/>
      <c r="F269" s="35"/>
      <c r="G269" s="35"/>
      <c r="H269" s="35"/>
      <c r="I269" s="35"/>
      <c r="J269" s="35"/>
      <c r="K269" s="35"/>
      <c r="L269" s="31"/>
      <c r="M269" s="31"/>
      <c r="N269" s="32"/>
      <c r="O269" s="32"/>
      <c r="P269" s="32"/>
      <c r="Q269" s="32"/>
      <c r="R269" s="32"/>
      <c r="S269" s="32"/>
      <c r="T269" s="31"/>
      <c r="U269" s="32"/>
      <c r="V269" s="32"/>
      <c r="W269" s="32"/>
      <c r="X269" s="32"/>
      <c r="Y269" s="32"/>
      <c r="Z269" s="32"/>
      <c r="AA269" s="32"/>
      <c r="AB269" s="32"/>
    </row>
    <row r="270">
      <c r="B270" s="29"/>
      <c r="C270" s="32"/>
      <c r="D270" s="34"/>
      <c r="E270" s="34"/>
      <c r="F270" s="35"/>
      <c r="G270" s="35"/>
      <c r="H270" s="35"/>
      <c r="I270" s="35"/>
      <c r="J270" s="35"/>
      <c r="K270" s="35"/>
      <c r="L270" s="31"/>
      <c r="M270" s="31"/>
      <c r="N270" s="32"/>
      <c r="O270" s="32"/>
      <c r="P270" s="32"/>
      <c r="Q270" s="32"/>
      <c r="R270" s="32"/>
      <c r="S270" s="32"/>
      <c r="T270" s="31"/>
      <c r="U270" s="32"/>
      <c r="V270" s="32"/>
      <c r="W270" s="32"/>
      <c r="X270" s="32"/>
      <c r="Y270" s="32"/>
      <c r="Z270" s="32"/>
      <c r="AA270" s="32"/>
      <c r="AB270" s="32"/>
    </row>
    <row r="271">
      <c r="B271" s="29"/>
      <c r="C271" s="32"/>
      <c r="D271" s="34"/>
      <c r="E271" s="34"/>
      <c r="F271" s="35"/>
      <c r="G271" s="35"/>
      <c r="H271" s="35"/>
      <c r="I271" s="35"/>
      <c r="J271" s="35"/>
      <c r="K271" s="35"/>
      <c r="L271" s="31"/>
      <c r="M271" s="31"/>
      <c r="N271" s="32"/>
      <c r="O271" s="32"/>
      <c r="P271" s="32"/>
      <c r="Q271" s="32"/>
      <c r="R271" s="32"/>
      <c r="S271" s="32"/>
      <c r="T271" s="31"/>
      <c r="U271" s="32"/>
      <c r="V271" s="32"/>
      <c r="W271" s="32"/>
      <c r="X271" s="32"/>
      <c r="Y271" s="32"/>
      <c r="Z271" s="32"/>
      <c r="AA271" s="32"/>
      <c r="AB271" s="32"/>
    </row>
    <row r="272">
      <c r="B272" s="29"/>
      <c r="C272" s="32"/>
      <c r="D272" s="34"/>
      <c r="E272" s="34"/>
      <c r="F272" s="35"/>
      <c r="G272" s="35"/>
      <c r="H272" s="35"/>
      <c r="I272" s="35"/>
      <c r="J272" s="35"/>
      <c r="K272" s="35"/>
      <c r="L272" s="31"/>
      <c r="M272" s="31"/>
      <c r="N272" s="32"/>
      <c r="O272" s="32"/>
      <c r="P272" s="32"/>
      <c r="Q272" s="32"/>
      <c r="R272" s="32"/>
      <c r="S272" s="32"/>
      <c r="T272" s="31"/>
      <c r="U272" s="32"/>
      <c r="V272" s="32"/>
      <c r="W272" s="32"/>
      <c r="X272" s="32"/>
      <c r="Y272" s="32"/>
      <c r="Z272" s="32"/>
      <c r="AA272" s="32"/>
      <c r="AB272" s="32"/>
    </row>
    <row r="273">
      <c r="B273" s="29"/>
      <c r="C273" s="32"/>
      <c r="D273" s="34"/>
      <c r="E273" s="34"/>
      <c r="F273" s="35"/>
      <c r="G273" s="35"/>
      <c r="H273" s="35"/>
      <c r="I273" s="35"/>
      <c r="J273" s="35"/>
      <c r="K273" s="35"/>
      <c r="L273" s="31"/>
      <c r="M273" s="31"/>
      <c r="N273" s="32"/>
      <c r="O273" s="32"/>
      <c r="P273" s="32"/>
      <c r="Q273" s="32"/>
      <c r="R273" s="32"/>
      <c r="S273" s="32"/>
      <c r="T273" s="31"/>
      <c r="U273" s="32"/>
      <c r="V273" s="32"/>
      <c r="W273" s="32"/>
      <c r="X273" s="32"/>
      <c r="Y273" s="32"/>
      <c r="Z273" s="32"/>
      <c r="AA273" s="32"/>
      <c r="AB273" s="32"/>
    </row>
    <row r="274">
      <c r="B274" s="29"/>
      <c r="C274" s="32"/>
      <c r="D274" s="34"/>
      <c r="E274" s="34"/>
      <c r="F274" s="35"/>
      <c r="G274" s="35"/>
      <c r="H274" s="35"/>
      <c r="I274" s="35"/>
      <c r="J274" s="35"/>
      <c r="K274" s="35"/>
      <c r="L274" s="31"/>
      <c r="M274" s="31"/>
      <c r="N274" s="32"/>
      <c r="O274" s="32"/>
      <c r="P274" s="32"/>
      <c r="Q274" s="32"/>
      <c r="R274" s="32"/>
      <c r="S274" s="32"/>
      <c r="T274" s="31"/>
      <c r="U274" s="32"/>
      <c r="V274" s="32"/>
      <c r="W274" s="32"/>
      <c r="X274" s="32"/>
      <c r="Y274" s="32"/>
      <c r="Z274" s="32"/>
      <c r="AA274" s="32"/>
      <c r="AB274" s="32"/>
    </row>
    <row r="275">
      <c r="B275" s="29"/>
      <c r="C275" s="32"/>
      <c r="D275" s="34"/>
      <c r="E275" s="34"/>
      <c r="F275" s="35"/>
      <c r="G275" s="35"/>
      <c r="H275" s="35"/>
      <c r="I275" s="35"/>
      <c r="J275" s="35"/>
      <c r="K275" s="35"/>
      <c r="L275" s="31"/>
      <c r="M275" s="31"/>
      <c r="N275" s="32"/>
      <c r="O275" s="32"/>
      <c r="P275" s="32"/>
      <c r="Q275" s="32"/>
      <c r="R275" s="32"/>
      <c r="S275" s="32"/>
      <c r="T275" s="31"/>
      <c r="U275" s="32"/>
      <c r="V275" s="32"/>
      <c r="W275" s="32"/>
      <c r="X275" s="32"/>
      <c r="Y275" s="32"/>
      <c r="Z275" s="32"/>
      <c r="AA275" s="32"/>
      <c r="AB275" s="32"/>
    </row>
    <row r="276">
      <c r="B276" s="29"/>
      <c r="C276" s="32"/>
      <c r="D276" s="34"/>
      <c r="E276" s="34"/>
      <c r="F276" s="35"/>
      <c r="G276" s="35"/>
      <c r="H276" s="35"/>
      <c r="I276" s="35"/>
      <c r="J276" s="35"/>
      <c r="K276" s="35"/>
      <c r="L276" s="31"/>
      <c r="M276" s="31"/>
      <c r="N276" s="32"/>
      <c r="O276" s="32"/>
      <c r="P276" s="32"/>
      <c r="Q276" s="32"/>
      <c r="R276" s="32"/>
      <c r="S276" s="32"/>
      <c r="T276" s="31"/>
      <c r="U276" s="32"/>
      <c r="V276" s="32"/>
      <c r="W276" s="32"/>
      <c r="X276" s="32"/>
      <c r="Y276" s="32"/>
      <c r="Z276" s="32"/>
      <c r="AA276" s="32"/>
      <c r="AB276" s="32"/>
    </row>
    <row r="277">
      <c r="B277" s="29"/>
      <c r="C277" s="32"/>
      <c r="D277" s="34"/>
      <c r="E277" s="34"/>
      <c r="F277" s="35"/>
      <c r="G277" s="35"/>
      <c r="H277" s="35"/>
      <c r="I277" s="35"/>
      <c r="J277" s="35"/>
      <c r="K277" s="35"/>
      <c r="L277" s="31"/>
      <c r="M277" s="31"/>
      <c r="N277" s="32"/>
      <c r="O277" s="32"/>
      <c r="P277" s="32"/>
      <c r="Q277" s="32"/>
      <c r="R277" s="32"/>
      <c r="S277" s="32"/>
      <c r="T277" s="31"/>
      <c r="U277" s="32"/>
      <c r="V277" s="32"/>
      <c r="W277" s="32"/>
      <c r="X277" s="32"/>
      <c r="Y277" s="32"/>
      <c r="Z277" s="32"/>
      <c r="AA277" s="32"/>
      <c r="AB277" s="32"/>
    </row>
    <row r="278">
      <c r="B278" s="29"/>
      <c r="C278" s="32"/>
      <c r="D278" s="34"/>
      <c r="E278" s="34"/>
      <c r="F278" s="35"/>
      <c r="G278" s="35"/>
      <c r="H278" s="35"/>
      <c r="I278" s="35"/>
      <c r="J278" s="35"/>
      <c r="K278" s="35"/>
      <c r="L278" s="31"/>
      <c r="M278" s="31"/>
      <c r="N278" s="32"/>
      <c r="O278" s="32"/>
      <c r="P278" s="32"/>
      <c r="Q278" s="32"/>
      <c r="R278" s="32"/>
      <c r="S278" s="32"/>
      <c r="T278" s="31"/>
      <c r="U278" s="32"/>
      <c r="V278" s="32"/>
      <c r="W278" s="32"/>
      <c r="X278" s="32"/>
      <c r="Y278" s="32"/>
      <c r="Z278" s="32"/>
      <c r="AA278" s="32"/>
      <c r="AB278" s="32"/>
    </row>
    <row r="279">
      <c r="B279" s="29"/>
      <c r="C279" s="32"/>
      <c r="D279" s="34"/>
      <c r="E279" s="34"/>
      <c r="F279" s="35"/>
      <c r="G279" s="35"/>
      <c r="H279" s="35"/>
      <c r="I279" s="35"/>
      <c r="J279" s="35"/>
      <c r="K279" s="35"/>
      <c r="L279" s="31"/>
      <c r="M279" s="31"/>
      <c r="N279" s="32"/>
      <c r="O279" s="32"/>
      <c r="P279" s="32"/>
      <c r="Q279" s="32"/>
      <c r="R279" s="32"/>
      <c r="S279" s="32"/>
      <c r="T279" s="31"/>
      <c r="U279" s="32"/>
      <c r="V279" s="32"/>
      <c r="W279" s="32"/>
      <c r="X279" s="32"/>
      <c r="Y279" s="32"/>
      <c r="Z279" s="32"/>
      <c r="AA279" s="32"/>
      <c r="AB279" s="32"/>
    </row>
    <row r="280">
      <c r="B280" s="29"/>
      <c r="C280" s="32"/>
      <c r="D280" s="34"/>
      <c r="E280" s="34"/>
      <c r="F280" s="35"/>
      <c r="G280" s="35"/>
      <c r="H280" s="35"/>
      <c r="I280" s="35"/>
      <c r="J280" s="35"/>
      <c r="K280" s="35"/>
      <c r="L280" s="31"/>
      <c r="M280" s="31"/>
      <c r="N280" s="32"/>
      <c r="O280" s="32"/>
      <c r="P280" s="32"/>
      <c r="Q280" s="32"/>
      <c r="R280" s="32"/>
      <c r="S280" s="32"/>
      <c r="T280" s="31"/>
      <c r="U280" s="32"/>
      <c r="V280" s="32"/>
      <c r="W280" s="32"/>
      <c r="X280" s="32"/>
      <c r="Y280" s="32"/>
      <c r="Z280" s="32"/>
      <c r="AA280" s="32"/>
      <c r="AB280" s="32"/>
    </row>
    <row r="281">
      <c r="B281" s="29"/>
      <c r="C281" s="32"/>
      <c r="D281" s="34"/>
      <c r="E281" s="34"/>
      <c r="F281" s="35"/>
      <c r="G281" s="35"/>
      <c r="H281" s="35"/>
      <c r="I281" s="35"/>
      <c r="J281" s="35"/>
      <c r="K281" s="35"/>
      <c r="L281" s="31"/>
      <c r="M281" s="31"/>
      <c r="N281" s="32"/>
      <c r="O281" s="32"/>
      <c r="P281" s="32"/>
      <c r="Q281" s="32"/>
      <c r="R281" s="32"/>
      <c r="S281" s="32"/>
      <c r="T281" s="31"/>
      <c r="U281" s="32"/>
      <c r="V281" s="32"/>
      <c r="W281" s="32"/>
      <c r="X281" s="32"/>
      <c r="Y281" s="32"/>
      <c r="Z281" s="32"/>
      <c r="AA281" s="32"/>
      <c r="AB281" s="32"/>
    </row>
    <row r="282">
      <c r="B282" s="29"/>
      <c r="C282" s="32"/>
      <c r="D282" s="34"/>
      <c r="E282" s="34"/>
      <c r="F282" s="35"/>
      <c r="G282" s="35"/>
      <c r="H282" s="35"/>
      <c r="I282" s="35"/>
      <c r="J282" s="35"/>
      <c r="K282" s="35"/>
      <c r="L282" s="31"/>
      <c r="M282" s="31"/>
      <c r="N282" s="32"/>
      <c r="O282" s="32"/>
      <c r="P282" s="32"/>
      <c r="Q282" s="32"/>
      <c r="R282" s="32"/>
      <c r="S282" s="32"/>
      <c r="T282" s="31"/>
      <c r="U282" s="32"/>
      <c r="V282" s="32"/>
      <c r="W282" s="32"/>
      <c r="X282" s="32"/>
      <c r="Y282" s="32"/>
      <c r="Z282" s="32"/>
      <c r="AA282" s="32"/>
      <c r="AB282" s="32"/>
    </row>
    <row r="283">
      <c r="B283" s="29"/>
      <c r="C283" s="32"/>
      <c r="D283" s="34"/>
      <c r="E283" s="34"/>
      <c r="F283" s="35"/>
      <c r="G283" s="35"/>
      <c r="H283" s="35"/>
      <c r="I283" s="35"/>
      <c r="J283" s="35"/>
      <c r="K283" s="35"/>
      <c r="L283" s="31"/>
      <c r="M283" s="31"/>
      <c r="N283" s="32"/>
      <c r="O283" s="32"/>
      <c r="P283" s="32"/>
      <c r="Q283" s="32"/>
      <c r="R283" s="32"/>
      <c r="S283" s="32"/>
      <c r="T283" s="31"/>
      <c r="U283" s="32"/>
      <c r="V283" s="32"/>
      <c r="W283" s="32"/>
      <c r="X283" s="32"/>
      <c r="Y283" s="32"/>
      <c r="Z283" s="32"/>
      <c r="AA283" s="32"/>
      <c r="AB283" s="32"/>
    </row>
    <row r="284">
      <c r="B284" s="29"/>
      <c r="C284" s="32"/>
      <c r="D284" s="34"/>
      <c r="E284" s="34"/>
      <c r="F284" s="35"/>
      <c r="G284" s="35"/>
      <c r="H284" s="35"/>
      <c r="I284" s="35"/>
      <c r="J284" s="35"/>
      <c r="K284" s="35"/>
      <c r="L284" s="31"/>
      <c r="M284" s="31"/>
      <c r="N284" s="32"/>
      <c r="O284" s="32"/>
      <c r="P284" s="32"/>
      <c r="Q284" s="32"/>
      <c r="R284" s="32"/>
      <c r="S284" s="32"/>
      <c r="T284" s="31"/>
      <c r="U284" s="32"/>
      <c r="V284" s="32"/>
      <c r="W284" s="32"/>
      <c r="X284" s="32"/>
      <c r="Y284" s="32"/>
      <c r="Z284" s="32"/>
      <c r="AA284" s="32"/>
      <c r="AB284" s="32"/>
    </row>
    <row r="285">
      <c r="B285" s="29"/>
      <c r="C285" s="32"/>
      <c r="D285" s="34"/>
      <c r="E285" s="34"/>
      <c r="F285" s="35"/>
      <c r="G285" s="35"/>
      <c r="H285" s="35"/>
      <c r="I285" s="35"/>
      <c r="J285" s="35"/>
      <c r="K285" s="35"/>
      <c r="L285" s="31"/>
      <c r="M285" s="31"/>
      <c r="N285" s="32"/>
      <c r="O285" s="32"/>
      <c r="P285" s="32"/>
      <c r="Q285" s="32"/>
      <c r="R285" s="32"/>
      <c r="S285" s="32"/>
      <c r="T285" s="31"/>
      <c r="U285" s="32"/>
      <c r="V285" s="32"/>
      <c r="W285" s="32"/>
      <c r="X285" s="32"/>
      <c r="Y285" s="32"/>
      <c r="Z285" s="32"/>
      <c r="AA285" s="32"/>
      <c r="AB285" s="32"/>
    </row>
    <row r="286">
      <c r="B286" s="29"/>
      <c r="C286" s="32"/>
      <c r="D286" s="34"/>
      <c r="E286" s="34"/>
      <c r="F286" s="35"/>
      <c r="G286" s="35"/>
      <c r="H286" s="35"/>
      <c r="I286" s="35"/>
      <c r="J286" s="35"/>
      <c r="K286" s="35"/>
      <c r="L286" s="31"/>
      <c r="M286" s="31"/>
      <c r="N286" s="32"/>
      <c r="O286" s="32"/>
      <c r="P286" s="32"/>
      <c r="Q286" s="32"/>
      <c r="R286" s="32"/>
      <c r="S286" s="32"/>
      <c r="T286" s="31"/>
      <c r="U286" s="32"/>
      <c r="V286" s="32"/>
      <c r="W286" s="32"/>
      <c r="X286" s="32"/>
      <c r="Y286" s="32"/>
      <c r="Z286" s="32"/>
      <c r="AA286" s="32"/>
      <c r="AB286" s="32"/>
    </row>
    <row r="287">
      <c r="B287" s="29"/>
      <c r="C287" s="32"/>
      <c r="D287" s="34"/>
      <c r="E287" s="34"/>
      <c r="F287" s="35"/>
      <c r="G287" s="35"/>
      <c r="H287" s="35"/>
      <c r="I287" s="35"/>
      <c r="J287" s="35"/>
      <c r="K287" s="35"/>
      <c r="L287" s="31"/>
      <c r="M287" s="31"/>
      <c r="N287" s="32"/>
      <c r="O287" s="32"/>
      <c r="P287" s="32"/>
      <c r="Q287" s="32"/>
      <c r="R287" s="32"/>
      <c r="S287" s="32"/>
      <c r="T287" s="31"/>
      <c r="U287" s="32"/>
      <c r="V287" s="32"/>
      <c r="W287" s="32"/>
      <c r="X287" s="32"/>
      <c r="Y287" s="32"/>
      <c r="Z287" s="32"/>
      <c r="AA287" s="32"/>
      <c r="AB287" s="32"/>
    </row>
    <row r="288">
      <c r="B288" s="29"/>
      <c r="C288" s="32"/>
      <c r="D288" s="34"/>
      <c r="E288" s="34"/>
      <c r="F288" s="35"/>
      <c r="G288" s="35"/>
      <c r="H288" s="35"/>
      <c r="I288" s="35"/>
      <c r="J288" s="35"/>
      <c r="K288" s="35"/>
      <c r="L288" s="31"/>
      <c r="M288" s="31"/>
      <c r="N288" s="32"/>
      <c r="O288" s="32"/>
      <c r="P288" s="32"/>
      <c r="Q288" s="32"/>
      <c r="R288" s="32"/>
      <c r="S288" s="32"/>
      <c r="T288" s="31"/>
      <c r="U288" s="32"/>
      <c r="V288" s="32"/>
      <c r="W288" s="32"/>
      <c r="X288" s="32"/>
      <c r="Y288" s="32"/>
      <c r="Z288" s="32"/>
      <c r="AA288" s="32"/>
      <c r="AB288" s="32"/>
    </row>
    <row r="289">
      <c r="B289" s="29"/>
      <c r="C289" s="32"/>
      <c r="D289" s="34"/>
      <c r="E289" s="34"/>
      <c r="F289" s="35"/>
      <c r="G289" s="35"/>
      <c r="H289" s="35"/>
      <c r="I289" s="35"/>
      <c r="J289" s="35"/>
      <c r="K289" s="35"/>
      <c r="L289" s="31"/>
      <c r="M289" s="31"/>
      <c r="N289" s="32"/>
      <c r="O289" s="32"/>
      <c r="P289" s="32"/>
      <c r="Q289" s="32"/>
      <c r="R289" s="32"/>
      <c r="S289" s="32"/>
      <c r="T289" s="31"/>
      <c r="U289" s="32"/>
      <c r="V289" s="32"/>
      <c r="W289" s="32"/>
      <c r="X289" s="32"/>
      <c r="Y289" s="32"/>
      <c r="Z289" s="32"/>
      <c r="AA289" s="32"/>
      <c r="AB289" s="32"/>
    </row>
    <row r="290">
      <c r="B290" s="29"/>
      <c r="C290" s="32"/>
      <c r="D290" s="34"/>
      <c r="E290" s="34"/>
      <c r="F290" s="35"/>
      <c r="G290" s="35"/>
      <c r="H290" s="35"/>
      <c r="I290" s="35"/>
      <c r="J290" s="35"/>
      <c r="K290" s="35"/>
      <c r="L290" s="31"/>
      <c r="M290" s="31"/>
      <c r="N290" s="32"/>
      <c r="O290" s="32"/>
      <c r="P290" s="32"/>
      <c r="Q290" s="32"/>
      <c r="R290" s="32"/>
      <c r="S290" s="32"/>
      <c r="T290" s="31"/>
      <c r="U290" s="32"/>
      <c r="V290" s="32"/>
      <c r="W290" s="32"/>
      <c r="X290" s="32"/>
      <c r="Y290" s="32"/>
      <c r="Z290" s="32"/>
      <c r="AA290" s="32"/>
      <c r="AB290" s="32"/>
    </row>
    <row r="291">
      <c r="B291" s="29"/>
      <c r="C291" s="32"/>
      <c r="D291" s="34"/>
      <c r="E291" s="34"/>
      <c r="F291" s="35"/>
      <c r="G291" s="35"/>
      <c r="H291" s="35"/>
      <c r="I291" s="35"/>
      <c r="J291" s="35"/>
      <c r="K291" s="35"/>
      <c r="L291" s="31"/>
      <c r="M291" s="31"/>
      <c r="N291" s="32"/>
      <c r="O291" s="32"/>
      <c r="P291" s="32"/>
      <c r="Q291" s="32"/>
      <c r="R291" s="32"/>
      <c r="S291" s="32"/>
      <c r="T291" s="31"/>
      <c r="U291" s="32"/>
      <c r="V291" s="32"/>
      <c r="W291" s="32"/>
      <c r="X291" s="32"/>
      <c r="Y291" s="32"/>
      <c r="Z291" s="32"/>
      <c r="AA291" s="32"/>
      <c r="AB291" s="32"/>
    </row>
    <row r="292">
      <c r="B292" s="29"/>
      <c r="C292" s="32"/>
      <c r="D292" s="34"/>
      <c r="E292" s="34"/>
      <c r="F292" s="35"/>
      <c r="G292" s="35"/>
      <c r="H292" s="35"/>
      <c r="I292" s="35"/>
      <c r="J292" s="35"/>
      <c r="K292" s="35"/>
      <c r="L292" s="31"/>
      <c r="M292" s="31"/>
      <c r="N292" s="32"/>
      <c r="O292" s="32"/>
      <c r="P292" s="32"/>
      <c r="Q292" s="32"/>
      <c r="R292" s="32"/>
      <c r="S292" s="32"/>
      <c r="T292" s="31"/>
      <c r="U292" s="32"/>
      <c r="V292" s="32"/>
      <c r="W292" s="32"/>
      <c r="X292" s="32"/>
      <c r="Y292" s="32"/>
      <c r="Z292" s="32"/>
      <c r="AA292" s="32"/>
      <c r="AB292" s="32"/>
    </row>
    <row r="293">
      <c r="B293" s="29"/>
      <c r="C293" s="32"/>
      <c r="D293" s="34"/>
      <c r="E293" s="34"/>
      <c r="F293" s="35"/>
      <c r="G293" s="35"/>
      <c r="H293" s="35"/>
      <c r="I293" s="35"/>
      <c r="J293" s="35"/>
      <c r="K293" s="35"/>
      <c r="L293" s="31"/>
      <c r="M293" s="31"/>
      <c r="N293" s="32"/>
      <c r="O293" s="32"/>
      <c r="P293" s="32"/>
      <c r="Q293" s="32"/>
      <c r="R293" s="32"/>
      <c r="S293" s="32"/>
      <c r="T293" s="31"/>
      <c r="U293" s="32"/>
      <c r="V293" s="32"/>
      <c r="W293" s="32"/>
      <c r="X293" s="32"/>
      <c r="Y293" s="32"/>
      <c r="Z293" s="32"/>
      <c r="AA293" s="32"/>
      <c r="AB293" s="32"/>
    </row>
    <row r="294">
      <c r="B294" s="29"/>
      <c r="C294" s="32"/>
      <c r="D294" s="34"/>
      <c r="E294" s="34"/>
      <c r="F294" s="35"/>
      <c r="G294" s="35"/>
      <c r="H294" s="35"/>
      <c r="I294" s="35"/>
      <c r="J294" s="35"/>
      <c r="K294" s="35"/>
      <c r="L294" s="31"/>
      <c r="M294" s="31"/>
      <c r="N294" s="32"/>
      <c r="O294" s="32"/>
      <c r="P294" s="32"/>
      <c r="Q294" s="32"/>
      <c r="R294" s="32"/>
      <c r="S294" s="32"/>
      <c r="T294" s="31"/>
      <c r="U294" s="32"/>
      <c r="V294" s="32"/>
      <c r="W294" s="32"/>
      <c r="X294" s="32"/>
      <c r="Y294" s="32"/>
      <c r="Z294" s="32"/>
      <c r="AA294" s="32"/>
      <c r="AB294" s="32"/>
    </row>
    <row r="295">
      <c r="B295" s="29"/>
      <c r="C295" s="32"/>
      <c r="D295" s="34"/>
      <c r="E295" s="34"/>
      <c r="F295" s="35"/>
      <c r="G295" s="35"/>
      <c r="H295" s="35"/>
      <c r="I295" s="35"/>
      <c r="J295" s="35"/>
      <c r="K295" s="35"/>
      <c r="L295" s="31"/>
      <c r="M295" s="31"/>
      <c r="N295" s="32"/>
      <c r="O295" s="32"/>
      <c r="P295" s="32"/>
      <c r="Q295" s="32"/>
      <c r="R295" s="32"/>
      <c r="S295" s="32"/>
      <c r="T295" s="31"/>
      <c r="U295" s="32"/>
      <c r="V295" s="32"/>
      <c r="W295" s="32"/>
      <c r="X295" s="32"/>
      <c r="Y295" s="32"/>
      <c r="Z295" s="32"/>
      <c r="AA295" s="32"/>
      <c r="AB295" s="32"/>
    </row>
    <row r="296">
      <c r="B296" s="29"/>
      <c r="C296" s="32"/>
      <c r="D296" s="34"/>
      <c r="E296" s="34"/>
      <c r="F296" s="35"/>
      <c r="G296" s="35"/>
      <c r="H296" s="35"/>
      <c r="I296" s="35"/>
      <c r="J296" s="35"/>
      <c r="K296" s="35"/>
      <c r="L296" s="31"/>
      <c r="M296" s="31"/>
      <c r="N296" s="32"/>
      <c r="O296" s="32"/>
      <c r="P296" s="32"/>
      <c r="Q296" s="32"/>
      <c r="R296" s="32"/>
      <c r="S296" s="32"/>
      <c r="T296" s="31"/>
      <c r="U296" s="32"/>
      <c r="V296" s="32"/>
      <c r="W296" s="32"/>
      <c r="X296" s="32"/>
      <c r="Y296" s="32"/>
      <c r="Z296" s="32"/>
      <c r="AA296" s="32"/>
      <c r="AB296" s="32"/>
    </row>
    <row r="297">
      <c r="B297" s="29"/>
      <c r="C297" s="32"/>
      <c r="D297" s="34"/>
      <c r="E297" s="34"/>
      <c r="F297" s="35"/>
      <c r="G297" s="35"/>
      <c r="H297" s="35"/>
      <c r="I297" s="35"/>
      <c r="J297" s="35"/>
      <c r="K297" s="35"/>
      <c r="L297" s="31"/>
      <c r="M297" s="31"/>
      <c r="N297" s="32"/>
      <c r="O297" s="32"/>
      <c r="P297" s="32"/>
      <c r="Q297" s="32"/>
      <c r="R297" s="32"/>
      <c r="S297" s="32"/>
      <c r="T297" s="31"/>
      <c r="U297" s="32"/>
      <c r="V297" s="32"/>
      <c r="W297" s="32"/>
      <c r="X297" s="32"/>
      <c r="Y297" s="32"/>
      <c r="Z297" s="32"/>
      <c r="AA297" s="32"/>
      <c r="AB297" s="32"/>
    </row>
    <row r="298">
      <c r="B298" s="29"/>
      <c r="C298" s="32"/>
      <c r="D298" s="34"/>
      <c r="E298" s="34"/>
      <c r="F298" s="35"/>
      <c r="G298" s="35"/>
      <c r="H298" s="35"/>
      <c r="I298" s="35"/>
      <c r="J298" s="35"/>
      <c r="K298" s="35"/>
      <c r="L298" s="31"/>
      <c r="M298" s="31"/>
      <c r="N298" s="32"/>
      <c r="O298" s="32"/>
      <c r="P298" s="32"/>
      <c r="Q298" s="32"/>
      <c r="R298" s="32"/>
      <c r="S298" s="32"/>
      <c r="T298" s="31"/>
      <c r="U298" s="32"/>
      <c r="V298" s="32"/>
      <c r="W298" s="32"/>
      <c r="X298" s="32"/>
      <c r="Y298" s="32"/>
      <c r="Z298" s="32"/>
      <c r="AA298" s="32"/>
      <c r="AB298" s="32"/>
    </row>
    <row r="299">
      <c r="B299" s="29"/>
      <c r="C299" s="32"/>
      <c r="D299" s="34"/>
      <c r="E299" s="34"/>
      <c r="F299" s="35"/>
      <c r="G299" s="35"/>
      <c r="H299" s="35"/>
      <c r="I299" s="35"/>
      <c r="J299" s="35"/>
      <c r="K299" s="35"/>
      <c r="L299" s="31"/>
      <c r="M299" s="31"/>
      <c r="N299" s="32"/>
      <c r="O299" s="32"/>
      <c r="P299" s="32"/>
      <c r="Q299" s="32"/>
      <c r="R299" s="32"/>
      <c r="S299" s="32"/>
      <c r="T299" s="31"/>
      <c r="U299" s="32"/>
      <c r="V299" s="32"/>
      <c r="W299" s="32"/>
      <c r="X299" s="32"/>
      <c r="Y299" s="32"/>
      <c r="Z299" s="32"/>
      <c r="AA299" s="32"/>
      <c r="AB299" s="32"/>
    </row>
    <row r="300">
      <c r="B300" s="29"/>
      <c r="C300" s="32"/>
      <c r="D300" s="34"/>
      <c r="E300" s="34"/>
      <c r="F300" s="35"/>
      <c r="G300" s="35"/>
      <c r="H300" s="35"/>
      <c r="I300" s="35"/>
      <c r="J300" s="35"/>
      <c r="K300" s="35"/>
      <c r="L300" s="31"/>
      <c r="M300" s="31"/>
      <c r="N300" s="32"/>
      <c r="O300" s="32"/>
      <c r="P300" s="32"/>
      <c r="Q300" s="32"/>
      <c r="R300" s="32"/>
      <c r="S300" s="32"/>
      <c r="T300" s="31"/>
      <c r="U300" s="32"/>
      <c r="V300" s="32"/>
      <c r="W300" s="32"/>
      <c r="X300" s="32"/>
      <c r="Y300" s="32"/>
      <c r="Z300" s="32"/>
      <c r="AA300" s="32"/>
      <c r="AB300" s="32"/>
    </row>
    <row r="301">
      <c r="B301" s="29"/>
      <c r="C301" s="32"/>
      <c r="D301" s="34"/>
      <c r="E301" s="34"/>
      <c r="F301" s="35"/>
      <c r="G301" s="35"/>
      <c r="H301" s="35"/>
      <c r="I301" s="35"/>
      <c r="J301" s="35"/>
      <c r="K301" s="35"/>
      <c r="L301" s="31"/>
      <c r="M301" s="31"/>
      <c r="N301" s="32"/>
      <c r="O301" s="32"/>
      <c r="P301" s="32"/>
      <c r="Q301" s="32"/>
      <c r="R301" s="32"/>
      <c r="S301" s="32"/>
      <c r="T301" s="31"/>
      <c r="U301" s="32"/>
      <c r="V301" s="32"/>
      <c r="W301" s="32"/>
      <c r="X301" s="32"/>
      <c r="Y301" s="32"/>
      <c r="Z301" s="32"/>
      <c r="AA301" s="32"/>
      <c r="AB301" s="32"/>
    </row>
    <row r="302">
      <c r="B302" s="29"/>
      <c r="C302" s="32"/>
      <c r="D302" s="34"/>
      <c r="E302" s="34"/>
      <c r="F302" s="35"/>
      <c r="G302" s="35"/>
      <c r="H302" s="35"/>
      <c r="I302" s="35"/>
      <c r="J302" s="35"/>
      <c r="K302" s="35"/>
      <c r="L302" s="31"/>
      <c r="M302" s="31"/>
      <c r="N302" s="32"/>
      <c r="O302" s="32"/>
      <c r="P302" s="32"/>
      <c r="Q302" s="32"/>
      <c r="R302" s="32"/>
      <c r="S302" s="32"/>
      <c r="T302" s="31"/>
      <c r="U302" s="32"/>
      <c r="V302" s="32"/>
      <c r="W302" s="32"/>
      <c r="X302" s="32"/>
      <c r="Y302" s="32"/>
      <c r="Z302" s="32"/>
      <c r="AA302" s="32"/>
      <c r="AB302" s="32"/>
    </row>
    <row r="303">
      <c r="B303" s="29"/>
      <c r="C303" s="32"/>
      <c r="D303" s="34"/>
      <c r="E303" s="34"/>
      <c r="F303" s="35"/>
      <c r="G303" s="35"/>
      <c r="H303" s="35"/>
      <c r="I303" s="35"/>
      <c r="J303" s="35"/>
      <c r="K303" s="35"/>
      <c r="L303" s="31"/>
      <c r="M303" s="31"/>
      <c r="N303" s="32"/>
      <c r="O303" s="32"/>
      <c r="P303" s="32"/>
      <c r="Q303" s="32"/>
      <c r="R303" s="32"/>
      <c r="S303" s="32"/>
      <c r="T303" s="31"/>
      <c r="U303" s="32"/>
      <c r="V303" s="32"/>
      <c r="W303" s="32"/>
      <c r="X303" s="32"/>
      <c r="Y303" s="32"/>
      <c r="Z303" s="32"/>
      <c r="AA303" s="32"/>
      <c r="AB303" s="32"/>
    </row>
    <row r="304">
      <c r="B304" s="29"/>
      <c r="C304" s="32"/>
      <c r="D304" s="34"/>
      <c r="E304" s="34"/>
      <c r="F304" s="35"/>
      <c r="G304" s="35"/>
      <c r="H304" s="35"/>
      <c r="I304" s="35"/>
      <c r="J304" s="35"/>
      <c r="K304" s="35"/>
      <c r="L304" s="31"/>
      <c r="M304" s="31"/>
      <c r="N304" s="32"/>
      <c r="O304" s="32"/>
      <c r="P304" s="32"/>
      <c r="Q304" s="32"/>
      <c r="R304" s="32"/>
      <c r="S304" s="32"/>
      <c r="T304" s="31"/>
      <c r="U304" s="32"/>
      <c r="V304" s="32"/>
      <c r="W304" s="32"/>
      <c r="X304" s="32"/>
      <c r="Y304" s="32"/>
      <c r="Z304" s="32"/>
      <c r="AA304" s="32"/>
      <c r="AB304" s="32"/>
    </row>
    <row r="305">
      <c r="B305" s="29"/>
      <c r="C305" s="32"/>
      <c r="D305" s="34"/>
      <c r="E305" s="34"/>
      <c r="F305" s="35"/>
      <c r="G305" s="35"/>
      <c r="H305" s="35"/>
      <c r="I305" s="35"/>
      <c r="J305" s="35"/>
      <c r="K305" s="35"/>
      <c r="L305" s="31"/>
      <c r="M305" s="31"/>
      <c r="N305" s="32"/>
      <c r="O305" s="32"/>
      <c r="P305" s="32"/>
      <c r="Q305" s="32"/>
      <c r="R305" s="32"/>
      <c r="S305" s="32"/>
      <c r="T305" s="31"/>
      <c r="U305" s="32"/>
      <c r="V305" s="32"/>
      <c r="W305" s="32"/>
      <c r="X305" s="32"/>
      <c r="Y305" s="32"/>
      <c r="Z305" s="32"/>
      <c r="AA305" s="32"/>
      <c r="AB305" s="32"/>
    </row>
    <row r="306">
      <c r="B306" s="29"/>
      <c r="C306" s="32"/>
      <c r="D306" s="34"/>
      <c r="E306" s="34"/>
      <c r="F306" s="35"/>
      <c r="G306" s="35"/>
      <c r="H306" s="35"/>
      <c r="I306" s="35"/>
      <c r="J306" s="35"/>
      <c r="K306" s="35"/>
      <c r="L306" s="31"/>
      <c r="M306" s="31"/>
      <c r="N306" s="32"/>
      <c r="O306" s="32"/>
      <c r="P306" s="32"/>
      <c r="Q306" s="32"/>
      <c r="R306" s="32"/>
      <c r="S306" s="32"/>
      <c r="T306" s="31"/>
      <c r="U306" s="32"/>
      <c r="V306" s="32"/>
      <c r="W306" s="32"/>
      <c r="X306" s="32"/>
      <c r="Y306" s="32"/>
      <c r="Z306" s="32"/>
      <c r="AA306" s="32"/>
      <c r="AB306" s="32"/>
    </row>
    <row r="307">
      <c r="B307" s="29"/>
      <c r="C307" s="32"/>
      <c r="D307" s="34"/>
      <c r="E307" s="34"/>
      <c r="F307" s="35"/>
      <c r="G307" s="35"/>
      <c r="H307" s="35"/>
      <c r="I307" s="35"/>
      <c r="J307" s="35"/>
      <c r="K307" s="35"/>
      <c r="L307" s="31"/>
      <c r="M307" s="31"/>
      <c r="N307" s="32"/>
      <c r="O307" s="32"/>
      <c r="P307" s="32"/>
      <c r="Q307" s="32"/>
      <c r="R307" s="32"/>
      <c r="S307" s="32"/>
      <c r="T307" s="31"/>
      <c r="U307" s="32"/>
      <c r="V307" s="32"/>
      <c r="W307" s="32"/>
      <c r="X307" s="32"/>
      <c r="Y307" s="32"/>
      <c r="Z307" s="32"/>
      <c r="AA307" s="32"/>
      <c r="AB307" s="32"/>
    </row>
    <row r="308">
      <c r="B308" s="29"/>
      <c r="C308" s="32"/>
      <c r="D308" s="34"/>
      <c r="E308" s="34"/>
      <c r="F308" s="35"/>
      <c r="G308" s="35"/>
      <c r="H308" s="35"/>
      <c r="I308" s="35"/>
      <c r="J308" s="35"/>
      <c r="K308" s="35"/>
      <c r="L308" s="31"/>
      <c r="M308" s="31"/>
      <c r="N308" s="32"/>
      <c r="O308" s="32"/>
      <c r="P308" s="32"/>
      <c r="Q308" s="32"/>
      <c r="R308" s="32"/>
      <c r="S308" s="32"/>
      <c r="T308" s="31"/>
      <c r="U308" s="32"/>
      <c r="V308" s="32"/>
      <c r="W308" s="32"/>
      <c r="X308" s="32"/>
      <c r="Y308" s="32"/>
      <c r="Z308" s="32"/>
      <c r="AA308" s="32"/>
      <c r="AB308" s="32"/>
    </row>
    <row r="309">
      <c r="B309" s="29"/>
      <c r="C309" s="32"/>
      <c r="D309" s="34"/>
      <c r="E309" s="34"/>
      <c r="F309" s="35"/>
      <c r="G309" s="35"/>
      <c r="H309" s="35"/>
      <c r="I309" s="35"/>
      <c r="J309" s="35"/>
      <c r="K309" s="35"/>
      <c r="L309" s="31"/>
      <c r="M309" s="31"/>
      <c r="N309" s="32"/>
      <c r="O309" s="32"/>
      <c r="P309" s="32"/>
      <c r="Q309" s="32"/>
      <c r="R309" s="32"/>
      <c r="S309" s="32"/>
      <c r="T309" s="31"/>
      <c r="U309" s="32"/>
      <c r="V309" s="32"/>
      <c r="W309" s="32"/>
      <c r="X309" s="32"/>
      <c r="Y309" s="32"/>
      <c r="Z309" s="32"/>
      <c r="AA309" s="32"/>
      <c r="AB309" s="32"/>
    </row>
    <row r="310">
      <c r="B310" s="29"/>
      <c r="C310" s="32"/>
      <c r="D310" s="34"/>
      <c r="E310" s="34"/>
      <c r="F310" s="35"/>
      <c r="G310" s="35"/>
      <c r="H310" s="35"/>
      <c r="I310" s="35"/>
      <c r="J310" s="35"/>
      <c r="K310" s="35"/>
      <c r="L310" s="31"/>
      <c r="M310" s="31"/>
      <c r="N310" s="32"/>
      <c r="O310" s="32"/>
      <c r="P310" s="32"/>
      <c r="Q310" s="32"/>
      <c r="R310" s="32"/>
      <c r="S310" s="32"/>
      <c r="T310" s="31"/>
      <c r="U310" s="32"/>
      <c r="V310" s="32"/>
      <c r="W310" s="32"/>
      <c r="X310" s="32"/>
      <c r="Y310" s="32"/>
      <c r="Z310" s="32"/>
      <c r="AA310" s="32"/>
      <c r="AB310" s="32"/>
    </row>
    <row r="311">
      <c r="B311" s="29"/>
      <c r="C311" s="32"/>
      <c r="D311" s="34"/>
      <c r="E311" s="34"/>
      <c r="F311" s="35"/>
      <c r="G311" s="35"/>
      <c r="H311" s="35"/>
      <c r="I311" s="35"/>
      <c r="J311" s="35"/>
      <c r="K311" s="35"/>
      <c r="L311" s="31"/>
      <c r="M311" s="31"/>
      <c r="N311" s="32"/>
      <c r="O311" s="32"/>
      <c r="P311" s="32"/>
      <c r="Q311" s="32"/>
      <c r="R311" s="32"/>
      <c r="S311" s="32"/>
      <c r="T311" s="31"/>
      <c r="U311" s="32"/>
      <c r="V311" s="32"/>
      <c r="W311" s="32"/>
      <c r="X311" s="32"/>
      <c r="Y311" s="32"/>
      <c r="Z311" s="32"/>
      <c r="AA311" s="32"/>
      <c r="AB311" s="32"/>
    </row>
    <row r="312">
      <c r="B312" s="29"/>
      <c r="C312" s="32"/>
      <c r="D312" s="34"/>
      <c r="E312" s="34"/>
      <c r="F312" s="35"/>
      <c r="G312" s="35"/>
      <c r="H312" s="35"/>
      <c r="I312" s="35"/>
      <c r="J312" s="35"/>
      <c r="K312" s="35"/>
      <c r="L312" s="31"/>
      <c r="M312" s="31"/>
      <c r="N312" s="32"/>
      <c r="O312" s="32"/>
      <c r="P312" s="32"/>
      <c r="Q312" s="32"/>
      <c r="R312" s="32"/>
      <c r="S312" s="32"/>
      <c r="T312" s="31"/>
      <c r="U312" s="32"/>
      <c r="V312" s="32"/>
      <c r="W312" s="32"/>
      <c r="X312" s="32"/>
      <c r="Y312" s="32"/>
      <c r="Z312" s="32"/>
      <c r="AA312" s="32"/>
      <c r="AB312" s="32"/>
    </row>
    <row r="313">
      <c r="B313" s="29"/>
      <c r="C313" s="32"/>
      <c r="D313" s="34"/>
      <c r="E313" s="34"/>
      <c r="F313" s="35"/>
      <c r="G313" s="35"/>
      <c r="H313" s="35"/>
      <c r="I313" s="35"/>
      <c r="J313" s="35"/>
      <c r="K313" s="35"/>
      <c r="L313" s="31"/>
      <c r="M313" s="31"/>
      <c r="N313" s="32"/>
      <c r="O313" s="32"/>
      <c r="P313" s="32"/>
      <c r="Q313" s="32"/>
      <c r="R313" s="32"/>
      <c r="S313" s="32"/>
      <c r="T313" s="31"/>
      <c r="U313" s="32"/>
      <c r="V313" s="32"/>
      <c r="W313" s="32"/>
      <c r="X313" s="32"/>
      <c r="Y313" s="32"/>
      <c r="Z313" s="32"/>
      <c r="AA313" s="32"/>
      <c r="AB313" s="32"/>
    </row>
    <row r="314">
      <c r="B314" s="29"/>
      <c r="C314" s="32"/>
      <c r="D314" s="34"/>
      <c r="E314" s="34"/>
      <c r="F314" s="35"/>
      <c r="G314" s="35"/>
      <c r="H314" s="35"/>
      <c r="I314" s="35"/>
      <c r="J314" s="35"/>
      <c r="K314" s="35"/>
      <c r="L314" s="31"/>
      <c r="M314" s="31"/>
      <c r="N314" s="32"/>
      <c r="O314" s="32"/>
      <c r="P314" s="32"/>
      <c r="Q314" s="32"/>
      <c r="R314" s="32"/>
      <c r="S314" s="32"/>
      <c r="T314" s="31"/>
      <c r="U314" s="32"/>
      <c r="V314" s="32"/>
      <c r="W314" s="32"/>
      <c r="X314" s="32"/>
      <c r="Y314" s="32"/>
      <c r="Z314" s="32"/>
      <c r="AA314" s="32"/>
      <c r="AB314" s="32"/>
    </row>
    <row r="315">
      <c r="B315" s="29"/>
      <c r="C315" s="32"/>
      <c r="D315" s="34"/>
      <c r="E315" s="34"/>
      <c r="F315" s="35"/>
      <c r="G315" s="35"/>
      <c r="H315" s="35"/>
      <c r="I315" s="35"/>
      <c r="J315" s="35"/>
      <c r="K315" s="35"/>
      <c r="L315" s="31"/>
      <c r="M315" s="31"/>
      <c r="N315" s="32"/>
      <c r="O315" s="32"/>
      <c r="P315" s="32"/>
      <c r="Q315" s="32"/>
      <c r="R315" s="32"/>
      <c r="S315" s="32"/>
      <c r="T315" s="31"/>
      <c r="U315" s="32"/>
      <c r="V315" s="32"/>
      <c r="W315" s="32"/>
      <c r="X315" s="32"/>
      <c r="Y315" s="32"/>
      <c r="Z315" s="32"/>
      <c r="AA315" s="32"/>
      <c r="AB315" s="32"/>
    </row>
    <row r="316">
      <c r="B316" s="29"/>
      <c r="C316" s="32"/>
      <c r="D316" s="34"/>
      <c r="E316" s="34"/>
      <c r="F316" s="35"/>
      <c r="G316" s="35"/>
      <c r="H316" s="35"/>
      <c r="I316" s="35"/>
      <c r="J316" s="35"/>
      <c r="K316" s="35"/>
      <c r="L316" s="31"/>
      <c r="M316" s="31"/>
      <c r="N316" s="32"/>
      <c r="O316" s="32"/>
      <c r="P316" s="32"/>
      <c r="Q316" s="32"/>
      <c r="R316" s="32"/>
      <c r="S316" s="32"/>
      <c r="T316" s="31"/>
      <c r="U316" s="32"/>
      <c r="V316" s="32"/>
      <c r="W316" s="32"/>
      <c r="X316" s="32"/>
      <c r="Y316" s="32"/>
      <c r="Z316" s="32"/>
      <c r="AA316" s="32"/>
      <c r="AB316" s="32"/>
    </row>
    <row r="317">
      <c r="B317" s="29"/>
      <c r="C317" s="32"/>
      <c r="D317" s="34"/>
      <c r="E317" s="34"/>
      <c r="F317" s="35"/>
      <c r="G317" s="35"/>
      <c r="H317" s="35"/>
      <c r="I317" s="35"/>
      <c r="J317" s="35"/>
      <c r="K317" s="35"/>
      <c r="L317" s="31"/>
      <c r="M317" s="31"/>
      <c r="N317" s="32"/>
      <c r="O317" s="32"/>
      <c r="P317" s="32"/>
      <c r="Q317" s="32"/>
      <c r="R317" s="32"/>
      <c r="S317" s="32"/>
      <c r="T317" s="31"/>
      <c r="U317" s="32"/>
      <c r="V317" s="32"/>
      <c r="W317" s="32"/>
      <c r="X317" s="32"/>
      <c r="Y317" s="32"/>
      <c r="Z317" s="32"/>
      <c r="AA317" s="32"/>
      <c r="AB317" s="32"/>
    </row>
    <row r="318">
      <c r="B318" s="29"/>
      <c r="C318" s="32"/>
      <c r="D318" s="34"/>
      <c r="E318" s="34"/>
      <c r="F318" s="35"/>
      <c r="G318" s="35"/>
      <c r="H318" s="35"/>
      <c r="I318" s="35"/>
      <c r="J318" s="35"/>
      <c r="K318" s="35"/>
      <c r="L318" s="31"/>
      <c r="M318" s="31"/>
      <c r="N318" s="32"/>
      <c r="O318" s="32"/>
      <c r="P318" s="32"/>
      <c r="Q318" s="32"/>
      <c r="R318" s="32"/>
      <c r="S318" s="32"/>
      <c r="T318" s="31"/>
      <c r="U318" s="32"/>
      <c r="V318" s="32"/>
      <c r="W318" s="32"/>
      <c r="X318" s="32"/>
      <c r="Y318" s="32"/>
      <c r="Z318" s="32"/>
      <c r="AA318" s="32"/>
      <c r="AB318" s="32"/>
    </row>
    <row r="319">
      <c r="B319" s="29"/>
      <c r="C319" s="32"/>
      <c r="D319" s="34"/>
      <c r="E319" s="34"/>
      <c r="F319" s="35"/>
      <c r="G319" s="35"/>
      <c r="H319" s="35"/>
      <c r="I319" s="35"/>
      <c r="J319" s="35"/>
      <c r="K319" s="35"/>
      <c r="L319" s="31"/>
      <c r="M319" s="31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</row>
    <row r="320">
      <c r="B320" s="29"/>
      <c r="C320" s="32"/>
      <c r="D320" s="34"/>
      <c r="E320" s="34"/>
      <c r="F320" s="35"/>
      <c r="G320" s="35"/>
      <c r="H320" s="35"/>
      <c r="I320" s="35"/>
      <c r="J320" s="35"/>
      <c r="K320" s="35"/>
      <c r="L320" s="31"/>
      <c r="M320" s="31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</row>
    <row r="321">
      <c r="B321" s="29"/>
      <c r="C321" s="32"/>
      <c r="D321" s="34"/>
      <c r="E321" s="34"/>
      <c r="F321" s="35"/>
      <c r="G321" s="35"/>
      <c r="H321" s="35"/>
      <c r="I321" s="35"/>
      <c r="J321" s="35"/>
      <c r="K321" s="35"/>
      <c r="L321" s="31"/>
      <c r="M321" s="31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</row>
    <row r="322">
      <c r="B322" s="29"/>
      <c r="C322" s="32"/>
      <c r="D322" s="34"/>
      <c r="E322" s="34"/>
      <c r="F322" s="35"/>
      <c r="G322" s="35"/>
      <c r="H322" s="35"/>
      <c r="I322" s="35"/>
      <c r="J322" s="35"/>
      <c r="K322" s="35"/>
      <c r="L322" s="31"/>
      <c r="M322" s="31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</row>
    <row r="323">
      <c r="B323" s="29"/>
      <c r="C323" s="32"/>
      <c r="D323" s="34"/>
      <c r="E323" s="34"/>
      <c r="F323" s="35"/>
      <c r="G323" s="35"/>
      <c r="H323" s="35"/>
      <c r="I323" s="35"/>
      <c r="J323" s="35"/>
      <c r="K323" s="35"/>
      <c r="L323" s="31"/>
      <c r="M323" s="31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</row>
    <row r="324">
      <c r="B324" s="29"/>
      <c r="C324" s="32"/>
      <c r="D324" s="34"/>
      <c r="E324" s="34"/>
      <c r="F324" s="35"/>
      <c r="G324" s="35"/>
      <c r="H324" s="35"/>
      <c r="I324" s="35"/>
      <c r="J324" s="35"/>
      <c r="K324" s="35"/>
      <c r="L324" s="31"/>
      <c r="M324" s="31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</row>
    <row r="325">
      <c r="B325" s="29"/>
      <c r="C325" s="32"/>
      <c r="D325" s="34"/>
      <c r="E325" s="34"/>
      <c r="F325" s="35"/>
      <c r="G325" s="35"/>
      <c r="H325" s="35"/>
      <c r="I325" s="35"/>
      <c r="J325" s="35"/>
      <c r="K325" s="35"/>
      <c r="L325" s="31"/>
      <c r="M325" s="31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</row>
    <row r="326">
      <c r="B326" s="29"/>
      <c r="C326" s="32"/>
      <c r="D326" s="34"/>
      <c r="E326" s="34"/>
      <c r="F326" s="35"/>
      <c r="G326" s="35"/>
      <c r="H326" s="35"/>
      <c r="I326" s="35"/>
      <c r="J326" s="35"/>
      <c r="K326" s="35"/>
      <c r="L326" s="31"/>
      <c r="M326" s="31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</row>
    <row r="327">
      <c r="B327" s="29"/>
      <c r="C327" s="32"/>
      <c r="D327" s="34"/>
      <c r="E327" s="34"/>
      <c r="F327" s="35"/>
      <c r="G327" s="35"/>
      <c r="H327" s="35"/>
      <c r="I327" s="35"/>
      <c r="J327" s="35"/>
      <c r="K327" s="35"/>
      <c r="L327" s="31"/>
      <c r="M327" s="31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</row>
    <row r="328">
      <c r="B328" s="29"/>
      <c r="C328" s="32"/>
      <c r="D328" s="34"/>
      <c r="E328" s="34"/>
      <c r="F328" s="35"/>
      <c r="G328" s="35"/>
      <c r="H328" s="35"/>
      <c r="I328" s="35"/>
      <c r="J328" s="35"/>
      <c r="K328" s="35"/>
      <c r="L328" s="31"/>
      <c r="M328" s="31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</row>
    <row r="329">
      <c r="B329" s="29"/>
      <c r="C329" s="32"/>
      <c r="D329" s="34"/>
      <c r="E329" s="34"/>
      <c r="F329" s="35"/>
      <c r="G329" s="35"/>
      <c r="H329" s="35"/>
      <c r="I329" s="35"/>
      <c r="J329" s="35"/>
      <c r="K329" s="35"/>
      <c r="L329" s="31"/>
      <c r="M329" s="31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</row>
    <row r="330">
      <c r="B330" s="29"/>
      <c r="C330" s="32"/>
      <c r="D330" s="34"/>
      <c r="E330" s="34"/>
      <c r="F330" s="35"/>
      <c r="G330" s="35"/>
      <c r="H330" s="35"/>
      <c r="I330" s="35"/>
      <c r="J330" s="35"/>
      <c r="K330" s="35"/>
      <c r="L330" s="31"/>
      <c r="M330" s="31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</row>
    <row r="331">
      <c r="B331" s="29"/>
      <c r="C331" s="32"/>
      <c r="D331" s="34"/>
      <c r="E331" s="34"/>
      <c r="F331" s="35"/>
      <c r="G331" s="35"/>
      <c r="H331" s="35"/>
      <c r="I331" s="35"/>
      <c r="J331" s="35"/>
      <c r="K331" s="35"/>
      <c r="L331" s="31"/>
      <c r="M331" s="31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</row>
    <row r="332">
      <c r="B332" s="29"/>
      <c r="C332" s="32"/>
      <c r="D332" s="34"/>
      <c r="E332" s="34"/>
      <c r="F332" s="35"/>
      <c r="G332" s="35"/>
      <c r="H332" s="35"/>
      <c r="I332" s="35"/>
      <c r="J332" s="35"/>
      <c r="K332" s="35"/>
      <c r="L332" s="31"/>
      <c r="M332" s="31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</row>
    <row r="333">
      <c r="B333" s="29"/>
      <c r="C333" s="32"/>
      <c r="D333" s="34"/>
      <c r="E333" s="34"/>
      <c r="F333" s="35"/>
      <c r="G333" s="35"/>
      <c r="H333" s="35"/>
      <c r="I333" s="35"/>
      <c r="J333" s="35"/>
      <c r="K333" s="35"/>
      <c r="L333" s="31"/>
      <c r="M333" s="31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</row>
    <row r="334">
      <c r="B334" s="29"/>
      <c r="C334" s="32"/>
      <c r="D334" s="34"/>
      <c r="E334" s="34"/>
      <c r="F334" s="35"/>
      <c r="G334" s="35"/>
      <c r="H334" s="35"/>
      <c r="I334" s="35"/>
      <c r="J334" s="35"/>
      <c r="K334" s="35"/>
      <c r="L334" s="31"/>
      <c r="M334" s="31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</row>
    <row r="335">
      <c r="B335" s="29"/>
      <c r="C335" s="32"/>
      <c r="D335" s="34"/>
      <c r="E335" s="34"/>
      <c r="F335" s="35"/>
      <c r="G335" s="35"/>
      <c r="H335" s="35"/>
      <c r="I335" s="35"/>
      <c r="J335" s="35"/>
      <c r="K335" s="35"/>
      <c r="L335" s="31"/>
      <c r="M335" s="31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</row>
    <row r="336">
      <c r="B336" s="29"/>
      <c r="C336" s="32"/>
      <c r="D336" s="34"/>
      <c r="E336" s="34"/>
      <c r="F336" s="35"/>
      <c r="G336" s="35"/>
      <c r="H336" s="35"/>
      <c r="I336" s="35"/>
      <c r="J336" s="35"/>
      <c r="K336" s="35"/>
      <c r="L336" s="31"/>
      <c r="M336" s="31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</row>
    <row r="337">
      <c r="B337" s="29"/>
      <c r="C337" s="32"/>
      <c r="D337" s="34"/>
      <c r="E337" s="34"/>
      <c r="F337" s="35"/>
      <c r="G337" s="35"/>
      <c r="H337" s="35"/>
      <c r="I337" s="35"/>
      <c r="J337" s="35"/>
      <c r="K337" s="35"/>
      <c r="L337" s="31"/>
      <c r="M337" s="31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</row>
    <row r="338">
      <c r="B338" s="29"/>
      <c r="C338" s="32"/>
      <c r="D338" s="34"/>
      <c r="E338" s="34"/>
      <c r="F338" s="35"/>
      <c r="G338" s="35"/>
      <c r="H338" s="35"/>
      <c r="I338" s="35"/>
      <c r="J338" s="35"/>
      <c r="K338" s="35"/>
      <c r="L338" s="31"/>
      <c r="M338" s="31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</row>
    <row r="339">
      <c r="B339" s="29"/>
      <c r="C339" s="32"/>
      <c r="D339" s="34"/>
      <c r="E339" s="34"/>
      <c r="F339" s="35"/>
      <c r="G339" s="35"/>
      <c r="H339" s="35"/>
      <c r="I339" s="35"/>
      <c r="J339" s="35"/>
      <c r="K339" s="35"/>
      <c r="L339" s="31"/>
      <c r="M339" s="31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</row>
    <row r="340">
      <c r="B340" s="29"/>
      <c r="C340" s="32"/>
      <c r="D340" s="34"/>
      <c r="E340" s="34"/>
      <c r="F340" s="35"/>
      <c r="G340" s="35"/>
      <c r="H340" s="35"/>
      <c r="I340" s="35"/>
      <c r="J340" s="35"/>
      <c r="K340" s="35"/>
      <c r="L340" s="31"/>
      <c r="M340" s="31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</row>
    <row r="341">
      <c r="B341" s="29"/>
      <c r="C341" s="32"/>
      <c r="D341" s="34"/>
      <c r="E341" s="34"/>
      <c r="F341" s="35"/>
      <c r="G341" s="35"/>
      <c r="H341" s="35"/>
      <c r="I341" s="35"/>
      <c r="J341" s="35"/>
      <c r="K341" s="35"/>
      <c r="L341" s="31"/>
      <c r="M341" s="31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</row>
    <row r="342">
      <c r="B342" s="29"/>
      <c r="C342" s="32"/>
      <c r="D342" s="34"/>
      <c r="E342" s="34"/>
      <c r="F342" s="35"/>
      <c r="G342" s="35"/>
      <c r="H342" s="35"/>
      <c r="I342" s="35"/>
      <c r="J342" s="35"/>
      <c r="K342" s="35"/>
      <c r="L342" s="31"/>
      <c r="M342" s="31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</row>
    <row r="343">
      <c r="B343" s="29"/>
      <c r="C343" s="32"/>
      <c r="D343" s="34"/>
      <c r="E343" s="34"/>
      <c r="F343" s="35"/>
      <c r="G343" s="35"/>
      <c r="H343" s="35"/>
      <c r="I343" s="35"/>
      <c r="J343" s="35"/>
      <c r="K343" s="35"/>
      <c r="L343" s="31"/>
      <c r="M343" s="31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</row>
    <row r="344">
      <c r="B344" s="29"/>
      <c r="C344" s="32"/>
      <c r="D344" s="34"/>
      <c r="E344" s="34"/>
      <c r="F344" s="35"/>
      <c r="G344" s="35"/>
      <c r="H344" s="35"/>
      <c r="I344" s="35"/>
      <c r="J344" s="35"/>
      <c r="K344" s="35"/>
      <c r="L344" s="31"/>
      <c r="M344" s="31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</row>
    <row r="345">
      <c r="B345" s="29"/>
      <c r="C345" s="32"/>
      <c r="D345" s="34"/>
      <c r="E345" s="34"/>
      <c r="F345" s="35"/>
      <c r="G345" s="35"/>
      <c r="H345" s="35"/>
      <c r="I345" s="35"/>
      <c r="J345" s="35"/>
      <c r="K345" s="35"/>
      <c r="L345" s="31"/>
      <c r="M345" s="31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</row>
    <row r="346">
      <c r="B346" s="29"/>
      <c r="C346" s="32"/>
      <c r="D346" s="34"/>
      <c r="E346" s="34"/>
      <c r="F346" s="35"/>
      <c r="G346" s="35"/>
      <c r="H346" s="35"/>
      <c r="I346" s="35"/>
      <c r="J346" s="35"/>
      <c r="K346" s="35"/>
      <c r="L346" s="31"/>
      <c r="M346" s="31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</row>
    <row r="347">
      <c r="B347" s="29"/>
      <c r="C347" s="32"/>
      <c r="D347" s="34"/>
      <c r="E347" s="34"/>
      <c r="F347" s="35"/>
      <c r="G347" s="35"/>
      <c r="H347" s="35"/>
      <c r="I347" s="35"/>
      <c r="J347" s="35"/>
      <c r="K347" s="35"/>
      <c r="L347" s="31"/>
      <c r="M347" s="31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</row>
    <row r="348">
      <c r="B348" s="29"/>
      <c r="C348" s="32"/>
      <c r="D348" s="34"/>
      <c r="E348" s="34"/>
      <c r="F348" s="35"/>
      <c r="G348" s="35"/>
      <c r="H348" s="35"/>
      <c r="I348" s="35"/>
      <c r="J348" s="35"/>
      <c r="K348" s="35"/>
      <c r="L348" s="31"/>
      <c r="M348" s="31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</row>
    <row r="349">
      <c r="B349" s="29"/>
      <c r="C349" s="32"/>
      <c r="D349" s="34"/>
      <c r="E349" s="34"/>
      <c r="F349" s="35"/>
      <c r="G349" s="35"/>
      <c r="H349" s="35"/>
      <c r="I349" s="35"/>
      <c r="J349" s="35"/>
      <c r="K349" s="35"/>
      <c r="L349" s="31"/>
      <c r="M349" s="31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</row>
    <row r="350">
      <c r="B350" s="29"/>
      <c r="C350" s="32"/>
      <c r="D350" s="34"/>
      <c r="E350" s="34"/>
      <c r="F350" s="35"/>
      <c r="G350" s="35"/>
      <c r="H350" s="35"/>
      <c r="I350" s="35"/>
      <c r="J350" s="35"/>
      <c r="K350" s="35"/>
      <c r="L350" s="31"/>
      <c r="M350" s="31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</row>
    <row r="351">
      <c r="B351" s="29"/>
      <c r="C351" s="32"/>
      <c r="D351" s="34"/>
      <c r="E351" s="34"/>
      <c r="F351" s="35"/>
      <c r="G351" s="35"/>
      <c r="H351" s="35"/>
      <c r="I351" s="35"/>
      <c r="J351" s="35"/>
      <c r="K351" s="35"/>
      <c r="L351" s="31"/>
      <c r="M351" s="31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</row>
    <row r="352">
      <c r="B352" s="29"/>
      <c r="C352" s="32"/>
      <c r="D352" s="34"/>
      <c r="E352" s="34"/>
      <c r="F352" s="35"/>
      <c r="G352" s="35"/>
      <c r="H352" s="35"/>
      <c r="I352" s="35"/>
      <c r="J352" s="35"/>
      <c r="K352" s="35"/>
      <c r="L352" s="31"/>
      <c r="M352" s="31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</row>
    <row r="353">
      <c r="B353" s="29"/>
      <c r="C353" s="32"/>
      <c r="D353" s="34"/>
      <c r="E353" s="34"/>
      <c r="F353" s="35"/>
      <c r="G353" s="35"/>
      <c r="H353" s="35"/>
      <c r="I353" s="35"/>
      <c r="J353" s="35"/>
      <c r="K353" s="35"/>
      <c r="L353" s="31"/>
      <c r="M353" s="31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</row>
    <row r="354">
      <c r="B354" s="29"/>
      <c r="C354" s="32"/>
      <c r="D354" s="34"/>
      <c r="E354" s="34"/>
      <c r="F354" s="35"/>
      <c r="G354" s="35"/>
      <c r="H354" s="35"/>
      <c r="I354" s="35"/>
      <c r="J354" s="35"/>
      <c r="K354" s="35"/>
      <c r="L354" s="31"/>
      <c r="M354" s="31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</row>
    <row r="355">
      <c r="B355" s="29"/>
      <c r="C355" s="32"/>
      <c r="D355" s="34"/>
      <c r="E355" s="34"/>
      <c r="F355" s="35"/>
      <c r="G355" s="35"/>
      <c r="H355" s="35"/>
      <c r="I355" s="35"/>
      <c r="J355" s="35"/>
      <c r="K355" s="35"/>
      <c r="L355" s="31"/>
      <c r="M355" s="31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</row>
    <row r="356">
      <c r="B356" s="29"/>
      <c r="C356" s="32"/>
      <c r="D356" s="34"/>
      <c r="E356" s="34"/>
      <c r="F356" s="35"/>
      <c r="G356" s="35"/>
      <c r="H356" s="35"/>
      <c r="I356" s="35"/>
      <c r="J356" s="35"/>
      <c r="K356" s="35"/>
      <c r="L356" s="31"/>
      <c r="M356" s="31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</row>
    <row r="357">
      <c r="B357" s="29"/>
      <c r="C357" s="32"/>
      <c r="D357" s="34"/>
      <c r="E357" s="34"/>
      <c r="F357" s="35"/>
      <c r="G357" s="35"/>
      <c r="H357" s="35"/>
      <c r="I357" s="35"/>
      <c r="J357" s="35"/>
      <c r="K357" s="35"/>
      <c r="L357" s="31"/>
      <c r="M357" s="31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</row>
    <row r="358">
      <c r="B358" s="29"/>
      <c r="C358" s="32"/>
      <c r="D358" s="34"/>
      <c r="E358" s="34"/>
      <c r="F358" s="35"/>
      <c r="G358" s="35"/>
      <c r="H358" s="35"/>
      <c r="I358" s="35"/>
      <c r="J358" s="35"/>
      <c r="K358" s="35"/>
      <c r="L358" s="31"/>
      <c r="M358" s="31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</row>
    <row r="359">
      <c r="B359" s="29"/>
      <c r="C359" s="32"/>
      <c r="D359" s="34"/>
      <c r="E359" s="34"/>
      <c r="F359" s="35"/>
      <c r="G359" s="35"/>
      <c r="H359" s="35"/>
      <c r="I359" s="35"/>
      <c r="J359" s="35"/>
      <c r="K359" s="35"/>
      <c r="L359" s="31"/>
      <c r="M359" s="31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</row>
    <row r="360">
      <c r="B360" s="29"/>
      <c r="C360" s="32"/>
      <c r="D360" s="34"/>
      <c r="E360" s="34"/>
      <c r="F360" s="35"/>
      <c r="G360" s="35"/>
      <c r="H360" s="35"/>
      <c r="I360" s="35"/>
      <c r="J360" s="35"/>
      <c r="K360" s="35"/>
      <c r="L360" s="31"/>
      <c r="M360" s="31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</row>
    <row r="361">
      <c r="B361" s="29"/>
      <c r="C361" s="32"/>
      <c r="D361" s="34"/>
      <c r="E361" s="34"/>
      <c r="F361" s="35"/>
      <c r="G361" s="35"/>
      <c r="H361" s="35"/>
      <c r="I361" s="35"/>
      <c r="J361" s="35"/>
      <c r="K361" s="35"/>
      <c r="L361" s="31"/>
      <c r="M361" s="31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</row>
    <row r="362">
      <c r="B362" s="29"/>
      <c r="C362" s="32"/>
      <c r="D362" s="34"/>
      <c r="E362" s="34"/>
      <c r="F362" s="35"/>
      <c r="G362" s="35"/>
      <c r="H362" s="35"/>
      <c r="I362" s="35"/>
      <c r="J362" s="35"/>
      <c r="K362" s="35"/>
      <c r="L362" s="31"/>
      <c r="M362" s="31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</row>
    <row r="363">
      <c r="B363" s="29"/>
      <c r="C363" s="32"/>
      <c r="D363" s="34"/>
      <c r="E363" s="34"/>
      <c r="F363" s="35"/>
      <c r="G363" s="35"/>
      <c r="H363" s="35"/>
      <c r="I363" s="35"/>
      <c r="J363" s="35"/>
      <c r="K363" s="35"/>
      <c r="L363" s="31"/>
      <c r="M363" s="31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</row>
    <row r="364">
      <c r="B364" s="29"/>
      <c r="C364" s="32"/>
      <c r="D364" s="34"/>
      <c r="E364" s="34"/>
      <c r="F364" s="35"/>
      <c r="G364" s="35"/>
      <c r="H364" s="35"/>
      <c r="I364" s="35"/>
      <c r="J364" s="35"/>
      <c r="K364" s="35"/>
      <c r="L364" s="31"/>
      <c r="M364" s="31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</row>
    <row r="365">
      <c r="B365" s="29"/>
      <c r="C365" s="32"/>
      <c r="D365" s="34"/>
      <c r="E365" s="34"/>
      <c r="F365" s="35"/>
      <c r="G365" s="35"/>
      <c r="H365" s="35"/>
      <c r="I365" s="35"/>
      <c r="J365" s="35"/>
      <c r="K365" s="35"/>
      <c r="L365" s="31"/>
      <c r="M365" s="31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</row>
    <row r="366">
      <c r="B366" s="29"/>
      <c r="C366" s="32"/>
      <c r="D366" s="34"/>
      <c r="E366" s="34"/>
      <c r="F366" s="35"/>
      <c r="G366" s="35"/>
      <c r="H366" s="35"/>
      <c r="I366" s="35"/>
      <c r="J366" s="35"/>
      <c r="K366" s="35"/>
      <c r="L366" s="31"/>
      <c r="M366" s="31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</row>
    <row r="367">
      <c r="B367" s="29"/>
      <c r="C367" s="32"/>
      <c r="D367" s="34"/>
      <c r="E367" s="34"/>
      <c r="F367" s="35"/>
      <c r="G367" s="35"/>
      <c r="H367" s="35"/>
      <c r="I367" s="35"/>
      <c r="J367" s="35"/>
      <c r="K367" s="35"/>
      <c r="L367" s="31"/>
      <c r="M367" s="31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</row>
    <row r="368">
      <c r="B368" s="29"/>
      <c r="C368" s="32"/>
      <c r="D368" s="34"/>
      <c r="E368" s="34"/>
      <c r="F368" s="35"/>
      <c r="G368" s="35"/>
      <c r="H368" s="35"/>
      <c r="I368" s="35"/>
      <c r="J368" s="35"/>
      <c r="K368" s="35"/>
      <c r="L368" s="31"/>
      <c r="M368" s="31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</row>
    <row r="369">
      <c r="B369" s="29"/>
      <c r="C369" s="32"/>
      <c r="D369" s="34"/>
      <c r="E369" s="34"/>
      <c r="F369" s="35"/>
      <c r="G369" s="35"/>
      <c r="H369" s="35"/>
      <c r="I369" s="35"/>
      <c r="J369" s="35"/>
      <c r="K369" s="35"/>
      <c r="L369" s="31"/>
      <c r="M369" s="31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</row>
    <row r="370">
      <c r="B370" s="29"/>
      <c r="C370" s="32"/>
      <c r="D370" s="34"/>
      <c r="E370" s="34"/>
      <c r="F370" s="35"/>
      <c r="G370" s="35"/>
      <c r="H370" s="35"/>
      <c r="I370" s="35"/>
      <c r="J370" s="35"/>
      <c r="K370" s="35"/>
      <c r="L370" s="31"/>
      <c r="M370" s="31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</row>
    <row r="371">
      <c r="B371" s="29"/>
      <c r="C371" s="32"/>
      <c r="D371" s="34"/>
      <c r="E371" s="34"/>
      <c r="F371" s="35"/>
      <c r="G371" s="35"/>
      <c r="H371" s="35"/>
      <c r="I371" s="35"/>
      <c r="J371" s="35"/>
      <c r="K371" s="35"/>
      <c r="L371" s="31"/>
      <c r="M371" s="31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</row>
    <row r="372">
      <c r="B372" s="29"/>
      <c r="C372" s="32"/>
      <c r="D372" s="34"/>
      <c r="E372" s="34"/>
      <c r="F372" s="35"/>
      <c r="G372" s="35"/>
      <c r="H372" s="35"/>
      <c r="I372" s="35"/>
      <c r="J372" s="35"/>
      <c r="K372" s="35"/>
      <c r="L372" s="31"/>
      <c r="M372" s="31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</row>
    <row r="373">
      <c r="B373" s="29"/>
      <c r="C373" s="32"/>
      <c r="D373" s="34"/>
      <c r="E373" s="34"/>
      <c r="F373" s="35"/>
      <c r="G373" s="35"/>
      <c r="H373" s="35"/>
      <c r="I373" s="35"/>
      <c r="J373" s="35"/>
      <c r="K373" s="35"/>
      <c r="L373" s="31"/>
      <c r="M373" s="31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</row>
    <row r="374">
      <c r="B374" s="29"/>
      <c r="C374" s="32"/>
      <c r="D374" s="34"/>
      <c r="E374" s="34"/>
      <c r="F374" s="35"/>
      <c r="G374" s="35"/>
      <c r="H374" s="35"/>
      <c r="I374" s="35"/>
      <c r="J374" s="35"/>
      <c r="K374" s="35"/>
      <c r="L374" s="31"/>
      <c r="M374" s="31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</row>
    <row r="375">
      <c r="B375" s="29"/>
      <c r="C375" s="32"/>
      <c r="D375" s="34"/>
      <c r="E375" s="34"/>
      <c r="F375" s="35"/>
      <c r="G375" s="35"/>
      <c r="H375" s="35"/>
      <c r="I375" s="35"/>
      <c r="J375" s="35"/>
      <c r="K375" s="35"/>
      <c r="L375" s="31"/>
      <c r="M375" s="31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</row>
    <row r="376">
      <c r="B376" s="29"/>
      <c r="C376" s="32"/>
      <c r="D376" s="34"/>
      <c r="E376" s="34"/>
      <c r="F376" s="35"/>
      <c r="G376" s="35"/>
      <c r="H376" s="35"/>
      <c r="I376" s="35"/>
      <c r="J376" s="35"/>
      <c r="K376" s="35"/>
      <c r="L376" s="31"/>
      <c r="M376" s="31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</row>
    <row r="377">
      <c r="B377" s="29"/>
      <c r="C377" s="32"/>
      <c r="D377" s="34"/>
      <c r="E377" s="34"/>
      <c r="F377" s="35"/>
      <c r="G377" s="35"/>
      <c r="H377" s="35"/>
      <c r="I377" s="35"/>
      <c r="J377" s="35"/>
      <c r="K377" s="35"/>
      <c r="L377" s="31"/>
      <c r="M377" s="31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</row>
    <row r="378">
      <c r="B378" s="29"/>
      <c r="C378" s="32"/>
      <c r="D378" s="34"/>
      <c r="E378" s="34"/>
      <c r="F378" s="35"/>
      <c r="G378" s="35"/>
      <c r="H378" s="35"/>
      <c r="I378" s="35"/>
      <c r="J378" s="35"/>
      <c r="K378" s="35"/>
      <c r="L378" s="31"/>
      <c r="M378" s="31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</row>
    <row r="379">
      <c r="B379" s="29"/>
      <c r="C379" s="32"/>
      <c r="D379" s="34"/>
      <c r="E379" s="34"/>
      <c r="F379" s="35"/>
      <c r="G379" s="35"/>
      <c r="H379" s="35"/>
      <c r="I379" s="35"/>
      <c r="J379" s="35"/>
      <c r="K379" s="35"/>
      <c r="L379" s="31"/>
      <c r="M379" s="31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</row>
    <row r="380">
      <c r="B380" s="29"/>
      <c r="C380" s="32"/>
      <c r="D380" s="34"/>
      <c r="E380" s="34"/>
      <c r="F380" s="35"/>
      <c r="G380" s="35"/>
      <c r="H380" s="35"/>
      <c r="I380" s="35"/>
      <c r="J380" s="35"/>
      <c r="K380" s="35"/>
      <c r="L380" s="31"/>
      <c r="M380" s="31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</row>
    <row r="381">
      <c r="B381" s="29"/>
      <c r="C381" s="32"/>
      <c r="D381" s="34"/>
      <c r="E381" s="34"/>
      <c r="F381" s="35"/>
      <c r="G381" s="35"/>
      <c r="H381" s="35"/>
      <c r="I381" s="35"/>
      <c r="J381" s="35"/>
      <c r="K381" s="35"/>
      <c r="L381" s="31"/>
      <c r="M381" s="31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</row>
    <row r="382">
      <c r="B382" s="29"/>
      <c r="C382" s="32"/>
      <c r="D382" s="34"/>
      <c r="E382" s="34"/>
      <c r="F382" s="35"/>
      <c r="G382" s="35"/>
      <c r="H382" s="35"/>
      <c r="I382" s="35"/>
      <c r="J382" s="35"/>
      <c r="K382" s="35"/>
      <c r="L382" s="31"/>
      <c r="M382" s="31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</row>
    <row r="383">
      <c r="B383" s="29"/>
      <c r="C383" s="32"/>
      <c r="D383" s="34"/>
      <c r="E383" s="34"/>
      <c r="F383" s="35"/>
      <c r="G383" s="35"/>
      <c r="H383" s="35"/>
      <c r="I383" s="35"/>
      <c r="J383" s="35"/>
      <c r="K383" s="35"/>
      <c r="L383" s="31"/>
      <c r="M383" s="31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</row>
    <row r="384">
      <c r="B384" s="29"/>
      <c r="C384" s="32"/>
      <c r="D384" s="34"/>
      <c r="E384" s="34"/>
      <c r="F384" s="35"/>
      <c r="G384" s="35"/>
      <c r="H384" s="35"/>
      <c r="I384" s="35"/>
      <c r="J384" s="35"/>
      <c r="K384" s="35"/>
      <c r="L384" s="31"/>
      <c r="M384" s="31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</row>
    <row r="385">
      <c r="B385" s="29"/>
      <c r="C385" s="32"/>
      <c r="D385" s="34"/>
      <c r="E385" s="34"/>
      <c r="F385" s="35"/>
      <c r="G385" s="35"/>
      <c r="H385" s="35"/>
      <c r="I385" s="35"/>
      <c r="J385" s="35"/>
      <c r="K385" s="35"/>
      <c r="L385" s="31"/>
      <c r="M385" s="31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</row>
    <row r="386">
      <c r="B386" s="29"/>
      <c r="C386" s="32"/>
      <c r="D386" s="34"/>
      <c r="E386" s="34"/>
      <c r="F386" s="35"/>
      <c r="G386" s="35"/>
      <c r="H386" s="35"/>
      <c r="I386" s="35"/>
      <c r="J386" s="35"/>
      <c r="K386" s="35"/>
      <c r="L386" s="31"/>
      <c r="M386" s="31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</row>
    <row r="387">
      <c r="B387" s="29"/>
      <c r="C387" s="32"/>
      <c r="D387" s="34"/>
      <c r="E387" s="34"/>
      <c r="F387" s="35"/>
      <c r="G387" s="35"/>
      <c r="H387" s="35"/>
      <c r="I387" s="35"/>
      <c r="J387" s="35"/>
      <c r="K387" s="35"/>
      <c r="L387" s="31"/>
      <c r="M387" s="31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</row>
    <row r="388">
      <c r="B388" s="29"/>
      <c r="C388" s="32"/>
      <c r="D388" s="34"/>
      <c r="E388" s="34"/>
      <c r="F388" s="35"/>
      <c r="G388" s="35"/>
      <c r="H388" s="35"/>
      <c r="I388" s="35"/>
      <c r="J388" s="35"/>
      <c r="K388" s="35"/>
      <c r="L388" s="31"/>
      <c r="M388" s="31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</row>
    <row r="389">
      <c r="B389" s="29"/>
      <c r="C389" s="32"/>
      <c r="D389" s="34"/>
      <c r="E389" s="34"/>
      <c r="F389" s="35"/>
      <c r="G389" s="35"/>
      <c r="H389" s="35"/>
      <c r="I389" s="35"/>
      <c r="J389" s="35"/>
      <c r="K389" s="35"/>
      <c r="L389" s="31"/>
      <c r="M389" s="31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</row>
    <row r="390">
      <c r="B390" s="29"/>
      <c r="C390" s="32"/>
      <c r="D390" s="34"/>
      <c r="E390" s="34"/>
      <c r="F390" s="35"/>
      <c r="G390" s="35"/>
      <c r="H390" s="35"/>
      <c r="I390" s="35"/>
      <c r="J390" s="35"/>
      <c r="K390" s="35"/>
      <c r="L390" s="31"/>
      <c r="M390" s="31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</row>
    <row r="391">
      <c r="B391" s="29"/>
      <c r="C391" s="32"/>
      <c r="D391" s="34"/>
      <c r="E391" s="34"/>
      <c r="F391" s="35"/>
      <c r="G391" s="35"/>
      <c r="H391" s="35"/>
      <c r="I391" s="35"/>
      <c r="J391" s="35"/>
      <c r="K391" s="35"/>
      <c r="L391" s="31"/>
      <c r="M391" s="31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</row>
    <row r="392">
      <c r="B392" s="29"/>
      <c r="C392" s="32"/>
      <c r="D392" s="34"/>
      <c r="E392" s="34"/>
      <c r="F392" s="35"/>
      <c r="G392" s="35"/>
      <c r="H392" s="35"/>
      <c r="I392" s="35"/>
      <c r="J392" s="35"/>
      <c r="K392" s="35"/>
      <c r="L392" s="31"/>
      <c r="M392" s="31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</row>
    <row r="393">
      <c r="B393" s="29"/>
      <c r="C393" s="32"/>
      <c r="D393" s="32"/>
      <c r="E393" s="32"/>
      <c r="F393" s="32"/>
      <c r="G393" s="32"/>
      <c r="H393" s="32"/>
      <c r="I393" s="32"/>
      <c r="J393" s="32"/>
      <c r="K393" s="32"/>
      <c r="L393" s="31"/>
      <c r="M393" s="31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</row>
    <row r="394">
      <c r="B394" s="29"/>
      <c r="C394" s="32"/>
      <c r="D394" s="32"/>
      <c r="E394" s="32"/>
      <c r="F394" s="32"/>
      <c r="G394" s="32"/>
      <c r="H394" s="32"/>
      <c r="I394" s="32"/>
      <c r="J394" s="32"/>
      <c r="K394" s="32"/>
      <c r="L394" s="31"/>
      <c r="M394" s="31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</row>
    <row r="395">
      <c r="B395" s="29"/>
      <c r="C395" s="32"/>
      <c r="D395" s="32"/>
      <c r="E395" s="32"/>
      <c r="F395" s="32"/>
      <c r="G395" s="32"/>
      <c r="H395" s="32"/>
      <c r="I395" s="32"/>
      <c r="J395" s="32"/>
      <c r="K395" s="32"/>
      <c r="L395" s="31"/>
      <c r="M395" s="31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</row>
    <row r="396">
      <c r="B396" s="29"/>
      <c r="C396" s="32"/>
      <c r="D396" s="32"/>
      <c r="E396" s="32"/>
      <c r="F396" s="32"/>
      <c r="G396" s="32"/>
      <c r="H396" s="32"/>
      <c r="I396" s="32"/>
      <c r="J396" s="32"/>
      <c r="K396" s="32"/>
      <c r="L396" s="31"/>
      <c r="M396" s="31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</row>
    <row r="397">
      <c r="B397" s="29"/>
      <c r="C397" s="32"/>
      <c r="D397" s="32"/>
      <c r="E397" s="32"/>
      <c r="F397" s="32"/>
      <c r="G397" s="32"/>
      <c r="H397" s="32"/>
      <c r="I397" s="32"/>
      <c r="J397" s="32"/>
      <c r="K397" s="32"/>
      <c r="L397" s="31"/>
      <c r="M397" s="31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</row>
    <row r="398">
      <c r="B398" s="29"/>
      <c r="C398" s="32"/>
      <c r="D398" s="32"/>
      <c r="E398" s="32"/>
      <c r="F398" s="32"/>
      <c r="G398" s="32"/>
      <c r="H398" s="32"/>
      <c r="I398" s="32"/>
      <c r="J398" s="32"/>
      <c r="K398" s="32"/>
      <c r="L398" s="31"/>
      <c r="M398" s="31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</row>
    <row r="399">
      <c r="B399" s="29"/>
      <c r="C399" s="32"/>
      <c r="D399" s="32"/>
      <c r="E399" s="32"/>
      <c r="F399" s="32"/>
      <c r="G399" s="32"/>
      <c r="H399" s="32"/>
      <c r="I399" s="32"/>
      <c r="J399" s="32"/>
      <c r="K399" s="32"/>
      <c r="L399" s="31"/>
      <c r="M399" s="31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</row>
    <row r="400">
      <c r="B400" s="29"/>
      <c r="C400" s="32"/>
      <c r="D400" s="32"/>
      <c r="E400" s="32"/>
      <c r="F400" s="32"/>
      <c r="G400" s="32"/>
      <c r="H400" s="32"/>
      <c r="I400" s="32"/>
      <c r="J400" s="32"/>
      <c r="K400" s="32"/>
      <c r="L400" s="31"/>
      <c r="M400" s="31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</row>
    <row r="401">
      <c r="B401" s="29"/>
      <c r="C401" s="32"/>
      <c r="D401" s="32"/>
      <c r="E401" s="32"/>
      <c r="F401" s="32"/>
      <c r="G401" s="32"/>
      <c r="H401" s="32"/>
      <c r="I401" s="32"/>
      <c r="J401" s="32"/>
      <c r="K401" s="32"/>
      <c r="L401" s="31"/>
      <c r="M401" s="31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</row>
    <row r="402">
      <c r="B402" s="29"/>
      <c r="C402" s="32"/>
      <c r="D402" s="32"/>
      <c r="E402" s="32"/>
      <c r="F402" s="32"/>
      <c r="G402" s="32"/>
      <c r="H402" s="32"/>
      <c r="I402" s="32"/>
      <c r="J402" s="32"/>
      <c r="K402" s="32"/>
      <c r="L402" s="31"/>
      <c r="M402" s="31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</row>
    <row r="403">
      <c r="B403" s="29"/>
      <c r="C403" s="32"/>
      <c r="D403" s="32"/>
      <c r="E403" s="32"/>
      <c r="F403" s="32"/>
      <c r="G403" s="32"/>
      <c r="H403" s="32"/>
      <c r="I403" s="32"/>
      <c r="J403" s="32"/>
      <c r="K403" s="32"/>
      <c r="L403" s="31"/>
      <c r="M403" s="31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</row>
    <row r="404">
      <c r="B404" s="29"/>
      <c r="C404" s="32"/>
      <c r="D404" s="32"/>
      <c r="E404" s="32"/>
      <c r="F404" s="32"/>
      <c r="G404" s="32"/>
      <c r="H404" s="32"/>
      <c r="I404" s="32"/>
      <c r="J404" s="32"/>
      <c r="K404" s="32"/>
      <c r="L404" s="31"/>
      <c r="M404" s="31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</row>
    <row r="405">
      <c r="B405" s="29"/>
      <c r="C405" s="32"/>
      <c r="D405" s="32"/>
      <c r="E405" s="32"/>
      <c r="F405" s="32"/>
      <c r="G405" s="32"/>
      <c r="H405" s="32"/>
      <c r="I405" s="32"/>
      <c r="J405" s="32"/>
      <c r="K405" s="32"/>
      <c r="L405" s="31"/>
      <c r="M405" s="31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</row>
    <row r="406">
      <c r="B406" s="29"/>
      <c r="C406" s="32"/>
      <c r="D406" s="32"/>
      <c r="E406" s="32"/>
      <c r="F406" s="32"/>
      <c r="G406" s="32"/>
      <c r="H406" s="32"/>
      <c r="I406" s="32"/>
      <c r="J406" s="32"/>
      <c r="K406" s="32"/>
      <c r="L406" s="31"/>
      <c r="M406" s="31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</row>
    <row r="407">
      <c r="B407" s="29"/>
      <c r="C407" s="32"/>
      <c r="D407" s="32"/>
      <c r="E407" s="32"/>
      <c r="F407" s="32"/>
      <c r="G407" s="32"/>
      <c r="H407" s="32"/>
      <c r="I407" s="32"/>
      <c r="J407" s="32"/>
      <c r="K407" s="32"/>
      <c r="L407" s="31"/>
      <c r="M407" s="31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</row>
    <row r="408">
      <c r="B408" s="29"/>
      <c r="C408" s="32"/>
      <c r="D408" s="32"/>
      <c r="E408" s="32"/>
      <c r="F408" s="32"/>
      <c r="G408" s="32"/>
      <c r="H408" s="32"/>
      <c r="I408" s="32"/>
      <c r="J408" s="32"/>
      <c r="K408" s="32"/>
      <c r="L408" s="31"/>
      <c r="M408" s="31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</row>
    <row r="409">
      <c r="B409" s="29"/>
      <c r="C409" s="32"/>
      <c r="D409" s="32"/>
      <c r="E409" s="32"/>
      <c r="F409" s="32"/>
      <c r="G409" s="32"/>
      <c r="H409" s="32"/>
      <c r="I409" s="32"/>
      <c r="J409" s="32"/>
      <c r="K409" s="32"/>
      <c r="L409" s="31"/>
      <c r="M409" s="31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</row>
    <row r="410">
      <c r="B410" s="29"/>
      <c r="C410" s="32"/>
      <c r="D410" s="32"/>
      <c r="E410" s="32"/>
      <c r="F410" s="32"/>
      <c r="G410" s="32"/>
      <c r="H410" s="32"/>
      <c r="I410" s="32"/>
      <c r="J410" s="32"/>
      <c r="K410" s="32"/>
      <c r="L410" s="31"/>
      <c r="M410" s="31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</row>
    <row r="411">
      <c r="B411" s="29"/>
      <c r="C411" s="32"/>
      <c r="D411" s="32"/>
      <c r="E411" s="32"/>
      <c r="F411" s="32"/>
      <c r="G411" s="32"/>
      <c r="H411" s="32"/>
      <c r="I411" s="32"/>
      <c r="J411" s="32"/>
      <c r="K411" s="32"/>
      <c r="L411" s="31"/>
      <c r="M411" s="31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</row>
    <row r="412">
      <c r="B412" s="29"/>
      <c r="C412" s="32"/>
      <c r="D412" s="32"/>
      <c r="E412" s="32"/>
      <c r="F412" s="32"/>
      <c r="G412" s="32"/>
      <c r="H412" s="32"/>
      <c r="I412" s="32"/>
      <c r="J412" s="32"/>
      <c r="K412" s="32"/>
      <c r="L412" s="31"/>
      <c r="M412" s="31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</row>
    <row r="413">
      <c r="B413" s="29"/>
      <c r="C413" s="32"/>
      <c r="D413" s="32"/>
      <c r="E413" s="32"/>
      <c r="F413" s="32"/>
      <c r="G413" s="32"/>
      <c r="H413" s="32"/>
      <c r="I413" s="32"/>
      <c r="J413" s="32"/>
      <c r="K413" s="32"/>
      <c r="L413" s="31"/>
      <c r="M413" s="31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</row>
    <row r="414">
      <c r="B414" s="29"/>
      <c r="C414" s="32"/>
      <c r="D414" s="32"/>
      <c r="E414" s="32"/>
      <c r="F414" s="32"/>
      <c r="G414" s="32"/>
      <c r="H414" s="32"/>
      <c r="I414" s="32"/>
      <c r="J414" s="32"/>
      <c r="K414" s="32"/>
      <c r="L414" s="31"/>
      <c r="M414" s="31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</row>
    <row r="415">
      <c r="B415" s="29"/>
      <c r="C415" s="32"/>
      <c r="D415" s="32"/>
      <c r="E415" s="32"/>
      <c r="F415" s="32"/>
      <c r="G415" s="32"/>
      <c r="H415" s="32"/>
      <c r="I415" s="32"/>
      <c r="J415" s="32"/>
      <c r="K415" s="32"/>
      <c r="L415" s="31"/>
      <c r="M415" s="31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</row>
    <row r="416">
      <c r="B416" s="29"/>
      <c r="C416" s="32"/>
      <c r="D416" s="32"/>
      <c r="E416" s="32"/>
      <c r="F416" s="32"/>
      <c r="G416" s="32"/>
      <c r="H416" s="32"/>
      <c r="I416" s="32"/>
      <c r="J416" s="32"/>
      <c r="K416" s="32"/>
      <c r="L416" s="31"/>
      <c r="M416" s="31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</row>
    <row r="417">
      <c r="B417" s="29"/>
      <c r="C417" s="32"/>
      <c r="D417" s="32"/>
      <c r="E417" s="32"/>
      <c r="F417" s="32"/>
      <c r="G417" s="32"/>
      <c r="H417" s="32"/>
      <c r="I417" s="32"/>
      <c r="J417" s="32"/>
      <c r="K417" s="32"/>
      <c r="L417" s="31"/>
      <c r="M417" s="31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</row>
    <row r="418">
      <c r="B418" s="29"/>
      <c r="C418" s="32"/>
      <c r="D418" s="32"/>
      <c r="E418" s="32"/>
      <c r="F418" s="32"/>
      <c r="G418" s="32"/>
      <c r="H418" s="32"/>
      <c r="I418" s="32"/>
      <c r="J418" s="32"/>
      <c r="K418" s="32"/>
      <c r="L418" s="31"/>
      <c r="M418" s="31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</row>
    <row r="419">
      <c r="B419" s="29"/>
      <c r="C419" s="32"/>
      <c r="D419" s="32"/>
      <c r="E419" s="32"/>
      <c r="F419" s="32"/>
      <c r="G419" s="32"/>
      <c r="H419" s="32"/>
      <c r="I419" s="32"/>
      <c r="J419" s="32"/>
      <c r="K419" s="32"/>
      <c r="L419" s="31"/>
      <c r="M419" s="31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</row>
    <row r="420">
      <c r="B420" s="29"/>
      <c r="C420" s="32"/>
      <c r="D420" s="32"/>
      <c r="E420" s="32"/>
      <c r="F420" s="32"/>
      <c r="G420" s="32"/>
      <c r="H420" s="32"/>
      <c r="I420" s="32"/>
      <c r="J420" s="32"/>
      <c r="K420" s="32"/>
      <c r="L420" s="31"/>
      <c r="M420" s="31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</row>
    <row r="421">
      <c r="B421" s="29"/>
      <c r="C421" s="32"/>
      <c r="D421" s="32"/>
      <c r="E421" s="32"/>
      <c r="F421" s="32"/>
      <c r="G421" s="32"/>
      <c r="H421" s="32"/>
      <c r="I421" s="32"/>
      <c r="J421" s="32"/>
      <c r="K421" s="32"/>
      <c r="L421" s="31"/>
      <c r="M421" s="31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</row>
    <row r="422">
      <c r="B422" s="29"/>
      <c r="C422" s="32"/>
      <c r="D422" s="32"/>
      <c r="E422" s="32"/>
      <c r="F422" s="32"/>
      <c r="G422" s="32"/>
      <c r="H422" s="32"/>
      <c r="I422" s="32"/>
      <c r="J422" s="32"/>
      <c r="K422" s="32"/>
      <c r="L422" s="31"/>
      <c r="M422" s="31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</row>
    <row r="423">
      <c r="B423" s="29"/>
      <c r="C423" s="32"/>
      <c r="D423" s="32"/>
      <c r="E423" s="32"/>
      <c r="F423" s="32"/>
      <c r="G423" s="32"/>
      <c r="H423" s="32"/>
      <c r="I423" s="32"/>
      <c r="J423" s="32"/>
      <c r="K423" s="32"/>
      <c r="L423" s="31"/>
      <c r="M423" s="31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</row>
    <row r="424">
      <c r="B424" s="29"/>
      <c r="C424" s="32"/>
      <c r="D424" s="32"/>
      <c r="E424" s="32"/>
      <c r="F424" s="32"/>
      <c r="G424" s="32"/>
      <c r="H424" s="32"/>
      <c r="I424" s="32"/>
      <c r="J424" s="32"/>
      <c r="K424" s="32"/>
      <c r="L424" s="31"/>
      <c r="M424" s="31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</row>
    <row r="425">
      <c r="B425" s="29"/>
      <c r="C425" s="32"/>
      <c r="D425" s="32"/>
      <c r="E425" s="32"/>
      <c r="F425" s="32"/>
      <c r="G425" s="32"/>
      <c r="H425" s="32"/>
      <c r="I425" s="32"/>
      <c r="J425" s="32"/>
      <c r="K425" s="32"/>
      <c r="L425" s="31"/>
      <c r="M425" s="31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</row>
    <row r="426">
      <c r="B426" s="29"/>
      <c r="C426" s="32"/>
      <c r="D426" s="32"/>
      <c r="E426" s="32"/>
      <c r="F426" s="32"/>
      <c r="G426" s="32"/>
      <c r="H426" s="32"/>
      <c r="I426" s="32"/>
      <c r="J426" s="32"/>
      <c r="K426" s="32"/>
      <c r="L426" s="31"/>
      <c r="M426" s="31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</row>
    <row r="427">
      <c r="B427" s="29"/>
      <c r="C427" s="32"/>
      <c r="D427" s="32"/>
      <c r="E427" s="32"/>
      <c r="F427" s="32"/>
      <c r="G427" s="32"/>
      <c r="H427" s="32"/>
      <c r="I427" s="32"/>
      <c r="J427" s="32"/>
      <c r="K427" s="32"/>
      <c r="L427" s="31"/>
      <c r="M427" s="31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</row>
    <row r="428">
      <c r="B428" s="29"/>
      <c r="C428" s="32"/>
      <c r="D428" s="32"/>
      <c r="E428" s="32"/>
      <c r="F428" s="32"/>
      <c r="G428" s="32"/>
      <c r="H428" s="32"/>
      <c r="I428" s="32"/>
      <c r="J428" s="32"/>
      <c r="K428" s="32"/>
      <c r="L428" s="31"/>
      <c r="M428" s="31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</row>
    <row r="429">
      <c r="B429" s="29"/>
      <c r="C429" s="32"/>
      <c r="D429" s="32"/>
      <c r="E429" s="32"/>
      <c r="F429" s="32"/>
      <c r="G429" s="32"/>
      <c r="H429" s="32"/>
      <c r="I429" s="32"/>
      <c r="J429" s="32"/>
      <c r="K429" s="32"/>
      <c r="L429" s="31"/>
      <c r="M429" s="31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</row>
    <row r="430">
      <c r="B430" s="29"/>
      <c r="C430" s="32"/>
      <c r="D430" s="32"/>
      <c r="E430" s="32"/>
      <c r="F430" s="32"/>
      <c r="G430" s="32"/>
      <c r="H430" s="32"/>
      <c r="I430" s="32"/>
      <c r="J430" s="32"/>
      <c r="K430" s="32"/>
      <c r="L430" s="31"/>
      <c r="M430" s="31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</row>
    <row r="431">
      <c r="B431" s="29"/>
      <c r="C431" s="32"/>
      <c r="D431" s="32"/>
      <c r="E431" s="32"/>
      <c r="F431" s="32"/>
      <c r="G431" s="32"/>
      <c r="H431" s="32"/>
      <c r="I431" s="32"/>
      <c r="J431" s="32"/>
      <c r="K431" s="32"/>
      <c r="L431" s="31"/>
      <c r="M431" s="31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</row>
    <row r="432">
      <c r="B432" s="29"/>
      <c r="C432" s="32"/>
      <c r="D432" s="32"/>
      <c r="E432" s="32"/>
      <c r="F432" s="32"/>
      <c r="G432" s="32"/>
      <c r="H432" s="32"/>
      <c r="I432" s="32"/>
      <c r="J432" s="32"/>
      <c r="K432" s="32"/>
      <c r="L432" s="31"/>
      <c r="M432" s="31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</row>
    <row r="433">
      <c r="B433" s="29"/>
      <c r="C433" s="32"/>
      <c r="D433" s="32"/>
      <c r="E433" s="32"/>
      <c r="F433" s="32"/>
      <c r="G433" s="32"/>
      <c r="H433" s="32"/>
      <c r="I433" s="32"/>
      <c r="J433" s="32"/>
      <c r="K433" s="32"/>
      <c r="L433" s="31"/>
      <c r="M433" s="31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</row>
    <row r="434">
      <c r="B434" s="29"/>
      <c r="C434" s="32"/>
      <c r="D434" s="32"/>
      <c r="E434" s="32"/>
      <c r="F434" s="32"/>
      <c r="G434" s="32"/>
      <c r="H434" s="32"/>
      <c r="I434" s="32"/>
      <c r="J434" s="32"/>
      <c r="K434" s="32"/>
      <c r="L434" s="31"/>
      <c r="M434" s="31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</row>
    <row r="435">
      <c r="B435" s="29"/>
      <c r="C435" s="32"/>
      <c r="D435" s="32"/>
      <c r="E435" s="32"/>
      <c r="F435" s="32"/>
      <c r="G435" s="32"/>
      <c r="H435" s="32"/>
      <c r="I435" s="32"/>
      <c r="J435" s="32"/>
      <c r="K435" s="32"/>
      <c r="L435" s="31"/>
      <c r="M435" s="31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</row>
    <row r="436">
      <c r="B436" s="29"/>
      <c r="C436" s="32"/>
      <c r="D436" s="32"/>
      <c r="E436" s="32"/>
      <c r="F436" s="32"/>
      <c r="G436" s="32"/>
      <c r="H436" s="32"/>
      <c r="I436" s="32"/>
      <c r="J436" s="32"/>
      <c r="K436" s="32"/>
      <c r="L436" s="31"/>
      <c r="M436" s="31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</row>
    <row r="437">
      <c r="B437" s="29"/>
      <c r="C437" s="32"/>
      <c r="D437" s="32"/>
      <c r="E437" s="32"/>
      <c r="F437" s="32"/>
      <c r="G437" s="32"/>
      <c r="H437" s="32"/>
      <c r="I437" s="32"/>
      <c r="J437" s="32"/>
      <c r="K437" s="32"/>
      <c r="L437" s="31"/>
      <c r="M437" s="31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</row>
    <row r="438">
      <c r="B438" s="29"/>
      <c r="C438" s="32"/>
      <c r="D438" s="32"/>
      <c r="E438" s="32"/>
      <c r="F438" s="32"/>
      <c r="G438" s="32"/>
      <c r="H438" s="32"/>
      <c r="I438" s="32"/>
      <c r="J438" s="32"/>
      <c r="K438" s="32"/>
      <c r="L438" s="31"/>
      <c r="M438" s="31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</row>
    <row r="439">
      <c r="B439" s="29"/>
      <c r="C439" s="32"/>
      <c r="D439" s="32"/>
      <c r="E439" s="32"/>
      <c r="F439" s="32"/>
      <c r="G439" s="32"/>
      <c r="H439" s="32"/>
      <c r="I439" s="32"/>
      <c r="J439" s="32"/>
      <c r="K439" s="32"/>
      <c r="L439" s="31"/>
      <c r="M439" s="31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</row>
    <row r="440">
      <c r="B440" s="29"/>
      <c r="C440" s="32"/>
      <c r="D440" s="32"/>
      <c r="E440" s="32"/>
      <c r="F440" s="32"/>
      <c r="G440" s="32"/>
      <c r="H440" s="32"/>
      <c r="I440" s="32"/>
      <c r="J440" s="32"/>
      <c r="K440" s="32"/>
      <c r="L440" s="31"/>
      <c r="M440" s="31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</row>
    <row r="441">
      <c r="B441" s="29"/>
      <c r="C441" s="32"/>
      <c r="D441" s="32"/>
      <c r="E441" s="32"/>
      <c r="F441" s="32"/>
      <c r="G441" s="32"/>
      <c r="H441" s="32"/>
      <c r="I441" s="32"/>
      <c r="J441" s="32"/>
      <c r="K441" s="32"/>
      <c r="L441" s="31"/>
      <c r="M441" s="31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</row>
    <row r="442">
      <c r="B442" s="29"/>
      <c r="C442" s="32"/>
      <c r="D442" s="32"/>
      <c r="E442" s="32"/>
      <c r="F442" s="32"/>
      <c r="G442" s="32"/>
      <c r="H442" s="32"/>
      <c r="I442" s="32"/>
      <c r="J442" s="32"/>
      <c r="K442" s="32"/>
      <c r="L442" s="31"/>
      <c r="M442" s="31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</row>
    <row r="443">
      <c r="B443" s="29"/>
      <c r="C443" s="32"/>
      <c r="D443" s="32"/>
      <c r="E443" s="32"/>
      <c r="F443" s="32"/>
      <c r="G443" s="32"/>
      <c r="H443" s="32"/>
      <c r="I443" s="32"/>
      <c r="J443" s="32"/>
      <c r="K443" s="32"/>
      <c r="L443" s="31"/>
      <c r="M443" s="31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</row>
    <row r="444">
      <c r="B444" s="29"/>
      <c r="C444" s="32"/>
      <c r="D444" s="32"/>
      <c r="E444" s="32"/>
      <c r="F444" s="32"/>
      <c r="G444" s="32"/>
      <c r="H444" s="32"/>
      <c r="I444" s="32"/>
      <c r="J444" s="32"/>
      <c r="K444" s="32"/>
      <c r="L444" s="31"/>
      <c r="M444" s="31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</row>
    <row r="445">
      <c r="B445" s="29"/>
      <c r="C445" s="32"/>
      <c r="D445" s="32"/>
      <c r="E445" s="32"/>
      <c r="F445" s="32"/>
      <c r="G445" s="32"/>
      <c r="H445" s="32"/>
      <c r="I445" s="32"/>
      <c r="J445" s="32"/>
      <c r="K445" s="32"/>
      <c r="L445" s="31"/>
      <c r="M445" s="31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</row>
    <row r="446">
      <c r="B446" s="29"/>
      <c r="C446" s="32"/>
      <c r="D446" s="32"/>
      <c r="E446" s="32"/>
      <c r="F446" s="32"/>
      <c r="G446" s="32"/>
      <c r="H446" s="32"/>
      <c r="I446" s="32"/>
      <c r="J446" s="32"/>
      <c r="K446" s="32"/>
      <c r="L446" s="31"/>
      <c r="M446" s="31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</row>
    <row r="447">
      <c r="B447" s="29"/>
      <c r="C447" s="32"/>
      <c r="D447" s="32"/>
      <c r="E447" s="32"/>
      <c r="F447" s="32"/>
      <c r="G447" s="32"/>
      <c r="H447" s="32"/>
      <c r="I447" s="32"/>
      <c r="J447" s="32"/>
      <c r="K447" s="32"/>
      <c r="L447" s="31"/>
      <c r="M447" s="31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</row>
    <row r="448">
      <c r="B448" s="29"/>
      <c r="C448" s="32"/>
      <c r="D448" s="32"/>
      <c r="E448" s="32"/>
      <c r="F448" s="32"/>
      <c r="G448" s="32"/>
      <c r="H448" s="32"/>
      <c r="I448" s="32"/>
      <c r="J448" s="32"/>
      <c r="K448" s="32"/>
      <c r="L448" s="31"/>
      <c r="M448" s="31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</row>
    <row r="449">
      <c r="B449" s="29"/>
      <c r="C449" s="32"/>
      <c r="D449" s="32"/>
      <c r="E449" s="32"/>
      <c r="F449" s="32"/>
      <c r="G449" s="32"/>
      <c r="H449" s="32"/>
      <c r="I449" s="32"/>
      <c r="J449" s="32"/>
      <c r="K449" s="32"/>
      <c r="L449" s="31"/>
      <c r="M449" s="31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</row>
    <row r="450">
      <c r="B450" s="29"/>
      <c r="C450" s="32"/>
      <c r="D450" s="32"/>
      <c r="E450" s="32"/>
      <c r="F450" s="32"/>
      <c r="G450" s="32"/>
      <c r="H450" s="32"/>
      <c r="I450" s="32"/>
      <c r="J450" s="32"/>
      <c r="K450" s="32"/>
      <c r="L450" s="31"/>
      <c r="M450" s="31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</row>
    <row r="451">
      <c r="B451" s="29"/>
      <c r="C451" s="32"/>
      <c r="D451" s="32"/>
      <c r="E451" s="32"/>
      <c r="F451" s="32"/>
      <c r="G451" s="32"/>
      <c r="H451" s="32"/>
      <c r="I451" s="32"/>
      <c r="J451" s="32"/>
      <c r="K451" s="32"/>
      <c r="L451" s="31"/>
      <c r="M451" s="31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</row>
    <row r="452">
      <c r="B452" s="29"/>
      <c r="C452" s="32"/>
      <c r="D452" s="32"/>
      <c r="E452" s="32"/>
      <c r="F452" s="32"/>
      <c r="G452" s="32"/>
      <c r="H452" s="32"/>
      <c r="I452" s="32"/>
      <c r="J452" s="32"/>
      <c r="K452" s="32"/>
      <c r="L452" s="31"/>
      <c r="M452" s="31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</row>
    <row r="453">
      <c r="B453" s="29"/>
      <c r="C453" s="32"/>
      <c r="D453" s="32"/>
      <c r="E453" s="32"/>
      <c r="F453" s="32"/>
      <c r="G453" s="32"/>
      <c r="H453" s="32"/>
      <c r="I453" s="32"/>
      <c r="J453" s="32"/>
      <c r="K453" s="32"/>
      <c r="L453" s="31"/>
      <c r="M453" s="31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</row>
    <row r="454">
      <c r="B454" s="29"/>
      <c r="C454" s="32"/>
      <c r="D454" s="32"/>
      <c r="E454" s="32"/>
      <c r="F454" s="32"/>
      <c r="G454" s="32"/>
      <c r="H454" s="32"/>
      <c r="I454" s="32"/>
      <c r="J454" s="32"/>
      <c r="K454" s="32"/>
      <c r="L454" s="31"/>
      <c r="M454" s="31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</row>
    <row r="455">
      <c r="B455" s="29"/>
      <c r="C455" s="32"/>
      <c r="D455" s="32"/>
      <c r="E455" s="32"/>
      <c r="F455" s="32"/>
      <c r="G455" s="32"/>
      <c r="H455" s="32"/>
      <c r="I455" s="32"/>
      <c r="J455" s="32"/>
      <c r="K455" s="32"/>
      <c r="L455" s="31"/>
      <c r="M455" s="31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</row>
    <row r="456">
      <c r="B456" s="29"/>
      <c r="C456" s="32"/>
      <c r="D456" s="32"/>
      <c r="E456" s="32"/>
      <c r="F456" s="32"/>
      <c r="G456" s="32"/>
      <c r="H456" s="32"/>
      <c r="I456" s="32"/>
      <c r="J456" s="32"/>
      <c r="K456" s="32"/>
      <c r="L456" s="31"/>
      <c r="M456" s="31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</row>
    <row r="457">
      <c r="B457" s="29"/>
      <c r="C457" s="32"/>
      <c r="D457" s="32"/>
      <c r="E457" s="32"/>
      <c r="F457" s="32"/>
      <c r="G457" s="32"/>
      <c r="H457" s="32"/>
      <c r="I457" s="32"/>
      <c r="J457" s="32"/>
      <c r="K457" s="32"/>
      <c r="L457" s="31"/>
      <c r="M457" s="31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</row>
    <row r="458">
      <c r="B458" s="29"/>
      <c r="C458" s="32"/>
      <c r="D458" s="32"/>
      <c r="E458" s="32"/>
      <c r="F458" s="32"/>
      <c r="G458" s="32"/>
      <c r="H458" s="32"/>
      <c r="I458" s="32"/>
      <c r="J458" s="32"/>
      <c r="K458" s="32"/>
      <c r="L458" s="31"/>
      <c r="M458" s="31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</row>
    <row r="459">
      <c r="B459" s="29"/>
      <c r="C459" s="32"/>
      <c r="D459" s="32"/>
      <c r="E459" s="32"/>
      <c r="F459" s="32"/>
      <c r="G459" s="32"/>
      <c r="H459" s="32"/>
      <c r="I459" s="32"/>
      <c r="J459" s="32"/>
      <c r="K459" s="32"/>
      <c r="L459" s="31"/>
      <c r="M459" s="31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</row>
    <row r="460">
      <c r="B460" s="29"/>
      <c r="C460" s="32"/>
      <c r="D460" s="32"/>
      <c r="E460" s="32"/>
      <c r="F460" s="32"/>
      <c r="G460" s="32"/>
      <c r="H460" s="32"/>
      <c r="I460" s="32"/>
      <c r="J460" s="32"/>
      <c r="K460" s="32"/>
      <c r="L460" s="31"/>
      <c r="M460" s="31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</row>
    <row r="461">
      <c r="B461" s="29"/>
      <c r="C461" s="32"/>
      <c r="D461" s="32"/>
      <c r="E461" s="32"/>
      <c r="F461" s="32"/>
      <c r="G461" s="32"/>
      <c r="H461" s="32"/>
      <c r="I461" s="32"/>
      <c r="J461" s="32"/>
      <c r="K461" s="32"/>
      <c r="L461" s="31"/>
      <c r="M461" s="31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</row>
    <row r="462">
      <c r="B462" s="29"/>
      <c r="C462" s="32"/>
      <c r="D462" s="32"/>
      <c r="E462" s="32"/>
      <c r="F462" s="32"/>
      <c r="G462" s="32"/>
      <c r="H462" s="32"/>
      <c r="I462" s="32"/>
      <c r="J462" s="32"/>
      <c r="K462" s="32"/>
      <c r="L462" s="31"/>
      <c r="M462" s="31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</row>
    <row r="463">
      <c r="B463" s="29"/>
      <c r="C463" s="32"/>
      <c r="D463" s="32"/>
      <c r="E463" s="32"/>
      <c r="F463" s="32"/>
      <c r="G463" s="32"/>
      <c r="H463" s="32"/>
      <c r="I463" s="32"/>
      <c r="J463" s="32"/>
      <c r="K463" s="32"/>
      <c r="L463" s="31"/>
      <c r="M463" s="31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</row>
    <row r="464">
      <c r="B464" s="29"/>
      <c r="C464" s="32"/>
      <c r="D464" s="32"/>
      <c r="E464" s="32"/>
      <c r="F464" s="32"/>
      <c r="G464" s="32"/>
      <c r="H464" s="32"/>
      <c r="I464" s="32"/>
      <c r="J464" s="32"/>
      <c r="K464" s="32"/>
      <c r="L464" s="31"/>
      <c r="M464" s="31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</row>
    <row r="465">
      <c r="B465" s="29"/>
      <c r="C465" s="32"/>
      <c r="D465" s="32"/>
      <c r="E465" s="32"/>
      <c r="F465" s="32"/>
      <c r="G465" s="32"/>
      <c r="H465" s="32"/>
      <c r="I465" s="32"/>
      <c r="J465" s="32"/>
      <c r="K465" s="32"/>
      <c r="L465" s="31"/>
      <c r="M465" s="31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</row>
    <row r="466">
      <c r="B466" s="29"/>
      <c r="C466" s="32"/>
      <c r="D466" s="32"/>
      <c r="E466" s="32"/>
      <c r="F466" s="32"/>
      <c r="G466" s="32"/>
      <c r="H466" s="32"/>
      <c r="I466" s="32"/>
      <c r="J466" s="32"/>
      <c r="K466" s="32"/>
      <c r="L466" s="31"/>
      <c r="M466" s="31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</row>
    <row r="467">
      <c r="B467" s="29"/>
      <c r="C467" s="32"/>
      <c r="D467" s="32"/>
      <c r="E467" s="32"/>
      <c r="F467" s="32"/>
      <c r="G467" s="32"/>
      <c r="H467" s="32"/>
      <c r="I467" s="32"/>
      <c r="J467" s="32"/>
      <c r="K467" s="32"/>
      <c r="L467" s="31"/>
      <c r="M467" s="31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</row>
    <row r="468">
      <c r="B468" s="29"/>
      <c r="C468" s="32"/>
      <c r="D468" s="32"/>
      <c r="E468" s="32"/>
      <c r="F468" s="32"/>
      <c r="G468" s="32"/>
      <c r="H468" s="32"/>
      <c r="I468" s="32"/>
      <c r="J468" s="32"/>
      <c r="K468" s="32"/>
      <c r="L468" s="31"/>
      <c r="M468" s="31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</row>
    <row r="469">
      <c r="B469" s="29"/>
      <c r="C469" s="32"/>
      <c r="D469" s="32"/>
      <c r="E469" s="32"/>
      <c r="F469" s="32"/>
      <c r="G469" s="32"/>
      <c r="H469" s="32"/>
      <c r="I469" s="32"/>
      <c r="J469" s="32"/>
      <c r="K469" s="32"/>
      <c r="L469" s="31"/>
      <c r="M469" s="31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</row>
    <row r="470">
      <c r="B470" s="29"/>
      <c r="C470" s="32"/>
      <c r="D470" s="32"/>
      <c r="E470" s="32"/>
      <c r="F470" s="32"/>
      <c r="G470" s="32"/>
      <c r="H470" s="32"/>
      <c r="I470" s="32"/>
      <c r="J470" s="32"/>
      <c r="K470" s="32"/>
      <c r="L470" s="31"/>
      <c r="M470" s="31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</row>
    <row r="471">
      <c r="B471" s="29"/>
      <c r="C471" s="32"/>
      <c r="D471" s="32"/>
      <c r="E471" s="32"/>
      <c r="F471" s="32"/>
      <c r="G471" s="32"/>
      <c r="H471" s="32"/>
      <c r="I471" s="32"/>
      <c r="J471" s="32"/>
      <c r="K471" s="32"/>
      <c r="L471" s="31"/>
      <c r="M471" s="31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</row>
    <row r="472">
      <c r="B472" s="29"/>
      <c r="C472" s="32"/>
      <c r="D472" s="32"/>
      <c r="E472" s="32"/>
      <c r="F472" s="32"/>
      <c r="G472" s="32"/>
      <c r="H472" s="32"/>
      <c r="I472" s="32"/>
      <c r="J472" s="32"/>
      <c r="K472" s="32"/>
      <c r="L472" s="31"/>
      <c r="M472" s="31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</row>
    <row r="473">
      <c r="B473" s="29"/>
      <c r="C473" s="32"/>
      <c r="D473" s="32"/>
      <c r="E473" s="32"/>
      <c r="F473" s="32"/>
      <c r="G473" s="32"/>
      <c r="H473" s="32"/>
      <c r="I473" s="32"/>
      <c r="J473" s="32"/>
      <c r="K473" s="32"/>
      <c r="L473" s="31"/>
      <c r="M473" s="31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</row>
    <row r="474">
      <c r="B474" s="29"/>
      <c r="C474" s="32"/>
      <c r="D474" s="32"/>
      <c r="E474" s="32"/>
      <c r="F474" s="32"/>
      <c r="G474" s="32"/>
      <c r="H474" s="32"/>
      <c r="I474" s="32"/>
      <c r="J474" s="32"/>
      <c r="K474" s="32"/>
      <c r="L474" s="31"/>
      <c r="M474" s="31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</row>
    <row r="475">
      <c r="B475" s="29"/>
      <c r="C475" s="32"/>
      <c r="D475" s="32"/>
      <c r="E475" s="32"/>
      <c r="F475" s="32"/>
      <c r="G475" s="32"/>
      <c r="H475" s="32"/>
      <c r="I475" s="32"/>
      <c r="J475" s="32"/>
      <c r="K475" s="32"/>
      <c r="L475" s="31"/>
      <c r="M475" s="31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</row>
    <row r="476">
      <c r="B476" s="29"/>
      <c r="C476" s="32"/>
      <c r="D476" s="32"/>
      <c r="E476" s="32"/>
      <c r="F476" s="32"/>
      <c r="G476" s="32"/>
      <c r="H476" s="32"/>
      <c r="I476" s="32"/>
      <c r="J476" s="32"/>
      <c r="K476" s="32"/>
      <c r="L476" s="31"/>
      <c r="M476" s="31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</row>
    <row r="477">
      <c r="B477" s="29"/>
      <c r="C477" s="32"/>
      <c r="D477" s="32"/>
      <c r="E477" s="32"/>
      <c r="F477" s="32"/>
      <c r="G477" s="32"/>
      <c r="H477" s="32"/>
      <c r="I477" s="32"/>
      <c r="J477" s="32"/>
      <c r="K477" s="32"/>
      <c r="L477" s="31"/>
      <c r="M477" s="31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</row>
    <row r="478">
      <c r="B478" s="29"/>
      <c r="C478" s="32"/>
      <c r="D478" s="32"/>
      <c r="E478" s="32"/>
      <c r="F478" s="32"/>
      <c r="G478" s="32"/>
      <c r="H478" s="32"/>
      <c r="I478" s="32"/>
      <c r="J478" s="32"/>
      <c r="K478" s="32"/>
      <c r="L478" s="31"/>
      <c r="M478" s="31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</row>
    <row r="479">
      <c r="B479" s="29"/>
      <c r="C479" s="32"/>
      <c r="D479" s="32"/>
      <c r="E479" s="32"/>
      <c r="F479" s="32"/>
      <c r="G479" s="32"/>
      <c r="H479" s="32"/>
      <c r="I479" s="32"/>
      <c r="J479" s="32"/>
      <c r="K479" s="32"/>
      <c r="L479" s="31"/>
      <c r="M479" s="31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</row>
    <row r="480">
      <c r="B480" s="29"/>
      <c r="C480" s="32"/>
      <c r="D480" s="32"/>
      <c r="E480" s="32"/>
      <c r="F480" s="32"/>
      <c r="G480" s="32"/>
      <c r="H480" s="32"/>
      <c r="I480" s="32"/>
      <c r="J480" s="32"/>
      <c r="K480" s="32"/>
      <c r="L480" s="31"/>
      <c r="M480" s="31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</row>
    <row r="481">
      <c r="B481" s="29"/>
      <c r="C481" s="32"/>
      <c r="D481" s="32"/>
      <c r="E481" s="32"/>
      <c r="F481" s="32"/>
      <c r="G481" s="32"/>
      <c r="H481" s="32"/>
      <c r="I481" s="32"/>
      <c r="J481" s="32"/>
      <c r="K481" s="32"/>
      <c r="L481" s="31"/>
      <c r="M481" s="31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</row>
    <row r="482">
      <c r="B482" s="29"/>
      <c r="C482" s="32"/>
      <c r="D482" s="32"/>
      <c r="E482" s="32"/>
      <c r="F482" s="32"/>
      <c r="G482" s="32"/>
      <c r="H482" s="32"/>
      <c r="I482" s="32"/>
      <c r="J482" s="32"/>
      <c r="K482" s="32"/>
      <c r="L482" s="31"/>
      <c r="M482" s="31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</row>
    <row r="483">
      <c r="B483" s="29"/>
      <c r="C483" s="32"/>
      <c r="D483" s="32"/>
      <c r="E483" s="32"/>
      <c r="F483" s="32"/>
      <c r="G483" s="32"/>
      <c r="H483" s="32"/>
      <c r="I483" s="32"/>
      <c r="J483" s="32"/>
      <c r="K483" s="32"/>
      <c r="L483" s="31"/>
      <c r="M483" s="31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</row>
    <row r="484">
      <c r="B484" s="29"/>
      <c r="C484" s="32"/>
      <c r="D484" s="32"/>
      <c r="E484" s="32"/>
      <c r="F484" s="32"/>
      <c r="G484" s="32"/>
      <c r="H484" s="32"/>
      <c r="I484" s="32"/>
      <c r="J484" s="32"/>
      <c r="K484" s="32"/>
      <c r="L484" s="31"/>
      <c r="M484" s="31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</row>
    <row r="485">
      <c r="B485" s="29"/>
      <c r="C485" s="32"/>
      <c r="D485" s="32"/>
      <c r="E485" s="32"/>
      <c r="F485" s="32"/>
      <c r="G485" s="32"/>
      <c r="H485" s="32"/>
      <c r="I485" s="32"/>
      <c r="J485" s="32"/>
      <c r="K485" s="32"/>
      <c r="L485" s="31"/>
      <c r="M485" s="31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</row>
    <row r="486">
      <c r="B486" s="29"/>
      <c r="C486" s="32"/>
      <c r="D486" s="32"/>
      <c r="E486" s="32"/>
      <c r="F486" s="32"/>
      <c r="G486" s="32"/>
      <c r="H486" s="32"/>
      <c r="I486" s="32"/>
      <c r="J486" s="32"/>
      <c r="K486" s="32"/>
      <c r="L486" s="31"/>
      <c r="M486" s="31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</row>
    <row r="487">
      <c r="B487" s="29"/>
      <c r="C487" s="32"/>
      <c r="D487" s="32"/>
      <c r="E487" s="32"/>
      <c r="F487" s="32"/>
      <c r="G487" s="32"/>
      <c r="H487" s="32"/>
      <c r="I487" s="32"/>
      <c r="J487" s="32"/>
      <c r="K487" s="32"/>
      <c r="L487" s="31"/>
      <c r="M487" s="31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</row>
    <row r="488">
      <c r="B488" s="29"/>
      <c r="C488" s="32"/>
      <c r="D488" s="32"/>
      <c r="E488" s="32"/>
      <c r="F488" s="32"/>
      <c r="G488" s="32"/>
      <c r="H488" s="32"/>
      <c r="I488" s="32"/>
      <c r="J488" s="32"/>
      <c r="K488" s="32"/>
      <c r="L488" s="31"/>
      <c r="M488" s="31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</row>
    <row r="489">
      <c r="B489" s="29"/>
      <c r="C489" s="32"/>
      <c r="D489" s="32"/>
      <c r="E489" s="32"/>
      <c r="F489" s="32"/>
      <c r="G489" s="32"/>
      <c r="H489" s="32"/>
      <c r="I489" s="32"/>
      <c r="J489" s="32"/>
      <c r="K489" s="32"/>
      <c r="L489" s="31"/>
      <c r="M489" s="31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</row>
    <row r="490">
      <c r="B490" s="29"/>
      <c r="C490" s="32"/>
      <c r="D490" s="32"/>
      <c r="E490" s="32"/>
      <c r="F490" s="32"/>
      <c r="G490" s="32"/>
      <c r="H490" s="32"/>
      <c r="I490" s="32"/>
      <c r="J490" s="32"/>
      <c r="K490" s="32"/>
      <c r="L490" s="31"/>
      <c r="M490" s="31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</row>
    <row r="491">
      <c r="B491" s="29"/>
      <c r="C491" s="32"/>
      <c r="D491" s="32"/>
      <c r="E491" s="32"/>
      <c r="F491" s="32"/>
      <c r="G491" s="32"/>
      <c r="H491" s="32"/>
      <c r="I491" s="32"/>
      <c r="J491" s="32"/>
      <c r="K491" s="32"/>
      <c r="L491" s="31"/>
      <c r="M491" s="31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</row>
    <row r="492">
      <c r="B492" s="29"/>
      <c r="C492" s="32"/>
      <c r="D492" s="32"/>
      <c r="E492" s="32"/>
      <c r="F492" s="32"/>
      <c r="G492" s="32"/>
      <c r="H492" s="32"/>
      <c r="I492" s="32"/>
      <c r="J492" s="32"/>
      <c r="K492" s="32"/>
      <c r="L492" s="31"/>
      <c r="M492" s="31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</row>
    <row r="493">
      <c r="B493" s="29"/>
      <c r="C493" s="32"/>
      <c r="D493" s="32"/>
      <c r="E493" s="32"/>
      <c r="F493" s="32"/>
      <c r="G493" s="32"/>
      <c r="H493" s="32"/>
      <c r="I493" s="32"/>
      <c r="J493" s="32"/>
      <c r="K493" s="32"/>
      <c r="L493" s="31"/>
      <c r="M493" s="31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</row>
    <row r="494">
      <c r="B494" s="29"/>
      <c r="C494" s="32"/>
      <c r="D494" s="32"/>
      <c r="E494" s="32"/>
      <c r="F494" s="32"/>
      <c r="G494" s="32"/>
      <c r="H494" s="32"/>
      <c r="I494" s="32"/>
      <c r="J494" s="32"/>
      <c r="K494" s="32"/>
      <c r="L494" s="31"/>
      <c r="M494" s="31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</row>
    <row r="495">
      <c r="B495" s="29"/>
      <c r="C495" s="32"/>
      <c r="D495" s="32"/>
      <c r="E495" s="32"/>
      <c r="F495" s="32"/>
      <c r="G495" s="32"/>
      <c r="H495" s="32"/>
      <c r="I495" s="32"/>
      <c r="J495" s="32"/>
      <c r="K495" s="32"/>
      <c r="L495" s="31"/>
      <c r="M495" s="31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</row>
    <row r="496">
      <c r="B496" s="29"/>
      <c r="C496" s="32"/>
      <c r="D496" s="32"/>
      <c r="E496" s="32"/>
      <c r="F496" s="32"/>
      <c r="G496" s="32"/>
      <c r="H496" s="32"/>
      <c r="I496" s="32"/>
      <c r="J496" s="32"/>
      <c r="K496" s="32"/>
      <c r="L496" s="31"/>
      <c r="M496" s="31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</row>
    <row r="497">
      <c r="B497" s="29"/>
      <c r="C497" s="32"/>
      <c r="D497" s="32"/>
      <c r="E497" s="32"/>
      <c r="F497" s="32"/>
      <c r="G497" s="32"/>
      <c r="H497" s="32"/>
      <c r="I497" s="32"/>
      <c r="J497" s="32"/>
      <c r="K497" s="32"/>
      <c r="L497" s="31"/>
      <c r="M497" s="31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</row>
    <row r="498">
      <c r="B498" s="29"/>
      <c r="C498" s="32"/>
      <c r="D498" s="32"/>
      <c r="E498" s="32"/>
      <c r="F498" s="32"/>
      <c r="G498" s="32"/>
      <c r="H498" s="32"/>
      <c r="I498" s="32"/>
      <c r="J498" s="32"/>
      <c r="K498" s="32"/>
      <c r="L498" s="31"/>
      <c r="M498" s="31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</row>
    <row r="499">
      <c r="B499" s="29"/>
      <c r="C499" s="32"/>
      <c r="D499" s="32"/>
      <c r="E499" s="32"/>
      <c r="F499" s="32"/>
      <c r="G499" s="32"/>
      <c r="H499" s="32"/>
      <c r="I499" s="32"/>
      <c r="J499" s="32"/>
      <c r="K499" s="32"/>
      <c r="L499" s="31"/>
      <c r="M499" s="31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</row>
    <row r="500">
      <c r="B500" s="29"/>
      <c r="C500" s="32"/>
      <c r="D500" s="32"/>
      <c r="E500" s="32"/>
      <c r="F500" s="32"/>
      <c r="G500" s="32"/>
      <c r="H500" s="32"/>
      <c r="I500" s="32"/>
      <c r="J500" s="32"/>
      <c r="K500" s="32"/>
      <c r="L500" s="31"/>
      <c r="M500" s="31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</row>
    <row r="501">
      <c r="B501" s="29"/>
      <c r="C501" s="32"/>
      <c r="D501" s="32"/>
      <c r="E501" s="32"/>
      <c r="F501" s="32"/>
      <c r="G501" s="32"/>
      <c r="H501" s="32"/>
      <c r="I501" s="32"/>
      <c r="J501" s="32"/>
      <c r="K501" s="32"/>
      <c r="L501" s="31"/>
      <c r="M501" s="31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</row>
    <row r="502">
      <c r="B502" s="29"/>
      <c r="C502" s="32"/>
      <c r="D502" s="32"/>
      <c r="E502" s="32"/>
      <c r="F502" s="32"/>
      <c r="G502" s="32"/>
      <c r="H502" s="32"/>
      <c r="I502" s="32"/>
      <c r="J502" s="32"/>
      <c r="K502" s="32"/>
      <c r="L502" s="31"/>
      <c r="M502" s="31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</row>
    <row r="503">
      <c r="B503" s="29"/>
      <c r="C503" s="32"/>
      <c r="D503" s="32"/>
      <c r="E503" s="32"/>
      <c r="F503" s="32"/>
      <c r="G503" s="32"/>
      <c r="H503" s="32"/>
      <c r="I503" s="32"/>
      <c r="J503" s="32"/>
      <c r="K503" s="32"/>
      <c r="L503" s="31"/>
      <c r="M503" s="31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</row>
    <row r="504">
      <c r="B504" s="29"/>
      <c r="C504" s="32"/>
      <c r="D504" s="32"/>
      <c r="E504" s="32"/>
      <c r="F504" s="32"/>
      <c r="G504" s="32"/>
      <c r="H504" s="32"/>
      <c r="I504" s="32"/>
      <c r="J504" s="32"/>
      <c r="K504" s="32"/>
      <c r="L504" s="31"/>
      <c r="M504" s="31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</row>
    <row r="505">
      <c r="B505" s="29"/>
      <c r="C505" s="32"/>
      <c r="D505" s="32"/>
      <c r="E505" s="32"/>
      <c r="F505" s="32"/>
      <c r="G505" s="32"/>
      <c r="H505" s="32"/>
      <c r="I505" s="32"/>
      <c r="J505" s="32"/>
      <c r="K505" s="32"/>
      <c r="L505" s="31"/>
      <c r="M505" s="31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</row>
    <row r="506">
      <c r="B506" s="29"/>
      <c r="C506" s="32"/>
      <c r="D506" s="32"/>
      <c r="E506" s="32"/>
      <c r="F506" s="32"/>
      <c r="G506" s="32"/>
      <c r="H506" s="32"/>
      <c r="I506" s="32"/>
      <c r="J506" s="32"/>
      <c r="K506" s="32"/>
      <c r="L506" s="31"/>
      <c r="M506" s="31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</row>
    <row r="507">
      <c r="B507" s="29"/>
      <c r="C507" s="32"/>
      <c r="D507" s="32"/>
      <c r="E507" s="32"/>
      <c r="F507" s="32"/>
      <c r="G507" s="32"/>
      <c r="H507" s="32"/>
      <c r="I507" s="32"/>
      <c r="J507" s="32"/>
      <c r="K507" s="32"/>
      <c r="L507" s="31"/>
      <c r="M507" s="31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</row>
    <row r="508">
      <c r="B508" s="29"/>
      <c r="C508" s="32"/>
      <c r="D508" s="32"/>
      <c r="E508" s="32"/>
      <c r="F508" s="32"/>
      <c r="G508" s="32"/>
      <c r="H508" s="32"/>
      <c r="I508" s="32"/>
      <c r="J508" s="32"/>
      <c r="K508" s="32"/>
      <c r="L508" s="31"/>
      <c r="M508" s="31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</row>
    <row r="509">
      <c r="B509" s="29"/>
      <c r="C509" s="32"/>
      <c r="D509" s="32"/>
      <c r="E509" s="32"/>
      <c r="F509" s="32"/>
      <c r="G509" s="32"/>
      <c r="H509" s="32"/>
      <c r="I509" s="32"/>
      <c r="J509" s="32"/>
      <c r="K509" s="32"/>
      <c r="L509" s="31"/>
      <c r="M509" s="31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</row>
    <row r="510">
      <c r="B510" s="29"/>
      <c r="C510" s="32"/>
      <c r="D510" s="32"/>
      <c r="E510" s="32"/>
      <c r="F510" s="32"/>
      <c r="G510" s="32"/>
      <c r="H510" s="32"/>
      <c r="I510" s="32"/>
      <c r="J510" s="32"/>
      <c r="K510" s="32"/>
      <c r="L510" s="31"/>
      <c r="M510" s="31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</row>
    <row r="511">
      <c r="B511" s="29"/>
      <c r="C511" s="32"/>
      <c r="D511" s="32"/>
      <c r="E511" s="32"/>
      <c r="F511" s="32"/>
      <c r="G511" s="32"/>
      <c r="H511" s="32"/>
      <c r="I511" s="32"/>
      <c r="J511" s="32"/>
      <c r="K511" s="32"/>
      <c r="L511" s="31"/>
      <c r="M511" s="31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</row>
    <row r="512">
      <c r="B512" s="29"/>
      <c r="C512" s="32"/>
      <c r="D512" s="32"/>
      <c r="E512" s="32"/>
      <c r="F512" s="32"/>
      <c r="G512" s="32"/>
      <c r="H512" s="32"/>
      <c r="I512" s="32"/>
      <c r="J512" s="32"/>
      <c r="K512" s="32"/>
      <c r="L512" s="31"/>
      <c r="M512" s="31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</row>
    <row r="513">
      <c r="B513" s="29"/>
      <c r="C513" s="32"/>
      <c r="D513" s="32"/>
      <c r="E513" s="32"/>
      <c r="F513" s="32"/>
      <c r="G513" s="32"/>
      <c r="H513" s="32"/>
      <c r="I513" s="32"/>
      <c r="J513" s="32"/>
      <c r="K513" s="32"/>
      <c r="L513" s="31"/>
      <c r="M513" s="31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</row>
    <row r="514">
      <c r="B514" s="29"/>
      <c r="C514" s="32"/>
      <c r="D514" s="32"/>
      <c r="E514" s="32"/>
      <c r="F514" s="32"/>
      <c r="G514" s="32"/>
      <c r="H514" s="32"/>
      <c r="I514" s="32"/>
      <c r="J514" s="32"/>
      <c r="K514" s="32"/>
      <c r="L514" s="31"/>
      <c r="M514" s="31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</row>
    <row r="515">
      <c r="B515" s="29"/>
      <c r="C515" s="32"/>
      <c r="D515" s="32"/>
      <c r="E515" s="32"/>
      <c r="F515" s="32"/>
      <c r="G515" s="32"/>
      <c r="H515" s="32"/>
      <c r="I515" s="32"/>
      <c r="J515" s="32"/>
      <c r="K515" s="32"/>
      <c r="L515" s="31"/>
      <c r="M515" s="31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</row>
    <row r="516">
      <c r="B516" s="29"/>
      <c r="C516" s="32"/>
      <c r="D516" s="32"/>
      <c r="E516" s="32"/>
      <c r="F516" s="32"/>
      <c r="G516" s="32"/>
      <c r="H516" s="32"/>
      <c r="I516" s="32"/>
      <c r="J516" s="32"/>
      <c r="K516" s="32"/>
      <c r="L516" s="31"/>
      <c r="M516" s="31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</row>
    <row r="517">
      <c r="B517" s="29"/>
      <c r="C517" s="32"/>
      <c r="D517" s="32"/>
      <c r="E517" s="32"/>
      <c r="F517" s="32"/>
      <c r="G517" s="32"/>
      <c r="H517" s="32"/>
      <c r="I517" s="32"/>
      <c r="J517" s="32"/>
      <c r="K517" s="32"/>
      <c r="L517" s="31"/>
      <c r="M517" s="31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</row>
    <row r="518">
      <c r="B518" s="29"/>
      <c r="C518" s="32"/>
      <c r="D518" s="32"/>
      <c r="E518" s="32"/>
      <c r="F518" s="32"/>
      <c r="G518" s="32"/>
      <c r="H518" s="32"/>
      <c r="I518" s="32"/>
      <c r="J518" s="32"/>
      <c r="K518" s="32"/>
      <c r="L518" s="31"/>
      <c r="M518" s="31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</row>
    <row r="519">
      <c r="B519" s="29"/>
      <c r="C519" s="32"/>
      <c r="D519" s="32"/>
      <c r="E519" s="32"/>
      <c r="F519" s="32"/>
      <c r="G519" s="32"/>
      <c r="H519" s="32"/>
      <c r="I519" s="32"/>
      <c r="J519" s="32"/>
      <c r="K519" s="32"/>
      <c r="L519" s="31"/>
      <c r="M519" s="31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</row>
    <row r="520">
      <c r="B520" s="29"/>
      <c r="C520" s="32"/>
      <c r="D520" s="32"/>
      <c r="E520" s="32"/>
      <c r="F520" s="32"/>
      <c r="G520" s="32"/>
      <c r="H520" s="32"/>
      <c r="I520" s="32"/>
      <c r="J520" s="32"/>
      <c r="K520" s="32"/>
      <c r="L520" s="31"/>
      <c r="M520" s="31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</row>
    <row r="521">
      <c r="B521" s="29"/>
      <c r="C521" s="32"/>
      <c r="D521" s="32"/>
      <c r="E521" s="32"/>
      <c r="F521" s="32"/>
      <c r="G521" s="32"/>
      <c r="H521" s="32"/>
      <c r="I521" s="32"/>
      <c r="J521" s="32"/>
      <c r="K521" s="32"/>
      <c r="L521" s="31"/>
      <c r="M521" s="31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</row>
    <row r="522">
      <c r="B522" s="29"/>
      <c r="C522" s="32"/>
      <c r="D522" s="32"/>
      <c r="E522" s="32"/>
      <c r="F522" s="32"/>
      <c r="G522" s="32"/>
      <c r="H522" s="32"/>
      <c r="I522" s="32"/>
      <c r="J522" s="32"/>
      <c r="K522" s="32"/>
      <c r="L522" s="31"/>
      <c r="M522" s="31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</row>
    <row r="523">
      <c r="B523" s="29"/>
      <c r="C523" s="32"/>
      <c r="D523" s="32"/>
      <c r="E523" s="32"/>
      <c r="F523" s="32"/>
      <c r="G523" s="32"/>
      <c r="H523" s="32"/>
      <c r="I523" s="32"/>
      <c r="J523" s="32"/>
      <c r="K523" s="32"/>
      <c r="L523" s="31"/>
      <c r="M523" s="31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</row>
    <row r="524">
      <c r="B524" s="29"/>
      <c r="C524" s="32"/>
      <c r="D524" s="32"/>
      <c r="E524" s="32"/>
      <c r="F524" s="32"/>
      <c r="G524" s="32"/>
      <c r="H524" s="32"/>
      <c r="I524" s="32"/>
      <c r="J524" s="32"/>
      <c r="K524" s="32"/>
      <c r="L524" s="31"/>
      <c r="M524" s="31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</row>
    <row r="525">
      <c r="B525" s="29"/>
      <c r="C525" s="32"/>
      <c r="D525" s="32"/>
      <c r="E525" s="32"/>
      <c r="F525" s="32"/>
      <c r="G525" s="32"/>
      <c r="H525" s="32"/>
      <c r="I525" s="32"/>
      <c r="J525" s="32"/>
      <c r="K525" s="32"/>
      <c r="L525" s="31"/>
      <c r="M525" s="31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</row>
    <row r="526">
      <c r="B526" s="29"/>
      <c r="C526" s="32"/>
      <c r="D526" s="32"/>
      <c r="E526" s="32"/>
      <c r="F526" s="32"/>
      <c r="G526" s="32"/>
      <c r="H526" s="32"/>
      <c r="I526" s="32"/>
      <c r="J526" s="32"/>
      <c r="K526" s="32"/>
      <c r="L526" s="31"/>
      <c r="M526" s="31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</row>
    <row r="527">
      <c r="B527" s="29"/>
      <c r="C527" s="32"/>
      <c r="D527" s="32"/>
      <c r="E527" s="32"/>
      <c r="F527" s="32"/>
      <c r="G527" s="32"/>
      <c r="H527" s="32"/>
      <c r="I527" s="32"/>
      <c r="J527" s="32"/>
      <c r="K527" s="32"/>
      <c r="L527" s="31"/>
      <c r="M527" s="31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</row>
    <row r="528">
      <c r="B528" s="29"/>
      <c r="C528" s="32"/>
      <c r="D528" s="32"/>
      <c r="E528" s="32"/>
      <c r="F528" s="32"/>
      <c r="G528" s="32"/>
      <c r="H528" s="32"/>
      <c r="I528" s="32"/>
      <c r="J528" s="32"/>
      <c r="K528" s="32"/>
      <c r="L528" s="31"/>
      <c r="M528" s="31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</row>
    <row r="529">
      <c r="B529" s="29"/>
      <c r="C529" s="32"/>
      <c r="D529" s="32"/>
      <c r="E529" s="32"/>
      <c r="F529" s="32"/>
      <c r="G529" s="32"/>
      <c r="H529" s="32"/>
      <c r="I529" s="32"/>
      <c r="J529" s="32"/>
      <c r="K529" s="32"/>
      <c r="L529" s="31"/>
      <c r="M529" s="31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</row>
    <row r="530">
      <c r="B530" s="29"/>
      <c r="C530" s="32"/>
      <c r="D530" s="32"/>
      <c r="E530" s="32"/>
      <c r="F530" s="32"/>
      <c r="G530" s="32"/>
      <c r="H530" s="32"/>
      <c r="I530" s="32"/>
      <c r="J530" s="32"/>
      <c r="K530" s="32"/>
      <c r="L530" s="31"/>
      <c r="M530" s="31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</row>
    <row r="531">
      <c r="B531" s="29"/>
      <c r="C531" s="32"/>
      <c r="D531" s="32"/>
      <c r="E531" s="32"/>
      <c r="F531" s="32"/>
      <c r="G531" s="32"/>
      <c r="H531" s="32"/>
      <c r="I531" s="32"/>
      <c r="J531" s="32"/>
      <c r="K531" s="32"/>
      <c r="L531" s="31"/>
      <c r="M531" s="31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</row>
    <row r="532">
      <c r="B532" s="29"/>
      <c r="C532" s="32"/>
      <c r="D532" s="32"/>
      <c r="E532" s="32"/>
      <c r="F532" s="32"/>
      <c r="G532" s="32"/>
      <c r="H532" s="32"/>
      <c r="I532" s="32"/>
      <c r="J532" s="32"/>
      <c r="K532" s="32"/>
      <c r="L532" s="31"/>
      <c r="M532" s="31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</row>
    <row r="533">
      <c r="B533" s="29"/>
      <c r="C533" s="32"/>
      <c r="D533" s="32"/>
      <c r="E533" s="32"/>
      <c r="F533" s="32"/>
      <c r="G533" s="32"/>
      <c r="H533" s="32"/>
      <c r="I533" s="32"/>
      <c r="J533" s="32"/>
      <c r="K533" s="32"/>
      <c r="L533" s="31"/>
      <c r="M533" s="31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</row>
    <row r="534">
      <c r="B534" s="29"/>
      <c r="C534" s="32"/>
      <c r="D534" s="32"/>
      <c r="E534" s="32"/>
      <c r="F534" s="32"/>
      <c r="G534" s="32"/>
      <c r="H534" s="32"/>
      <c r="I534" s="32"/>
      <c r="J534" s="32"/>
      <c r="K534" s="32"/>
      <c r="L534" s="31"/>
      <c r="M534" s="31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</row>
    <row r="535">
      <c r="B535" s="29"/>
      <c r="C535" s="32"/>
      <c r="D535" s="32"/>
      <c r="E535" s="32"/>
      <c r="F535" s="32"/>
      <c r="G535" s="32"/>
      <c r="H535" s="32"/>
      <c r="I535" s="32"/>
      <c r="J535" s="32"/>
      <c r="K535" s="32"/>
      <c r="L535" s="31"/>
      <c r="M535" s="31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</row>
    <row r="536">
      <c r="B536" s="29"/>
      <c r="C536" s="32"/>
      <c r="D536" s="32"/>
      <c r="E536" s="32"/>
      <c r="F536" s="32"/>
      <c r="G536" s="32"/>
      <c r="H536" s="32"/>
      <c r="I536" s="32"/>
      <c r="J536" s="32"/>
      <c r="K536" s="32"/>
      <c r="L536" s="31"/>
      <c r="M536" s="31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</row>
    <row r="537">
      <c r="B537" s="29"/>
      <c r="C537" s="32"/>
      <c r="D537" s="32"/>
      <c r="E537" s="32"/>
      <c r="F537" s="32"/>
      <c r="G537" s="32"/>
      <c r="H537" s="32"/>
      <c r="I537" s="32"/>
      <c r="J537" s="32"/>
      <c r="K537" s="32"/>
      <c r="L537" s="31"/>
      <c r="M537" s="31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</row>
    <row r="538">
      <c r="B538" s="29"/>
      <c r="C538" s="32"/>
      <c r="D538" s="32"/>
      <c r="E538" s="32"/>
      <c r="F538" s="32"/>
      <c r="G538" s="32"/>
      <c r="H538" s="32"/>
      <c r="I538" s="32"/>
      <c r="J538" s="32"/>
      <c r="K538" s="32"/>
      <c r="L538" s="31"/>
      <c r="M538" s="31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</row>
    <row r="539">
      <c r="B539" s="29"/>
      <c r="C539" s="32"/>
      <c r="D539" s="32"/>
      <c r="E539" s="32"/>
      <c r="F539" s="32"/>
      <c r="G539" s="32"/>
      <c r="H539" s="32"/>
      <c r="I539" s="32"/>
      <c r="J539" s="32"/>
      <c r="K539" s="32"/>
      <c r="L539" s="31"/>
      <c r="M539" s="31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</row>
    <row r="540">
      <c r="B540" s="29"/>
      <c r="C540" s="32"/>
      <c r="D540" s="32"/>
      <c r="E540" s="32"/>
      <c r="F540" s="32"/>
      <c r="G540" s="32"/>
      <c r="H540" s="32"/>
      <c r="I540" s="32"/>
      <c r="J540" s="32"/>
      <c r="K540" s="32"/>
      <c r="L540" s="31"/>
      <c r="M540" s="31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</row>
    <row r="541">
      <c r="B541" s="29"/>
      <c r="C541" s="32"/>
      <c r="D541" s="32"/>
      <c r="E541" s="32"/>
      <c r="F541" s="32"/>
      <c r="G541" s="32"/>
      <c r="H541" s="32"/>
      <c r="I541" s="32"/>
      <c r="J541" s="32"/>
      <c r="K541" s="32"/>
      <c r="L541" s="31"/>
      <c r="M541" s="31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</row>
    <row r="542">
      <c r="B542" s="29"/>
      <c r="C542" s="32"/>
      <c r="D542" s="32"/>
      <c r="E542" s="32"/>
      <c r="F542" s="32"/>
      <c r="G542" s="32"/>
      <c r="H542" s="32"/>
      <c r="I542" s="32"/>
      <c r="J542" s="32"/>
      <c r="K542" s="32"/>
      <c r="L542" s="31"/>
      <c r="M542" s="31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</row>
    <row r="543">
      <c r="B543" s="29"/>
      <c r="C543" s="32"/>
      <c r="D543" s="32"/>
      <c r="E543" s="32"/>
      <c r="F543" s="32"/>
      <c r="G543" s="32"/>
      <c r="H543" s="32"/>
      <c r="I543" s="32"/>
      <c r="J543" s="32"/>
      <c r="K543" s="32"/>
      <c r="L543" s="31"/>
      <c r="M543" s="31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</row>
    <row r="544">
      <c r="B544" s="29"/>
      <c r="C544" s="32"/>
      <c r="D544" s="32"/>
      <c r="E544" s="32"/>
      <c r="F544" s="32"/>
      <c r="G544" s="32"/>
      <c r="H544" s="32"/>
      <c r="I544" s="32"/>
      <c r="J544" s="32"/>
      <c r="K544" s="32"/>
      <c r="L544" s="31"/>
      <c r="M544" s="31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</row>
    <row r="545">
      <c r="B545" s="29"/>
      <c r="C545" s="32"/>
      <c r="D545" s="32"/>
      <c r="E545" s="32"/>
      <c r="F545" s="32"/>
      <c r="G545" s="32"/>
      <c r="H545" s="32"/>
      <c r="I545" s="32"/>
      <c r="J545" s="32"/>
      <c r="K545" s="32"/>
      <c r="L545" s="31"/>
      <c r="M545" s="31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</row>
    <row r="546">
      <c r="B546" s="29"/>
      <c r="C546" s="32"/>
      <c r="D546" s="32"/>
      <c r="E546" s="32"/>
      <c r="F546" s="32"/>
      <c r="G546" s="32"/>
      <c r="H546" s="32"/>
      <c r="I546" s="32"/>
      <c r="J546" s="32"/>
      <c r="K546" s="32"/>
      <c r="L546" s="31"/>
      <c r="M546" s="31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</row>
    <row r="547">
      <c r="B547" s="29"/>
      <c r="C547" s="32"/>
      <c r="D547" s="32"/>
      <c r="E547" s="32"/>
      <c r="F547" s="32"/>
      <c r="G547" s="32"/>
      <c r="H547" s="32"/>
      <c r="I547" s="32"/>
      <c r="J547" s="32"/>
      <c r="K547" s="32"/>
      <c r="L547" s="31"/>
      <c r="M547" s="31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</row>
    <row r="548">
      <c r="B548" s="29"/>
      <c r="C548" s="32"/>
      <c r="D548" s="32"/>
      <c r="E548" s="32"/>
      <c r="F548" s="32"/>
      <c r="G548" s="32"/>
      <c r="H548" s="32"/>
      <c r="I548" s="32"/>
      <c r="J548" s="32"/>
      <c r="K548" s="32"/>
      <c r="L548" s="31"/>
      <c r="M548" s="31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</row>
    <row r="549">
      <c r="B549" s="29"/>
      <c r="C549" s="32"/>
      <c r="D549" s="32"/>
      <c r="E549" s="32"/>
      <c r="F549" s="32"/>
      <c r="G549" s="32"/>
      <c r="H549" s="32"/>
      <c r="I549" s="32"/>
      <c r="J549" s="32"/>
      <c r="K549" s="32"/>
      <c r="L549" s="31"/>
      <c r="M549" s="31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</row>
    <row r="550">
      <c r="B550" s="29"/>
      <c r="C550" s="32"/>
      <c r="D550" s="32"/>
      <c r="E550" s="32"/>
      <c r="F550" s="32"/>
      <c r="G550" s="32"/>
      <c r="H550" s="32"/>
      <c r="I550" s="32"/>
      <c r="J550" s="32"/>
      <c r="K550" s="32"/>
      <c r="L550" s="31"/>
      <c r="M550" s="31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</row>
    <row r="551">
      <c r="B551" s="29"/>
      <c r="C551" s="32"/>
      <c r="D551" s="32"/>
      <c r="E551" s="32"/>
      <c r="F551" s="32"/>
      <c r="G551" s="32"/>
      <c r="H551" s="32"/>
      <c r="I551" s="32"/>
      <c r="J551" s="32"/>
      <c r="K551" s="32"/>
      <c r="L551" s="31"/>
      <c r="M551" s="31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</row>
    <row r="552">
      <c r="B552" s="29"/>
      <c r="C552" s="32"/>
      <c r="D552" s="32"/>
      <c r="E552" s="32"/>
      <c r="F552" s="32"/>
      <c r="G552" s="32"/>
      <c r="H552" s="32"/>
      <c r="I552" s="32"/>
      <c r="J552" s="32"/>
      <c r="K552" s="32"/>
      <c r="L552" s="31"/>
      <c r="M552" s="31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</row>
    <row r="553">
      <c r="B553" s="29"/>
      <c r="C553" s="32"/>
      <c r="D553" s="32"/>
      <c r="E553" s="32"/>
      <c r="F553" s="32"/>
      <c r="G553" s="32"/>
      <c r="H553" s="32"/>
      <c r="I553" s="32"/>
      <c r="J553" s="32"/>
      <c r="K553" s="32"/>
      <c r="L553" s="31"/>
      <c r="M553" s="31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</row>
    <row r="554">
      <c r="B554" s="29"/>
      <c r="C554" s="32"/>
      <c r="D554" s="32"/>
      <c r="E554" s="32"/>
      <c r="F554" s="32"/>
      <c r="G554" s="32"/>
      <c r="H554" s="32"/>
      <c r="I554" s="32"/>
      <c r="J554" s="32"/>
      <c r="K554" s="32"/>
      <c r="L554" s="31"/>
      <c r="M554" s="31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</row>
    <row r="555">
      <c r="B555" s="29"/>
      <c r="C555" s="32"/>
      <c r="D555" s="32"/>
      <c r="E555" s="32"/>
      <c r="F555" s="32"/>
      <c r="G555" s="32"/>
      <c r="H555" s="32"/>
      <c r="I555" s="32"/>
      <c r="J555" s="32"/>
      <c r="K555" s="32"/>
      <c r="L555" s="31"/>
      <c r="M555" s="31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</row>
    <row r="556">
      <c r="B556" s="29"/>
      <c r="C556" s="32"/>
      <c r="D556" s="32"/>
      <c r="E556" s="32"/>
      <c r="F556" s="32"/>
      <c r="G556" s="32"/>
      <c r="H556" s="32"/>
      <c r="I556" s="32"/>
      <c r="J556" s="32"/>
      <c r="K556" s="32"/>
      <c r="L556" s="31"/>
      <c r="M556" s="31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</row>
    <row r="557">
      <c r="B557" s="29"/>
      <c r="C557" s="32"/>
      <c r="D557" s="32"/>
      <c r="E557" s="32"/>
      <c r="F557" s="32"/>
      <c r="G557" s="32"/>
      <c r="H557" s="32"/>
      <c r="I557" s="32"/>
      <c r="J557" s="32"/>
      <c r="K557" s="32"/>
      <c r="L557" s="31"/>
      <c r="M557" s="31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</row>
    <row r="558">
      <c r="B558" s="29"/>
      <c r="C558" s="32"/>
      <c r="D558" s="32"/>
      <c r="E558" s="32"/>
      <c r="F558" s="32"/>
      <c r="G558" s="32"/>
      <c r="H558" s="32"/>
      <c r="I558" s="32"/>
      <c r="J558" s="32"/>
      <c r="K558" s="32"/>
      <c r="L558" s="31"/>
      <c r="M558" s="31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</row>
    <row r="559">
      <c r="B559" s="29"/>
      <c r="C559" s="32"/>
      <c r="D559" s="32"/>
      <c r="E559" s="32"/>
      <c r="F559" s="32"/>
      <c r="G559" s="32"/>
      <c r="H559" s="32"/>
      <c r="I559" s="32"/>
      <c r="J559" s="32"/>
      <c r="K559" s="32"/>
      <c r="L559" s="31"/>
      <c r="M559" s="31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</row>
    <row r="560">
      <c r="B560" s="29"/>
      <c r="C560" s="32"/>
      <c r="D560" s="32"/>
      <c r="E560" s="32"/>
      <c r="F560" s="32"/>
      <c r="G560" s="32"/>
      <c r="H560" s="32"/>
      <c r="I560" s="32"/>
      <c r="J560" s="32"/>
      <c r="K560" s="32"/>
      <c r="L560" s="31"/>
      <c r="M560" s="31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</row>
    <row r="561">
      <c r="B561" s="29"/>
      <c r="C561" s="32"/>
      <c r="D561" s="32"/>
      <c r="E561" s="32"/>
      <c r="F561" s="32"/>
      <c r="G561" s="32"/>
      <c r="H561" s="32"/>
      <c r="I561" s="32"/>
      <c r="J561" s="32"/>
      <c r="K561" s="32"/>
      <c r="L561" s="31"/>
      <c r="M561" s="31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</row>
    <row r="562">
      <c r="B562" s="29"/>
      <c r="C562" s="32"/>
      <c r="D562" s="32"/>
      <c r="E562" s="32"/>
      <c r="F562" s="32"/>
      <c r="G562" s="32"/>
      <c r="H562" s="32"/>
      <c r="I562" s="32"/>
      <c r="J562" s="32"/>
      <c r="K562" s="32"/>
      <c r="L562" s="31"/>
      <c r="M562" s="31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</row>
    <row r="563">
      <c r="B563" s="29"/>
      <c r="C563" s="32"/>
      <c r="D563" s="32"/>
      <c r="E563" s="32"/>
      <c r="F563" s="32"/>
      <c r="G563" s="32"/>
      <c r="H563" s="32"/>
      <c r="I563" s="32"/>
      <c r="J563" s="32"/>
      <c r="K563" s="32"/>
      <c r="L563" s="31"/>
      <c r="M563" s="31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</row>
    <row r="564">
      <c r="B564" s="29"/>
      <c r="C564" s="32"/>
      <c r="D564" s="32"/>
      <c r="E564" s="32"/>
      <c r="F564" s="32"/>
      <c r="G564" s="32"/>
      <c r="H564" s="32"/>
      <c r="I564" s="32"/>
      <c r="J564" s="32"/>
      <c r="K564" s="32"/>
      <c r="L564" s="31"/>
      <c r="M564" s="31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</row>
    <row r="565">
      <c r="B565" s="29"/>
      <c r="C565" s="32"/>
      <c r="D565" s="32"/>
      <c r="E565" s="32"/>
      <c r="F565" s="32"/>
      <c r="G565" s="32"/>
      <c r="H565" s="32"/>
      <c r="I565" s="32"/>
      <c r="J565" s="32"/>
      <c r="K565" s="32"/>
      <c r="L565" s="31"/>
      <c r="M565" s="31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</row>
    <row r="566">
      <c r="B566" s="29"/>
      <c r="C566" s="32"/>
      <c r="D566" s="32"/>
      <c r="E566" s="32"/>
      <c r="F566" s="32"/>
      <c r="G566" s="32"/>
      <c r="H566" s="32"/>
      <c r="I566" s="32"/>
      <c r="J566" s="32"/>
      <c r="K566" s="32"/>
      <c r="L566" s="31"/>
      <c r="M566" s="31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</row>
    <row r="567">
      <c r="B567" s="29"/>
      <c r="C567" s="32"/>
      <c r="D567" s="32"/>
      <c r="E567" s="32"/>
      <c r="F567" s="32"/>
      <c r="G567" s="32"/>
      <c r="H567" s="32"/>
      <c r="I567" s="32"/>
      <c r="J567" s="32"/>
      <c r="K567" s="32"/>
      <c r="L567" s="31"/>
      <c r="M567" s="31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</row>
    <row r="568">
      <c r="B568" s="29"/>
      <c r="C568" s="32"/>
      <c r="D568" s="32"/>
      <c r="E568" s="32"/>
      <c r="F568" s="32"/>
      <c r="G568" s="32"/>
      <c r="H568" s="32"/>
      <c r="I568" s="32"/>
      <c r="J568" s="32"/>
      <c r="K568" s="32"/>
      <c r="L568" s="31"/>
      <c r="M568" s="31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</row>
    <row r="569">
      <c r="B569" s="29"/>
      <c r="C569" s="32"/>
      <c r="D569" s="32"/>
      <c r="E569" s="32"/>
      <c r="F569" s="32"/>
      <c r="G569" s="32"/>
      <c r="H569" s="32"/>
      <c r="I569" s="32"/>
      <c r="J569" s="32"/>
      <c r="K569" s="32"/>
      <c r="L569" s="31"/>
      <c r="M569" s="31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</row>
    <row r="570">
      <c r="B570" s="29"/>
      <c r="C570" s="32"/>
      <c r="D570" s="32"/>
      <c r="E570" s="32"/>
      <c r="F570" s="32"/>
      <c r="G570" s="32"/>
      <c r="H570" s="32"/>
      <c r="I570" s="32"/>
      <c r="J570" s="32"/>
      <c r="K570" s="32"/>
      <c r="L570" s="31"/>
      <c r="M570" s="31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</row>
    <row r="571">
      <c r="B571" s="29"/>
      <c r="C571" s="32"/>
      <c r="D571" s="32"/>
      <c r="E571" s="32"/>
      <c r="F571" s="32"/>
      <c r="G571" s="32"/>
      <c r="H571" s="32"/>
      <c r="I571" s="32"/>
      <c r="J571" s="32"/>
      <c r="K571" s="32"/>
      <c r="L571" s="31"/>
      <c r="M571" s="31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</row>
    <row r="572">
      <c r="B572" s="29"/>
      <c r="C572" s="32"/>
      <c r="D572" s="32"/>
      <c r="E572" s="32"/>
      <c r="F572" s="32"/>
      <c r="G572" s="32"/>
      <c r="H572" s="32"/>
      <c r="I572" s="32"/>
      <c r="J572" s="32"/>
      <c r="K572" s="32"/>
      <c r="L572" s="31"/>
      <c r="M572" s="31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</row>
    <row r="573">
      <c r="B573" s="29"/>
      <c r="C573" s="32"/>
      <c r="D573" s="32"/>
      <c r="E573" s="32"/>
      <c r="F573" s="32"/>
      <c r="G573" s="32"/>
      <c r="H573" s="32"/>
      <c r="I573" s="32"/>
      <c r="J573" s="32"/>
      <c r="K573" s="32"/>
      <c r="L573" s="31"/>
      <c r="M573" s="31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</row>
    <row r="574">
      <c r="B574" s="29"/>
      <c r="C574" s="32"/>
      <c r="D574" s="32"/>
      <c r="E574" s="32"/>
      <c r="F574" s="32"/>
      <c r="G574" s="32"/>
      <c r="H574" s="32"/>
      <c r="I574" s="32"/>
      <c r="J574" s="32"/>
      <c r="K574" s="32"/>
      <c r="L574" s="31"/>
      <c r="M574" s="31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</row>
    <row r="575">
      <c r="B575" s="29"/>
      <c r="C575" s="32"/>
      <c r="D575" s="32"/>
      <c r="E575" s="32"/>
      <c r="F575" s="32"/>
      <c r="G575" s="32"/>
      <c r="H575" s="32"/>
      <c r="I575" s="32"/>
      <c r="J575" s="32"/>
      <c r="K575" s="32"/>
      <c r="L575" s="31"/>
      <c r="M575" s="31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</row>
    <row r="576">
      <c r="B576" s="29"/>
      <c r="C576" s="32"/>
      <c r="D576" s="32"/>
      <c r="E576" s="32"/>
      <c r="F576" s="32"/>
      <c r="G576" s="32"/>
      <c r="H576" s="32"/>
      <c r="I576" s="32"/>
      <c r="J576" s="32"/>
      <c r="K576" s="32"/>
      <c r="L576" s="31"/>
      <c r="M576" s="31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</row>
    <row r="577">
      <c r="B577" s="29"/>
      <c r="C577" s="32"/>
      <c r="D577" s="32"/>
      <c r="E577" s="32"/>
      <c r="F577" s="32"/>
      <c r="G577" s="32"/>
      <c r="H577" s="32"/>
      <c r="I577" s="32"/>
      <c r="J577" s="32"/>
      <c r="K577" s="32"/>
      <c r="L577" s="31"/>
      <c r="M577" s="31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</row>
    <row r="578">
      <c r="B578" s="29"/>
      <c r="C578" s="32"/>
      <c r="D578" s="32"/>
      <c r="E578" s="32"/>
      <c r="F578" s="32"/>
      <c r="G578" s="32"/>
      <c r="H578" s="32"/>
      <c r="I578" s="32"/>
      <c r="J578" s="32"/>
      <c r="K578" s="32"/>
      <c r="L578" s="31"/>
      <c r="M578" s="31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</row>
    <row r="579">
      <c r="B579" s="29"/>
      <c r="C579" s="32"/>
      <c r="D579" s="32"/>
      <c r="E579" s="32"/>
      <c r="F579" s="32"/>
      <c r="G579" s="32"/>
      <c r="H579" s="32"/>
      <c r="I579" s="32"/>
      <c r="J579" s="32"/>
      <c r="K579" s="32"/>
      <c r="L579" s="31"/>
      <c r="M579" s="31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</row>
    <row r="580">
      <c r="B580" s="29"/>
      <c r="C580" s="32"/>
      <c r="D580" s="32"/>
      <c r="E580" s="32"/>
      <c r="F580" s="32"/>
      <c r="G580" s="32"/>
      <c r="H580" s="32"/>
      <c r="I580" s="32"/>
      <c r="J580" s="32"/>
      <c r="K580" s="32"/>
      <c r="L580" s="31"/>
      <c r="M580" s="31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</row>
    <row r="581">
      <c r="B581" s="29"/>
      <c r="C581" s="32"/>
      <c r="D581" s="32"/>
      <c r="E581" s="32"/>
      <c r="F581" s="32"/>
      <c r="G581" s="32"/>
      <c r="H581" s="32"/>
      <c r="I581" s="32"/>
      <c r="J581" s="32"/>
      <c r="K581" s="32"/>
      <c r="L581" s="31"/>
      <c r="M581" s="31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</row>
    <row r="582">
      <c r="B582" s="29"/>
      <c r="C582" s="32"/>
      <c r="D582" s="32"/>
      <c r="E582" s="32"/>
      <c r="F582" s="32"/>
      <c r="G582" s="32"/>
      <c r="H582" s="32"/>
      <c r="I582" s="32"/>
      <c r="J582" s="32"/>
      <c r="K582" s="32"/>
      <c r="L582" s="31"/>
      <c r="M582" s="31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</row>
    <row r="583">
      <c r="B583" s="29"/>
      <c r="C583" s="32"/>
      <c r="D583" s="32"/>
      <c r="E583" s="32"/>
      <c r="F583" s="32"/>
      <c r="G583" s="32"/>
      <c r="H583" s="32"/>
      <c r="I583" s="32"/>
      <c r="J583" s="32"/>
      <c r="K583" s="32"/>
      <c r="L583" s="31"/>
      <c r="M583" s="31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</row>
    <row r="584">
      <c r="B584" s="29"/>
      <c r="C584" s="32"/>
      <c r="D584" s="32"/>
      <c r="E584" s="32"/>
      <c r="F584" s="32"/>
      <c r="G584" s="32"/>
      <c r="H584" s="32"/>
      <c r="I584" s="32"/>
      <c r="J584" s="32"/>
      <c r="K584" s="32"/>
      <c r="L584" s="31"/>
      <c r="M584" s="31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</row>
    <row r="585">
      <c r="B585" s="29"/>
      <c r="C585" s="32"/>
      <c r="D585" s="32"/>
      <c r="E585" s="32"/>
      <c r="F585" s="32"/>
      <c r="G585" s="32"/>
      <c r="H585" s="32"/>
      <c r="I585" s="32"/>
      <c r="J585" s="32"/>
      <c r="K585" s="32"/>
      <c r="L585" s="31"/>
      <c r="M585" s="31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</row>
    <row r="586">
      <c r="B586" s="29"/>
      <c r="C586" s="32"/>
      <c r="D586" s="32"/>
      <c r="E586" s="32"/>
      <c r="F586" s="32"/>
      <c r="G586" s="32"/>
      <c r="H586" s="32"/>
      <c r="I586" s="32"/>
      <c r="J586" s="32"/>
      <c r="K586" s="32"/>
      <c r="L586" s="31"/>
      <c r="M586" s="31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</row>
    <row r="587">
      <c r="B587" s="29"/>
      <c r="C587" s="32"/>
      <c r="D587" s="32"/>
      <c r="E587" s="32"/>
      <c r="F587" s="32"/>
      <c r="G587" s="32"/>
      <c r="H587" s="32"/>
      <c r="I587" s="32"/>
      <c r="J587" s="32"/>
      <c r="K587" s="32"/>
      <c r="L587" s="31"/>
      <c r="M587" s="31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</row>
    <row r="588">
      <c r="B588" s="29"/>
      <c r="C588" s="32"/>
      <c r="D588" s="32"/>
      <c r="E588" s="32"/>
      <c r="F588" s="32"/>
      <c r="G588" s="32"/>
      <c r="H588" s="32"/>
      <c r="I588" s="32"/>
      <c r="J588" s="32"/>
      <c r="K588" s="32"/>
      <c r="L588" s="31"/>
      <c r="M588" s="31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</row>
    <row r="589">
      <c r="B589" s="29"/>
      <c r="C589" s="32"/>
      <c r="D589" s="32"/>
      <c r="E589" s="32"/>
      <c r="F589" s="32"/>
      <c r="G589" s="32"/>
      <c r="H589" s="32"/>
      <c r="I589" s="32"/>
      <c r="J589" s="32"/>
      <c r="K589" s="32"/>
      <c r="L589" s="31"/>
      <c r="M589" s="31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</row>
    <row r="590">
      <c r="B590" s="29"/>
      <c r="C590" s="32"/>
      <c r="D590" s="32"/>
      <c r="E590" s="32"/>
      <c r="F590" s="32"/>
      <c r="G590" s="32"/>
      <c r="H590" s="32"/>
      <c r="I590" s="32"/>
      <c r="J590" s="32"/>
      <c r="K590" s="32"/>
      <c r="L590" s="31"/>
      <c r="M590" s="31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</row>
    <row r="591">
      <c r="B591" s="29"/>
      <c r="C591" s="32"/>
      <c r="D591" s="32"/>
      <c r="E591" s="32"/>
      <c r="F591" s="32"/>
      <c r="G591" s="32"/>
      <c r="H591" s="32"/>
      <c r="I591" s="32"/>
      <c r="J591" s="32"/>
      <c r="K591" s="32"/>
      <c r="L591" s="31"/>
      <c r="M591" s="31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</row>
    <row r="592">
      <c r="B592" s="29"/>
      <c r="C592" s="32"/>
      <c r="D592" s="32"/>
      <c r="E592" s="32"/>
      <c r="F592" s="32"/>
      <c r="G592" s="32"/>
      <c r="H592" s="32"/>
      <c r="I592" s="32"/>
      <c r="J592" s="32"/>
      <c r="K592" s="32"/>
      <c r="L592" s="31"/>
      <c r="M592" s="31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</row>
    <row r="593">
      <c r="B593" s="29"/>
      <c r="C593" s="32"/>
      <c r="D593" s="32"/>
      <c r="E593" s="32"/>
      <c r="F593" s="32"/>
      <c r="G593" s="32"/>
      <c r="H593" s="32"/>
      <c r="I593" s="32"/>
      <c r="J593" s="32"/>
      <c r="K593" s="32"/>
      <c r="L593" s="31"/>
      <c r="M593" s="31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</row>
    <row r="594">
      <c r="B594" s="29"/>
      <c r="C594" s="32"/>
      <c r="D594" s="32"/>
      <c r="E594" s="32"/>
      <c r="F594" s="32"/>
      <c r="G594" s="32"/>
      <c r="H594" s="32"/>
      <c r="I594" s="32"/>
      <c r="J594" s="32"/>
      <c r="K594" s="32"/>
      <c r="L594" s="31"/>
      <c r="M594" s="31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</row>
    <row r="595">
      <c r="B595" s="29"/>
      <c r="C595" s="32"/>
      <c r="D595" s="32"/>
      <c r="E595" s="32"/>
      <c r="F595" s="32"/>
      <c r="G595" s="32"/>
      <c r="H595" s="32"/>
      <c r="I595" s="32"/>
      <c r="J595" s="32"/>
      <c r="K595" s="32"/>
      <c r="L595" s="31"/>
      <c r="M595" s="31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</row>
    <row r="596">
      <c r="B596" s="29"/>
      <c r="C596" s="32"/>
      <c r="D596" s="32"/>
      <c r="E596" s="32"/>
      <c r="F596" s="32"/>
      <c r="G596" s="32"/>
      <c r="H596" s="32"/>
      <c r="I596" s="32"/>
      <c r="J596" s="32"/>
      <c r="K596" s="32"/>
      <c r="L596" s="31"/>
      <c r="M596" s="31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</row>
    <row r="597">
      <c r="B597" s="29"/>
      <c r="C597" s="32"/>
      <c r="D597" s="32"/>
      <c r="E597" s="32"/>
      <c r="F597" s="32"/>
      <c r="G597" s="32"/>
      <c r="H597" s="32"/>
      <c r="I597" s="32"/>
      <c r="J597" s="32"/>
      <c r="K597" s="32"/>
      <c r="L597" s="31"/>
      <c r="M597" s="31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</row>
    <row r="598">
      <c r="B598" s="29"/>
      <c r="C598" s="32"/>
      <c r="D598" s="32"/>
      <c r="E598" s="32"/>
      <c r="F598" s="32"/>
      <c r="G598" s="32"/>
      <c r="H598" s="32"/>
      <c r="I598" s="32"/>
      <c r="J598" s="32"/>
      <c r="K598" s="32"/>
      <c r="L598" s="31"/>
      <c r="M598" s="31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</row>
    <row r="599">
      <c r="B599" s="29"/>
      <c r="C599" s="32"/>
      <c r="D599" s="32"/>
      <c r="E599" s="32"/>
      <c r="F599" s="32"/>
      <c r="G599" s="32"/>
      <c r="H599" s="32"/>
      <c r="I599" s="32"/>
      <c r="J599" s="32"/>
      <c r="K599" s="32"/>
      <c r="L599" s="31"/>
      <c r="M599" s="31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</row>
    <row r="600">
      <c r="B600" s="29"/>
      <c r="C600" s="32"/>
      <c r="D600" s="32"/>
      <c r="E600" s="32"/>
      <c r="F600" s="32"/>
      <c r="G600" s="32"/>
      <c r="H600" s="32"/>
      <c r="I600" s="32"/>
      <c r="J600" s="32"/>
      <c r="K600" s="32"/>
      <c r="L600" s="31"/>
      <c r="M600" s="31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</row>
    <row r="601">
      <c r="B601" s="29"/>
      <c r="C601" s="32"/>
      <c r="D601" s="32"/>
      <c r="E601" s="32"/>
      <c r="F601" s="32"/>
      <c r="G601" s="32"/>
      <c r="H601" s="32"/>
      <c r="I601" s="32"/>
      <c r="J601" s="32"/>
      <c r="K601" s="32"/>
      <c r="L601" s="31"/>
      <c r="M601" s="31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</row>
    <row r="602">
      <c r="B602" s="29"/>
      <c r="C602" s="32"/>
      <c r="D602" s="32"/>
      <c r="E602" s="32"/>
      <c r="F602" s="32"/>
      <c r="G602" s="32"/>
      <c r="H602" s="32"/>
      <c r="I602" s="32"/>
      <c r="J602" s="32"/>
      <c r="K602" s="32"/>
      <c r="L602" s="31"/>
      <c r="M602" s="31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</row>
    <row r="603">
      <c r="B603" s="29"/>
      <c r="C603" s="32"/>
      <c r="D603" s="32"/>
      <c r="E603" s="32"/>
      <c r="F603" s="32"/>
      <c r="G603" s="32"/>
      <c r="H603" s="32"/>
      <c r="I603" s="32"/>
      <c r="J603" s="32"/>
      <c r="K603" s="32"/>
      <c r="L603" s="31"/>
      <c r="M603" s="31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</row>
    <row r="604">
      <c r="B604" s="29"/>
      <c r="C604" s="32"/>
      <c r="D604" s="32"/>
      <c r="E604" s="32"/>
      <c r="F604" s="32"/>
      <c r="G604" s="32"/>
      <c r="H604" s="32"/>
      <c r="I604" s="32"/>
      <c r="J604" s="32"/>
      <c r="K604" s="32"/>
      <c r="L604" s="31"/>
      <c r="M604" s="31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</row>
    <row r="605">
      <c r="B605" s="29"/>
      <c r="C605" s="32"/>
      <c r="D605" s="32"/>
      <c r="E605" s="32"/>
      <c r="F605" s="32"/>
      <c r="G605" s="32"/>
      <c r="H605" s="32"/>
      <c r="I605" s="32"/>
      <c r="J605" s="32"/>
      <c r="K605" s="32"/>
      <c r="L605" s="31"/>
      <c r="M605" s="31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</row>
    <row r="606">
      <c r="B606" s="29"/>
      <c r="C606" s="32"/>
      <c r="D606" s="32"/>
      <c r="E606" s="32"/>
      <c r="F606" s="32"/>
      <c r="G606" s="32"/>
      <c r="H606" s="32"/>
      <c r="I606" s="32"/>
      <c r="J606" s="32"/>
      <c r="K606" s="32"/>
      <c r="L606" s="31"/>
      <c r="M606" s="31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</row>
    <row r="607">
      <c r="B607" s="29"/>
      <c r="C607" s="32"/>
      <c r="D607" s="32"/>
      <c r="E607" s="32"/>
      <c r="F607" s="32"/>
      <c r="G607" s="32"/>
      <c r="H607" s="32"/>
      <c r="I607" s="32"/>
      <c r="J607" s="32"/>
      <c r="K607" s="32"/>
      <c r="L607" s="31"/>
      <c r="M607" s="31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</row>
    <row r="608">
      <c r="B608" s="29"/>
      <c r="C608" s="32"/>
      <c r="D608" s="32"/>
      <c r="E608" s="32"/>
      <c r="F608" s="32"/>
      <c r="G608" s="32"/>
      <c r="H608" s="32"/>
      <c r="I608" s="32"/>
      <c r="J608" s="32"/>
      <c r="K608" s="32"/>
      <c r="L608" s="31"/>
      <c r="M608" s="31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</row>
    <row r="609">
      <c r="B609" s="29"/>
      <c r="C609" s="32"/>
      <c r="D609" s="32"/>
      <c r="E609" s="32"/>
      <c r="F609" s="32"/>
      <c r="G609" s="32"/>
      <c r="H609" s="32"/>
      <c r="I609" s="32"/>
      <c r="J609" s="32"/>
      <c r="K609" s="32"/>
      <c r="L609" s="31"/>
      <c r="M609" s="31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</row>
    <row r="610">
      <c r="B610" s="29"/>
      <c r="C610" s="32"/>
      <c r="D610" s="32"/>
      <c r="E610" s="32"/>
      <c r="F610" s="32"/>
      <c r="G610" s="32"/>
      <c r="H610" s="32"/>
      <c r="I610" s="32"/>
      <c r="J610" s="32"/>
      <c r="K610" s="32"/>
      <c r="L610" s="31"/>
      <c r="M610" s="31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</row>
    <row r="611">
      <c r="B611" s="29"/>
      <c r="C611" s="32"/>
      <c r="D611" s="32"/>
      <c r="E611" s="32"/>
      <c r="F611" s="32"/>
      <c r="G611" s="32"/>
      <c r="H611" s="32"/>
      <c r="I611" s="32"/>
      <c r="J611" s="32"/>
      <c r="K611" s="32"/>
      <c r="L611" s="31"/>
      <c r="M611" s="31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</row>
    <row r="612">
      <c r="B612" s="29"/>
      <c r="C612" s="32"/>
      <c r="D612" s="32"/>
      <c r="E612" s="32"/>
      <c r="F612" s="32"/>
      <c r="G612" s="32"/>
      <c r="H612" s="32"/>
      <c r="I612" s="32"/>
      <c r="J612" s="32"/>
      <c r="K612" s="32"/>
      <c r="L612" s="31"/>
      <c r="M612" s="31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</row>
    <row r="613">
      <c r="B613" s="29"/>
      <c r="C613" s="32"/>
      <c r="D613" s="32"/>
      <c r="E613" s="32"/>
      <c r="F613" s="32"/>
      <c r="G613" s="32"/>
      <c r="H613" s="32"/>
      <c r="I613" s="32"/>
      <c r="J613" s="32"/>
      <c r="K613" s="32"/>
      <c r="L613" s="31"/>
      <c r="M613" s="31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</row>
    <row r="614">
      <c r="B614" s="29"/>
      <c r="C614" s="32"/>
      <c r="D614" s="32"/>
      <c r="E614" s="32"/>
      <c r="F614" s="32"/>
      <c r="G614" s="32"/>
      <c r="H614" s="32"/>
      <c r="I614" s="32"/>
      <c r="J614" s="32"/>
      <c r="K614" s="32"/>
      <c r="L614" s="31"/>
      <c r="M614" s="31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</row>
    <row r="615">
      <c r="B615" s="29"/>
      <c r="C615" s="32"/>
      <c r="D615" s="32"/>
      <c r="E615" s="32"/>
      <c r="F615" s="32"/>
      <c r="G615" s="32"/>
      <c r="H615" s="32"/>
      <c r="I615" s="32"/>
      <c r="J615" s="32"/>
      <c r="K615" s="32"/>
      <c r="L615" s="31"/>
      <c r="M615" s="31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</row>
    <row r="616">
      <c r="B616" s="29"/>
      <c r="C616" s="32"/>
      <c r="D616" s="32"/>
      <c r="E616" s="32"/>
      <c r="F616" s="32"/>
      <c r="G616" s="32"/>
      <c r="H616" s="32"/>
      <c r="I616" s="32"/>
      <c r="J616" s="32"/>
      <c r="K616" s="32"/>
      <c r="L616" s="31"/>
      <c r="M616" s="31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</row>
    <row r="617">
      <c r="B617" s="29"/>
      <c r="C617" s="32"/>
      <c r="D617" s="32"/>
      <c r="E617" s="32"/>
      <c r="F617" s="32"/>
      <c r="G617" s="32"/>
      <c r="H617" s="32"/>
      <c r="I617" s="32"/>
      <c r="J617" s="32"/>
      <c r="K617" s="32"/>
      <c r="L617" s="31"/>
      <c r="M617" s="31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</row>
    <row r="618">
      <c r="B618" s="29"/>
      <c r="C618" s="32"/>
      <c r="D618" s="32"/>
      <c r="E618" s="32"/>
      <c r="F618" s="32"/>
      <c r="G618" s="32"/>
      <c r="H618" s="32"/>
      <c r="I618" s="32"/>
      <c r="J618" s="32"/>
      <c r="K618" s="32"/>
      <c r="L618" s="31"/>
      <c r="M618" s="31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</row>
    <row r="619">
      <c r="B619" s="29"/>
      <c r="C619" s="32"/>
      <c r="D619" s="32"/>
      <c r="E619" s="32"/>
      <c r="F619" s="32"/>
      <c r="G619" s="32"/>
      <c r="H619" s="32"/>
      <c r="I619" s="32"/>
      <c r="J619" s="32"/>
      <c r="K619" s="32"/>
      <c r="L619" s="31"/>
      <c r="M619" s="31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</row>
    <row r="620">
      <c r="B620" s="29"/>
      <c r="C620" s="32"/>
      <c r="D620" s="32"/>
      <c r="E620" s="32"/>
      <c r="F620" s="32"/>
      <c r="G620" s="32"/>
      <c r="H620" s="32"/>
      <c r="I620" s="32"/>
      <c r="J620" s="32"/>
      <c r="K620" s="32"/>
      <c r="L620" s="31"/>
      <c r="M620" s="31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</row>
    <row r="621">
      <c r="B621" s="29"/>
      <c r="C621" s="32"/>
      <c r="D621" s="32"/>
      <c r="E621" s="32"/>
      <c r="F621" s="32"/>
      <c r="G621" s="32"/>
      <c r="H621" s="32"/>
      <c r="I621" s="32"/>
      <c r="J621" s="32"/>
      <c r="K621" s="32"/>
      <c r="L621" s="31"/>
      <c r="M621" s="31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</row>
    <row r="622">
      <c r="B622" s="29"/>
      <c r="C622" s="32"/>
      <c r="D622" s="32"/>
      <c r="E622" s="32"/>
      <c r="F622" s="32"/>
      <c r="G622" s="32"/>
      <c r="H622" s="32"/>
      <c r="I622" s="32"/>
      <c r="J622" s="32"/>
      <c r="K622" s="32"/>
      <c r="L622" s="31"/>
      <c r="M622" s="31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</row>
    <row r="623">
      <c r="B623" s="29"/>
      <c r="C623" s="32"/>
      <c r="D623" s="32"/>
      <c r="E623" s="32"/>
      <c r="F623" s="32"/>
      <c r="G623" s="32"/>
      <c r="H623" s="32"/>
      <c r="I623" s="32"/>
      <c r="J623" s="32"/>
      <c r="K623" s="32"/>
      <c r="L623" s="31"/>
      <c r="M623" s="31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</row>
    <row r="624">
      <c r="B624" s="29"/>
      <c r="C624" s="32"/>
      <c r="D624" s="32"/>
      <c r="E624" s="32"/>
      <c r="F624" s="32"/>
      <c r="G624" s="32"/>
      <c r="H624" s="32"/>
      <c r="I624" s="32"/>
      <c r="J624" s="32"/>
      <c r="K624" s="32"/>
      <c r="L624" s="31"/>
      <c r="M624" s="31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</row>
    <row r="625">
      <c r="B625" s="29"/>
      <c r="C625" s="32"/>
      <c r="D625" s="32"/>
      <c r="E625" s="32"/>
      <c r="F625" s="32"/>
      <c r="G625" s="32"/>
      <c r="H625" s="32"/>
      <c r="I625" s="32"/>
      <c r="J625" s="32"/>
      <c r="K625" s="32"/>
      <c r="L625" s="31"/>
      <c r="M625" s="31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</row>
    <row r="626">
      <c r="B626" s="29"/>
      <c r="C626" s="32"/>
      <c r="D626" s="32"/>
      <c r="E626" s="32"/>
      <c r="F626" s="32"/>
      <c r="G626" s="32"/>
      <c r="H626" s="32"/>
      <c r="I626" s="32"/>
      <c r="J626" s="32"/>
      <c r="K626" s="32"/>
      <c r="L626" s="31"/>
      <c r="M626" s="31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</row>
    <row r="627">
      <c r="B627" s="29"/>
      <c r="C627" s="32"/>
      <c r="D627" s="32"/>
      <c r="E627" s="32"/>
      <c r="F627" s="32"/>
      <c r="G627" s="32"/>
      <c r="H627" s="32"/>
      <c r="I627" s="32"/>
      <c r="J627" s="32"/>
      <c r="K627" s="32"/>
      <c r="L627" s="31"/>
      <c r="M627" s="31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</row>
    <row r="628">
      <c r="B628" s="29"/>
      <c r="C628" s="32"/>
      <c r="D628" s="32"/>
      <c r="E628" s="32"/>
      <c r="F628" s="32"/>
      <c r="G628" s="32"/>
      <c r="H628" s="32"/>
      <c r="I628" s="32"/>
      <c r="J628" s="32"/>
      <c r="K628" s="32"/>
      <c r="L628" s="31"/>
      <c r="M628" s="31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</row>
    <row r="629">
      <c r="B629" s="29"/>
      <c r="C629" s="32"/>
      <c r="D629" s="32"/>
      <c r="E629" s="32"/>
      <c r="F629" s="32"/>
      <c r="G629" s="32"/>
      <c r="H629" s="32"/>
      <c r="I629" s="32"/>
      <c r="J629" s="32"/>
      <c r="K629" s="32"/>
      <c r="L629" s="31"/>
      <c r="M629" s="31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</row>
    <row r="630">
      <c r="B630" s="29"/>
      <c r="C630" s="32"/>
      <c r="D630" s="32"/>
      <c r="E630" s="32"/>
      <c r="F630" s="32"/>
      <c r="G630" s="32"/>
      <c r="H630" s="32"/>
      <c r="I630" s="32"/>
      <c r="J630" s="32"/>
      <c r="K630" s="32"/>
      <c r="L630" s="31"/>
      <c r="M630" s="31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</row>
    <row r="631">
      <c r="B631" s="29"/>
      <c r="C631" s="32"/>
      <c r="D631" s="32"/>
      <c r="E631" s="32"/>
      <c r="F631" s="32"/>
      <c r="G631" s="32"/>
      <c r="H631" s="32"/>
      <c r="I631" s="32"/>
      <c r="J631" s="32"/>
      <c r="K631" s="32"/>
      <c r="L631" s="31"/>
      <c r="M631" s="31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</row>
    <row r="632">
      <c r="B632" s="29"/>
      <c r="C632" s="32"/>
      <c r="D632" s="32"/>
      <c r="E632" s="32"/>
      <c r="F632" s="32"/>
      <c r="G632" s="32"/>
      <c r="H632" s="32"/>
      <c r="I632" s="32"/>
      <c r="J632" s="32"/>
      <c r="K632" s="32"/>
      <c r="L632" s="31"/>
      <c r="M632" s="31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</row>
    <row r="633">
      <c r="B633" s="29"/>
      <c r="C633" s="32"/>
      <c r="D633" s="32"/>
      <c r="E633" s="32"/>
      <c r="F633" s="32"/>
      <c r="G633" s="32"/>
      <c r="H633" s="32"/>
      <c r="I633" s="32"/>
      <c r="J633" s="32"/>
      <c r="K633" s="32"/>
      <c r="L633" s="31"/>
      <c r="M633" s="31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</row>
    <row r="634">
      <c r="B634" s="29"/>
      <c r="C634" s="32"/>
      <c r="D634" s="32"/>
      <c r="E634" s="32"/>
      <c r="F634" s="32"/>
      <c r="G634" s="32"/>
      <c r="H634" s="32"/>
      <c r="I634" s="32"/>
      <c r="J634" s="32"/>
      <c r="K634" s="32"/>
      <c r="L634" s="31"/>
      <c r="M634" s="31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</row>
    <row r="635">
      <c r="B635" s="29"/>
      <c r="C635" s="32"/>
      <c r="D635" s="32"/>
      <c r="E635" s="32"/>
      <c r="F635" s="32"/>
      <c r="G635" s="32"/>
      <c r="H635" s="32"/>
      <c r="I635" s="32"/>
      <c r="J635" s="32"/>
      <c r="K635" s="32"/>
      <c r="L635" s="31"/>
      <c r="M635" s="31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</row>
    <row r="636">
      <c r="B636" s="29"/>
      <c r="C636" s="32"/>
      <c r="D636" s="32"/>
      <c r="E636" s="32"/>
      <c r="F636" s="32"/>
      <c r="G636" s="32"/>
      <c r="H636" s="32"/>
      <c r="I636" s="32"/>
      <c r="J636" s="32"/>
      <c r="K636" s="32"/>
      <c r="L636" s="31"/>
      <c r="M636" s="31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</row>
    <row r="637">
      <c r="B637" s="29"/>
      <c r="C637" s="32"/>
      <c r="D637" s="32"/>
      <c r="E637" s="32"/>
      <c r="F637" s="32"/>
      <c r="G637" s="32"/>
      <c r="H637" s="32"/>
      <c r="I637" s="32"/>
      <c r="J637" s="32"/>
      <c r="K637" s="32"/>
      <c r="L637" s="31"/>
      <c r="M637" s="31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</row>
    <row r="638">
      <c r="B638" s="29"/>
      <c r="C638" s="32"/>
      <c r="D638" s="32"/>
      <c r="E638" s="32"/>
      <c r="F638" s="32"/>
      <c r="G638" s="32"/>
      <c r="H638" s="32"/>
      <c r="I638" s="32"/>
      <c r="J638" s="32"/>
      <c r="K638" s="32"/>
      <c r="L638" s="31"/>
      <c r="M638" s="31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</row>
    <row r="639">
      <c r="B639" s="29"/>
      <c r="C639" s="32"/>
      <c r="D639" s="32"/>
      <c r="E639" s="32"/>
      <c r="F639" s="32"/>
      <c r="G639" s="32"/>
      <c r="H639" s="32"/>
      <c r="I639" s="32"/>
      <c r="J639" s="32"/>
      <c r="K639" s="32"/>
      <c r="L639" s="31"/>
      <c r="M639" s="31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</row>
    <row r="640">
      <c r="B640" s="29"/>
      <c r="C640" s="32"/>
      <c r="D640" s="32"/>
      <c r="E640" s="32"/>
      <c r="F640" s="32"/>
      <c r="G640" s="32"/>
      <c r="H640" s="32"/>
      <c r="I640" s="32"/>
      <c r="J640" s="32"/>
      <c r="K640" s="32"/>
      <c r="L640" s="31"/>
      <c r="M640" s="31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</row>
    <row r="641">
      <c r="B641" s="29"/>
      <c r="C641" s="32"/>
      <c r="D641" s="32"/>
      <c r="E641" s="32"/>
      <c r="F641" s="32"/>
      <c r="G641" s="32"/>
      <c r="H641" s="32"/>
      <c r="I641" s="32"/>
      <c r="J641" s="32"/>
      <c r="K641" s="32"/>
      <c r="L641" s="31"/>
      <c r="M641" s="31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</row>
    <row r="642">
      <c r="B642" s="29"/>
      <c r="C642" s="32"/>
      <c r="D642" s="32"/>
      <c r="E642" s="32"/>
      <c r="F642" s="32"/>
      <c r="G642" s="32"/>
      <c r="H642" s="32"/>
      <c r="I642" s="32"/>
      <c r="J642" s="32"/>
      <c r="K642" s="32"/>
      <c r="L642" s="31"/>
      <c r="M642" s="31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</row>
    <row r="643">
      <c r="B643" s="29"/>
      <c r="C643" s="32"/>
      <c r="D643" s="32"/>
      <c r="E643" s="32"/>
      <c r="F643" s="32"/>
      <c r="G643" s="32"/>
      <c r="H643" s="32"/>
      <c r="I643" s="32"/>
      <c r="J643" s="32"/>
      <c r="K643" s="32"/>
      <c r="L643" s="31"/>
      <c r="M643" s="31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</row>
    <row r="644">
      <c r="B644" s="29"/>
      <c r="C644" s="32"/>
      <c r="D644" s="32"/>
      <c r="E644" s="32"/>
      <c r="F644" s="32"/>
      <c r="G644" s="32"/>
      <c r="H644" s="32"/>
      <c r="I644" s="32"/>
      <c r="J644" s="32"/>
      <c r="K644" s="32"/>
      <c r="L644" s="31"/>
      <c r="M644" s="31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</row>
    <row r="645">
      <c r="B645" s="29"/>
      <c r="C645" s="32"/>
      <c r="D645" s="32"/>
      <c r="E645" s="32"/>
      <c r="F645" s="32"/>
      <c r="G645" s="32"/>
      <c r="H645" s="32"/>
      <c r="I645" s="32"/>
      <c r="J645" s="32"/>
      <c r="K645" s="32"/>
      <c r="L645" s="31"/>
      <c r="M645" s="31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</row>
    <row r="646">
      <c r="B646" s="29"/>
      <c r="C646" s="32"/>
      <c r="D646" s="32"/>
      <c r="E646" s="32"/>
      <c r="F646" s="32"/>
      <c r="G646" s="32"/>
      <c r="H646" s="32"/>
      <c r="I646" s="32"/>
      <c r="J646" s="32"/>
      <c r="K646" s="32"/>
      <c r="L646" s="31"/>
      <c r="M646" s="31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</row>
    <row r="647">
      <c r="B647" s="29"/>
      <c r="C647" s="32"/>
      <c r="D647" s="32"/>
      <c r="E647" s="32"/>
      <c r="F647" s="32"/>
      <c r="G647" s="32"/>
      <c r="H647" s="32"/>
      <c r="I647" s="32"/>
      <c r="J647" s="32"/>
      <c r="K647" s="32"/>
      <c r="L647" s="31"/>
      <c r="M647" s="31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</row>
    <row r="648">
      <c r="B648" s="29"/>
      <c r="C648" s="32"/>
      <c r="D648" s="32"/>
      <c r="E648" s="32"/>
      <c r="F648" s="32"/>
      <c r="G648" s="32"/>
      <c r="H648" s="32"/>
      <c r="I648" s="32"/>
      <c r="J648" s="32"/>
      <c r="K648" s="32"/>
      <c r="L648" s="31"/>
      <c r="M648" s="31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</row>
    <row r="649">
      <c r="B649" s="29"/>
      <c r="C649" s="32"/>
      <c r="D649" s="32"/>
      <c r="E649" s="32"/>
      <c r="F649" s="32"/>
      <c r="G649" s="32"/>
      <c r="H649" s="32"/>
      <c r="I649" s="32"/>
      <c r="J649" s="32"/>
      <c r="K649" s="32"/>
      <c r="L649" s="31"/>
      <c r="M649" s="31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</row>
    <row r="650">
      <c r="B650" s="29"/>
      <c r="C650" s="32"/>
      <c r="D650" s="32"/>
      <c r="E650" s="32"/>
      <c r="F650" s="32"/>
      <c r="G650" s="32"/>
      <c r="H650" s="32"/>
      <c r="I650" s="32"/>
      <c r="J650" s="32"/>
      <c r="K650" s="32"/>
      <c r="L650" s="31"/>
      <c r="M650" s="31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</row>
    <row r="651">
      <c r="B651" s="29"/>
      <c r="C651" s="32"/>
      <c r="D651" s="32"/>
      <c r="E651" s="32"/>
      <c r="F651" s="32"/>
      <c r="G651" s="32"/>
      <c r="H651" s="32"/>
      <c r="I651" s="32"/>
      <c r="J651" s="32"/>
      <c r="K651" s="32"/>
      <c r="L651" s="31"/>
      <c r="M651" s="31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</row>
    <row r="652">
      <c r="B652" s="29"/>
      <c r="C652" s="32"/>
      <c r="D652" s="32"/>
      <c r="E652" s="32"/>
      <c r="F652" s="32"/>
      <c r="G652" s="32"/>
      <c r="H652" s="32"/>
      <c r="I652" s="32"/>
      <c r="J652" s="32"/>
      <c r="K652" s="32"/>
      <c r="L652" s="31"/>
      <c r="M652" s="31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</row>
    <row r="653">
      <c r="B653" s="29"/>
      <c r="C653" s="32"/>
      <c r="D653" s="32"/>
      <c r="E653" s="32"/>
      <c r="F653" s="32"/>
      <c r="G653" s="32"/>
      <c r="H653" s="32"/>
      <c r="I653" s="32"/>
      <c r="J653" s="32"/>
      <c r="K653" s="32"/>
      <c r="L653" s="31"/>
      <c r="M653" s="31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</row>
    <row r="654">
      <c r="B654" s="29"/>
      <c r="C654" s="32"/>
      <c r="D654" s="32"/>
      <c r="E654" s="32"/>
      <c r="F654" s="32"/>
      <c r="G654" s="32"/>
      <c r="H654" s="32"/>
      <c r="I654" s="32"/>
      <c r="J654" s="32"/>
      <c r="K654" s="32"/>
      <c r="L654" s="31"/>
      <c r="M654" s="31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</row>
    <row r="655">
      <c r="B655" s="29"/>
      <c r="C655" s="32"/>
      <c r="D655" s="32"/>
      <c r="E655" s="32"/>
      <c r="F655" s="32"/>
      <c r="G655" s="32"/>
      <c r="H655" s="32"/>
      <c r="I655" s="32"/>
      <c r="J655" s="32"/>
      <c r="K655" s="32"/>
      <c r="L655" s="31"/>
      <c r="M655" s="31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</row>
    <row r="656">
      <c r="B656" s="29"/>
      <c r="C656" s="32"/>
      <c r="D656" s="32"/>
      <c r="E656" s="32"/>
      <c r="F656" s="32"/>
      <c r="G656" s="32"/>
      <c r="H656" s="32"/>
      <c r="I656" s="32"/>
      <c r="J656" s="32"/>
      <c r="K656" s="32"/>
      <c r="L656" s="31"/>
      <c r="M656" s="31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</row>
    <row r="657">
      <c r="B657" s="29"/>
      <c r="C657" s="32"/>
      <c r="D657" s="32"/>
      <c r="E657" s="32"/>
      <c r="F657" s="32"/>
      <c r="G657" s="32"/>
      <c r="H657" s="32"/>
      <c r="I657" s="32"/>
      <c r="J657" s="32"/>
      <c r="K657" s="32"/>
      <c r="L657" s="31"/>
      <c r="M657" s="31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</row>
    <row r="658">
      <c r="B658" s="29"/>
      <c r="C658" s="32"/>
      <c r="D658" s="32"/>
      <c r="E658" s="32"/>
      <c r="F658" s="32"/>
      <c r="G658" s="32"/>
      <c r="H658" s="32"/>
      <c r="I658" s="32"/>
      <c r="J658" s="32"/>
      <c r="K658" s="32"/>
      <c r="L658" s="31"/>
      <c r="M658" s="31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</row>
    <row r="659">
      <c r="B659" s="29"/>
      <c r="C659" s="32"/>
      <c r="D659" s="32"/>
      <c r="E659" s="32"/>
      <c r="F659" s="32"/>
      <c r="G659" s="32"/>
      <c r="H659" s="32"/>
      <c r="I659" s="32"/>
      <c r="J659" s="32"/>
      <c r="K659" s="32"/>
      <c r="L659" s="31"/>
      <c r="M659" s="31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</row>
    <row r="660">
      <c r="B660" s="29"/>
      <c r="C660" s="32"/>
      <c r="D660" s="32"/>
      <c r="E660" s="32"/>
      <c r="F660" s="32"/>
      <c r="G660" s="32"/>
      <c r="H660" s="32"/>
      <c r="I660" s="32"/>
      <c r="J660" s="32"/>
      <c r="K660" s="32"/>
      <c r="L660" s="31"/>
      <c r="M660" s="31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</row>
    <row r="661">
      <c r="B661" s="29"/>
      <c r="C661" s="32"/>
      <c r="D661" s="32"/>
      <c r="E661" s="32"/>
      <c r="F661" s="32"/>
      <c r="G661" s="32"/>
      <c r="H661" s="32"/>
      <c r="I661" s="32"/>
      <c r="J661" s="32"/>
      <c r="K661" s="32"/>
      <c r="L661" s="31"/>
      <c r="M661" s="31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</row>
    <row r="662">
      <c r="B662" s="29"/>
      <c r="C662" s="32"/>
      <c r="D662" s="32"/>
      <c r="E662" s="32"/>
      <c r="F662" s="32"/>
      <c r="G662" s="32"/>
      <c r="H662" s="32"/>
      <c r="I662" s="32"/>
      <c r="J662" s="32"/>
      <c r="K662" s="32"/>
      <c r="L662" s="31"/>
      <c r="M662" s="31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</row>
    <row r="663">
      <c r="B663" s="29"/>
      <c r="C663" s="32"/>
      <c r="D663" s="32"/>
      <c r="E663" s="32"/>
      <c r="F663" s="32"/>
      <c r="G663" s="32"/>
      <c r="H663" s="32"/>
      <c r="I663" s="32"/>
      <c r="J663" s="32"/>
      <c r="K663" s="32"/>
      <c r="L663" s="31"/>
      <c r="M663" s="31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</row>
    <row r="664">
      <c r="B664" s="29"/>
      <c r="C664" s="32"/>
      <c r="D664" s="32"/>
      <c r="E664" s="32"/>
      <c r="F664" s="32"/>
      <c r="G664" s="32"/>
      <c r="H664" s="32"/>
      <c r="I664" s="32"/>
      <c r="J664" s="32"/>
      <c r="K664" s="32"/>
      <c r="L664" s="31"/>
      <c r="M664" s="31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</row>
    <row r="665">
      <c r="B665" s="29"/>
      <c r="C665" s="32"/>
      <c r="D665" s="32"/>
      <c r="E665" s="32"/>
      <c r="F665" s="32"/>
      <c r="G665" s="32"/>
      <c r="H665" s="32"/>
      <c r="I665" s="32"/>
      <c r="J665" s="32"/>
      <c r="K665" s="32"/>
      <c r="L665" s="31"/>
      <c r="M665" s="31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</row>
    <row r="666">
      <c r="B666" s="29"/>
      <c r="C666" s="32"/>
      <c r="D666" s="32"/>
      <c r="E666" s="32"/>
      <c r="F666" s="32"/>
      <c r="G666" s="32"/>
      <c r="H666" s="32"/>
      <c r="I666" s="32"/>
      <c r="J666" s="32"/>
      <c r="K666" s="32"/>
      <c r="L666" s="31"/>
      <c r="M666" s="31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</row>
    <row r="667">
      <c r="B667" s="29"/>
      <c r="C667" s="32"/>
      <c r="D667" s="32"/>
      <c r="E667" s="32"/>
      <c r="F667" s="32"/>
      <c r="G667" s="32"/>
      <c r="H667" s="32"/>
      <c r="I667" s="32"/>
      <c r="J667" s="32"/>
      <c r="K667" s="32"/>
      <c r="L667" s="31"/>
      <c r="M667" s="31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</row>
    <row r="668">
      <c r="B668" s="29"/>
      <c r="C668" s="32"/>
      <c r="D668" s="32"/>
      <c r="E668" s="32"/>
      <c r="F668" s="32"/>
      <c r="G668" s="32"/>
      <c r="H668" s="32"/>
      <c r="I668" s="32"/>
      <c r="J668" s="32"/>
      <c r="K668" s="32"/>
      <c r="L668" s="31"/>
      <c r="M668" s="31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</row>
    <row r="669">
      <c r="B669" s="29"/>
      <c r="C669" s="32"/>
      <c r="D669" s="32"/>
      <c r="E669" s="32"/>
      <c r="F669" s="32"/>
      <c r="G669" s="32"/>
      <c r="H669" s="32"/>
      <c r="I669" s="32"/>
      <c r="J669" s="32"/>
      <c r="K669" s="32"/>
      <c r="L669" s="31"/>
      <c r="M669" s="31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</row>
    <row r="670">
      <c r="B670" s="29"/>
      <c r="C670" s="32"/>
      <c r="D670" s="32"/>
      <c r="E670" s="32"/>
      <c r="F670" s="32"/>
      <c r="G670" s="32"/>
      <c r="H670" s="32"/>
      <c r="I670" s="32"/>
      <c r="J670" s="32"/>
      <c r="K670" s="32"/>
      <c r="L670" s="31"/>
      <c r="M670" s="31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</row>
    <row r="671">
      <c r="B671" s="29"/>
      <c r="C671" s="32"/>
      <c r="D671" s="32"/>
      <c r="E671" s="32"/>
      <c r="F671" s="32"/>
      <c r="G671" s="32"/>
      <c r="H671" s="32"/>
      <c r="I671" s="32"/>
      <c r="J671" s="32"/>
      <c r="K671" s="32"/>
      <c r="L671" s="31"/>
      <c r="M671" s="31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</row>
    <row r="672">
      <c r="B672" s="29"/>
      <c r="C672" s="32"/>
      <c r="D672" s="32"/>
      <c r="E672" s="32"/>
      <c r="F672" s="32"/>
      <c r="G672" s="32"/>
      <c r="H672" s="32"/>
      <c r="I672" s="32"/>
      <c r="J672" s="32"/>
      <c r="K672" s="32"/>
      <c r="L672" s="31"/>
      <c r="M672" s="31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</row>
    <row r="673">
      <c r="B673" s="29"/>
      <c r="C673" s="32"/>
      <c r="D673" s="32"/>
      <c r="E673" s="32"/>
      <c r="F673" s="32"/>
      <c r="G673" s="32"/>
      <c r="H673" s="32"/>
      <c r="I673" s="32"/>
      <c r="J673" s="32"/>
      <c r="K673" s="32"/>
      <c r="L673" s="31"/>
      <c r="M673" s="31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</row>
    <row r="674">
      <c r="B674" s="29"/>
      <c r="C674" s="32"/>
      <c r="D674" s="32"/>
      <c r="E674" s="32"/>
      <c r="F674" s="32"/>
      <c r="G674" s="32"/>
      <c r="H674" s="32"/>
      <c r="I674" s="32"/>
      <c r="J674" s="32"/>
      <c r="K674" s="32"/>
      <c r="L674" s="31"/>
      <c r="M674" s="31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</row>
    <row r="675">
      <c r="B675" s="29"/>
      <c r="C675" s="32"/>
      <c r="D675" s="32"/>
      <c r="E675" s="32"/>
      <c r="F675" s="32"/>
      <c r="G675" s="32"/>
      <c r="H675" s="32"/>
      <c r="I675" s="32"/>
      <c r="J675" s="32"/>
      <c r="K675" s="32"/>
      <c r="L675" s="31"/>
      <c r="M675" s="31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</row>
    <row r="676">
      <c r="B676" s="29"/>
      <c r="C676" s="32"/>
      <c r="D676" s="32"/>
      <c r="E676" s="32"/>
      <c r="F676" s="32"/>
      <c r="G676" s="32"/>
      <c r="H676" s="32"/>
      <c r="I676" s="32"/>
      <c r="J676" s="32"/>
      <c r="K676" s="32"/>
      <c r="L676" s="31"/>
      <c r="M676" s="31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</row>
    <row r="677">
      <c r="B677" s="29"/>
      <c r="C677" s="32"/>
      <c r="D677" s="32"/>
      <c r="E677" s="32"/>
      <c r="F677" s="32"/>
      <c r="G677" s="32"/>
      <c r="H677" s="32"/>
      <c r="I677" s="32"/>
      <c r="J677" s="32"/>
      <c r="K677" s="32"/>
      <c r="L677" s="31"/>
      <c r="M677" s="31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</row>
    <row r="678">
      <c r="B678" s="29"/>
      <c r="C678" s="32"/>
      <c r="D678" s="32"/>
      <c r="E678" s="32"/>
      <c r="F678" s="32"/>
      <c r="G678" s="32"/>
      <c r="H678" s="32"/>
      <c r="I678" s="32"/>
      <c r="J678" s="32"/>
      <c r="K678" s="32"/>
      <c r="L678" s="31"/>
      <c r="M678" s="31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</row>
    <row r="679">
      <c r="B679" s="29"/>
      <c r="C679" s="32"/>
      <c r="D679" s="32"/>
      <c r="E679" s="32"/>
      <c r="F679" s="32"/>
      <c r="G679" s="32"/>
      <c r="H679" s="32"/>
      <c r="I679" s="32"/>
      <c r="J679" s="32"/>
      <c r="K679" s="32"/>
      <c r="L679" s="31"/>
      <c r="M679" s="31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</row>
    <row r="680">
      <c r="B680" s="29"/>
      <c r="C680" s="32"/>
      <c r="D680" s="32"/>
      <c r="E680" s="32"/>
      <c r="F680" s="32"/>
      <c r="G680" s="32"/>
      <c r="H680" s="32"/>
      <c r="I680" s="32"/>
      <c r="J680" s="32"/>
      <c r="K680" s="32"/>
      <c r="L680" s="31"/>
      <c r="M680" s="31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</row>
    <row r="681">
      <c r="B681" s="29"/>
      <c r="C681" s="32"/>
      <c r="D681" s="32"/>
      <c r="E681" s="32"/>
      <c r="F681" s="32"/>
      <c r="G681" s="32"/>
      <c r="H681" s="32"/>
      <c r="I681" s="32"/>
      <c r="J681" s="32"/>
      <c r="K681" s="32"/>
      <c r="L681" s="31"/>
      <c r="M681" s="31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</row>
    <row r="682">
      <c r="B682" s="29"/>
      <c r="C682" s="32"/>
      <c r="D682" s="32"/>
      <c r="E682" s="32"/>
      <c r="F682" s="32"/>
      <c r="G682" s="32"/>
      <c r="H682" s="32"/>
      <c r="I682" s="32"/>
      <c r="J682" s="32"/>
      <c r="K682" s="32"/>
      <c r="L682" s="31"/>
      <c r="M682" s="31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</row>
    <row r="683">
      <c r="B683" s="29"/>
      <c r="C683" s="32"/>
      <c r="D683" s="32"/>
      <c r="E683" s="32"/>
      <c r="F683" s="32"/>
      <c r="G683" s="32"/>
      <c r="H683" s="32"/>
      <c r="I683" s="32"/>
      <c r="J683" s="32"/>
      <c r="K683" s="32"/>
      <c r="L683" s="31"/>
      <c r="M683" s="31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</row>
    <row r="684">
      <c r="B684" s="29"/>
      <c r="C684" s="32"/>
      <c r="D684" s="32"/>
      <c r="E684" s="32"/>
      <c r="F684" s="32"/>
      <c r="G684" s="32"/>
      <c r="H684" s="32"/>
      <c r="I684" s="32"/>
      <c r="J684" s="32"/>
      <c r="K684" s="32"/>
      <c r="L684" s="31"/>
      <c r="M684" s="31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</row>
    <row r="685">
      <c r="B685" s="29"/>
      <c r="C685" s="32"/>
      <c r="D685" s="32"/>
      <c r="E685" s="32"/>
      <c r="F685" s="32"/>
      <c r="G685" s="32"/>
      <c r="H685" s="32"/>
      <c r="I685" s="32"/>
      <c r="J685" s="32"/>
      <c r="K685" s="32"/>
      <c r="L685" s="31"/>
      <c r="M685" s="31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</row>
    <row r="686">
      <c r="B686" s="29"/>
      <c r="C686" s="32"/>
      <c r="D686" s="32"/>
      <c r="E686" s="32"/>
      <c r="F686" s="32"/>
      <c r="G686" s="32"/>
      <c r="H686" s="32"/>
      <c r="I686" s="32"/>
      <c r="J686" s="32"/>
      <c r="K686" s="32"/>
      <c r="L686" s="31"/>
      <c r="M686" s="31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</row>
    <row r="687">
      <c r="B687" s="29"/>
      <c r="C687" s="32"/>
      <c r="D687" s="32"/>
      <c r="E687" s="32"/>
      <c r="F687" s="32"/>
      <c r="G687" s="32"/>
      <c r="H687" s="32"/>
      <c r="I687" s="32"/>
      <c r="J687" s="32"/>
      <c r="K687" s="32"/>
      <c r="L687" s="31"/>
      <c r="M687" s="31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</row>
    <row r="688">
      <c r="B688" s="29"/>
      <c r="C688" s="32"/>
      <c r="D688" s="32"/>
      <c r="E688" s="32"/>
      <c r="F688" s="32"/>
      <c r="G688" s="32"/>
      <c r="H688" s="32"/>
      <c r="I688" s="32"/>
      <c r="J688" s="32"/>
      <c r="K688" s="32"/>
      <c r="L688" s="31"/>
      <c r="M688" s="31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</row>
    <row r="689">
      <c r="B689" s="29"/>
      <c r="C689" s="32"/>
      <c r="D689" s="32"/>
      <c r="E689" s="32"/>
      <c r="F689" s="32"/>
      <c r="G689" s="32"/>
      <c r="H689" s="32"/>
      <c r="I689" s="32"/>
      <c r="J689" s="32"/>
      <c r="K689" s="32"/>
      <c r="L689" s="31"/>
      <c r="M689" s="31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</row>
    <row r="690">
      <c r="B690" s="29"/>
      <c r="C690" s="32"/>
      <c r="D690" s="32"/>
      <c r="E690" s="32"/>
      <c r="F690" s="32"/>
      <c r="G690" s="32"/>
      <c r="H690" s="32"/>
      <c r="I690" s="32"/>
      <c r="J690" s="32"/>
      <c r="K690" s="32"/>
      <c r="L690" s="31"/>
      <c r="M690" s="31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</row>
    <row r="691">
      <c r="B691" s="29"/>
      <c r="C691" s="32"/>
      <c r="D691" s="32"/>
      <c r="E691" s="32"/>
      <c r="F691" s="32"/>
      <c r="G691" s="32"/>
      <c r="H691" s="32"/>
      <c r="I691" s="32"/>
      <c r="J691" s="32"/>
      <c r="K691" s="32"/>
      <c r="L691" s="31"/>
      <c r="M691" s="31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</row>
    <row r="692">
      <c r="B692" s="29"/>
      <c r="C692" s="32"/>
      <c r="D692" s="32"/>
      <c r="E692" s="32"/>
      <c r="F692" s="32"/>
      <c r="G692" s="32"/>
      <c r="H692" s="32"/>
      <c r="I692" s="32"/>
      <c r="J692" s="32"/>
      <c r="K692" s="32"/>
      <c r="L692" s="31"/>
      <c r="M692" s="31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</row>
    <row r="693">
      <c r="B693" s="29"/>
      <c r="C693" s="32"/>
      <c r="D693" s="32"/>
      <c r="E693" s="32"/>
      <c r="F693" s="32"/>
      <c r="G693" s="32"/>
      <c r="H693" s="32"/>
      <c r="I693" s="32"/>
      <c r="J693" s="32"/>
      <c r="K693" s="32"/>
      <c r="L693" s="31"/>
      <c r="M693" s="31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</row>
    <row r="694">
      <c r="B694" s="29"/>
      <c r="C694" s="32"/>
      <c r="D694" s="32"/>
      <c r="E694" s="32"/>
      <c r="F694" s="32"/>
      <c r="G694" s="32"/>
      <c r="H694" s="32"/>
      <c r="I694" s="32"/>
      <c r="J694" s="32"/>
      <c r="K694" s="32"/>
      <c r="L694" s="31"/>
      <c r="M694" s="31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</row>
    <row r="695">
      <c r="B695" s="29"/>
      <c r="C695" s="32"/>
      <c r="D695" s="32"/>
      <c r="E695" s="32"/>
      <c r="F695" s="32"/>
      <c r="G695" s="32"/>
      <c r="H695" s="32"/>
      <c r="I695" s="32"/>
      <c r="J695" s="32"/>
      <c r="K695" s="32"/>
      <c r="L695" s="31"/>
      <c r="M695" s="31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</row>
    <row r="696">
      <c r="B696" s="29"/>
      <c r="C696" s="32"/>
      <c r="D696" s="32"/>
      <c r="E696" s="32"/>
      <c r="F696" s="32"/>
      <c r="G696" s="32"/>
      <c r="H696" s="32"/>
      <c r="I696" s="32"/>
      <c r="J696" s="32"/>
      <c r="K696" s="32"/>
      <c r="L696" s="31"/>
      <c r="M696" s="31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</row>
    <row r="697">
      <c r="B697" s="29"/>
      <c r="C697" s="32"/>
      <c r="D697" s="32"/>
      <c r="E697" s="32"/>
      <c r="F697" s="32"/>
      <c r="G697" s="32"/>
      <c r="H697" s="32"/>
      <c r="I697" s="32"/>
      <c r="J697" s="32"/>
      <c r="K697" s="32"/>
      <c r="L697" s="31"/>
      <c r="M697" s="31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</row>
    <row r="698">
      <c r="B698" s="29"/>
      <c r="C698" s="32"/>
      <c r="D698" s="32"/>
      <c r="E698" s="32"/>
      <c r="F698" s="32"/>
      <c r="G698" s="32"/>
      <c r="H698" s="32"/>
      <c r="I698" s="32"/>
      <c r="J698" s="32"/>
      <c r="K698" s="32"/>
      <c r="L698" s="31"/>
      <c r="M698" s="31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</row>
    <row r="699">
      <c r="B699" s="29"/>
      <c r="C699" s="32"/>
      <c r="D699" s="32"/>
      <c r="E699" s="32"/>
      <c r="F699" s="32"/>
      <c r="G699" s="32"/>
      <c r="H699" s="32"/>
      <c r="I699" s="32"/>
      <c r="J699" s="32"/>
      <c r="K699" s="32"/>
      <c r="L699" s="31"/>
      <c r="M699" s="31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</row>
    <row r="700">
      <c r="B700" s="29"/>
      <c r="C700" s="32"/>
      <c r="D700" s="32"/>
      <c r="E700" s="32"/>
      <c r="F700" s="32"/>
      <c r="G700" s="32"/>
      <c r="H700" s="32"/>
      <c r="I700" s="32"/>
      <c r="J700" s="32"/>
      <c r="K700" s="32"/>
      <c r="L700" s="31"/>
      <c r="M700" s="31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</row>
    <row r="701">
      <c r="B701" s="29"/>
      <c r="C701" s="32"/>
      <c r="D701" s="32"/>
      <c r="E701" s="32"/>
      <c r="F701" s="32"/>
      <c r="G701" s="32"/>
      <c r="H701" s="32"/>
      <c r="I701" s="32"/>
      <c r="J701" s="32"/>
      <c r="K701" s="32"/>
      <c r="L701" s="31"/>
      <c r="M701" s="31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</row>
    <row r="702">
      <c r="B702" s="29"/>
      <c r="C702" s="32"/>
      <c r="D702" s="32"/>
      <c r="E702" s="32"/>
      <c r="F702" s="32"/>
      <c r="G702" s="32"/>
      <c r="H702" s="32"/>
      <c r="I702" s="32"/>
      <c r="J702" s="32"/>
      <c r="K702" s="32"/>
      <c r="L702" s="31"/>
      <c r="M702" s="31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</row>
    <row r="703">
      <c r="B703" s="29"/>
      <c r="C703" s="32"/>
      <c r="D703" s="32"/>
      <c r="E703" s="32"/>
      <c r="F703" s="32"/>
      <c r="G703" s="32"/>
      <c r="H703" s="32"/>
      <c r="I703" s="32"/>
      <c r="J703" s="32"/>
      <c r="K703" s="32"/>
      <c r="L703" s="31"/>
      <c r="M703" s="31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</row>
    <row r="704">
      <c r="B704" s="29"/>
      <c r="C704" s="32"/>
      <c r="D704" s="32"/>
      <c r="E704" s="32"/>
      <c r="F704" s="32"/>
      <c r="G704" s="32"/>
      <c r="H704" s="32"/>
      <c r="I704" s="32"/>
      <c r="J704" s="32"/>
      <c r="K704" s="32"/>
      <c r="L704" s="31"/>
      <c r="M704" s="31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</row>
    <row r="705">
      <c r="B705" s="29"/>
      <c r="C705" s="32"/>
      <c r="D705" s="32"/>
      <c r="E705" s="32"/>
      <c r="F705" s="32"/>
      <c r="G705" s="32"/>
      <c r="H705" s="32"/>
      <c r="I705" s="32"/>
      <c r="J705" s="32"/>
      <c r="K705" s="32"/>
      <c r="L705" s="31"/>
      <c r="M705" s="31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</row>
    <row r="706">
      <c r="B706" s="29"/>
      <c r="C706" s="32"/>
      <c r="D706" s="32"/>
      <c r="E706" s="32"/>
      <c r="F706" s="32"/>
      <c r="G706" s="32"/>
      <c r="H706" s="32"/>
      <c r="I706" s="32"/>
      <c r="J706" s="32"/>
      <c r="K706" s="32"/>
      <c r="L706" s="31"/>
      <c r="M706" s="31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</row>
    <row r="707">
      <c r="B707" s="29"/>
      <c r="C707" s="32"/>
      <c r="D707" s="32"/>
      <c r="E707" s="32"/>
      <c r="F707" s="32"/>
      <c r="G707" s="32"/>
      <c r="H707" s="32"/>
      <c r="I707" s="32"/>
      <c r="J707" s="32"/>
      <c r="K707" s="32"/>
      <c r="L707" s="31"/>
      <c r="M707" s="31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</row>
    <row r="708">
      <c r="B708" s="29"/>
      <c r="C708" s="32"/>
      <c r="D708" s="32"/>
      <c r="E708" s="32"/>
      <c r="F708" s="32"/>
      <c r="G708" s="32"/>
      <c r="H708" s="32"/>
      <c r="I708" s="32"/>
      <c r="J708" s="32"/>
      <c r="K708" s="32"/>
      <c r="L708" s="31"/>
      <c r="M708" s="31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</row>
    <row r="709">
      <c r="B709" s="29"/>
      <c r="C709" s="32"/>
      <c r="D709" s="32"/>
      <c r="E709" s="32"/>
      <c r="F709" s="32"/>
      <c r="G709" s="32"/>
      <c r="H709" s="32"/>
      <c r="I709" s="32"/>
      <c r="J709" s="32"/>
      <c r="K709" s="32"/>
      <c r="L709" s="31"/>
      <c r="M709" s="31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</row>
    <row r="710">
      <c r="B710" s="29"/>
      <c r="C710" s="32"/>
      <c r="D710" s="32"/>
      <c r="E710" s="32"/>
      <c r="F710" s="32"/>
      <c r="G710" s="32"/>
      <c r="H710" s="32"/>
      <c r="I710" s="32"/>
      <c r="J710" s="32"/>
      <c r="K710" s="32"/>
      <c r="L710" s="31"/>
      <c r="M710" s="31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</row>
    <row r="711">
      <c r="B711" s="29"/>
      <c r="C711" s="32"/>
      <c r="D711" s="32"/>
      <c r="E711" s="32"/>
      <c r="F711" s="32"/>
      <c r="G711" s="32"/>
      <c r="H711" s="32"/>
      <c r="I711" s="32"/>
      <c r="J711" s="32"/>
      <c r="K711" s="32"/>
      <c r="L711" s="31"/>
      <c r="M711" s="31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</row>
    <row r="712">
      <c r="B712" s="29"/>
      <c r="C712" s="32"/>
      <c r="D712" s="32"/>
      <c r="E712" s="32"/>
      <c r="F712" s="32"/>
      <c r="G712" s="32"/>
      <c r="H712" s="32"/>
      <c r="I712" s="32"/>
      <c r="J712" s="32"/>
      <c r="K712" s="32"/>
      <c r="L712" s="31"/>
      <c r="M712" s="31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</row>
    <row r="713">
      <c r="B713" s="29"/>
      <c r="C713" s="32"/>
      <c r="D713" s="32"/>
      <c r="E713" s="32"/>
      <c r="F713" s="32"/>
      <c r="G713" s="32"/>
      <c r="H713" s="32"/>
      <c r="I713" s="32"/>
      <c r="J713" s="32"/>
      <c r="K713" s="32"/>
      <c r="L713" s="31"/>
      <c r="M713" s="31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</row>
    <row r="714">
      <c r="B714" s="29"/>
      <c r="C714" s="32"/>
      <c r="D714" s="32"/>
      <c r="E714" s="32"/>
      <c r="F714" s="32"/>
      <c r="G714" s="32"/>
      <c r="H714" s="32"/>
      <c r="I714" s="32"/>
      <c r="J714" s="32"/>
      <c r="K714" s="32"/>
      <c r="L714" s="31"/>
      <c r="M714" s="31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</row>
    <row r="715">
      <c r="B715" s="29"/>
      <c r="C715" s="32"/>
      <c r="D715" s="32"/>
      <c r="E715" s="32"/>
      <c r="F715" s="32"/>
      <c r="G715" s="32"/>
      <c r="H715" s="32"/>
      <c r="I715" s="32"/>
      <c r="J715" s="32"/>
      <c r="K715" s="32"/>
      <c r="L715" s="31"/>
      <c r="M715" s="31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</row>
    <row r="716">
      <c r="B716" s="29"/>
      <c r="C716" s="32"/>
      <c r="D716" s="32"/>
      <c r="E716" s="32"/>
      <c r="F716" s="32"/>
      <c r="G716" s="32"/>
      <c r="H716" s="32"/>
      <c r="I716" s="32"/>
      <c r="J716" s="32"/>
      <c r="K716" s="32"/>
      <c r="L716" s="31"/>
      <c r="M716" s="31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</row>
    <row r="717">
      <c r="B717" s="29"/>
      <c r="C717" s="32"/>
      <c r="D717" s="32"/>
      <c r="E717" s="32"/>
      <c r="F717" s="32"/>
      <c r="G717" s="32"/>
      <c r="H717" s="32"/>
      <c r="I717" s="32"/>
      <c r="J717" s="32"/>
      <c r="K717" s="32"/>
      <c r="L717" s="31"/>
      <c r="M717" s="31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</row>
    <row r="718">
      <c r="B718" s="29"/>
      <c r="C718" s="32"/>
      <c r="D718" s="32"/>
      <c r="E718" s="32"/>
      <c r="F718" s="32"/>
      <c r="G718" s="32"/>
      <c r="H718" s="32"/>
      <c r="I718" s="32"/>
      <c r="J718" s="32"/>
      <c r="K718" s="32"/>
      <c r="L718" s="31"/>
      <c r="M718" s="31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</row>
    <row r="719">
      <c r="B719" s="29"/>
      <c r="C719" s="32"/>
      <c r="D719" s="32"/>
      <c r="E719" s="32"/>
      <c r="F719" s="32"/>
      <c r="G719" s="32"/>
      <c r="H719" s="32"/>
      <c r="I719" s="32"/>
      <c r="J719" s="32"/>
      <c r="K719" s="32"/>
      <c r="L719" s="31"/>
      <c r="M719" s="31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</row>
    <row r="720">
      <c r="B720" s="29"/>
      <c r="C720" s="32"/>
      <c r="D720" s="32"/>
      <c r="E720" s="32"/>
      <c r="F720" s="32"/>
      <c r="G720" s="32"/>
      <c r="H720" s="32"/>
      <c r="I720" s="32"/>
      <c r="J720" s="32"/>
      <c r="K720" s="32"/>
      <c r="L720" s="31"/>
      <c r="M720" s="31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</row>
    <row r="721">
      <c r="B721" s="29"/>
      <c r="C721" s="32"/>
      <c r="D721" s="32"/>
      <c r="E721" s="32"/>
      <c r="F721" s="32"/>
      <c r="G721" s="32"/>
      <c r="H721" s="32"/>
      <c r="I721" s="32"/>
      <c r="J721" s="32"/>
      <c r="K721" s="32"/>
      <c r="L721" s="31"/>
      <c r="M721" s="31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</row>
    <row r="722">
      <c r="B722" s="29"/>
      <c r="C722" s="32"/>
      <c r="D722" s="32"/>
      <c r="E722" s="32"/>
      <c r="F722" s="32"/>
      <c r="G722" s="32"/>
      <c r="H722" s="32"/>
      <c r="I722" s="32"/>
      <c r="J722" s="32"/>
      <c r="K722" s="32"/>
      <c r="L722" s="31"/>
      <c r="M722" s="31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</row>
    <row r="723">
      <c r="B723" s="29"/>
      <c r="C723" s="32"/>
      <c r="D723" s="32"/>
      <c r="E723" s="32"/>
      <c r="F723" s="32"/>
      <c r="G723" s="32"/>
      <c r="H723" s="32"/>
      <c r="I723" s="32"/>
      <c r="J723" s="32"/>
      <c r="K723" s="32"/>
      <c r="L723" s="31"/>
      <c r="M723" s="31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</row>
    <row r="724">
      <c r="B724" s="29"/>
      <c r="C724" s="32"/>
      <c r="D724" s="32"/>
      <c r="E724" s="32"/>
      <c r="F724" s="32"/>
      <c r="G724" s="32"/>
      <c r="H724" s="32"/>
      <c r="I724" s="32"/>
      <c r="J724" s="32"/>
      <c r="K724" s="32"/>
      <c r="L724" s="31"/>
      <c r="M724" s="31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</row>
    <row r="725">
      <c r="B725" s="29"/>
      <c r="C725" s="32"/>
      <c r="D725" s="32"/>
      <c r="E725" s="32"/>
      <c r="F725" s="32"/>
      <c r="G725" s="32"/>
      <c r="H725" s="32"/>
      <c r="I725" s="32"/>
      <c r="J725" s="32"/>
      <c r="K725" s="32"/>
      <c r="L725" s="31"/>
      <c r="M725" s="31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</row>
    <row r="726">
      <c r="B726" s="29"/>
      <c r="C726" s="32"/>
      <c r="D726" s="32"/>
      <c r="E726" s="32"/>
      <c r="F726" s="32"/>
      <c r="G726" s="32"/>
      <c r="H726" s="32"/>
      <c r="I726" s="32"/>
      <c r="J726" s="32"/>
      <c r="K726" s="32"/>
      <c r="L726" s="31"/>
      <c r="M726" s="31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</row>
    <row r="727">
      <c r="B727" s="29"/>
      <c r="C727" s="32"/>
      <c r="D727" s="32"/>
      <c r="E727" s="32"/>
      <c r="F727" s="32"/>
      <c r="G727" s="32"/>
      <c r="H727" s="32"/>
      <c r="I727" s="32"/>
      <c r="J727" s="32"/>
      <c r="K727" s="32"/>
      <c r="L727" s="31"/>
      <c r="M727" s="31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</row>
    <row r="728">
      <c r="B728" s="29"/>
      <c r="C728" s="32"/>
      <c r="D728" s="32"/>
      <c r="E728" s="32"/>
      <c r="F728" s="32"/>
      <c r="G728" s="32"/>
      <c r="H728" s="32"/>
      <c r="I728" s="32"/>
      <c r="J728" s="32"/>
      <c r="K728" s="32"/>
      <c r="L728" s="31"/>
      <c r="M728" s="31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</row>
    <row r="729">
      <c r="B729" s="29"/>
      <c r="C729" s="32"/>
      <c r="D729" s="32"/>
      <c r="E729" s="32"/>
      <c r="F729" s="32"/>
      <c r="G729" s="32"/>
      <c r="H729" s="32"/>
      <c r="I729" s="32"/>
      <c r="J729" s="32"/>
      <c r="K729" s="32"/>
      <c r="L729" s="31"/>
      <c r="M729" s="31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</row>
    <row r="730">
      <c r="B730" s="29"/>
      <c r="C730" s="32"/>
      <c r="D730" s="32"/>
      <c r="E730" s="32"/>
      <c r="F730" s="32"/>
      <c r="G730" s="32"/>
      <c r="H730" s="32"/>
      <c r="I730" s="32"/>
      <c r="J730" s="32"/>
      <c r="K730" s="32"/>
      <c r="L730" s="31"/>
      <c r="M730" s="31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</row>
    <row r="731">
      <c r="B731" s="29"/>
      <c r="C731" s="32"/>
      <c r="D731" s="32"/>
      <c r="E731" s="32"/>
      <c r="F731" s="32"/>
      <c r="G731" s="32"/>
      <c r="H731" s="32"/>
      <c r="I731" s="32"/>
      <c r="J731" s="32"/>
      <c r="K731" s="32"/>
      <c r="L731" s="31"/>
      <c r="M731" s="31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</row>
    <row r="732">
      <c r="B732" s="29"/>
      <c r="C732" s="32"/>
      <c r="D732" s="32"/>
      <c r="E732" s="32"/>
      <c r="F732" s="32"/>
      <c r="G732" s="32"/>
      <c r="H732" s="32"/>
      <c r="I732" s="32"/>
      <c r="J732" s="32"/>
      <c r="K732" s="32"/>
      <c r="L732" s="31"/>
      <c r="M732" s="31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</row>
    <row r="733">
      <c r="B733" s="29"/>
      <c r="C733" s="32"/>
      <c r="D733" s="32"/>
      <c r="E733" s="32"/>
      <c r="F733" s="32"/>
      <c r="G733" s="32"/>
      <c r="H733" s="32"/>
      <c r="I733" s="32"/>
      <c r="J733" s="32"/>
      <c r="K733" s="32"/>
      <c r="L733" s="31"/>
      <c r="M733" s="31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</row>
    <row r="734">
      <c r="B734" s="29"/>
      <c r="C734" s="32"/>
      <c r="D734" s="32"/>
      <c r="E734" s="32"/>
      <c r="F734" s="32"/>
      <c r="G734" s="32"/>
      <c r="H734" s="32"/>
      <c r="I734" s="32"/>
      <c r="J734" s="32"/>
      <c r="K734" s="32"/>
      <c r="L734" s="31"/>
      <c r="M734" s="31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</row>
    <row r="735">
      <c r="B735" s="29"/>
      <c r="C735" s="32"/>
      <c r="D735" s="32"/>
      <c r="E735" s="32"/>
      <c r="F735" s="32"/>
      <c r="G735" s="32"/>
      <c r="H735" s="32"/>
      <c r="I735" s="32"/>
      <c r="J735" s="32"/>
      <c r="K735" s="32"/>
      <c r="L735" s="31"/>
      <c r="M735" s="31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</row>
    <row r="736">
      <c r="B736" s="29"/>
      <c r="C736" s="32"/>
      <c r="D736" s="32"/>
      <c r="E736" s="32"/>
      <c r="F736" s="32"/>
      <c r="G736" s="32"/>
      <c r="H736" s="32"/>
      <c r="I736" s="32"/>
      <c r="J736" s="32"/>
      <c r="K736" s="32"/>
      <c r="L736" s="31"/>
      <c r="M736" s="31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</row>
    <row r="737">
      <c r="B737" s="29"/>
      <c r="C737" s="32"/>
      <c r="D737" s="32"/>
      <c r="E737" s="32"/>
      <c r="F737" s="32"/>
      <c r="G737" s="32"/>
      <c r="H737" s="32"/>
      <c r="I737" s="32"/>
      <c r="J737" s="32"/>
      <c r="K737" s="32"/>
      <c r="L737" s="31"/>
      <c r="M737" s="31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</row>
    <row r="738">
      <c r="B738" s="29"/>
      <c r="C738" s="32"/>
      <c r="D738" s="32"/>
      <c r="E738" s="32"/>
      <c r="F738" s="32"/>
      <c r="G738" s="32"/>
      <c r="H738" s="32"/>
      <c r="I738" s="32"/>
      <c r="J738" s="32"/>
      <c r="K738" s="32"/>
      <c r="L738" s="31"/>
      <c r="M738" s="31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</row>
    <row r="739">
      <c r="B739" s="29"/>
      <c r="C739" s="32"/>
      <c r="D739" s="32"/>
      <c r="E739" s="32"/>
      <c r="F739" s="32"/>
      <c r="G739" s="32"/>
      <c r="H739" s="32"/>
      <c r="I739" s="32"/>
      <c r="J739" s="32"/>
      <c r="K739" s="32"/>
      <c r="L739" s="31"/>
      <c r="M739" s="31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</row>
    <row r="740">
      <c r="B740" s="29"/>
      <c r="C740" s="32"/>
      <c r="D740" s="32"/>
      <c r="E740" s="32"/>
      <c r="F740" s="32"/>
      <c r="G740" s="32"/>
      <c r="H740" s="32"/>
      <c r="I740" s="32"/>
      <c r="J740" s="32"/>
      <c r="K740" s="32"/>
      <c r="L740" s="31"/>
      <c r="M740" s="31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</row>
    <row r="741">
      <c r="B741" s="29"/>
      <c r="C741" s="32"/>
      <c r="D741" s="32"/>
      <c r="E741" s="32"/>
      <c r="F741" s="32"/>
      <c r="G741" s="32"/>
      <c r="H741" s="32"/>
      <c r="I741" s="32"/>
      <c r="J741" s="32"/>
      <c r="K741" s="32"/>
      <c r="L741" s="31"/>
      <c r="M741" s="31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</row>
    <row r="742">
      <c r="B742" s="29"/>
      <c r="C742" s="32"/>
      <c r="D742" s="32"/>
      <c r="E742" s="32"/>
      <c r="F742" s="32"/>
      <c r="G742" s="32"/>
      <c r="H742" s="32"/>
      <c r="I742" s="32"/>
      <c r="J742" s="32"/>
      <c r="K742" s="32"/>
      <c r="L742" s="31"/>
      <c r="M742" s="31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</row>
    <row r="743">
      <c r="B743" s="29"/>
      <c r="C743" s="32"/>
      <c r="D743" s="32"/>
      <c r="E743" s="32"/>
      <c r="F743" s="32"/>
      <c r="G743" s="32"/>
      <c r="H743" s="32"/>
      <c r="I743" s="32"/>
      <c r="J743" s="32"/>
      <c r="K743" s="32"/>
      <c r="L743" s="31"/>
      <c r="M743" s="31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</row>
    <row r="744">
      <c r="B744" s="29"/>
      <c r="C744" s="32"/>
      <c r="D744" s="32"/>
      <c r="E744" s="32"/>
      <c r="F744" s="32"/>
      <c r="G744" s="32"/>
      <c r="H744" s="32"/>
      <c r="I744" s="32"/>
      <c r="J744" s="32"/>
      <c r="K744" s="32"/>
      <c r="L744" s="31"/>
      <c r="M744" s="31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</row>
    <row r="745">
      <c r="B745" s="29"/>
      <c r="C745" s="32"/>
      <c r="D745" s="32"/>
      <c r="E745" s="32"/>
      <c r="F745" s="32"/>
      <c r="G745" s="32"/>
      <c r="H745" s="32"/>
      <c r="I745" s="32"/>
      <c r="J745" s="32"/>
      <c r="K745" s="32"/>
      <c r="L745" s="31"/>
      <c r="M745" s="31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</row>
    <row r="746">
      <c r="B746" s="29"/>
      <c r="C746" s="32"/>
      <c r="D746" s="32"/>
      <c r="E746" s="32"/>
      <c r="F746" s="32"/>
      <c r="G746" s="32"/>
      <c r="H746" s="32"/>
      <c r="I746" s="32"/>
      <c r="J746" s="32"/>
      <c r="K746" s="32"/>
      <c r="L746" s="31"/>
      <c r="M746" s="31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</row>
    <row r="747">
      <c r="B747" s="29"/>
      <c r="C747" s="32"/>
      <c r="D747" s="32"/>
      <c r="E747" s="32"/>
      <c r="F747" s="32"/>
      <c r="G747" s="32"/>
      <c r="H747" s="32"/>
      <c r="I747" s="32"/>
      <c r="J747" s="32"/>
      <c r="K747" s="32"/>
      <c r="L747" s="31"/>
      <c r="M747" s="31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</row>
    <row r="748">
      <c r="B748" s="29"/>
      <c r="C748" s="32"/>
      <c r="D748" s="32"/>
      <c r="E748" s="32"/>
      <c r="F748" s="32"/>
      <c r="G748" s="32"/>
      <c r="H748" s="32"/>
      <c r="I748" s="32"/>
      <c r="J748" s="32"/>
      <c r="K748" s="32"/>
      <c r="L748" s="31"/>
      <c r="M748" s="31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</row>
    <row r="749">
      <c r="B749" s="29"/>
      <c r="C749" s="32"/>
      <c r="D749" s="32"/>
      <c r="E749" s="32"/>
      <c r="F749" s="32"/>
      <c r="G749" s="32"/>
      <c r="H749" s="32"/>
      <c r="I749" s="32"/>
      <c r="J749" s="32"/>
      <c r="K749" s="32"/>
      <c r="L749" s="31"/>
      <c r="M749" s="31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</row>
    <row r="750">
      <c r="B750" s="29"/>
      <c r="C750" s="32"/>
      <c r="D750" s="32"/>
      <c r="E750" s="32"/>
      <c r="F750" s="32"/>
      <c r="G750" s="32"/>
      <c r="H750" s="32"/>
      <c r="I750" s="32"/>
      <c r="J750" s="32"/>
      <c r="K750" s="32"/>
      <c r="L750" s="31"/>
      <c r="M750" s="31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</row>
    <row r="751">
      <c r="B751" s="29"/>
      <c r="C751" s="32"/>
      <c r="D751" s="32"/>
      <c r="E751" s="32"/>
      <c r="F751" s="32"/>
      <c r="G751" s="32"/>
      <c r="H751" s="32"/>
      <c r="I751" s="32"/>
      <c r="J751" s="32"/>
      <c r="K751" s="32"/>
      <c r="L751" s="31"/>
      <c r="M751" s="31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</row>
    <row r="752">
      <c r="B752" s="29"/>
      <c r="C752" s="32"/>
      <c r="D752" s="32"/>
      <c r="E752" s="32"/>
      <c r="F752" s="32"/>
      <c r="G752" s="32"/>
      <c r="H752" s="32"/>
      <c r="I752" s="32"/>
      <c r="J752" s="32"/>
      <c r="K752" s="32"/>
      <c r="L752" s="31"/>
      <c r="M752" s="31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</row>
    <row r="753">
      <c r="B753" s="29"/>
      <c r="C753" s="32"/>
      <c r="D753" s="32"/>
      <c r="E753" s="32"/>
      <c r="F753" s="32"/>
      <c r="G753" s="32"/>
      <c r="H753" s="32"/>
      <c r="I753" s="32"/>
      <c r="J753" s="32"/>
      <c r="K753" s="32"/>
      <c r="L753" s="31"/>
      <c r="M753" s="31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</row>
    <row r="754">
      <c r="B754" s="29"/>
      <c r="C754" s="32"/>
      <c r="D754" s="32"/>
      <c r="E754" s="32"/>
      <c r="F754" s="32"/>
      <c r="G754" s="32"/>
      <c r="H754" s="32"/>
      <c r="I754" s="32"/>
      <c r="J754" s="32"/>
      <c r="K754" s="32"/>
      <c r="L754" s="31"/>
      <c r="M754" s="31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</row>
    <row r="755">
      <c r="B755" s="29"/>
      <c r="C755" s="32"/>
      <c r="D755" s="32"/>
      <c r="E755" s="32"/>
      <c r="F755" s="32"/>
      <c r="G755" s="32"/>
      <c r="H755" s="32"/>
      <c r="I755" s="32"/>
      <c r="J755" s="32"/>
      <c r="K755" s="32"/>
      <c r="L755" s="31"/>
      <c r="M755" s="31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</row>
    <row r="756">
      <c r="B756" s="29"/>
      <c r="C756" s="32"/>
      <c r="D756" s="32"/>
      <c r="E756" s="32"/>
      <c r="F756" s="32"/>
      <c r="G756" s="32"/>
      <c r="H756" s="32"/>
      <c r="I756" s="32"/>
      <c r="J756" s="32"/>
      <c r="K756" s="32"/>
      <c r="L756" s="31"/>
      <c r="M756" s="31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</row>
    <row r="757">
      <c r="B757" s="29"/>
      <c r="C757" s="32"/>
      <c r="D757" s="32"/>
      <c r="E757" s="32"/>
      <c r="F757" s="32"/>
      <c r="G757" s="32"/>
      <c r="H757" s="32"/>
      <c r="I757" s="32"/>
      <c r="J757" s="32"/>
      <c r="K757" s="32"/>
      <c r="L757" s="31"/>
      <c r="M757" s="31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</row>
    <row r="758">
      <c r="B758" s="29"/>
      <c r="C758" s="32"/>
      <c r="D758" s="32"/>
      <c r="E758" s="32"/>
      <c r="F758" s="32"/>
      <c r="G758" s="32"/>
      <c r="H758" s="32"/>
      <c r="I758" s="32"/>
      <c r="J758" s="32"/>
      <c r="K758" s="32"/>
      <c r="L758" s="31"/>
      <c r="M758" s="31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</row>
    <row r="759">
      <c r="B759" s="29"/>
      <c r="C759" s="32"/>
      <c r="D759" s="32"/>
      <c r="E759" s="32"/>
      <c r="F759" s="32"/>
      <c r="G759" s="32"/>
      <c r="H759" s="32"/>
      <c r="I759" s="32"/>
      <c r="J759" s="32"/>
      <c r="K759" s="32"/>
      <c r="L759" s="31"/>
      <c r="M759" s="31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</row>
    <row r="760">
      <c r="B760" s="29"/>
      <c r="C760" s="32"/>
      <c r="D760" s="32"/>
      <c r="E760" s="32"/>
      <c r="F760" s="32"/>
      <c r="G760" s="32"/>
      <c r="H760" s="32"/>
      <c r="I760" s="32"/>
      <c r="J760" s="32"/>
      <c r="K760" s="32"/>
      <c r="L760" s="31"/>
      <c r="M760" s="31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</row>
    <row r="761">
      <c r="B761" s="29"/>
      <c r="C761" s="32"/>
      <c r="D761" s="32"/>
      <c r="E761" s="32"/>
      <c r="F761" s="32"/>
      <c r="G761" s="32"/>
      <c r="H761" s="32"/>
      <c r="I761" s="32"/>
      <c r="J761" s="32"/>
      <c r="K761" s="32"/>
      <c r="L761" s="31"/>
      <c r="M761" s="31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</row>
    <row r="762">
      <c r="B762" s="29"/>
      <c r="C762" s="32"/>
      <c r="D762" s="32"/>
      <c r="E762" s="32"/>
      <c r="F762" s="32"/>
      <c r="G762" s="32"/>
      <c r="H762" s="32"/>
      <c r="I762" s="32"/>
      <c r="J762" s="32"/>
      <c r="K762" s="32"/>
      <c r="L762" s="31"/>
      <c r="M762" s="31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</row>
    <row r="763">
      <c r="B763" s="29"/>
      <c r="C763" s="32"/>
      <c r="D763" s="32"/>
      <c r="E763" s="32"/>
      <c r="F763" s="32"/>
      <c r="G763" s="32"/>
      <c r="H763" s="32"/>
      <c r="I763" s="32"/>
      <c r="J763" s="32"/>
      <c r="K763" s="32"/>
      <c r="L763" s="31"/>
      <c r="M763" s="31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</row>
    <row r="764">
      <c r="B764" s="29"/>
      <c r="C764" s="32"/>
      <c r="D764" s="32"/>
      <c r="E764" s="32"/>
      <c r="F764" s="32"/>
      <c r="G764" s="32"/>
      <c r="H764" s="32"/>
      <c r="I764" s="32"/>
      <c r="J764" s="32"/>
      <c r="K764" s="32"/>
      <c r="L764" s="31"/>
      <c r="M764" s="31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</row>
    <row r="765">
      <c r="B765" s="29"/>
      <c r="C765" s="32"/>
      <c r="D765" s="32"/>
      <c r="E765" s="32"/>
      <c r="F765" s="32"/>
      <c r="G765" s="32"/>
      <c r="H765" s="32"/>
      <c r="I765" s="32"/>
      <c r="J765" s="32"/>
      <c r="K765" s="32"/>
      <c r="L765" s="31"/>
      <c r="M765" s="31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</row>
    <row r="766">
      <c r="B766" s="29"/>
      <c r="C766" s="32"/>
      <c r="D766" s="32"/>
      <c r="E766" s="32"/>
      <c r="F766" s="32"/>
      <c r="G766" s="32"/>
      <c r="H766" s="32"/>
      <c r="I766" s="32"/>
      <c r="J766" s="32"/>
      <c r="K766" s="32"/>
      <c r="L766" s="31"/>
      <c r="M766" s="31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</row>
    <row r="767">
      <c r="B767" s="29"/>
      <c r="C767" s="32"/>
      <c r="D767" s="32"/>
      <c r="E767" s="32"/>
      <c r="F767" s="32"/>
      <c r="G767" s="32"/>
      <c r="H767" s="32"/>
      <c r="I767" s="32"/>
      <c r="J767" s="32"/>
      <c r="K767" s="32"/>
      <c r="L767" s="31"/>
      <c r="M767" s="31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</row>
    <row r="768">
      <c r="B768" s="29"/>
      <c r="C768" s="32"/>
      <c r="D768" s="32"/>
      <c r="E768" s="32"/>
      <c r="F768" s="32"/>
      <c r="G768" s="32"/>
      <c r="H768" s="32"/>
      <c r="I768" s="32"/>
      <c r="J768" s="32"/>
      <c r="K768" s="32"/>
      <c r="L768" s="31"/>
      <c r="M768" s="31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</row>
    <row r="769">
      <c r="B769" s="29"/>
      <c r="C769" s="32"/>
      <c r="D769" s="32"/>
      <c r="E769" s="32"/>
      <c r="F769" s="32"/>
      <c r="G769" s="32"/>
      <c r="H769" s="32"/>
      <c r="I769" s="32"/>
      <c r="J769" s="32"/>
      <c r="K769" s="32"/>
      <c r="L769" s="31"/>
      <c r="M769" s="31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</row>
    <row r="770">
      <c r="B770" s="29"/>
      <c r="C770" s="32"/>
      <c r="D770" s="32"/>
      <c r="E770" s="32"/>
      <c r="F770" s="32"/>
      <c r="G770" s="32"/>
      <c r="H770" s="32"/>
      <c r="I770" s="32"/>
      <c r="J770" s="32"/>
      <c r="K770" s="32"/>
      <c r="L770" s="31"/>
      <c r="M770" s="31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</row>
    <row r="771">
      <c r="B771" s="29"/>
      <c r="C771" s="32"/>
      <c r="D771" s="32"/>
      <c r="E771" s="32"/>
      <c r="F771" s="32"/>
      <c r="G771" s="32"/>
      <c r="H771" s="32"/>
      <c r="I771" s="32"/>
      <c r="J771" s="32"/>
      <c r="K771" s="32"/>
      <c r="L771" s="31"/>
      <c r="M771" s="31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</row>
    <row r="772">
      <c r="B772" s="29"/>
      <c r="C772" s="32"/>
      <c r="D772" s="32"/>
      <c r="E772" s="32"/>
      <c r="F772" s="32"/>
      <c r="G772" s="32"/>
      <c r="H772" s="32"/>
      <c r="I772" s="32"/>
      <c r="J772" s="32"/>
      <c r="K772" s="32"/>
      <c r="L772" s="31"/>
      <c r="M772" s="31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</row>
    <row r="773">
      <c r="B773" s="29"/>
      <c r="C773" s="32"/>
      <c r="D773" s="32"/>
      <c r="E773" s="32"/>
      <c r="F773" s="32"/>
      <c r="G773" s="32"/>
      <c r="H773" s="32"/>
      <c r="I773" s="32"/>
      <c r="J773" s="32"/>
      <c r="K773" s="32"/>
      <c r="L773" s="31"/>
      <c r="M773" s="31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</row>
    <row r="774">
      <c r="B774" s="29"/>
      <c r="C774" s="32"/>
      <c r="D774" s="32"/>
      <c r="E774" s="32"/>
      <c r="F774" s="32"/>
      <c r="G774" s="32"/>
      <c r="H774" s="32"/>
      <c r="I774" s="32"/>
      <c r="J774" s="32"/>
      <c r="K774" s="32"/>
      <c r="L774" s="31"/>
      <c r="M774" s="31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</row>
    <row r="775">
      <c r="B775" s="29"/>
      <c r="C775" s="32"/>
      <c r="D775" s="32"/>
      <c r="E775" s="32"/>
      <c r="F775" s="32"/>
      <c r="G775" s="32"/>
      <c r="H775" s="32"/>
      <c r="I775" s="32"/>
      <c r="J775" s="32"/>
      <c r="K775" s="32"/>
      <c r="L775" s="31"/>
      <c r="M775" s="31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</row>
    <row r="776">
      <c r="B776" s="29"/>
      <c r="C776" s="32"/>
      <c r="D776" s="32"/>
      <c r="E776" s="32"/>
      <c r="F776" s="32"/>
      <c r="G776" s="32"/>
      <c r="H776" s="32"/>
      <c r="I776" s="32"/>
      <c r="J776" s="32"/>
      <c r="K776" s="32"/>
      <c r="L776" s="31"/>
      <c r="M776" s="31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</row>
    <row r="777">
      <c r="B777" s="29"/>
      <c r="C777" s="32"/>
      <c r="D777" s="32"/>
      <c r="E777" s="32"/>
      <c r="F777" s="32"/>
      <c r="G777" s="32"/>
      <c r="H777" s="32"/>
      <c r="I777" s="32"/>
      <c r="J777" s="32"/>
      <c r="K777" s="32"/>
      <c r="L777" s="31"/>
      <c r="M777" s="31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</row>
    <row r="778">
      <c r="B778" s="29"/>
      <c r="C778" s="32"/>
      <c r="D778" s="32"/>
      <c r="E778" s="32"/>
      <c r="F778" s="32"/>
      <c r="G778" s="32"/>
      <c r="H778" s="32"/>
      <c r="I778" s="32"/>
      <c r="J778" s="32"/>
      <c r="K778" s="32"/>
      <c r="L778" s="31"/>
      <c r="M778" s="31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</row>
    <row r="779">
      <c r="B779" s="29"/>
      <c r="C779" s="32"/>
      <c r="D779" s="32"/>
      <c r="E779" s="32"/>
      <c r="F779" s="32"/>
      <c r="G779" s="32"/>
      <c r="H779" s="32"/>
      <c r="I779" s="32"/>
      <c r="J779" s="32"/>
      <c r="K779" s="32"/>
      <c r="L779" s="31"/>
      <c r="M779" s="31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</row>
    <row r="780">
      <c r="B780" s="29"/>
      <c r="C780" s="32"/>
      <c r="D780" s="32"/>
      <c r="E780" s="32"/>
      <c r="F780" s="32"/>
      <c r="G780" s="32"/>
      <c r="H780" s="32"/>
      <c r="I780" s="32"/>
      <c r="J780" s="32"/>
      <c r="K780" s="32"/>
      <c r="L780" s="31"/>
      <c r="M780" s="31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</row>
    <row r="781">
      <c r="B781" s="29"/>
      <c r="C781" s="32"/>
      <c r="D781" s="32"/>
      <c r="E781" s="32"/>
      <c r="F781" s="32"/>
      <c r="G781" s="32"/>
      <c r="H781" s="32"/>
      <c r="I781" s="32"/>
      <c r="J781" s="32"/>
      <c r="K781" s="32"/>
      <c r="L781" s="31"/>
      <c r="M781" s="31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</row>
    <row r="782">
      <c r="B782" s="29"/>
      <c r="C782" s="32"/>
      <c r="D782" s="32"/>
      <c r="E782" s="32"/>
      <c r="F782" s="32"/>
      <c r="G782" s="32"/>
      <c r="H782" s="32"/>
      <c r="I782" s="32"/>
      <c r="J782" s="32"/>
      <c r="K782" s="32"/>
      <c r="L782" s="31"/>
      <c r="M782" s="31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</row>
    <row r="783">
      <c r="B783" s="29"/>
      <c r="C783" s="32"/>
      <c r="D783" s="32"/>
      <c r="E783" s="32"/>
      <c r="F783" s="32"/>
      <c r="G783" s="32"/>
      <c r="H783" s="32"/>
      <c r="I783" s="32"/>
      <c r="J783" s="32"/>
      <c r="K783" s="32"/>
      <c r="L783" s="31"/>
      <c r="M783" s="31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</row>
    <row r="784">
      <c r="B784" s="29"/>
      <c r="C784" s="32"/>
      <c r="D784" s="32"/>
      <c r="E784" s="32"/>
      <c r="F784" s="32"/>
      <c r="G784" s="32"/>
      <c r="H784" s="32"/>
      <c r="I784" s="32"/>
      <c r="J784" s="32"/>
      <c r="K784" s="32"/>
      <c r="L784" s="31"/>
      <c r="M784" s="31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</row>
    <row r="785">
      <c r="B785" s="29"/>
      <c r="C785" s="32"/>
      <c r="D785" s="32"/>
      <c r="E785" s="32"/>
      <c r="F785" s="32"/>
      <c r="G785" s="32"/>
      <c r="H785" s="32"/>
      <c r="I785" s="32"/>
      <c r="J785" s="32"/>
      <c r="K785" s="32"/>
      <c r="L785" s="31"/>
      <c r="M785" s="31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</row>
    <row r="786">
      <c r="B786" s="29"/>
      <c r="C786" s="32"/>
      <c r="D786" s="32"/>
      <c r="E786" s="32"/>
      <c r="F786" s="32"/>
      <c r="G786" s="32"/>
      <c r="H786" s="32"/>
      <c r="I786" s="32"/>
      <c r="J786" s="32"/>
      <c r="K786" s="32"/>
      <c r="L786" s="31"/>
      <c r="M786" s="31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</row>
    <row r="787">
      <c r="B787" s="29"/>
      <c r="C787" s="32"/>
      <c r="D787" s="32"/>
      <c r="E787" s="32"/>
      <c r="F787" s="32"/>
      <c r="G787" s="32"/>
      <c r="H787" s="32"/>
      <c r="I787" s="32"/>
      <c r="J787" s="32"/>
      <c r="K787" s="32"/>
      <c r="L787" s="31"/>
      <c r="M787" s="31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</row>
    <row r="788">
      <c r="B788" s="29"/>
      <c r="C788" s="32"/>
      <c r="D788" s="32"/>
      <c r="E788" s="32"/>
      <c r="F788" s="32"/>
      <c r="G788" s="32"/>
      <c r="H788" s="32"/>
      <c r="I788" s="32"/>
      <c r="J788" s="32"/>
      <c r="K788" s="32"/>
      <c r="L788" s="31"/>
      <c r="M788" s="31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</row>
    <row r="789">
      <c r="B789" s="29"/>
      <c r="C789" s="32"/>
      <c r="D789" s="32"/>
      <c r="E789" s="32"/>
      <c r="F789" s="32"/>
      <c r="G789" s="32"/>
      <c r="H789" s="32"/>
      <c r="I789" s="32"/>
      <c r="J789" s="32"/>
      <c r="K789" s="32"/>
      <c r="L789" s="31"/>
      <c r="M789" s="31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</row>
    <row r="790">
      <c r="B790" s="29"/>
      <c r="C790" s="32"/>
      <c r="D790" s="32"/>
      <c r="E790" s="32"/>
      <c r="F790" s="32"/>
      <c r="G790" s="32"/>
      <c r="H790" s="32"/>
      <c r="I790" s="32"/>
      <c r="J790" s="32"/>
      <c r="K790" s="32"/>
      <c r="L790" s="31"/>
      <c r="M790" s="31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</row>
    <row r="791">
      <c r="B791" s="29"/>
      <c r="C791" s="32"/>
      <c r="D791" s="32"/>
      <c r="E791" s="32"/>
      <c r="F791" s="32"/>
      <c r="G791" s="32"/>
      <c r="H791" s="32"/>
      <c r="I791" s="32"/>
      <c r="J791" s="32"/>
      <c r="K791" s="32"/>
      <c r="L791" s="31"/>
      <c r="M791" s="31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</row>
    <row r="792">
      <c r="B792" s="29"/>
      <c r="C792" s="32"/>
      <c r="D792" s="32"/>
      <c r="E792" s="32"/>
      <c r="F792" s="32"/>
      <c r="G792" s="32"/>
      <c r="H792" s="32"/>
      <c r="I792" s="32"/>
      <c r="J792" s="32"/>
      <c r="K792" s="32"/>
      <c r="L792" s="31"/>
      <c r="M792" s="31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</row>
    <row r="793">
      <c r="B793" s="29"/>
      <c r="C793" s="32"/>
      <c r="D793" s="32"/>
      <c r="E793" s="32"/>
      <c r="F793" s="32"/>
      <c r="G793" s="32"/>
      <c r="H793" s="32"/>
      <c r="I793" s="32"/>
      <c r="J793" s="32"/>
      <c r="K793" s="32"/>
      <c r="L793" s="31"/>
      <c r="M793" s="31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</row>
    <row r="794">
      <c r="B794" s="29"/>
      <c r="C794" s="32"/>
      <c r="D794" s="32"/>
      <c r="E794" s="32"/>
      <c r="F794" s="32"/>
      <c r="G794" s="32"/>
      <c r="H794" s="32"/>
      <c r="I794" s="32"/>
      <c r="J794" s="32"/>
      <c r="K794" s="32"/>
      <c r="L794" s="31"/>
      <c r="M794" s="31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</row>
    <row r="795">
      <c r="B795" s="29"/>
      <c r="C795" s="32"/>
      <c r="D795" s="32"/>
      <c r="E795" s="32"/>
      <c r="F795" s="32"/>
      <c r="G795" s="32"/>
      <c r="H795" s="32"/>
      <c r="I795" s="32"/>
      <c r="J795" s="32"/>
      <c r="K795" s="32"/>
      <c r="L795" s="31"/>
      <c r="M795" s="31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</row>
    <row r="796">
      <c r="B796" s="29"/>
      <c r="C796" s="32"/>
      <c r="D796" s="32"/>
      <c r="E796" s="32"/>
      <c r="F796" s="32"/>
      <c r="G796" s="32"/>
      <c r="H796" s="32"/>
      <c r="I796" s="32"/>
      <c r="J796" s="32"/>
      <c r="K796" s="32"/>
      <c r="L796" s="31"/>
      <c r="M796" s="31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</row>
    <row r="797">
      <c r="B797" s="29"/>
      <c r="C797" s="32"/>
      <c r="D797" s="32"/>
      <c r="E797" s="32"/>
      <c r="F797" s="32"/>
      <c r="G797" s="32"/>
      <c r="H797" s="32"/>
      <c r="I797" s="32"/>
      <c r="J797" s="32"/>
      <c r="K797" s="32"/>
      <c r="L797" s="31"/>
      <c r="M797" s="31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</row>
    <row r="798">
      <c r="B798" s="29"/>
      <c r="C798" s="32"/>
      <c r="D798" s="32"/>
      <c r="E798" s="32"/>
      <c r="F798" s="32"/>
      <c r="G798" s="32"/>
      <c r="H798" s="32"/>
      <c r="I798" s="32"/>
      <c r="J798" s="32"/>
      <c r="K798" s="32"/>
      <c r="L798" s="31"/>
      <c r="M798" s="31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</row>
    <row r="799">
      <c r="B799" s="29"/>
      <c r="C799" s="32"/>
      <c r="D799" s="32"/>
      <c r="E799" s="32"/>
      <c r="F799" s="32"/>
      <c r="G799" s="32"/>
      <c r="H799" s="32"/>
      <c r="I799" s="32"/>
      <c r="J799" s="32"/>
      <c r="K799" s="32"/>
      <c r="L799" s="31"/>
      <c r="M799" s="31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</row>
    <row r="800">
      <c r="B800" s="29"/>
      <c r="C800" s="32"/>
      <c r="D800" s="32"/>
      <c r="E800" s="32"/>
      <c r="F800" s="32"/>
      <c r="G800" s="32"/>
      <c r="H800" s="32"/>
      <c r="I800" s="32"/>
      <c r="J800" s="32"/>
      <c r="K800" s="32"/>
      <c r="L800" s="31"/>
      <c r="M800" s="31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</row>
    <row r="801">
      <c r="B801" s="29"/>
      <c r="C801" s="32"/>
      <c r="D801" s="32"/>
      <c r="E801" s="32"/>
      <c r="F801" s="32"/>
      <c r="G801" s="32"/>
      <c r="H801" s="32"/>
      <c r="I801" s="32"/>
      <c r="J801" s="32"/>
      <c r="K801" s="32"/>
      <c r="L801" s="31"/>
      <c r="M801" s="31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</row>
    <row r="802">
      <c r="B802" s="29"/>
      <c r="C802" s="32"/>
      <c r="D802" s="32"/>
      <c r="E802" s="32"/>
      <c r="F802" s="32"/>
      <c r="G802" s="32"/>
      <c r="H802" s="32"/>
      <c r="I802" s="32"/>
      <c r="J802" s="32"/>
      <c r="K802" s="32"/>
      <c r="L802" s="31"/>
      <c r="M802" s="31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</row>
    <row r="803">
      <c r="B803" s="29"/>
      <c r="C803" s="32"/>
      <c r="D803" s="32"/>
      <c r="E803" s="32"/>
      <c r="F803" s="32"/>
      <c r="G803" s="32"/>
      <c r="H803" s="32"/>
      <c r="I803" s="32"/>
      <c r="J803" s="32"/>
      <c r="K803" s="32"/>
      <c r="L803" s="31"/>
      <c r="M803" s="31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</row>
    <row r="804">
      <c r="B804" s="29"/>
      <c r="C804" s="32"/>
      <c r="D804" s="32"/>
      <c r="E804" s="32"/>
      <c r="F804" s="32"/>
      <c r="G804" s="32"/>
      <c r="H804" s="32"/>
      <c r="I804" s="32"/>
      <c r="J804" s="32"/>
      <c r="K804" s="32"/>
      <c r="L804" s="31"/>
      <c r="M804" s="31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</row>
    <row r="805">
      <c r="B805" s="29"/>
      <c r="C805" s="32"/>
      <c r="D805" s="32"/>
      <c r="E805" s="32"/>
      <c r="F805" s="32"/>
      <c r="G805" s="32"/>
      <c r="H805" s="32"/>
      <c r="I805" s="32"/>
      <c r="J805" s="32"/>
      <c r="K805" s="32"/>
      <c r="L805" s="31"/>
      <c r="M805" s="31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</row>
    <row r="806">
      <c r="B806" s="29"/>
      <c r="C806" s="32"/>
      <c r="D806" s="32"/>
      <c r="E806" s="32"/>
      <c r="F806" s="32"/>
      <c r="G806" s="32"/>
      <c r="H806" s="32"/>
      <c r="I806" s="32"/>
      <c r="J806" s="32"/>
      <c r="K806" s="32"/>
      <c r="L806" s="31"/>
      <c r="M806" s="31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</row>
    <row r="807">
      <c r="B807" s="29"/>
      <c r="C807" s="32"/>
      <c r="D807" s="32"/>
      <c r="E807" s="32"/>
      <c r="F807" s="32"/>
      <c r="G807" s="32"/>
      <c r="H807" s="32"/>
      <c r="I807" s="32"/>
      <c r="J807" s="32"/>
      <c r="K807" s="32"/>
      <c r="L807" s="31"/>
      <c r="M807" s="31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</row>
    <row r="808">
      <c r="B808" s="29"/>
      <c r="C808" s="32"/>
      <c r="D808" s="32"/>
      <c r="E808" s="32"/>
      <c r="F808" s="32"/>
      <c r="G808" s="32"/>
      <c r="H808" s="32"/>
      <c r="I808" s="32"/>
      <c r="J808" s="32"/>
      <c r="K808" s="32"/>
      <c r="L808" s="31"/>
      <c r="M808" s="31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</row>
    <row r="809">
      <c r="B809" s="29"/>
      <c r="C809" s="32"/>
      <c r="D809" s="32"/>
      <c r="E809" s="32"/>
      <c r="F809" s="32"/>
      <c r="G809" s="32"/>
      <c r="H809" s="32"/>
      <c r="I809" s="32"/>
      <c r="J809" s="32"/>
      <c r="K809" s="32"/>
      <c r="L809" s="31"/>
      <c r="M809" s="31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</row>
    <row r="810">
      <c r="B810" s="29"/>
      <c r="C810" s="32"/>
      <c r="D810" s="32"/>
      <c r="E810" s="32"/>
      <c r="F810" s="32"/>
      <c r="G810" s="32"/>
      <c r="H810" s="32"/>
      <c r="I810" s="32"/>
      <c r="J810" s="32"/>
      <c r="K810" s="32"/>
      <c r="L810" s="31"/>
      <c r="M810" s="31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</row>
    <row r="811">
      <c r="B811" s="29"/>
      <c r="C811" s="32"/>
      <c r="D811" s="32"/>
      <c r="E811" s="32"/>
      <c r="F811" s="32"/>
      <c r="G811" s="32"/>
      <c r="H811" s="32"/>
      <c r="I811" s="32"/>
      <c r="J811" s="32"/>
      <c r="K811" s="32"/>
      <c r="L811" s="31"/>
      <c r="M811" s="31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</row>
    <row r="812">
      <c r="B812" s="29"/>
      <c r="C812" s="32"/>
      <c r="D812" s="32"/>
      <c r="E812" s="32"/>
      <c r="F812" s="32"/>
      <c r="G812" s="32"/>
      <c r="H812" s="32"/>
      <c r="I812" s="32"/>
      <c r="J812" s="32"/>
      <c r="K812" s="32"/>
      <c r="L812" s="31"/>
      <c r="M812" s="31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</row>
    <row r="813">
      <c r="B813" s="29"/>
      <c r="C813" s="32"/>
      <c r="D813" s="32"/>
      <c r="E813" s="32"/>
      <c r="F813" s="32"/>
      <c r="G813" s="32"/>
      <c r="H813" s="32"/>
      <c r="I813" s="32"/>
      <c r="J813" s="32"/>
      <c r="K813" s="32"/>
      <c r="L813" s="31"/>
      <c r="M813" s="31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</row>
    <row r="814">
      <c r="B814" s="29"/>
      <c r="C814" s="32"/>
      <c r="D814" s="32"/>
      <c r="E814" s="32"/>
      <c r="F814" s="32"/>
      <c r="G814" s="32"/>
      <c r="H814" s="32"/>
      <c r="I814" s="32"/>
      <c r="J814" s="32"/>
      <c r="K814" s="32"/>
      <c r="L814" s="31"/>
      <c r="M814" s="31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</row>
    <row r="815">
      <c r="B815" s="29"/>
      <c r="C815" s="32"/>
      <c r="D815" s="32"/>
      <c r="E815" s="32"/>
      <c r="F815" s="32"/>
      <c r="G815" s="32"/>
      <c r="H815" s="32"/>
      <c r="I815" s="32"/>
      <c r="J815" s="32"/>
      <c r="K815" s="32"/>
      <c r="L815" s="31"/>
      <c r="M815" s="31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</row>
    <row r="816">
      <c r="B816" s="29"/>
      <c r="C816" s="32"/>
      <c r="D816" s="32"/>
      <c r="E816" s="32"/>
      <c r="F816" s="32"/>
      <c r="G816" s="32"/>
      <c r="H816" s="32"/>
      <c r="I816" s="32"/>
      <c r="J816" s="32"/>
      <c r="K816" s="32"/>
      <c r="L816" s="31"/>
      <c r="M816" s="31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</row>
    <row r="817">
      <c r="B817" s="29"/>
      <c r="C817" s="32"/>
      <c r="D817" s="32"/>
      <c r="E817" s="32"/>
      <c r="F817" s="32"/>
      <c r="G817" s="32"/>
      <c r="H817" s="32"/>
      <c r="I817" s="32"/>
      <c r="J817" s="32"/>
      <c r="K817" s="32"/>
      <c r="L817" s="31"/>
      <c r="M817" s="31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</row>
    <row r="818">
      <c r="B818" s="29"/>
      <c r="C818" s="32"/>
      <c r="D818" s="32"/>
      <c r="E818" s="32"/>
      <c r="F818" s="32"/>
      <c r="G818" s="32"/>
      <c r="H818" s="32"/>
      <c r="I818" s="32"/>
      <c r="J818" s="32"/>
      <c r="K818" s="32"/>
      <c r="L818" s="31"/>
      <c r="M818" s="31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</row>
    <row r="819">
      <c r="B819" s="29"/>
      <c r="C819" s="32"/>
      <c r="D819" s="32"/>
      <c r="E819" s="32"/>
      <c r="F819" s="32"/>
      <c r="G819" s="32"/>
      <c r="H819" s="32"/>
      <c r="I819" s="32"/>
      <c r="J819" s="32"/>
      <c r="K819" s="32"/>
      <c r="L819" s="31"/>
      <c r="M819" s="31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</row>
    <row r="820">
      <c r="B820" s="29"/>
      <c r="C820" s="32"/>
      <c r="D820" s="32"/>
      <c r="E820" s="32"/>
      <c r="F820" s="32"/>
      <c r="G820" s="32"/>
      <c r="H820" s="32"/>
      <c r="I820" s="32"/>
      <c r="J820" s="32"/>
      <c r="K820" s="32"/>
      <c r="L820" s="31"/>
      <c r="M820" s="31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</row>
    <row r="821">
      <c r="B821" s="29"/>
      <c r="C821" s="32"/>
      <c r="D821" s="32"/>
      <c r="E821" s="32"/>
      <c r="F821" s="32"/>
      <c r="G821" s="32"/>
      <c r="H821" s="32"/>
      <c r="I821" s="32"/>
      <c r="J821" s="32"/>
      <c r="K821" s="32"/>
      <c r="L821" s="31"/>
      <c r="M821" s="31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</row>
    <row r="822">
      <c r="B822" s="29"/>
      <c r="C822" s="32"/>
      <c r="D822" s="32"/>
      <c r="E822" s="32"/>
      <c r="F822" s="32"/>
      <c r="G822" s="32"/>
      <c r="H822" s="32"/>
      <c r="I822" s="32"/>
      <c r="J822" s="32"/>
      <c r="K822" s="32"/>
      <c r="L822" s="31"/>
      <c r="M822" s="31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</row>
    <row r="823">
      <c r="B823" s="29"/>
      <c r="C823" s="32"/>
      <c r="D823" s="32"/>
      <c r="E823" s="32"/>
      <c r="F823" s="32"/>
      <c r="G823" s="32"/>
      <c r="H823" s="32"/>
      <c r="I823" s="32"/>
      <c r="J823" s="32"/>
      <c r="K823" s="32"/>
      <c r="L823" s="31"/>
      <c r="M823" s="31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</row>
    <row r="824">
      <c r="B824" s="29"/>
      <c r="C824" s="32"/>
      <c r="D824" s="32"/>
      <c r="E824" s="32"/>
      <c r="F824" s="32"/>
      <c r="G824" s="32"/>
      <c r="H824" s="32"/>
      <c r="I824" s="32"/>
      <c r="J824" s="32"/>
      <c r="K824" s="32"/>
      <c r="L824" s="31"/>
      <c r="M824" s="31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</row>
    <row r="825">
      <c r="B825" s="29"/>
      <c r="C825" s="32"/>
      <c r="D825" s="32"/>
      <c r="E825" s="32"/>
      <c r="F825" s="32"/>
      <c r="G825" s="32"/>
      <c r="H825" s="32"/>
      <c r="I825" s="32"/>
      <c r="J825" s="32"/>
      <c r="K825" s="32"/>
      <c r="L825" s="31"/>
      <c r="M825" s="31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</row>
    <row r="826">
      <c r="B826" s="29"/>
      <c r="C826" s="32"/>
      <c r="D826" s="32"/>
      <c r="E826" s="32"/>
      <c r="F826" s="32"/>
      <c r="G826" s="32"/>
      <c r="H826" s="32"/>
      <c r="I826" s="32"/>
      <c r="J826" s="32"/>
      <c r="K826" s="32"/>
      <c r="L826" s="31"/>
      <c r="M826" s="31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</row>
    <row r="827">
      <c r="B827" s="29"/>
      <c r="C827" s="32"/>
      <c r="D827" s="32"/>
      <c r="E827" s="32"/>
      <c r="F827" s="32"/>
      <c r="G827" s="32"/>
      <c r="H827" s="32"/>
      <c r="I827" s="32"/>
      <c r="J827" s="32"/>
      <c r="K827" s="32"/>
      <c r="L827" s="31"/>
      <c r="M827" s="31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</row>
    <row r="828">
      <c r="B828" s="29"/>
      <c r="C828" s="32"/>
      <c r="D828" s="32"/>
      <c r="E828" s="32"/>
      <c r="F828" s="32"/>
      <c r="G828" s="32"/>
      <c r="H828" s="32"/>
      <c r="I828" s="32"/>
      <c r="J828" s="32"/>
      <c r="K828" s="32"/>
      <c r="L828" s="31"/>
      <c r="M828" s="31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</row>
    <row r="829">
      <c r="B829" s="29"/>
      <c r="C829" s="32"/>
      <c r="D829" s="32"/>
      <c r="E829" s="32"/>
      <c r="F829" s="32"/>
      <c r="G829" s="32"/>
      <c r="H829" s="32"/>
      <c r="I829" s="32"/>
      <c r="J829" s="32"/>
      <c r="K829" s="32"/>
      <c r="L829" s="31"/>
      <c r="M829" s="31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</row>
    <row r="830">
      <c r="B830" s="29"/>
      <c r="C830" s="32"/>
      <c r="D830" s="32"/>
      <c r="E830" s="32"/>
      <c r="F830" s="32"/>
      <c r="G830" s="32"/>
      <c r="H830" s="32"/>
      <c r="I830" s="32"/>
      <c r="J830" s="32"/>
      <c r="K830" s="32"/>
      <c r="L830" s="31"/>
      <c r="M830" s="31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</row>
    <row r="831">
      <c r="B831" s="29"/>
      <c r="C831" s="32"/>
      <c r="D831" s="32"/>
      <c r="E831" s="32"/>
      <c r="F831" s="32"/>
      <c r="G831" s="32"/>
      <c r="H831" s="32"/>
      <c r="I831" s="32"/>
      <c r="J831" s="32"/>
      <c r="K831" s="32"/>
      <c r="L831" s="31"/>
      <c r="M831" s="31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</row>
    <row r="832">
      <c r="B832" s="29"/>
      <c r="C832" s="32"/>
      <c r="D832" s="32"/>
      <c r="E832" s="32"/>
      <c r="F832" s="32"/>
      <c r="G832" s="32"/>
      <c r="H832" s="32"/>
      <c r="I832" s="32"/>
      <c r="J832" s="32"/>
      <c r="K832" s="32"/>
      <c r="L832" s="31"/>
      <c r="M832" s="31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</row>
    <row r="833">
      <c r="B833" s="29"/>
      <c r="C833" s="32"/>
      <c r="D833" s="32"/>
      <c r="E833" s="32"/>
      <c r="F833" s="32"/>
      <c r="G833" s="32"/>
      <c r="H833" s="32"/>
      <c r="I833" s="32"/>
      <c r="J833" s="32"/>
      <c r="K833" s="32"/>
      <c r="L833" s="31"/>
      <c r="M833" s="31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</row>
    <row r="834">
      <c r="B834" s="29"/>
      <c r="C834" s="32"/>
      <c r="D834" s="32"/>
      <c r="E834" s="32"/>
      <c r="F834" s="32"/>
      <c r="G834" s="32"/>
      <c r="H834" s="32"/>
      <c r="I834" s="32"/>
      <c r="J834" s="32"/>
      <c r="K834" s="32"/>
      <c r="L834" s="31"/>
      <c r="M834" s="31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</row>
    <row r="835">
      <c r="B835" s="29"/>
      <c r="C835" s="32"/>
      <c r="D835" s="32"/>
      <c r="E835" s="32"/>
      <c r="F835" s="32"/>
      <c r="G835" s="32"/>
      <c r="H835" s="32"/>
      <c r="I835" s="32"/>
      <c r="J835" s="32"/>
      <c r="K835" s="32"/>
      <c r="L835" s="31"/>
      <c r="M835" s="31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</row>
    <row r="836">
      <c r="B836" s="29"/>
      <c r="C836" s="32"/>
      <c r="D836" s="32"/>
      <c r="E836" s="32"/>
      <c r="F836" s="32"/>
      <c r="G836" s="32"/>
      <c r="H836" s="32"/>
      <c r="I836" s="32"/>
      <c r="J836" s="32"/>
      <c r="K836" s="32"/>
      <c r="L836" s="31"/>
      <c r="M836" s="31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</row>
    <row r="837">
      <c r="B837" s="29"/>
      <c r="C837" s="32"/>
      <c r="D837" s="32"/>
      <c r="E837" s="32"/>
      <c r="F837" s="32"/>
      <c r="G837" s="32"/>
      <c r="H837" s="32"/>
      <c r="I837" s="32"/>
      <c r="J837" s="32"/>
      <c r="K837" s="32"/>
      <c r="L837" s="31"/>
      <c r="M837" s="31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</row>
    <row r="838">
      <c r="B838" s="29"/>
      <c r="C838" s="32"/>
      <c r="D838" s="32"/>
      <c r="E838" s="32"/>
      <c r="F838" s="32"/>
      <c r="G838" s="32"/>
      <c r="H838" s="32"/>
      <c r="I838" s="32"/>
      <c r="J838" s="32"/>
      <c r="K838" s="32"/>
      <c r="L838" s="31"/>
      <c r="M838" s="31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</row>
    <row r="839">
      <c r="B839" s="29"/>
      <c r="C839" s="32"/>
      <c r="D839" s="32"/>
      <c r="E839" s="32"/>
      <c r="F839" s="32"/>
      <c r="G839" s="32"/>
      <c r="H839" s="32"/>
      <c r="I839" s="32"/>
      <c r="J839" s="32"/>
      <c r="K839" s="32"/>
      <c r="L839" s="31"/>
      <c r="M839" s="31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</row>
    <row r="840">
      <c r="B840" s="29"/>
      <c r="C840" s="32"/>
      <c r="D840" s="32"/>
      <c r="E840" s="32"/>
      <c r="F840" s="32"/>
      <c r="G840" s="32"/>
      <c r="H840" s="32"/>
      <c r="I840" s="32"/>
      <c r="J840" s="32"/>
      <c r="K840" s="32"/>
      <c r="L840" s="31"/>
      <c r="M840" s="31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</row>
    <row r="841">
      <c r="B841" s="29"/>
      <c r="C841" s="32"/>
      <c r="D841" s="32"/>
      <c r="E841" s="32"/>
      <c r="F841" s="32"/>
      <c r="G841" s="32"/>
      <c r="H841" s="32"/>
      <c r="I841" s="32"/>
      <c r="J841" s="32"/>
      <c r="K841" s="32"/>
      <c r="L841" s="31"/>
      <c r="M841" s="31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</row>
    <row r="842">
      <c r="B842" s="29"/>
      <c r="C842" s="32"/>
      <c r="D842" s="32"/>
      <c r="E842" s="32"/>
      <c r="F842" s="32"/>
      <c r="G842" s="32"/>
      <c r="H842" s="32"/>
      <c r="I842" s="32"/>
      <c r="J842" s="32"/>
      <c r="K842" s="32"/>
      <c r="L842" s="31"/>
      <c r="M842" s="31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</row>
    <row r="843">
      <c r="B843" s="29"/>
      <c r="C843" s="32"/>
      <c r="D843" s="32"/>
      <c r="E843" s="32"/>
      <c r="F843" s="32"/>
      <c r="G843" s="32"/>
      <c r="H843" s="32"/>
      <c r="I843" s="32"/>
      <c r="J843" s="32"/>
      <c r="K843" s="32"/>
      <c r="L843" s="31"/>
      <c r="M843" s="31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</row>
    <row r="844">
      <c r="B844" s="29"/>
      <c r="C844" s="32"/>
      <c r="D844" s="32"/>
      <c r="E844" s="32"/>
      <c r="F844" s="32"/>
      <c r="G844" s="32"/>
      <c r="H844" s="32"/>
      <c r="I844" s="32"/>
      <c r="J844" s="32"/>
      <c r="K844" s="32"/>
      <c r="L844" s="31"/>
      <c r="M844" s="31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</row>
    <row r="845">
      <c r="B845" s="29"/>
      <c r="C845" s="32"/>
      <c r="D845" s="32"/>
      <c r="E845" s="32"/>
      <c r="F845" s="32"/>
      <c r="G845" s="32"/>
      <c r="H845" s="32"/>
      <c r="I845" s="32"/>
      <c r="J845" s="32"/>
      <c r="K845" s="32"/>
      <c r="L845" s="31"/>
      <c r="M845" s="31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</row>
    <row r="846">
      <c r="B846" s="29"/>
      <c r="C846" s="32"/>
      <c r="D846" s="32"/>
      <c r="E846" s="32"/>
      <c r="F846" s="32"/>
      <c r="G846" s="32"/>
      <c r="H846" s="32"/>
      <c r="I846" s="32"/>
      <c r="J846" s="32"/>
      <c r="K846" s="32"/>
      <c r="L846" s="31"/>
      <c r="M846" s="31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</row>
    <row r="847">
      <c r="B847" s="29"/>
      <c r="C847" s="32"/>
      <c r="D847" s="32"/>
      <c r="E847" s="32"/>
      <c r="F847" s="32"/>
      <c r="G847" s="32"/>
      <c r="H847" s="32"/>
      <c r="I847" s="32"/>
      <c r="J847" s="32"/>
      <c r="K847" s="32"/>
      <c r="L847" s="31"/>
      <c r="M847" s="31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</row>
    <row r="848">
      <c r="B848" s="29"/>
      <c r="C848" s="32"/>
      <c r="D848" s="32"/>
      <c r="E848" s="32"/>
      <c r="F848" s="32"/>
      <c r="G848" s="32"/>
      <c r="H848" s="32"/>
      <c r="I848" s="32"/>
      <c r="J848" s="32"/>
      <c r="K848" s="32"/>
      <c r="L848" s="31"/>
      <c r="M848" s="31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</row>
    <row r="849">
      <c r="B849" s="29"/>
      <c r="C849" s="32"/>
      <c r="D849" s="32"/>
      <c r="E849" s="32"/>
      <c r="F849" s="32"/>
      <c r="G849" s="32"/>
      <c r="H849" s="32"/>
      <c r="I849" s="32"/>
      <c r="J849" s="32"/>
      <c r="K849" s="32"/>
      <c r="L849" s="31"/>
      <c r="M849" s="31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</row>
    <row r="850">
      <c r="B850" s="29"/>
      <c r="C850" s="32"/>
      <c r="D850" s="32"/>
      <c r="E850" s="32"/>
      <c r="F850" s="32"/>
      <c r="G850" s="32"/>
      <c r="H850" s="32"/>
      <c r="I850" s="32"/>
      <c r="J850" s="32"/>
      <c r="K850" s="32"/>
      <c r="L850" s="31"/>
      <c r="M850" s="31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</row>
    <row r="851">
      <c r="B851" s="29"/>
      <c r="C851" s="32"/>
      <c r="D851" s="32"/>
      <c r="E851" s="32"/>
      <c r="F851" s="32"/>
      <c r="G851" s="32"/>
      <c r="H851" s="32"/>
      <c r="I851" s="32"/>
      <c r="J851" s="32"/>
      <c r="K851" s="32"/>
      <c r="L851" s="31"/>
      <c r="M851" s="31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</row>
    <row r="852">
      <c r="B852" s="29"/>
      <c r="C852" s="32"/>
      <c r="D852" s="32"/>
      <c r="E852" s="32"/>
      <c r="F852" s="32"/>
      <c r="G852" s="32"/>
      <c r="H852" s="32"/>
      <c r="I852" s="32"/>
      <c r="J852" s="32"/>
      <c r="K852" s="32"/>
      <c r="L852" s="31"/>
      <c r="M852" s="31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</row>
    <row r="853">
      <c r="B853" s="29"/>
      <c r="C853" s="32"/>
      <c r="D853" s="32"/>
      <c r="E853" s="32"/>
      <c r="F853" s="32"/>
      <c r="G853" s="32"/>
      <c r="H853" s="32"/>
      <c r="I853" s="32"/>
      <c r="J853" s="32"/>
      <c r="K853" s="32"/>
      <c r="L853" s="31"/>
      <c r="M853" s="31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</row>
    <row r="854">
      <c r="B854" s="29"/>
      <c r="C854" s="32"/>
      <c r="D854" s="32"/>
      <c r="E854" s="32"/>
      <c r="F854" s="32"/>
      <c r="G854" s="32"/>
      <c r="H854" s="32"/>
      <c r="I854" s="32"/>
      <c r="J854" s="32"/>
      <c r="K854" s="32"/>
      <c r="L854" s="31"/>
      <c r="M854" s="31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</row>
    <row r="855">
      <c r="B855" s="29"/>
      <c r="C855" s="32"/>
      <c r="D855" s="32"/>
      <c r="E855" s="32"/>
      <c r="F855" s="32"/>
      <c r="G855" s="32"/>
      <c r="H855" s="32"/>
      <c r="I855" s="32"/>
      <c r="J855" s="32"/>
      <c r="K855" s="32"/>
      <c r="L855" s="31"/>
      <c r="M855" s="31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</row>
    <row r="856">
      <c r="B856" s="29"/>
      <c r="C856" s="32"/>
      <c r="D856" s="32"/>
      <c r="E856" s="32"/>
      <c r="F856" s="32"/>
      <c r="G856" s="32"/>
      <c r="H856" s="32"/>
      <c r="I856" s="32"/>
      <c r="J856" s="32"/>
      <c r="K856" s="32"/>
      <c r="L856" s="31"/>
      <c r="M856" s="31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</row>
    <row r="857">
      <c r="B857" s="29"/>
      <c r="C857" s="32"/>
      <c r="D857" s="32"/>
      <c r="E857" s="32"/>
      <c r="F857" s="32"/>
      <c r="G857" s="32"/>
      <c r="H857" s="32"/>
      <c r="I857" s="32"/>
      <c r="J857" s="32"/>
      <c r="K857" s="32"/>
      <c r="L857" s="31"/>
      <c r="M857" s="31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</row>
    <row r="858">
      <c r="B858" s="29"/>
      <c r="C858" s="32"/>
      <c r="D858" s="32"/>
      <c r="E858" s="32"/>
      <c r="F858" s="32"/>
      <c r="G858" s="32"/>
      <c r="H858" s="32"/>
      <c r="I858" s="32"/>
      <c r="J858" s="32"/>
      <c r="K858" s="32"/>
      <c r="L858" s="31"/>
      <c r="M858" s="31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</row>
    <row r="859">
      <c r="B859" s="29"/>
      <c r="C859" s="32"/>
      <c r="D859" s="32"/>
      <c r="E859" s="32"/>
      <c r="F859" s="32"/>
      <c r="G859" s="32"/>
      <c r="H859" s="32"/>
      <c r="I859" s="32"/>
      <c r="J859" s="32"/>
      <c r="K859" s="32"/>
      <c r="L859" s="31"/>
      <c r="M859" s="31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</row>
    <row r="860">
      <c r="B860" s="29"/>
      <c r="C860" s="32"/>
      <c r="D860" s="32"/>
      <c r="E860" s="32"/>
      <c r="F860" s="32"/>
      <c r="G860" s="32"/>
      <c r="H860" s="32"/>
      <c r="I860" s="32"/>
      <c r="J860" s="32"/>
      <c r="K860" s="32"/>
      <c r="L860" s="31"/>
      <c r="M860" s="31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</row>
    <row r="861">
      <c r="B861" s="29"/>
      <c r="C861" s="32"/>
      <c r="D861" s="32"/>
      <c r="E861" s="32"/>
      <c r="F861" s="32"/>
      <c r="G861" s="32"/>
      <c r="H861" s="32"/>
      <c r="I861" s="32"/>
      <c r="J861" s="32"/>
      <c r="K861" s="32"/>
      <c r="L861" s="31"/>
      <c r="M861" s="31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</row>
    <row r="862">
      <c r="B862" s="29"/>
      <c r="C862" s="32"/>
      <c r="D862" s="32"/>
      <c r="E862" s="32"/>
      <c r="F862" s="32"/>
      <c r="G862" s="32"/>
      <c r="H862" s="32"/>
      <c r="I862" s="32"/>
      <c r="J862" s="32"/>
      <c r="K862" s="32"/>
      <c r="L862" s="31"/>
      <c r="M862" s="31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</row>
    <row r="863">
      <c r="B863" s="29"/>
      <c r="C863" s="32"/>
      <c r="D863" s="32"/>
      <c r="E863" s="32"/>
      <c r="F863" s="32"/>
      <c r="G863" s="32"/>
      <c r="H863" s="32"/>
      <c r="I863" s="32"/>
      <c r="J863" s="32"/>
      <c r="K863" s="32"/>
      <c r="L863" s="31"/>
      <c r="M863" s="31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</row>
    <row r="864">
      <c r="B864" s="29"/>
      <c r="C864" s="32"/>
      <c r="D864" s="32"/>
      <c r="E864" s="32"/>
      <c r="F864" s="32"/>
      <c r="G864" s="32"/>
      <c r="H864" s="32"/>
      <c r="I864" s="32"/>
      <c r="J864" s="32"/>
      <c r="K864" s="32"/>
      <c r="L864" s="31"/>
      <c r="M864" s="31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</row>
    <row r="865">
      <c r="B865" s="29"/>
      <c r="C865" s="32"/>
      <c r="D865" s="32"/>
      <c r="E865" s="32"/>
      <c r="F865" s="32"/>
      <c r="G865" s="32"/>
      <c r="H865" s="32"/>
      <c r="I865" s="32"/>
      <c r="J865" s="32"/>
      <c r="K865" s="32"/>
      <c r="L865" s="31"/>
      <c r="M865" s="31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</row>
    <row r="866">
      <c r="B866" s="29"/>
      <c r="C866" s="32"/>
      <c r="D866" s="32"/>
      <c r="E866" s="32"/>
      <c r="F866" s="32"/>
      <c r="G866" s="32"/>
      <c r="H866" s="32"/>
      <c r="I866" s="32"/>
      <c r="J866" s="32"/>
      <c r="K866" s="32"/>
      <c r="L866" s="31"/>
      <c r="M866" s="31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</row>
    <row r="867">
      <c r="B867" s="29"/>
      <c r="C867" s="32"/>
      <c r="D867" s="32"/>
      <c r="E867" s="32"/>
      <c r="F867" s="32"/>
      <c r="G867" s="32"/>
      <c r="H867" s="32"/>
      <c r="I867" s="32"/>
      <c r="J867" s="32"/>
      <c r="K867" s="32"/>
      <c r="L867" s="31"/>
      <c r="M867" s="31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</row>
    <row r="868">
      <c r="B868" s="29"/>
      <c r="C868" s="32"/>
      <c r="D868" s="32"/>
      <c r="E868" s="32"/>
      <c r="F868" s="32"/>
      <c r="G868" s="32"/>
      <c r="H868" s="32"/>
      <c r="I868" s="32"/>
      <c r="J868" s="32"/>
      <c r="K868" s="32"/>
      <c r="L868" s="31"/>
      <c r="M868" s="31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</row>
    <row r="869">
      <c r="B869" s="29"/>
      <c r="C869" s="32"/>
      <c r="D869" s="32"/>
      <c r="E869" s="32"/>
      <c r="F869" s="32"/>
      <c r="G869" s="32"/>
      <c r="H869" s="32"/>
      <c r="I869" s="32"/>
      <c r="J869" s="32"/>
      <c r="K869" s="32"/>
      <c r="L869" s="31"/>
      <c r="M869" s="31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</row>
    <row r="870">
      <c r="B870" s="29"/>
      <c r="C870" s="32"/>
      <c r="D870" s="32"/>
      <c r="E870" s="32"/>
      <c r="F870" s="32"/>
      <c r="G870" s="32"/>
      <c r="H870" s="32"/>
      <c r="I870" s="32"/>
      <c r="J870" s="32"/>
      <c r="K870" s="32"/>
      <c r="L870" s="31"/>
      <c r="M870" s="31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</row>
    <row r="871">
      <c r="B871" s="29"/>
      <c r="C871" s="32"/>
      <c r="D871" s="32"/>
      <c r="E871" s="32"/>
      <c r="F871" s="32"/>
      <c r="G871" s="32"/>
      <c r="H871" s="32"/>
      <c r="I871" s="32"/>
      <c r="J871" s="32"/>
      <c r="K871" s="32"/>
      <c r="L871" s="31"/>
      <c r="M871" s="31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</row>
    <row r="872">
      <c r="B872" s="29"/>
      <c r="C872" s="32"/>
      <c r="D872" s="32"/>
      <c r="E872" s="32"/>
      <c r="F872" s="32"/>
      <c r="G872" s="32"/>
      <c r="H872" s="32"/>
      <c r="I872" s="32"/>
      <c r="J872" s="32"/>
      <c r="K872" s="32"/>
      <c r="L872" s="31"/>
      <c r="M872" s="31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</row>
    <row r="873">
      <c r="B873" s="29"/>
      <c r="C873" s="32"/>
      <c r="D873" s="32"/>
      <c r="E873" s="32"/>
      <c r="F873" s="32"/>
      <c r="G873" s="32"/>
      <c r="H873" s="32"/>
      <c r="I873" s="32"/>
      <c r="J873" s="32"/>
      <c r="K873" s="32"/>
      <c r="L873" s="31"/>
      <c r="M873" s="31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</row>
    <row r="874">
      <c r="B874" s="29"/>
      <c r="C874" s="32"/>
      <c r="D874" s="32"/>
      <c r="E874" s="32"/>
      <c r="F874" s="32"/>
      <c r="G874" s="32"/>
      <c r="H874" s="32"/>
      <c r="I874" s="32"/>
      <c r="J874" s="32"/>
      <c r="K874" s="32"/>
      <c r="L874" s="31"/>
      <c r="M874" s="31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</row>
    <row r="875">
      <c r="B875" s="29"/>
      <c r="C875" s="32"/>
      <c r="D875" s="32"/>
      <c r="E875" s="32"/>
      <c r="F875" s="32"/>
      <c r="G875" s="32"/>
      <c r="H875" s="32"/>
      <c r="I875" s="32"/>
      <c r="J875" s="32"/>
      <c r="K875" s="32"/>
      <c r="L875" s="31"/>
      <c r="M875" s="31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</row>
    <row r="876">
      <c r="B876" s="29"/>
      <c r="C876" s="32"/>
      <c r="D876" s="32"/>
      <c r="E876" s="32"/>
      <c r="F876" s="32"/>
      <c r="G876" s="32"/>
      <c r="H876" s="32"/>
      <c r="I876" s="32"/>
      <c r="J876" s="32"/>
      <c r="K876" s="32"/>
      <c r="L876" s="31"/>
      <c r="M876" s="31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</row>
    <row r="877">
      <c r="B877" s="29"/>
      <c r="C877" s="32"/>
      <c r="D877" s="32"/>
      <c r="E877" s="32"/>
      <c r="F877" s="32"/>
      <c r="G877" s="32"/>
      <c r="H877" s="32"/>
      <c r="I877" s="32"/>
      <c r="J877" s="32"/>
      <c r="K877" s="32"/>
      <c r="L877" s="31"/>
      <c r="M877" s="31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</row>
    <row r="878">
      <c r="B878" s="29"/>
      <c r="C878" s="32"/>
      <c r="D878" s="32"/>
      <c r="E878" s="32"/>
      <c r="F878" s="32"/>
      <c r="G878" s="32"/>
      <c r="H878" s="32"/>
      <c r="I878" s="32"/>
      <c r="J878" s="32"/>
      <c r="K878" s="32"/>
      <c r="L878" s="31"/>
      <c r="M878" s="31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</row>
    <row r="879">
      <c r="B879" s="29"/>
      <c r="C879" s="32"/>
      <c r="D879" s="32"/>
      <c r="E879" s="32"/>
      <c r="F879" s="32"/>
      <c r="G879" s="32"/>
      <c r="H879" s="32"/>
      <c r="I879" s="32"/>
      <c r="J879" s="32"/>
      <c r="K879" s="32"/>
      <c r="L879" s="31"/>
      <c r="M879" s="31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</row>
    <row r="880">
      <c r="B880" s="29"/>
      <c r="C880" s="32"/>
      <c r="D880" s="32"/>
      <c r="E880" s="32"/>
      <c r="F880" s="32"/>
      <c r="G880" s="32"/>
      <c r="H880" s="32"/>
      <c r="I880" s="32"/>
      <c r="J880" s="32"/>
      <c r="K880" s="32"/>
      <c r="L880" s="31"/>
      <c r="M880" s="31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</row>
    <row r="881">
      <c r="B881" s="29"/>
      <c r="C881" s="32"/>
      <c r="D881" s="32"/>
      <c r="E881" s="32"/>
      <c r="F881" s="32"/>
      <c r="G881" s="32"/>
      <c r="H881" s="32"/>
      <c r="I881" s="32"/>
      <c r="J881" s="32"/>
      <c r="K881" s="32"/>
      <c r="L881" s="31"/>
      <c r="M881" s="31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</row>
    <row r="882">
      <c r="B882" s="29"/>
      <c r="C882" s="32"/>
      <c r="D882" s="32"/>
      <c r="E882" s="32"/>
      <c r="F882" s="32"/>
      <c r="G882" s="32"/>
      <c r="H882" s="32"/>
      <c r="I882" s="32"/>
      <c r="J882" s="32"/>
      <c r="K882" s="32"/>
      <c r="L882" s="31"/>
      <c r="M882" s="31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</row>
    <row r="883">
      <c r="B883" s="29"/>
      <c r="C883" s="32"/>
      <c r="D883" s="32"/>
      <c r="E883" s="32"/>
      <c r="F883" s="32"/>
      <c r="G883" s="32"/>
      <c r="H883" s="32"/>
      <c r="I883" s="32"/>
      <c r="J883" s="32"/>
      <c r="K883" s="32"/>
      <c r="L883" s="31"/>
      <c r="M883" s="31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</row>
    <row r="884">
      <c r="B884" s="29"/>
      <c r="C884" s="32"/>
      <c r="D884" s="32"/>
      <c r="E884" s="32"/>
      <c r="F884" s="32"/>
      <c r="G884" s="32"/>
      <c r="H884" s="32"/>
      <c r="I884" s="32"/>
      <c r="J884" s="32"/>
      <c r="K884" s="32"/>
      <c r="L884" s="31"/>
      <c r="M884" s="31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</row>
    <row r="885">
      <c r="B885" s="29"/>
      <c r="C885" s="32"/>
      <c r="D885" s="32"/>
      <c r="E885" s="32"/>
      <c r="F885" s="32"/>
      <c r="G885" s="32"/>
      <c r="H885" s="32"/>
      <c r="I885" s="32"/>
      <c r="J885" s="32"/>
      <c r="K885" s="32"/>
      <c r="L885" s="31"/>
      <c r="M885" s="31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</row>
    <row r="886">
      <c r="B886" s="29"/>
      <c r="C886" s="32"/>
      <c r="D886" s="32"/>
      <c r="E886" s="32"/>
      <c r="F886" s="32"/>
      <c r="G886" s="32"/>
      <c r="H886" s="32"/>
      <c r="I886" s="32"/>
      <c r="J886" s="32"/>
      <c r="K886" s="32"/>
      <c r="L886" s="31"/>
      <c r="M886" s="31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</row>
    <row r="887">
      <c r="B887" s="29"/>
      <c r="C887" s="32"/>
      <c r="D887" s="32"/>
      <c r="E887" s="32"/>
      <c r="F887" s="32"/>
      <c r="G887" s="32"/>
      <c r="H887" s="32"/>
      <c r="I887" s="32"/>
      <c r="J887" s="32"/>
      <c r="K887" s="32"/>
      <c r="L887" s="31"/>
      <c r="M887" s="31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</row>
    <row r="888">
      <c r="B888" s="29"/>
      <c r="C888" s="32"/>
      <c r="D888" s="32"/>
      <c r="E888" s="32"/>
      <c r="F888" s="32"/>
      <c r="G888" s="32"/>
      <c r="H888" s="32"/>
      <c r="I888" s="32"/>
      <c r="J888" s="32"/>
      <c r="K888" s="32"/>
      <c r="L888" s="31"/>
      <c r="M888" s="31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</row>
    <row r="889">
      <c r="B889" s="29"/>
      <c r="C889" s="32"/>
      <c r="D889" s="32"/>
      <c r="E889" s="32"/>
      <c r="F889" s="32"/>
      <c r="G889" s="32"/>
      <c r="H889" s="32"/>
      <c r="I889" s="32"/>
      <c r="J889" s="32"/>
      <c r="K889" s="32"/>
      <c r="L889" s="31"/>
      <c r="M889" s="31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</row>
    <row r="890">
      <c r="B890" s="29"/>
      <c r="C890" s="32"/>
      <c r="D890" s="32"/>
      <c r="E890" s="32"/>
      <c r="F890" s="32"/>
      <c r="G890" s="32"/>
      <c r="H890" s="32"/>
      <c r="I890" s="32"/>
      <c r="J890" s="32"/>
      <c r="K890" s="32"/>
      <c r="L890" s="31"/>
      <c r="M890" s="31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</row>
    <row r="891">
      <c r="B891" s="29"/>
      <c r="C891" s="32"/>
      <c r="D891" s="32"/>
      <c r="E891" s="32"/>
      <c r="F891" s="32"/>
      <c r="G891" s="32"/>
      <c r="H891" s="32"/>
      <c r="I891" s="32"/>
      <c r="J891" s="32"/>
      <c r="K891" s="32"/>
      <c r="L891" s="31"/>
      <c r="M891" s="31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</row>
    <row r="892">
      <c r="B892" s="29"/>
      <c r="C892" s="32"/>
      <c r="D892" s="32"/>
      <c r="E892" s="32"/>
      <c r="F892" s="32"/>
      <c r="G892" s="32"/>
      <c r="H892" s="32"/>
      <c r="I892" s="32"/>
      <c r="J892" s="32"/>
      <c r="K892" s="32"/>
      <c r="L892" s="31"/>
      <c r="M892" s="31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</row>
    <row r="893">
      <c r="B893" s="29"/>
      <c r="C893" s="32"/>
      <c r="D893" s="32"/>
      <c r="E893" s="32"/>
      <c r="F893" s="32"/>
      <c r="G893" s="32"/>
      <c r="H893" s="32"/>
      <c r="I893" s="32"/>
      <c r="J893" s="32"/>
      <c r="K893" s="32"/>
      <c r="L893" s="31"/>
      <c r="M893" s="31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</row>
    <row r="894">
      <c r="B894" s="29"/>
      <c r="C894" s="32"/>
      <c r="D894" s="32"/>
      <c r="E894" s="32"/>
      <c r="F894" s="32"/>
      <c r="G894" s="32"/>
      <c r="H894" s="32"/>
      <c r="I894" s="32"/>
      <c r="J894" s="32"/>
      <c r="K894" s="32"/>
      <c r="L894" s="31"/>
      <c r="M894" s="31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</row>
    <row r="895">
      <c r="B895" s="29"/>
      <c r="C895" s="32"/>
      <c r="D895" s="32"/>
      <c r="E895" s="32"/>
      <c r="F895" s="32"/>
      <c r="G895" s="32"/>
      <c r="H895" s="32"/>
      <c r="I895" s="32"/>
      <c r="J895" s="32"/>
      <c r="K895" s="32"/>
      <c r="L895" s="31"/>
      <c r="M895" s="31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</row>
    <row r="896">
      <c r="B896" s="29"/>
      <c r="C896" s="32"/>
      <c r="D896" s="32"/>
      <c r="E896" s="32"/>
      <c r="F896" s="32"/>
      <c r="G896" s="32"/>
      <c r="H896" s="32"/>
      <c r="I896" s="32"/>
      <c r="J896" s="32"/>
      <c r="K896" s="32"/>
      <c r="L896" s="31"/>
      <c r="M896" s="31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</row>
    <row r="897">
      <c r="B897" s="29"/>
      <c r="C897" s="32"/>
      <c r="D897" s="32"/>
      <c r="E897" s="32"/>
      <c r="F897" s="32"/>
      <c r="G897" s="32"/>
      <c r="H897" s="32"/>
      <c r="I897" s="32"/>
      <c r="J897" s="32"/>
      <c r="K897" s="32"/>
      <c r="L897" s="31"/>
      <c r="M897" s="31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</row>
    <row r="898">
      <c r="B898" s="29"/>
      <c r="C898" s="32"/>
      <c r="D898" s="32"/>
      <c r="E898" s="32"/>
      <c r="F898" s="32"/>
      <c r="G898" s="32"/>
      <c r="H898" s="32"/>
      <c r="I898" s="32"/>
      <c r="J898" s="32"/>
      <c r="K898" s="32"/>
      <c r="L898" s="31"/>
      <c r="M898" s="31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</row>
    <row r="899">
      <c r="B899" s="29"/>
      <c r="C899" s="32"/>
      <c r="D899" s="32"/>
      <c r="E899" s="32"/>
      <c r="F899" s="32"/>
      <c r="G899" s="32"/>
      <c r="H899" s="32"/>
      <c r="I899" s="32"/>
      <c r="J899" s="32"/>
      <c r="K899" s="32"/>
      <c r="L899" s="31"/>
      <c r="M899" s="31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</row>
    <row r="900">
      <c r="B900" s="29"/>
      <c r="C900" s="32"/>
      <c r="D900" s="32"/>
      <c r="E900" s="32"/>
      <c r="F900" s="32"/>
      <c r="G900" s="32"/>
      <c r="H900" s="32"/>
      <c r="I900" s="32"/>
      <c r="J900" s="32"/>
      <c r="K900" s="32"/>
      <c r="L900" s="31"/>
      <c r="M900" s="31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</row>
    <row r="901">
      <c r="B901" s="29"/>
      <c r="C901" s="32"/>
      <c r="D901" s="32"/>
      <c r="E901" s="32"/>
      <c r="F901" s="32"/>
      <c r="G901" s="32"/>
      <c r="H901" s="32"/>
      <c r="I901" s="32"/>
      <c r="J901" s="32"/>
      <c r="K901" s="32"/>
      <c r="L901" s="31"/>
      <c r="M901" s="31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</row>
    <row r="902">
      <c r="B902" s="29"/>
      <c r="C902" s="32"/>
      <c r="D902" s="32"/>
      <c r="E902" s="32"/>
      <c r="F902" s="32"/>
      <c r="G902" s="32"/>
      <c r="H902" s="32"/>
      <c r="I902" s="32"/>
      <c r="J902" s="32"/>
      <c r="K902" s="32"/>
      <c r="L902" s="31"/>
      <c r="M902" s="31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</row>
    <row r="903">
      <c r="B903" s="29"/>
      <c r="C903" s="32"/>
      <c r="D903" s="32"/>
      <c r="E903" s="32"/>
      <c r="F903" s="32"/>
      <c r="G903" s="32"/>
      <c r="H903" s="32"/>
      <c r="I903" s="32"/>
      <c r="J903" s="32"/>
      <c r="K903" s="32"/>
      <c r="L903" s="31"/>
      <c r="M903" s="31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</row>
    <row r="904">
      <c r="B904" s="29"/>
      <c r="C904" s="32"/>
      <c r="D904" s="32"/>
      <c r="E904" s="32"/>
      <c r="F904" s="32"/>
      <c r="G904" s="32"/>
      <c r="H904" s="32"/>
      <c r="I904" s="32"/>
      <c r="J904" s="32"/>
      <c r="K904" s="32"/>
      <c r="L904" s="31"/>
      <c r="M904" s="31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</row>
    <row r="905">
      <c r="B905" s="29"/>
      <c r="C905" s="32"/>
      <c r="D905" s="32"/>
      <c r="E905" s="32"/>
      <c r="F905" s="32"/>
      <c r="G905" s="32"/>
      <c r="H905" s="32"/>
      <c r="I905" s="32"/>
      <c r="J905" s="32"/>
      <c r="K905" s="32"/>
      <c r="L905" s="31"/>
      <c r="M905" s="31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</row>
    <row r="906">
      <c r="B906" s="29"/>
      <c r="C906" s="32"/>
      <c r="D906" s="32"/>
      <c r="E906" s="32"/>
      <c r="F906" s="32"/>
      <c r="G906" s="32"/>
      <c r="H906" s="32"/>
      <c r="I906" s="32"/>
      <c r="J906" s="32"/>
      <c r="K906" s="32"/>
      <c r="L906" s="31"/>
      <c r="M906" s="31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</row>
    <row r="907">
      <c r="B907" s="29"/>
      <c r="C907" s="32"/>
      <c r="D907" s="32"/>
      <c r="E907" s="32"/>
      <c r="F907" s="32"/>
      <c r="G907" s="32"/>
      <c r="H907" s="32"/>
      <c r="I907" s="32"/>
      <c r="J907" s="32"/>
      <c r="K907" s="32"/>
      <c r="L907" s="31"/>
      <c r="M907" s="31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</row>
    <row r="908">
      <c r="B908" s="29"/>
      <c r="C908" s="32"/>
      <c r="D908" s="32"/>
      <c r="E908" s="32"/>
      <c r="F908" s="32"/>
      <c r="G908" s="32"/>
      <c r="H908" s="32"/>
      <c r="I908" s="32"/>
      <c r="J908" s="32"/>
      <c r="K908" s="32"/>
      <c r="L908" s="31"/>
      <c r="M908" s="31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</row>
    <row r="909">
      <c r="B909" s="29"/>
      <c r="C909" s="32"/>
      <c r="D909" s="32"/>
      <c r="E909" s="32"/>
      <c r="F909" s="32"/>
      <c r="G909" s="32"/>
      <c r="H909" s="32"/>
      <c r="I909" s="32"/>
      <c r="J909" s="32"/>
      <c r="K909" s="32"/>
      <c r="L909" s="31"/>
      <c r="M909" s="31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</row>
    <row r="910">
      <c r="B910" s="29"/>
      <c r="C910" s="32"/>
      <c r="D910" s="32"/>
      <c r="E910" s="32"/>
      <c r="F910" s="32"/>
      <c r="G910" s="32"/>
      <c r="H910" s="32"/>
      <c r="I910" s="32"/>
      <c r="J910" s="32"/>
      <c r="K910" s="32"/>
      <c r="L910" s="31"/>
      <c r="M910" s="31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</row>
    <row r="911">
      <c r="B911" s="29"/>
      <c r="C911" s="32"/>
      <c r="D911" s="32"/>
      <c r="E911" s="32"/>
      <c r="F911" s="32"/>
      <c r="G911" s="32"/>
      <c r="H911" s="32"/>
      <c r="I911" s="32"/>
      <c r="J911" s="32"/>
      <c r="K911" s="32"/>
      <c r="L911" s="31"/>
      <c r="M911" s="31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</row>
    <row r="912">
      <c r="B912" s="29"/>
      <c r="C912" s="32"/>
      <c r="D912" s="32"/>
      <c r="E912" s="32"/>
      <c r="F912" s="32"/>
      <c r="G912" s="32"/>
      <c r="H912" s="32"/>
      <c r="I912" s="32"/>
      <c r="J912" s="32"/>
      <c r="K912" s="32"/>
      <c r="L912" s="31"/>
      <c r="M912" s="31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</row>
    <row r="913">
      <c r="B913" s="29"/>
      <c r="C913" s="32"/>
      <c r="D913" s="32"/>
      <c r="E913" s="32"/>
      <c r="F913" s="32"/>
      <c r="G913" s="32"/>
      <c r="H913" s="32"/>
      <c r="I913" s="32"/>
      <c r="J913" s="32"/>
      <c r="K913" s="32"/>
      <c r="L913" s="31"/>
      <c r="M913" s="31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</row>
    <row r="914">
      <c r="B914" s="29"/>
      <c r="C914" s="32"/>
      <c r="D914" s="32"/>
      <c r="E914" s="32"/>
      <c r="F914" s="32"/>
      <c r="G914" s="32"/>
      <c r="H914" s="32"/>
      <c r="I914" s="32"/>
      <c r="J914" s="32"/>
      <c r="K914" s="32"/>
      <c r="L914" s="31"/>
      <c r="M914" s="31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</row>
    <row r="915">
      <c r="B915" s="29"/>
      <c r="C915" s="32"/>
      <c r="D915" s="32"/>
      <c r="E915" s="32"/>
      <c r="F915" s="32"/>
      <c r="G915" s="32"/>
      <c r="H915" s="32"/>
      <c r="I915" s="32"/>
      <c r="J915" s="32"/>
      <c r="K915" s="32"/>
      <c r="L915" s="31"/>
      <c r="M915" s="31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</row>
    <row r="916">
      <c r="B916" s="29"/>
      <c r="C916" s="32"/>
      <c r="D916" s="32"/>
      <c r="E916" s="32"/>
      <c r="F916" s="32"/>
      <c r="G916" s="32"/>
      <c r="H916" s="32"/>
      <c r="I916" s="32"/>
      <c r="J916" s="32"/>
      <c r="K916" s="32"/>
      <c r="L916" s="31"/>
      <c r="M916" s="31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</row>
    <row r="917">
      <c r="B917" s="29"/>
      <c r="C917" s="32"/>
      <c r="D917" s="32"/>
      <c r="E917" s="32"/>
      <c r="F917" s="32"/>
      <c r="G917" s="32"/>
      <c r="H917" s="32"/>
      <c r="I917" s="32"/>
      <c r="J917" s="32"/>
      <c r="K917" s="32"/>
      <c r="L917" s="31"/>
      <c r="M917" s="31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</row>
    <row r="918">
      <c r="B918" s="29"/>
      <c r="C918" s="32"/>
      <c r="D918" s="32"/>
      <c r="E918" s="32"/>
      <c r="F918" s="32"/>
      <c r="G918" s="32"/>
      <c r="H918" s="32"/>
      <c r="I918" s="32"/>
      <c r="J918" s="32"/>
      <c r="K918" s="32"/>
      <c r="L918" s="31"/>
      <c r="M918" s="31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</row>
    <row r="919">
      <c r="B919" s="29"/>
      <c r="C919" s="32"/>
      <c r="D919" s="32"/>
      <c r="E919" s="32"/>
      <c r="F919" s="32"/>
      <c r="G919" s="32"/>
      <c r="H919" s="32"/>
      <c r="I919" s="32"/>
      <c r="J919" s="32"/>
      <c r="K919" s="32"/>
      <c r="L919" s="31"/>
      <c r="M919" s="31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</row>
    <row r="920">
      <c r="B920" s="29"/>
      <c r="C920" s="32"/>
      <c r="D920" s="32"/>
      <c r="E920" s="32"/>
      <c r="F920" s="32"/>
      <c r="G920" s="32"/>
      <c r="H920" s="32"/>
      <c r="I920" s="32"/>
      <c r="J920" s="32"/>
      <c r="K920" s="32"/>
      <c r="L920" s="31"/>
      <c r="M920" s="31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</row>
    <row r="921">
      <c r="B921" s="29"/>
      <c r="C921" s="32"/>
      <c r="D921" s="32"/>
      <c r="E921" s="32"/>
      <c r="F921" s="32"/>
      <c r="G921" s="32"/>
      <c r="H921" s="32"/>
      <c r="I921" s="32"/>
      <c r="J921" s="32"/>
      <c r="K921" s="32"/>
      <c r="L921" s="31"/>
      <c r="M921" s="31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</row>
    <row r="922">
      <c r="B922" s="29"/>
      <c r="C922" s="32"/>
      <c r="D922" s="32"/>
      <c r="E922" s="32"/>
      <c r="F922" s="32"/>
      <c r="G922" s="32"/>
      <c r="H922" s="32"/>
      <c r="I922" s="32"/>
      <c r="J922" s="32"/>
      <c r="K922" s="32"/>
      <c r="L922" s="31"/>
      <c r="M922" s="31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</row>
    <row r="923">
      <c r="B923" s="29"/>
      <c r="C923" s="32"/>
      <c r="D923" s="32"/>
      <c r="E923" s="32"/>
      <c r="F923" s="32"/>
      <c r="G923" s="32"/>
      <c r="H923" s="32"/>
      <c r="I923" s="32"/>
      <c r="J923" s="32"/>
      <c r="K923" s="32"/>
      <c r="L923" s="31"/>
      <c r="M923" s="31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</row>
    <row r="924">
      <c r="B924" s="29"/>
      <c r="C924" s="32"/>
      <c r="D924" s="32"/>
      <c r="E924" s="32"/>
      <c r="F924" s="32"/>
      <c r="G924" s="32"/>
      <c r="H924" s="32"/>
      <c r="I924" s="32"/>
      <c r="J924" s="32"/>
      <c r="K924" s="32"/>
      <c r="L924" s="31"/>
      <c r="M924" s="31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</row>
    <row r="925">
      <c r="B925" s="29"/>
      <c r="C925" s="32"/>
      <c r="D925" s="32"/>
      <c r="E925" s="32"/>
      <c r="F925" s="32"/>
      <c r="G925" s="32"/>
      <c r="H925" s="32"/>
      <c r="I925" s="32"/>
      <c r="J925" s="32"/>
      <c r="K925" s="32"/>
      <c r="L925" s="31"/>
      <c r="M925" s="31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</row>
    <row r="926">
      <c r="B926" s="29"/>
      <c r="C926" s="32"/>
      <c r="D926" s="32"/>
      <c r="E926" s="32"/>
      <c r="F926" s="32"/>
      <c r="G926" s="32"/>
      <c r="H926" s="32"/>
      <c r="I926" s="32"/>
      <c r="J926" s="32"/>
      <c r="K926" s="32"/>
      <c r="L926" s="31"/>
      <c r="M926" s="31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</row>
    <row r="927">
      <c r="B927" s="29"/>
      <c r="C927" s="32"/>
      <c r="D927" s="32"/>
      <c r="E927" s="32"/>
      <c r="F927" s="32"/>
      <c r="G927" s="32"/>
      <c r="H927" s="32"/>
      <c r="I927" s="32"/>
      <c r="J927" s="32"/>
      <c r="K927" s="32"/>
      <c r="L927" s="31"/>
      <c r="M927" s="31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</row>
    <row r="928">
      <c r="B928" s="29"/>
      <c r="C928" s="32"/>
      <c r="D928" s="32"/>
      <c r="E928" s="32"/>
      <c r="F928" s="32"/>
      <c r="G928" s="32"/>
      <c r="H928" s="32"/>
      <c r="I928" s="32"/>
      <c r="J928" s="32"/>
      <c r="K928" s="32"/>
      <c r="L928" s="31"/>
      <c r="M928" s="31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</row>
    <row r="929">
      <c r="B929" s="29"/>
      <c r="C929" s="32"/>
      <c r="D929" s="32"/>
      <c r="E929" s="32"/>
      <c r="F929" s="32"/>
      <c r="G929" s="32"/>
      <c r="H929" s="32"/>
      <c r="I929" s="32"/>
      <c r="J929" s="32"/>
      <c r="K929" s="32"/>
      <c r="L929" s="31"/>
      <c r="M929" s="31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</row>
    <row r="930">
      <c r="B930" s="29"/>
      <c r="C930" s="32"/>
      <c r="D930" s="32"/>
      <c r="E930" s="32"/>
      <c r="F930" s="32"/>
      <c r="G930" s="32"/>
      <c r="H930" s="32"/>
      <c r="I930" s="32"/>
      <c r="J930" s="32"/>
      <c r="K930" s="32"/>
      <c r="L930" s="31"/>
      <c r="M930" s="31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</row>
    <row r="931">
      <c r="B931" s="29"/>
      <c r="C931" s="32"/>
      <c r="D931" s="32"/>
      <c r="E931" s="32"/>
      <c r="F931" s="32"/>
      <c r="G931" s="32"/>
      <c r="H931" s="32"/>
      <c r="I931" s="32"/>
      <c r="J931" s="32"/>
      <c r="K931" s="32"/>
      <c r="L931" s="31"/>
      <c r="M931" s="31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</row>
    <row r="932">
      <c r="B932" s="29"/>
      <c r="C932" s="32"/>
      <c r="D932" s="32"/>
      <c r="E932" s="32"/>
      <c r="F932" s="32"/>
      <c r="G932" s="32"/>
      <c r="H932" s="32"/>
      <c r="I932" s="32"/>
      <c r="J932" s="32"/>
      <c r="K932" s="32"/>
      <c r="L932" s="31"/>
      <c r="M932" s="31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</row>
    <row r="933">
      <c r="B933" s="29"/>
      <c r="C933" s="32"/>
      <c r="D933" s="32"/>
      <c r="E933" s="32"/>
      <c r="F933" s="32"/>
      <c r="G933" s="32"/>
      <c r="H933" s="32"/>
      <c r="I933" s="32"/>
      <c r="J933" s="32"/>
      <c r="K933" s="32"/>
      <c r="L933" s="31"/>
      <c r="M933" s="31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</row>
    <row r="934">
      <c r="B934" s="29"/>
      <c r="C934" s="32"/>
      <c r="D934" s="32"/>
      <c r="E934" s="32"/>
      <c r="F934" s="32"/>
      <c r="G934" s="32"/>
      <c r="H934" s="32"/>
      <c r="I934" s="32"/>
      <c r="J934" s="32"/>
      <c r="K934" s="32"/>
      <c r="L934" s="31"/>
      <c r="M934" s="31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</row>
    <row r="935">
      <c r="B935" s="29"/>
      <c r="C935" s="32"/>
      <c r="D935" s="32"/>
      <c r="E935" s="32"/>
      <c r="F935" s="32"/>
      <c r="G935" s="32"/>
      <c r="H935" s="32"/>
      <c r="I935" s="32"/>
      <c r="J935" s="32"/>
      <c r="K935" s="32"/>
      <c r="L935" s="31"/>
      <c r="M935" s="31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</row>
    <row r="936">
      <c r="B936" s="29"/>
      <c r="C936" s="32"/>
      <c r="D936" s="32"/>
      <c r="E936" s="32"/>
      <c r="F936" s="32"/>
      <c r="G936" s="32"/>
      <c r="H936" s="32"/>
      <c r="I936" s="32"/>
      <c r="J936" s="32"/>
      <c r="K936" s="32"/>
      <c r="L936" s="31"/>
      <c r="M936" s="31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</row>
    <row r="937">
      <c r="B937" s="29"/>
      <c r="C937" s="32"/>
      <c r="D937" s="32"/>
      <c r="E937" s="32"/>
      <c r="F937" s="32"/>
      <c r="G937" s="32"/>
      <c r="H937" s="32"/>
      <c r="I937" s="32"/>
      <c r="J937" s="32"/>
      <c r="K937" s="32"/>
      <c r="L937" s="31"/>
      <c r="M937" s="31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</row>
    <row r="938">
      <c r="B938" s="29"/>
      <c r="C938" s="32"/>
      <c r="D938" s="32"/>
      <c r="E938" s="32"/>
      <c r="F938" s="32"/>
      <c r="G938" s="32"/>
      <c r="H938" s="32"/>
      <c r="I938" s="32"/>
      <c r="J938" s="32"/>
      <c r="K938" s="32"/>
      <c r="L938" s="31"/>
      <c r="M938" s="31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</row>
    <row r="939">
      <c r="B939" s="29"/>
      <c r="C939" s="32"/>
      <c r="D939" s="32"/>
      <c r="E939" s="32"/>
      <c r="F939" s="32"/>
      <c r="G939" s="32"/>
      <c r="H939" s="32"/>
      <c r="I939" s="32"/>
      <c r="J939" s="32"/>
      <c r="K939" s="32"/>
      <c r="L939" s="31"/>
      <c r="M939" s="31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</row>
    <row r="940">
      <c r="B940" s="29"/>
      <c r="C940" s="32"/>
      <c r="D940" s="32"/>
      <c r="E940" s="32"/>
      <c r="F940" s="32"/>
      <c r="G940" s="32"/>
      <c r="H940" s="32"/>
      <c r="I940" s="32"/>
      <c r="J940" s="32"/>
      <c r="K940" s="32"/>
      <c r="L940" s="31"/>
      <c r="M940" s="31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</row>
    <row r="941">
      <c r="B941" s="29"/>
      <c r="C941" s="32"/>
      <c r="D941" s="32"/>
      <c r="E941" s="32"/>
      <c r="F941" s="32"/>
      <c r="G941" s="32"/>
      <c r="H941" s="32"/>
      <c r="I941" s="32"/>
      <c r="J941" s="32"/>
      <c r="K941" s="32"/>
      <c r="L941" s="31"/>
      <c r="M941" s="31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</row>
    <row r="942">
      <c r="B942" s="29"/>
      <c r="C942" s="32"/>
      <c r="D942" s="32"/>
      <c r="E942" s="32"/>
      <c r="F942" s="32"/>
      <c r="G942" s="32"/>
      <c r="H942" s="32"/>
      <c r="I942" s="32"/>
      <c r="J942" s="32"/>
      <c r="K942" s="32"/>
      <c r="L942" s="31"/>
      <c r="M942" s="31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</row>
    <row r="943">
      <c r="B943" s="29"/>
      <c r="C943" s="32"/>
      <c r="D943" s="32"/>
      <c r="E943" s="32"/>
      <c r="F943" s="32"/>
      <c r="G943" s="32"/>
      <c r="H943" s="32"/>
      <c r="I943" s="32"/>
      <c r="J943" s="32"/>
      <c r="K943" s="32"/>
      <c r="L943" s="31"/>
      <c r="M943" s="31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</row>
    <row r="944">
      <c r="B944" s="29"/>
      <c r="C944" s="32"/>
      <c r="D944" s="32"/>
      <c r="E944" s="32"/>
      <c r="F944" s="32"/>
      <c r="G944" s="32"/>
      <c r="H944" s="32"/>
      <c r="I944" s="32"/>
      <c r="J944" s="32"/>
      <c r="K944" s="32"/>
      <c r="L944" s="31"/>
      <c r="M944" s="31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</row>
    <row r="945">
      <c r="B945" s="29"/>
      <c r="C945" s="32"/>
      <c r="D945" s="32"/>
      <c r="E945" s="32"/>
      <c r="F945" s="32"/>
      <c r="G945" s="32"/>
      <c r="H945" s="32"/>
      <c r="I945" s="32"/>
      <c r="J945" s="32"/>
      <c r="K945" s="32"/>
      <c r="L945" s="31"/>
      <c r="M945" s="31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</row>
    <row r="946">
      <c r="B946" s="29"/>
      <c r="C946" s="32"/>
      <c r="D946" s="32"/>
      <c r="E946" s="32"/>
      <c r="F946" s="32"/>
      <c r="G946" s="32"/>
      <c r="H946" s="32"/>
      <c r="I946" s="32"/>
      <c r="J946" s="32"/>
      <c r="K946" s="32"/>
      <c r="L946" s="31"/>
      <c r="M946" s="31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</row>
    <row r="947">
      <c r="B947" s="29"/>
      <c r="C947" s="32"/>
      <c r="D947" s="32"/>
      <c r="E947" s="32"/>
      <c r="F947" s="32"/>
      <c r="G947" s="32"/>
      <c r="H947" s="32"/>
      <c r="I947" s="32"/>
      <c r="J947" s="32"/>
      <c r="K947" s="32"/>
      <c r="L947" s="31"/>
      <c r="M947" s="31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</row>
    <row r="948">
      <c r="B948" s="29"/>
      <c r="C948" s="32"/>
      <c r="D948" s="32"/>
      <c r="E948" s="32"/>
      <c r="F948" s="32"/>
      <c r="G948" s="32"/>
      <c r="H948" s="32"/>
      <c r="I948" s="32"/>
      <c r="J948" s="32"/>
      <c r="K948" s="32"/>
      <c r="L948" s="31"/>
      <c r="M948" s="31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</row>
    <row r="949">
      <c r="B949" s="29"/>
      <c r="C949" s="32"/>
      <c r="D949" s="32"/>
      <c r="E949" s="32"/>
      <c r="F949" s="32"/>
      <c r="G949" s="32"/>
      <c r="H949" s="32"/>
      <c r="I949" s="32"/>
      <c r="J949" s="32"/>
      <c r="K949" s="32"/>
      <c r="L949" s="31"/>
      <c r="M949" s="31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</row>
    <row r="950">
      <c r="B950" s="29"/>
      <c r="C950" s="32"/>
      <c r="D950" s="32"/>
      <c r="E950" s="32"/>
      <c r="F950" s="32"/>
      <c r="G950" s="32"/>
      <c r="H950" s="32"/>
      <c r="I950" s="32"/>
      <c r="J950" s="32"/>
      <c r="K950" s="32"/>
      <c r="L950" s="31"/>
      <c r="M950" s="31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</row>
    <row r="951">
      <c r="B951" s="29"/>
      <c r="C951" s="32"/>
      <c r="D951" s="32"/>
      <c r="E951" s="32"/>
      <c r="F951" s="32"/>
      <c r="G951" s="32"/>
      <c r="H951" s="32"/>
      <c r="I951" s="32"/>
      <c r="J951" s="32"/>
      <c r="K951" s="32"/>
      <c r="L951" s="31"/>
      <c r="M951" s="31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</row>
    <row r="952">
      <c r="B952" s="29"/>
      <c r="C952" s="32"/>
      <c r="D952" s="32"/>
      <c r="E952" s="32"/>
      <c r="F952" s="32"/>
      <c r="G952" s="32"/>
      <c r="H952" s="32"/>
      <c r="I952" s="32"/>
      <c r="J952" s="32"/>
      <c r="K952" s="32"/>
      <c r="L952" s="31"/>
      <c r="M952" s="31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</row>
    <row r="953">
      <c r="B953" s="29"/>
      <c r="C953" s="32"/>
      <c r="D953" s="32"/>
      <c r="E953" s="32"/>
      <c r="F953" s="32"/>
      <c r="G953" s="32"/>
      <c r="H953" s="32"/>
      <c r="I953" s="32"/>
      <c r="J953" s="32"/>
      <c r="K953" s="32"/>
      <c r="L953" s="31"/>
      <c r="M953" s="31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</row>
    <row r="954">
      <c r="B954" s="29"/>
      <c r="C954" s="32"/>
      <c r="D954" s="32"/>
      <c r="E954" s="32"/>
      <c r="F954" s="32"/>
      <c r="G954" s="32"/>
      <c r="H954" s="32"/>
      <c r="I954" s="32"/>
      <c r="J954" s="32"/>
      <c r="K954" s="32"/>
      <c r="L954" s="31"/>
      <c r="M954" s="31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</row>
    <row r="955">
      <c r="B955" s="29"/>
      <c r="C955" s="32"/>
      <c r="D955" s="32"/>
      <c r="E955" s="32"/>
      <c r="F955" s="32"/>
      <c r="G955" s="32"/>
      <c r="H955" s="32"/>
      <c r="I955" s="32"/>
      <c r="J955" s="32"/>
      <c r="K955" s="32"/>
      <c r="L955" s="31"/>
      <c r="M955" s="31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</row>
    <row r="956">
      <c r="B956" s="29"/>
      <c r="C956" s="32"/>
      <c r="D956" s="32"/>
      <c r="E956" s="32"/>
      <c r="F956" s="32"/>
      <c r="G956" s="32"/>
      <c r="H956" s="32"/>
      <c r="I956" s="32"/>
      <c r="J956" s="32"/>
      <c r="K956" s="32"/>
      <c r="L956" s="31"/>
      <c r="M956" s="31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</row>
    <row r="957">
      <c r="B957" s="29"/>
      <c r="C957" s="32"/>
      <c r="D957" s="32"/>
      <c r="E957" s="32"/>
      <c r="F957" s="32"/>
      <c r="G957" s="32"/>
      <c r="H957" s="32"/>
      <c r="I957" s="32"/>
      <c r="J957" s="32"/>
      <c r="K957" s="32"/>
      <c r="L957" s="31"/>
      <c r="M957" s="31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</row>
    <row r="958">
      <c r="B958" s="29"/>
      <c r="C958" s="32"/>
      <c r="D958" s="32"/>
      <c r="E958" s="32"/>
      <c r="F958" s="32"/>
      <c r="G958" s="32"/>
      <c r="H958" s="32"/>
      <c r="I958" s="32"/>
      <c r="J958" s="32"/>
      <c r="K958" s="32"/>
      <c r="L958" s="31"/>
      <c r="M958" s="31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</row>
    <row r="959">
      <c r="B959" s="29"/>
      <c r="C959" s="32"/>
      <c r="D959" s="32"/>
      <c r="E959" s="32"/>
      <c r="F959" s="32"/>
      <c r="G959" s="32"/>
      <c r="H959" s="32"/>
      <c r="I959" s="32"/>
      <c r="J959" s="32"/>
      <c r="K959" s="32"/>
      <c r="L959" s="31"/>
      <c r="M959" s="31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</row>
    <row r="960">
      <c r="B960" s="29"/>
      <c r="C960" s="32"/>
      <c r="D960" s="32"/>
      <c r="E960" s="32"/>
      <c r="F960" s="32"/>
      <c r="G960" s="32"/>
      <c r="H960" s="32"/>
      <c r="I960" s="32"/>
      <c r="J960" s="32"/>
      <c r="K960" s="32"/>
      <c r="L960" s="31"/>
      <c r="M960" s="31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</row>
    <row r="961">
      <c r="B961" s="29"/>
      <c r="C961" s="32"/>
      <c r="D961" s="32"/>
      <c r="E961" s="32"/>
      <c r="F961" s="32"/>
      <c r="G961" s="32"/>
      <c r="H961" s="32"/>
      <c r="I961" s="32"/>
      <c r="J961" s="32"/>
      <c r="K961" s="32"/>
      <c r="L961" s="31"/>
      <c r="M961" s="31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</row>
    <row r="962">
      <c r="B962" s="29"/>
      <c r="C962" s="32"/>
      <c r="D962" s="32"/>
      <c r="E962" s="32"/>
      <c r="F962" s="32"/>
      <c r="G962" s="32"/>
      <c r="H962" s="32"/>
      <c r="I962" s="32"/>
      <c r="J962" s="32"/>
      <c r="K962" s="32"/>
      <c r="L962" s="31"/>
      <c r="M962" s="31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</row>
    <row r="963">
      <c r="B963" s="29"/>
      <c r="C963" s="32"/>
      <c r="D963" s="32"/>
      <c r="E963" s="32"/>
      <c r="F963" s="32"/>
      <c r="G963" s="32"/>
      <c r="H963" s="32"/>
      <c r="I963" s="32"/>
      <c r="J963" s="32"/>
      <c r="K963" s="32"/>
      <c r="L963" s="31"/>
      <c r="M963" s="31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</row>
    <row r="964">
      <c r="B964" s="29"/>
      <c r="C964" s="32"/>
      <c r="D964" s="32"/>
      <c r="E964" s="32"/>
      <c r="F964" s="32"/>
      <c r="G964" s="32"/>
      <c r="H964" s="32"/>
      <c r="I964" s="32"/>
      <c r="J964" s="32"/>
      <c r="K964" s="32"/>
      <c r="L964" s="31"/>
      <c r="M964" s="31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</row>
    <row r="965">
      <c r="B965" s="29"/>
      <c r="C965" s="32"/>
      <c r="D965" s="32"/>
      <c r="E965" s="32"/>
      <c r="F965" s="32"/>
      <c r="G965" s="32"/>
      <c r="H965" s="32"/>
      <c r="I965" s="32"/>
      <c r="J965" s="32"/>
      <c r="K965" s="32"/>
      <c r="L965" s="31"/>
      <c r="M965" s="31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</row>
    <row r="966">
      <c r="B966" s="29"/>
      <c r="C966" s="32"/>
      <c r="D966" s="32"/>
      <c r="E966" s="32"/>
      <c r="F966" s="32"/>
      <c r="G966" s="32"/>
      <c r="H966" s="32"/>
      <c r="I966" s="32"/>
      <c r="J966" s="32"/>
      <c r="K966" s="32"/>
      <c r="L966" s="31"/>
      <c r="M966" s="31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</row>
    <row r="967">
      <c r="B967" s="29"/>
      <c r="C967" s="32"/>
      <c r="D967" s="32"/>
      <c r="E967" s="32"/>
      <c r="F967" s="32"/>
      <c r="G967" s="32"/>
      <c r="H967" s="32"/>
      <c r="I967" s="32"/>
      <c r="J967" s="32"/>
      <c r="K967" s="32"/>
      <c r="L967" s="31"/>
      <c r="M967" s="31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</row>
    <row r="968">
      <c r="B968" s="29"/>
      <c r="C968" s="32"/>
      <c r="D968" s="32"/>
      <c r="E968" s="32"/>
      <c r="F968" s="32"/>
      <c r="G968" s="32"/>
      <c r="H968" s="32"/>
      <c r="I968" s="32"/>
      <c r="J968" s="32"/>
      <c r="K968" s="32"/>
      <c r="L968" s="31"/>
      <c r="M968" s="31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</row>
    <row r="969">
      <c r="B969" s="29"/>
      <c r="C969" s="32"/>
      <c r="D969" s="32"/>
      <c r="E969" s="32"/>
      <c r="F969" s="32"/>
      <c r="G969" s="32"/>
      <c r="H969" s="32"/>
      <c r="I969" s="32"/>
      <c r="J969" s="32"/>
      <c r="K969" s="32"/>
      <c r="L969" s="31"/>
      <c r="M969" s="31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</row>
    <row r="970">
      <c r="B970" s="29"/>
      <c r="C970" s="32"/>
      <c r="D970" s="32"/>
      <c r="E970" s="32"/>
      <c r="F970" s="32"/>
      <c r="G970" s="32"/>
      <c r="H970" s="32"/>
      <c r="I970" s="32"/>
      <c r="J970" s="32"/>
      <c r="K970" s="32"/>
      <c r="L970" s="31"/>
      <c r="M970" s="31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</row>
    <row r="971">
      <c r="B971" s="29"/>
      <c r="C971" s="32"/>
      <c r="D971" s="32"/>
      <c r="E971" s="32"/>
      <c r="F971" s="32"/>
      <c r="G971" s="32"/>
      <c r="H971" s="32"/>
      <c r="I971" s="32"/>
      <c r="J971" s="32"/>
      <c r="K971" s="32"/>
      <c r="L971" s="31"/>
      <c r="M971" s="31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</row>
    <row r="972">
      <c r="B972" s="29"/>
      <c r="C972" s="32"/>
      <c r="D972" s="32"/>
      <c r="E972" s="32"/>
      <c r="F972" s="32"/>
      <c r="G972" s="32"/>
      <c r="H972" s="32"/>
      <c r="I972" s="32"/>
      <c r="J972" s="32"/>
      <c r="K972" s="32"/>
      <c r="L972" s="31"/>
      <c r="M972" s="31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</row>
    <row r="973">
      <c r="B973" s="29"/>
      <c r="C973" s="32"/>
      <c r="D973" s="32"/>
      <c r="E973" s="32"/>
      <c r="F973" s="32"/>
      <c r="G973" s="32"/>
      <c r="H973" s="32"/>
      <c r="I973" s="32"/>
      <c r="J973" s="32"/>
      <c r="K973" s="32"/>
      <c r="L973" s="31"/>
      <c r="M973" s="31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</row>
    <row r="974">
      <c r="B974" s="29"/>
      <c r="C974" s="32"/>
      <c r="D974" s="32"/>
      <c r="E974" s="32"/>
      <c r="F974" s="32"/>
      <c r="G974" s="32"/>
      <c r="H974" s="32"/>
      <c r="I974" s="32"/>
      <c r="J974" s="32"/>
      <c r="K974" s="32"/>
      <c r="L974" s="31"/>
      <c r="M974" s="31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</row>
    <row r="975">
      <c r="B975" s="29"/>
      <c r="C975" s="32"/>
      <c r="D975" s="32"/>
      <c r="E975" s="32"/>
      <c r="F975" s="32"/>
      <c r="G975" s="32"/>
      <c r="H975" s="32"/>
      <c r="I975" s="32"/>
      <c r="J975" s="32"/>
      <c r="K975" s="32"/>
      <c r="L975" s="31"/>
      <c r="M975" s="31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</row>
    <row r="976">
      <c r="B976" s="29"/>
      <c r="C976" s="32"/>
      <c r="D976" s="32"/>
      <c r="E976" s="32"/>
      <c r="F976" s="32"/>
      <c r="G976" s="32"/>
      <c r="H976" s="32"/>
      <c r="I976" s="32"/>
      <c r="J976" s="32"/>
      <c r="K976" s="32"/>
      <c r="L976" s="31"/>
      <c r="M976" s="31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</row>
    <row r="977">
      <c r="B977" s="29"/>
      <c r="C977" s="32"/>
      <c r="D977" s="32"/>
      <c r="E977" s="32"/>
      <c r="F977" s="32"/>
      <c r="G977" s="32"/>
      <c r="H977" s="32"/>
      <c r="I977" s="32"/>
      <c r="J977" s="32"/>
      <c r="K977" s="32"/>
      <c r="L977" s="31"/>
      <c r="M977" s="31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</row>
    <row r="978">
      <c r="B978" s="29"/>
      <c r="C978" s="32"/>
      <c r="D978" s="32"/>
      <c r="E978" s="32"/>
      <c r="F978" s="32"/>
      <c r="G978" s="32"/>
      <c r="H978" s="32"/>
      <c r="I978" s="32"/>
      <c r="J978" s="32"/>
      <c r="K978" s="32"/>
      <c r="L978" s="31"/>
      <c r="M978" s="31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</row>
    <row r="979">
      <c r="B979" s="29"/>
      <c r="C979" s="32"/>
      <c r="D979" s="32"/>
      <c r="E979" s="32"/>
      <c r="F979" s="32"/>
      <c r="G979" s="32"/>
      <c r="H979" s="32"/>
      <c r="I979" s="32"/>
      <c r="J979" s="32"/>
      <c r="K979" s="32"/>
      <c r="L979" s="31"/>
      <c r="M979" s="31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</row>
    <row r="980">
      <c r="B980" s="29"/>
      <c r="C980" s="32"/>
      <c r="D980" s="32"/>
      <c r="E980" s="32"/>
      <c r="F980" s="32"/>
      <c r="G980" s="32"/>
      <c r="H980" s="32"/>
      <c r="I980" s="32"/>
      <c r="J980" s="32"/>
      <c r="K980" s="32"/>
      <c r="L980" s="31"/>
      <c r="M980" s="31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</row>
    <row r="981">
      <c r="B981" s="29"/>
      <c r="C981" s="32"/>
      <c r="D981" s="32"/>
      <c r="E981" s="32"/>
      <c r="F981" s="32"/>
      <c r="G981" s="32"/>
      <c r="H981" s="32"/>
      <c r="I981" s="32"/>
      <c r="J981" s="32"/>
      <c r="K981" s="32"/>
      <c r="L981" s="31"/>
      <c r="M981" s="31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</row>
    <row r="982">
      <c r="B982" s="29"/>
      <c r="C982" s="32"/>
      <c r="D982" s="32"/>
      <c r="E982" s="32"/>
      <c r="F982" s="32"/>
      <c r="G982" s="32"/>
      <c r="H982" s="32"/>
      <c r="I982" s="32"/>
      <c r="J982" s="32"/>
      <c r="K982" s="32"/>
      <c r="L982" s="31"/>
      <c r="M982" s="31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</row>
    <row r="983">
      <c r="B983" s="29"/>
      <c r="C983" s="32"/>
      <c r="D983" s="32"/>
      <c r="E983" s="32"/>
      <c r="F983" s="32"/>
      <c r="G983" s="32"/>
      <c r="H983" s="32"/>
      <c r="I983" s="32"/>
      <c r="J983" s="32"/>
      <c r="K983" s="32"/>
      <c r="L983" s="31"/>
      <c r="M983" s="31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</row>
    <row r="984">
      <c r="B984" s="29"/>
      <c r="C984" s="32"/>
      <c r="D984" s="32"/>
      <c r="E984" s="32"/>
      <c r="F984" s="32"/>
      <c r="G984" s="32"/>
      <c r="H984" s="32"/>
      <c r="I984" s="32"/>
      <c r="J984" s="32"/>
      <c r="K984" s="32"/>
      <c r="L984" s="31"/>
      <c r="M984" s="31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</row>
    <row r="985">
      <c r="B985" s="29"/>
      <c r="C985" s="32"/>
      <c r="D985" s="32"/>
      <c r="E985" s="32"/>
      <c r="F985" s="32"/>
      <c r="G985" s="32"/>
      <c r="H985" s="32"/>
      <c r="I985" s="32"/>
      <c r="J985" s="32"/>
      <c r="K985" s="32"/>
      <c r="L985" s="31"/>
      <c r="M985" s="31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</row>
    <row r="986">
      <c r="B986" s="29"/>
      <c r="C986" s="32"/>
      <c r="D986" s="32"/>
      <c r="E986" s="32"/>
      <c r="F986" s="32"/>
      <c r="G986" s="32"/>
      <c r="H986" s="32"/>
      <c r="I986" s="32"/>
      <c r="J986" s="32"/>
      <c r="K986" s="32"/>
      <c r="L986" s="31"/>
      <c r="M986" s="31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</row>
    <row r="987">
      <c r="B987" s="29"/>
      <c r="C987" s="32"/>
      <c r="D987" s="32"/>
      <c r="E987" s="32"/>
      <c r="F987" s="32"/>
      <c r="G987" s="32"/>
      <c r="H987" s="32"/>
      <c r="I987" s="32"/>
      <c r="J987" s="32"/>
      <c r="K987" s="32"/>
      <c r="L987" s="31"/>
      <c r="M987" s="31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</row>
    <row r="988">
      <c r="B988" s="29"/>
      <c r="C988" s="32"/>
      <c r="D988" s="32"/>
      <c r="E988" s="32"/>
      <c r="F988" s="32"/>
      <c r="G988" s="32"/>
      <c r="H988" s="32"/>
      <c r="I988" s="32"/>
      <c r="J988" s="32"/>
      <c r="K988" s="32"/>
      <c r="L988" s="31"/>
      <c r="M988" s="31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</row>
    <row r="989">
      <c r="B989" s="29"/>
      <c r="C989" s="32"/>
      <c r="D989" s="32"/>
      <c r="E989" s="32"/>
      <c r="F989" s="32"/>
      <c r="G989" s="32"/>
      <c r="H989" s="32"/>
      <c r="I989" s="32"/>
      <c r="J989" s="32"/>
      <c r="K989" s="32"/>
      <c r="L989" s="31"/>
      <c r="M989" s="31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</row>
    <row r="990">
      <c r="B990" s="29"/>
      <c r="C990" s="32"/>
      <c r="D990" s="32"/>
      <c r="E990" s="32"/>
      <c r="F990" s="32"/>
      <c r="G990" s="32"/>
      <c r="H990" s="32"/>
      <c r="I990" s="32"/>
      <c r="J990" s="32"/>
      <c r="K990" s="32"/>
      <c r="L990" s="31"/>
      <c r="M990" s="31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</row>
    <row r="991">
      <c r="B991" s="29"/>
      <c r="C991" s="32"/>
      <c r="D991" s="32"/>
      <c r="E991" s="32"/>
      <c r="F991" s="32"/>
      <c r="G991" s="32"/>
      <c r="H991" s="32"/>
      <c r="I991" s="32"/>
      <c r="J991" s="32"/>
      <c r="K991" s="32"/>
      <c r="L991" s="31"/>
      <c r="M991" s="31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</row>
    <row r="992">
      <c r="B992" s="29"/>
      <c r="C992" s="32"/>
      <c r="D992" s="32"/>
      <c r="E992" s="32"/>
      <c r="F992" s="32"/>
      <c r="G992" s="32"/>
      <c r="H992" s="32"/>
      <c r="I992" s="32"/>
      <c r="J992" s="32"/>
      <c r="K992" s="32"/>
      <c r="L992" s="31"/>
      <c r="M992" s="31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</row>
    <row r="993">
      <c r="B993" s="29"/>
      <c r="C993" s="32"/>
      <c r="D993" s="32"/>
      <c r="E993" s="32"/>
      <c r="F993" s="32"/>
      <c r="G993" s="32"/>
      <c r="H993" s="32"/>
      <c r="I993" s="32"/>
      <c r="J993" s="32"/>
      <c r="K993" s="32"/>
      <c r="L993" s="31"/>
      <c r="M993" s="31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</row>
    <row r="994">
      <c r="B994" s="29"/>
      <c r="C994" s="32"/>
      <c r="D994" s="32"/>
      <c r="E994" s="32"/>
      <c r="F994" s="32"/>
      <c r="G994" s="32"/>
      <c r="H994" s="32"/>
      <c r="I994" s="32"/>
      <c r="J994" s="32"/>
      <c r="K994" s="32"/>
      <c r="L994" s="31"/>
      <c r="M994" s="31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</row>
    <row r="995">
      <c r="B995" s="29"/>
      <c r="C995" s="32"/>
      <c r="D995" s="32"/>
      <c r="E995" s="32"/>
      <c r="F995" s="32"/>
      <c r="G995" s="32"/>
      <c r="H995" s="32"/>
      <c r="I995" s="32"/>
      <c r="J995" s="32"/>
      <c r="K995" s="32"/>
      <c r="L995" s="31"/>
      <c r="M995" s="31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</row>
    <row r="996">
      <c r="B996" s="29"/>
      <c r="C996" s="32"/>
      <c r="D996" s="32"/>
      <c r="E996" s="32"/>
      <c r="F996" s="32"/>
      <c r="G996" s="32"/>
      <c r="H996" s="32"/>
      <c r="I996" s="32"/>
      <c r="J996" s="32"/>
      <c r="K996" s="32"/>
      <c r="L996" s="31"/>
      <c r="M996" s="31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</row>
    <row r="997">
      <c r="B997" s="29"/>
      <c r="C997" s="32"/>
      <c r="D997" s="32"/>
      <c r="E997" s="32"/>
      <c r="F997" s="32"/>
      <c r="G997" s="32"/>
      <c r="H997" s="32"/>
      <c r="I997" s="32"/>
      <c r="J997" s="32"/>
      <c r="K997" s="32"/>
      <c r="L997" s="31"/>
      <c r="M997" s="31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</row>
    <row r="998">
      <c r="B998" s="29"/>
      <c r="C998" s="32"/>
      <c r="D998" s="32"/>
      <c r="E998" s="32"/>
      <c r="F998" s="32"/>
      <c r="G998" s="32"/>
      <c r="H998" s="32"/>
      <c r="I998" s="32"/>
      <c r="J998" s="32"/>
      <c r="K998" s="32"/>
      <c r="L998" s="31"/>
      <c r="M998" s="31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</row>
    <row r="999">
      <c r="B999" s="29"/>
      <c r="C999" s="32"/>
      <c r="D999" s="32"/>
      <c r="E999" s="32"/>
      <c r="F999" s="32"/>
      <c r="G999" s="32"/>
      <c r="H999" s="32"/>
      <c r="I999" s="32"/>
      <c r="J999" s="32"/>
      <c r="K999" s="32"/>
      <c r="L999" s="31"/>
      <c r="M999" s="31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</row>
    <row r="1000">
      <c r="B1000" s="29"/>
      <c r="C1000" s="32"/>
      <c r="D1000" s="32"/>
      <c r="E1000" s="32"/>
      <c r="F1000" s="32"/>
      <c r="G1000" s="32"/>
      <c r="H1000" s="32"/>
      <c r="I1000" s="32"/>
      <c r="J1000" s="32"/>
      <c r="K1000" s="32"/>
      <c r="L1000" s="31"/>
      <c r="M1000" s="31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</row>
    <row r="1001">
      <c r="B1001" s="29"/>
      <c r="C1001" s="32"/>
      <c r="D1001" s="32"/>
      <c r="E1001" s="32"/>
      <c r="F1001" s="32"/>
      <c r="G1001" s="32"/>
      <c r="H1001" s="32"/>
      <c r="I1001" s="32"/>
      <c r="J1001" s="32"/>
      <c r="K1001" s="32"/>
      <c r="L1001" s="31"/>
      <c r="M1001" s="31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14"/>
    <col customWidth="1" min="2" max="2" width="15.71"/>
    <col customWidth="1" min="3" max="5" width="4.57"/>
    <col customWidth="1" min="6" max="7" width="3.86"/>
    <col customWidth="1" min="8" max="8" width="4.29"/>
    <col customWidth="1" min="9" max="9" width="5.57"/>
    <col customWidth="1" min="10" max="10" width="4.57"/>
    <col customWidth="1" min="11" max="11" width="5.57"/>
    <col customWidth="1" min="12" max="12" width="6.71"/>
    <col customWidth="1" min="13" max="15" width="10.14"/>
    <col customWidth="1" min="16" max="16" width="10.57"/>
    <col customWidth="1" min="17" max="17" width="11.86"/>
    <col customWidth="1" min="18" max="18" width="10.43"/>
    <col customWidth="1" min="19" max="19" width="11.86"/>
    <col customWidth="1" min="20" max="20" width="16.0"/>
    <col customWidth="1" min="21" max="21" width="15.43"/>
  </cols>
  <sheetData>
    <row r="1">
      <c r="A1" s="12" t="s">
        <v>1292</v>
      </c>
      <c r="B1" s="4" t="s">
        <v>731</v>
      </c>
      <c r="C1" s="13"/>
      <c r="D1" s="14">
        <f>VLOOKUP(B1, 'RHP v. LHB'!C:BD, 27, FALSE)</f>
        <v>385</v>
      </c>
      <c r="E1" s="15">
        <f>VLOOKUP(B1, 'RHP v. LHB'!C:BD, 53, FALSE)</f>
        <v>37</v>
      </c>
      <c r="F1" s="15">
        <f>VLOOKUP(B1, 'RHP v. LHB'!C:BD, 35, FALSE)</f>
        <v>16</v>
      </c>
      <c r="G1" s="15">
        <f>VLOOKUP(B1, 'RHP v. LHB'!C:BD, 36, FALSE)</f>
        <v>2</v>
      </c>
      <c r="H1" s="15">
        <f>VLOOKUP(B1, 'RHP v. LHB'!C:BD, 37, FALSE)</f>
        <v>17</v>
      </c>
      <c r="I1" s="15">
        <f>VLOOKUP(B1, 'RHP v. LHB'!C:BD, 47, FALSE)</f>
        <v>6</v>
      </c>
      <c r="J1" s="15">
        <f>VLOOKUP(B1, 'RHP v. LHB'!C:BD, 40, FALSE)</f>
        <v>33</v>
      </c>
      <c r="K1" s="15">
        <f>VLOOKUP(B1, 'RHP v. LHB'!C:BD, 54, FALSE)</f>
        <v>6</v>
      </c>
      <c r="L1" s="16"/>
      <c r="M1" s="17"/>
      <c r="N1" s="14"/>
      <c r="O1" s="14"/>
      <c r="P1" s="14"/>
      <c r="Q1" s="14"/>
      <c r="R1" s="14"/>
      <c r="S1" s="14"/>
      <c r="T1" s="18">
        <f>AVERAGE(T3:T1001)</f>
        <v>1.264760268</v>
      </c>
      <c r="U1" s="14"/>
      <c r="V1" s="14"/>
      <c r="W1" s="14"/>
      <c r="X1" s="14"/>
      <c r="Y1" s="14"/>
      <c r="Z1" s="14"/>
      <c r="AA1" s="14"/>
      <c r="AB1" s="14"/>
    </row>
    <row r="2">
      <c r="A2" s="1" t="s">
        <v>2</v>
      </c>
      <c r="B2" s="13"/>
      <c r="C2" s="12" t="s">
        <v>6</v>
      </c>
      <c r="D2" s="12" t="s">
        <v>9</v>
      </c>
      <c r="E2" s="12" t="s">
        <v>32</v>
      </c>
      <c r="F2" s="12" t="s">
        <v>13</v>
      </c>
      <c r="G2" s="12" t="s">
        <v>14</v>
      </c>
      <c r="H2" s="12" t="s">
        <v>7</v>
      </c>
      <c r="I2" s="12" t="s">
        <v>26</v>
      </c>
      <c r="J2" s="12" t="s">
        <v>18</v>
      </c>
      <c r="K2" s="12" t="s">
        <v>33</v>
      </c>
      <c r="L2" s="20" t="s">
        <v>1293</v>
      </c>
      <c r="M2" s="20" t="s">
        <v>1294</v>
      </c>
      <c r="N2" s="12" t="s">
        <v>1295</v>
      </c>
      <c r="O2" s="12" t="s">
        <v>1296</v>
      </c>
      <c r="P2" s="12" t="s">
        <v>1297</v>
      </c>
      <c r="Q2" s="12" t="s">
        <v>1298</v>
      </c>
      <c r="R2" s="12" t="s">
        <v>1299</v>
      </c>
      <c r="S2" s="12" t="s">
        <v>1300</v>
      </c>
      <c r="T2" s="12" t="s">
        <v>1301</v>
      </c>
      <c r="U2" s="21" t="s">
        <v>1302</v>
      </c>
      <c r="V2" s="14"/>
      <c r="W2" s="14"/>
      <c r="X2" s="14"/>
      <c r="Y2" s="14"/>
      <c r="Z2" s="14"/>
      <c r="AA2" s="14"/>
      <c r="AB2" s="14"/>
    </row>
    <row r="3">
      <c r="A3" s="4" t="s">
        <v>524</v>
      </c>
      <c r="B3" s="13"/>
      <c r="C3" s="12">
        <f>VLOOKUP(A3,'LHB v. RHP'!C:AH, 5, FALSE)</f>
        <v>155</v>
      </c>
      <c r="D3" s="22">
        <f>VLOOKUP(A3,'LHB v. RHP'!C:AH, 8, FALSE)</f>
        <v>492</v>
      </c>
      <c r="E3" s="22">
        <f>VLOOKUP(A3,'LHB v. RHP'!C:AH, 31, FALSE)</f>
        <v>68</v>
      </c>
      <c r="F3" s="15">
        <f>VLOOKUP(A3,'LHB v. RHP'!C:AH, 12, FALSE)</f>
        <v>20</v>
      </c>
      <c r="G3" s="15">
        <f>VLOOKUP(A3,'LHB v. RHP'!C:AH, 13, FALSE)</f>
        <v>3</v>
      </c>
      <c r="H3" s="15">
        <f>VLOOKUP(A3,'LHB v. RHP'!C:AH, 6, FALSE)</f>
        <v>37</v>
      </c>
      <c r="I3" s="15">
        <f>VLOOKUP(A3,'LHB v. RHP'!C:AH, 25, FALSE)</f>
        <v>5</v>
      </c>
      <c r="J3" s="15">
        <f>VLOOKUP(A3,'LHB v. RHP'!C:AH, 17, FALSE)</f>
        <v>74</v>
      </c>
      <c r="K3" s="23">
        <f>VLOOKUP(A3,'LHB v. RHP'!C:AH, 32, FALSE)</f>
        <v>22</v>
      </c>
      <c r="L3" s="17">
        <f t="shared" ref="L3:L278" si="1">D3/C3</f>
        <v>3.174193548</v>
      </c>
      <c r="M3" s="17">
        <f t="shared" ref="M3:M278" si="2">(((E3+$E$1)*3)/(D3+$D$1))</f>
        <v>0.3591790194</v>
      </c>
      <c r="N3" s="24">
        <f t="shared" ref="N3:N278" si="3">(((F3+$F$1)*5)/(D3+$D$1))</f>
        <v>0.2052451539</v>
      </c>
      <c r="O3" s="24">
        <f t="shared" ref="O3:O278" si="4">(((G3+$G$1)*8)/(D3+$D$1))</f>
        <v>0.04561003421</v>
      </c>
      <c r="P3" s="24">
        <f t="shared" ref="P3:P278" si="5">(((H3+$H$1)*10)/(D3+$D$1))</f>
        <v>0.6157354618</v>
      </c>
      <c r="Q3" s="24">
        <f t="shared" ref="Q3:Q278" si="6">(((I3+$I$1)*2)/(D3+$D$1))</f>
        <v>0.02508551881</v>
      </c>
      <c r="R3" s="24">
        <f t="shared" ref="R3:R278" si="7">(((J3+$J$1)*2)/(D3+$D$1))</f>
        <v>0.244013683</v>
      </c>
      <c r="S3" s="17">
        <f t="shared" ref="S3:S278" si="8">(((K3+$K$1)*5)/(D3+$D$1))</f>
        <v>0.1596351197</v>
      </c>
      <c r="T3" s="17">
        <f t="shared" ref="T3:T278" si="9">M3+N3+O3+P3+Q3+R3+S3</f>
        <v>1.654503991</v>
      </c>
      <c r="U3" s="37">
        <f t="shared" ref="U3:U278" si="10">(((T3*0.199)+T3)*3515.66)/1.473595629</f>
        <v>4732.771589</v>
      </c>
      <c r="V3" s="14"/>
      <c r="W3" s="14"/>
      <c r="X3" s="14"/>
      <c r="Y3" s="14"/>
      <c r="Z3" s="14"/>
      <c r="AA3" s="14"/>
      <c r="AB3" s="14"/>
    </row>
    <row r="4">
      <c r="A4" s="4" t="s">
        <v>75</v>
      </c>
      <c r="B4" s="13"/>
      <c r="C4" s="12">
        <f>VLOOKUP(A4,'LHB v. RHP'!C:AH, 5, FALSE)</f>
        <v>89</v>
      </c>
      <c r="D4" s="22">
        <f>VLOOKUP(A4,'LHB v. RHP'!C:AH, 8, FALSE)</f>
        <v>234</v>
      </c>
      <c r="E4" s="22">
        <f>VLOOKUP(A4,'LHB v. RHP'!C:AH, 31, FALSE)</f>
        <v>25</v>
      </c>
      <c r="F4" s="15">
        <f>VLOOKUP(A4,'LHB v. RHP'!C:AH, 12, FALSE)</f>
        <v>13</v>
      </c>
      <c r="G4" s="15">
        <f>VLOOKUP(A4,'LHB v. RHP'!C:AH, 13, FALSE)</f>
        <v>1</v>
      </c>
      <c r="H4" s="15">
        <f>VLOOKUP(A4,'LHB v. RHP'!C:AH, 6, FALSE)</f>
        <v>21</v>
      </c>
      <c r="I4" s="15">
        <f>VLOOKUP(A4,'LHB v. RHP'!C:AH, 25, FALSE)</f>
        <v>1</v>
      </c>
      <c r="J4" s="15">
        <f>VLOOKUP(A4,'LHB v. RHP'!C:AH, 17, FALSE)</f>
        <v>28</v>
      </c>
      <c r="K4" s="23">
        <f>VLOOKUP(A4,'LHB v. RHP'!C:AH, 32, FALSE)</f>
        <v>1</v>
      </c>
      <c r="L4" s="17">
        <f t="shared" si="1"/>
        <v>2.629213483</v>
      </c>
      <c r="M4" s="17">
        <f t="shared" si="2"/>
        <v>0.3004846527</v>
      </c>
      <c r="N4" s="24">
        <f t="shared" si="3"/>
        <v>0.2342487884</v>
      </c>
      <c r="O4" s="24">
        <f t="shared" si="4"/>
        <v>0.03877221325</v>
      </c>
      <c r="P4" s="24">
        <f t="shared" si="5"/>
        <v>0.6138933764</v>
      </c>
      <c r="Q4" s="24">
        <f t="shared" si="6"/>
        <v>0.02261712439</v>
      </c>
      <c r="R4" s="24">
        <f t="shared" si="7"/>
        <v>0.197092084</v>
      </c>
      <c r="S4" s="17">
        <f t="shared" si="8"/>
        <v>0.05654281099</v>
      </c>
      <c r="T4" s="17">
        <f t="shared" si="9"/>
        <v>1.46365105</v>
      </c>
      <c r="U4" s="37">
        <f t="shared" si="10"/>
        <v>4186.829494</v>
      </c>
      <c r="V4" s="14"/>
      <c r="W4" s="14"/>
      <c r="X4" s="14"/>
      <c r="Y4" s="14"/>
      <c r="Z4" s="14"/>
      <c r="AA4" s="14"/>
      <c r="AB4" s="14"/>
    </row>
    <row r="5">
      <c r="A5" s="4" t="s">
        <v>503</v>
      </c>
      <c r="B5" s="13"/>
      <c r="C5" s="12">
        <f>VLOOKUP(A5,'LHB v. RHP'!C:AH, 5, FALSE)</f>
        <v>48</v>
      </c>
      <c r="D5" s="22">
        <f>VLOOKUP(A5,'LHB v. RHP'!C:AH, 8, FALSE)</f>
        <v>131</v>
      </c>
      <c r="E5" s="22">
        <f>VLOOKUP(A5,'LHB v. RHP'!C:AH, 31, FALSE)</f>
        <v>13</v>
      </c>
      <c r="F5" s="15">
        <f>VLOOKUP(A5,'LHB v. RHP'!C:AH, 12, FALSE)</f>
        <v>5</v>
      </c>
      <c r="G5" s="15">
        <f>VLOOKUP(A5,'LHB v. RHP'!C:AH, 13, FALSE)</f>
        <v>3</v>
      </c>
      <c r="H5" s="15">
        <f>VLOOKUP(A5,'LHB v. RHP'!C:AH, 6, FALSE)</f>
        <v>10</v>
      </c>
      <c r="I5" s="15">
        <f>VLOOKUP(A5,'LHB v. RHP'!C:AH, 25, FALSE)</f>
        <v>1</v>
      </c>
      <c r="J5" s="15">
        <f>VLOOKUP(A5,'LHB v. RHP'!C:AH, 17, FALSE)</f>
        <v>12</v>
      </c>
      <c r="K5" s="23">
        <f>VLOOKUP(A5,'LHB v. RHP'!C:AH, 32, FALSE)</f>
        <v>5</v>
      </c>
      <c r="L5" s="17">
        <f t="shared" si="1"/>
        <v>2.729166667</v>
      </c>
      <c r="M5" s="17">
        <f t="shared" si="2"/>
        <v>0.2906976744</v>
      </c>
      <c r="N5" s="24">
        <f t="shared" si="3"/>
        <v>0.2034883721</v>
      </c>
      <c r="O5" s="24">
        <f t="shared" si="4"/>
        <v>0.07751937984</v>
      </c>
      <c r="P5" s="24">
        <f t="shared" si="5"/>
        <v>0.523255814</v>
      </c>
      <c r="Q5" s="24">
        <f t="shared" si="6"/>
        <v>0.02713178295</v>
      </c>
      <c r="R5" s="24">
        <f t="shared" si="7"/>
        <v>0.1744186047</v>
      </c>
      <c r="S5" s="17">
        <f t="shared" si="8"/>
        <v>0.1065891473</v>
      </c>
      <c r="T5" s="17">
        <f t="shared" si="9"/>
        <v>1.403100775</v>
      </c>
      <c r="U5" s="37">
        <f t="shared" si="10"/>
        <v>4013.62313</v>
      </c>
      <c r="V5" s="14"/>
      <c r="W5" s="14"/>
      <c r="X5" s="14"/>
      <c r="Y5" s="14"/>
      <c r="Z5" s="14"/>
      <c r="AA5" s="14"/>
      <c r="AB5" s="14"/>
    </row>
    <row r="6">
      <c r="A6" s="4" t="s">
        <v>517</v>
      </c>
      <c r="B6" s="13"/>
      <c r="C6" s="12">
        <f>VLOOKUP(A6,'LHB v. RHP'!C:AH, 5, FALSE)</f>
        <v>175</v>
      </c>
      <c r="D6" s="22">
        <f>VLOOKUP(A6,'LHB v. RHP'!C:AH, 8, FALSE)</f>
        <v>539</v>
      </c>
      <c r="E6" s="22">
        <f>VLOOKUP(A6,'LHB v. RHP'!C:AH, 31, FALSE)</f>
        <v>67</v>
      </c>
      <c r="F6" s="15">
        <f>VLOOKUP(A6,'LHB v. RHP'!C:AH, 12, FALSE)</f>
        <v>31</v>
      </c>
      <c r="G6" s="15">
        <f>VLOOKUP(A6,'LHB v. RHP'!C:AH, 13, FALSE)</f>
        <v>3</v>
      </c>
      <c r="H6" s="15">
        <f>VLOOKUP(A6,'LHB v. RHP'!C:AH, 6, FALSE)</f>
        <v>37</v>
      </c>
      <c r="I6" s="15">
        <f>VLOOKUP(A6,'LHB v. RHP'!C:AH, 25, FALSE)</f>
        <v>3</v>
      </c>
      <c r="J6" s="15">
        <f>VLOOKUP(A6,'LHB v. RHP'!C:AH, 17, FALSE)</f>
        <v>72</v>
      </c>
      <c r="K6" s="23">
        <f>VLOOKUP(A6,'LHB v. RHP'!C:AH, 32, FALSE)</f>
        <v>9</v>
      </c>
      <c r="L6" s="17">
        <f t="shared" si="1"/>
        <v>3.08</v>
      </c>
      <c r="M6" s="17">
        <f t="shared" si="2"/>
        <v>0.3376623377</v>
      </c>
      <c r="N6" s="24">
        <f t="shared" si="3"/>
        <v>0.2543290043</v>
      </c>
      <c r="O6" s="24">
        <f t="shared" si="4"/>
        <v>0.04329004329</v>
      </c>
      <c r="P6" s="24">
        <f t="shared" si="5"/>
        <v>0.5844155844</v>
      </c>
      <c r="Q6" s="24">
        <f t="shared" si="6"/>
        <v>0.01948051948</v>
      </c>
      <c r="R6" s="24">
        <f t="shared" si="7"/>
        <v>0.2272727273</v>
      </c>
      <c r="S6" s="17">
        <f t="shared" si="8"/>
        <v>0.08116883117</v>
      </c>
      <c r="T6" s="17">
        <f t="shared" si="9"/>
        <v>1.547619048</v>
      </c>
      <c r="U6" s="37">
        <f t="shared" si="10"/>
        <v>4427.023144</v>
      </c>
      <c r="V6" s="14"/>
      <c r="W6" s="14"/>
      <c r="X6" s="14"/>
      <c r="Y6" s="14"/>
      <c r="Z6" s="14"/>
      <c r="AA6" s="14"/>
      <c r="AB6" s="14"/>
    </row>
    <row r="7">
      <c r="A7" s="4" t="s">
        <v>557</v>
      </c>
      <c r="B7" s="13"/>
      <c r="C7" s="12">
        <f>VLOOKUP(A7,'LHB v. RHP'!C:AH, 5, FALSE)</f>
        <v>34</v>
      </c>
      <c r="D7" s="22">
        <f>VLOOKUP(A7,'LHB v. RHP'!C:AH, 8, FALSE)</f>
        <v>92</v>
      </c>
      <c r="E7" s="22">
        <f>VLOOKUP(A7,'LHB v. RHP'!C:AH, 31, FALSE)</f>
        <v>13</v>
      </c>
      <c r="F7" s="15">
        <f>VLOOKUP(A7,'LHB v. RHP'!C:AH, 12, FALSE)</f>
        <v>8</v>
      </c>
      <c r="G7" s="15">
        <f>VLOOKUP(A7,'LHB v. RHP'!C:AH, 13, FALSE)</f>
        <v>3</v>
      </c>
      <c r="H7" s="15">
        <f>VLOOKUP(A7,'LHB v. RHP'!C:AH, 6, FALSE)</f>
        <v>4</v>
      </c>
      <c r="I7" s="15">
        <f>VLOOKUP(A7,'LHB v. RHP'!C:AH, 25, FALSE)</f>
        <v>0</v>
      </c>
      <c r="J7" s="15">
        <f>VLOOKUP(A7,'LHB v. RHP'!C:AH, 17, FALSE)</f>
        <v>8</v>
      </c>
      <c r="K7" s="23">
        <f>VLOOKUP(A7,'LHB v. RHP'!C:AH, 32, FALSE)</f>
        <v>2</v>
      </c>
      <c r="L7" s="17">
        <f t="shared" si="1"/>
        <v>2.705882353</v>
      </c>
      <c r="M7" s="17">
        <f t="shared" si="2"/>
        <v>0.3144654088</v>
      </c>
      <c r="N7" s="24">
        <f t="shared" si="3"/>
        <v>0.251572327</v>
      </c>
      <c r="O7" s="24">
        <f t="shared" si="4"/>
        <v>0.08385744235</v>
      </c>
      <c r="P7" s="24">
        <f t="shared" si="5"/>
        <v>0.4402515723</v>
      </c>
      <c r="Q7" s="24">
        <f t="shared" si="6"/>
        <v>0.0251572327</v>
      </c>
      <c r="R7" s="24">
        <f t="shared" si="7"/>
        <v>0.1719077568</v>
      </c>
      <c r="S7" s="17">
        <f t="shared" si="8"/>
        <v>0.08385744235</v>
      </c>
      <c r="T7" s="17">
        <f t="shared" si="9"/>
        <v>1.371069182</v>
      </c>
      <c r="U7" s="37">
        <f t="shared" si="10"/>
        <v>3921.99554</v>
      </c>
      <c r="V7" s="14"/>
      <c r="W7" s="14"/>
      <c r="X7" s="14"/>
      <c r="Y7" s="14"/>
      <c r="Z7" s="14"/>
      <c r="AA7" s="14"/>
      <c r="AB7" s="14"/>
    </row>
    <row r="8">
      <c r="A8" s="4" t="s">
        <v>590</v>
      </c>
      <c r="B8" s="13"/>
      <c r="C8" s="12">
        <f>VLOOKUP(A8,'LHB v. RHP'!C:AH, 5, FALSE)</f>
        <v>173</v>
      </c>
      <c r="D8" s="22">
        <f>VLOOKUP(A8,'LHB v. RHP'!C:AH, 8, FALSE)</f>
        <v>522</v>
      </c>
      <c r="E8" s="22">
        <f>VLOOKUP(A8,'LHB v. RHP'!C:AH, 31, FALSE)</f>
        <v>63</v>
      </c>
      <c r="F8" s="15">
        <f>VLOOKUP(A8,'LHB v. RHP'!C:AH, 12, FALSE)</f>
        <v>24</v>
      </c>
      <c r="G8" s="15">
        <f>VLOOKUP(A8,'LHB v. RHP'!C:AH, 13, FALSE)</f>
        <v>2</v>
      </c>
      <c r="H8" s="15">
        <f>VLOOKUP(A8,'LHB v. RHP'!C:AH, 6, FALSE)</f>
        <v>35</v>
      </c>
      <c r="I8" s="15">
        <f>VLOOKUP(A8,'LHB v. RHP'!C:AH, 25, FALSE)</f>
        <v>2</v>
      </c>
      <c r="J8" s="15">
        <f>VLOOKUP(A8,'LHB v. RHP'!C:AH, 17, FALSE)</f>
        <v>96</v>
      </c>
      <c r="K8" s="23">
        <f>VLOOKUP(A8,'LHB v. RHP'!C:AH, 32, FALSE)</f>
        <v>7</v>
      </c>
      <c r="L8" s="17">
        <f t="shared" si="1"/>
        <v>3.01734104</v>
      </c>
      <c r="M8" s="17">
        <f t="shared" si="2"/>
        <v>0.3307607497</v>
      </c>
      <c r="N8" s="24">
        <f t="shared" si="3"/>
        <v>0.2205071665</v>
      </c>
      <c r="O8" s="24">
        <f t="shared" si="4"/>
        <v>0.03528114664</v>
      </c>
      <c r="P8" s="24">
        <f t="shared" si="5"/>
        <v>0.5733186329</v>
      </c>
      <c r="Q8" s="24">
        <f t="shared" si="6"/>
        <v>0.01764057332</v>
      </c>
      <c r="R8" s="24">
        <f t="shared" si="7"/>
        <v>0.2844542448</v>
      </c>
      <c r="S8" s="17">
        <f t="shared" si="8"/>
        <v>0.07166482911</v>
      </c>
      <c r="T8" s="17">
        <f t="shared" si="9"/>
        <v>1.533627343</v>
      </c>
      <c r="U8" s="37">
        <f t="shared" si="10"/>
        <v>4386.999341</v>
      </c>
      <c r="V8" s="14"/>
      <c r="W8" s="14"/>
      <c r="X8" s="14"/>
      <c r="Y8" s="14"/>
      <c r="Z8" s="14"/>
      <c r="AA8" s="14"/>
      <c r="AB8" s="14"/>
    </row>
    <row r="9">
      <c r="A9" s="4" t="s">
        <v>593</v>
      </c>
      <c r="B9" s="13"/>
      <c r="C9" s="12">
        <f>VLOOKUP(A9,'LHB v. RHP'!C:AH, 5, FALSE)</f>
        <v>83</v>
      </c>
      <c r="D9" s="22">
        <f>VLOOKUP(A9,'LHB v. RHP'!C:AH, 8, FALSE)</f>
        <v>242</v>
      </c>
      <c r="E9" s="22">
        <f>VLOOKUP(A9,'LHB v. RHP'!C:AH, 31, FALSE)</f>
        <v>31</v>
      </c>
      <c r="F9" s="15">
        <f>VLOOKUP(A9,'LHB v. RHP'!C:AH, 12, FALSE)</f>
        <v>14</v>
      </c>
      <c r="G9" s="15">
        <f>VLOOKUP(A9,'LHB v. RHP'!C:AH, 13, FALSE)</f>
        <v>0</v>
      </c>
      <c r="H9" s="15">
        <f>VLOOKUP(A9,'LHB v. RHP'!C:AH, 6, FALSE)</f>
        <v>18</v>
      </c>
      <c r="I9" s="15">
        <f>VLOOKUP(A9,'LHB v. RHP'!C:AH, 25, FALSE)</f>
        <v>1</v>
      </c>
      <c r="J9" s="15">
        <f>VLOOKUP(A9,'LHB v. RHP'!C:AH, 17, FALSE)</f>
        <v>38</v>
      </c>
      <c r="K9" s="23">
        <f>VLOOKUP(A9,'LHB v. RHP'!C:AH, 32, FALSE)</f>
        <v>0</v>
      </c>
      <c r="L9" s="17">
        <f t="shared" si="1"/>
        <v>2.915662651</v>
      </c>
      <c r="M9" s="17">
        <f t="shared" si="2"/>
        <v>0.3253588517</v>
      </c>
      <c r="N9" s="24">
        <f t="shared" si="3"/>
        <v>0.2392344498</v>
      </c>
      <c r="O9" s="24">
        <f t="shared" si="4"/>
        <v>0.02551834131</v>
      </c>
      <c r="P9" s="24">
        <f t="shared" si="5"/>
        <v>0.5582137161</v>
      </c>
      <c r="Q9" s="24">
        <f t="shared" si="6"/>
        <v>0.02232854864</v>
      </c>
      <c r="R9" s="24">
        <f t="shared" si="7"/>
        <v>0.2264752791</v>
      </c>
      <c r="S9" s="17">
        <f t="shared" si="8"/>
        <v>0.04784688995</v>
      </c>
      <c r="T9" s="17">
        <f t="shared" si="9"/>
        <v>1.444976077</v>
      </c>
      <c r="U9" s="37">
        <f t="shared" si="10"/>
        <v>4133.409022</v>
      </c>
      <c r="V9" s="14"/>
      <c r="W9" s="14"/>
      <c r="X9" s="14"/>
      <c r="Y9" s="14"/>
      <c r="Z9" s="14"/>
      <c r="AA9" s="14"/>
      <c r="AB9" s="14"/>
    </row>
    <row r="10">
      <c r="A10" s="4" t="s">
        <v>510</v>
      </c>
      <c r="B10" s="13"/>
      <c r="C10" s="12">
        <f>VLOOKUP(A10,'LHB v. RHP'!C:AH, 5, FALSE)</f>
        <v>57</v>
      </c>
      <c r="D10" s="22">
        <f>VLOOKUP(A10,'LHB v. RHP'!C:AH, 8, FALSE)</f>
        <v>149</v>
      </c>
      <c r="E10" s="22">
        <f>VLOOKUP(A10,'LHB v. RHP'!C:AH, 31, FALSE)</f>
        <v>15</v>
      </c>
      <c r="F10" s="15">
        <f>VLOOKUP(A10,'LHB v. RHP'!C:AH, 12, FALSE)</f>
        <v>11</v>
      </c>
      <c r="G10" s="15">
        <f>VLOOKUP(A10,'LHB v. RHP'!C:AH, 13, FALSE)</f>
        <v>5</v>
      </c>
      <c r="H10" s="15">
        <f>VLOOKUP(A10,'LHB v. RHP'!C:AH, 6, FALSE)</f>
        <v>6</v>
      </c>
      <c r="I10" s="15">
        <f>VLOOKUP(A10,'LHB v. RHP'!C:AH, 25, FALSE)</f>
        <v>0</v>
      </c>
      <c r="J10" s="15">
        <f>VLOOKUP(A10,'LHB v. RHP'!C:AH, 17, FALSE)</f>
        <v>12</v>
      </c>
      <c r="K10" s="23">
        <f>VLOOKUP(A10,'LHB v. RHP'!C:AH, 32, FALSE)</f>
        <v>7</v>
      </c>
      <c r="L10" s="17">
        <f t="shared" si="1"/>
        <v>2.614035088</v>
      </c>
      <c r="M10" s="17">
        <f t="shared" si="2"/>
        <v>0.2921348315</v>
      </c>
      <c r="N10" s="24">
        <f t="shared" si="3"/>
        <v>0.2528089888</v>
      </c>
      <c r="O10" s="24">
        <f t="shared" si="4"/>
        <v>0.1048689139</v>
      </c>
      <c r="P10" s="24">
        <f t="shared" si="5"/>
        <v>0.4307116105</v>
      </c>
      <c r="Q10" s="24">
        <f t="shared" si="6"/>
        <v>0.02247191011</v>
      </c>
      <c r="R10" s="24">
        <f t="shared" si="7"/>
        <v>0.1685393258</v>
      </c>
      <c r="S10" s="17">
        <f t="shared" si="8"/>
        <v>0.1217228464</v>
      </c>
      <c r="T10" s="17">
        <f t="shared" si="9"/>
        <v>1.393258427</v>
      </c>
      <c r="U10" s="37">
        <f t="shared" si="10"/>
        <v>3985.468718</v>
      </c>
      <c r="V10" s="14"/>
      <c r="W10" s="14"/>
      <c r="X10" s="14"/>
      <c r="Y10" s="14"/>
      <c r="Z10" s="14"/>
      <c r="AA10" s="14"/>
      <c r="AB10" s="14"/>
    </row>
    <row r="11">
      <c r="A11" s="4" t="s">
        <v>626</v>
      </c>
      <c r="B11" s="13"/>
      <c r="C11" s="12">
        <f>VLOOKUP(A11,'LHB v. RHP'!C:AH, 5, FALSE)</f>
        <v>26</v>
      </c>
      <c r="D11" s="22">
        <f>VLOOKUP(A11,'LHB v. RHP'!C:AH, 8, FALSE)</f>
        <v>62</v>
      </c>
      <c r="E11" s="22">
        <f>VLOOKUP(A11,'LHB v. RHP'!C:AH, 31, FALSE)</f>
        <v>13</v>
      </c>
      <c r="F11" s="15">
        <f>VLOOKUP(A11,'LHB v. RHP'!C:AH, 12, FALSE)</f>
        <v>1</v>
      </c>
      <c r="G11" s="15">
        <f>VLOOKUP(A11,'LHB v. RHP'!C:AH, 13, FALSE)</f>
        <v>2</v>
      </c>
      <c r="H11" s="15">
        <f>VLOOKUP(A11,'LHB v. RHP'!C:AH, 6, FALSE)</f>
        <v>1</v>
      </c>
      <c r="I11" s="15">
        <f>VLOOKUP(A11,'LHB v. RHP'!C:AH, 25, FALSE)</f>
        <v>0</v>
      </c>
      <c r="J11" s="15">
        <f>VLOOKUP(A11,'LHB v. RHP'!C:AH, 17, FALSE)</f>
        <v>3</v>
      </c>
      <c r="K11" s="23">
        <f>VLOOKUP(A11,'LHB v. RHP'!C:AH, 32, FALSE)</f>
        <v>7</v>
      </c>
      <c r="L11" s="17">
        <f t="shared" si="1"/>
        <v>2.384615385</v>
      </c>
      <c r="M11" s="17">
        <f t="shared" si="2"/>
        <v>0.3355704698</v>
      </c>
      <c r="N11" s="24">
        <f t="shared" si="3"/>
        <v>0.1901565996</v>
      </c>
      <c r="O11" s="24">
        <f t="shared" si="4"/>
        <v>0.07158836689</v>
      </c>
      <c r="P11" s="24">
        <f t="shared" si="5"/>
        <v>0.4026845638</v>
      </c>
      <c r="Q11" s="24">
        <f t="shared" si="6"/>
        <v>0.02684563758</v>
      </c>
      <c r="R11" s="24">
        <f t="shared" si="7"/>
        <v>0.1610738255</v>
      </c>
      <c r="S11" s="17">
        <f t="shared" si="8"/>
        <v>0.1454138702</v>
      </c>
      <c r="T11" s="17">
        <f t="shared" si="9"/>
        <v>1.333333333</v>
      </c>
      <c r="U11" s="37">
        <f t="shared" si="10"/>
        <v>3814.050709</v>
      </c>
      <c r="V11" s="14"/>
      <c r="W11" s="14"/>
      <c r="X11" s="14"/>
      <c r="Y11" s="14"/>
      <c r="Z11" s="14"/>
      <c r="AA11" s="14"/>
      <c r="AB11" s="14"/>
    </row>
    <row r="12">
      <c r="A12" s="4" t="s">
        <v>631</v>
      </c>
      <c r="B12" s="13"/>
      <c r="C12" s="12">
        <f>VLOOKUP(A12,'LHB v. RHP'!C:AH, 5, FALSE)</f>
        <v>97</v>
      </c>
      <c r="D12" s="22">
        <f>VLOOKUP(A12,'LHB v. RHP'!C:AH, 8, FALSE)</f>
        <v>236</v>
      </c>
      <c r="E12" s="22">
        <f>VLOOKUP(A12,'LHB v. RHP'!C:AH, 31, FALSE)</f>
        <v>30</v>
      </c>
      <c r="F12" s="15">
        <f>VLOOKUP(A12,'LHB v. RHP'!C:AH, 12, FALSE)</f>
        <v>11</v>
      </c>
      <c r="G12" s="15">
        <f>VLOOKUP(A12,'LHB v. RHP'!C:AH, 13, FALSE)</f>
        <v>2</v>
      </c>
      <c r="H12" s="15">
        <f>VLOOKUP(A12,'LHB v. RHP'!C:AH, 6, FALSE)</f>
        <v>16</v>
      </c>
      <c r="I12" s="15">
        <f>VLOOKUP(A12,'LHB v. RHP'!C:AH, 25, FALSE)</f>
        <v>2</v>
      </c>
      <c r="J12" s="15">
        <f>VLOOKUP(A12,'LHB v. RHP'!C:AH, 17, FALSE)</f>
        <v>27</v>
      </c>
      <c r="K12" s="23">
        <f>VLOOKUP(A12,'LHB v. RHP'!C:AH, 32, FALSE)</f>
        <v>3</v>
      </c>
      <c r="L12" s="17">
        <f t="shared" si="1"/>
        <v>2.432989691</v>
      </c>
      <c r="M12" s="17">
        <f t="shared" si="2"/>
        <v>0.3236714976</v>
      </c>
      <c r="N12" s="24">
        <f t="shared" si="3"/>
        <v>0.2173913043</v>
      </c>
      <c r="O12" s="24">
        <f t="shared" si="4"/>
        <v>0.05152979066</v>
      </c>
      <c r="P12" s="24">
        <f t="shared" si="5"/>
        <v>0.5314009662</v>
      </c>
      <c r="Q12" s="24">
        <f t="shared" si="6"/>
        <v>0.02576489533</v>
      </c>
      <c r="R12" s="24">
        <f t="shared" si="7"/>
        <v>0.193236715</v>
      </c>
      <c r="S12" s="17">
        <f t="shared" si="8"/>
        <v>0.07246376812</v>
      </c>
      <c r="T12" s="17">
        <f t="shared" si="9"/>
        <v>1.415458937</v>
      </c>
      <c r="U12" s="37">
        <f t="shared" si="10"/>
        <v>4048.974122</v>
      </c>
      <c r="V12" s="14"/>
      <c r="W12" s="14"/>
      <c r="X12" s="14"/>
      <c r="Y12" s="14"/>
      <c r="Z12" s="14"/>
      <c r="AA12" s="14"/>
      <c r="AB12" s="14"/>
    </row>
    <row r="13">
      <c r="A13" s="4" t="s">
        <v>472</v>
      </c>
      <c r="B13" s="13"/>
      <c r="C13" s="12">
        <f>VLOOKUP(A13,'LHB v. RHP'!C:AH, 5, FALSE)</f>
        <v>188</v>
      </c>
      <c r="D13" s="22">
        <f>VLOOKUP(A13,'LHB v. RHP'!C:AH, 8, FALSE)</f>
        <v>645</v>
      </c>
      <c r="E13" s="22">
        <f>VLOOKUP(A13,'LHB v. RHP'!C:AH, 31, FALSE)</f>
        <v>92</v>
      </c>
      <c r="F13" s="15">
        <f>VLOOKUP(A13,'LHB v. RHP'!C:AH, 12, FALSE)</f>
        <v>38</v>
      </c>
      <c r="G13" s="15">
        <f>VLOOKUP(A13,'LHB v. RHP'!C:AH, 13, FALSE)</f>
        <v>3</v>
      </c>
      <c r="H13" s="15">
        <f>VLOOKUP(A13,'LHB v. RHP'!C:AH, 6, FALSE)</f>
        <v>36</v>
      </c>
      <c r="I13" s="15">
        <f>VLOOKUP(A13,'LHB v. RHP'!C:AH, 25, FALSE)</f>
        <v>5</v>
      </c>
      <c r="J13" s="15">
        <f>VLOOKUP(A13,'LHB v. RHP'!C:AH, 17, FALSE)</f>
        <v>98</v>
      </c>
      <c r="K13" s="23">
        <f>VLOOKUP(A13,'LHB v. RHP'!C:AH, 32, FALSE)</f>
        <v>3</v>
      </c>
      <c r="L13" s="17">
        <f t="shared" si="1"/>
        <v>3.430851064</v>
      </c>
      <c r="M13" s="17">
        <f t="shared" si="2"/>
        <v>0.3757281553</v>
      </c>
      <c r="N13" s="24">
        <f t="shared" si="3"/>
        <v>0.2621359223</v>
      </c>
      <c r="O13" s="24">
        <f t="shared" si="4"/>
        <v>0.03883495146</v>
      </c>
      <c r="P13" s="24">
        <f t="shared" si="5"/>
        <v>0.5145631068</v>
      </c>
      <c r="Q13" s="24">
        <f t="shared" si="6"/>
        <v>0.0213592233</v>
      </c>
      <c r="R13" s="24">
        <f t="shared" si="7"/>
        <v>0.254368932</v>
      </c>
      <c r="S13" s="17">
        <f t="shared" si="8"/>
        <v>0.04368932039</v>
      </c>
      <c r="T13" s="17">
        <f t="shared" si="9"/>
        <v>1.510679612</v>
      </c>
      <c r="U13" s="37">
        <f t="shared" si="10"/>
        <v>4321.356483</v>
      </c>
      <c r="V13" s="14"/>
      <c r="W13" s="14"/>
      <c r="X13" s="14"/>
      <c r="Y13" s="14"/>
      <c r="Z13" s="14"/>
      <c r="AA13" s="14"/>
      <c r="AB13" s="14"/>
    </row>
    <row r="14">
      <c r="A14" s="4" t="s">
        <v>481</v>
      </c>
      <c r="B14" s="13"/>
      <c r="C14" s="12">
        <f>VLOOKUP(A14,'LHB v. RHP'!C:AH, 5, FALSE)</f>
        <v>179</v>
      </c>
      <c r="D14" s="22">
        <f>VLOOKUP(A14,'LHB v. RHP'!C:AH, 8, FALSE)</f>
        <v>591</v>
      </c>
      <c r="E14" s="22">
        <f>VLOOKUP(A14,'LHB v. RHP'!C:AH, 31, FALSE)</f>
        <v>89</v>
      </c>
      <c r="F14" s="15">
        <f>VLOOKUP(A14,'LHB v. RHP'!C:AH, 12, FALSE)</f>
        <v>45</v>
      </c>
      <c r="G14" s="15">
        <f>VLOOKUP(A14,'LHB v. RHP'!C:AH, 13, FALSE)</f>
        <v>5</v>
      </c>
      <c r="H14" s="15">
        <f>VLOOKUP(A14,'LHB v. RHP'!C:AH, 6, FALSE)</f>
        <v>32</v>
      </c>
      <c r="I14" s="15">
        <f>VLOOKUP(A14,'LHB v. RHP'!C:AH, 25, FALSE)</f>
        <v>0</v>
      </c>
      <c r="J14" s="15">
        <f>VLOOKUP(A14,'LHB v. RHP'!C:AH, 17, FALSE)</f>
        <v>50</v>
      </c>
      <c r="K14" s="23">
        <f>VLOOKUP(A14,'LHB v. RHP'!C:AH, 32, FALSE)</f>
        <v>1</v>
      </c>
      <c r="L14" s="17">
        <f t="shared" si="1"/>
        <v>3.301675978</v>
      </c>
      <c r="M14" s="17">
        <f t="shared" si="2"/>
        <v>0.387295082</v>
      </c>
      <c r="N14" s="24">
        <f t="shared" si="3"/>
        <v>0.3125</v>
      </c>
      <c r="O14" s="24">
        <f t="shared" si="4"/>
        <v>0.05737704918</v>
      </c>
      <c r="P14" s="24">
        <f t="shared" si="5"/>
        <v>0.5020491803</v>
      </c>
      <c r="Q14" s="24">
        <f t="shared" si="6"/>
        <v>0.01229508197</v>
      </c>
      <c r="R14" s="24">
        <f t="shared" si="7"/>
        <v>0.1700819672</v>
      </c>
      <c r="S14" s="17">
        <f t="shared" si="8"/>
        <v>0.03586065574</v>
      </c>
      <c r="T14" s="17">
        <f t="shared" si="9"/>
        <v>1.477459016</v>
      </c>
      <c r="U14" s="37">
        <f t="shared" si="10"/>
        <v>4226.327707</v>
      </c>
      <c r="V14" s="14"/>
      <c r="W14" s="14"/>
      <c r="X14" s="14"/>
      <c r="Y14" s="14"/>
      <c r="Z14" s="14"/>
      <c r="AA14" s="14"/>
      <c r="AB14" s="14"/>
    </row>
    <row r="15">
      <c r="A15" s="4" t="s">
        <v>572</v>
      </c>
      <c r="B15" s="13"/>
      <c r="C15" s="12">
        <f>VLOOKUP(A15,'LHB v. RHP'!C:AH, 5, FALSE)</f>
        <v>160</v>
      </c>
      <c r="D15" s="22">
        <f>VLOOKUP(A15,'LHB v. RHP'!C:AH, 8, FALSE)</f>
        <v>494</v>
      </c>
      <c r="E15" s="22">
        <f>VLOOKUP(A15,'LHB v. RHP'!C:AH, 31, FALSE)</f>
        <v>67</v>
      </c>
      <c r="F15" s="15">
        <f>VLOOKUP(A15,'LHB v. RHP'!C:AH, 12, FALSE)</f>
        <v>27</v>
      </c>
      <c r="G15" s="15">
        <f>VLOOKUP(A15,'LHB v. RHP'!C:AH, 13, FALSE)</f>
        <v>5</v>
      </c>
      <c r="H15" s="15">
        <f>VLOOKUP(A15,'LHB v. RHP'!C:AH, 6, FALSE)</f>
        <v>27</v>
      </c>
      <c r="I15" s="15">
        <f>VLOOKUP(A15,'LHB v. RHP'!C:AH, 25, FALSE)</f>
        <v>7</v>
      </c>
      <c r="J15" s="15">
        <f>VLOOKUP(A15,'LHB v. RHP'!C:AH, 17, FALSE)</f>
        <v>55</v>
      </c>
      <c r="K15" s="23">
        <f>VLOOKUP(A15,'LHB v. RHP'!C:AH, 32, FALSE)</f>
        <v>5</v>
      </c>
      <c r="L15" s="17">
        <f t="shared" si="1"/>
        <v>3.0875</v>
      </c>
      <c r="M15" s="17">
        <f t="shared" si="2"/>
        <v>0.3549488055</v>
      </c>
      <c r="N15" s="24">
        <f t="shared" si="3"/>
        <v>0.244596132</v>
      </c>
      <c r="O15" s="24">
        <f t="shared" si="4"/>
        <v>0.06370875995</v>
      </c>
      <c r="P15" s="24">
        <f t="shared" si="5"/>
        <v>0.5005688282</v>
      </c>
      <c r="Q15" s="24">
        <f t="shared" si="6"/>
        <v>0.02957906712</v>
      </c>
      <c r="R15" s="24">
        <f t="shared" si="7"/>
        <v>0.2002275313</v>
      </c>
      <c r="S15" s="17">
        <f t="shared" si="8"/>
        <v>0.06257110353</v>
      </c>
      <c r="T15" s="17">
        <f t="shared" si="9"/>
        <v>1.456200228</v>
      </c>
      <c r="U15" s="37">
        <f t="shared" si="10"/>
        <v>4165.516133</v>
      </c>
      <c r="V15" s="14"/>
      <c r="W15" s="14"/>
      <c r="X15" s="14"/>
      <c r="Y15" s="14"/>
      <c r="Z15" s="14"/>
      <c r="AA15" s="14"/>
      <c r="AB15" s="14"/>
    </row>
    <row r="16">
      <c r="A16" s="4" t="s">
        <v>620</v>
      </c>
      <c r="B16" s="13"/>
      <c r="C16" s="12">
        <f>VLOOKUP(A16,'LHB v. RHP'!C:AH, 5, FALSE)</f>
        <v>39</v>
      </c>
      <c r="D16" s="22">
        <f>VLOOKUP(A16,'LHB v. RHP'!C:AH, 8, FALSE)</f>
        <v>79</v>
      </c>
      <c r="E16" s="22">
        <f>VLOOKUP(A16,'LHB v. RHP'!C:AH, 31, FALSE)</f>
        <v>7</v>
      </c>
      <c r="F16" s="15">
        <f>VLOOKUP(A16,'LHB v. RHP'!C:AH, 12, FALSE)</f>
        <v>3</v>
      </c>
      <c r="G16" s="15">
        <f>VLOOKUP(A16,'LHB v. RHP'!C:AH, 13, FALSE)</f>
        <v>1</v>
      </c>
      <c r="H16" s="15">
        <f>VLOOKUP(A16,'LHB v. RHP'!C:AH, 6, FALSE)</f>
        <v>6</v>
      </c>
      <c r="I16" s="15">
        <f>VLOOKUP(A16,'LHB v. RHP'!C:AH, 25, FALSE)</f>
        <v>2</v>
      </c>
      <c r="J16" s="15">
        <f>VLOOKUP(A16,'LHB v. RHP'!C:AH, 17, FALSE)</f>
        <v>8</v>
      </c>
      <c r="K16" s="23">
        <f>VLOOKUP(A16,'LHB v. RHP'!C:AH, 32, FALSE)</f>
        <v>0</v>
      </c>
      <c r="L16" s="17">
        <f t="shared" si="1"/>
        <v>2.025641026</v>
      </c>
      <c r="M16" s="17">
        <f t="shared" si="2"/>
        <v>0.2844827586</v>
      </c>
      <c r="N16" s="24">
        <f t="shared" si="3"/>
        <v>0.2047413793</v>
      </c>
      <c r="O16" s="24">
        <f t="shared" si="4"/>
        <v>0.05172413793</v>
      </c>
      <c r="P16" s="24">
        <f t="shared" si="5"/>
        <v>0.4956896552</v>
      </c>
      <c r="Q16" s="24">
        <f t="shared" si="6"/>
        <v>0.03448275862</v>
      </c>
      <c r="R16" s="24">
        <f t="shared" si="7"/>
        <v>0.1767241379</v>
      </c>
      <c r="S16" s="17">
        <f t="shared" si="8"/>
        <v>0.06465517241</v>
      </c>
      <c r="T16" s="17">
        <f t="shared" si="9"/>
        <v>1.3125</v>
      </c>
      <c r="U16" s="37">
        <f t="shared" si="10"/>
        <v>3754.456167</v>
      </c>
      <c r="V16" s="14"/>
      <c r="W16" s="14"/>
      <c r="X16" s="14"/>
      <c r="Y16" s="14"/>
      <c r="Z16" s="14"/>
      <c r="AA16" s="14"/>
      <c r="AB16" s="14"/>
    </row>
    <row r="17">
      <c r="A17" s="4" t="s">
        <v>556</v>
      </c>
      <c r="B17" s="13"/>
      <c r="C17" s="12">
        <f>VLOOKUP(A17,'LHB v. RHP'!C:AH, 5, FALSE)</f>
        <v>115</v>
      </c>
      <c r="D17" s="22">
        <f>VLOOKUP(A17,'LHB v. RHP'!C:AH, 8, FALSE)</f>
        <v>354</v>
      </c>
      <c r="E17" s="22">
        <f>VLOOKUP(A17,'LHB v. RHP'!C:AH, 31, FALSE)</f>
        <v>40</v>
      </c>
      <c r="F17" s="15">
        <f>VLOOKUP(A17,'LHB v. RHP'!C:AH, 12, FALSE)</f>
        <v>18</v>
      </c>
      <c r="G17" s="15">
        <f>VLOOKUP(A17,'LHB v. RHP'!C:AH, 13, FALSE)</f>
        <v>1</v>
      </c>
      <c r="H17" s="15">
        <f>VLOOKUP(A17,'LHB v. RHP'!C:AH, 6, FALSE)</f>
        <v>26</v>
      </c>
      <c r="I17" s="15">
        <f>VLOOKUP(A17,'LHB v. RHP'!C:AH, 25, FALSE)</f>
        <v>0</v>
      </c>
      <c r="J17" s="15">
        <f>VLOOKUP(A17,'LHB v. RHP'!C:AH, 17, FALSE)</f>
        <v>40</v>
      </c>
      <c r="K17" s="23">
        <f>VLOOKUP(A17,'LHB v. RHP'!C:AH, 32, FALSE)</f>
        <v>1</v>
      </c>
      <c r="L17" s="17">
        <f t="shared" si="1"/>
        <v>3.07826087</v>
      </c>
      <c r="M17" s="17">
        <f t="shared" si="2"/>
        <v>0.3125845737</v>
      </c>
      <c r="N17" s="24">
        <f t="shared" si="3"/>
        <v>0.2300405954</v>
      </c>
      <c r="O17" s="24">
        <f t="shared" si="4"/>
        <v>0.03247631935</v>
      </c>
      <c r="P17" s="24">
        <f t="shared" si="5"/>
        <v>0.5818673884</v>
      </c>
      <c r="Q17" s="24">
        <f t="shared" si="6"/>
        <v>0.01623815968</v>
      </c>
      <c r="R17" s="24">
        <f t="shared" si="7"/>
        <v>0.197564276</v>
      </c>
      <c r="S17" s="17">
        <f t="shared" si="8"/>
        <v>0.04736129905</v>
      </c>
      <c r="T17" s="17">
        <f t="shared" si="9"/>
        <v>1.418132612</v>
      </c>
      <c r="U17" s="37">
        <f t="shared" si="10"/>
        <v>4056.622269</v>
      </c>
      <c r="V17" s="14"/>
      <c r="W17" s="14"/>
      <c r="X17" s="14"/>
      <c r="Y17" s="14"/>
      <c r="Z17" s="14"/>
      <c r="AA17" s="14"/>
      <c r="AB17" s="14"/>
    </row>
    <row r="18">
      <c r="A18" s="4" t="s">
        <v>622</v>
      </c>
      <c r="B18" s="13"/>
      <c r="C18" s="12">
        <f>VLOOKUP(A18,'LHB v. RHP'!C:AH, 5, FALSE)</f>
        <v>25</v>
      </c>
      <c r="D18" s="22">
        <f>VLOOKUP(A18,'LHB v. RHP'!C:AH, 8, FALSE)</f>
        <v>76</v>
      </c>
      <c r="E18" s="22">
        <f>VLOOKUP(A18,'LHB v. RHP'!C:AH, 31, FALSE)</f>
        <v>16</v>
      </c>
      <c r="F18" s="15">
        <f>VLOOKUP(A18,'LHB v. RHP'!C:AH, 12, FALSE)</f>
        <v>3</v>
      </c>
      <c r="G18" s="15">
        <f>VLOOKUP(A18,'LHB v. RHP'!C:AH, 13, FALSE)</f>
        <v>2</v>
      </c>
      <c r="H18" s="15">
        <f>VLOOKUP(A18,'LHB v. RHP'!C:AH, 6, FALSE)</f>
        <v>0</v>
      </c>
      <c r="I18" s="15">
        <f>VLOOKUP(A18,'LHB v. RHP'!C:AH, 25, FALSE)</f>
        <v>0</v>
      </c>
      <c r="J18" s="15">
        <f>VLOOKUP(A18,'LHB v. RHP'!C:AH, 17, FALSE)</f>
        <v>6</v>
      </c>
      <c r="K18" s="23">
        <f>VLOOKUP(A18,'LHB v. RHP'!C:AH, 32, FALSE)</f>
        <v>5</v>
      </c>
      <c r="L18" s="17">
        <f t="shared" si="1"/>
        <v>3.04</v>
      </c>
      <c r="M18" s="17">
        <f t="shared" si="2"/>
        <v>0.3449023861</v>
      </c>
      <c r="N18" s="24">
        <f t="shared" si="3"/>
        <v>0.2060737527</v>
      </c>
      <c r="O18" s="24">
        <f t="shared" si="4"/>
        <v>0.0694143167</v>
      </c>
      <c r="P18" s="24">
        <f t="shared" si="5"/>
        <v>0.3687635575</v>
      </c>
      <c r="Q18" s="24">
        <f t="shared" si="6"/>
        <v>0.02603036876</v>
      </c>
      <c r="R18" s="24">
        <f t="shared" si="7"/>
        <v>0.169197397</v>
      </c>
      <c r="S18" s="17">
        <f t="shared" si="8"/>
        <v>0.1193058568</v>
      </c>
      <c r="T18" s="17">
        <f t="shared" si="9"/>
        <v>1.303687636</v>
      </c>
      <c r="U18" s="37">
        <f t="shared" si="10"/>
        <v>3729.248063</v>
      </c>
      <c r="V18" s="14"/>
      <c r="W18" s="14"/>
      <c r="X18" s="14"/>
      <c r="Y18" s="14"/>
      <c r="Z18" s="14"/>
      <c r="AA18" s="14"/>
      <c r="AB18" s="14"/>
    </row>
    <row r="19">
      <c r="A19" s="4" t="s">
        <v>537</v>
      </c>
      <c r="B19" s="13"/>
      <c r="C19" s="12">
        <f>VLOOKUP(A19,'LHB v. RHP'!C:AH, 5, FALSE)</f>
        <v>102</v>
      </c>
      <c r="D19" s="22">
        <f>VLOOKUP(A19,'LHB v. RHP'!C:AH, 8, FALSE)</f>
        <v>248</v>
      </c>
      <c r="E19" s="22">
        <f>VLOOKUP(A19,'LHB v. RHP'!C:AH, 31, FALSE)</f>
        <v>33</v>
      </c>
      <c r="F19" s="15">
        <f>VLOOKUP(A19,'LHB v. RHP'!C:AH, 12, FALSE)</f>
        <v>18</v>
      </c>
      <c r="G19" s="15">
        <f>VLOOKUP(A19,'LHB v. RHP'!C:AH, 13, FALSE)</f>
        <v>0</v>
      </c>
      <c r="H19" s="15">
        <f>VLOOKUP(A19,'LHB v. RHP'!C:AH, 6, FALSE)</f>
        <v>15</v>
      </c>
      <c r="I19" s="15">
        <f>VLOOKUP(A19,'LHB v. RHP'!C:AH, 25, FALSE)</f>
        <v>3</v>
      </c>
      <c r="J19" s="15">
        <f>VLOOKUP(A19,'LHB v. RHP'!C:AH, 17, FALSE)</f>
        <v>21</v>
      </c>
      <c r="K19" s="23">
        <f>VLOOKUP(A19,'LHB v. RHP'!C:AH, 32, FALSE)</f>
        <v>0</v>
      </c>
      <c r="L19" s="17">
        <f t="shared" si="1"/>
        <v>2.431372549</v>
      </c>
      <c r="M19" s="17">
        <f t="shared" si="2"/>
        <v>0.3317535545</v>
      </c>
      <c r="N19" s="24">
        <f t="shared" si="3"/>
        <v>0.2685624013</v>
      </c>
      <c r="O19" s="24">
        <f t="shared" si="4"/>
        <v>0.0252764613</v>
      </c>
      <c r="P19" s="24">
        <f t="shared" si="5"/>
        <v>0.5055292259</v>
      </c>
      <c r="Q19" s="24">
        <f t="shared" si="6"/>
        <v>0.02843601896</v>
      </c>
      <c r="R19" s="24">
        <f t="shared" si="7"/>
        <v>0.1706161137</v>
      </c>
      <c r="S19" s="17">
        <f t="shared" si="8"/>
        <v>0.04739336493</v>
      </c>
      <c r="T19" s="17">
        <f t="shared" si="9"/>
        <v>1.377567141</v>
      </c>
      <c r="U19" s="37">
        <f t="shared" si="10"/>
        <v>3940.583197</v>
      </c>
      <c r="V19" s="14"/>
      <c r="W19" s="14"/>
      <c r="X19" s="14"/>
      <c r="Y19" s="14"/>
      <c r="Z19" s="14"/>
      <c r="AA19" s="14"/>
      <c r="AB19" s="14"/>
    </row>
    <row r="20">
      <c r="A20" s="4" t="s">
        <v>573</v>
      </c>
      <c r="B20" s="13"/>
      <c r="C20" s="12">
        <f>VLOOKUP(A20,'LHB v. RHP'!C:AH, 5, FALSE)</f>
        <v>116</v>
      </c>
      <c r="D20" s="22">
        <f>VLOOKUP(A20,'LHB v. RHP'!C:AH, 8, FALSE)</f>
        <v>363</v>
      </c>
      <c r="E20" s="22">
        <f>VLOOKUP(A20,'LHB v. RHP'!C:AH, 31, FALSE)</f>
        <v>43</v>
      </c>
      <c r="F20" s="15">
        <f>VLOOKUP(A20,'LHB v. RHP'!C:AH, 12, FALSE)</f>
        <v>19</v>
      </c>
      <c r="G20" s="15">
        <f>VLOOKUP(A20,'LHB v. RHP'!C:AH, 13, FALSE)</f>
        <v>4</v>
      </c>
      <c r="H20" s="15">
        <f>VLOOKUP(A20,'LHB v. RHP'!C:AH, 6, FALSE)</f>
        <v>20</v>
      </c>
      <c r="I20" s="15">
        <f>VLOOKUP(A20,'LHB v. RHP'!C:AH, 25, FALSE)</f>
        <v>5</v>
      </c>
      <c r="J20" s="15">
        <f>VLOOKUP(A20,'LHB v. RHP'!C:AH, 17, FALSE)</f>
        <v>35</v>
      </c>
      <c r="K20" s="23">
        <f>VLOOKUP(A20,'LHB v. RHP'!C:AH, 32, FALSE)</f>
        <v>5</v>
      </c>
      <c r="L20" s="17">
        <f t="shared" si="1"/>
        <v>3.129310345</v>
      </c>
      <c r="M20" s="17">
        <f t="shared" si="2"/>
        <v>0.320855615</v>
      </c>
      <c r="N20" s="24">
        <f t="shared" si="3"/>
        <v>0.2339572193</v>
      </c>
      <c r="O20" s="24">
        <f t="shared" si="4"/>
        <v>0.06417112299</v>
      </c>
      <c r="P20" s="24">
        <f t="shared" si="5"/>
        <v>0.4946524064</v>
      </c>
      <c r="Q20" s="24">
        <f t="shared" si="6"/>
        <v>0.02941176471</v>
      </c>
      <c r="R20" s="24">
        <f t="shared" si="7"/>
        <v>0.1818181818</v>
      </c>
      <c r="S20" s="17">
        <f t="shared" si="8"/>
        <v>0.07352941176</v>
      </c>
      <c r="T20" s="17">
        <f t="shared" si="9"/>
        <v>1.398395722</v>
      </c>
      <c r="U20" s="37">
        <f t="shared" si="10"/>
        <v>4000.164146</v>
      </c>
      <c r="V20" s="14"/>
      <c r="W20" s="14"/>
      <c r="X20" s="14"/>
      <c r="Y20" s="14"/>
      <c r="Z20" s="14"/>
      <c r="AA20" s="14"/>
      <c r="AB20" s="14"/>
    </row>
    <row r="21">
      <c r="A21" s="4" t="s">
        <v>486</v>
      </c>
      <c r="B21" s="13"/>
      <c r="C21" s="12">
        <f>VLOOKUP(A21,'LHB v. RHP'!C:AH, 5, FALSE)</f>
        <v>176</v>
      </c>
      <c r="D21" s="22">
        <f>VLOOKUP(A21,'LHB v. RHP'!C:AH, 8, FALSE)</f>
        <v>584</v>
      </c>
      <c r="E21" s="22">
        <f>VLOOKUP(A21,'LHB v. RHP'!C:AH, 31, FALSE)</f>
        <v>84</v>
      </c>
      <c r="F21" s="15">
        <f>VLOOKUP(A21,'LHB v. RHP'!C:AH, 12, FALSE)</f>
        <v>28</v>
      </c>
      <c r="G21" s="15">
        <f>VLOOKUP(A21,'LHB v. RHP'!C:AH, 13, FALSE)</f>
        <v>3</v>
      </c>
      <c r="H21" s="15">
        <f>VLOOKUP(A21,'LHB v. RHP'!C:AH, 6, FALSE)</f>
        <v>29</v>
      </c>
      <c r="I21" s="15">
        <f>VLOOKUP(A21,'LHB v. RHP'!C:AH, 25, FALSE)</f>
        <v>22</v>
      </c>
      <c r="J21" s="15">
        <f>VLOOKUP(A21,'LHB v. RHP'!C:AH, 17, FALSE)</f>
        <v>71</v>
      </c>
      <c r="K21" s="23">
        <f>VLOOKUP(A21,'LHB v. RHP'!C:AH, 32, FALSE)</f>
        <v>3</v>
      </c>
      <c r="L21" s="17">
        <f t="shared" si="1"/>
        <v>3.318181818</v>
      </c>
      <c r="M21" s="17">
        <f t="shared" si="2"/>
        <v>0.3746130031</v>
      </c>
      <c r="N21" s="24">
        <f t="shared" si="3"/>
        <v>0.2270381837</v>
      </c>
      <c r="O21" s="24">
        <f t="shared" si="4"/>
        <v>0.04127966976</v>
      </c>
      <c r="P21" s="24">
        <f t="shared" si="5"/>
        <v>0.4747162023</v>
      </c>
      <c r="Q21" s="24">
        <f t="shared" si="6"/>
        <v>0.05779153767</v>
      </c>
      <c r="R21" s="24">
        <f t="shared" si="7"/>
        <v>0.2146542828</v>
      </c>
      <c r="S21" s="17">
        <f t="shared" si="8"/>
        <v>0.04643962848</v>
      </c>
      <c r="T21" s="17">
        <f t="shared" si="9"/>
        <v>1.436532508</v>
      </c>
      <c r="U21" s="37">
        <f t="shared" si="10"/>
        <v>4109.255872</v>
      </c>
      <c r="V21" s="14"/>
      <c r="W21" s="14"/>
      <c r="X21" s="14"/>
      <c r="Y21" s="14"/>
      <c r="Z21" s="14"/>
      <c r="AA21" s="14"/>
      <c r="AB21" s="14"/>
    </row>
    <row r="22">
      <c r="A22" s="4" t="s">
        <v>534</v>
      </c>
      <c r="B22" s="13"/>
      <c r="C22" s="12">
        <f>VLOOKUP(A22,'LHB v. RHP'!C:AH, 5, FALSE)</f>
        <v>174</v>
      </c>
      <c r="D22" s="22">
        <f>VLOOKUP(A22,'LHB v. RHP'!C:AH, 8, FALSE)</f>
        <v>557</v>
      </c>
      <c r="E22" s="22">
        <f>VLOOKUP(A22,'LHB v. RHP'!C:AH, 31, FALSE)</f>
        <v>71</v>
      </c>
      <c r="F22" s="15">
        <f>VLOOKUP(A22,'LHB v. RHP'!C:AH, 12, FALSE)</f>
        <v>28</v>
      </c>
      <c r="G22" s="15">
        <f>VLOOKUP(A22,'LHB v. RHP'!C:AH, 13, FALSE)</f>
        <v>1</v>
      </c>
      <c r="H22" s="15">
        <f>VLOOKUP(A22,'LHB v. RHP'!C:AH, 6, FALSE)</f>
        <v>30</v>
      </c>
      <c r="I22" s="15">
        <f>VLOOKUP(A22,'LHB v. RHP'!C:AH, 25, FALSE)</f>
        <v>8</v>
      </c>
      <c r="J22" s="15">
        <f>VLOOKUP(A22,'LHB v. RHP'!C:AH, 17, FALSE)</f>
        <v>81</v>
      </c>
      <c r="K22" s="23">
        <f>VLOOKUP(A22,'LHB v. RHP'!C:AH, 32, FALSE)</f>
        <v>5</v>
      </c>
      <c r="L22" s="17">
        <f t="shared" si="1"/>
        <v>3.201149425</v>
      </c>
      <c r="M22" s="17">
        <f t="shared" si="2"/>
        <v>0.3439490446</v>
      </c>
      <c r="N22" s="24">
        <f t="shared" si="3"/>
        <v>0.2335456476</v>
      </c>
      <c r="O22" s="24">
        <f t="shared" si="4"/>
        <v>0.02547770701</v>
      </c>
      <c r="P22" s="24">
        <f t="shared" si="5"/>
        <v>0.4989384289</v>
      </c>
      <c r="Q22" s="24">
        <f t="shared" si="6"/>
        <v>0.02972399151</v>
      </c>
      <c r="R22" s="24">
        <f t="shared" si="7"/>
        <v>0.2420382166</v>
      </c>
      <c r="S22" s="17">
        <f t="shared" si="8"/>
        <v>0.05838641189</v>
      </c>
      <c r="T22" s="17">
        <f t="shared" si="9"/>
        <v>1.432059448</v>
      </c>
      <c r="U22" s="37">
        <f t="shared" si="10"/>
        <v>4096.460515</v>
      </c>
      <c r="V22" s="14"/>
      <c r="W22" s="14"/>
      <c r="X22" s="14"/>
      <c r="Y22" s="14"/>
      <c r="Z22" s="14"/>
      <c r="AA22" s="14"/>
      <c r="AB22" s="14"/>
    </row>
    <row r="23">
      <c r="A23" s="4" t="s">
        <v>359</v>
      </c>
      <c r="B23" s="13"/>
      <c r="C23" s="12">
        <f>VLOOKUP(A23,'LHB v. RHP'!C:AH, 5, FALSE)</f>
        <v>24</v>
      </c>
      <c r="D23" s="22">
        <f>VLOOKUP(A23,'LHB v. RHP'!C:AH, 8, FALSE)</f>
        <v>60</v>
      </c>
      <c r="E23" s="22">
        <f>VLOOKUP(A23,'LHB v. RHP'!C:AH, 31, FALSE)</f>
        <v>6</v>
      </c>
      <c r="F23" s="15">
        <f>VLOOKUP(A23,'LHB v. RHP'!C:AH, 12, FALSE)</f>
        <v>2</v>
      </c>
      <c r="G23" s="15">
        <f>VLOOKUP(A23,'LHB v. RHP'!C:AH, 13, FALSE)</f>
        <v>1</v>
      </c>
      <c r="H23" s="15">
        <f>VLOOKUP(A23,'LHB v. RHP'!C:AH, 6, FALSE)</f>
        <v>4</v>
      </c>
      <c r="I23" s="15">
        <f>VLOOKUP(A23,'LHB v. RHP'!C:AH, 25, FALSE)</f>
        <v>0</v>
      </c>
      <c r="J23" s="15">
        <f>VLOOKUP(A23,'LHB v. RHP'!C:AH, 17, FALSE)</f>
        <v>5</v>
      </c>
      <c r="K23" s="23">
        <f>VLOOKUP(A23,'LHB v. RHP'!C:AH, 32, FALSE)</f>
        <v>0</v>
      </c>
      <c r="L23" s="17">
        <f t="shared" si="1"/>
        <v>2.5</v>
      </c>
      <c r="M23" s="17">
        <f t="shared" si="2"/>
        <v>0.2898876404</v>
      </c>
      <c r="N23" s="24">
        <f t="shared" si="3"/>
        <v>0.202247191</v>
      </c>
      <c r="O23" s="24">
        <f t="shared" si="4"/>
        <v>0.05393258427</v>
      </c>
      <c r="P23" s="24">
        <f t="shared" si="5"/>
        <v>0.4719101124</v>
      </c>
      <c r="Q23" s="24">
        <f t="shared" si="6"/>
        <v>0.02696629213</v>
      </c>
      <c r="R23" s="24">
        <f t="shared" si="7"/>
        <v>0.1707865169</v>
      </c>
      <c r="S23" s="17">
        <f t="shared" si="8"/>
        <v>0.06741573034</v>
      </c>
      <c r="T23" s="17">
        <f t="shared" si="9"/>
        <v>1.283146067</v>
      </c>
      <c r="U23" s="37">
        <f t="shared" si="10"/>
        <v>3670.488126</v>
      </c>
      <c r="V23" s="14"/>
      <c r="W23" s="14"/>
      <c r="X23" s="14"/>
      <c r="Y23" s="14"/>
      <c r="Z23" s="14"/>
      <c r="AA23" s="14"/>
      <c r="AB23" s="14"/>
    </row>
    <row r="24">
      <c r="A24" s="4" t="s">
        <v>629</v>
      </c>
      <c r="B24" s="13"/>
      <c r="C24" s="12">
        <f>VLOOKUP(A24,'LHB v. RHP'!C:AH, 5, FALSE)</f>
        <v>15</v>
      </c>
      <c r="D24" s="22">
        <f>VLOOKUP(A24,'LHB v. RHP'!C:AH, 8, FALSE)</f>
        <v>46</v>
      </c>
      <c r="E24" s="22">
        <f>VLOOKUP(A24,'LHB v. RHP'!C:AH, 31, FALSE)</f>
        <v>5</v>
      </c>
      <c r="F24" s="15">
        <f>VLOOKUP(A24,'LHB v. RHP'!C:AH, 12, FALSE)</f>
        <v>2</v>
      </c>
      <c r="G24" s="15">
        <f>VLOOKUP(A24,'LHB v. RHP'!C:AH, 13, FALSE)</f>
        <v>0</v>
      </c>
      <c r="H24" s="15">
        <f>VLOOKUP(A24,'LHB v. RHP'!C:AH, 6, FALSE)</f>
        <v>4</v>
      </c>
      <c r="I24" s="15">
        <f>VLOOKUP(A24,'LHB v. RHP'!C:AH, 25, FALSE)</f>
        <v>0</v>
      </c>
      <c r="J24" s="15">
        <f>VLOOKUP(A24,'LHB v. RHP'!C:AH, 17, FALSE)</f>
        <v>2</v>
      </c>
      <c r="K24" s="23">
        <f>VLOOKUP(A24,'LHB v. RHP'!C:AH, 32, FALSE)</f>
        <v>-1</v>
      </c>
      <c r="L24" s="17">
        <f t="shared" si="1"/>
        <v>3.066666667</v>
      </c>
      <c r="M24" s="17">
        <f t="shared" si="2"/>
        <v>0.2923433875</v>
      </c>
      <c r="N24" s="24">
        <f t="shared" si="3"/>
        <v>0.2088167053</v>
      </c>
      <c r="O24" s="24">
        <f t="shared" si="4"/>
        <v>0.03712296984</v>
      </c>
      <c r="P24" s="24">
        <f t="shared" si="5"/>
        <v>0.4872389791</v>
      </c>
      <c r="Q24" s="24">
        <f t="shared" si="6"/>
        <v>0.02784222738</v>
      </c>
      <c r="R24" s="24">
        <f t="shared" si="7"/>
        <v>0.162412993</v>
      </c>
      <c r="S24" s="17">
        <f t="shared" si="8"/>
        <v>0.05800464037</v>
      </c>
      <c r="T24" s="17">
        <f t="shared" si="9"/>
        <v>1.273781903</v>
      </c>
      <c r="U24" s="37">
        <f t="shared" si="10"/>
        <v>3643.701576</v>
      </c>
      <c r="V24" s="14"/>
      <c r="W24" s="14"/>
      <c r="X24" s="14"/>
      <c r="Y24" s="14"/>
      <c r="Z24" s="14"/>
      <c r="AA24" s="14"/>
      <c r="AB24" s="14"/>
    </row>
    <row r="25">
      <c r="A25" s="4" t="s">
        <v>311</v>
      </c>
      <c r="B25" s="13"/>
      <c r="C25" s="12">
        <f>VLOOKUP(A25,'LHB v. RHP'!C:AH, 5, FALSE)</f>
        <v>130</v>
      </c>
      <c r="D25" s="22">
        <f>VLOOKUP(A25,'LHB v. RHP'!C:AH, 8, FALSE)</f>
        <v>397</v>
      </c>
      <c r="E25" s="22">
        <f>VLOOKUP(A25,'LHB v. RHP'!C:AH, 31, FALSE)</f>
        <v>58</v>
      </c>
      <c r="F25" s="15">
        <f>VLOOKUP(A25,'LHB v. RHP'!C:AH, 12, FALSE)</f>
        <v>18</v>
      </c>
      <c r="G25" s="15">
        <f>VLOOKUP(A25,'LHB v. RHP'!C:AH, 13, FALSE)</f>
        <v>5</v>
      </c>
      <c r="H25" s="15">
        <f>VLOOKUP(A25,'LHB v. RHP'!C:AH, 6, FALSE)</f>
        <v>19</v>
      </c>
      <c r="I25" s="15">
        <f>VLOOKUP(A25,'LHB v. RHP'!C:AH, 25, FALSE)</f>
        <v>5</v>
      </c>
      <c r="J25" s="15">
        <f>VLOOKUP(A25,'LHB v. RHP'!C:AH, 17, FALSE)</f>
        <v>22</v>
      </c>
      <c r="K25" s="23">
        <f>VLOOKUP(A25,'LHB v. RHP'!C:AH, 32, FALSE)</f>
        <v>13</v>
      </c>
      <c r="L25" s="17">
        <f t="shared" si="1"/>
        <v>3.053846154</v>
      </c>
      <c r="M25" s="17">
        <f t="shared" si="2"/>
        <v>0.3644501279</v>
      </c>
      <c r="N25" s="24">
        <f t="shared" si="3"/>
        <v>0.2173913043</v>
      </c>
      <c r="O25" s="24">
        <f t="shared" si="4"/>
        <v>0.0716112532</v>
      </c>
      <c r="P25" s="24">
        <f t="shared" si="5"/>
        <v>0.4603580563</v>
      </c>
      <c r="Q25" s="24">
        <f t="shared" si="6"/>
        <v>0.02813299233</v>
      </c>
      <c r="R25" s="24">
        <f t="shared" si="7"/>
        <v>0.1406649616</v>
      </c>
      <c r="S25" s="17">
        <f t="shared" si="8"/>
        <v>0.121483376</v>
      </c>
      <c r="T25" s="17">
        <f t="shared" si="9"/>
        <v>1.404092072</v>
      </c>
      <c r="U25" s="37">
        <f t="shared" si="10"/>
        <v>4016.458771</v>
      </c>
      <c r="V25" s="14"/>
      <c r="W25" s="14"/>
      <c r="X25" s="14"/>
      <c r="Y25" s="14"/>
      <c r="Z25" s="14"/>
      <c r="AA25" s="14"/>
      <c r="AB25" s="14"/>
    </row>
    <row r="26">
      <c r="A26" s="4" t="s">
        <v>635</v>
      </c>
      <c r="B26" s="13"/>
      <c r="C26" s="12">
        <f>VLOOKUP(A26,'LHB v. RHP'!C:AH, 5, FALSE)</f>
        <v>19</v>
      </c>
      <c r="D26" s="22">
        <f>VLOOKUP(A26,'LHB v. RHP'!C:AH, 8, FALSE)</f>
        <v>55</v>
      </c>
      <c r="E26" s="22">
        <f>VLOOKUP(A26,'LHB v. RHP'!C:AH, 31, FALSE)</f>
        <v>14</v>
      </c>
      <c r="F26" s="15">
        <f>VLOOKUP(A26,'LHB v. RHP'!C:AH, 12, FALSE)</f>
        <v>4</v>
      </c>
      <c r="G26" s="15">
        <f>VLOOKUP(A26,'LHB v. RHP'!C:AH, 13, FALSE)</f>
        <v>0</v>
      </c>
      <c r="H26" s="15">
        <f>VLOOKUP(A26,'LHB v. RHP'!C:AH, 6, FALSE)</f>
        <v>1</v>
      </c>
      <c r="I26" s="15">
        <f>VLOOKUP(A26,'LHB v. RHP'!C:AH, 25, FALSE)</f>
        <v>0</v>
      </c>
      <c r="J26" s="15">
        <f>VLOOKUP(A26,'LHB v. RHP'!C:AH, 17, FALSE)</f>
        <v>3</v>
      </c>
      <c r="K26" s="23">
        <f>VLOOKUP(A26,'LHB v. RHP'!C:AH, 32, FALSE)</f>
        <v>0</v>
      </c>
      <c r="L26" s="17">
        <f t="shared" si="1"/>
        <v>2.894736842</v>
      </c>
      <c r="M26" s="17">
        <f t="shared" si="2"/>
        <v>0.3477272727</v>
      </c>
      <c r="N26" s="24">
        <f t="shared" si="3"/>
        <v>0.2272727273</v>
      </c>
      <c r="O26" s="24">
        <f t="shared" si="4"/>
        <v>0.03636363636</v>
      </c>
      <c r="P26" s="24">
        <f t="shared" si="5"/>
        <v>0.4090909091</v>
      </c>
      <c r="Q26" s="24">
        <f t="shared" si="6"/>
        <v>0.02727272727</v>
      </c>
      <c r="R26" s="24">
        <f t="shared" si="7"/>
        <v>0.1636363636</v>
      </c>
      <c r="S26" s="17">
        <f t="shared" si="8"/>
        <v>0.06818181818</v>
      </c>
      <c r="T26" s="17">
        <f t="shared" si="9"/>
        <v>1.279545455</v>
      </c>
      <c r="U26" s="37">
        <f t="shared" si="10"/>
        <v>3660.188436</v>
      </c>
      <c r="V26" s="14"/>
      <c r="W26" s="14"/>
      <c r="X26" s="14"/>
      <c r="Y26" s="14"/>
      <c r="Z26" s="14"/>
      <c r="AA26" s="14"/>
      <c r="AB26" s="14"/>
    </row>
    <row r="27">
      <c r="A27" s="4" t="s">
        <v>540</v>
      </c>
      <c r="B27" s="13"/>
      <c r="C27" s="12">
        <f>VLOOKUP(A27,'LHB v. RHP'!C:AH, 5, FALSE)</f>
        <v>159</v>
      </c>
      <c r="D27" s="22">
        <f>VLOOKUP(A27,'LHB v. RHP'!C:AH, 8, FALSE)</f>
        <v>500</v>
      </c>
      <c r="E27" s="22">
        <f>VLOOKUP(A27,'LHB v. RHP'!C:AH, 31, FALSE)</f>
        <v>54</v>
      </c>
      <c r="F27" s="15">
        <f>VLOOKUP(A27,'LHB v. RHP'!C:AH, 12, FALSE)</f>
        <v>24</v>
      </c>
      <c r="G27" s="15">
        <f>VLOOKUP(A27,'LHB v. RHP'!C:AH, 13, FALSE)</f>
        <v>6</v>
      </c>
      <c r="H27" s="15">
        <f>VLOOKUP(A27,'LHB v. RHP'!C:AH, 6, FALSE)</f>
        <v>26</v>
      </c>
      <c r="I27" s="15">
        <f>VLOOKUP(A27,'LHB v. RHP'!C:AH, 25, FALSE)</f>
        <v>4</v>
      </c>
      <c r="J27" s="15">
        <f>VLOOKUP(A27,'LHB v. RHP'!C:AH, 17, FALSE)</f>
        <v>59</v>
      </c>
      <c r="K27" s="23">
        <f>VLOOKUP(A27,'LHB v. RHP'!C:AH, 32, FALSE)</f>
        <v>11</v>
      </c>
      <c r="L27" s="17">
        <f t="shared" si="1"/>
        <v>3.144654088</v>
      </c>
      <c r="M27" s="17">
        <f t="shared" si="2"/>
        <v>0.3084745763</v>
      </c>
      <c r="N27" s="24">
        <f t="shared" si="3"/>
        <v>0.2259887006</v>
      </c>
      <c r="O27" s="24">
        <f t="shared" si="4"/>
        <v>0.07231638418</v>
      </c>
      <c r="P27" s="24">
        <f t="shared" si="5"/>
        <v>0.4858757062</v>
      </c>
      <c r="Q27" s="24">
        <f t="shared" si="6"/>
        <v>0.02259887006</v>
      </c>
      <c r="R27" s="24">
        <f t="shared" si="7"/>
        <v>0.2079096045</v>
      </c>
      <c r="S27" s="17">
        <f t="shared" si="8"/>
        <v>0.09604519774</v>
      </c>
      <c r="T27" s="17">
        <f t="shared" si="9"/>
        <v>1.41920904</v>
      </c>
      <c r="U27" s="37">
        <f t="shared" si="10"/>
        <v>4059.701432</v>
      </c>
      <c r="V27" s="14"/>
      <c r="W27" s="14"/>
      <c r="X27" s="14"/>
      <c r="Y27" s="14"/>
      <c r="Z27" s="14"/>
      <c r="AA27" s="14"/>
      <c r="AB27" s="14"/>
    </row>
    <row r="28">
      <c r="A28" s="4" t="s">
        <v>516</v>
      </c>
      <c r="B28" s="13"/>
      <c r="C28" s="12">
        <f>VLOOKUP(A28,'LHB v. RHP'!C:AH, 5, FALSE)</f>
        <v>131</v>
      </c>
      <c r="D28" s="22">
        <f>VLOOKUP(A28,'LHB v. RHP'!C:AH, 8, FALSE)</f>
        <v>402</v>
      </c>
      <c r="E28" s="22">
        <f>VLOOKUP(A28,'LHB v. RHP'!C:AH, 31, FALSE)</f>
        <v>55</v>
      </c>
      <c r="F28" s="15">
        <f>VLOOKUP(A28,'LHB v. RHP'!C:AH, 12, FALSE)</f>
        <v>20</v>
      </c>
      <c r="G28" s="15">
        <f>VLOOKUP(A28,'LHB v. RHP'!C:AH, 13, FALSE)</f>
        <v>3</v>
      </c>
      <c r="H28" s="15">
        <f>VLOOKUP(A28,'LHB v. RHP'!C:AH, 6, FALSE)</f>
        <v>20</v>
      </c>
      <c r="I28" s="15">
        <f>VLOOKUP(A28,'LHB v. RHP'!C:AH, 25, FALSE)</f>
        <v>1</v>
      </c>
      <c r="J28" s="15">
        <f>VLOOKUP(A28,'LHB v. RHP'!C:AH, 17, FALSE)</f>
        <v>33</v>
      </c>
      <c r="K28" s="23">
        <f>VLOOKUP(A28,'LHB v. RHP'!C:AH, 32, FALSE)</f>
        <v>12</v>
      </c>
      <c r="L28" s="17">
        <f t="shared" si="1"/>
        <v>3.06870229</v>
      </c>
      <c r="M28" s="17">
        <f t="shared" si="2"/>
        <v>0.3506988564</v>
      </c>
      <c r="N28" s="24">
        <f t="shared" si="3"/>
        <v>0.2287166455</v>
      </c>
      <c r="O28" s="24">
        <f t="shared" si="4"/>
        <v>0.05082592122</v>
      </c>
      <c r="P28" s="24">
        <f t="shared" si="5"/>
        <v>0.4701397713</v>
      </c>
      <c r="Q28" s="24">
        <f t="shared" si="6"/>
        <v>0.01778907243</v>
      </c>
      <c r="R28" s="24">
        <f t="shared" si="7"/>
        <v>0.16772554</v>
      </c>
      <c r="S28" s="17">
        <f t="shared" si="8"/>
        <v>0.1143583227</v>
      </c>
      <c r="T28" s="17">
        <f t="shared" si="9"/>
        <v>1.40025413</v>
      </c>
      <c r="U28" s="37">
        <f t="shared" si="10"/>
        <v>4005.480192</v>
      </c>
      <c r="V28" s="14"/>
      <c r="W28" s="14"/>
      <c r="X28" s="14"/>
      <c r="Y28" s="14"/>
      <c r="Z28" s="14"/>
      <c r="AA28" s="14"/>
      <c r="AB28" s="14"/>
    </row>
    <row r="29">
      <c r="A29" s="4" t="s">
        <v>519</v>
      </c>
      <c r="B29" s="13"/>
      <c r="C29" s="12">
        <f>VLOOKUP(A29,'LHB v. RHP'!C:AH, 5, FALSE)</f>
        <v>149</v>
      </c>
      <c r="D29" s="22">
        <f>VLOOKUP(A29,'LHB v. RHP'!C:AH, 8, FALSE)</f>
        <v>456</v>
      </c>
      <c r="E29" s="22">
        <f>VLOOKUP(A29,'LHB v. RHP'!C:AH, 31, FALSE)</f>
        <v>62</v>
      </c>
      <c r="F29" s="15">
        <f>VLOOKUP(A29,'LHB v. RHP'!C:AH, 12, FALSE)</f>
        <v>44</v>
      </c>
      <c r="G29" s="15">
        <f>VLOOKUP(A29,'LHB v. RHP'!C:AH, 13, FALSE)</f>
        <v>1</v>
      </c>
      <c r="H29" s="15">
        <f>VLOOKUP(A29,'LHB v. RHP'!C:AH, 6, FALSE)</f>
        <v>21</v>
      </c>
      <c r="I29" s="15">
        <f>VLOOKUP(A29,'LHB v. RHP'!C:AH, 25, FALSE)</f>
        <v>2</v>
      </c>
      <c r="J29" s="15">
        <f>VLOOKUP(A29,'LHB v. RHP'!C:AH, 17, FALSE)</f>
        <v>34</v>
      </c>
      <c r="K29" s="23">
        <f>VLOOKUP(A29,'LHB v. RHP'!C:AH, 32, FALSE)</f>
        <v>1</v>
      </c>
      <c r="L29" s="17">
        <f t="shared" si="1"/>
        <v>3.060402685</v>
      </c>
      <c r="M29" s="17">
        <f t="shared" si="2"/>
        <v>0.3531510107</v>
      </c>
      <c r="N29" s="24">
        <f t="shared" si="3"/>
        <v>0.3567181926</v>
      </c>
      <c r="O29" s="24">
        <f t="shared" si="4"/>
        <v>0.02853745541</v>
      </c>
      <c r="P29" s="24">
        <f t="shared" si="5"/>
        <v>0.451843044</v>
      </c>
      <c r="Q29" s="24">
        <f t="shared" si="6"/>
        <v>0.01902497027</v>
      </c>
      <c r="R29" s="24">
        <f t="shared" si="7"/>
        <v>0.159334126</v>
      </c>
      <c r="S29" s="17">
        <f t="shared" si="8"/>
        <v>0.04161712247</v>
      </c>
      <c r="T29" s="17">
        <f t="shared" si="9"/>
        <v>1.410225922</v>
      </c>
      <c r="U29" s="37">
        <f t="shared" si="10"/>
        <v>4034.004882</v>
      </c>
      <c r="V29" s="14"/>
      <c r="W29" s="14"/>
      <c r="X29" s="14"/>
      <c r="Y29" s="14"/>
      <c r="Z29" s="14"/>
      <c r="AA29" s="14"/>
      <c r="AB29" s="14"/>
    </row>
    <row r="30">
      <c r="A30" s="4" t="s">
        <v>638</v>
      </c>
      <c r="B30" s="13"/>
      <c r="C30" s="12">
        <f>VLOOKUP(A30,'LHB v. RHP'!C:AH, 5, FALSE)</f>
        <v>27</v>
      </c>
      <c r="D30" s="22">
        <f>VLOOKUP(A30,'LHB v. RHP'!C:AH, 8, FALSE)</f>
        <v>47</v>
      </c>
      <c r="E30" s="22">
        <f>VLOOKUP(A30,'LHB v. RHP'!C:AH, 31, FALSE)</f>
        <v>3</v>
      </c>
      <c r="F30" s="15">
        <f>VLOOKUP(A30,'LHB v. RHP'!C:AH, 12, FALSE)</f>
        <v>2</v>
      </c>
      <c r="G30" s="15">
        <f>VLOOKUP(A30,'LHB v. RHP'!C:AH, 13, FALSE)</f>
        <v>1</v>
      </c>
      <c r="H30" s="15">
        <f>VLOOKUP(A30,'LHB v. RHP'!C:AH, 6, FALSE)</f>
        <v>2</v>
      </c>
      <c r="I30" s="15">
        <f>VLOOKUP(A30,'LHB v. RHP'!C:AH, 25, FALSE)</f>
        <v>2</v>
      </c>
      <c r="J30" s="15">
        <f>VLOOKUP(A30,'LHB v. RHP'!C:AH, 17, FALSE)</f>
        <v>4</v>
      </c>
      <c r="K30" s="23">
        <f>VLOOKUP(A30,'LHB v. RHP'!C:AH, 32, FALSE)</f>
        <v>1</v>
      </c>
      <c r="L30" s="17">
        <f t="shared" si="1"/>
        <v>1.740740741</v>
      </c>
      <c r="M30" s="17">
        <f t="shared" si="2"/>
        <v>0.2777777778</v>
      </c>
      <c r="N30" s="24">
        <f t="shared" si="3"/>
        <v>0.2083333333</v>
      </c>
      <c r="O30" s="24">
        <f t="shared" si="4"/>
        <v>0.05555555556</v>
      </c>
      <c r="P30" s="24">
        <f t="shared" si="5"/>
        <v>0.4398148148</v>
      </c>
      <c r="Q30" s="24">
        <f t="shared" si="6"/>
        <v>0.03703703704</v>
      </c>
      <c r="R30" s="24">
        <f t="shared" si="7"/>
        <v>0.1712962963</v>
      </c>
      <c r="S30" s="17">
        <f t="shared" si="8"/>
        <v>0.08101851852</v>
      </c>
      <c r="T30" s="17">
        <f t="shared" si="9"/>
        <v>1.270833333</v>
      </c>
      <c r="U30" s="37">
        <f t="shared" si="10"/>
        <v>3635.267082</v>
      </c>
      <c r="V30" s="14"/>
      <c r="W30" s="14"/>
      <c r="X30" s="14"/>
      <c r="Y30" s="14"/>
      <c r="Z30" s="14"/>
      <c r="AA30" s="14"/>
      <c r="AB30" s="14"/>
    </row>
    <row r="31">
      <c r="A31" s="4" t="s">
        <v>325</v>
      </c>
      <c r="B31" s="13"/>
      <c r="C31" s="12">
        <f>VLOOKUP(A31,'LHB v. RHP'!C:AH, 5, FALSE)</f>
        <v>185</v>
      </c>
      <c r="D31" s="22">
        <f>VLOOKUP(A31,'LHB v. RHP'!C:AH, 8, FALSE)</f>
        <v>569</v>
      </c>
      <c r="E31" s="22">
        <f>VLOOKUP(A31,'LHB v. RHP'!C:AH, 31, FALSE)</f>
        <v>92</v>
      </c>
      <c r="F31" s="15">
        <f>VLOOKUP(A31,'LHB v. RHP'!C:AH, 12, FALSE)</f>
        <v>26</v>
      </c>
      <c r="G31" s="15">
        <f>VLOOKUP(A31,'LHB v. RHP'!C:AH, 13, FALSE)</f>
        <v>4</v>
      </c>
      <c r="H31" s="15">
        <f>VLOOKUP(A31,'LHB v. RHP'!C:AH, 6, FALSE)</f>
        <v>16</v>
      </c>
      <c r="I31" s="15">
        <f>VLOOKUP(A31,'LHB v. RHP'!C:AH, 25, FALSE)</f>
        <v>4</v>
      </c>
      <c r="J31" s="15">
        <f>VLOOKUP(A31,'LHB v. RHP'!C:AH, 17, FALSE)</f>
        <v>56</v>
      </c>
      <c r="K31" s="23">
        <f>VLOOKUP(A31,'LHB v. RHP'!C:AH, 32, FALSE)</f>
        <v>31</v>
      </c>
      <c r="L31" s="17">
        <f t="shared" si="1"/>
        <v>3.075675676</v>
      </c>
      <c r="M31" s="17">
        <f t="shared" si="2"/>
        <v>0.4056603774</v>
      </c>
      <c r="N31" s="24">
        <f t="shared" si="3"/>
        <v>0.2201257862</v>
      </c>
      <c r="O31" s="24">
        <f t="shared" si="4"/>
        <v>0.05031446541</v>
      </c>
      <c r="P31" s="24">
        <f t="shared" si="5"/>
        <v>0.3459119497</v>
      </c>
      <c r="Q31" s="24">
        <f t="shared" si="6"/>
        <v>0.02096436059</v>
      </c>
      <c r="R31" s="24">
        <f t="shared" si="7"/>
        <v>0.1865828092</v>
      </c>
      <c r="S31" s="17">
        <f t="shared" si="8"/>
        <v>0.1939203354</v>
      </c>
      <c r="T31" s="17">
        <f t="shared" si="9"/>
        <v>1.423480084</v>
      </c>
      <c r="U31" s="37">
        <f t="shared" si="10"/>
        <v>4071.918917</v>
      </c>
      <c r="V31" s="14"/>
      <c r="W31" s="14"/>
      <c r="X31" s="14"/>
      <c r="Y31" s="14"/>
      <c r="Z31" s="14"/>
      <c r="AA31" s="14"/>
      <c r="AB31" s="14"/>
    </row>
    <row r="32">
      <c r="A32" s="4" t="s">
        <v>585</v>
      </c>
      <c r="B32" s="13"/>
      <c r="C32" s="12">
        <f>VLOOKUP(A32,'LHB v. RHP'!C:AH, 5, FALSE)</f>
        <v>128</v>
      </c>
      <c r="D32" s="22">
        <f>VLOOKUP(A32,'LHB v. RHP'!C:AH, 8, FALSE)</f>
        <v>397</v>
      </c>
      <c r="E32" s="22">
        <f>VLOOKUP(A32,'LHB v. RHP'!C:AH, 31, FALSE)</f>
        <v>41</v>
      </c>
      <c r="F32" s="15">
        <f>VLOOKUP(A32,'LHB v. RHP'!C:AH, 12, FALSE)</f>
        <v>17</v>
      </c>
      <c r="G32" s="15">
        <f>VLOOKUP(A32,'LHB v. RHP'!C:AH, 13, FALSE)</f>
        <v>1</v>
      </c>
      <c r="H32" s="15">
        <f>VLOOKUP(A32,'LHB v. RHP'!C:AH, 6, FALSE)</f>
        <v>19</v>
      </c>
      <c r="I32" s="15">
        <f>VLOOKUP(A32,'LHB v. RHP'!C:AH, 25, FALSE)</f>
        <v>1</v>
      </c>
      <c r="J32" s="15">
        <f>VLOOKUP(A32,'LHB v. RHP'!C:AH, 17, FALSE)</f>
        <v>59</v>
      </c>
      <c r="K32" s="23">
        <f>VLOOKUP(A32,'LHB v. RHP'!C:AH, 32, FALSE)</f>
        <v>16</v>
      </c>
      <c r="L32" s="17">
        <f t="shared" si="1"/>
        <v>3.1015625</v>
      </c>
      <c r="M32" s="17">
        <f t="shared" si="2"/>
        <v>0.2992327366</v>
      </c>
      <c r="N32" s="24">
        <f t="shared" si="3"/>
        <v>0.2109974425</v>
      </c>
      <c r="O32" s="24">
        <f t="shared" si="4"/>
        <v>0.03069053708</v>
      </c>
      <c r="P32" s="24">
        <f t="shared" si="5"/>
        <v>0.4603580563</v>
      </c>
      <c r="Q32" s="24">
        <f t="shared" si="6"/>
        <v>0.0179028133</v>
      </c>
      <c r="R32" s="24">
        <f t="shared" si="7"/>
        <v>0.2352941176</v>
      </c>
      <c r="S32" s="17">
        <f t="shared" si="8"/>
        <v>0.1406649616</v>
      </c>
      <c r="T32" s="17">
        <f t="shared" si="9"/>
        <v>1.395140665</v>
      </c>
      <c r="U32" s="37">
        <f t="shared" si="10"/>
        <v>3990.852932</v>
      </c>
      <c r="V32" s="14"/>
      <c r="W32" s="14"/>
      <c r="X32" s="14"/>
      <c r="Y32" s="14"/>
      <c r="Z32" s="14"/>
      <c r="AA32" s="14"/>
      <c r="AB32" s="14"/>
    </row>
    <row r="33">
      <c r="A33" s="4" t="s">
        <v>106</v>
      </c>
      <c r="B33" s="13"/>
      <c r="C33" s="12">
        <f>VLOOKUP(A33,'LHB v. RHP'!C:AH, 5, FALSE)</f>
        <v>172</v>
      </c>
      <c r="D33" s="22">
        <f>VLOOKUP(A33,'LHB v. RHP'!C:AH, 8, FALSE)</f>
        <v>561</v>
      </c>
      <c r="E33" s="22">
        <f>VLOOKUP(A33,'LHB v. RHP'!C:AH, 31, FALSE)</f>
        <v>82</v>
      </c>
      <c r="F33" s="15">
        <f>VLOOKUP(A33,'LHB v. RHP'!C:AH, 12, FALSE)</f>
        <v>35</v>
      </c>
      <c r="G33" s="15">
        <f>VLOOKUP(A33,'LHB v. RHP'!C:AH, 13, FALSE)</f>
        <v>2</v>
      </c>
      <c r="H33" s="15">
        <f>VLOOKUP(A33,'LHB v. RHP'!C:AH, 6, FALSE)</f>
        <v>30</v>
      </c>
      <c r="I33" s="15">
        <f>VLOOKUP(A33,'LHB v. RHP'!C:AH, 25, FALSE)</f>
        <v>2</v>
      </c>
      <c r="J33" s="15">
        <f>VLOOKUP(A33,'LHB v. RHP'!C:AH, 17, FALSE)</f>
        <v>32</v>
      </c>
      <c r="K33" s="23">
        <f>VLOOKUP(A33,'LHB v. RHP'!C:AH, 32, FALSE)</f>
        <v>11</v>
      </c>
      <c r="L33" s="17">
        <f t="shared" si="1"/>
        <v>3.261627907</v>
      </c>
      <c r="M33" s="17">
        <f t="shared" si="2"/>
        <v>0.3773784355</v>
      </c>
      <c r="N33" s="24">
        <f t="shared" si="3"/>
        <v>0.2695560254</v>
      </c>
      <c r="O33" s="24">
        <f t="shared" si="4"/>
        <v>0.03382663848</v>
      </c>
      <c r="P33" s="24">
        <f t="shared" si="5"/>
        <v>0.4968287526</v>
      </c>
      <c r="Q33" s="24">
        <f t="shared" si="6"/>
        <v>0.01691331924</v>
      </c>
      <c r="R33" s="24">
        <f t="shared" si="7"/>
        <v>0.1374207188</v>
      </c>
      <c r="S33" s="17">
        <f t="shared" si="8"/>
        <v>0.08985200846</v>
      </c>
      <c r="T33" s="17">
        <f t="shared" si="9"/>
        <v>1.421775899</v>
      </c>
      <c r="U33" s="37">
        <f t="shared" si="10"/>
        <v>4067.04403</v>
      </c>
      <c r="V33" s="14"/>
      <c r="W33" s="14"/>
      <c r="X33" s="14"/>
      <c r="Y33" s="14"/>
      <c r="Z33" s="14"/>
      <c r="AA33" s="14"/>
      <c r="AB33" s="14"/>
    </row>
    <row r="34">
      <c r="A34" s="4" t="s">
        <v>511</v>
      </c>
      <c r="B34" s="13"/>
      <c r="C34" s="12">
        <f>VLOOKUP(A34,'LHB v. RHP'!C:AH, 5, FALSE)</f>
        <v>166</v>
      </c>
      <c r="D34" s="22">
        <f>VLOOKUP(A34,'LHB v. RHP'!C:AH, 8, FALSE)</f>
        <v>536</v>
      </c>
      <c r="E34" s="22">
        <f>VLOOKUP(A34,'LHB v. RHP'!C:AH, 31, FALSE)</f>
        <v>94</v>
      </c>
      <c r="F34" s="15">
        <f>VLOOKUP(A34,'LHB v. RHP'!C:AH, 12, FALSE)</f>
        <v>40</v>
      </c>
      <c r="G34" s="15">
        <f>VLOOKUP(A34,'LHB v. RHP'!C:AH, 13, FALSE)</f>
        <v>2</v>
      </c>
      <c r="H34" s="15">
        <f>VLOOKUP(A34,'LHB v. RHP'!C:AH, 6, FALSE)</f>
        <v>21</v>
      </c>
      <c r="I34" s="15">
        <f>VLOOKUP(A34,'LHB v. RHP'!C:AH, 25, FALSE)</f>
        <v>3</v>
      </c>
      <c r="J34" s="15">
        <f>VLOOKUP(A34,'LHB v. RHP'!C:AH, 17, FALSE)</f>
        <v>46</v>
      </c>
      <c r="K34" s="23">
        <f>VLOOKUP(A34,'LHB v. RHP'!C:AH, 32, FALSE)</f>
        <v>3</v>
      </c>
      <c r="L34" s="17">
        <f t="shared" si="1"/>
        <v>3.228915663</v>
      </c>
      <c r="M34" s="17">
        <f t="shared" si="2"/>
        <v>0.4267100977</v>
      </c>
      <c r="N34" s="24">
        <f t="shared" si="3"/>
        <v>0.3040173724</v>
      </c>
      <c r="O34" s="24">
        <f t="shared" si="4"/>
        <v>0.03474484256</v>
      </c>
      <c r="P34" s="24">
        <f t="shared" si="5"/>
        <v>0.4125950054</v>
      </c>
      <c r="Q34" s="24">
        <f t="shared" si="6"/>
        <v>0.01954397394</v>
      </c>
      <c r="R34" s="24">
        <f t="shared" si="7"/>
        <v>0.1715526602</v>
      </c>
      <c r="S34" s="17">
        <f t="shared" si="8"/>
        <v>0.04885993485</v>
      </c>
      <c r="T34" s="17">
        <f t="shared" si="9"/>
        <v>1.418023887</v>
      </c>
      <c r="U34" s="37">
        <f t="shared" si="10"/>
        <v>4056.311259</v>
      </c>
      <c r="V34" s="14"/>
      <c r="W34" s="14"/>
      <c r="X34" s="14"/>
      <c r="Y34" s="14"/>
      <c r="Z34" s="14"/>
      <c r="AA34" s="14"/>
      <c r="AB34" s="14"/>
    </row>
    <row r="35">
      <c r="A35" s="4" t="s">
        <v>38</v>
      </c>
      <c r="B35" s="13"/>
      <c r="C35" s="12">
        <f>VLOOKUP(A35,'LHB v. RHP'!C:AH, 5, FALSE)</f>
        <v>167</v>
      </c>
      <c r="D35" s="22">
        <f>VLOOKUP(A35,'LHB v. RHP'!C:AH, 8, FALSE)</f>
        <v>571</v>
      </c>
      <c r="E35" s="22">
        <f>VLOOKUP(A35,'LHB v. RHP'!C:AH, 31, FALSE)</f>
        <v>98</v>
      </c>
      <c r="F35" s="15">
        <f>VLOOKUP(A35,'LHB v. RHP'!C:AH, 12, FALSE)</f>
        <v>32</v>
      </c>
      <c r="G35" s="15">
        <f>VLOOKUP(A35,'LHB v. RHP'!C:AH, 13, FALSE)</f>
        <v>8</v>
      </c>
      <c r="H35" s="15">
        <f>VLOOKUP(A35,'LHB v. RHP'!C:AH, 6, FALSE)</f>
        <v>21</v>
      </c>
      <c r="I35" s="15">
        <f>VLOOKUP(A35,'LHB v. RHP'!C:AH, 25, FALSE)</f>
        <v>5</v>
      </c>
      <c r="J35" s="15">
        <f>VLOOKUP(A35,'LHB v. RHP'!C:AH, 17, FALSE)</f>
        <v>51</v>
      </c>
      <c r="K35" s="23">
        <f>VLOOKUP(A35,'LHB v. RHP'!C:AH, 32, FALSE)</f>
        <v>7</v>
      </c>
      <c r="L35" s="17">
        <f t="shared" si="1"/>
        <v>3.419161677</v>
      </c>
      <c r="M35" s="17">
        <f t="shared" si="2"/>
        <v>0.4236401674</v>
      </c>
      <c r="N35" s="24">
        <f t="shared" si="3"/>
        <v>0.2510460251</v>
      </c>
      <c r="O35" s="24">
        <f t="shared" si="4"/>
        <v>0.08368200837</v>
      </c>
      <c r="P35" s="24">
        <f t="shared" si="5"/>
        <v>0.3974895397</v>
      </c>
      <c r="Q35" s="24">
        <f t="shared" si="6"/>
        <v>0.0230125523</v>
      </c>
      <c r="R35" s="24">
        <f t="shared" si="7"/>
        <v>0.1757322176</v>
      </c>
      <c r="S35" s="17">
        <f t="shared" si="8"/>
        <v>0.0679916318</v>
      </c>
      <c r="T35" s="17">
        <f t="shared" si="9"/>
        <v>1.422594142</v>
      </c>
      <c r="U35" s="37">
        <f t="shared" si="10"/>
        <v>4069.384648</v>
      </c>
      <c r="V35" s="14"/>
      <c r="W35" s="14"/>
      <c r="X35" s="14"/>
      <c r="Y35" s="14"/>
      <c r="Z35" s="14"/>
      <c r="AA35" s="14"/>
      <c r="AB35" s="14"/>
    </row>
    <row r="36">
      <c r="A36" s="4" t="s">
        <v>87</v>
      </c>
      <c r="B36" s="13"/>
      <c r="C36" s="12">
        <f>VLOOKUP(A36,'LHB v. RHP'!C:AH, 5, FALSE)</f>
        <v>153</v>
      </c>
      <c r="D36" s="22">
        <f>VLOOKUP(A36,'LHB v. RHP'!C:AH, 8, FALSE)</f>
        <v>514</v>
      </c>
      <c r="E36" s="22">
        <f>VLOOKUP(A36,'LHB v. RHP'!C:AH, 31, FALSE)</f>
        <v>88</v>
      </c>
      <c r="F36" s="15">
        <f>VLOOKUP(A36,'LHB v. RHP'!C:AH, 12, FALSE)</f>
        <v>24</v>
      </c>
      <c r="G36" s="15">
        <f>VLOOKUP(A36,'LHB v. RHP'!C:AH, 13, FALSE)</f>
        <v>3</v>
      </c>
      <c r="H36" s="15">
        <f>VLOOKUP(A36,'LHB v. RHP'!C:AH, 6, FALSE)</f>
        <v>25</v>
      </c>
      <c r="I36" s="15">
        <f>VLOOKUP(A36,'LHB v. RHP'!C:AH, 25, FALSE)</f>
        <v>3</v>
      </c>
      <c r="J36" s="15">
        <f>VLOOKUP(A36,'LHB v. RHP'!C:AH, 17, FALSE)</f>
        <v>44</v>
      </c>
      <c r="K36" s="23">
        <f>VLOOKUP(A36,'LHB v. RHP'!C:AH, 32, FALSE)</f>
        <v>6</v>
      </c>
      <c r="L36" s="17">
        <f t="shared" si="1"/>
        <v>3.359477124</v>
      </c>
      <c r="M36" s="17">
        <f t="shared" si="2"/>
        <v>0.4171301446</v>
      </c>
      <c r="N36" s="24">
        <f t="shared" si="3"/>
        <v>0.2224694105</v>
      </c>
      <c r="O36" s="24">
        <f t="shared" si="4"/>
        <v>0.04449388209</v>
      </c>
      <c r="P36" s="24">
        <f t="shared" si="5"/>
        <v>0.467185762</v>
      </c>
      <c r="Q36" s="24">
        <f t="shared" si="6"/>
        <v>0.02002224694</v>
      </c>
      <c r="R36" s="24">
        <f t="shared" si="7"/>
        <v>0.1713014461</v>
      </c>
      <c r="S36" s="17">
        <f t="shared" si="8"/>
        <v>0.06674082314</v>
      </c>
      <c r="T36" s="17">
        <f t="shared" si="9"/>
        <v>1.409343715</v>
      </c>
      <c r="U36" s="37">
        <f t="shared" si="10"/>
        <v>4031.481297</v>
      </c>
      <c r="V36" s="14"/>
      <c r="W36" s="14"/>
      <c r="X36" s="14"/>
      <c r="Y36" s="14"/>
      <c r="Z36" s="14"/>
      <c r="AA36" s="14"/>
      <c r="AB36" s="14"/>
    </row>
    <row r="37">
      <c r="A37" s="4" t="s">
        <v>254</v>
      </c>
      <c r="B37" s="13"/>
      <c r="C37" s="12">
        <f>VLOOKUP(A37,'LHB v. RHP'!C:AH, 5, FALSE)</f>
        <v>165</v>
      </c>
      <c r="D37" s="22">
        <f>VLOOKUP(A37,'LHB v. RHP'!C:AH, 8, FALSE)</f>
        <v>557</v>
      </c>
      <c r="E37" s="22">
        <f>VLOOKUP(A37,'LHB v. RHP'!C:AH, 31, FALSE)</f>
        <v>66</v>
      </c>
      <c r="F37" s="15">
        <f>VLOOKUP(A37,'LHB v. RHP'!C:AH, 12, FALSE)</f>
        <v>34</v>
      </c>
      <c r="G37" s="15">
        <f>VLOOKUP(A37,'LHB v. RHP'!C:AH, 13, FALSE)</f>
        <v>3</v>
      </c>
      <c r="H37" s="15">
        <f>VLOOKUP(A37,'LHB v. RHP'!C:AH, 6, FALSE)</f>
        <v>31</v>
      </c>
      <c r="I37" s="15">
        <f>VLOOKUP(A37,'LHB v. RHP'!C:AH, 25, FALSE)</f>
        <v>3</v>
      </c>
      <c r="J37" s="15">
        <f>VLOOKUP(A37,'LHB v. RHP'!C:AH, 17, FALSE)</f>
        <v>66</v>
      </c>
      <c r="K37" s="23">
        <f>VLOOKUP(A37,'LHB v. RHP'!C:AH, 32, FALSE)</f>
        <v>0</v>
      </c>
      <c r="L37" s="17">
        <f t="shared" si="1"/>
        <v>3.375757576</v>
      </c>
      <c r="M37" s="17">
        <f t="shared" si="2"/>
        <v>0.3280254777</v>
      </c>
      <c r="N37" s="24">
        <f t="shared" si="3"/>
        <v>0.2653927813</v>
      </c>
      <c r="O37" s="24">
        <f t="shared" si="4"/>
        <v>0.04246284501</v>
      </c>
      <c r="P37" s="24">
        <f t="shared" si="5"/>
        <v>0.5095541401</v>
      </c>
      <c r="Q37" s="24">
        <f t="shared" si="6"/>
        <v>0.01910828025</v>
      </c>
      <c r="R37" s="24">
        <f t="shared" si="7"/>
        <v>0.2101910828</v>
      </c>
      <c r="S37" s="17">
        <f t="shared" si="8"/>
        <v>0.03184713376</v>
      </c>
      <c r="T37" s="17">
        <f t="shared" si="9"/>
        <v>1.406581741</v>
      </c>
      <c r="U37" s="37">
        <f t="shared" si="10"/>
        <v>4023.580565</v>
      </c>
      <c r="V37" s="14"/>
      <c r="W37" s="14"/>
      <c r="X37" s="14"/>
      <c r="Y37" s="14"/>
      <c r="Z37" s="14"/>
      <c r="AA37" s="14"/>
      <c r="AB37" s="14"/>
    </row>
    <row r="38">
      <c r="A38" s="4" t="s">
        <v>580</v>
      </c>
      <c r="B38" s="13"/>
      <c r="C38" s="12">
        <f>VLOOKUP(A38,'LHB v. RHP'!C:AH, 5, FALSE)</f>
        <v>168</v>
      </c>
      <c r="D38" s="22">
        <f>VLOOKUP(A38,'LHB v. RHP'!C:AH, 8, FALSE)</f>
        <v>555</v>
      </c>
      <c r="E38" s="22">
        <f>VLOOKUP(A38,'LHB v. RHP'!C:AH, 31, FALSE)</f>
        <v>75</v>
      </c>
      <c r="F38" s="15">
        <f>VLOOKUP(A38,'LHB v. RHP'!C:AH, 12, FALSE)</f>
        <v>29</v>
      </c>
      <c r="G38" s="15">
        <f>VLOOKUP(A38,'LHB v. RHP'!C:AH, 13, FALSE)</f>
        <v>2</v>
      </c>
      <c r="H38" s="15">
        <f>VLOOKUP(A38,'LHB v. RHP'!C:AH, 6, FALSE)</f>
        <v>22</v>
      </c>
      <c r="I38" s="15">
        <f>VLOOKUP(A38,'LHB v. RHP'!C:AH, 25, FALSE)</f>
        <v>11</v>
      </c>
      <c r="J38" s="15">
        <f>VLOOKUP(A38,'LHB v. RHP'!C:AH, 17, FALSE)</f>
        <v>74</v>
      </c>
      <c r="K38" s="23">
        <f>VLOOKUP(A38,'LHB v. RHP'!C:AH, 32, FALSE)</f>
        <v>12</v>
      </c>
      <c r="L38" s="17">
        <f t="shared" si="1"/>
        <v>3.303571429</v>
      </c>
      <c r="M38" s="17">
        <f t="shared" si="2"/>
        <v>0.3574468085</v>
      </c>
      <c r="N38" s="24">
        <f t="shared" si="3"/>
        <v>0.2393617021</v>
      </c>
      <c r="O38" s="24">
        <f t="shared" si="4"/>
        <v>0.03404255319</v>
      </c>
      <c r="P38" s="24">
        <f t="shared" si="5"/>
        <v>0.414893617</v>
      </c>
      <c r="Q38" s="24">
        <f t="shared" si="6"/>
        <v>0.03617021277</v>
      </c>
      <c r="R38" s="24">
        <f t="shared" si="7"/>
        <v>0.2276595745</v>
      </c>
      <c r="S38" s="17">
        <f t="shared" si="8"/>
        <v>0.09574468085</v>
      </c>
      <c r="T38" s="17">
        <f t="shared" si="9"/>
        <v>1.405319149</v>
      </c>
      <c r="U38" s="37">
        <f t="shared" si="10"/>
        <v>4019.968872</v>
      </c>
      <c r="V38" s="14"/>
      <c r="W38" s="14"/>
      <c r="X38" s="14"/>
      <c r="Y38" s="14"/>
      <c r="Z38" s="14"/>
      <c r="AA38" s="14"/>
      <c r="AB38" s="14"/>
    </row>
    <row r="39">
      <c r="A39" s="4" t="s">
        <v>108</v>
      </c>
      <c r="B39" s="13"/>
      <c r="C39" s="12">
        <f>VLOOKUP(A39,'LHB v. RHP'!C:AH, 5, FALSE)</f>
        <v>158</v>
      </c>
      <c r="D39" s="22">
        <f>VLOOKUP(A39,'LHB v. RHP'!C:AH, 8, FALSE)</f>
        <v>502</v>
      </c>
      <c r="E39" s="22">
        <f>VLOOKUP(A39,'LHB v. RHP'!C:AH, 31, FALSE)</f>
        <v>55</v>
      </c>
      <c r="F39" s="15">
        <f>VLOOKUP(A39,'LHB v. RHP'!C:AH, 12, FALSE)</f>
        <v>27</v>
      </c>
      <c r="G39" s="15">
        <f>VLOOKUP(A39,'LHB v. RHP'!C:AH, 13, FALSE)</f>
        <v>4</v>
      </c>
      <c r="H39" s="15">
        <f>VLOOKUP(A39,'LHB v. RHP'!C:AH, 6, FALSE)</f>
        <v>21</v>
      </c>
      <c r="I39" s="15">
        <f>VLOOKUP(A39,'LHB v. RHP'!C:AH, 25, FALSE)</f>
        <v>3</v>
      </c>
      <c r="J39" s="15">
        <f>VLOOKUP(A39,'LHB v. RHP'!C:AH, 17, FALSE)</f>
        <v>56</v>
      </c>
      <c r="K39" s="23">
        <f>VLOOKUP(A39,'LHB v. RHP'!C:AH, 32, FALSE)</f>
        <v>19</v>
      </c>
      <c r="L39" s="17">
        <f t="shared" si="1"/>
        <v>3.17721519</v>
      </c>
      <c r="M39" s="17">
        <f t="shared" si="2"/>
        <v>0.3111612176</v>
      </c>
      <c r="N39" s="24">
        <f t="shared" si="3"/>
        <v>0.2423900789</v>
      </c>
      <c r="O39" s="24">
        <f t="shared" si="4"/>
        <v>0.05411499436</v>
      </c>
      <c r="P39" s="24">
        <f t="shared" si="5"/>
        <v>0.428410372</v>
      </c>
      <c r="Q39" s="24">
        <f t="shared" si="6"/>
        <v>0.02029312289</v>
      </c>
      <c r="R39" s="24">
        <f t="shared" si="7"/>
        <v>0.2006764374</v>
      </c>
      <c r="S39" s="17">
        <f t="shared" si="8"/>
        <v>0.1409244645</v>
      </c>
      <c r="T39" s="17">
        <f t="shared" si="9"/>
        <v>1.397970688</v>
      </c>
      <c r="U39" s="37">
        <f t="shared" si="10"/>
        <v>3998.948319</v>
      </c>
      <c r="V39" s="14"/>
      <c r="W39" s="14"/>
      <c r="X39" s="14"/>
      <c r="Y39" s="14"/>
      <c r="Z39" s="14"/>
      <c r="AA39" s="14"/>
      <c r="AB39" s="14"/>
    </row>
    <row r="40">
      <c r="A40" s="4" t="s">
        <v>495</v>
      </c>
      <c r="B40" s="13"/>
      <c r="C40" s="12">
        <f>VLOOKUP(A40,'LHB v. RHP'!C:AH, 5, FALSE)</f>
        <v>147</v>
      </c>
      <c r="D40" s="22">
        <f>VLOOKUP(A40,'LHB v. RHP'!C:AH, 8, FALSE)</f>
        <v>437</v>
      </c>
      <c r="E40" s="22">
        <f>VLOOKUP(A40,'LHB v. RHP'!C:AH, 31, FALSE)</f>
        <v>63</v>
      </c>
      <c r="F40" s="15">
        <f>VLOOKUP(A40,'LHB v. RHP'!C:AH, 12, FALSE)</f>
        <v>21</v>
      </c>
      <c r="G40" s="15">
        <f>VLOOKUP(A40,'LHB v. RHP'!C:AH, 13, FALSE)</f>
        <v>2</v>
      </c>
      <c r="H40" s="15">
        <f>VLOOKUP(A40,'LHB v. RHP'!C:AH, 6, FALSE)</f>
        <v>24</v>
      </c>
      <c r="I40" s="15">
        <f>VLOOKUP(A40,'LHB v. RHP'!C:AH, 25, FALSE)</f>
        <v>9</v>
      </c>
      <c r="J40" s="15">
        <f>VLOOKUP(A40,'LHB v. RHP'!C:AH, 17, FALSE)</f>
        <v>46</v>
      </c>
      <c r="K40" s="23">
        <f>VLOOKUP(A40,'LHB v. RHP'!C:AH, 32, FALSE)</f>
        <v>-1</v>
      </c>
      <c r="L40" s="17">
        <f t="shared" si="1"/>
        <v>2.972789116</v>
      </c>
      <c r="M40" s="17">
        <f t="shared" si="2"/>
        <v>0.3649635036</v>
      </c>
      <c r="N40" s="24">
        <f t="shared" si="3"/>
        <v>0.2250608273</v>
      </c>
      <c r="O40" s="24">
        <f t="shared" si="4"/>
        <v>0.03892944039</v>
      </c>
      <c r="P40" s="24">
        <f t="shared" si="5"/>
        <v>0.498783455</v>
      </c>
      <c r="Q40" s="24">
        <f t="shared" si="6"/>
        <v>0.03649635036</v>
      </c>
      <c r="R40" s="24">
        <f t="shared" si="7"/>
        <v>0.1922141119</v>
      </c>
      <c r="S40" s="17">
        <f t="shared" si="8"/>
        <v>0.0304136253</v>
      </c>
      <c r="T40" s="17">
        <f t="shared" si="9"/>
        <v>1.386861314</v>
      </c>
      <c r="U40" s="37">
        <f t="shared" si="10"/>
        <v>3967.169533</v>
      </c>
      <c r="V40" s="14"/>
      <c r="W40" s="14"/>
      <c r="X40" s="14"/>
      <c r="Y40" s="14"/>
      <c r="Z40" s="14"/>
      <c r="AA40" s="14"/>
      <c r="AB40" s="14"/>
    </row>
    <row r="41">
      <c r="A41" s="4" t="s">
        <v>385</v>
      </c>
      <c r="B41" s="13"/>
      <c r="C41" s="12">
        <f>VLOOKUP(A41,'LHB v. RHP'!C:AH, 5, FALSE)</f>
        <v>14</v>
      </c>
      <c r="D41" s="22">
        <f>VLOOKUP(A41,'LHB v. RHP'!C:AH, 8, FALSE)</f>
        <v>36</v>
      </c>
      <c r="E41" s="22">
        <f>VLOOKUP(A41,'LHB v. RHP'!C:AH, 31, FALSE)</f>
        <v>4</v>
      </c>
      <c r="F41" s="15">
        <f>VLOOKUP(A41,'LHB v. RHP'!C:AH, 12, FALSE)</f>
        <v>1</v>
      </c>
      <c r="G41" s="15">
        <f>VLOOKUP(A41,'LHB v. RHP'!C:AH, 13, FALSE)</f>
        <v>1</v>
      </c>
      <c r="H41" s="15">
        <f>VLOOKUP(A41,'LHB v. RHP'!C:AH, 6, FALSE)</f>
        <v>1</v>
      </c>
      <c r="I41" s="15">
        <f>VLOOKUP(A41,'LHB v. RHP'!C:AH, 25, FALSE)</f>
        <v>0</v>
      </c>
      <c r="J41" s="15">
        <f>VLOOKUP(A41,'LHB v. RHP'!C:AH, 17, FALSE)</f>
        <v>4</v>
      </c>
      <c r="K41" s="23">
        <f>VLOOKUP(A41,'LHB v. RHP'!C:AH, 32, FALSE)</f>
        <v>0</v>
      </c>
      <c r="L41" s="17">
        <f t="shared" si="1"/>
        <v>2.571428571</v>
      </c>
      <c r="M41" s="17">
        <f t="shared" si="2"/>
        <v>0.2921615202</v>
      </c>
      <c r="N41" s="24">
        <f t="shared" si="3"/>
        <v>0.2019002375</v>
      </c>
      <c r="O41" s="24">
        <f t="shared" si="4"/>
        <v>0.05700712589</v>
      </c>
      <c r="P41" s="24">
        <f t="shared" si="5"/>
        <v>0.4275534442</v>
      </c>
      <c r="Q41" s="24">
        <f t="shared" si="6"/>
        <v>0.02850356295</v>
      </c>
      <c r="R41" s="24">
        <f t="shared" si="7"/>
        <v>0.1757719715</v>
      </c>
      <c r="S41" s="17">
        <f t="shared" si="8"/>
        <v>0.07125890736</v>
      </c>
      <c r="T41" s="17">
        <f t="shared" si="9"/>
        <v>1.25415677</v>
      </c>
      <c r="U41" s="37">
        <f t="shared" si="10"/>
        <v>3587.563137</v>
      </c>
      <c r="V41" s="14"/>
      <c r="W41" s="14"/>
      <c r="X41" s="14"/>
      <c r="Y41" s="14"/>
      <c r="Z41" s="14"/>
      <c r="AA41" s="14"/>
      <c r="AB41" s="14"/>
    </row>
    <row r="42">
      <c r="A42" s="4" t="s">
        <v>543</v>
      </c>
      <c r="B42" s="13"/>
      <c r="C42" s="12">
        <f>VLOOKUP(A42,'LHB v. RHP'!C:AH, 5, FALSE)</f>
        <v>155</v>
      </c>
      <c r="D42" s="22">
        <f>VLOOKUP(A42,'LHB v. RHP'!C:AH, 8, FALSE)</f>
        <v>495</v>
      </c>
      <c r="E42" s="22">
        <f>VLOOKUP(A42,'LHB v. RHP'!C:AH, 31, FALSE)</f>
        <v>58</v>
      </c>
      <c r="F42" s="15">
        <f>VLOOKUP(A42,'LHB v. RHP'!C:AH, 12, FALSE)</f>
        <v>20</v>
      </c>
      <c r="G42" s="15">
        <f>VLOOKUP(A42,'LHB v. RHP'!C:AH, 13, FALSE)</f>
        <v>1</v>
      </c>
      <c r="H42" s="15">
        <f>VLOOKUP(A42,'LHB v. RHP'!C:AH, 6, FALSE)</f>
        <v>32</v>
      </c>
      <c r="I42" s="15">
        <f>VLOOKUP(A42,'LHB v. RHP'!C:AH, 25, FALSE)</f>
        <v>6</v>
      </c>
      <c r="J42" s="15">
        <f>VLOOKUP(A42,'LHB v. RHP'!C:AH, 17, FALSE)</f>
        <v>64</v>
      </c>
      <c r="K42" s="23">
        <f>VLOOKUP(A42,'LHB v. RHP'!C:AH, 32, FALSE)</f>
        <v>0</v>
      </c>
      <c r="L42" s="17">
        <f t="shared" si="1"/>
        <v>3.193548387</v>
      </c>
      <c r="M42" s="17">
        <f t="shared" si="2"/>
        <v>0.3238636364</v>
      </c>
      <c r="N42" s="24">
        <f t="shared" si="3"/>
        <v>0.2045454545</v>
      </c>
      <c r="O42" s="24">
        <f t="shared" si="4"/>
        <v>0.02727272727</v>
      </c>
      <c r="P42" s="24">
        <f t="shared" si="5"/>
        <v>0.5568181818</v>
      </c>
      <c r="Q42" s="24">
        <f t="shared" si="6"/>
        <v>0.02727272727</v>
      </c>
      <c r="R42" s="24">
        <f t="shared" si="7"/>
        <v>0.2204545455</v>
      </c>
      <c r="S42" s="17">
        <f t="shared" si="8"/>
        <v>0.03409090909</v>
      </c>
      <c r="T42" s="17">
        <f t="shared" si="9"/>
        <v>1.394318182</v>
      </c>
      <c r="U42" s="37">
        <f t="shared" si="10"/>
        <v>3988.500187</v>
      </c>
      <c r="V42" s="14"/>
      <c r="W42" s="14"/>
      <c r="X42" s="14"/>
      <c r="Y42" s="14"/>
      <c r="Z42" s="14"/>
      <c r="AA42" s="14"/>
      <c r="AB42" s="14"/>
    </row>
    <row r="43">
      <c r="A43" s="4" t="s">
        <v>485</v>
      </c>
      <c r="B43" s="13"/>
      <c r="C43" s="12">
        <f>VLOOKUP(A43,'LHB v. RHP'!C:AH, 5, FALSE)</f>
        <v>182</v>
      </c>
      <c r="D43" s="22">
        <f>VLOOKUP(A43,'LHB v. RHP'!C:AH, 8, FALSE)</f>
        <v>593</v>
      </c>
      <c r="E43" s="22">
        <f>VLOOKUP(A43,'LHB v. RHP'!C:AH, 31, FALSE)</f>
        <v>59</v>
      </c>
      <c r="F43" s="15">
        <f>VLOOKUP(A43,'LHB v. RHP'!C:AH, 12, FALSE)</f>
        <v>29</v>
      </c>
      <c r="G43" s="15">
        <f>VLOOKUP(A43,'LHB v. RHP'!C:AH, 13, FALSE)</f>
        <v>2</v>
      </c>
      <c r="H43" s="15">
        <f>VLOOKUP(A43,'LHB v. RHP'!C:AH, 6, FALSE)</f>
        <v>40</v>
      </c>
      <c r="I43" s="15">
        <f>VLOOKUP(A43,'LHB v. RHP'!C:AH, 25, FALSE)</f>
        <v>4</v>
      </c>
      <c r="J43" s="15">
        <f>VLOOKUP(A43,'LHB v. RHP'!C:AH, 17, FALSE)</f>
        <v>72</v>
      </c>
      <c r="K43" s="23">
        <f>VLOOKUP(A43,'LHB v. RHP'!C:AH, 32, FALSE)</f>
        <v>0</v>
      </c>
      <c r="L43" s="17">
        <f t="shared" si="1"/>
        <v>3.258241758</v>
      </c>
      <c r="M43" s="17">
        <f t="shared" si="2"/>
        <v>0.2944785276</v>
      </c>
      <c r="N43" s="24">
        <f t="shared" si="3"/>
        <v>0.2300613497</v>
      </c>
      <c r="O43" s="24">
        <f t="shared" si="4"/>
        <v>0.0327198364</v>
      </c>
      <c r="P43" s="24">
        <f t="shared" si="5"/>
        <v>0.5828220859</v>
      </c>
      <c r="Q43" s="24">
        <f t="shared" si="6"/>
        <v>0.02044989775</v>
      </c>
      <c r="R43" s="24">
        <f t="shared" si="7"/>
        <v>0.2147239264</v>
      </c>
      <c r="S43" s="17">
        <f t="shared" si="8"/>
        <v>0.03067484663</v>
      </c>
      <c r="T43" s="17">
        <f t="shared" si="9"/>
        <v>1.40593047</v>
      </c>
      <c r="U43" s="37">
        <f t="shared" si="10"/>
        <v>4021.71758</v>
      </c>
      <c r="V43" s="14"/>
      <c r="W43" s="14"/>
      <c r="X43" s="14"/>
      <c r="Y43" s="14"/>
      <c r="Z43" s="14"/>
      <c r="AA43" s="14"/>
      <c r="AB43" s="14"/>
    </row>
    <row r="44">
      <c r="A44" s="4" t="s">
        <v>520</v>
      </c>
      <c r="B44" s="13"/>
      <c r="C44" s="12">
        <f>VLOOKUP(A44,'LHB v. RHP'!C:AH, 5, FALSE)</f>
        <v>175</v>
      </c>
      <c r="D44" s="22">
        <f>VLOOKUP(A44,'LHB v. RHP'!C:AH, 8, FALSE)</f>
        <v>570</v>
      </c>
      <c r="E44" s="22">
        <f>VLOOKUP(A44,'LHB v. RHP'!C:AH, 31, FALSE)</f>
        <v>56</v>
      </c>
      <c r="F44" s="15">
        <f>VLOOKUP(A44,'LHB v. RHP'!C:AH, 12, FALSE)</f>
        <v>17</v>
      </c>
      <c r="G44" s="15">
        <f>VLOOKUP(A44,'LHB v. RHP'!C:AH, 13, FALSE)</f>
        <v>3</v>
      </c>
      <c r="H44" s="15">
        <f>VLOOKUP(A44,'LHB v. RHP'!C:AH, 6, FALSE)</f>
        <v>42</v>
      </c>
      <c r="I44" s="15">
        <f>VLOOKUP(A44,'LHB v. RHP'!C:AH, 25, FALSE)</f>
        <v>16</v>
      </c>
      <c r="J44" s="15">
        <f>VLOOKUP(A44,'LHB v. RHP'!C:AH, 17, FALSE)</f>
        <v>59</v>
      </c>
      <c r="K44" s="23">
        <f>VLOOKUP(A44,'LHB v. RHP'!C:AH, 32, FALSE)</f>
        <v>1</v>
      </c>
      <c r="L44" s="17">
        <f t="shared" si="1"/>
        <v>3.257142857</v>
      </c>
      <c r="M44" s="17">
        <f t="shared" si="2"/>
        <v>0.2921465969</v>
      </c>
      <c r="N44" s="24">
        <f t="shared" si="3"/>
        <v>0.1727748691</v>
      </c>
      <c r="O44" s="24">
        <f t="shared" si="4"/>
        <v>0.04188481675</v>
      </c>
      <c r="P44" s="24">
        <f t="shared" si="5"/>
        <v>0.6178010471</v>
      </c>
      <c r="Q44" s="24">
        <f t="shared" si="6"/>
        <v>0.04607329843</v>
      </c>
      <c r="R44" s="24">
        <f t="shared" si="7"/>
        <v>0.1926701571</v>
      </c>
      <c r="S44" s="17">
        <f t="shared" si="8"/>
        <v>0.03664921466</v>
      </c>
      <c r="T44" s="17">
        <f t="shared" si="9"/>
        <v>1.4</v>
      </c>
      <c r="U44" s="37">
        <f t="shared" si="10"/>
        <v>4004.753244</v>
      </c>
      <c r="V44" s="14"/>
      <c r="W44" s="14"/>
      <c r="X44" s="14"/>
      <c r="Y44" s="14"/>
      <c r="Z44" s="14"/>
      <c r="AA44" s="14"/>
      <c r="AB44" s="14"/>
    </row>
    <row r="45">
      <c r="A45" s="4" t="s">
        <v>410</v>
      </c>
      <c r="B45" s="13"/>
      <c r="C45" s="12">
        <f>VLOOKUP(A45,'LHB v. RHP'!C:AH, 5, FALSE)</f>
        <v>19</v>
      </c>
      <c r="D45" s="22">
        <f>VLOOKUP(A45,'LHB v. RHP'!C:AH, 8, FALSE)</f>
        <v>41</v>
      </c>
      <c r="E45" s="22">
        <f>VLOOKUP(A45,'LHB v. RHP'!C:AH, 31, FALSE)</f>
        <v>3</v>
      </c>
      <c r="F45" s="15">
        <f>VLOOKUP(A45,'LHB v. RHP'!C:AH, 12, FALSE)</f>
        <v>3</v>
      </c>
      <c r="G45" s="15">
        <f>VLOOKUP(A45,'LHB v. RHP'!C:AH, 13, FALSE)</f>
        <v>1</v>
      </c>
      <c r="H45" s="15">
        <f>VLOOKUP(A45,'LHB v. RHP'!C:AH, 6, FALSE)</f>
        <v>1</v>
      </c>
      <c r="I45" s="15">
        <f>VLOOKUP(A45,'LHB v. RHP'!C:AH, 25, FALSE)</f>
        <v>0</v>
      </c>
      <c r="J45" s="15">
        <f>VLOOKUP(A45,'LHB v. RHP'!C:AH, 17, FALSE)</f>
        <v>6</v>
      </c>
      <c r="K45" s="23">
        <f>VLOOKUP(A45,'LHB v. RHP'!C:AH, 32, FALSE)</f>
        <v>-1</v>
      </c>
      <c r="L45" s="17">
        <f t="shared" si="1"/>
        <v>2.157894737</v>
      </c>
      <c r="M45" s="17">
        <f t="shared" si="2"/>
        <v>0.2816901408</v>
      </c>
      <c r="N45" s="24">
        <f t="shared" si="3"/>
        <v>0.2230046948</v>
      </c>
      <c r="O45" s="24">
        <f t="shared" si="4"/>
        <v>0.05633802817</v>
      </c>
      <c r="P45" s="24">
        <f t="shared" si="5"/>
        <v>0.4225352113</v>
      </c>
      <c r="Q45" s="24">
        <f t="shared" si="6"/>
        <v>0.02816901408</v>
      </c>
      <c r="R45" s="24">
        <f t="shared" si="7"/>
        <v>0.1830985915</v>
      </c>
      <c r="S45" s="17">
        <f t="shared" si="8"/>
        <v>0.05868544601</v>
      </c>
      <c r="T45" s="17">
        <f t="shared" si="9"/>
        <v>1.253521127</v>
      </c>
      <c r="U45" s="37">
        <f t="shared" si="10"/>
        <v>3585.744857</v>
      </c>
      <c r="V45" s="14"/>
      <c r="W45" s="14"/>
      <c r="X45" s="14"/>
      <c r="Y45" s="14"/>
      <c r="Z45" s="14"/>
      <c r="AA45" s="14"/>
      <c r="AB45" s="14"/>
    </row>
    <row r="46">
      <c r="A46" s="4" t="s">
        <v>500</v>
      </c>
      <c r="B46" s="13"/>
      <c r="C46" s="12">
        <f>VLOOKUP(A46,'LHB v. RHP'!C:AH, 5, FALSE)</f>
        <v>160</v>
      </c>
      <c r="D46" s="22">
        <f>VLOOKUP(A46,'LHB v. RHP'!C:AH, 8, FALSE)</f>
        <v>507</v>
      </c>
      <c r="E46" s="22">
        <f>VLOOKUP(A46,'LHB v. RHP'!C:AH, 31, FALSE)</f>
        <v>81</v>
      </c>
      <c r="F46" s="15">
        <f>VLOOKUP(A46,'LHB v. RHP'!C:AH, 12, FALSE)</f>
        <v>33</v>
      </c>
      <c r="G46" s="15">
        <f>VLOOKUP(A46,'LHB v. RHP'!C:AH, 13, FALSE)</f>
        <v>7</v>
      </c>
      <c r="H46" s="15">
        <f>VLOOKUP(A46,'LHB v. RHP'!C:AH, 6, FALSE)</f>
        <v>22</v>
      </c>
      <c r="I46" s="15">
        <f>VLOOKUP(A46,'LHB v. RHP'!C:AH, 25, FALSE)</f>
        <v>3</v>
      </c>
      <c r="J46" s="15">
        <f>VLOOKUP(A46,'LHB v. RHP'!C:AH, 17, FALSE)</f>
        <v>37</v>
      </c>
      <c r="K46" s="23">
        <f>VLOOKUP(A46,'LHB v. RHP'!C:AH, 32, FALSE)</f>
        <v>-2</v>
      </c>
      <c r="L46" s="17">
        <f t="shared" si="1"/>
        <v>3.16875</v>
      </c>
      <c r="M46" s="17">
        <f t="shared" si="2"/>
        <v>0.3968609865</v>
      </c>
      <c r="N46" s="24">
        <f t="shared" si="3"/>
        <v>0.2746636771</v>
      </c>
      <c r="O46" s="24">
        <f t="shared" si="4"/>
        <v>0.08071748879</v>
      </c>
      <c r="P46" s="24">
        <f t="shared" si="5"/>
        <v>0.4372197309</v>
      </c>
      <c r="Q46" s="24">
        <f t="shared" si="6"/>
        <v>0.0201793722</v>
      </c>
      <c r="R46" s="24">
        <f t="shared" si="7"/>
        <v>0.1569506726</v>
      </c>
      <c r="S46" s="17">
        <f t="shared" si="8"/>
        <v>0.02242152466</v>
      </c>
      <c r="T46" s="17">
        <f t="shared" si="9"/>
        <v>1.389013453</v>
      </c>
      <c r="U46" s="37">
        <f t="shared" si="10"/>
        <v>3973.325809</v>
      </c>
      <c r="V46" s="14"/>
      <c r="W46" s="14"/>
      <c r="X46" s="14"/>
      <c r="Y46" s="14"/>
      <c r="Z46" s="14"/>
      <c r="AA46" s="14"/>
      <c r="AB46" s="14"/>
    </row>
    <row r="47">
      <c r="A47" s="4" t="s">
        <v>541</v>
      </c>
      <c r="B47" s="13"/>
      <c r="C47" s="12">
        <f>VLOOKUP(A47,'LHB v. RHP'!C:AH, 5, FALSE)</f>
        <v>102</v>
      </c>
      <c r="D47" s="22">
        <f>VLOOKUP(A47,'LHB v. RHP'!C:AH, 8, FALSE)</f>
        <v>283</v>
      </c>
      <c r="E47" s="22">
        <f>VLOOKUP(A47,'LHB v. RHP'!C:AH, 31, FALSE)</f>
        <v>37</v>
      </c>
      <c r="F47" s="15">
        <f>VLOOKUP(A47,'LHB v. RHP'!C:AH, 12, FALSE)</f>
        <v>14</v>
      </c>
      <c r="G47" s="15">
        <f>VLOOKUP(A47,'LHB v. RHP'!C:AH, 13, FALSE)</f>
        <v>1</v>
      </c>
      <c r="H47" s="15">
        <f>VLOOKUP(A47,'LHB v. RHP'!C:AH, 6, FALSE)</f>
        <v>12</v>
      </c>
      <c r="I47" s="15">
        <f>VLOOKUP(A47,'LHB v. RHP'!C:AH, 25, FALSE)</f>
        <v>1</v>
      </c>
      <c r="J47" s="15">
        <f>VLOOKUP(A47,'LHB v. RHP'!C:AH, 17, FALSE)</f>
        <v>34</v>
      </c>
      <c r="K47" s="23">
        <f>VLOOKUP(A47,'LHB v. RHP'!C:AH, 32, FALSE)</f>
        <v>7</v>
      </c>
      <c r="L47" s="17">
        <f t="shared" si="1"/>
        <v>2.774509804</v>
      </c>
      <c r="M47" s="17">
        <f t="shared" si="2"/>
        <v>0.3323353293</v>
      </c>
      <c r="N47" s="24">
        <f t="shared" si="3"/>
        <v>0.2245508982</v>
      </c>
      <c r="O47" s="24">
        <f t="shared" si="4"/>
        <v>0.03592814371</v>
      </c>
      <c r="P47" s="24">
        <f t="shared" si="5"/>
        <v>0.4341317365</v>
      </c>
      <c r="Q47" s="24">
        <f t="shared" si="6"/>
        <v>0.02095808383</v>
      </c>
      <c r="R47" s="24">
        <f t="shared" si="7"/>
        <v>0.2005988024</v>
      </c>
      <c r="S47" s="17">
        <f t="shared" si="8"/>
        <v>0.09730538922</v>
      </c>
      <c r="T47" s="17">
        <f t="shared" si="9"/>
        <v>1.345808383</v>
      </c>
      <c r="U47" s="37">
        <f t="shared" si="10"/>
        <v>3849.736064</v>
      </c>
      <c r="V47" s="14"/>
      <c r="W47" s="14"/>
      <c r="X47" s="14"/>
      <c r="Y47" s="14"/>
      <c r="Z47" s="14"/>
      <c r="AA47" s="14"/>
      <c r="AB47" s="14"/>
    </row>
    <row r="48">
      <c r="A48" s="4" t="s">
        <v>546</v>
      </c>
      <c r="B48" s="13"/>
      <c r="C48" s="12">
        <f>VLOOKUP(A48,'LHB v. RHP'!C:AH, 5, FALSE)</f>
        <v>174</v>
      </c>
      <c r="D48" s="22">
        <f>VLOOKUP(A48,'LHB v. RHP'!C:AH, 8, FALSE)</f>
        <v>566</v>
      </c>
      <c r="E48" s="22">
        <f>VLOOKUP(A48,'LHB v. RHP'!C:AH, 31, FALSE)</f>
        <v>62</v>
      </c>
      <c r="F48" s="15">
        <f>VLOOKUP(A48,'LHB v. RHP'!C:AH, 12, FALSE)</f>
        <v>26</v>
      </c>
      <c r="G48" s="15">
        <f>VLOOKUP(A48,'LHB v. RHP'!C:AH, 13, FALSE)</f>
        <v>2</v>
      </c>
      <c r="H48" s="15">
        <f>VLOOKUP(A48,'LHB v. RHP'!C:AH, 6, FALSE)</f>
        <v>24</v>
      </c>
      <c r="I48" s="15">
        <f>VLOOKUP(A48,'LHB v. RHP'!C:AH, 25, FALSE)</f>
        <v>4</v>
      </c>
      <c r="J48" s="15">
        <f>VLOOKUP(A48,'LHB v. RHP'!C:AH, 17, FALSE)</f>
        <v>98</v>
      </c>
      <c r="K48" s="23">
        <f>VLOOKUP(A48,'LHB v. RHP'!C:AH, 32, FALSE)</f>
        <v>13</v>
      </c>
      <c r="L48" s="17">
        <f t="shared" si="1"/>
        <v>3.252873563</v>
      </c>
      <c r="M48" s="17">
        <f t="shared" si="2"/>
        <v>0.3123028391</v>
      </c>
      <c r="N48" s="24">
        <f t="shared" si="3"/>
        <v>0.2208201893</v>
      </c>
      <c r="O48" s="24">
        <f t="shared" si="4"/>
        <v>0.03364879075</v>
      </c>
      <c r="P48" s="24">
        <f t="shared" si="5"/>
        <v>0.4311251314</v>
      </c>
      <c r="Q48" s="24">
        <f t="shared" si="6"/>
        <v>0.02103049422</v>
      </c>
      <c r="R48" s="24">
        <f t="shared" si="7"/>
        <v>0.2754994742</v>
      </c>
      <c r="S48" s="17">
        <f t="shared" si="8"/>
        <v>0.09989484753</v>
      </c>
      <c r="T48" s="17">
        <f t="shared" si="9"/>
        <v>1.394321767</v>
      </c>
      <c r="U48" s="37">
        <f t="shared" si="10"/>
        <v>3988.510442</v>
      </c>
      <c r="V48" s="14"/>
      <c r="W48" s="14"/>
      <c r="X48" s="14"/>
      <c r="Y48" s="14"/>
      <c r="Z48" s="14"/>
      <c r="AA48" s="14"/>
      <c r="AB48" s="14"/>
    </row>
    <row r="49">
      <c r="A49" s="4" t="s">
        <v>250</v>
      </c>
      <c r="B49" s="13"/>
      <c r="C49" s="12">
        <f>VLOOKUP(A49,'LHB v. RHP'!C:AH, 5, FALSE)</f>
        <v>57</v>
      </c>
      <c r="D49" s="22">
        <f>VLOOKUP(A49,'LHB v. RHP'!C:AH, 8, FALSE)</f>
        <v>123</v>
      </c>
      <c r="E49" s="22">
        <f>VLOOKUP(A49,'LHB v. RHP'!C:AH, 31, FALSE)</f>
        <v>20</v>
      </c>
      <c r="F49" s="15">
        <f>VLOOKUP(A49,'LHB v. RHP'!C:AH, 12, FALSE)</f>
        <v>4</v>
      </c>
      <c r="G49" s="15">
        <f>VLOOKUP(A49,'LHB v. RHP'!C:AH, 13, FALSE)</f>
        <v>1</v>
      </c>
      <c r="H49" s="15">
        <f>VLOOKUP(A49,'LHB v. RHP'!C:AH, 6, FALSE)</f>
        <v>2</v>
      </c>
      <c r="I49" s="15">
        <f>VLOOKUP(A49,'LHB v. RHP'!C:AH, 25, FALSE)</f>
        <v>2</v>
      </c>
      <c r="J49" s="15">
        <f>VLOOKUP(A49,'LHB v. RHP'!C:AH, 17, FALSE)</f>
        <v>5</v>
      </c>
      <c r="K49" s="23">
        <f>VLOOKUP(A49,'LHB v. RHP'!C:AH, 32, FALSE)</f>
        <v>10</v>
      </c>
      <c r="L49" s="17">
        <f t="shared" si="1"/>
        <v>2.157894737</v>
      </c>
      <c r="M49" s="17">
        <f t="shared" si="2"/>
        <v>0.3366141732</v>
      </c>
      <c r="N49" s="24">
        <f t="shared" si="3"/>
        <v>0.1968503937</v>
      </c>
      <c r="O49" s="24">
        <f t="shared" si="4"/>
        <v>0.04724409449</v>
      </c>
      <c r="P49" s="24">
        <f t="shared" si="5"/>
        <v>0.374015748</v>
      </c>
      <c r="Q49" s="24">
        <f t="shared" si="6"/>
        <v>0.03149606299</v>
      </c>
      <c r="R49" s="24">
        <f t="shared" si="7"/>
        <v>0.1496062992</v>
      </c>
      <c r="S49" s="17">
        <f t="shared" si="8"/>
        <v>0.157480315</v>
      </c>
      <c r="T49" s="17">
        <f t="shared" si="9"/>
        <v>1.293307087</v>
      </c>
      <c r="U49" s="37">
        <f t="shared" si="10"/>
        <v>3699.554108</v>
      </c>
      <c r="V49" s="14"/>
      <c r="W49" s="14"/>
      <c r="X49" s="14"/>
      <c r="Y49" s="14"/>
      <c r="Z49" s="14"/>
      <c r="AA49" s="14"/>
      <c r="AB49" s="14"/>
    </row>
    <row r="50">
      <c r="A50" s="4" t="s">
        <v>606</v>
      </c>
      <c r="B50" s="13"/>
      <c r="C50" s="12">
        <f>VLOOKUP(A50,'LHB v. RHP'!C:AH, 5, FALSE)</f>
        <v>13</v>
      </c>
      <c r="D50" s="22">
        <f>VLOOKUP(A50,'LHB v. RHP'!C:AH, 8, FALSE)</f>
        <v>32</v>
      </c>
      <c r="E50" s="22">
        <f>VLOOKUP(A50,'LHB v. RHP'!C:AH, 31, FALSE)</f>
        <v>2</v>
      </c>
      <c r="F50" s="15">
        <f>VLOOKUP(A50,'LHB v. RHP'!C:AH, 12, FALSE)</f>
        <v>1</v>
      </c>
      <c r="G50" s="15">
        <f>VLOOKUP(A50,'LHB v. RHP'!C:AH, 13, FALSE)</f>
        <v>0</v>
      </c>
      <c r="H50" s="15">
        <f>VLOOKUP(A50,'LHB v. RHP'!C:AH, 6, FALSE)</f>
        <v>1</v>
      </c>
      <c r="I50" s="15">
        <f>VLOOKUP(A50,'LHB v. RHP'!C:AH, 25, FALSE)</f>
        <v>1</v>
      </c>
      <c r="J50" s="15">
        <f>VLOOKUP(A50,'LHB v. RHP'!C:AH, 17, FALSE)</f>
        <v>3</v>
      </c>
      <c r="K50" s="23">
        <f>VLOOKUP(A50,'LHB v. RHP'!C:AH, 32, FALSE)</f>
        <v>1</v>
      </c>
      <c r="L50" s="17">
        <f t="shared" si="1"/>
        <v>2.461538462</v>
      </c>
      <c r="M50" s="17">
        <f t="shared" si="2"/>
        <v>0.2805755396</v>
      </c>
      <c r="N50" s="24">
        <f t="shared" si="3"/>
        <v>0.2038369305</v>
      </c>
      <c r="O50" s="24">
        <f t="shared" si="4"/>
        <v>0.03836930456</v>
      </c>
      <c r="P50" s="24">
        <f t="shared" si="5"/>
        <v>0.4316546763</v>
      </c>
      <c r="Q50" s="24">
        <f t="shared" si="6"/>
        <v>0.03357314149</v>
      </c>
      <c r="R50" s="24">
        <f t="shared" si="7"/>
        <v>0.1726618705</v>
      </c>
      <c r="S50" s="17">
        <f t="shared" si="8"/>
        <v>0.08393285372</v>
      </c>
      <c r="T50" s="17">
        <f t="shared" si="9"/>
        <v>1.244604317</v>
      </c>
      <c r="U50" s="37">
        <f t="shared" si="10"/>
        <v>3560.237982</v>
      </c>
      <c r="V50" s="14"/>
      <c r="W50" s="14"/>
      <c r="X50" s="14"/>
      <c r="Y50" s="14"/>
      <c r="Z50" s="14"/>
      <c r="AA50" s="14"/>
      <c r="AB50" s="14"/>
    </row>
    <row r="51">
      <c r="A51" s="4" t="s">
        <v>548</v>
      </c>
      <c r="B51" s="13"/>
      <c r="C51" s="12">
        <f>VLOOKUP(A51,'LHB v. RHP'!C:AH, 5, FALSE)</f>
        <v>109</v>
      </c>
      <c r="D51" s="22">
        <f>VLOOKUP(A51,'LHB v. RHP'!C:AH, 8, FALSE)</f>
        <v>316</v>
      </c>
      <c r="E51" s="22">
        <f>VLOOKUP(A51,'LHB v. RHP'!C:AH, 31, FALSE)</f>
        <v>22</v>
      </c>
      <c r="F51" s="15">
        <f>VLOOKUP(A51,'LHB v. RHP'!C:AH, 12, FALSE)</f>
        <v>17</v>
      </c>
      <c r="G51" s="15">
        <f>VLOOKUP(A51,'LHB v. RHP'!C:AH, 13, FALSE)</f>
        <v>2</v>
      </c>
      <c r="H51" s="15">
        <f>VLOOKUP(A51,'LHB v. RHP'!C:AH, 6, FALSE)</f>
        <v>26</v>
      </c>
      <c r="I51" s="15">
        <f>VLOOKUP(A51,'LHB v. RHP'!C:AH, 25, FALSE)</f>
        <v>1</v>
      </c>
      <c r="J51" s="15">
        <f>VLOOKUP(A51,'LHB v. RHP'!C:AH, 17, FALSE)</f>
        <v>16</v>
      </c>
      <c r="K51" s="23">
        <f>VLOOKUP(A51,'LHB v. RHP'!C:AH, 32, FALSE)</f>
        <v>0</v>
      </c>
      <c r="L51" s="17">
        <f t="shared" si="1"/>
        <v>2.899082569</v>
      </c>
      <c r="M51" s="17">
        <f t="shared" si="2"/>
        <v>0.2524964337</v>
      </c>
      <c r="N51" s="24">
        <f t="shared" si="3"/>
        <v>0.2353780314</v>
      </c>
      <c r="O51" s="24">
        <f t="shared" si="4"/>
        <v>0.04564907275</v>
      </c>
      <c r="P51" s="24">
        <f t="shared" si="5"/>
        <v>0.6134094151</v>
      </c>
      <c r="Q51" s="24">
        <f t="shared" si="6"/>
        <v>0.01997146933</v>
      </c>
      <c r="R51" s="24">
        <f t="shared" si="7"/>
        <v>0.1398002853</v>
      </c>
      <c r="S51" s="17">
        <f t="shared" si="8"/>
        <v>0.04279600571</v>
      </c>
      <c r="T51" s="17">
        <f t="shared" si="9"/>
        <v>1.349500713</v>
      </c>
      <c r="U51" s="37">
        <f t="shared" si="10"/>
        <v>3860.298114</v>
      </c>
      <c r="V51" s="14"/>
      <c r="W51" s="14"/>
      <c r="X51" s="14"/>
      <c r="Y51" s="14"/>
      <c r="Z51" s="14"/>
      <c r="AA51" s="14"/>
      <c r="AB51" s="14"/>
    </row>
    <row r="52">
      <c r="A52" s="4" t="s">
        <v>641</v>
      </c>
      <c r="B52" s="13"/>
      <c r="C52" s="12">
        <f>VLOOKUP(A52,'LHB v. RHP'!C:AH, 5, FALSE)</f>
        <v>14</v>
      </c>
      <c r="D52" s="22">
        <f>VLOOKUP(A52,'LHB v. RHP'!C:AH, 8, FALSE)</f>
        <v>41</v>
      </c>
      <c r="E52" s="22">
        <f>VLOOKUP(A52,'LHB v. RHP'!C:AH, 31, FALSE)</f>
        <v>2</v>
      </c>
      <c r="F52" s="15">
        <f>VLOOKUP(A52,'LHB v. RHP'!C:AH, 12, FALSE)</f>
        <v>3</v>
      </c>
      <c r="G52" s="15">
        <f>VLOOKUP(A52,'LHB v. RHP'!C:AH, 13, FALSE)</f>
        <v>0</v>
      </c>
      <c r="H52" s="15">
        <f>VLOOKUP(A52,'LHB v. RHP'!C:AH, 6, FALSE)</f>
        <v>2</v>
      </c>
      <c r="I52" s="15">
        <f>VLOOKUP(A52,'LHB v. RHP'!C:AH, 25, FALSE)</f>
        <v>0</v>
      </c>
      <c r="J52" s="15">
        <f>VLOOKUP(A52,'LHB v. RHP'!C:AH, 17, FALSE)</f>
        <v>3</v>
      </c>
      <c r="K52" s="23">
        <f>VLOOKUP(A52,'LHB v. RHP'!C:AH, 32, FALSE)</f>
        <v>0</v>
      </c>
      <c r="L52" s="17">
        <f t="shared" si="1"/>
        <v>2.928571429</v>
      </c>
      <c r="M52" s="17">
        <f t="shared" si="2"/>
        <v>0.2746478873</v>
      </c>
      <c r="N52" s="24">
        <f t="shared" si="3"/>
        <v>0.2230046948</v>
      </c>
      <c r="O52" s="24">
        <f t="shared" si="4"/>
        <v>0.03755868545</v>
      </c>
      <c r="P52" s="24">
        <f t="shared" si="5"/>
        <v>0.4460093897</v>
      </c>
      <c r="Q52" s="24">
        <f t="shared" si="6"/>
        <v>0.02816901408</v>
      </c>
      <c r="R52" s="24">
        <f t="shared" si="7"/>
        <v>0.1690140845</v>
      </c>
      <c r="S52" s="17">
        <f t="shared" si="8"/>
        <v>0.07042253521</v>
      </c>
      <c r="T52" s="17">
        <f t="shared" si="9"/>
        <v>1.248826291</v>
      </c>
      <c r="U52" s="37">
        <f t="shared" si="10"/>
        <v>3572.315101</v>
      </c>
      <c r="V52" s="14"/>
      <c r="W52" s="14"/>
      <c r="X52" s="14"/>
      <c r="Y52" s="14"/>
      <c r="Z52" s="14"/>
      <c r="AA52" s="14"/>
      <c r="AB52" s="14"/>
    </row>
    <row r="53">
      <c r="A53" s="4" t="s">
        <v>488</v>
      </c>
      <c r="B53" s="13"/>
      <c r="C53" s="12">
        <f>VLOOKUP(A53,'LHB v. RHP'!C:AH, 5, FALSE)</f>
        <v>172</v>
      </c>
      <c r="D53" s="22">
        <f>VLOOKUP(A53,'LHB v. RHP'!C:AH, 8, FALSE)</f>
        <v>559</v>
      </c>
      <c r="E53" s="22">
        <f>VLOOKUP(A53,'LHB v. RHP'!C:AH, 31, FALSE)</f>
        <v>82</v>
      </c>
      <c r="F53" s="15">
        <f>VLOOKUP(A53,'LHB v. RHP'!C:AH, 12, FALSE)</f>
        <v>19</v>
      </c>
      <c r="G53" s="15">
        <f>VLOOKUP(A53,'LHB v. RHP'!C:AH, 13, FALSE)</f>
        <v>6</v>
      </c>
      <c r="H53" s="15">
        <f>VLOOKUP(A53,'LHB v. RHP'!C:AH, 6, FALSE)</f>
        <v>24</v>
      </c>
      <c r="I53" s="15">
        <f>VLOOKUP(A53,'LHB v. RHP'!C:AH, 25, FALSE)</f>
        <v>6</v>
      </c>
      <c r="J53" s="15">
        <f>VLOOKUP(A53,'LHB v. RHP'!C:AH, 17, FALSE)</f>
        <v>76</v>
      </c>
      <c r="K53" s="23">
        <f>VLOOKUP(A53,'LHB v. RHP'!C:AH, 32, FALSE)</f>
        <v>6</v>
      </c>
      <c r="L53" s="17">
        <f t="shared" si="1"/>
        <v>3.25</v>
      </c>
      <c r="M53" s="17">
        <f t="shared" si="2"/>
        <v>0.3781779661</v>
      </c>
      <c r="N53" s="24">
        <f t="shared" si="3"/>
        <v>0.1853813559</v>
      </c>
      <c r="O53" s="24">
        <f t="shared" si="4"/>
        <v>0.06779661017</v>
      </c>
      <c r="P53" s="24">
        <f t="shared" si="5"/>
        <v>0.4343220339</v>
      </c>
      <c r="Q53" s="24">
        <f t="shared" si="6"/>
        <v>0.02542372881</v>
      </c>
      <c r="R53" s="24">
        <f t="shared" si="7"/>
        <v>0.2309322034</v>
      </c>
      <c r="S53" s="17">
        <f t="shared" si="8"/>
        <v>0.06355932203</v>
      </c>
      <c r="T53" s="17">
        <f t="shared" si="9"/>
        <v>1.38559322</v>
      </c>
      <c r="U53" s="37">
        <f t="shared" si="10"/>
        <v>3963.542103</v>
      </c>
      <c r="V53" s="14"/>
      <c r="W53" s="14"/>
      <c r="X53" s="14"/>
      <c r="Y53" s="14"/>
      <c r="Z53" s="14"/>
      <c r="AA53" s="14"/>
      <c r="AB53" s="14"/>
    </row>
    <row r="54">
      <c r="A54" s="4" t="s">
        <v>538</v>
      </c>
      <c r="B54" s="13"/>
      <c r="C54" s="12">
        <f>VLOOKUP(A54,'LHB v. RHP'!C:AH, 5, FALSE)</f>
        <v>151</v>
      </c>
      <c r="D54" s="22">
        <f>VLOOKUP(A54,'LHB v. RHP'!C:AH, 8, FALSE)</f>
        <v>491</v>
      </c>
      <c r="E54" s="22">
        <f>VLOOKUP(A54,'LHB v. RHP'!C:AH, 31, FALSE)</f>
        <v>83</v>
      </c>
      <c r="F54" s="15">
        <f>VLOOKUP(A54,'LHB v. RHP'!C:AH, 12, FALSE)</f>
        <v>36</v>
      </c>
      <c r="G54" s="15">
        <f>VLOOKUP(A54,'LHB v. RHP'!C:AH, 13, FALSE)</f>
        <v>1</v>
      </c>
      <c r="H54" s="15">
        <f>VLOOKUP(A54,'LHB v. RHP'!C:AH, 6, FALSE)</f>
        <v>20</v>
      </c>
      <c r="I54" s="15">
        <f>VLOOKUP(A54,'LHB v. RHP'!C:AH, 25, FALSE)</f>
        <v>15</v>
      </c>
      <c r="J54" s="15">
        <f>VLOOKUP(A54,'LHB v. RHP'!C:AH, 17, FALSE)</f>
        <v>31</v>
      </c>
      <c r="K54" s="23">
        <f>VLOOKUP(A54,'LHB v. RHP'!C:AH, 32, FALSE)</f>
        <v>-2</v>
      </c>
      <c r="L54" s="17">
        <f t="shared" si="1"/>
        <v>3.251655629</v>
      </c>
      <c r="M54" s="17">
        <f t="shared" si="2"/>
        <v>0.4109589041</v>
      </c>
      <c r="N54" s="24">
        <f t="shared" si="3"/>
        <v>0.296803653</v>
      </c>
      <c r="O54" s="24">
        <f t="shared" si="4"/>
        <v>0.02739726027</v>
      </c>
      <c r="P54" s="24">
        <f t="shared" si="5"/>
        <v>0.4223744292</v>
      </c>
      <c r="Q54" s="24">
        <f t="shared" si="6"/>
        <v>0.04794520548</v>
      </c>
      <c r="R54" s="24">
        <f t="shared" si="7"/>
        <v>0.1461187215</v>
      </c>
      <c r="S54" s="17">
        <f t="shared" si="8"/>
        <v>0.02283105023</v>
      </c>
      <c r="T54" s="17">
        <f t="shared" si="9"/>
        <v>1.374429224</v>
      </c>
      <c r="U54" s="37">
        <f t="shared" si="10"/>
        <v>3931.607066</v>
      </c>
      <c r="V54" s="14"/>
      <c r="W54" s="14"/>
      <c r="X54" s="14"/>
      <c r="Y54" s="14"/>
      <c r="Z54" s="14"/>
      <c r="AA54" s="14"/>
      <c r="AB54" s="14"/>
    </row>
    <row r="55">
      <c r="A55" s="4" t="s">
        <v>409</v>
      </c>
      <c r="B55" s="13"/>
      <c r="C55" s="12">
        <f>VLOOKUP(A55,'LHB v. RHP'!C:AH, 5, FALSE)</f>
        <v>23</v>
      </c>
      <c r="D55" s="22">
        <f>VLOOKUP(A55,'LHB v. RHP'!C:AH, 8, FALSE)</f>
        <v>41</v>
      </c>
      <c r="E55" s="22">
        <f>VLOOKUP(A55,'LHB v. RHP'!C:AH, 31, FALSE)</f>
        <v>4</v>
      </c>
      <c r="F55" s="15">
        <f>VLOOKUP(A55,'LHB v. RHP'!C:AH, 12, FALSE)</f>
        <v>4</v>
      </c>
      <c r="G55" s="15">
        <f>VLOOKUP(A55,'LHB v. RHP'!C:AH, 13, FALSE)</f>
        <v>0</v>
      </c>
      <c r="H55" s="15">
        <f>VLOOKUP(A55,'LHB v. RHP'!C:AH, 6, FALSE)</f>
        <v>1</v>
      </c>
      <c r="I55" s="15">
        <f>VLOOKUP(A55,'LHB v. RHP'!C:AH, 25, FALSE)</f>
        <v>0</v>
      </c>
      <c r="J55" s="15">
        <f>VLOOKUP(A55,'LHB v. RHP'!C:AH, 17, FALSE)</f>
        <v>2</v>
      </c>
      <c r="K55" s="23">
        <f>VLOOKUP(A55,'LHB v. RHP'!C:AH, 32, FALSE)</f>
        <v>0</v>
      </c>
      <c r="L55" s="17">
        <f t="shared" si="1"/>
        <v>1.782608696</v>
      </c>
      <c r="M55" s="17">
        <f t="shared" si="2"/>
        <v>0.2887323944</v>
      </c>
      <c r="N55" s="24">
        <f t="shared" si="3"/>
        <v>0.234741784</v>
      </c>
      <c r="O55" s="24">
        <f t="shared" si="4"/>
        <v>0.03755868545</v>
      </c>
      <c r="P55" s="24">
        <f t="shared" si="5"/>
        <v>0.4225352113</v>
      </c>
      <c r="Q55" s="24">
        <f t="shared" si="6"/>
        <v>0.02816901408</v>
      </c>
      <c r="R55" s="24">
        <f t="shared" si="7"/>
        <v>0.1643192488</v>
      </c>
      <c r="S55" s="17">
        <f t="shared" si="8"/>
        <v>0.07042253521</v>
      </c>
      <c r="T55" s="17">
        <f t="shared" si="9"/>
        <v>1.246478873</v>
      </c>
      <c r="U55" s="37">
        <f t="shared" si="10"/>
        <v>3565.600223</v>
      </c>
      <c r="V55" s="14"/>
      <c r="W55" s="14"/>
      <c r="X55" s="14"/>
      <c r="Y55" s="14"/>
      <c r="Z55" s="14"/>
      <c r="AA55" s="14"/>
      <c r="AB55" s="14"/>
    </row>
    <row r="56">
      <c r="A56" s="4" t="s">
        <v>544</v>
      </c>
      <c r="B56" s="13"/>
      <c r="C56" s="12">
        <f>VLOOKUP(A56,'LHB v. RHP'!C:AH, 5, FALSE)</f>
        <v>104</v>
      </c>
      <c r="D56" s="22">
        <f>VLOOKUP(A56,'LHB v. RHP'!C:AH, 8, FALSE)</f>
        <v>327</v>
      </c>
      <c r="E56" s="22">
        <f>VLOOKUP(A56,'LHB v. RHP'!C:AH, 31, FALSE)</f>
        <v>58</v>
      </c>
      <c r="F56" s="15">
        <f>VLOOKUP(A56,'LHB v. RHP'!C:AH, 12, FALSE)</f>
        <v>13</v>
      </c>
      <c r="G56" s="15">
        <f>VLOOKUP(A56,'LHB v. RHP'!C:AH, 13, FALSE)</f>
        <v>0</v>
      </c>
      <c r="H56" s="15">
        <f>VLOOKUP(A56,'LHB v. RHP'!C:AH, 6, FALSE)</f>
        <v>17</v>
      </c>
      <c r="I56" s="15">
        <f>VLOOKUP(A56,'LHB v. RHP'!C:AH, 25, FALSE)</f>
        <v>2</v>
      </c>
      <c r="J56" s="15">
        <f>VLOOKUP(A56,'LHB v. RHP'!C:AH, 17, FALSE)</f>
        <v>27</v>
      </c>
      <c r="K56" s="23">
        <f>VLOOKUP(A56,'LHB v. RHP'!C:AH, 32, FALSE)</f>
        <v>1</v>
      </c>
      <c r="L56" s="17">
        <f t="shared" si="1"/>
        <v>3.144230769</v>
      </c>
      <c r="M56" s="17">
        <f t="shared" si="2"/>
        <v>0.4002808989</v>
      </c>
      <c r="N56" s="24">
        <f t="shared" si="3"/>
        <v>0.2036516854</v>
      </c>
      <c r="O56" s="24">
        <f t="shared" si="4"/>
        <v>0.02247191011</v>
      </c>
      <c r="P56" s="24">
        <f t="shared" si="5"/>
        <v>0.4775280899</v>
      </c>
      <c r="Q56" s="24">
        <f t="shared" si="6"/>
        <v>0.02247191011</v>
      </c>
      <c r="R56" s="24">
        <f t="shared" si="7"/>
        <v>0.1685393258</v>
      </c>
      <c r="S56" s="17">
        <f t="shared" si="8"/>
        <v>0.04915730337</v>
      </c>
      <c r="T56" s="17">
        <f t="shared" si="9"/>
        <v>1.344101124</v>
      </c>
      <c r="U56" s="37">
        <f t="shared" si="10"/>
        <v>3844.852382</v>
      </c>
      <c r="V56" s="14"/>
      <c r="W56" s="14"/>
      <c r="X56" s="14"/>
      <c r="Y56" s="14"/>
      <c r="Z56" s="14"/>
      <c r="AA56" s="14"/>
      <c r="AB56" s="14"/>
    </row>
    <row r="57">
      <c r="A57" s="4" t="s">
        <v>157</v>
      </c>
      <c r="B57" s="13"/>
      <c r="C57" s="12">
        <f>VLOOKUP(A57,'LHB v. RHP'!C:AH, 5, FALSE)</f>
        <v>134</v>
      </c>
      <c r="D57" s="22">
        <f>VLOOKUP(A57,'LHB v. RHP'!C:AH, 8, FALSE)</f>
        <v>423</v>
      </c>
      <c r="E57" s="22">
        <f>VLOOKUP(A57,'LHB v. RHP'!C:AH, 31, FALSE)</f>
        <v>62</v>
      </c>
      <c r="F57" s="15">
        <f>VLOOKUP(A57,'LHB v. RHP'!C:AH, 12, FALSE)</f>
        <v>20</v>
      </c>
      <c r="G57" s="15">
        <f>VLOOKUP(A57,'LHB v. RHP'!C:AH, 13, FALSE)</f>
        <v>9</v>
      </c>
      <c r="H57" s="15">
        <f>VLOOKUP(A57,'LHB v. RHP'!C:AH, 6, FALSE)</f>
        <v>6</v>
      </c>
      <c r="I57" s="15">
        <f>VLOOKUP(A57,'LHB v. RHP'!C:AH, 25, FALSE)</f>
        <v>1</v>
      </c>
      <c r="J57" s="15">
        <f>VLOOKUP(A57,'LHB v. RHP'!C:AH, 17, FALSE)</f>
        <v>20</v>
      </c>
      <c r="K57" s="23">
        <f>VLOOKUP(A57,'LHB v. RHP'!C:AH, 32, FALSE)</f>
        <v>31</v>
      </c>
      <c r="L57" s="17">
        <f t="shared" si="1"/>
        <v>3.156716418</v>
      </c>
      <c r="M57" s="17">
        <f t="shared" si="2"/>
        <v>0.3675742574</v>
      </c>
      <c r="N57" s="24">
        <f t="shared" si="3"/>
        <v>0.2227722772</v>
      </c>
      <c r="O57" s="24">
        <f t="shared" si="4"/>
        <v>0.1089108911</v>
      </c>
      <c r="P57" s="24">
        <f t="shared" si="5"/>
        <v>0.2846534653</v>
      </c>
      <c r="Q57" s="24">
        <f t="shared" si="6"/>
        <v>0.01732673267</v>
      </c>
      <c r="R57" s="24">
        <f t="shared" si="7"/>
        <v>0.1311881188</v>
      </c>
      <c r="S57" s="17">
        <f t="shared" si="8"/>
        <v>0.228960396</v>
      </c>
      <c r="T57" s="17">
        <f t="shared" si="9"/>
        <v>1.361386139</v>
      </c>
      <c r="U57" s="37">
        <f t="shared" si="10"/>
        <v>3894.296825</v>
      </c>
      <c r="V57" s="14"/>
      <c r="W57" s="14"/>
      <c r="X57" s="14"/>
      <c r="Y57" s="14"/>
      <c r="Z57" s="14"/>
      <c r="AA57" s="14"/>
      <c r="AB57" s="14"/>
    </row>
    <row r="58">
      <c r="A58" s="4" t="s">
        <v>649</v>
      </c>
      <c r="B58" s="13"/>
      <c r="C58" s="12">
        <f>VLOOKUP(A58,'LHB v. RHP'!C:AH, 5, FALSE)</f>
        <v>23</v>
      </c>
      <c r="D58" s="22">
        <f>VLOOKUP(A58,'LHB v. RHP'!C:AH, 8, FALSE)</f>
        <v>40</v>
      </c>
      <c r="E58" s="22">
        <f>VLOOKUP(A58,'LHB v. RHP'!C:AH, 31, FALSE)</f>
        <v>6</v>
      </c>
      <c r="F58" s="15">
        <f>VLOOKUP(A58,'LHB v. RHP'!C:AH, 12, FALSE)</f>
        <v>2</v>
      </c>
      <c r="G58" s="15">
        <f>VLOOKUP(A58,'LHB v. RHP'!C:AH, 13, FALSE)</f>
        <v>0</v>
      </c>
      <c r="H58" s="15">
        <f>VLOOKUP(A58,'LHB v. RHP'!C:AH, 6, FALSE)</f>
        <v>1</v>
      </c>
      <c r="I58" s="15">
        <f>VLOOKUP(A58,'LHB v. RHP'!C:AH, 25, FALSE)</f>
        <v>0</v>
      </c>
      <c r="J58" s="15">
        <f>VLOOKUP(A58,'LHB v. RHP'!C:AH, 17, FALSE)</f>
        <v>3</v>
      </c>
      <c r="K58" s="23">
        <f>VLOOKUP(A58,'LHB v. RHP'!C:AH, 32, FALSE)</f>
        <v>0</v>
      </c>
      <c r="L58" s="17">
        <f t="shared" si="1"/>
        <v>1.739130435</v>
      </c>
      <c r="M58" s="17">
        <f t="shared" si="2"/>
        <v>0.3035294118</v>
      </c>
      <c r="N58" s="24">
        <f t="shared" si="3"/>
        <v>0.2117647059</v>
      </c>
      <c r="O58" s="24">
        <f t="shared" si="4"/>
        <v>0.03764705882</v>
      </c>
      <c r="P58" s="24">
        <f t="shared" si="5"/>
        <v>0.4235294118</v>
      </c>
      <c r="Q58" s="24">
        <f t="shared" si="6"/>
        <v>0.02823529412</v>
      </c>
      <c r="R58" s="24">
        <f t="shared" si="7"/>
        <v>0.1694117647</v>
      </c>
      <c r="S58" s="17">
        <f t="shared" si="8"/>
        <v>0.07058823529</v>
      </c>
      <c r="T58" s="17">
        <f t="shared" si="9"/>
        <v>1.244705882</v>
      </c>
      <c r="U58" s="37">
        <f t="shared" si="10"/>
        <v>3560.528515</v>
      </c>
      <c r="V58" s="14"/>
      <c r="W58" s="14"/>
      <c r="X58" s="14"/>
      <c r="Y58" s="14"/>
      <c r="Z58" s="14"/>
      <c r="AA58" s="14"/>
      <c r="AB58" s="14"/>
    </row>
    <row r="59">
      <c r="A59" s="4" t="s">
        <v>568</v>
      </c>
      <c r="B59" s="13"/>
      <c r="C59" s="12">
        <f>VLOOKUP(A59,'LHB v. RHP'!C:AH, 5, FALSE)</f>
        <v>95</v>
      </c>
      <c r="D59" s="22">
        <f>VLOOKUP(A59,'LHB v. RHP'!C:AH, 8, FALSE)</f>
        <v>276</v>
      </c>
      <c r="E59" s="22">
        <f>VLOOKUP(A59,'LHB v. RHP'!C:AH, 31, FALSE)</f>
        <v>38</v>
      </c>
      <c r="F59" s="15">
        <f>VLOOKUP(A59,'LHB v. RHP'!C:AH, 12, FALSE)</f>
        <v>17</v>
      </c>
      <c r="G59" s="15">
        <f>VLOOKUP(A59,'LHB v. RHP'!C:AH, 13, FALSE)</f>
        <v>3</v>
      </c>
      <c r="H59" s="15">
        <f>VLOOKUP(A59,'LHB v. RHP'!C:AH, 6, FALSE)</f>
        <v>12</v>
      </c>
      <c r="I59" s="15">
        <f>VLOOKUP(A59,'LHB v. RHP'!C:AH, 25, FALSE)</f>
        <v>2</v>
      </c>
      <c r="J59" s="15">
        <f>VLOOKUP(A59,'LHB v. RHP'!C:AH, 17, FALSE)</f>
        <v>24</v>
      </c>
      <c r="K59" s="23">
        <f>VLOOKUP(A59,'LHB v. RHP'!C:AH, 32, FALSE)</f>
        <v>0</v>
      </c>
      <c r="L59" s="17">
        <f t="shared" si="1"/>
        <v>2.905263158</v>
      </c>
      <c r="M59" s="17">
        <f t="shared" si="2"/>
        <v>0.3403933434</v>
      </c>
      <c r="N59" s="24">
        <f t="shared" si="3"/>
        <v>0.2496217852</v>
      </c>
      <c r="O59" s="24">
        <f t="shared" si="4"/>
        <v>0.06051437216</v>
      </c>
      <c r="P59" s="24">
        <f t="shared" si="5"/>
        <v>0.4387291982</v>
      </c>
      <c r="Q59" s="24">
        <f t="shared" si="6"/>
        <v>0.02420574887</v>
      </c>
      <c r="R59" s="24">
        <f t="shared" si="7"/>
        <v>0.1724659607</v>
      </c>
      <c r="S59" s="17">
        <f t="shared" si="8"/>
        <v>0.04538577912</v>
      </c>
      <c r="T59" s="17">
        <f t="shared" si="9"/>
        <v>1.331316188</v>
      </c>
      <c r="U59" s="37">
        <f t="shared" si="10"/>
        <v>3808.280587</v>
      </c>
      <c r="V59" s="14"/>
      <c r="W59" s="14"/>
      <c r="X59" s="14"/>
      <c r="Y59" s="14"/>
      <c r="Z59" s="14"/>
      <c r="AA59" s="14"/>
      <c r="AB59" s="14"/>
    </row>
    <row r="60">
      <c r="A60" s="4" t="s">
        <v>627</v>
      </c>
      <c r="B60" s="13"/>
      <c r="C60" s="12">
        <f>VLOOKUP(A60,'LHB v. RHP'!C:AH, 5, FALSE)</f>
        <v>56</v>
      </c>
      <c r="D60" s="22">
        <f>VLOOKUP(A60,'LHB v. RHP'!C:AH, 8, FALSE)</f>
        <v>104</v>
      </c>
      <c r="E60" s="22">
        <f>VLOOKUP(A60,'LHB v. RHP'!C:AH, 31, FALSE)</f>
        <v>20</v>
      </c>
      <c r="F60" s="15">
        <f>VLOOKUP(A60,'LHB v. RHP'!C:AH, 12, FALSE)</f>
        <v>7</v>
      </c>
      <c r="G60" s="15">
        <f>VLOOKUP(A60,'LHB v. RHP'!C:AH, 13, FALSE)</f>
        <v>0</v>
      </c>
      <c r="H60" s="15">
        <f>VLOOKUP(A60,'LHB v. RHP'!C:AH, 6, FALSE)</f>
        <v>1</v>
      </c>
      <c r="I60" s="15">
        <f>VLOOKUP(A60,'LHB v. RHP'!C:AH, 25, FALSE)</f>
        <v>0</v>
      </c>
      <c r="J60" s="15">
        <f>VLOOKUP(A60,'LHB v. RHP'!C:AH, 17, FALSE)</f>
        <v>12</v>
      </c>
      <c r="K60" s="23">
        <f>VLOOKUP(A60,'LHB v. RHP'!C:AH, 32, FALSE)</f>
        <v>2</v>
      </c>
      <c r="L60" s="17">
        <f t="shared" si="1"/>
        <v>1.857142857</v>
      </c>
      <c r="M60" s="17">
        <f t="shared" si="2"/>
        <v>0.3496932515</v>
      </c>
      <c r="N60" s="24">
        <f t="shared" si="3"/>
        <v>0.2351738241</v>
      </c>
      <c r="O60" s="24">
        <f t="shared" si="4"/>
        <v>0.0327198364</v>
      </c>
      <c r="P60" s="24">
        <f t="shared" si="5"/>
        <v>0.3680981595</v>
      </c>
      <c r="Q60" s="24">
        <f t="shared" si="6"/>
        <v>0.0245398773</v>
      </c>
      <c r="R60" s="24">
        <f t="shared" si="7"/>
        <v>0.1840490798</v>
      </c>
      <c r="S60" s="17">
        <f t="shared" si="8"/>
        <v>0.081799591</v>
      </c>
      <c r="T60" s="17">
        <f t="shared" si="9"/>
        <v>1.27607362</v>
      </c>
      <c r="U60" s="37">
        <f t="shared" si="10"/>
        <v>3650.25712</v>
      </c>
      <c r="V60" s="14"/>
      <c r="W60" s="14"/>
      <c r="X60" s="14"/>
      <c r="Y60" s="14"/>
      <c r="Z60" s="14"/>
      <c r="AA60" s="14"/>
      <c r="AB60" s="14"/>
    </row>
    <row r="61">
      <c r="A61" s="4" t="s">
        <v>522</v>
      </c>
      <c r="B61" s="13"/>
      <c r="C61" s="12">
        <f>VLOOKUP(A61,'LHB v. RHP'!C:AH, 5, FALSE)</f>
        <v>100</v>
      </c>
      <c r="D61" s="22">
        <f>VLOOKUP(A61,'LHB v. RHP'!C:AH, 8, FALSE)</f>
        <v>301</v>
      </c>
      <c r="E61" s="22">
        <f>VLOOKUP(A61,'LHB v. RHP'!C:AH, 31, FALSE)</f>
        <v>42</v>
      </c>
      <c r="F61" s="15">
        <f>VLOOKUP(A61,'LHB v. RHP'!C:AH, 12, FALSE)</f>
        <v>25</v>
      </c>
      <c r="G61" s="15">
        <f>VLOOKUP(A61,'LHB v. RHP'!C:AH, 13, FALSE)</f>
        <v>2</v>
      </c>
      <c r="H61" s="15">
        <f>VLOOKUP(A61,'LHB v. RHP'!C:AH, 6, FALSE)</f>
        <v>12</v>
      </c>
      <c r="I61" s="15">
        <f>VLOOKUP(A61,'LHB v. RHP'!C:AH, 25, FALSE)</f>
        <v>0</v>
      </c>
      <c r="J61" s="15">
        <f>VLOOKUP(A61,'LHB v. RHP'!C:AH, 17, FALSE)</f>
        <v>22</v>
      </c>
      <c r="K61" s="23">
        <f>VLOOKUP(A61,'LHB v. RHP'!C:AH, 32, FALSE)</f>
        <v>0</v>
      </c>
      <c r="L61" s="17">
        <f t="shared" si="1"/>
        <v>3.01</v>
      </c>
      <c r="M61" s="17">
        <f t="shared" si="2"/>
        <v>0.3454810496</v>
      </c>
      <c r="N61" s="24">
        <f t="shared" si="3"/>
        <v>0.2988338192</v>
      </c>
      <c r="O61" s="24">
        <f t="shared" si="4"/>
        <v>0.04664723032</v>
      </c>
      <c r="P61" s="24">
        <f t="shared" si="5"/>
        <v>0.4227405248</v>
      </c>
      <c r="Q61" s="24">
        <f t="shared" si="6"/>
        <v>0.01749271137</v>
      </c>
      <c r="R61" s="24">
        <f t="shared" si="7"/>
        <v>0.1603498542</v>
      </c>
      <c r="S61" s="17">
        <f t="shared" si="8"/>
        <v>0.04373177843</v>
      </c>
      <c r="T61" s="17">
        <f t="shared" si="9"/>
        <v>1.335276968</v>
      </c>
      <c r="U61" s="37">
        <f t="shared" si="10"/>
        <v>3819.61055</v>
      </c>
      <c r="V61" s="14"/>
      <c r="W61" s="14"/>
      <c r="X61" s="14"/>
      <c r="Y61" s="14"/>
      <c r="Z61" s="14"/>
      <c r="AA61" s="14"/>
      <c r="AB61" s="14"/>
    </row>
    <row r="62">
      <c r="A62" s="4" t="s">
        <v>577</v>
      </c>
      <c r="B62" s="13"/>
      <c r="C62" s="12">
        <f>VLOOKUP(A62,'LHB v. RHP'!C:AH, 5, FALSE)</f>
        <v>99</v>
      </c>
      <c r="D62" s="22">
        <f>VLOOKUP(A62,'LHB v. RHP'!C:AH, 8, FALSE)</f>
        <v>297</v>
      </c>
      <c r="E62" s="22">
        <f>VLOOKUP(A62,'LHB v. RHP'!C:AH, 31, FALSE)</f>
        <v>22</v>
      </c>
      <c r="F62" s="15">
        <f>VLOOKUP(A62,'LHB v. RHP'!C:AH, 12, FALSE)</f>
        <v>11</v>
      </c>
      <c r="G62" s="15">
        <f>VLOOKUP(A62,'LHB v. RHP'!C:AH, 13, FALSE)</f>
        <v>1</v>
      </c>
      <c r="H62" s="15">
        <f>VLOOKUP(A62,'LHB v. RHP'!C:AH, 6, FALSE)</f>
        <v>16</v>
      </c>
      <c r="I62" s="15">
        <f>VLOOKUP(A62,'LHB v. RHP'!C:AH, 25, FALSE)</f>
        <v>0</v>
      </c>
      <c r="J62" s="15">
        <f>VLOOKUP(A62,'LHB v. RHP'!C:AH, 17, FALSE)</f>
        <v>60</v>
      </c>
      <c r="K62" s="23">
        <f>VLOOKUP(A62,'LHB v. RHP'!C:AH, 32, FALSE)</f>
        <v>3</v>
      </c>
      <c r="L62" s="17">
        <f t="shared" si="1"/>
        <v>3</v>
      </c>
      <c r="M62" s="17">
        <f t="shared" si="2"/>
        <v>0.2595307918</v>
      </c>
      <c r="N62" s="24">
        <f t="shared" si="3"/>
        <v>0.1979472141</v>
      </c>
      <c r="O62" s="24">
        <f t="shared" si="4"/>
        <v>0.03519061584</v>
      </c>
      <c r="P62" s="24">
        <f t="shared" si="5"/>
        <v>0.4838709677</v>
      </c>
      <c r="Q62" s="24">
        <f t="shared" si="6"/>
        <v>0.01759530792</v>
      </c>
      <c r="R62" s="24">
        <f t="shared" si="7"/>
        <v>0.2727272727</v>
      </c>
      <c r="S62" s="17">
        <f t="shared" si="8"/>
        <v>0.06598240469</v>
      </c>
      <c r="T62" s="17">
        <f t="shared" si="9"/>
        <v>1.332844575</v>
      </c>
      <c r="U62" s="37">
        <f t="shared" si="10"/>
        <v>3812.652596</v>
      </c>
      <c r="V62" s="14"/>
      <c r="W62" s="14"/>
      <c r="X62" s="14"/>
      <c r="Y62" s="14"/>
      <c r="Z62" s="14"/>
      <c r="AA62" s="14"/>
      <c r="AB62" s="14"/>
    </row>
    <row r="63">
      <c r="A63" s="4" t="s">
        <v>651</v>
      </c>
      <c r="B63" s="13"/>
      <c r="C63" s="12">
        <f>VLOOKUP(A63,'LHB v. RHP'!C:AH, 5, FALSE)</f>
        <v>15</v>
      </c>
      <c r="D63" s="22">
        <f>VLOOKUP(A63,'LHB v. RHP'!C:AH, 8, FALSE)</f>
        <v>36</v>
      </c>
      <c r="E63" s="22">
        <f>VLOOKUP(A63,'LHB v. RHP'!C:AH, 31, FALSE)</f>
        <v>2</v>
      </c>
      <c r="F63" s="15">
        <f>VLOOKUP(A63,'LHB v. RHP'!C:AH, 12, FALSE)</f>
        <v>3</v>
      </c>
      <c r="G63" s="15">
        <f>VLOOKUP(A63,'LHB v. RHP'!C:AH, 13, FALSE)</f>
        <v>0</v>
      </c>
      <c r="H63" s="15">
        <f>VLOOKUP(A63,'LHB v. RHP'!C:AH, 6, FALSE)</f>
        <v>1</v>
      </c>
      <c r="I63" s="15">
        <f>VLOOKUP(A63,'LHB v. RHP'!C:AH, 25, FALSE)</f>
        <v>0</v>
      </c>
      <c r="J63" s="15">
        <f>VLOOKUP(A63,'LHB v. RHP'!C:AH, 17, FALSE)</f>
        <v>3</v>
      </c>
      <c r="K63" s="23">
        <f>VLOOKUP(A63,'LHB v. RHP'!C:AH, 32, FALSE)</f>
        <v>0</v>
      </c>
      <c r="L63" s="17">
        <f t="shared" si="1"/>
        <v>2.4</v>
      </c>
      <c r="M63" s="17">
        <f t="shared" si="2"/>
        <v>0.2779097387</v>
      </c>
      <c r="N63" s="24">
        <f t="shared" si="3"/>
        <v>0.2256532067</v>
      </c>
      <c r="O63" s="24">
        <f t="shared" si="4"/>
        <v>0.03800475059</v>
      </c>
      <c r="P63" s="24">
        <f t="shared" si="5"/>
        <v>0.4275534442</v>
      </c>
      <c r="Q63" s="24">
        <f t="shared" si="6"/>
        <v>0.02850356295</v>
      </c>
      <c r="R63" s="24">
        <f t="shared" si="7"/>
        <v>0.1710213777</v>
      </c>
      <c r="S63" s="17">
        <f t="shared" si="8"/>
        <v>0.07125890736</v>
      </c>
      <c r="T63" s="17">
        <f t="shared" si="9"/>
        <v>1.239904988</v>
      </c>
      <c r="U63" s="37">
        <f t="shared" si="10"/>
        <v>3546.795374</v>
      </c>
      <c r="V63" s="14"/>
      <c r="W63" s="14"/>
      <c r="X63" s="14"/>
      <c r="Y63" s="14"/>
      <c r="Z63" s="14"/>
      <c r="AA63" s="14"/>
      <c r="AB63" s="14"/>
    </row>
    <row r="64">
      <c r="A64" s="4" t="s">
        <v>134</v>
      </c>
      <c r="B64" s="13"/>
      <c r="C64" s="12">
        <f>VLOOKUP(A64,'LHB v. RHP'!C:AH, 5, FALSE)</f>
        <v>97</v>
      </c>
      <c r="D64" s="22">
        <f>VLOOKUP(A64,'LHB v. RHP'!C:AH, 8, FALSE)</f>
        <v>314</v>
      </c>
      <c r="E64" s="22">
        <f>VLOOKUP(A64,'LHB v. RHP'!C:AH, 31, FALSE)</f>
        <v>63</v>
      </c>
      <c r="F64" s="15">
        <f>VLOOKUP(A64,'LHB v. RHP'!C:AH, 12, FALSE)</f>
        <v>19</v>
      </c>
      <c r="G64" s="15">
        <f>VLOOKUP(A64,'LHB v. RHP'!C:AH, 13, FALSE)</f>
        <v>5</v>
      </c>
      <c r="H64" s="15">
        <f>VLOOKUP(A64,'LHB v. RHP'!C:AH, 6, FALSE)</f>
        <v>7</v>
      </c>
      <c r="I64" s="15">
        <f>VLOOKUP(A64,'LHB v. RHP'!C:AH, 25, FALSE)</f>
        <v>1</v>
      </c>
      <c r="J64" s="15">
        <f>VLOOKUP(A64,'LHB v. RHP'!C:AH, 17, FALSE)</f>
        <v>11</v>
      </c>
      <c r="K64" s="23">
        <f>VLOOKUP(A64,'LHB v. RHP'!C:AH, 32, FALSE)</f>
        <v>6</v>
      </c>
      <c r="L64" s="17">
        <f t="shared" si="1"/>
        <v>3.237113402</v>
      </c>
      <c r="M64" s="17">
        <f t="shared" si="2"/>
        <v>0.4291845494</v>
      </c>
      <c r="N64" s="24">
        <f t="shared" si="3"/>
        <v>0.2503576538</v>
      </c>
      <c r="O64" s="24">
        <f t="shared" si="4"/>
        <v>0.08011444921</v>
      </c>
      <c r="P64" s="24">
        <f t="shared" si="5"/>
        <v>0.3433476395</v>
      </c>
      <c r="Q64" s="24">
        <f t="shared" si="6"/>
        <v>0.0200286123</v>
      </c>
      <c r="R64" s="24">
        <f t="shared" si="7"/>
        <v>0.1258941345</v>
      </c>
      <c r="S64" s="17">
        <f t="shared" si="8"/>
        <v>0.08583690987</v>
      </c>
      <c r="T64" s="17">
        <f t="shared" si="9"/>
        <v>1.334763948</v>
      </c>
      <c r="U64" s="37">
        <f t="shared" si="10"/>
        <v>3818.143038</v>
      </c>
      <c r="V64" s="14"/>
      <c r="W64" s="14"/>
      <c r="X64" s="14"/>
      <c r="Y64" s="14"/>
      <c r="Z64" s="14"/>
      <c r="AA64" s="14"/>
      <c r="AB64" s="14"/>
    </row>
    <row r="65">
      <c r="A65" s="4" t="s">
        <v>276</v>
      </c>
      <c r="B65" s="13"/>
      <c r="C65" s="12">
        <f>VLOOKUP(A65,'LHB v. RHP'!C:AH, 5, FALSE)</f>
        <v>14</v>
      </c>
      <c r="D65" s="22">
        <f>VLOOKUP(A65,'LHB v. RHP'!C:AH, 8, FALSE)</f>
        <v>38</v>
      </c>
      <c r="E65" s="22">
        <f>VLOOKUP(A65,'LHB v. RHP'!C:AH, 31, FALSE)</f>
        <v>5</v>
      </c>
      <c r="F65" s="15">
        <f>VLOOKUP(A65,'LHB v. RHP'!C:AH, 12, FALSE)</f>
        <v>2</v>
      </c>
      <c r="G65" s="15">
        <f>VLOOKUP(A65,'LHB v. RHP'!C:AH, 13, FALSE)</f>
        <v>0</v>
      </c>
      <c r="H65" s="15">
        <f>VLOOKUP(A65,'LHB v. RHP'!C:AH, 6, FALSE)</f>
        <v>0</v>
      </c>
      <c r="I65" s="15">
        <f>VLOOKUP(A65,'LHB v. RHP'!C:AH, 25, FALSE)</f>
        <v>0</v>
      </c>
      <c r="J65" s="15">
        <f>VLOOKUP(A65,'LHB v. RHP'!C:AH, 17, FALSE)</f>
        <v>2</v>
      </c>
      <c r="K65" s="23">
        <f>VLOOKUP(A65,'LHB v. RHP'!C:AH, 32, FALSE)</f>
        <v>2</v>
      </c>
      <c r="L65" s="17">
        <f t="shared" si="1"/>
        <v>2.714285714</v>
      </c>
      <c r="M65" s="17">
        <f t="shared" si="2"/>
        <v>0.2978723404</v>
      </c>
      <c r="N65" s="24">
        <f t="shared" si="3"/>
        <v>0.2127659574</v>
      </c>
      <c r="O65" s="24">
        <f t="shared" si="4"/>
        <v>0.0378250591</v>
      </c>
      <c r="P65" s="24">
        <f t="shared" si="5"/>
        <v>0.401891253</v>
      </c>
      <c r="Q65" s="24">
        <f t="shared" si="6"/>
        <v>0.02836879433</v>
      </c>
      <c r="R65" s="24">
        <f t="shared" si="7"/>
        <v>0.1654846336</v>
      </c>
      <c r="S65" s="17">
        <f t="shared" si="8"/>
        <v>0.09456264775</v>
      </c>
      <c r="T65" s="17">
        <f t="shared" si="9"/>
        <v>1.238770686</v>
      </c>
      <c r="U65" s="37">
        <f t="shared" si="10"/>
        <v>3543.550659</v>
      </c>
      <c r="V65" s="14"/>
      <c r="W65" s="14"/>
      <c r="X65" s="14"/>
      <c r="Y65" s="14"/>
      <c r="Z65" s="14"/>
      <c r="AA65" s="14"/>
      <c r="AB65" s="14"/>
    </row>
    <row r="66">
      <c r="A66" s="4" t="s">
        <v>621</v>
      </c>
      <c r="B66" s="13"/>
      <c r="C66" s="12">
        <f>VLOOKUP(A66,'LHB v. RHP'!C:AH, 5, FALSE)</f>
        <v>30</v>
      </c>
      <c r="D66" s="22">
        <f>VLOOKUP(A66,'LHB v. RHP'!C:AH, 8, FALSE)</f>
        <v>93</v>
      </c>
      <c r="E66" s="22">
        <f>VLOOKUP(A66,'LHB v. RHP'!C:AH, 31, FALSE)</f>
        <v>13</v>
      </c>
      <c r="F66" s="15">
        <f>VLOOKUP(A66,'LHB v. RHP'!C:AH, 12, FALSE)</f>
        <v>6</v>
      </c>
      <c r="G66" s="15">
        <f>VLOOKUP(A66,'LHB v. RHP'!C:AH, 13, FALSE)</f>
        <v>1</v>
      </c>
      <c r="H66" s="15">
        <f>VLOOKUP(A66,'LHB v. RHP'!C:AH, 6, FALSE)</f>
        <v>1</v>
      </c>
      <c r="I66" s="15">
        <f>VLOOKUP(A66,'LHB v. RHP'!C:AH, 25, FALSE)</f>
        <v>0</v>
      </c>
      <c r="J66" s="15">
        <f>VLOOKUP(A66,'LHB v. RHP'!C:AH, 17, FALSE)</f>
        <v>9</v>
      </c>
      <c r="K66" s="23">
        <f>VLOOKUP(A66,'LHB v. RHP'!C:AH, 32, FALSE)</f>
        <v>3</v>
      </c>
      <c r="L66" s="17">
        <f t="shared" si="1"/>
        <v>3.1</v>
      </c>
      <c r="M66" s="17">
        <f t="shared" si="2"/>
        <v>0.3138075314</v>
      </c>
      <c r="N66" s="24">
        <f t="shared" si="3"/>
        <v>0.230125523</v>
      </c>
      <c r="O66" s="24">
        <f t="shared" si="4"/>
        <v>0.05020920502</v>
      </c>
      <c r="P66" s="24">
        <f t="shared" si="5"/>
        <v>0.3765690377</v>
      </c>
      <c r="Q66" s="24">
        <f t="shared" si="6"/>
        <v>0.02510460251</v>
      </c>
      <c r="R66" s="24">
        <f t="shared" si="7"/>
        <v>0.1757322176</v>
      </c>
      <c r="S66" s="17">
        <f t="shared" si="8"/>
        <v>0.09414225941</v>
      </c>
      <c r="T66" s="17">
        <f t="shared" si="9"/>
        <v>1.265690377</v>
      </c>
      <c r="U66" s="37">
        <f t="shared" si="10"/>
        <v>3620.555458</v>
      </c>
      <c r="V66" s="14"/>
      <c r="W66" s="14"/>
      <c r="X66" s="14"/>
      <c r="Y66" s="14"/>
      <c r="Z66" s="14"/>
      <c r="AA66" s="14"/>
      <c r="AB66" s="14"/>
    </row>
    <row r="67">
      <c r="A67" s="4" t="s">
        <v>521</v>
      </c>
      <c r="B67" s="13"/>
      <c r="C67" s="12">
        <f>VLOOKUP(A67,'LHB v. RHP'!C:AH, 5, FALSE)</f>
        <v>109</v>
      </c>
      <c r="D67" s="22">
        <f>VLOOKUP(A67,'LHB v. RHP'!C:AH, 8, FALSE)</f>
        <v>277</v>
      </c>
      <c r="E67" s="22">
        <f>VLOOKUP(A67,'LHB v. RHP'!C:AH, 31, FALSE)</f>
        <v>41</v>
      </c>
      <c r="F67" s="15">
        <f>VLOOKUP(A67,'LHB v. RHP'!C:AH, 12, FALSE)</f>
        <v>18</v>
      </c>
      <c r="G67" s="15">
        <f>VLOOKUP(A67,'LHB v. RHP'!C:AH, 13, FALSE)</f>
        <v>1</v>
      </c>
      <c r="H67" s="15">
        <f>VLOOKUP(A67,'LHB v. RHP'!C:AH, 6, FALSE)</f>
        <v>11</v>
      </c>
      <c r="I67" s="15">
        <f>VLOOKUP(A67,'LHB v. RHP'!C:AH, 25, FALSE)</f>
        <v>2</v>
      </c>
      <c r="J67" s="15">
        <f>VLOOKUP(A67,'LHB v. RHP'!C:AH, 17, FALSE)</f>
        <v>18</v>
      </c>
      <c r="K67" s="23">
        <f>VLOOKUP(A67,'LHB v. RHP'!C:AH, 32, FALSE)</f>
        <v>4</v>
      </c>
      <c r="L67" s="17">
        <f t="shared" si="1"/>
        <v>2.541284404</v>
      </c>
      <c r="M67" s="17">
        <f t="shared" si="2"/>
        <v>0.3534743202</v>
      </c>
      <c r="N67" s="24">
        <f t="shared" si="3"/>
        <v>0.2567975831</v>
      </c>
      <c r="O67" s="24">
        <f t="shared" si="4"/>
        <v>0.03625377644</v>
      </c>
      <c r="P67" s="24">
        <f t="shared" si="5"/>
        <v>0.4229607251</v>
      </c>
      <c r="Q67" s="24">
        <f t="shared" si="6"/>
        <v>0.02416918429</v>
      </c>
      <c r="R67" s="24">
        <f t="shared" si="7"/>
        <v>0.1540785498</v>
      </c>
      <c r="S67" s="17">
        <f t="shared" si="8"/>
        <v>0.07552870091</v>
      </c>
      <c r="T67" s="17">
        <f t="shared" si="9"/>
        <v>1.32326284</v>
      </c>
      <c r="U67" s="37">
        <f t="shared" si="10"/>
        <v>3785.243679</v>
      </c>
      <c r="V67" s="14"/>
      <c r="W67" s="14"/>
      <c r="X67" s="14"/>
      <c r="Y67" s="14"/>
      <c r="Z67" s="14"/>
      <c r="AA67" s="14"/>
      <c r="AB67" s="14"/>
    </row>
    <row r="68">
      <c r="A68" s="4" t="s">
        <v>529</v>
      </c>
      <c r="B68" s="13"/>
      <c r="C68" s="12">
        <f>VLOOKUP(A68,'LHB v. RHP'!C:AH, 5, FALSE)</f>
        <v>161</v>
      </c>
      <c r="D68" s="22">
        <f>VLOOKUP(A68,'LHB v. RHP'!C:AH, 8, FALSE)</f>
        <v>535</v>
      </c>
      <c r="E68" s="22">
        <f>VLOOKUP(A68,'LHB v. RHP'!C:AH, 31, FALSE)</f>
        <v>49</v>
      </c>
      <c r="F68" s="15">
        <f>VLOOKUP(A68,'LHB v. RHP'!C:AH, 12, FALSE)</f>
        <v>29</v>
      </c>
      <c r="G68" s="15">
        <f>VLOOKUP(A68,'LHB v. RHP'!C:AH, 13, FALSE)</f>
        <v>0</v>
      </c>
      <c r="H68" s="15">
        <f>VLOOKUP(A68,'LHB v. RHP'!C:AH, 6, FALSE)</f>
        <v>34</v>
      </c>
      <c r="I68" s="15">
        <f>VLOOKUP(A68,'LHB v. RHP'!C:AH, 25, FALSE)</f>
        <v>8</v>
      </c>
      <c r="J68" s="15">
        <f>VLOOKUP(A68,'LHB v. RHP'!C:AH, 17, FALSE)</f>
        <v>60</v>
      </c>
      <c r="K68" s="23">
        <f>VLOOKUP(A68,'LHB v. RHP'!C:AH, 32, FALSE)</f>
        <v>0</v>
      </c>
      <c r="L68" s="17">
        <f t="shared" si="1"/>
        <v>3.322981366</v>
      </c>
      <c r="M68" s="17">
        <f t="shared" si="2"/>
        <v>0.2804347826</v>
      </c>
      <c r="N68" s="24">
        <f t="shared" si="3"/>
        <v>0.2445652174</v>
      </c>
      <c r="O68" s="24">
        <f t="shared" si="4"/>
        <v>0.01739130435</v>
      </c>
      <c r="P68" s="24">
        <f t="shared" si="5"/>
        <v>0.5543478261</v>
      </c>
      <c r="Q68" s="24">
        <f t="shared" si="6"/>
        <v>0.03043478261</v>
      </c>
      <c r="R68" s="24">
        <f t="shared" si="7"/>
        <v>0.202173913</v>
      </c>
      <c r="S68" s="17">
        <f t="shared" si="8"/>
        <v>0.03260869565</v>
      </c>
      <c r="T68" s="17">
        <f t="shared" si="9"/>
        <v>1.361956522</v>
      </c>
      <c r="U68" s="37">
        <f t="shared" si="10"/>
        <v>3895.928428</v>
      </c>
      <c r="V68" s="14"/>
      <c r="W68" s="14"/>
      <c r="X68" s="14"/>
      <c r="Y68" s="14"/>
      <c r="Z68" s="14"/>
      <c r="AA68" s="14"/>
      <c r="AB68" s="14"/>
    </row>
    <row r="69">
      <c r="A69" s="4" t="s">
        <v>542</v>
      </c>
      <c r="B69" s="13"/>
      <c r="C69" s="12">
        <f>VLOOKUP(A69,'LHB v. RHP'!C:AH, 5, FALSE)</f>
        <v>58</v>
      </c>
      <c r="D69" s="22">
        <f>VLOOKUP(A69,'LHB v. RHP'!C:AH, 8, FALSE)</f>
        <v>136</v>
      </c>
      <c r="E69" s="22">
        <f>VLOOKUP(A69,'LHB v. RHP'!C:AH, 31, FALSE)</f>
        <v>20</v>
      </c>
      <c r="F69" s="15">
        <f>VLOOKUP(A69,'LHB v. RHP'!C:AH, 12, FALSE)</f>
        <v>3</v>
      </c>
      <c r="G69" s="15">
        <f>VLOOKUP(A69,'LHB v. RHP'!C:AH, 13, FALSE)</f>
        <v>1</v>
      </c>
      <c r="H69" s="15">
        <f>VLOOKUP(A69,'LHB v. RHP'!C:AH, 6, FALSE)</f>
        <v>3</v>
      </c>
      <c r="I69" s="15">
        <f>VLOOKUP(A69,'LHB v. RHP'!C:AH, 25, FALSE)</f>
        <v>2</v>
      </c>
      <c r="J69" s="15">
        <f>VLOOKUP(A69,'LHB v. RHP'!C:AH, 17, FALSE)</f>
        <v>15</v>
      </c>
      <c r="K69" s="23">
        <f>VLOOKUP(A69,'LHB v. RHP'!C:AH, 32, FALSE)</f>
        <v>7</v>
      </c>
      <c r="L69" s="17">
        <f t="shared" si="1"/>
        <v>2.344827586</v>
      </c>
      <c r="M69" s="17">
        <f t="shared" si="2"/>
        <v>0.3282149712</v>
      </c>
      <c r="N69" s="24">
        <f t="shared" si="3"/>
        <v>0.1823416507</v>
      </c>
      <c r="O69" s="24">
        <f t="shared" si="4"/>
        <v>0.04606525912</v>
      </c>
      <c r="P69" s="24">
        <f t="shared" si="5"/>
        <v>0.3838771593</v>
      </c>
      <c r="Q69" s="24">
        <f t="shared" si="6"/>
        <v>0.03071017274</v>
      </c>
      <c r="R69" s="24">
        <f t="shared" si="7"/>
        <v>0.1842610365</v>
      </c>
      <c r="S69" s="17">
        <f t="shared" si="8"/>
        <v>0.1247600768</v>
      </c>
      <c r="T69" s="17">
        <f t="shared" si="9"/>
        <v>1.280230326</v>
      </c>
      <c r="U69" s="37">
        <f t="shared" si="10"/>
        <v>3662.147538</v>
      </c>
      <c r="V69" s="14"/>
      <c r="W69" s="14"/>
      <c r="X69" s="14"/>
      <c r="Y69" s="14"/>
      <c r="Z69" s="14"/>
      <c r="AA69" s="14"/>
      <c r="AB69" s="14"/>
    </row>
    <row r="70">
      <c r="A70" s="4" t="s">
        <v>555</v>
      </c>
      <c r="B70" s="13"/>
      <c r="C70" s="12">
        <f>VLOOKUP(A70,'LHB v. RHP'!C:AH, 5, FALSE)</f>
        <v>86</v>
      </c>
      <c r="D70" s="22">
        <f>VLOOKUP(A70,'LHB v. RHP'!C:AH, 8, FALSE)</f>
        <v>280</v>
      </c>
      <c r="E70" s="22">
        <f>VLOOKUP(A70,'LHB v. RHP'!C:AH, 31, FALSE)</f>
        <v>32</v>
      </c>
      <c r="F70" s="15">
        <f>VLOOKUP(A70,'LHB v. RHP'!C:AH, 12, FALSE)</f>
        <v>11</v>
      </c>
      <c r="G70" s="15">
        <f>VLOOKUP(A70,'LHB v. RHP'!C:AH, 13, FALSE)</f>
        <v>3</v>
      </c>
      <c r="H70" s="15">
        <f>VLOOKUP(A70,'LHB v. RHP'!C:AH, 6, FALSE)</f>
        <v>12</v>
      </c>
      <c r="I70" s="15">
        <f>VLOOKUP(A70,'LHB v. RHP'!C:AH, 25, FALSE)</f>
        <v>4</v>
      </c>
      <c r="J70" s="15">
        <f>VLOOKUP(A70,'LHB v. RHP'!C:AH, 17, FALSE)</f>
        <v>35</v>
      </c>
      <c r="K70" s="23">
        <f>VLOOKUP(A70,'LHB v. RHP'!C:AH, 32, FALSE)</f>
        <v>4</v>
      </c>
      <c r="L70" s="17">
        <f t="shared" si="1"/>
        <v>3.255813953</v>
      </c>
      <c r="M70" s="17">
        <f t="shared" si="2"/>
        <v>0.3112781955</v>
      </c>
      <c r="N70" s="24">
        <f t="shared" si="3"/>
        <v>0.2030075188</v>
      </c>
      <c r="O70" s="24">
        <f t="shared" si="4"/>
        <v>0.06015037594</v>
      </c>
      <c r="P70" s="24">
        <f t="shared" si="5"/>
        <v>0.4360902256</v>
      </c>
      <c r="Q70" s="24">
        <f t="shared" si="6"/>
        <v>0.03007518797</v>
      </c>
      <c r="R70" s="24">
        <f t="shared" si="7"/>
        <v>0.2045112782</v>
      </c>
      <c r="S70" s="17">
        <f t="shared" si="8"/>
        <v>0.07518796992</v>
      </c>
      <c r="T70" s="17">
        <f t="shared" si="9"/>
        <v>1.320300752</v>
      </c>
      <c r="U70" s="37">
        <f t="shared" si="10"/>
        <v>3776.770514</v>
      </c>
      <c r="V70" s="14"/>
      <c r="W70" s="14"/>
      <c r="X70" s="14"/>
      <c r="Y70" s="14"/>
      <c r="Z70" s="14"/>
      <c r="AA70" s="14"/>
      <c r="AB70" s="14"/>
    </row>
    <row r="71">
      <c r="A71" s="4" t="s">
        <v>623</v>
      </c>
      <c r="B71" s="13"/>
      <c r="C71" s="12">
        <f>VLOOKUP(A71,'LHB v. RHP'!C:AH, 5, FALSE)</f>
        <v>34</v>
      </c>
      <c r="D71" s="22">
        <f>VLOOKUP(A71,'LHB v. RHP'!C:AH, 8, FALSE)</f>
        <v>58</v>
      </c>
      <c r="E71" s="22">
        <f>VLOOKUP(A71,'LHB v. RHP'!C:AH, 31, FALSE)</f>
        <v>5</v>
      </c>
      <c r="F71" s="15">
        <f>VLOOKUP(A71,'LHB v. RHP'!C:AH, 12, FALSE)</f>
        <v>2</v>
      </c>
      <c r="G71" s="15">
        <f>VLOOKUP(A71,'LHB v. RHP'!C:AH, 13, FALSE)</f>
        <v>0</v>
      </c>
      <c r="H71" s="15">
        <f>VLOOKUP(A71,'LHB v. RHP'!C:AH, 6, FALSE)</f>
        <v>3</v>
      </c>
      <c r="I71" s="15">
        <f>VLOOKUP(A71,'LHB v. RHP'!C:AH, 25, FALSE)</f>
        <v>0</v>
      </c>
      <c r="J71" s="15">
        <f>VLOOKUP(A71,'LHB v. RHP'!C:AH, 17, FALSE)</f>
        <v>6</v>
      </c>
      <c r="K71" s="23">
        <f>VLOOKUP(A71,'LHB v. RHP'!C:AH, 32, FALSE)</f>
        <v>0</v>
      </c>
      <c r="L71" s="17">
        <f t="shared" si="1"/>
        <v>1.705882353</v>
      </c>
      <c r="M71" s="17">
        <f t="shared" si="2"/>
        <v>0.2844243792</v>
      </c>
      <c r="N71" s="24">
        <f t="shared" si="3"/>
        <v>0.2031602709</v>
      </c>
      <c r="O71" s="24">
        <f t="shared" si="4"/>
        <v>0.03611738149</v>
      </c>
      <c r="P71" s="24">
        <f t="shared" si="5"/>
        <v>0.4514672686</v>
      </c>
      <c r="Q71" s="24">
        <f t="shared" si="6"/>
        <v>0.02708803612</v>
      </c>
      <c r="R71" s="24">
        <f t="shared" si="7"/>
        <v>0.1760722348</v>
      </c>
      <c r="S71" s="17">
        <f t="shared" si="8"/>
        <v>0.06772009029</v>
      </c>
      <c r="T71" s="17">
        <f t="shared" si="9"/>
        <v>1.246049661</v>
      </c>
      <c r="U71" s="37">
        <f t="shared" si="10"/>
        <v>3564.372446</v>
      </c>
      <c r="V71" s="14"/>
      <c r="W71" s="14"/>
      <c r="X71" s="14"/>
      <c r="Y71" s="14"/>
      <c r="Z71" s="14"/>
      <c r="AA71" s="14"/>
      <c r="AB71" s="14"/>
    </row>
    <row r="72">
      <c r="A72" s="4" t="s">
        <v>484</v>
      </c>
      <c r="B72" s="13"/>
      <c r="C72" s="12">
        <f>VLOOKUP(A72,'LHB v. RHP'!C:AH, 5, FALSE)</f>
        <v>133</v>
      </c>
      <c r="D72" s="22">
        <f>VLOOKUP(A72,'LHB v. RHP'!C:AH, 8, FALSE)</f>
        <v>372</v>
      </c>
      <c r="E72" s="22">
        <f>VLOOKUP(A72,'LHB v. RHP'!C:AH, 31, FALSE)</f>
        <v>58</v>
      </c>
      <c r="F72" s="15">
        <f>VLOOKUP(A72,'LHB v. RHP'!C:AH, 12, FALSE)</f>
        <v>26</v>
      </c>
      <c r="G72" s="15">
        <f>VLOOKUP(A72,'LHB v. RHP'!C:AH, 13, FALSE)</f>
        <v>0</v>
      </c>
      <c r="H72" s="15">
        <f>VLOOKUP(A72,'LHB v. RHP'!C:AH, 6, FALSE)</f>
        <v>14</v>
      </c>
      <c r="I72" s="15">
        <f>VLOOKUP(A72,'LHB v. RHP'!C:AH, 25, FALSE)</f>
        <v>1</v>
      </c>
      <c r="J72" s="15">
        <f>VLOOKUP(A72,'LHB v. RHP'!C:AH, 17, FALSE)</f>
        <v>28</v>
      </c>
      <c r="K72" s="23">
        <f>VLOOKUP(A72,'LHB v. RHP'!C:AH, 32, FALSE)</f>
        <v>5</v>
      </c>
      <c r="L72" s="17">
        <f t="shared" si="1"/>
        <v>2.796992481</v>
      </c>
      <c r="M72" s="17">
        <f t="shared" si="2"/>
        <v>0.3764861295</v>
      </c>
      <c r="N72" s="24">
        <f t="shared" si="3"/>
        <v>0.2774108322</v>
      </c>
      <c r="O72" s="24">
        <f t="shared" si="4"/>
        <v>0.02113606341</v>
      </c>
      <c r="P72" s="24">
        <f t="shared" si="5"/>
        <v>0.4095112285</v>
      </c>
      <c r="Q72" s="24">
        <f t="shared" si="6"/>
        <v>0.01849405548</v>
      </c>
      <c r="R72" s="24">
        <f t="shared" si="7"/>
        <v>0.1611624835</v>
      </c>
      <c r="S72" s="17">
        <f t="shared" si="8"/>
        <v>0.07265521797</v>
      </c>
      <c r="T72" s="17">
        <f t="shared" si="9"/>
        <v>1.336856011</v>
      </c>
      <c r="U72" s="37">
        <f t="shared" si="10"/>
        <v>3824.127461</v>
      </c>
      <c r="V72" s="14"/>
      <c r="W72" s="14"/>
      <c r="X72" s="14"/>
      <c r="Y72" s="14"/>
      <c r="Z72" s="14"/>
      <c r="AA72" s="14"/>
      <c r="AB72" s="14"/>
    </row>
    <row r="73">
      <c r="A73" s="4" t="s">
        <v>657</v>
      </c>
      <c r="B73" s="13"/>
      <c r="C73" s="12">
        <f>VLOOKUP(A73,'LHB v. RHP'!C:AH, 5, FALSE)</f>
        <v>24</v>
      </c>
      <c r="D73" s="22">
        <f>VLOOKUP(A73,'LHB v. RHP'!C:AH, 8, FALSE)</f>
        <v>39</v>
      </c>
      <c r="E73" s="22">
        <f>VLOOKUP(A73,'LHB v. RHP'!C:AH, 31, FALSE)</f>
        <v>8</v>
      </c>
      <c r="F73" s="15">
        <f>VLOOKUP(A73,'LHB v. RHP'!C:AH, 12, FALSE)</f>
        <v>1</v>
      </c>
      <c r="G73" s="15">
        <f>VLOOKUP(A73,'LHB v. RHP'!C:AH, 13, FALSE)</f>
        <v>0</v>
      </c>
      <c r="H73" s="15">
        <f>VLOOKUP(A73,'LHB v. RHP'!C:AH, 6, FALSE)</f>
        <v>1</v>
      </c>
      <c r="I73" s="15">
        <f>VLOOKUP(A73,'LHB v. RHP'!C:AH, 25, FALSE)</f>
        <v>0</v>
      </c>
      <c r="J73" s="15">
        <f>VLOOKUP(A73,'LHB v. RHP'!C:AH, 17, FALSE)</f>
        <v>0</v>
      </c>
      <c r="K73" s="23">
        <f>VLOOKUP(A73,'LHB v. RHP'!C:AH, 32, FALSE)</f>
        <v>0</v>
      </c>
      <c r="L73" s="17">
        <f t="shared" si="1"/>
        <v>1.625</v>
      </c>
      <c r="M73" s="17">
        <f t="shared" si="2"/>
        <v>0.3183962264</v>
      </c>
      <c r="N73" s="24">
        <f t="shared" si="3"/>
        <v>0.2004716981</v>
      </c>
      <c r="O73" s="24">
        <f t="shared" si="4"/>
        <v>0.03773584906</v>
      </c>
      <c r="P73" s="24">
        <f t="shared" si="5"/>
        <v>0.4245283019</v>
      </c>
      <c r="Q73" s="24">
        <f t="shared" si="6"/>
        <v>0.02830188679</v>
      </c>
      <c r="R73" s="24">
        <f t="shared" si="7"/>
        <v>0.1556603774</v>
      </c>
      <c r="S73" s="17">
        <f t="shared" si="8"/>
        <v>0.07075471698</v>
      </c>
      <c r="T73" s="17">
        <f t="shared" si="9"/>
        <v>1.235849057</v>
      </c>
      <c r="U73" s="37">
        <f t="shared" si="10"/>
        <v>3535.193228</v>
      </c>
      <c r="V73" s="14"/>
      <c r="W73" s="14"/>
      <c r="X73" s="14"/>
      <c r="Y73" s="14"/>
      <c r="Z73" s="14"/>
      <c r="AA73" s="14"/>
      <c r="AB73" s="14"/>
    </row>
    <row r="74">
      <c r="A74" s="4" t="s">
        <v>586</v>
      </c>
      <c r="B74" s="13"/>
      <c r="C74" s="12">
        <f>VLOOKUP(A74,'LHB v. RHP'!C:AH, 5, FALSE)</f>
        <v>41</v>
      </c>
      <c r="D74" s="22">
        <f>VLOOKUP(A74,'LHB v. RHP'!C:AH, 8, FALSE)</f>
        <v>108</v>
      </c>
      <c r="E74" s="22">
        <f>VLOOKUP(A74,'LHB v. RHP'!C:AH, 31, FALSE)</f>
        <v>15</v>
      </c>
      <c r="F74" s="15">
        <f>VLOOKUP(A74,'LHB v. RHP'!C:AH, 12, FALSE)</f>
        <v>7</v>
      </c>
      <c r="G74" s="15">
        <f>VLOOKUP(A74,'LHB v. RHP'!C:AH, 13, FALSE)</f>
        <v>0</v>
      </c>
      <c r="H74" s="15">
        <f>VLOOKUP(A74,'LHB v. RHP'!C:AH, 6, FALSE)</f>
        <v>5</v>
      </c>
      <c r="I74" s="15">
        <f>VLOOKUP(A74,'LHB v. RHP'!C:AH, 25, FALSE)</f>
        <v>0</v>
      </c>
      <c r="J74" s="15">
        <f>VLOOKUP(A74,'LHB v. RHP'!C:AH, 17, FALSE)</f>
        <v>5</v>
      </c>
      <c r="K74" s="23">
        <f>VLOOKUP(A74,'LHB v. RHP'!C:AH, 32, FALSE)</f>
        <v>0</v>
      </c>
      <c r="L74" s="17">
        <f t="shared" si="1"/>
        <v>2.634146341</v>
      </c>
      <c r="M74" s="17">
        <f t="shared" si="2"/>
        <v>0.3164300203</v>
      </c>
      <c r="N74" s="24">
        <f t="shared" si="3"/>
        <v>0.2332657201</v>
      </c>
      <c r="O74" s="24">
        <f t="shared" si="4"/>
        <v>0.03245436105</v>
      </c>
      <c r="P74" s="24">
        <f t="shared" si="5"/>
        <v>0.4462474645</v>
      </c>
      <c r="Q74" s="24">
        <f t="shared" si="6"/>
        <v>0.02434077079</v>
      </c>
      <c r="R74" s="24">
        <f t="shared" si="7"/>
        <v>0.154158215</v>
      </c>
      <c r="S74" s="17">
        <f t="shared" si="8"/>
        <v>0.06085192698</v>
      </c>
      <c r="T74" s="17">
        <f t="shared" si="9"/>
        <v>1.267748479</v>
      </c>
      <c r="U74" s="37">
        <f t="shared" si="10"/>
        <v>3626.442738</v>
      </c>
      <c r="V74" s="14"/>
      <c r="W74" s="14"/>
      <c r="X74" s="14"/>
      <c r="Y74" s="14"/>
      <c r="Z74" s="14"/>
      <c r="AA74" s="14"/>
      <c r="AB74" s="14"/>
    </row>
    <row r="75">
      <c r="A75" s="4" t="s">
        <v>632</v>
      </c>
      <c r="B75" s="13"/>
      <c r="C75" s="12">
        <f>VLOOKUP(A75,'LHB v. RHP'!C:AH, 5, FALSE)</f>
        <v>32</v>
      </c>
      <c r="D75" s="22">
        <f>VLOOKUP(A75,'LHB v. RHP'!C:AH, 8, FALSE)</f>
        <v>88</v>
      </c>
      <c r="E75" s="22">
        <f>VLOOKUP(A75,'LHB v. RHP'!C:AH, 31, FALSE)</f>
        <v>6</v>
      </c>
      <c r="F75" s="15">
        <f>VLOOKUP(A75,'LHB v. RHP'!C:AH, 12, FALSE)</f>
        <v>2</v>
      </c>
      <c r="G75" s="15">
        <f>VLOOKUP(A75,'LHB v. RHP'!C:AH, 13, FALSE)</f>
        <v>0</v>
      </c>
      <c r="H75" s="15">
        <f>VLOOKUP(A75,'LHB v. RHP'!C:AH, 6, FALSE)</f>
        <v>5</v>
      </c>
      <c r="I75" s="15">
        <f>VLOOKUP(A75,'LHB v. RHP'!C:AH, 25, FALSE)</f>
        <v>0</v>
      </c>
      <c r="J75" s="15">
        <f>VLOOKUP(A75,'LHB v. RHP'!C:AH, 17, FALSE)</f>
        <v>16</v>
      </c>
      <c r="K75" s="23">
        <f>VLOOKUP(A75,'LHB v. RHP'!C:AH, 32, FALSE)</f>
        <v>0</v>
      </c>
      <c r="L75" s="17">
        <f t="shared" si="1"/>
        <v>2.75</v>
      </c>
      <c r="M75" s="17">
        <f t="shared" si="2"/>
        <v>0.2727272727</v>
      </c>
      <c r="N75" s="24">
        <f t="shared" si="3"/>
        <v>0.1902748414</v>
      </c>
      <c r="O75" s="24">
        <f t="shared" si="4"/>
        <v>0.03382663848</v>
      </c>
      <c r="P75" s="24">
        <f t="shared" si="5"/>
        <v>0.4651162791</v>
      </c>
      <c r="Q75" s="24">
        <f t="shared" si="6"/>
        <v>0.02536997886</v>
      </c>
      <c r="R75" s="24">
        <f t="shared" si="7"/>
        <v>0.2071881607</v>
      </c>
      <c r="S75" s="17">
        <f t="shared" si="8"/>
        <v>0.06342494715</v>
      </c>
      <c r="T75" s="17">
        <f t="shared" si="9"/>
        <v>1.257928118</v>
      </c>
      <c r="U75" s="37">
        <f t="shared" si="10"/>
        <v>3598.351224</v>
      </c>
      <c r="V75" s="14"/>
      <c r="W75" s="14"/>
      <c r="X75" s="14"/>
      <c r="Y75" s="14"/>
      <c r="Z75" s="14"/>
      <c r="AA75" s="14"/>
      <c r="AB75" s="14"/>
    </row>
    <row r="76">
      <c r="A76" s="4" t="s">
        <v>591</v>
      </c>
      <c r="B76" s="13"/>
      <c r="C76" s="12">
        <f>VLOOKUP(A76,'LHB v. RHP'!C:AH, 5, FALSE)</f>
        <v>164</v>
      </c>
      <c r="D76" s="22">
        <f>VLOOKUP(A76,'LHB v. RHP'!C:AH, 8, FALSE)</f>
        <v>480</v>
      </c>
      <c r="E76" s="22">
        <f>VLOOKUP(A76,'LHB v. RHP'!C:AH, 31, FALSE)</f>
        <v>51</v>
      </c>
      <c r="F76" s="15">
        <f>VLOOKUP(A76,'LHB v. RHP'!C:AH, 12, FALSE)</f>
        <v>26</v>
      </c>
      <c r="G76" s="15">
        <f>VLOOKUP(A76,'LHB v. RHP'!C:AH, 13, FALSE)</f>
        <v>2</v>
      </c>
      <c r="H76" s="15">
        <f>VLOOKUP(A76,'LHB v. RHP'!C:AH, 6, FALSE)</f>
        <v>25</v>
      </c>
      <c r="I76" s="15">
        <f>VLOOKUP(A76,'LHB v. RHP'!C:AH, 25, FALSE)</f>
        <v>10</v>
      </c>
      <c r="J76" s="15">
        <f>VLOOKUP(A76,'LHB v. RHP'!C:AH, 17, FALSE)</f>
        <v>49</v>
      </c>
      <c r="K76" s="23">
        <f>VLOOKUP(A76,'LHB v. RHP'!C:AH, 32, FALSE)</f>
        <v>3</v>
      </c>
      <c r="L76" s="17">
        <f t="shared" si="1"/>
        <v>2.926829268</v>
      </c>
      <c r="M76" s="17">
        <f t="shared" si="2"/>
        <v>0.3052023121</v>
      </c>
      <c r="N76" s="24">
        <f t="shared" si="3"/>
        <v>0.2427745665</v>
      </c>
      <c r="O76" s="24">
        <f t="shared" si="4"/>
        <v>0.03699421965</v>
      </c>
      <c r="P76" s="24">
        <f t="shared" si="5"/>
        <v>0.4855491329</v>
      </c>
      <c r="Q76" s="24">
        <f t="shared" si="6"/>
        <v>0.03699421965</v>
      </c>
      <c r="R76" s="24">
        <f t="shared" si="7"/>
        <v>0.1895953757</v>
      </c>
      <c r="S76" s="17">
        <f t="shared" si="8"/>
        <v>0.05202312139</v>
      </c>
      <c r="T76" s="17">
        <f t="shared" si="9"/>
        <v>1.349132948</v>
      </c>
      <c r="U76" s="37">
        <f t="shared" si="10"/>
        <v>3859.246107</v>
      </c>
      <c r="V76" s="14"/>
      <c r="W76" s="14"/>
      <c r="X76" s="14"/>
      <c r="Y76" s="14"/>
      <c r="Z76" s="14"/>
      <c r="AA76" s="14"/>
      <c r="AB76" s="14"/>
    </row>
    <row r="77">
      <c r="A77" s="4" t="s">
        <v>650</v>
      </c>
      <c r="B77" s="13"/>
      <c r="C77" s="12">
        <f>VLOOKUP(A77,'LHB v. RHP'!C:AH, 5, FALSE)</f>
        <v>32</v>
      </c>
      <c r="D77" s="22">
        <f>VLOOKUP(A77,'LHB v. RHP'!C:AH, 8, FALSE)</f>
        <v>88</v>
      </c>
      <c r="E77" s="22">
        <f>VLOOKUP(A77,'LHB v. RHP'!C:AH, 31, FALSE)</f>
        <v>15</v>
      </c>
      <c r="F77" s="15">
        <f>VLOOKUP(A77,'LHB v. RHP'!C:AH, 12, FALSE)</f>
        <v>4</v>
      </c>
      <c r="G77" s="15">
        <f>VLOOKUP(A77,'LHB v. RHP'!C:AH, 13, FALSE)</f>
        <v>1</v>
      </c>
      <c r="H77" s="15">
        <f>VLOOKUP(A77,'LHB v. RHP'!C:AH, 6, FALSE)</f>
        <v>1</v>
      </c>
      <c r="I77" s="15">
        <f>VLOOKUP(A77,'LHB v. RHP'!C:AH, 25, FALSE)</f>
        <v>1</v>
      </c>
      <c r="J77" s="15">
        <f>VLOOKUP(A77,'LHB v. RHP'!C:AH, 17, FALSE)</f>
        <v>12</v>
      </c>
      <c r="K77" s="23">
        <f>VLOOKUP(A77,'LHB v. RHP'!C:AH, 32, FALSE)</f>
        <v>0</v>
      </c>
      <c r="L77" s="17">
        <f t="shared" si="1"/>
        <v>2.75</v>
      </c>
      <c r="M77" s="17">
        <f t="shared" si="2"/>
        <v>0.3298097252</v>
      </c>
      <c r="N77" s="24">
        <f t="shared" si="3"/>
        <v>0.2114164905</v>
      </c>
      <c r="O77" s="24">
        <f t="shared" si="4"/>
        <v>0.05073995772</v>
      </c>
      <c r="P77" s="24">
        <f t="shared" si="5"/>
        <v>0.3805496829</v>
      </c>
      <c r="Q77" s="24">
        <f t="shared" si="6"/>
        <v>0.02959830867</v>
      </c>
      <c r="R77" s="24">
        <f t="shared" si="7"/>
        <v>0.1902748414</v>
      </c>
      <c r="S77" s="17">
        <f t="shared" si="8"/>
        <v>0.06342494715</v>
      </c>
      <c r="T77" s="17">
        <f t="shared" si="9"/>
        <v>1.255813953</v>
      </c>
      <c r="U77" s="37">
        <f t="shared" si="10"/>
        <v>3592.303575</v>
      </c>
      <c r="V77" s="14"/>
      <c r="W77" s="14"/>
      <c r="X77" s="14"/>
      <c r="Y77" s="14"/>
      <c r="Z77" s="14"/>
      <c r="AA77" s="14"/>
      <c r="AB77" s="14"/>
    </row>
    <row r="78">
      <c r="A78" s="4" t="s">
        <v>492</v>
      </c>
      <c r="B78" s="13"/>
      <c r="C78" s="12">
        <f>VLOOKUP(A78,'LHB v. RHP'!C:AH, 5, FALSE)</f>
        <v>157</v>
      </c>
      <c r="D78" s="22">
        <f>VLOOKUP(A78,'LHB v. RHP'!C:AH, 8, FALSE)</f>
        <v>472</v>
      </c>
      <c r="E78" s="22">
        <f>VLOOKUP(A78,'LHB v. RHP'!C:AH, 31, FALSE)</f>
        <v>52</v>
      </c>
      <c r="F78" s="15">
        <f>VLOOKUP(A78,'LHB v. RHP'!C:AH, 12, FALSE)</f>
        <v>23</v>
      </c>
      <c r="G78" s="15">
        <f>VLOOKUP(A78,'LHB v. RHP'!C:AH, 13, FALSE)</f>
        <v>1</v>
      </c>
      <c r="H78" s="15">
        <f>VLOOKUP(A78,'LHB v. RHP'!C:AH, 6, FALSE)</f>
        <v>27</v>
      </c>
      <c r="I78" s="15">
        <f>VLOOKUP(A78,'LHB v. RHP'!C:AH, 25, FALSE)</f>
        <v>3</v>
      </c>
      <c r="J78" s="15">
        <f>VLOOKUP(A78,'LHB v. RHP'!C:AH, 17, FALSE)</f>
        <v>48</v>
      </c>
      <c r="K78" s="23">
        <f>VLOOKUP(A78,'LHB v. RHP'!C:AH, 32, FALSE)</f>
        <v>3</v>
      </c>
      <c r="L78" s="17">
        <f t="shared" si="1"/>
        <v>3.006369427</v>
      </c>
      <c r="M78" s="17">
        <f t="shared" si="2"/>
        <v>0.3115519253</v>
      </c>
      <c r="N78" s="24">
        <f t="shared" si="3"/>
        <v>0.227537923</v>
      </c>
      <c r="O78" s="24">
        <f t="shared" si="4"/>
        <v>0.02800466744</v>
      </c>
      <c r="P78" s="24">
        <f t="shared" si="5"/>
        <v>0.5134189032</v>
      </c>
      <c r="Q78" s="24">
        <f t="shared" si="6"/>
        <v>0.02100350058</v>
      </c>
      <c r="R78" s="24">
        <f t="shared" si="7"/>
        <v>0.1890315053</v>
      </c>
      <c r="S78" s="17">
        <f t="shared" si="8"/>
        <v>0.05250875146</v>
      </c>
      <c r="T78" s="17">
        <f t="shared" si="9"/>
        <v>1.343057176</v>
      </c>
      <c r="U78" s="37">
        <f t="shared" si="10"/>
        <v>3841.866131</v>
      </c>
      <c r="V78" s="14"/>
      <c r="W78" s="14"/>
      <c r="X78" s="14"/>
      <c r="Y78" s="14"/>
      <c r="Z78" s="14"/>
      <c r="AA78" s="14"/>
      <c r="AB78" s="14"/>
    </row>
    <row r="79">
      <c r="A79" s="4" t="s">
        <v>659</v>
      </c>
      <c r="B79" s="13"/>
      <c r="C79" s="12">
        <f>VLOOKUP(A79,'LHB v. RHP'!C:AH, 5, FALSE)</f>
        <v>17</v>
      </c>
      <c r="D79" s="22">
        <f>VLOOKUP(A79,'LHB v. RHP'!C:AH, 8, FALSE)</f>
        <v>34</v>
      </c>
      <c r="E79" s="22">
        <f>VLOOKUP(A79,'LHB v. RHP'!C:AH, 31, FALSE)</f>
        <v>5</v>
      </c>
      <c r="F79" s="15">
        <f>VLOOKUP(A79,'LHB v. RHP'!C:AH, 12, FALSE)</f>
        <v>3</v>
      </c>
      <c r="G79" s="15">
        <f>VLOOKUP(A79,'LHB v. RHP'!C:AH, 13, FALSE)</f>
        <v>0</v>
      </c>
      <c r="H79" s="15">
        <f>VLOOKUP(A79,'LHB v. RHP'!C:AH, 6, FALSE)</f>
        <v>0</v>
      </c>
      <c r="I79" s="15">
        <f>VLOOKUP(A79,'LHB v. RHP'!C:AH, 25, FALSE)</f>
        <v>0</v>
      </c>
      <c r="J79" s="15">
        <f>VLOOKUP(A79,'LHB v. RHP'!C:AH, 17, FALSE)</f>
        <v>0</v>
      </c>
      <c r="K79" s="23">
        <f>VLOOKUP(A79,'LHB v. RHP'!C:AH, 32, FALSE)</f>
        <v>0</v>
      </c>
      <c r="L79" s="17">
        <f t="shared" si="1"/>
        <v>2</v>
      </c>
      <c r="M79" s="17">
        <f t="shared" si="2"/>
        <v>0.3007159905</v>
      </c>
      <c r="N79" s="24">
        <f t="shared" si="3"/>
        <v>0.2267303103</v>
      </c>
      <c r="O79" s="24">
        <f t="shared" si="4"/>
        <v>0.03818615752</v>
      </c>
      <c r="P79" s="24">
        <f t="shared" si="5"/>
        <v>0.4057279236</v>
      </c>
      <c r="Q79" s="24">
        <f t="shared" si="6"/>
        <v>0.02863961814</v>
      </c>
      <c r="R79" s="24">
        <f t="shared" si="7"/>
        <v>0.1575178998</v>
      </c>
      <c r="S79" s="17">
        <f t="shared" si="8"/>
        <v>0.07159904535</v>
      </c>
      <c r="T79" s="17">
        <f t="shared" si="9"/>
        <v>1.229116945</v>
      </c>
      <c r="U79" s="37">
        <f t="shared" si="10"/>
        <v>3515.935767</v>
      </c>
      <c r="V79" s="14"/>
      <c r="W79" s="14"/>
      <c r="X79" s="14"/>
      <c r="Y79" s="14"/>
      <c r="Z79" s="14"/>
      <c r="AA79" s="14"/>
      <c r="AB79" s="14"/>
    </row>
    <row r="80">
      <c r="A80" s="4" t="s">
        <v>535</v>
      </c>
      <c r="B80" s="13"/>
      <c r="C80" s="12">
        <f>VLOOKUP(A80,'LHB v. RHP'!C:AH, 5, FALSE)</f>
        <v>127</v>
      </c>
      <c r="D80" s="22">
        <f>VLOOKUP(A80,'LHB v. RHP'!C:AH, 8, FALSE)</f>
        <v>380</v>
      </c>
      <c r="E80" s="22">
        <f>VLOOKUP(A80,'LHB v. RHP'!C:AH, 31, FALSE)</f>
        <v>59</v>
      </c>
      <c r="F80" s="15">
        <f>VLOOKUP(A80,'LHB v. RHP'!C:AH, 12, FALSE)</f>
        <v>29</v>
      </c>
      <c r="G80" s="15">
        <f>VLOOKUP(A80,'LHB v. RHP'!C:AH, 13, FALSE)</f>
        <v>0</v>
      </c>
      <c r="H80" s="15">
        <f>VLOOKUP(A80,'LHB v. RHP'!C:AH, 6, FALSE)</f>
        <v>16</v>
      </c>
      <c r="I80" s="15">
        <f>VLOOKUP(A80,'LHB v. RHP'!C:AH, 25, FALSE)</f>
        <v>1</v>
      </c>
      <c r="J80" s="15">
        <f>VLOOKUP(A80,'LHB v. RHP'!C:AH, 17, FALSE)</f>
        <v>24</v>
      </c>
      <c r="K80" s="23">
        <f>VLOOKUP(A80,'LHB v. RHP'!C:AH, 32, FALSE)</f>
        <v>0</v>
      </c>
      <c r="L80" s="17">
        <f t="shared" si="1"/>
        <v>2.992125984</v>
      </c>
      <c r="M80" s="17">
        <f t="shared" si="2"/>
        <v>0.3764705882</v>
      </c>
      <c r="N80" s="24">
        <f t="shared" si="3"/>
        <v>0.2941176471</v>
      </c>
      <c r="O80" s="24">
        <f t="shared" si="4"/>
        <v>0.02091503268</v>
      </c>
      <c r="P80" s="24">
        <f t="shared" si="5"/>
        <v>0.431372549</v>
      </c>
      <c r="Q80" s="24">
        <f t="shared" si="6"/>
        <v>0.01830065359</v>
      </c>
      <c r="R80" s="24">
        <f t="shared" si="7"/>
        <v>0.1490196078</v>
      </c>
      <c r="S80" s="17">
        <f t="shared" si="8"/>
        <v>0.03921568627</v>
      </c>
      <c r="T80" s="17">
        <f t="shared" si="9"/>
        <v>1.329411765</v>
      </c>
      <c r="U80" s="37">
        <f t="shared" si="10"/>
        <v>3802.832913</v>
      </c>
      <c r="V80" s="14"/>
      <c r="W80" s="14"/>
      <c r="X80" s="14"/>
      <c r="Y80" s="14"/>
      <c r="Z80" s="14"/>
      <c r="AA80" s="14"/>
      <c r="AB80" s="14"/>
    </row>
    <row r="81">
      <c r="A81" s="4" t="s">
        <v>565</v>
      </c>
      <c r="B81" s="13"/>
      <c r="C81" s="12">
        <f>VLOOKUP(A81,'LHB v. RHP'!C:AH, 5, FALSE)</f>
        <v>135</v>
      </c>
      <c r="D81" s="22">
        <f>VLOOKUP(A81,'LHB v. RHP'!C:AH, 8, FALSE)</f>
        <v>440</v>
      </c>
      <c r="E81" s="22">
        <f>VLOOKUP(A81,'LHB v. RHP'!C:AH, 31, FALSE)</f>
        <v>56</v>
      </c>
      <c r="F81" s="15">
        <f>VLOOKUP(A81,'LHB v. RHP'!C:AH, 12, FALSE)</f>
        <v>21</v>
      </c>
      <c r="G81" s="15">
        <f>VLOOKUP(A81,'LHB v. RHP'!C:AH, 13, FALSE)</f>
        <v>6</v>
      </c>
      <c r="H81" s="15">
        <f>VLOOKUP(A81,'LHB v. RHP'!C:AH, 6, FALSE)</f>
        <v>21</v>
      </c>
      <c r="I81" s="15">
        <f>VLOOKUP(A81,'LHB v. RHP'!C:AH, 25, FALSE)</f>
        <v>5</v>
      </c>
      <c r="J81" s="15">
        <f>VLOOKUP(A81,'LHB v. RHP'!C:AH, 17, FALSE)</f>
        <v>44</v>
      </c>
      <c r="K81" s="23">
        <f>VLOOKUP(A81,'LHB v. RHP'!C:AH, 32, FALSE)</f>
        <v>-2</v>
      </c>
      <c r="L81" s="17">
        <f t="shared" si="1"/>
        <v>3.259259259</v>
      </c>
      <c r="M81" s="17">
        <f t="shared" si="2"/>
        <v>0.3381818182</v>
      </c>
      <c r="N81" s="24">
        <f t="shared" si="3"/>
        <v>0.2242424242</v>
      </c>
      <c r="O81" s="24">
        <f t="shared" si="4"/>
        <v>0.07757575758</v>
      </c>
      <c r="P81" s="24">
        <f t="shared" si="5"/>
        <v>0.4606060606</v>
      </c>
      <c r="Q81" s="24">
        <f t="shared" si="6"/>
        <v>0.02666666667</v>
      </c>
      <c r="R81" s="24">
        <f t="shared" si="7"/>
        <v>0.1866666667</v>
      </c>
      <c r="S81" s="17">
        <f t="shared" si="8"/>
        <v>0.02424242424</v>
      </c>
      <c r="T81" s="17">
        <f t="shared" si="9"/>
        <v>1.338181818</v>
      </c>
      <c r="U81" s="37">
        <f t="shared" si="10"/>
        <v>3827.919984</v>
      </c>
      <c r="V81" s="14"/>
      <c r="W81" s="14"/>
      <c r="X81" s="14"/>
      <c r="Y81" s="14"/>
      <c r="Z81" s="14"/>
      <c r="AA81" s="14"/>
      <c r="AB81" s="14"/>
    </row>
    <row r="82">
      <c r="A82" s="4" t="s">
        <v>299</v>
      </c>
      <c r="B82" s="13"/>
      <c r="C82" s="12">
        <f>VLOOKUP(A82,'LHB v. RHP'!C:AH, 5, FALSE)</f>
        <v>116</v>
      </c>
      <c r="D82" s="22">
        <f>VLOOKUP(A82,'LHB v. RHP'!C:AH, 8, FALSE)</f>
        <v>364</v>
      </c>
      <c r="E82" s="22">
        <f>VLOOKUP(A82,'LHB v. RHP'!C:AH, 31, FALSE)</f>
        <v>67</v>
      </c>
      <c r="F82" s="15">
        <f>VLOOKUP(A82,'LHB v. RHP'!C:AH, 12, FALSE)</f>
        <v>18</v>
      </c>
      <c r="G82" s="15">
        <f>VLOOKUP(A82,'LHB v. RHP'!C:AH, 13, FALSE)</f>
        <v>4</v>
      </c>
      <c r="H82" s="15">
        <f>VLOOKUP(A82,'LHB v. RHP'!C:AH, 6, FALSE)</f>
        <v>8</v>
      </c>
      <c r="I82" s="15">
        <f>VLOOKUP(A82,'LHB v. RHP'!C:AH, 25, FALSE)</f>
        <v>8</v>
      </c>
      <c r="J82" s="15">
        <f>VLOOKUP(A82,'LHB v. RHP'!C:AH, 17, FALSE)</f>
        <v>17</v>
      </c>
      <c r="K82" s="23">
        <f>VLOOKUP(A82,'LHB v. RHP'!C:AH, 32, FALSE)</f>
        <v>11</v>
      </c>
      <c r="L82" s="17">
        <f t="shared" si="1"/>
        <v>3.137931034</v>
      </c>
      <c r="M82" s="17">
        <f t="shared" si="2"/>
        <v>0.4165554072</v>
      </c>
      <c r="N82" s="24">
        <f t="shared" si="3"/>
        <v>0.2269692924</v>
      </c>
      <c r="O82" s="24">
        <f t="shared" si="4"/>
        <v>0.06408544726</v>
      </c>
      <c r="P82" s="24">
        <f t="shared" si="5"/>
        <v>0.3337783712</v>
      </c>
      <c r="Q82" s="24">
        <f t="shared" si="6"/>
        <v>0.03738317757</v>
      </c>
      <c r="R82" s="24">
        <f t="shared" si="7"/>
        <v>0.1335113485</v>
      </c>
      <c r="S82" s="17">
        <f t="shared" si="8"/>
        <v>0.1134846462</v>
      </c>
      <c r="T82" s="17">
        <f t="shared" si="9"/>
        <v>1.32576769</v>
      </c>
      <c r="U82" s="37">
        <f t="shared" si="10"/>
        <v>3792.408899</v>
      </c>
      <c r="V82" s="14"/>
      <c r="W82" s="14"/>
      <c r="X82" s="14"/>
      <c r="Y82" s="14"/>
      <c r="Z82" s="14"/>
      <c r="AA82" s="14"/>
      <c r="AB82" s="14"/>
    </row>
    <row r="83">
      <c r="A83" s="4" t="s">
        <v>640</v>
      </c>
      <c r="B83" s="13"/>
      <c r="C83" s="12">
        <f>VLOOKUP(A83,'LHB v. RHP'!C:AH, 5, FALSE)</f>
        <v>33</v>
      </c>
      <c r="D83" s="22">
        <f>VLOOKUP(A83,'LHB v. RHP'!C:AH, 8, FALSE)</f>
        <v>84</v>
      </c>
      <c r="E83" s="22">
        <f>VLOOKUP(A83,'LHB v. RHP'!C:AH, 31, FALSE)</f>
        <v>12</v>
      </c>
      <c r="F83" s="15">
        <f>VLOOKUP(A83,'LHB v. RHP'!C:AH, 12, FALSE)</f>
        <v>3</v>
      </c>
      <c r="G83" s="15">
        <f>VLOOKUP(A83,'LHB v. RHP'!C:AH, 13, FALSE)</f>
        <v>0</v>
      </c>
      <c r="H83" s="15">
        <f>VLOOKUP(A83,'LHB v. RHP'!C:AH, 6, FALSE)</f>
        <v>2</v>
      </c>
      <c r="I83" s="15">
        <f>VLOOKUP(A83,'LHB v. RHP'!C:AH, 25, FALSE)</f>
        <v>0</v>
      </c>
      <c r="J83" s="15">
        <f>VLOOKUP(A83,'LHB v. RHP'!C:AH, 17, FALSE)</f>
        <v>8</v>
      </c>
      <c r="K83" s="23">
        <f>VLOOKUP(A83,'LHB v. RHP'!C:AH, 32, FALSE)</f>
        <v>3</v>
      </c>
      <c r="L83" s="17">
        <f t="shared" si="1"/>
        <v>2.545454545</v>
      </c>
      <c r="M83" s="17">
        <f t="shared" si="2"/>
        <v>0.3134328358</v>
      </c>
      <c r="N83" s="24">
        <f t="shared" si="3"/>
        <v>0.2025586354</v>
      </c>
      <c r="O83" s="24">
        <f t="shared" si="4"/>
        <v>0.03411513859</v>
      </c>
      <c r="P83" s="24">
        <f t="shared" si="5"/>
        <v>0.4051172708</v>
      </c>
      <c r="Q83" s="24">
        <f t="shared" si="6"/>
        <v>0.02558635394</v>
      </c>
      <c r="R83" s="24">
        <f t="shared" si="7"/>
        <v>0.1748400853</v>
      </c>
      <c r="S83" s="17">
        <f t="shared" si="8"/>
        <v>0.09594882729</v>
      </c>
      <c r="T83" s="17">
        <f t="shared" si="9"/>
        <v>1.251599147</v>
      </c>
      <c r="U83" s="37">
        <f t="shared" si="10"/>
        <v>3580.246961</v>
      </c>
      <c r="V83" s="14"/>
      <c r="W83" s="14"/>
      <c r="X83" s="14"/>
      <c r="Y83" s="14"/>
      <c r="Z83" s="14"/>
      <c r="AA83" s="14"/>
      <c r="AB83" s="14"/>
    </row>
    <row r="84">
      <c r="A84" s="4" t="s">
        <v>402</v>
      </c>
      <c r="B84" s="13"/>
      <c r="C84" s="12">
        <f>VLOOKUP(A84,'LHB v. RHP'!C:AH, 5, FALSE)</f>
        <v>44</v>
      </c>
      <c r="D84" s="22">
        <f>VLOOKUP(A84,'LHB v. RHP'!C:AH, 8, FALSE)</f>
        <v>84</v>
      </c>
      <c r="E84" s="22">
        <f>VLOOKUP(A84,'LHB v. RHP'!C:AH, 31, FALSE)</f>
        <v>10</v>
      </c>
      <c r="F84" s="15">
        <f>VLOOKUP(A84,'LHB v. RHP'!C:AH, 12, FALSE)</f>
        <v>6</v>
      </c>
      <c r="G84" s="15">
        <f>VLOOKUP(A84,'LHB v. RHP'!C:AH, 13, FALSE)</f>
        <v>0</v>
      </c>
      <c r="H84" s="15">
        <f>VLOOKUP(A84,'LHB v. RHP'!C:AH, 6, FALSE)</f>
        <v>1</v>
      </c>
      <c r="I84" s="15">
        <f>VLOOKUP(A84,'LHB v. RHP'!C:AH, 25, FALSE)</f>
        <v>2</v>
      </c>
      <c r="J84" s="15">
        <f>VLOOKUP(A84,'LHB v. RHP'!C:AH, 17, FALSE)</f>
        <v>9</v>
      </c>
      <c r="K84" s="23">
        <f>VLOOKUP(A84,'LHB v. RHP'!C:AH, 32, FALSE)</f>
        <v>2</v>
      </c>
      <c r="L84" s="17">
        <f t="shared" si="1"/>
        <v>1.909090909</v>
      </c>
      <c r="M84" s="17">
        <f t="shared" si="2"/>
        <v>0.3006396588</v>
      </c>
      <c r="N84" s="24">
        <f t="shared" si="3"/>
        <v>0.2345415778</v>
      </c>
      <c r="O84" s="24">
        <f t="shared" si="4"/>
        <v>0.03411513859</v>
      </c>
      <c r="P84" s="24">
        <f t="shared" si="5"/>
        <v>0.3837953092</v>
      </c>
      <c r="Q84" s="24">
        <f t="shared" si="6"/>
        <v>0.03411513859</v>
      </c>
      <c r="R84" s="24">
        <f t="shared" si="7"/>
        <v>0.1791044776</v>
      </c>
      <c r="S84" s="17">
        <f t="shared" si="8"/>
        <v>0.08528784648</v>
      </c>
      <c r="T84" s="17">
        <f t="shared" si="9"/>
        <v>1.251599147</v>
      </c>
      <c r="U84" s="37">
        <f t="shared" si="10"/>
        <v>3580.246961</v>
      </c>
      <c r="V84" s="14"/>
      <c r="W84" s="14"/>
      <c r="X84" s="14"/>
      <c r="Y84" s="14"/>
      <c r="Z84" s="14"/>
      <c r="AA84" s="14"/>
      <c r="AB84" s="14"/>
    </row>
    <row r="85">
      <c r="A85" s="4" t="s">
        <v>518</v>
      </c>
      <c r="B85" s="13"/>
      <c r="C85" s="12">
        <f>VLOOKUP(A85,'LHB v. RHP'!C:AH, 5, FALSE)</f>
        <v>164</v>
      </c>
      <c r="D85" s="22">
        <f>VLOOKUP(A85,'LHB v. RHP'!C:AH, 8, FALSE)</f>
        <v>526</v>
      </c>
      <c r="E85" s="22">
        <f>VLOOKUP(A85,'LHB v. RHP'!C:AH, 31, FALSE)</f>
        <v>48</v>
      </c>
      <c r="F85" s="15">
        <f>VLOOKUP(A85,'LHB v. RHP'!C:AH, 12, FALSE)</f>
        <v>19</v>
      </c>
      <c r="G85" s="15">
        <f>VLOOKUP(A85,'LHB v. RHP'!C:AH, 13, FALSE)</f>
        <v>0</v>
      </c>
      <c r="H85" s="15">
        <f>VLOOKUP(A85,'LHB v. RHP'!C:AH, 6, FALSE)</f>
        <v>31</v>
      </c>
      <c r="I85" s="15">
        <f>VLOOKUP(A85,'LHB v. RHP'!C:AH, 25, FALSE)</f>
        <v>6</v>
      </c>
      <c r="J85" s="15">
        <f>VLOOKUP(A85,'LHB v. RHP'!C:AH, 17, FALSE)</f>
        <v>85</v>
      </c>
      <c r="K85" s="23">
        <f>VLOOKUP(A85,'LHB v. RHP'!C:AH, 32, FALSE)</f>
        <v>2</v>
      </c>
      <c r="L85" s="17">
        <f t="shared" si="1"/>
        <v>3.207317073</v>
      </c>
      <c r="M85" s="17">
        <f t="shared" si="2"/>
        <v>0.2799121844</v>
      </c>
      <c r="N85" s="24">
        <f t="shared" si="3"/>
        <v>0.1920965971</v>
      </c>
      <c r="O85" s="24">
        <f t="shared" si="4"/>
        <v>0.01756311745</v>
      </c>
      <c r="P85" s="24">
        <f t="shared" si="5"/>
        <v>0.5268935236</v>
      </c>
      <c r="Q85" s="24">
        <f t="shared" si="6"/>
        <v>0.02634467618</v>
      </c>
      <c r="R85" s="24">
        <f t="shared" si="7"/>
        <v>0.2590559824</v>
      </c>
      <c r="S85" s="17">
        <f t="shared" si="8"/>
        <v>0.04390779363</v>
      </c>
      <c r="T85" s="17">
        <f t="shared" si="9"/>
        <v>1.345773875</v>
      </c>
      <c r="U85" s="37">
        <f t="shared" si="10"/>
        <v>3849.637351</v>
      </c>
      <c r="V85" s="14"/>
      <c r="W85" s="14"/>
      <c r="X85" s="14"/>
      <c r="Y85" s="14"/>
      <c r="Z85" s="14"/>
      <c r="AA85" s="14"/>
      <c r="AB85" s="14"/>
    </row>
    <row r="86">
      <c r="A86" s="4" t="s">
        <v>530</v>
      </c>
      <c r="B86" s="13"/>
      <c r="C86" s="12">
        <f>VLOOKUP(A86,'LHB v. RHP'!C:AH, 5, FALSE)</f>
        <v>167</v>
      </c>
      <c r="D86" s="22">
        <f>VLOOKUP(A86,'LHB v. RHP'!C:AH, 8, FALSE)</f>
        <v>535</v>
      </c>
      <c r="E86" s="22">
        <f>VLOOKUP(A86,'LHB v. RHP'!C:AH, 31, FALSE)</f>
        <v>77</v>
      </c>
      <c r="F86" s="15">
        <f>VLOOKUP(A86,'LHB v. RHP'!C:AH, 12, FALSE)</f>
        <v>20</v>
      </c>
      <c r="G86" s="15">
        <f>VLOOKUP(A86,'LHB v. RHP'!C:AH, 13, FALSE)</f>
        <v>1</v>
      </c>
      <c r="H86" s="15">
        <f>VLOOKUP(A86,'LHB v. RHP'!C:AH, 6, FALSE)</f>
        <v>35</v>
      </c>
      <c r="I86" s="15">
        <f>VLOOKUP(A86,'LHB v. RHP'!C:AH, 25, FALSE)</f>
        <v>0</v>
      </c>
      <c r="J86" s="15">
        <f>VLOOKUP(A86,'LHB v. RHP'!C:AH, 17, FALSE)</f>
        <v>25</v>
      </c>
      <c r="K86" s="23">
        <f>VLOOKUP(A86,'LHB v. RHP'!C:AH, 32, FALSE)</f>
        <v>3</v>
      </c>
      <c r="L86" s="17">
        <f t="shared" si="1"/>
        <v>3.203592814</v>
      </c>
      <c r="M86" s="17">
        <f t="shared" si="2"/>
        <v>0.3717391304</v>
      </c>
      <c r="N86" s="24">
        <f t="shared" si="3"/>
        <v>0.1956521739</v>
      </c>
      <c r="O86" s="24">
        <f t="shared" si="4"/>
        <v>0.02608695652</v>
      </c>
      <c r="P86" s="24">
        <f t="shared" si="5"/>
        <v>0.5652173913</v>
      </c>
      <c r="Q86" s="24">
        <f t="shared" si="6"/>
        <v>0.01304347826</v>
      </c>
      <c r="R86" s="24">
        <f t="shared" si="7"/>
        <v>0.1260869565</v>
      </c>
      <c r="S86" s="17">
        <f t="shared" si="8"/>
        <v>0.04891304348</v>
      </c>
      <c r="T86" s="17">
        <f t="shared" si="9"/>
        <v>1.34673913</v>
      </c>
      <c r="U86" s="37">
        <f t="shared" si="10"/>
        <v>3852.398501</v>
      </c>
      <c r="V86" s="14"/>
      <c r="W86" s="14"/>
      <c r="X86" s="14"/>
      <c r="Y86" s="14"/>
      <c r="Z86" s="14"/>
      <c r="AA86" s="14"/>
      <c r="AB86" s="14"/>
    </row>
    <row r="87">
      <c r="A87" s="4" t="s">
        <v>558</v>
      </c>
      <c r="B87" s="13"/>
      <c r="C87" s="12">
        <f>VLOOKUP(A87,'LHB v. RHP'!C:AH, 5, FALSE)</f>
        <v>91</v>
      </c>
      <c r="D87" s="22">
        <f>VLOOKUP(A87,'LHB v. RHP'!C:AH, 8, FALSE)</f>
        <v>282</v>
      </c>
      <c r="E87" s="22">
        <f>VLOOKUP(A87,'LHB v. RHP'!C:AH, 31, FALSE)</f>
        <v>30</v>
      </c>
      <c r="F87" s="15">
        <f>VLOOKUP(A87,'LHB v. RHP'!C:AH, 12, FALSE)</f>
        <v>14</v>
      </c>
      <c r="G87" s="15">
        <f>VLOOKUP(A87,'LHB v. RHP'!C:AH, 13, FALSE)</f>
        <v>0</v>
      </c>
      <c r="H87" s="15">
        <f>VLOOKUP(A87,'LHB v. RHP'!C:AH, 6, FALSE)</f>
        <v>15</v>
      </c>
      <c r="I87" s="15">
        <f>VLOOKUP(A87,'LHB v. RHP'!C:AH, 25, FALSE)</f>
        <v>3</v>
      </c>
      <c r="J87" s="15">
        <f>VLOOKUP(A87,'LHB v. RHP'!C:AH, 17, FALSE)</f>
        <v>36</v>
      </c>
      <c r="K87" s="23">
        <f>VLOOKUP(A87,'LHB v. RHP'!C:AH, 32, FALSE)</f>
        <v>0</v>
      </c>
      <c r="L87" s="17">
        <f t="shared" si="1"/>
        <v>3.098901099</v>
      </c>
      <c r="M87" s="17">
        <f t="shared" si="2"/>
        <v>0.3013493253</v>
      </c>
      <c r="N87" s="24">
        <f t="shared" si="3"/>
        <v>0.2248875562</v>
      </c>
      <c r="O87" s="24">
        <f t="shared" si="4"/>
        <v>0.023988006</v>
      </c>
      <c r="P87" s="24">
        <f t="shared" si="5"/>
        <v>0.4797601199</v>
      </c>
      <c r="Q87" s="24">
        <f t="shared" si="6"/>
        <v>0.02698650675</v>
      </c>
      <c r="R87" s="24">
        <f t="shared" si="7"/>
        <v>0.2068965517</v>
      </c>
      <c r="S87" s="17">
        <f t="shared" si="8"/>
        <v>0.04497751124</v>
      </c>
      <c r="T87" s="17">
        <f t="shared" si="9"/>
        <v>1.308845577</v>
      </c>
      <c r="U87" s="37">
        <f t="shared" si="10"/>
        <v>3744.002551</v>
      </c>
      <c r="V87" s="14"/>
      <c r="W87" s="14"/>
      <c r="X87" s="14"/>
      <c r="Y87" s="14"/>
      <c r="Z87" s="14"/>
      <c r="AA87" s="14"/>
      <c r="AB87" s="14"/>
    </row>
    <row r="88">
      <c r="A88" s="4" t="s">
        <v>523</v>
      </c>
      <c r="B88" s="13"/>
      <c r="C88" s="12">
        <f>VLOOKUP(A88,'LHB v. RHP'!C:AH, 5, FALSE)</f>
        <v>143</v>
      </c>
      <c r="D88" s="22">
        <f>VLOOKUP(A88,'LHB v. RHP'!C:AH, 8, FALSE)</f>
        <v>283</v>
      </c>
      <c r="E88" s="22">
        <f>VLOOKUP(A88,'LHB v. RHP'!C:AH, 31, FALSE)</f>
        <v>51</v>
      </c>
      <c r="F88" s="15">
        <f>VLOOKUP(A88,'LHB v. RHP'!C:AH, 12, FALSE)</f>
        <v>12</v>
      </c>
      <c r="G88" s="15">
        <f>VLOOKUP(A88,'LHB v. RHP'!C:AH, 13, FALSE)</f>
        <v>0</v>
      </c>
      <c r="H88" s="15">
        <f>VLOOKUP(A88,'LHB v. RHP'!C:AH, 6, FALSE)</f>
        <v>8</v>
      </c>
      <c r="I88" s="15">
        <f>VLOOKUP(A88,'LHB v. RHP'!C:AH, 25, FALSE)</f>
        <v>0</v>
      </c>
      <c r="J88" s="15">
        <f>VLOOKUP(A88,'LHB v. RHP'!C:AH, 17, FALSE)</f>
        <v>45</v>
      </c>
      <c r="K88" s="23">
        <f>VLOOKUP(A88,'LHB v. RHP'!C:AH, 32, FALSE)</f>
        <v>1</v>
      </c>
      <c r="L88" s="17">
        <f t="shared" si="1"/>
        <v>1.979020979</v>
      </c>
      <c r="M88" s="17">
        <f t="shared" si="2"/>
        <v>0.3952095808</v>
      </c>
      <c r="N88" s="24">
        <f t="shared" si="3"/>
        <v>0.2095808383</v>
      </c>
      <c r="O88" s="24">
        <f t="shared" si="4"/>
        <v>0.02395209581</v>
      </c>
      <c r="P88" s="24">
        <f t="shared" si="5"/>
        <v>0.374251497</v>
      </c>
      <c r="Q88" s="24">
        <f t="shared" si="6"/>
        <v>0.01796407186</v>
      </c>
      <c r="R88" s="24">
        <f t="shared" si="7"/>
        <v>0.2335329341</v>
      </c>
      <c r="S88" s="17">
        <f t="shared" si="8"/>
        <v>0.05239520958</v>
      </c>
      <c r="T88" s="17">
        <f t="shared" si="9"/>
        <v>1.306886228</v>
      </c>
      <c r="U88" s="37">
        <f t="shared" si="10"/>
        <v>3738.397757</v>
      </c>
      <c r="V88" s="14"/>
      <c r="W88" s="14"/>
      <c r="X88" s="14"/>
      <c r="Y88" s="14"/>
      <c r="Z88" s="14"/>
      <c r="AA88" s="14"/>
      <c r="AB88" s="14"/>
    </row>
    <row r="89">
      <c r="A89" s="4" t="s">
        <v>625</v>
      </c>
      <c r="B89" s="13"/>
      <c r="C89" s="12">
        <f>VLOOKUP(A89,'LHB v. RHP'!C:AH, 5, FALSE)</f>
        <v>31</v>
      </c>
      <c r="D89" s="22">
        <f>VLOOKUP(A89,'LHB v. RHP'!C:AH, 8, FALSE)</f>
        <v>73</v>
      </c>
      <c r="E89" s="22">
        <f>VLOOKUP(A89,'LHB v. RHP'!C:AH, 31, FALSE)</f>
        <v>9</v>
      </c>
      <c r="F89" s="15">
        <f>VLOOKUP(A89,'LHB v. RHP'!C:AH, 12, FALSE)</f>
        <v>3</v>
      </c>
      <c r="G89" s="15">
        <f>VLOOKUP(A89,'LHB v. RHP'!C:AH, 13, FALSE)</f>
        <v>1</v>
      </c>
      <c r="H89" s="15">
        <f>VLOOKUP(A89,'LHB v. RHP'!C:AH, 6, FALSE)</f>
        <v>2</v>
      </c>
      <c r="I89" s="15">
        <f>VLOOKUP(A89,'LHB v. RHP'!C:AH, 25, FALSE)</f>
        <v>0</v>
      </c>
      <c r="J89" s="15">
        <f>VLOOKUP(A89,'LHB v. RHP'!C:AH, 17, FALSE)</f>
        <v>10</v>
      </c>
      <c r="K89" s="23">
        <f>VLOOKUP(A89,'LHB v. RHP'!C:AH, 32, FALSE)</f>
        <v>-1</v>
      </c>
      <c r="L89" s="17">
        <f t="shared" si="1"/>
        <v>2.35483871</v>
      </c>
      <c r="M89" s="17">
        <f t="shared" si="2"/>
        <v>0.3013100437</v>
      </c>
      <c r="N89" s="24">
        <f t="shared" si="3"/>
        <v>0.2074235808</v>
      </c>
      <c r="O89" s="24">
        <f t="shared" si="4"/>
        <v>0.05240174672</v>
      </c>
      <c r="P89" s="24">
        <f t="shared" si="5"/>
        <v>0.4148471616</v>
      </c>
      <c r="Q89" s="24">
        <f t="shared" si="6"/>
        <v>0.02620087336</v>
      </c>
      <c r="R89" s="24">
        <f t="shared" si="7"/>
        <v>0.1877729258</v>
      </c>
      <c r="S89" s="17">
        <f t="shared" si="8"/>
        <v>0.05458515284</v>
      </c>
      <c r="T89" s="17">
        <f t="shared" si="9"/>
        <v>1.244541485</v>
      </c>
      <c r="U89" s="37">
        <f t="shared" si="10"/>
        <v>3560.058249</v>
      </c>
      <c r="V89" s="14"/>
      <c r="W89" s="14"/>
      <c r="X89" s="14"/>
      <c r="Y89" s="14"/>
      <c r="Z89" s="14"/>
      <c r="AA89" s="14"/>
      <c r="AB89" s="14"/>
    </row>
    <row r="90">
      <c r="A90" s="4" t="s">
        <v>497</v>
      </c>
      <c r="B90" s="13"/>
      <c r="C90" s="12">
        <f>VLOOKUP(A90,'LHB v. RHP'!C:AH, 5, FALSE)</f>
        <v>102</v>
      </c>
      <c r="D90" s="22">
        <f>VLOOKUP(A90,'LHB v. RHP'!C:AH, 8, FALSE)</f>
        <v>288</v>
      </c>
      <c r="E90" s="22">
        <f>VLOOKUP(A90,'LHB v. RHP'!C:AH, 31, FALSE)</f>
        <v>47</v>
      </c>
      <c r="F90" s="15">
        <f>VLOOKUP(A90,'LHB v. RHP'!C:AH, 12, FALSE)</f>
        <v>23</v>
      </c>
      <c r="G90" s="15">
        <f>VLOOKUP(A90,'LHB v. RHP'!C:AH, 13, FALSE)</f>
        <v>1</v>
      </c>
      <c r="H90" s="15">
        <f>VLOOKUP(A90,'LHB v. RHP'!C:AH, 6, FALSE)</f>
        <v>10</v>
      </c>
      <c r="I90" s="15">
        <f>VLOOKUP(A90,'LHB v. RHP'!C:AH, 25, FALSE)</f>
        <v>1</v>
      </c>
      <c r="J90" s="15">
        <f>VLOOKUP(A90,'LHB v. RHP'!C:AH, 17, FALSE)</f>
        <v>12</v>
      </c>
      <c r="K90" s="23">
        <f>VLOOKUP(A90,'LHB v. RHP'!C:AH, 32, FALSE)</f>
        <v>1</v>
      </c>
      <c r="L90" s="17">
        <f t="shared" si="1"/>
        <v>2.823529412</v>
      </c>
      <c r="M90" s="17">
        <f t="shared" si="2"/>
        <v>0.3744427935</v>
      </c>
      <c r="N90" s="24">
        <f t="shared" si="3"/>
        <v>0.2897473997</v>
      </c>
      <c r="O90" s="24">
        <f t="shared" si="4"/>
        <v>0.03566121842</v>
      </c>
      <c r="P90" s="24">
        <f t="shared" si="5"/>
        <v>0.4011887073</v>
      </c>
      <c r="Q90" s="24">
        <f t="shared" si="6"/>
        <v>0.02080237741</v>
      </c>
      <c r="R90" s="24">
        <f t="shared" si="7"/>
        <v>0.1337295691</v>
      </c>
      <c r="S90" s="17">
        <f t="shared" si="8"/>
        <v>0.05200594354</v>
      </c>
      <c r="T90" s="17">
        <f t="shared" si="9"/>
        <v>1.307578009</v>
      </c>
      <c r="U90" s="37">
        <f t="shared" si="10"/>
        <v>3740.376624</v>
      </c>
      <c r="V90" s="14"/>
      <c r="W90" s="14"/>
      <c r="X90" s="14"/>
      <c r="Y90" s="14"/>
      <c r="Z90" s="14"/>
      <c r="AA90" s="14"/>
      <c r="AB90" s="14"/>
    </row>
    <row r="91">
      <c r="A91" s="4" t="s">
        <v>272</v>
      </c>
      <c r="B91" s="13"/>
      <c r="C91" s="12">
        <f>VLOOKUP(A91,'LHB v. RHP'!C:AH, 5, FALSE)</f>
        <v>82</v>
      </c>
      <c r="D91" s="22">
        <f>VLOOKUP(A91,'LHB v. RHP'!C:AH, 8, FALSE)</f>
        <v>208</v>
      </c>
      <c r="E91" s="22">
        <f>VLOOKUP(A91,'LHB v. RHP'!C:AH, 31, FALSE)</f>
        <v>28</v>
      </c>
      <c r="F91" s="15">
        <f>VLOOKUP(A91,'LHB v. RHP'!C:AH, 12, FALSE)</f>
        <v>8</v>
      </c>
      <c r="G91" s="15">
        <f>VLOOKUP(A91,'LHB v. RHP'!C:AH, 13, FALSE)</f>
        <v>3</v>
      </c>
      <c r="H91" s="15">
        <f>VLOOKUP(A91,'LHB v. RHP'!C:AH, 6, FALSE)</f>
        <v>5</v>
      </c>
      <c r="I91" s="15">
        <f>VLOOKUP(A91,'LHB v. RHP'!C:AH, 25, FALSE)</f>
        <v>11</v>
      </c>
      <c r="J91" s="15">
        <f>VLOOKUP(A91,'LHB v. RHP'!C:AH, 17, FALSE)</f>
        <v>12</v>
      </c>
      <c r="K91" s="23">
        <f>VLOOKUP(A91,'LHB v. RHP'!C:AH, 32, FALSE)</f>
        <v>7</v>
      </c>
      <c r="L91" s="17">
        <f t="shared" si="1"/>
        <v>2.536585366</v>
      </c>
      <c r="M91" s="17">
        <f t="shared" si="2"/>
        <v>0.328836425</v>
      </c>
      <c r="N91" s="24">
        <f t="shared" si="3"/>
        <v>0.2023608769</v>
      </c>
      <c r="O91" s="24">
        <f t="shared" si="4"/>
        <v>0.06745362563</v>
      </c>
      <c r="P91" s="24">
        <f t="shared" si="5"/>
        <v>0.370994941</v>
      </c>
      <c r="Q91" s="24">
        <f t="shared" si="6"/>
        <v>0.05733558179</v>
      </c>
      <c r="R91" s="24">
        <f t="shared" si="7"/>
        <v>0.1517706577</v>
      </c>
      <c r="S91" s="17">
        <f t="shared" si="8"/>
        <v>0.1096121417</v>
      </c>
      <c r="T91" s="17">
        <f t="shared" si="9"/>
        <v>1.28836425</v>
      </c>
      <c r="U91" s="37">
        <f t="shared" si="10"/>
        <v>3685.414935</v>
      </c>
      <c r="V91" s="14"/>
      <c r="W91" s="14"/>
      <c r="X91" s="14"/>
      <c r="Y91" s="14"/>
      <c r="Z91" s="14"/>
      <c r="AA91" s="14"/>
      <c r="AB91" s="14"/>
    </row>
    <row r="92">
      <c r="A92" s="4" t="s">
        <v>255</v>
      </c>
      <c r="B92" s="13"/>
      <c r="C92" s="12">
        <f>VLOOKUP(A92,'LHB v. RHP'!C:AH, 5, FALSE)</f>
        <v>158</v>
      </c>
      <c r="D92" s="22">
        <f>VLOOKUP(A92,'LHB v. RHP'!C:AH, 8, FALSE)</f>
        <v>490</v>
      </c>
      <c r="E92" s="22">
        <f>VLOOKUP(A92,'LHB v. RHP'!C:AH, 31, FALSE)</f>
        <v>84</v>
      </c>
      <c r="F92" s="15">
        <f>VLOOKUP(A92,'LHB v. RHP'!C:AH, 12, FALSE)</f>
        <v>29</v>
      </c>
      <c r="G92" s="15">
        <f>VLOOKUP(A92,'LHB v. RHP'!C:AH, 13, FALSE)</f>
        <v>5</v>
      </c>
      <c r="H92" s="15">
        <f>VLOOKUP(A92,'LHB v. RHP'!C:AH, 6, FALSE)</f>
        <v>14</v>
      </c>
      <c r="I92" s="15">
        <f>VLOOKUP(A92,'LHB v. RHP'!C:AH, 25, FALSE)</f>
        <v>3</v>
      </c>
      <c r="J92" s="15">
        <f>VLOOKUP(A92,'LHB v. RHP'!C:AH, 17, FALSE)</f>
        <v>45</v>
      </c>
      <c r="K92" s="23">
        <f>VLOOKUP(A92,'LHB v. RHP'!C:AH, 32, FALSE)</f>
        <v>2</v>
      </c>
      <c r="L92" s="17">
        <f t="shared" si="1"/>
        <v>3.101265823</v>
      </c>
      <c r="M92" s="17">
        <f t="shared" si="2"/>
        <v>0.4148571429</v>
      </c>
      <c r="N92" s="24">
        <f t="shared" si="3"/>
        <v>0.2571428571</v>
      </c>
      <c r="O92" s="24">
        <f t="shared" si="4"/>
        <v>0.064</v>
      </c>
      <c r="P92" s="24">
        <f t="shared" si="5"/>
        <v>0.3542857143</v>
      </c>
      <c r="Q92" s="24">
        <f t="shared" si="6"/>
        <v>0.02057142857</v>
      </c>
      <c r="R92" s="24">
        <f t="shared" si="7"/>
        <v>0.1782857143</v>
      </c>
      <c r="S92" s="17">
        <f t="shared" si="8"/>
        <v>0.04571428571</v>
      </c>
      <c r="T92" s="17">
        <f t="shared" si="9"/>
        <v>1.334857143</v>
      </c>
      <c r="U92" s="37">
        <f t="shared" si="10"/>
        <v>3818.409624</v>
      </c>
      <c r="V92" s="14"/>
      <c r="W92" s="14"/>
      <c r="X92" s="14"/>
      <c r="Y92" s="14"/>
      <c r="Z92" s="14"/>
      <c r="AA92" s="14"/>
      <c r="AB92" s="14"/>
    </row>
    <row r="93">
      <c r="A93" s="4" t="s">
        <v>614</v>
      </c>
      <c r="B93" s="13"/>
      <c r="C93" s="12">
        <f>VLOOKUP(A93,'LHB v. RHP'!C:AH, 5, FALSE)</f>
        <v>22</v>
      </c>
      <c r="D93" s="22">
        <f>VLOOKUP(A93,'LHB v. RHP'!C:AH, 8, FALSE)</f>
        <v>52</v>
      </c>
      <c r="E93" s="22">
        <f>VLOOKUP(A93,'LHB v. RHP'!C:AH, 31, FALSE)</f>
        <v>4</v>
      </c>
      <c r="F93" s="15">
        <f>VLOOKUP(A93,'LHB v. RHP'!C:AH, 12, FALSE)</f>
        <v>0</v>
      </c>
      <c r="G93" s="15">
        <f>VLOOKUP(A93,'LHB v. RHP'!C:AH, 13, FALSE)</f>
        <v>0</v>
      </c>
      <c r="H93" s="15">
        <f>VLOOKUP(A93,'LHB v. RHP'!C:AH, 6, FALSE)</f>
        <v>1</v>
      </c>
      <c r="I93" s="15">
        <f>VLOOKUP(A93,'LHB v. RHP'!C:AH, 25, FALSE)</f>
        <v>5</v>
      </c>
      <c r="J93" s="15">
        <f>VLOOKUP(A93,'LHB v. RHP'!C:AH, 17, FALSE)</f>
        <v>8</v>
      </c>
      <c r="K93" s="23">
        <f>VLOOKUP(A93,'LHB v. RHP'!C:AH, 32, FALSE)</f>
        <v>1</v>
      </c>
      <c r="L93" s="17">
        <f t="shared" si="1"/>
        <v>2.363636364</v>
      </c>
      <c r="M93" s="17">
        <f t="shared" si="2"/>
        <v>0.2814645309</v>
      </c>
      <c r="N93" s="24">
        <f t="shared" si="3"/>
        <v>0.1830663616</v>
      </c>
      <c r="O93" s="24">
        <f t="shared" si="4"/>
        <v>0.03661327231</v>
      </c>
      <c r="P93" s="24">
        <f t="shared" si="5"/>
        <v>0.4118993135</v>
      </c>
      <c r="Q93" s="24">
        <f t="shared" si="6"/>
        <v>0.05034324943</v>
      </c>
      <c r="R93" s="24">
        <f t="shared" si="7"/>
        <v>0.1876430206</v>
      </c>
      <c r="S93" s="17">
        <f t="shared" si="8"/>
        <v>0.08009153318</v>
      </c>
      <c r="T93" s="17">
        <f t="shared" si="9"/>
        <v>1.231121281</v>
      </c>
      <c r="U93" s="37">
        <f t="shared" si="10"/>
        <v>3521.669247</v>
      </c>
      <c r="V93" s="14"/>
      <c r="W93" s="14"/>
      <c r="X93" s="14"/>
      <c r="Y93" s="14"/>
      <c r="Z93" s="14"/>
      <c r="AA93" s="14"/>
      <c r="AB93" s="14"/>
    </row>
    <row r="94">
      <c r="A94" s="4" t="s">
        <v>582</v>
      </c>
      <c r="B94" s="13"/>
      <c r="C94" s="12">
        <f>VLOOKUP(A94,'LHB v. RHP'!C:AH, 5, FALSE)</f>
        <v>125</v>
      </c>
      <c r="D94" s="22">
        <f>VLOOKUP(A94,'LHB v. RHP'!C:AH, 8, FALSE)</f>
        <v>320</v>
      </c>
      <c r="E94" s="22">
        <f>VLOOKUP(A94,'LHB v. RHP'!C:AH, 31, FALSE)</f>
        <v>19</v>
      </c>
      <c r="F94" s="15">
        <f>VLOOKUP(A94,'LHB v. RHP'!C:AH, 12, FALSE)</f>
        <v>8</v>
      </c>
      <c r="G94" s="15">
        <f>VLOOKUP(A94,'LHB v. RHP'!C:AH, 13, FALSE)</f>
        <v>2</v>
      </c>
      <c r="H94" s="15">
        <f>VLOOKUP(A94,'LHB v. RHP'!C:AH, 6, FALSE)</f>
        <v>20</v>
      </c>
      <c r="I94" s="15">
        <f>VLOOKUP(A94,'LHB v. RHP'!C:AH, 25, FALSE)</f>
        <v>27</v>
      </c>
      <c r="J94" s="15">
        <f>VLOOKUP(A94,'LHB v. RHP'!C:AH, 17, FALSE)</f>
        <v>31</v>
      </c>
      <c r="K94" s="23">
        <f>VLOOKUP(A94,'LHB v. RHP'!C:AH, 32, FALSE)</f>
        <v>1</v>
      </c>
      <c r="L94" s="17">
        <f t="shared" si="1"/>
        <v>2.56</v>
      </c>
      <c r="M94" s="17">
        <f t="shared" si="2"/>
        <v>0.2382978723</v>
      </c>
      <c r="N94" s="24">
        <f t="shared" si="3"/>
        <v>0.170212766</v>
      </c>
      <c r="O94" s="24">
        <f t="shared" si="4"/>
        <v>0.04539007092</v>
      </c>
      <c r="P94" s="24">
        <f t="shared" si="5"/>
        <v>0.524822695</v>
      </c>
      <c r="Q94" s="24">
        <f t="shared" si="6"/>
        <v>0.09361702128</v>
      </c>
      <c r="R94" s="24">
        <f t="shared" si="7"/>
        <v>0.1815602837</v>
      </c>
      <c r="S94" s="17">
        <f t="shared" si="8"/>
        <v>0.04964539007</v>
      </c>
      <c r="T94" s="17">
        <f t="shared" si="9"/>
        <v>1.303546099</v>
      </c>
      <c r="U94" s="37">
        <f t="shared" si="10"/>
        <v>3728.843193</v>
      </c>
      <c r="V94" s="14"/>
      <c r="W94" s="14"/>
      <c r="X94" s="14"/>
      <c r="Y94" s="14"/>
      <c r="Z94" s="14"/>
      <c r="AA94" s="14"/>
      <c r="AB94" s="14"/>
    </row>
    <row r="95">
      <c r="A95" s="4" t="s">
        <v>663</v>
      </c>
      <c r="B95" s="13"/>
      <c r="C95" s="12">
        <f>VLOOKUP(A95,'LHB v. RHP'!C:AH, 5, FALSE)</f>
        <v>21</v>
      </c>
      <c r="D95" s="22">
        <f>VLOOKUP(A95,'LHB v. RHP'!C:AH, 8, FALSE)</f>
        <v>41</v>
      </c>
      <c r="E95" s="22">
        <f>VLOOKUP(A95,'LHB v. RHP'!C:AH, 31, FALSE)</f>
        <v>6</v>
      </c>
      <c r="F95" s="15">
        <f>VLOOKUP(A95,'LHB v. RHP'!C:AH, 12, FALSE)</f>
        <v>0</v>
      </c>
      <c r="G95" s="15">
        <f>VLOOKUP(A95,'LHB v. RHP'!C:AH, 13, FALSE)</f>
        <v>0</v>
      </c>
      <c r="H95" s="15">
        <f>VLOOKUP(A95,'LHB v. RHP'!C:AH, 6, FALSE)</f>
        <v>0</v>
      </c>
      <c r="I95" s="15">
        <f>VLOOKUP(A95,'LHB v. RHP'!C:AH, 25, FALSE)</f>
        <v>1</v>
      </c>
      <c r="J95" s="15">
        <f>VLOOKUP(A95,'LHB v. RHP'!C:AH, 17, FALSE)</f>
        <v>8</v>
      </c>
      <c r="K95" s="23">
        <f>VLOOKUP(A95,'LHB v. RHP'!C:AH, 32, FALSE)</f>
        <v>0</v>
      </c>
      <c r="L95" s="17">
        <f t="shared" si="1"/>
        <v>1.952380952</v>
      </c>
      <c r="M95" s="17">
        <f t="shared" si="2"/>
        <v>0.3028169014</v>
      </c>
      <c r="N95" s="24">
        <f t="shared" si="3"/>
        <v>0.1877934272</v>
      </c>
      <c r="O95" s="24">
        <f t="shared" si="4"/>
        <v>0.03755868545</v>
      </c>
      <c r="P95" s="24">
        <f t="shared" si="5"/>
        <v>0.3990610329</v>
      </c>
      <c r="Q95" s="24">
        <f t="shared" si="6"/>
        <v>0.03286384977</v>
      </c>
      <c r="R95" s="24">
        <f t="shared" si="7"/>
        <v>0.1924882629</v>
      </c>
      <c r="S95" s="17">
        <f t="shared" si="8"/>
        <v>0.07042253521</v>
      </c>
      <c r="T95" s="17">
        <f t="shared" si="9"/>
        <v>1.223004695</v>
      </c>
      <c r="U95" s="37">
        <f t="shared" si="10"/>
        <v>3498.451442</v>
      </c>
      <c r="V95" s="14"/>
      <c r="W95" s="14"/>
      <c r="X95" s="14"/>
      <c r="Y95" s="14"/>
      <c r="Z95" s="14"/>
      <c r="AA95" s="14"/>
      <c r="AB95" s="14"/>
    </row>
    <row r="96">
      <c r="A96" s="4" t="s">
        <v>570</v>
      </c>
      <c r="B96" s="13"/>
      <c r="C96" s="12">
        <f>VLOOKUP(A96,'LHB v. RHP'!C:AH, 5, FALSE)</f>
        <v>171</v>
      </c>
      <c r="D96" s="22">
        <f>VLOOKUP(A96,'LHB v. RHP'!C:AH, 8, FALSE)</f>
        <v>528</v>
      </c>
      <c r="E96" s="22">
        <f>VLOOKUP(A96,'LHB v. RHP'!C:AH, 31, FALSE)</f>
        <v>88</v>
      </c>
      <c r="F96" s="15">
        <f>VLOOKUP(A96,'LHB v. RHP'!C:AH, 12, FALSE)</f>
        <v>24</v>
      </c>
      <c r="G96" s="15">
        <f>VLOOKUP(A96,'LHB v. RHP'!C:AH, 13, FALSE)</f>
        <v>5</v>
      </c>
      <c r="H96" s="15">
        <f>VLOOKUP(A96,'LHB v. RHP'!C:AH, 6, FALSE)</f>
        <v>8</v>
      </c>
      <c r="I96" s="15">
        <f>VLOOKUP(A96,'LHB v. RHP'!C:AH, 25, FALSE)</f>
        <v>13</v>
      </c>
      <c r="J96" s="15">
        <f>VLOOKUP(A96,'LHB v. RHP'!C:AH, 17, FALSE)</f>
        <v>54</v>
      </c>
      <c r="K96" s="23">
        <f>VLOOKUP(A96,'LHB v. RHP'!C:AH, 32, FALSE)</f>
        <v>18</v>
      </c>
      <c r="L96" s="17">
        <f t="shared" si="1"/>
        <v>3.087719298</v>
      </c>
      <c r="M96" s="17">
        <f t="shared" si="2"/>
        <v>0.4107338445</v>
      </c>
      <c r="N96" s="24">
        <f t="shared" si="3"/>
        <v>0.2190580504</v>
      </c>
      <c r="O96" s="24">
        <f t="shared" si="4"/>
        <v>0.06133625411</v>
      </c>
      <c r="P96" s="24">
        <f t="shared" si="5"/>
        <v>0.273822563</v>
      </c>
      <c r="Q96" s="24">
        <f t="shared" si="6"/>
        <v>0.04162102957</v>
      </c>
      <c r="R96" s="24">
        <f t="shared" si="7"/>
        <v>0.1905805038</v>
      </c>
      <c r="S96" s="17">
        <f t="shared" si="8"/>
        <v>0.1314348302</v>
      </c>
      <c r="T96" s="17">
        <f t="shared" si="9"/>
        <v>1.328587076</v>
      </c>
      <c r="U96" s="37">
        <f t="shared" si="10"/>
        <v>3800.473858</v>
      </c>
      <c r="V96" s="14"/>
      <c r="W96" s="14"/>
      <c r="X96" s="14"/>
      <c r="Y96" s="14"/>
      <c r="Z96" s="14"/>
      <c r="AA96" s="14"/>
      <c r="AB96" s="14"/>
    </row>
    <row r="97">
      <c r="A97" s="4" t="s">
        <v>466</v>
      </c>
      <c r="B97" s="13"/>
      <c r="C97" s="12">
        <f>VLOOKUP(A97,'LHB v. RHP'!C:AH, 5, FALSE)</f>
        <v>174</v>
      </c>
      <c r="D97" s="22">
        <f>VLOOKUP(A97,'LHB v. RHP'!C:AH, 8, FALSE)</f>
        <v>564</v>
      </c>
      <c r="E97" s="22">
        <f>VLOOKUP(A97,'LHB v. RHP'!C:AH, 31, FALSE)</f>
        <v>53</v>
      </c>
      <c r="F97" s="15">
        <f>VLOOKUP(A97,'LHB v. RHP'!C:AH, 12, FALSE)</f>
        <v>29</v>
      </c>
      <c r="G97" s="15">
        <f>VLOOKUP(A97,'LHB v. RHP'!C:AH, 13, FALSE)</f>
        <v>1</v>
      </c>
      <c r="H97" s="15">
        <f>VLOOKUP(A97,'LHB v. RHP'!C:AH, 6, FALSE)</f>
        <v>31</v>
      </c>
      <c r="I97" s="15">
        <f>VLOOKUP(A97,'LHB v. RHP'!C:AH, 25, FALSE)</f>
        <v>9</v>
      </c>
      <c r="J97" s="15">
        <f>VLOOKUP(A97,'LHB v. RHP'!C:AH, 17, FALSE)</f>
        <v>67</v>
      </c>
      <c r="K97" s="23">
        <f>VLOOKUP(A97,'LHB v. RHP'!C:AH, 32, FALSE)</f>
        <v>1</v>
      </c>
      <c r="L97" s="17">
        <f t="shared" si="1"/>
        <v>3.24137931</v>
      </c>
      <c r="M97" s="17">
        <f t="shared" si="2"/>
        <v>0.2845100105</v>
      </c>
      <c r="N97" s="24">
        <f t="shared" si="3"/>
        <v>0.2370916754</v>
      </c>
      <c r="O97" s="24">
        <f t="shared" si="4"/>
        <v>0.02528977871</v>
      </c>
      <c r="P97" s="24">
        <f t="shared" si="5"/>
        <v>0.5057955743</v>
      </c>
      <c r="Q97" s="24">
        <f t="shared" si="6"/>
        <v>0.03161222339</v>
      </c>
      <c r="R97" s="24">
        <f t="shared" si="7"/>
        <v>0.210748156</v>
      </c>
      <c r="S97" s="17">
        <f t="shared" si="8"/>
        <v>0.03688092729</v>
      </c>
      <c r="T97" s="17">
        <f t="shared" si="9"/>
        <v>1.331928346</v>
      </c>
      <c r="U97" s="37">
        <f t="shared" si="10"/>
        <v>3810.031688</v>
      </c>
      <c r="V97" s="14"/>
      <c r="W97" s="14"/>
      <c r="X97" s="14"/>
      <c r="Y97" s="14"/>
      <c r="Z97" s="14"/>
      <c r="AA97" s="14"/>
      <c r="AB97" s="14"/>
    </row>
    <row r="98">
      <c r="A98" s="4" t="s">
        <v>652</v>
      </c>
      <c r="B98" s="13"/>
      <c r="C98" s="12">
        <f>VLOOKUP(A98,'LHB v. RHP'!C:AH, 5, FALSE)</f>
        <v>23</v>
      </c>
      <c r="D98" s="22">
        <f>VLOOKUP(A98,'LHB v. RHP'!C:AH, 8, FALSE)</f>
        <v>49</v>
      </c>
      <c r="E98" s="22">
        <f>VLOOKUP(A98,'LHB v. RHP'!C:AH, 31, FALSE)</f>
        <v>7</v>
      </c>
      <c r="F98" s="15">
        <f>VLOOKUP(A98,'LHB v. RHP'!C:AH, 12, FALSE)</f>
        <v>2</v>
      </c>
      <c r="G98" s="15">
        <f>VLOOKUP(A98,'LHB v. RHP'!C:AH, 13, FALSE)</f>
        <v>0</v>
      </c>
      <c r="H98" s="15">
        <f>VLOOKUP(A98,'LHB v. RHP'!C:AH, 6, FALSE)</f>
        <v>1</v>
      </c>
      <c r="I98" s="15">
        <f>VLOOKUP(A98,'LHB v. RHP'!C:AH, 25, FALSE)</f>
        <v>1</v>
      </c>
      <c r="J98" s="15">
        <f>VLOOKUP(A98,'LHB v. RHP'!C:AH, 17, FALSE)</f>
        <v>2</v>
      </c>
      <c r="K98" s="23">
        <f>VLOOKUP(A98,'LHB v. RHP'!C:AH, 32, FALSE)</f>
        <v>0</v>
      </c>
      <c r="L98" s="17">
        <f t="shared" si="1"/>
        <v>2.130434783</v>
      </c>
      <c r="M98" s="17">
        <f t="shared" si="2"/>
        <v>0.3041474654</v>
      </c>
      <c r="N98" s="24">
        <f t="shared" si="3"/>
        <v>0.2073732719</v>
      </c>
      <c r="O98" s="24">
        <f t="shared" si="4"/>
        <v>0.03686635945</v>
      </c>
      <c r="P98" s="24">
        <f t="shared" si="5"/>
        <v>0.4147465438</v>
      </c>
      <c r="Q98" s="24">
        <f t="shared" si="6"/>
        <v>0.03225806452</v>
      </c>
      <c r="R98" s="24">
        <f t="shared" si="7"/>
        <v>0.1612903226</v>
      </c>
      <c r="S98" s="17">
        <f t="shared" si="8"/>
        <v>0.06912442396</v>
      </c>
      <c r="T98" s="17">
        <f t="shared" si="9"/>
        <v>1.225806452</v>
      </c>
      <c r="U98" s="37">
        <f t="shared" si="10"/>
        <v>3506.465974</v>
      </c>
      <c r="V98" s="14"/>
      <c r="W98" s="14"/>
      <c r="X98" s="14"/>
      <c r="Y98" s="14"/>
      <c r="Z98" s="14"/>
      <c r="AA98" s="14"/>
      <c r="AB98" s="14"/>
    </row>
    <row r="99">
      <c r="A99" s="4" t="s">
        <v>346</v>
      </c>
      <c r="B99" s="13"/>
      <c r="C99" s="12">
        <f>VLOOKUP(A99,'LHB v. RHP'!C:AH, 5, FALSE)</f>
        <v>91</v>
      </c>
      <c r="D99" s="22">
        <f>VLOOKUP(A99,'LHB v. RHP'!C:AH, 8, FALSE)</f>
        <v>229</v>
      </c>
      <c r="E99" s="22">
        <f>VLOOKUP(A99,'LHB v. RHP'!C:AH, 31, FALSE)</f>
        <v>32</v>
      </c>
      <c r="F99" s="15">
        <f>VLOOKUP(A99,'LHB v. RHP'!C:AH, 12, FALSE)</f>
        <v>13</v>
      </c>
      <c r="G99" s="15">
        <f>VLOOKUP(A99,'LHB v. RHP'!C:AH, 13, FALSE)</f>
        <v>2</v>
      </c>
      <c r="H99" s="15">
        <f>VLOOKUP(A99,'LHB v. RHP'!C:AH, 6, FALSE)</f>
        <v>9</v>
      </c>
      <c r="I99" s="15">
        <f>VLOOKUP(A99,'LHB v. RHP'!C:AH, 25, FALSE)</f>
        <v>2</v>
      </c>
      <c r="J99" s="15">
        <f>VLOOKUP(A99,'LHB v. RHP'!C:AH, 17, FALSE)</f>
        <v>13</v>
      </c>
      <c r="K99" s="23">
        <f>VLOOKUP(A99,'LHB v. RHP'!C:AH, 32, FALSE)</f>
        <v>1</v>
      </c>
      <c r="L99" s="17">
        <f t="shared" si="1"/>
        <v>2.516483516</v>
      </c>
      <c r="M99" s="17">
        <f t="shared" si="2"/>
        <v>0.3371335505</v>
      </c>
      <c r="N99" s="24">
        <f t="shared" si="3"/>
        <v>0.2361563518</v>
      </c>
      <c r="O99" s="24">
        <f t="shared" si="4"/>
        <v>0.05211726384</v>
      </c>
      <c r="P99" s="24">
        <f t="shared" si="5"/>
        <v>0.4234527687</v>
      </c>
      <c r="Q99" s="24">
        <f t="shared" si="6"/>
        <v>0.02605863192</v>
      </c>
      <c r="R99" s="24">
        <f t="shared" si="7"/>
        <v>0.1498371336</v>
      </c>
      <c r="S99" s="17">
        <f t="shared" si="8"/>
        <v>0.05700325733</v>
      </c>
      <c r="T99" s="17">
        <f t="shared" si="9"/>
        <v>1.281758958</v>
      </c>
      <c r="U99" s="37">
        <f t="shared" si="10"/>
        <v>3666.520246</v>
      </c>
      <c r="V99" s="14"/>
      <c r="W99" s="14"/>
      <c r="X99" s="14"/>
      <c r="Y99" s="14"/>
      <c r="Z99" s="14"/>
      <c r="AA99" s="14"/>
      <c r="AB99" s="14"/>
    </row>
    <row r="100">
      <c r="A100" s="4" t="s">
        <v>549</v>
      </c>
      <c r="B100" s="13"/>
      <c r="C100" s="12">
        <f>VLOOKUP(A100,'LHB v. RHP'!C:AH, 5, FALSE)</f>
        <v>80</v>
      </c>
      <c r="D100" s="22">
        <f>VLOOKUP(A100,'LHB v. RHP'!C:AH, 8, FALSE)</f>
        <v>217</v>
      </c>
      <c r="E100" s="22">
        <f>VLOOKUP(A100,'LHB v. RHP'!C:AH, 31, FALSE)</f>
        <v>36</v>
      </c>
      <c r="F100" s="15">
        <f>VLOOKUP(A100,'LHB v. RHP'!C:AH, 12, FALSE)</f>
        <v>15</v>
      </c>
      <c r="G100" s="15">
        <f>VLOOKUP(A100,'LHB v. RHP'!C:AH, 13, FALSE)</f>
        <v>0</v>
      </c>
      <c r="H100" s="15">
        <f>VLOOKUP(A100,'LHB v. RHP'!C:AH, 6, FALSE)</f>
        <v>5</v>
      </c>
      <c r="I100" s="15">
        <f>VLOOKUP(A100,'LHB v. RHP'!C:AH, 25, FALSE)</f>
        <v>4</v>
      </c>
      <c r="J100" s="15">
        <f>VLOOKUP(A100,'LHB v. RHP'!C:AH, 17, FALSE)</f>
        <v>14</v>
      </c>
      <c r="K100" s="23">
        <f>VLOOKUP(A100,'LHB v. RHP'!C:AH, 32, FALSE)</f>
        <v>3</v>
      </c>
      <c r="L100" s="17">
        <f t="shared" si="1"/>
        <v>2.7125</v>
      </c>
      <c r="M100" s="17">
        <f t="shared" si="2"/>
        <v>0.3637873754</v>
      </c>
      <c r="N100" s="24">
        <f t="shared" si="3"/>
        <v>0.2574750831</v>
      </c>
      <c r="O100" s="24">
        <f t="shared" si="4"/>
        <v>0.02657807309</v>
      </c>
      <c r="P100" s="24">
        <f t="shared" si="5"/>
        <v>0.365448505</v>
      </c>
      <c r="Q100" s="24">
        <f t="shared" si="6"/>
        <v>0.03322259136</v>
      </c>
      <c r="R100" s="24">
        <f t="shared" si="7"/>
        <v>0.1561461794</v>
      </c>
      <c r="S100" s="17">
        <f t="shared" si="8"/>
        <v>0.07475083056</v>
      </c>
      <c r="T100" s="17">
        <f t="shared" si="9"/>
        <v>1.277408638</v>
      </c>
      <c r="U100" s="37">
        <f t="shared" si="10"/>
        <v>3654.075991</v>
      </c>
      <c r="V100" s="14"/>
      <c r="W100" s="14"/>
      <c r="X100" s="14"/>
      <c r="Y100" s="14"/>
      <c r="Z100" s="14"/>
      <c r="AA100" s="14"/>
      <c r="AB100" s="14"/>
    </row>
    <row r="101">
      <c r="A101" s="4" t="s">
        <v>227</v>
      </c>
      <c r="B101" s="13"/>
      <c r="C101" s="12">
        <f>VLOOKUP(A101,'LHB v. RHP'!C:AH, 5, FALSE)</f>
        <v>88</v>
      </c>
      <c r="D101" s="22">
        <f>VLOOKUP(A101,'LHB v. RHP'!C:AH, 8, FALSE)</f>
        <v>270</v>
      </c>
      <c r="E101" s="22">
        <f>VLOOKUP(A101,'LHB v. RHP'!C:AH, 31, FALSE)</f>
        <v>21</v>
      </c>
      <c r="F101" s="15">
        <f>VLOOKUP(A101,'LHB v. RHP'!C:AH, 12, FALSE)</f>
        <v>12</v>
      </c>
      <c r="G101" s="15">
        <f>VLOOKUP(A101,'LHB v. RHP'!C:AH, 13, FALSE)</f>
        <v>1</v>
      </c>
      <c r="H101" s="15">
        <f>VLOOKUP(A101,'LHB v. RHP'!C:AH, 6, FALSE)</f>
        <v>13</v>
      </c>
      <c r="I101" s="15">
        <f>VLOOKUP(A101,'LHB v. RHP'!C:AH, 25, FALSE)</f>
        <v>0</v>
      </c>
      <c r="J101" s="15">
        <f>VLOOKUP(A101,'LHB v. RHP'!C:AH, 17, FALSE)</f>
        <v>46</v>
      </c>
      <c r="K101" s="23">
        <f>VLOOKUP(A101,'LHB v. RHP'!C:AH, 32, FALSE)</f>
        <v>1</v>
      </c>
      <c r="L101" s="17">
        <f t="shared" si="1"/>
        <v>3.068181818</v>
      </c>
      <c r="M101" s="17">
        <f t="shared" si="2"/>
        <v>0.265648855</v>
      </c>
      <c r="N101" s="24">
        <f t="shared" si="3"/>
        <v>0.213740458</v>
      </c>
      <c r="O101" s="24">
        <f t="shared" si="4"/>
        <v>0.03664122137</v>
      </c>
      <c r="P101" s="24">
        <f t="shared" si="5"/>
        <v>0.4580152672</v>
      </c>
      <c r="Q101" s="24">
        <f t="shared" si="6"/>
        <v>0.01832061069</v>
      </c>
      <c r="R101" s="24">
        <f t="shared" si="7"/>
        <v>0.241221374</v>
      </c>
      <c r="S101" s="17">
        <f t="shared" si="8"/>
        <v>0.0534351145</v>
      </c>
      <c r="T101" s="17">
        <f t="shared" si="9"/>
        <v>1.287022901</v>
      </c>
      <c r="U101" s="37">
        <f t="shared" si="10"/>
        <v>3681.577955</v>
      </c>
      <c r="V101" s="14"/>
      <c r="W101" s="14"/>
      <c r="X101" s="14"/>
      <c r="Y101" s="14"/>
      <c r="Z101" s="14"/>
      <c r="AA101" s="14"/>
      <c r="AB101" s="14"/>
    </row>
    <row r="102">
      <c r="A102" s="4" t="s">
        <v>55</v>
      </c>
      <c r="B102" s="13"/>
      <c r="C102" s="12">
        <f>VLOOKUP(A102,'LHB v. RHP'!C:AH, 5, FALSE)</f>
        <v>126</v>
      </c>
      <c r="D102" s="22">
        <f>VLOOKUP(A102,'LHB v. RHP'!C:AH, 8, FALSE)</f>
        <v>393</v>
      </c>
      <c r="E102" s="22">
        <f>VLOOKUP(A102,'LHB v. RHP'!C:AH, 31, FALSE)</f>
        <v>48</v>
      </c>
      <c r="F102" s="15">
        <f>VLOOKUP(A102,'LHB v. RHP'!C:AH, 12, FALSE)</f>
        <v>27</v>
      </c>
      <c r="G102" s="15">
        <f>VLOOKUP(A102,'LHB v. RHP'!C:AH, 13, FALSE)</f>
        <v>2</v>
      </c>
      <c r="H102" s="15">
        <f>VLOOKUP(A102,'LHB v. RHP'!C:AH, 6, FALSE)</f>
        <v>20</v>
      </c>
      <c r="I102" s="15">
        <f>VLOOKUP(A102,'LHB v. RHP'!C:AH, 25, FALSE)</f>
        <v>3</v>
      </c>
      <c r="J102" s="15">
        <f>VLOOKUP(A102,'LHB v. RHP'!C:AH, 17, FALSE)</f>
        <v>20</v>
      </c>
      <c r="K102" s="23">
        <f>VLOOKUP(A102,'LHB v. RHP'!C:AH, 32, FALSE)</f>
        <v>-2</v>
      </c>
      <c r="L102" s="17">
        <f t="shared" si="1"/>
        <v>3.119047619</v>
      </c>
      <c r="M102" s="17">
        <f t="shared" si="2"/>
        <v>0.3277634961</v>
      </c>
      <c r="N102" s="24">
        <f t="shared" si="3"/>
        <v>0.2763496144</v>
      </c>
      <c r="O102" s="24">
        <f t="shared" si="4"/>
        <v>0.0411311054</v>
      </c>
      <c r="P102" s="24">
        <f t="shared" si="5"/>
        <v>0.4755784062</v>
      </c>
      <c r="Q102" s="24">
        <f t="shared" si="6"/>
        <v>0.02313624679</v>
      </c>
      <c r="R102" s="24">
        <f t="shared" si="7"/>
        <v>0.1362467866</v>
      </c>
      <c r="S102" s="17">
        <f t="shared" si="8"/>
        <v>0.02570694087</v>
      </c>
      <c r="T102" s="17">
        <f t="shared" si="9"/>
        <v>1.305912596</v>
      </c>
      <c r="U102" s="37">
        <f t="shared" si="10"/>
        <v>3735.612648</v>
      </c>
      <c r="V102" s="14"/>
      <c r="W102" s="14"/>
      <c r="X102" s="14"/>
      <c r="Y102" s="14"/>
      <c r="Z102" s="14"/>
      <c r="AA102" s="14"/>
      <c r="AB102" s="14"/>
    </row>
    <row r="103">
      <c r="A103" s="4" t="s">
        <v>654</v>
      </c>
      <c r="B103" s="13"/>
      <c r="C103" s="12">
        <f>VLOOKUP(A103,'LHB v. RHP'!C:AH, 5, FALSE)</f>
        <v>29</v>
      </c>
      <c r="D103" s="22">
        <f>VLOOKUP(A103,'LHB v. RHP'!C:AH, 8, FALSE)</f>
        <v>84</v>
      </c>
      <c r="E103" s="22">
        <f>VLOOKUP(A103,'LHB v. RHP'!C:AH, 31, FALSE)</f>
        <v>15</v>
      </c>
      <c r="F103" s="15">
        <f>VLOOKUP(A103,'LHB v. RHP'!C:AH, 12, FALSE)</f>
        <v>2</v>
      </c>
      <c r="G103" s="15">
        <f>VLOOKUP(A103,'LHB v. RHP'!C:AH, 13, FALSE)</f>
        <v>1</v>
      </c>
      <c r="H103" s="15">
        <f>VLOOKUP(A103,'LHB v. RHP'!C:AH, 6, FALSE)</f>
        <v>1</v>
      </c>
      <c r="I103" s="15">
        <f>VLOOKUP(A103,'LHB v. RHP'!C:AH, 25, FALSE)</f>
        <v>0</v>
      </c>
      <c r="J103" s="15">
        <f>VLOOKUP(A103,'LHB v. RHP'!C:AH, 17, FALSE)</f>
        <v>6</v>
      </c>
      <c r="K103" s="23">
        <f>VLOOKUP(A103,'LHB v. RHP'!C:AH, 32, FALSE)</f>
        <v>2</v>
      </c>
      <c r="L103" s="17">
        <f t="shared" si="1"/>
        <v>2.896551724</v>
      </c>
      <c r="M103" s="17">
        <f t="shared" si="2"/>
        <v>0.3326226013</v>
      </c>
      <c r="N103" s="24">
        <f t="shared" si="3"/>
        <v>0.1918976546</v>
      </c>
      <c r="O103" s="24">
        <f t="shared" si="4"/>
        <v>0.05117270789</v>
      </c>
      <c r="P103" s="24">
        <f t="shared" si="5"/>
        <v>0.3837953092</v>
      </c>
      <c r="Q103" s="24">
        <f t="shared" si="6"/>
        <v>0.02558635394</v>
      </c>
      <c r="R103" s="24">
        <f t="shared" si="7"/>
        <v>0.1663113006</v>
      </c>
      <c r="S103" s="17">
        <f t="shared" si="8"/>
        <v>0.08528784648</v>
      </c>
      <c r="T103" s="17">
        <f t="shared" si="9"/>
        <v>1.236673774</v>
      </c>
      <c r="U103" s="37">
        <f t="shared" si="10"/>
        <v>3537.552363</v>
      </c>
      <c r="V103" s="14"/>
      <c r="W103" s="14"/>
      <c r="X103" s="14"/>
      <c r="Y103" s="14"/>
      <c r="Z103" s="14"/>
      <c r="AA103" s="14"/>
      <c r="AB103" s="14"/>
    </row>
    <row r="104">
      <c r="A104" s="4" t="s">
        <v>206</v>
      </c>
      <c r="B104" s="13"/>
      <c r="C104" s="12">
        <f>VLOOKUP(A104,'LHB v. RHP'!C:AH, 5, FALSE)</f>
        <v>188</v>
      </c>
      <c r="D104" s="22">
        <f>VLOOKUP(A104,'LHB v. RHP'!C:AH, 8, FALSE)</f>
        <v>604</v>
      </c>
      <c r="E104" s="22">
        <f>VLOOKUP(A104,'LHB v. RHP'!C:AH, 31, FALSE)</f>
        <v>101</v>
      </c>
      <c r="F104" s="15">
        <f>VLOOKUP(A104,'LHB v. RHP'!C:AH, 12, FALSE)</f>
        <v>32</v>
      </c>
      <c r="G104" s="15">
        <f>VLOOKUP(A104,'LHB v. RHP'!C:AH, 13, FALSE)</f>
        <v>6</v>
      </c>
      <c r="H104" s="15">
        <f>VLOOKUP(A104,'LHB v. RHP'!C:AH, 6, FALSE)</f>
        <v>19</v>
      </c>
      <c r="I104" s="15">
        <f>VLOOKUP(A104,'LHB v. RHP'!C:AH, 25, FALSE)</f>
        <v>4</v>
      </c>
      <c r="J104" s="15">
        <f>VLOOKUP(A104,'LHB v. RHP'!C:AH, 17, FALSE)</f>
        <v>57</v>
      </c>
      <c r="K104" s="23">
        <f>VLOOKUP(A104,'LHB v. RHP'!C:AH, 32, FALSE)</f>
        <v>1</v>
      </c>
      <c r="L104" s="17">
        <f t="shared" si="1"/>
        <v>3.212765957</v>
      </c>
      <c r="M104" s="17">
        <f t="shared" si="2"/>
        <v>0.4186046512</v>
      </c>
      <c r="N104" s="24">
        <f t="shared" si="3"/>
        <v>0.242669363</v>
      </c>
      <c r="O104" s="24">
        <f t="shared" si="4"/>
        <v>0.06471183013</v>
      </c>
      <c r="P104" s="24">
        <f t="shared" si="5"/>
        <v>0.3640040445</v>
      </c>
      <c r="Q104" s="24">
        <f t="shared" si="6"/>
        <v>0.02022244692</v>
      </c>
      <c r="R104" s="24">
        <f t="shared" si="7"/>
        <v>0.1820020222</v>
      </c>
      <c r="S104" s="17">
        <f t="shared" si="8"/>
        <v>0.0353892821</v>
      </c>
      <c r="T104" s="17">
        <f t="shared" si="9"/>
        <v>1.32760364</v>
      </c>
      <c r="U104" s="37">
        <f t="shared" si="10"/>
        <v>3797.660703</v>
      </c>
      <c r="V104" s="14"/>
      <c r="W104" s="14"/>
      <c r="X104" s="14"/>
      <c r="Y104" s="14"/>
      <c r="Z104" s="14"/>
      <c r="AA104" s="14"/>
      <c r="AB104" s="14"/>
    </row>
    <row r="105">
      <c r="A105" s="4" t="s">
        <v>493</v>
      </c>
      <c r="B105" s="13"/>
      <c r="C105" s="12">
        <f>VLOOKUP(A105,'LHB v. RHP'!C:AH, 5, FALSE)</f>
        <v>155</v>
      </c>
      <c r="D105" s="22">
        <f>VLOOKUP(A105,'LHB v. RHP'!C:AH, 8, FALSE)</f>
        <v>446</v>
      </c>
      <c r="E105" s="22">
        <f>VLOOKUP(A105,'LHB v. RHP'!C:AH, 31, FALSE)</f>
        <v>56</v>
      </c>
      <c r="F105" s="15">
        <f>VLOOKUP(A105,'LHB v. RHP'!C:AH, 12, FALSE)</f>
        <v>28</v>
      </c>
      <c r="G105" s="15">
        <f>VLOOKUP(A105,'LHB v. RHP'!C:AH, 13, FALSE)</f>
        <v>3</v>
      </c>
      <c r="H105" s="15">
        <f>VLOOKUP(A105,'LHB v. RHP'!C:AH, 6, FALSE)</f>
        <v>15</v>
      </c>
      <c r="I105" s="15">
        <f>VLOOKUP(A105,'LHB v. RHP'!C:AH, 25, FALSE)</f>
        <v>0</v>
      </c>
      <c r="J105" s="15">
        <f>VLOOKUP(A105,'LHB v. RHP'!C:AH, 17, FALSE)</f>
        <v>44</v>
      </c>
      <c r="K105" s="23">
        <f>VLOOKUP(A105,'LHB v. RHP'!C:AH, 32, FALSE)</f>
        <v>7</v>
      </c>
      <c r="L105" s="17">
        <f t="shared" si="1"/>
        <v>2.877419355</v>
      </c>
      <c r="M105" s="17">
        <f t="shared" si="2"/>
        <v>0.3357400722</v>
      </c>
      <c r="N105" s="24">
        <f t="shared" si="3"/>
        <v>0.2647412756</v>
      </c>
      <c r="O105" s="24">
        <f t="shared" si="4"/>
        <v>0.04813477738</v>
      </c>
      <c r="P105" s="24">
        <f t="shared" si="5"/>
        <v>0.385078219</v>
      </c>
      <c r="Q105" s="24">
        <f t="shared" si="6"/>
        <v>0.01444043321</v>
      </c>
      <c r="R105" s="24">
        <f t="shared" si="7"/>
        <v>0.1853188929</v>
      </c>
      <c r="S105" s="17">
        <f t="shared" si="8"/>
        <v>0.07821901324</v>
      </c>
      <c r="T105" s="17">
        <f t="shared" si="9"/>
        <v>1.311672684</v>
      </c>
      <c r="U105" s="37">
        <f t="shared" si="10"/>
        <v>3752.089596</v>
      </c>
      <c r="V105" s="14"/>
      <c r="W105" s="14"/>
      <c r="X105" s="14"/>
      <c r="Y105" s="14"/>
      <c r="Z105" s="14"/>
      <c r="AA105" s="14"/>
      <c r="AB105" s="14"/>
    </row>
    <row r="106">
      <c r="A106" s="4" t="s">
        <v>505</v>
      </c>
      <c r="B106" s="13"/>
      <c r="C106" s="12">
        <f>VLOOKUP(A106,'LHB v. RHP'!C:AH, 5, FALSE)</f>
        <v>107</v>
      </c>
      <c r="D106" s="22">
        <f>VLOOKUP(A106,'LHB v. RHP'!C:AH, 8, FALSE)</f>
        <v>341</v>
      </c>
      <c r="E106" s="22">
        <f>VLOOKUP(A106,'LHB v. RHP'!C:AH, 31, FALSE)</f>
        <v>53</v>
      </c>
      <c r="F106" s="15">
        <f>VLOOKUP(A106,'LHB v. RHP'!C:AH, 12, FALSE)</f>
        <v>17</v>
      </c>
      <c r="G106" s="15">
        <f>VLOOKUP(A106,'LHB v. RHP'!C:AH, 13, FALSE)</f>
        <v>4</v>
      </c>
      <c r="H106" s="15">
        <f>VLOOKUP(A106,'LHB v. RHP'!C:AH, 6, FALSE)</f>
        <v>12</v>
      </c>
      <c r="I106" s="15">
        <f>VLOOKUP(A106,'LHB v. RHP'!C:AH, 25, FALSE)</f>
        <v>4</v>
      </c>
      <c r="J106" s="15">
        <f>VLOOKUP(A106,'LHB v. RHP'!C:AH, 17, FALSE)</f>
        <v>24</v>
      </c>
      <c r="K106" s="23">
        <f>VLOOKUP(A106,'LHB v. RHP'!C:AH, 32, FALSE)</f>
        <v>1</v>
      </c>
      <c r="L106" s="17">
        <f t="shared" si="1"/>
        <v>3.186915888</v>
      </c>
      <c r="M106" s="17">
        <f t="shared" si="2"/>
        <v>0.3719008264</v>
      </c>
      <c r="N106" s="24">
        <f t="shared" si="3"/>
        <v>0.2272727273</v>
      </c>
      <c r="O106" s="24">
        <f t="shared" si="4"/>
        <v>0.06611570248</v>
      </c>
      <c r="P106" s="24">
        <f t="shared" si="5"/>
        <v>0.3994490358</v>
      </c>
      <c r="Q106" s="24">
        <f t="shared" si="6"/>
        <v>0.02754820937</v>
      </c>
      <c r="R106" s="24">
        <f t="shared" si="7"/>
        <v>0.1570247934</v>
      </c>
      <c r="S106" s="17">
        <f t="shared" si="8"/>
        <v>0.04820936639</v>
      </c>
      <c r="T106" s="17">
        <f t="shared" si="9"/>
        <v>1.297520661</v>
      </c>
      <c r="U106" s="37">
        <f t="shared" si="10"/>
        <v>3711.607198</v>
      </c>
      <c r="V106" s="14"/>
      <c r="W106" s="14"/>
      <c r="X106" s="14"/>
      <c r="Y106" s="14"/>
      <c r="Z106" s="14"/>
      <c r="AA106" s="14"/>
      <c r="AB106" s="14"/>
    </row>
    <row r="107">
      <c r="A107" s="4" t="s">
        <v>553</v>
      </c>
      <c r="B107" s="13"/>
      <c r="C107" s="12">
        <f>VLOOKUP(A107,'LHB v. RHP'!C:AH, 5, FALSE)</f>
        <v>67</v>
      </c>
      <c r="D107" s="22">
        <f>VLOOKUP(A107,'LHB v. RHP'!C:AH, 8, FALSE)</f>
        <v>211</v>
      </c>
      <c r="E107" s="22">
        <f>VLOOKUP(A107,'LHB v. RHP'!C:AH, 31, FALSE)</f>
        <v>21</v>
      </c>
      <c r="F107" s="15">
        <f>VLOOKUP(A107,'LHB v. RHP'!C:AH, 12, FALSE)</f>
        <v>12</v>
      </c>
      <c r="G107" s="15">
        <f>VLOOKUP(A107,'LHB v. RHP'!C:AH, 13, FALSE)</f>
        <v>1</v>
      </c>
      <c r="H107" s="15">
        <f>VLOOKUP(A107,'LHB v. RHP'!C:AH, 6, FALSE)</f>
        <v>9</v>
      </c>
      <c r="I107" s="15">
        <f>VLOOKUP(A107,'LHB v. RHP'!C:AH, 25, FALSE)</f>
        <v>0</v>
      </c>
      <c r="J107" s="15">
        <f>VLOOKUP(A107,'LHB v. RHP'!C:AH, 17, FALSE)</f>
        <v>16</v>
      </c>
      <c r="K107" s="23">
        <f>VLOOKUP(A107,'LHB v. RHP'!C:AH, 32, FALSE)</f>
        <v>4</v>
      </c>
      <c r="L107" s="17">
        <f t="shared" si="1"/>
        <v>3.149253731</v>
      </c>
      <c r="M107" s="17">
        <f t="shared" si="2"/>
        <v>0.2919463087</v>
      </c>
      <c r="N107" s="24">
        <f t="shared" si="3"/>
        <v>0.2348993289</v>
      </c>
      <c r="O107" s="24">
        <f t="shared" si="4"/>
        <v>0.04026845638</v>
      </c>
      <c r="P107" s="24">
        <f t="shared" si="5"/>
        <v>0.4362416107</v>
      </c>
      <c r="Q107" s="24">
        <f t="shared" si="6"/>
        <v>0.02013422819</v>
      </c>
      <c r="R107" s="24">
        <f t="shared" si="7"/>
        <v>0.1644295302</v>
      </c>
      <c r="S107" s="17">
        <f t="shared" si="8"/>
        <v>0.08389261745</v>
      </c>
      <c r="T107" s="17">
        <f t="shared" si="9"/>
        <v>1.271812081</v>
      </c>
      <c r="U107" s="37">
        <f t="shared" si="10"/>
        <v>3638.066825</v>
      </c>
      <c r="V107" s="14"/>
      <c r="W107" s="14"/>
      <c r="X107" s="14"/>
      <c r="Y107" s="14"/>
      <c r="Z107" s="14"/>
      <c r="AA107" s="14"/>
      <c r="AB107" s="14"/>
    </row>
    <row r="108">
      <c r="A108" s="4" t="s">
        <v>290</v>
      </c>
      <c r="B108" s="13"/>
      <c r="C108" s="12">
        <f>VLOOKUP(A108,'LHB v. RHP'!C:AH, 5, FALSE)</f>
        <v>18</v>
      </c>
      <c r="D108" s="22">
        <f>VLOOKUP(A108,'LHB v. RHP'!C:AH, 8, FALSE)</f>
        <v>47</v>
      </c>
      <c r="E108" s="22">
        <f>VLOOKUP(A108,'LHB v. RHP'!C:AH, 31, FALSE)</f>
        <v>6</v>
      </c>
      <c r="F108" s="15">
        <f>VLOOKUP(A108,'LHB v. RHP'!C:AH, 12, FALSE)</f>
        <v>2</v>
      </c>
      <c r="G108" s="15">
        <f>VLOOKUP(A108,'LHB v. RHP'!C:AH, 13, FALSE)</f>
        <v>0</v>
      </c>
      <c r="H108" s="15">
        <f>VLOOKUP(A108,'LHB v. RHP'!C:AH, 6, FALSE)</f>
        <v>1</v>
      </c>
      <c r="I108" s="15">
        <f>VLOOKUP(A108,'LHB v. RHP'!C:AH, 25, FALSE)</f>
        <v>1</v>
      </c>
      <c r="J108" s="15">
        <f>VLOOKUP(A108,'LHB v. RHP'!C:AH, 17, FALSE)</f>
        <v>1</v>
      </c>
      <c r="K108" s="23">
        <f>VLOOKUP(A108,'LHB v. RHP'!C:AH, 32, FALSE)</f>
        <v>0</v>
      </c>
      <c r="L108" s="17">
        <f t="shared" si="1"/>
        <v>2.611111111</v>
      </c>
      <c r="M108" s="17">
        <f t="shared" si="2"/>
        <v>0.2986111111</v>
      </c>
      <c r="N108" s="24">
        <f t="shared" si="3"/>
        <v>0.2083333333</v>
      </c>
      <c r="O108" s="24">
        <f t="shared" si="4"/>
        <v>0.03703703704</v>
      </c>
      <c r="P108" s="24">
        <f t="shared" si="5"/>
        <v>0.4166666667</v>
      </c>
      <c r="Q108" s="24">
        <f t="shared" si="6"/>
        <v>0.03240740741</v>
      </c>
      <c r="R108" s="24">
        <f t="shared" si="7"/>
        <v>0.1574074074</v>
      </c>
      <c r="S108" s="17">
        <f t="shared" si="8"/>
        <v>0.06944444444</v>
      </c>
      <c r="T108" s="17">
        <f t="shared" si="9"/>
        <v>1.219907407</v>
      </c>
      <c r="U108" s="37">
        <f t="shared" si="10"/>
        <v>3489.591534</v>
      </c>
      <c r="V108" s="14"/>
      <c r="W108" s="14"/>
      <c r="X108" s="14"/>
      <c r="Y108" s="14"/>
      <c r="Z108" s="14"/>
      <c r="AA108" s="14"/>
      <c r="AB108" s="14"/>
    </row>
    <row r="109">
      <c r="A109" s="4" t="s">
        <v>579</v>
      </c>
      <c r="B109" s="13"/>
      <c r="C109" s="12">
        <f>VLOOKUP(A109,'LHB v. RHP'!C:AH, 5, FALSE)</f>
        <v>96</v>
      </c>
      <c r="D109" s="22">
        <f>VLOOKUP(A109,'LHB v. RHP'!C:AH, 8, FALSE)</f>
        <v>274</v>
      </c>
      <c r="E109" s="22">
        <f>VLOOKUP(A109,'LHB v. RHP'!C:AH, 31, FALSE)</f>
        <v>41</v>
      </c>
      <c r="F109" s="15">
        <f>VLOOKUP(A109,'LHB v. RHP'!C:AH, 12, FALSE)</f>
        <v>10</v>
      </c>
      <c r="G109" s="15">
        <f>VLOOKUP(A109,'LHB v. RHP'!C:AH, 13, FALSE)</f>
        <v>1</v>
      </c>
      <c r="H109" s="15">
        <f>VLOOKUP(A109,'LHB v. RHP'!C:AH, 6, FALSE)</f>
        <v>14</v>
      </c>
      <c r="I109" s="15">
        <f>VLOOKUP(A109,'LHB v. RHP'!C:AH, 25, FALSE)</f>
        <v>2</v>
      </c>
      <c r="J109" s="15">
        <f>VLOOKUP(A109,'LHB v. RHP'!C:AH, 17, FALSE)</f>
        <v>18</v>
      </c>
      <c r="K109" s="23">
        <f>VLOOKUP(A109,'LHB v. RHP'!C:AH, 32, FALSE)</f>
        <v>0</v>
      </c>
      <c r="L109" s="17">
        <f t="shared" si="1"/>
        <v>2.854166667</v>
      </c>
      <c r="M109" s="17">
        <f t="shared" si="2"/>
        <v>0.3550834598</v>
      </c>
      <c r="N109" s="24">
        <f t="shared" si="3"/>
        <v>0.1972685888</v>
      </c>
      <c r="O109" s="24">
        <f t="shared" si="4"/>
        <v>0.03641881639</v>
      </c>
      <c r="P109" s="24">
        <f t="shared" si="5"/>
        <v>0.4704097117</v>
      </c>
      <c r="Q109" s="24">
        <f t="shared" si="6"/>
        <v>0.02427921093</v>
      </c>
      <c r="R109" s="24">
        <f t="shared" si="7"/>
        <v>0.1547799697</v>
      </c>
      <c r="S109" s="17">
        <f t="shared" si="8"/>
        <v>0.04552352049</v>
      </c>
      <c r="T109" s="17">
        <f t="shared" si="9"/>
        <v>1.283763278</v>
      </c>
      <c r="U109" s="37">
        <f t="shared" si="10"/>
        <v>3672.253679</v>
      </c>
      <c r="V109" s="14"/>
      <c r="W109" s="14"/>
      <c r="X109" s="14"/>
      <c r="Y109" s="14"/>
      <c r="Z109" s="14"/>
      <c r="AA109" s="14"/>
      <c r="AB109" s="14"/>
    </row>
    <row r="110">
      <c r="A110" s="4" t="s">
        <v>639</v>
      </c>
      <c r="B110" s="13"/>
      <c r="C110" s="12">
        <f>VLOOKUP(A110,'LHB v. RHP'!C:AH, 5, FALSE)</f>
        <v>27</v>
      </c>
      <c r="D110" s="22">
        <f>VLOOKUP(A110,'LHB v. RHP'!C:AH, 8, FALSE)</f>
        <v>57</v>
      </c>
      <c r="E110" s="22">
        <f>VLOOKUP(A110,'LHB v. RHP'!C:AH, 31, FALSE)</f>
        <v>6</v>
      </c>
      <c r="F110" s="15">
        <f>VLOOKUP(A110,'LHB v. RHP'!C:AH, 12, FALSE)</f>
        <v>2</v>
      </c>
      <c r="G110" s="15">
        <f>VLOOKUP(A110,'LHB v. RHP'!C:AH, 13, FALSE)</f>
        <v>0</v>
      </c>
      <c r="H110" s="15">
        <f>VLOOKUP(A110,'LHB v. RHP'!C:AH, 6, FALSE)</f>
        <v>2</v>
      </c>
      <c r="I110" s="15">
        <f>VLOOKUP(A110,'LHB v. RHP'!C:AH, 25, FALSE)</f>
        <v>0</v>
      </c>
      <c r="J110" s="15">
        <f>VLOOKUP(A110,'LHB v. RHP'!C:AH, 17, FALSE)</f>
        <v>4</v>
      </c>
      <c r="K110" s="23">
        <f>VLOOKUP(A110,'LHB v. RHP'!C:AH, 32, FALSE)</f>
        <v>0</v>
      </c>
      <c r="L110" s="17">
        <f t="shared" si="1"/>
        <v>2.111111111</v>
      </c>
      <c r="M110" s="17">
        <f t="shared" si="2"/>
        <v>0.2918552036</v>
      </c>
      <c r="N110" s="24">
        <f t="shared" si="3"/>
        <v>0.2036199095</v>
      </c>
      <c r="O110" s="24">
        <f t="shared" si="4"/>
        <v>0.03619909502</v>
      </c>
      <c r="P110" s="24">
        <f t="shared" si="5"/>
        <v>0.4298642534</v>
      </c>
      <c r="Q110" s="24">
        <f t="shared" si="6"/>
        <v>0.02714932127</v>
      </c>
      <c r="R110" s="24">
        <f t="shared" si="7"/>
        <v>0.1674208145</v>
      </c>
      <c r="S110" s="17">
        <f t="shared" si="8"/>
        <v>0.06787330317</v>
      </c>
      <c r="T110" s="17">
        <f t="shared" si="9"/>
        <v>1.2239819</v>
      </c>
      <c r="U110" s="37">
        <f t="shared" si="10"/>
        <v>3501.246776</v>
      </c>
      <c r="V110" s="14"/>
      <c r="W110" s="14"/>
      <c r="X110" s="14"/>
      <c r="Y110" s="14"/>
      <c r="Z110" s="14"/>
      <c r="AA110" s="14"/>
      <c r="AB110" s="14"/>
    </row>
    <row r="111">
      <c r="A111" s="4" t="s">
        <v>613</v>
      </c>
      <c r="B111" s="13"/>
      <c r="C111" s="12">
        <f>VLOOKUP(A111,'LHB v. RHP'!C:AH, 5, FALSE)</f>
        <v>16</v>
      </c>
      <c r="D111" s="22">
        <f>VLOOKUP(A111,'LHB v. RHP'!C:AH, 8, FALSE)</f>
        <v>45</v>
      </c>
      <c r="E111" s="22">
        <f>VLOOKUP(A111,'LHB v. RHP'!C:AH, 31, FALSE)</f>
        <v>3</v>
      </c>
      <c r="F111" s="15">
        <f>VLOOKUP(A111,'LHB v. RHP'!C:AH, 12, FALSE)</f>
        <v>0</v>
      </c>
      <c r="G111" s="15">
        <f>VLOOKUP(A111,'LHB v. RHP'!C:AH, 13, FALSE)</f>
        <v>0</v>
      </c>
      <c r="H111" s="15">
        <f>VLOOKUP(A111,'LHB v. RHP'!C:AH, 6, FALSE)</f>
        <v>2</v>
      </c>
      <c r="I111" s="15">
        <f>VLOOKUP(A111,'LHB v. RHP'!C:AH, 25, FALSE)</f>
        <v>0</v>
      </c>
      <c r="J111" s="15">
        <f>VLOOKUP(A111,'LHB v. RHP'!C:AH, 17, FALSE)</f>
        <v>5</v>
      </c>
      <c r="K111" s="23">
        <f>VLOOKUP(A111,'LHB v. RHP'!C:AH, 32, FALSE)</f>
        <v>0</v>
      </c>
      <c r="L111" s="17">
        <f t="shared" si="1"/>
        <v>2.8125</v>
      </c>
      <c r="M111" s="17">
        <f t="shared" si="2"/>
        <v>0.2790697674</v>
      </c>
      <c r="N111" s="24">
        <f t="shared" si="3"/>
        <v>0.1860465116</v>
      </c>
      <c r="O111" s="24">
        <f t="shared" si="4"/>
        <v>0.03720930233</v>
      </c>
      <c r="P111" s="24">
        <f t="shared" si="5"/>
        <v>0.4418604651</v>
      </c>
      <c r="Q111" s="24">
        <f t="shared" si="6"/>
        <v>0.02790697674</v>
      </c>
      <c r="R111" s="24">
        <f t="shared" si="7"/>
        <v>0.176744186</v>
      </c>
      <c r="S111" s="17">
        <f t="shared" si="8"/>
        <v>0.06976744186</v>
      </c>
      <c r="T111" s="17">
        <f t="shared" si="9"/>
        <v>1.218604651</v>
      </c>
      <c r="U111" s="37">
        <f t="shared" si="10"/>
        <v>3485.86495</v>
      </c>
      <c r="V111" s="14"/>
      <c r="W111" s="14"/>
      <c r="X111" s="14"/>
      <c r="Y111" s="14"/>
      <c r="Z111" s="14"/>
      <c r="AA111" s="14"/>
      <c r="AB111" s="14"/>
    </row>
    <row r="112">
      <c r="A112" s="4" t="s">
        <v>624</v>
      </c>
      <c r="B112" s="13"/>
      <c r="C112" s="12">
        <f>VLOOKUP(A112,'LHB v. RHP'!C:AH, 5, FALSE)</f>
        <v>39</v>
      </c>
      <c r="D112" s="22">
        <f>VLOOKUP(A112,'LHB v. RHP'!C:AH, 8, FALSE)</f>
        <v>105</v>
      </c>
      <c r="E112" s="22">
        <f>VLOOKUP(A112,'LHB v. RHP'!C:AH, 31, FALSE)</f>
        <v>14</v>
      </c>
      <c r="F112" s="15">
        <f>VLOOKUP(A112,'LHB v. RHP'!C:AH, 12, FALSE)</f>
        <v>3</v>
      </c>
      <c r="G112" s="15">
        <f>VLOOKUP(A112,'LHB v. RHP'!C:AH, 13, FALSE)</f>
        <v>1</v>
      </c>
      <c r="H112" s="15">
        <f>VLOOKUP(A112,'LHB v. RHP'!C:AH, 6, FALSE)</f>
        <v>2</v>
      </c>
      <c r="I112" s="15">
        <f>VLOOKUP(A112,'LHB v. RHP'!C:AH, 25, FALSE)</f>
        <v>0</v>
      </c>
      <c r="J112" s="15">
        <f>VLOOKUP(A112,'LHB v. RHP'!C:AH, 17, FALSE)</f>
        <v>9</v>
      </c>
      <c r="K112" s="23">
        <f>VLOOKUP(A112,'LHB v. RHP'!C:AH, 32, FALSE)</f>
        <v>4</v>
      </c>
      <c r="L112" s="17">
        <f t="shared" si="1"/>
        <v>2.692307692</v>
      </c>
      <c r="M112" s="17">
        <f t="shared" si="2"/>
        <v>0.312244898</v>
      </c>
      <c r="N112" s="24">
        <f t="shared" si="3"/>
        <v>0.193877551</v>
      </c>
      <c r="O112" s="24">
        <f t="shared" si="4"/>
        <v>0.04897959184</v>
      </c>
      <c r="P112" s="24">
        <f t="shared" si="5"/>
        <v>0.387755102</v>
      </c>
      <c r="Q112" s="24">
        <f t="shared" si="6"/>
        <v>0.02448979592</v>
      </c>
      <c r="R112" s="24">
        <f t="shared" si="7"/>
        <v>0.1714285714</v>
      </c>
      <c r="S112" s="17">
        <f t="shared" si="8"/>
        <v>0.1020408163</v>
      </c>
      <c r="T112" s="17">
        <f t="shared" si="9"/>
        <v>1.240816327</v>
      </c>
      <c r="U112" s="37">
        <f t="shared" si="10"/>
        <v>3549.402292</v>
      </c>
      <c r="V112" s="14"/>
      <c r="W112" s="14"/>
      <c r="X112" s="14"/>
      <c r="Y112" s="14"/>
      <c r="Z112" s="14"/>
      <c r="AA112" s="14"/>
      <c r="AB112" s="14"/>
    </row>
    <row r="113">
      <c r="A113" s="4" t="s">
        <v>468</v>
      </c>
      <c r="B113" s="13"/>
      <c r="C113" s="12">
        <f>VLOOKUP(A113,'LHB v. RHP'!C:AH, 5, FALSE)</f>
        <v>129</v>
      </c>
      <c r="D113" s="22">
        <f>VLOOKUP(A113,'LHB v. RHP'!C:AH, 8, FALSE)</f>
        <v>414</v>
      </c>
      <c r="E113" s="22">
        <f>VLOOKUP(A113,'LHB v. RHP'!C:AH, 31, FALSE)</f>
        <v>65</v>
      </c>
      <c r="F113" s="15">
        <f>VLOOKUP(A113,'LHB v. RHP'!C:AH, 12, FALSE)</f>
        <v>28</v>
      </c>
      <c r="G113" s="15">
        <f>VLOOKUP(A113,'LHB v. RHP'!C:AH, 13, FALSE)</f>
        <v>3</v>
      </c>
      <c r="H113" s="15">
        <f>VLOOKUP(A113,'LHB v. RHP'!C:AH, 6, FALSE)</f>
        <v>12</v>
      </c>
      <c r="I113" s="15">
        <f>VLOOKUP(A113,'LHB v. RHP'!C:AH, 25, FALSE)</f>
        <v>3</v>
      </c>
      <c r="J113" s="15">
        <f>VLOOKUP(A113,'LHB v. RHP'!C:AH, 17, FALSE)</f>
        <v>33</v>
      </c>
      <c r="K113" s="23">
        <f>VLOOKUP(A113,'LHB v. RHP'!C:AH, 32, FALSE)</f>
        <v>1</v>
      </c>
      <c r="L113" s="17">
        <f t="shared" si="1"/>
        <v>3.209302326</v>
      </c>
      <c r="M113" s="17">
        <f t="shared" si="2"/>
        <v>0.3829787234</v>
      </c>
      <c r="N113" s="24">
        <f t="shared" si="3"/>
        <v>0.2753441802</v>
      </c>
      <c r="O113" s="24">
        <f t="shared" si="4"/>
        <v>0.05006257822</v>
      </c>
      <c r="P113" s="24">
        <f t="shared" si="5"/>
        <v>0.3629536921</v>
      </c>
      <c r="Q113" s="24">
        <f t="shared" si="6"/>
        <v>0.0225281602</v>
      </c>
      <c r="R113" s="24">
        <f t="shared" si="7"/>
        <v>0.1652065081</v>
      </c>
      <c r="S113" s="17">
        <f t="shared" si="8"/>
        <v>0.04380475594</v>
      </c>
      <c r="T113" s="17">
        <f t="shared" si="9"/>
        <v>1.302878598</v>
      </c>
      <c r="U113" s="37">
        <f t="shared" si="10"/>
        <v>3726.933781</v>
      </c>
      <c r="V113" s="14"/>
      <c r="W113" s="14"/>
      <c r="X113" s="14"/>
      <c r="Y113" s="14"/>
      <c r="Z113" s="14"/>
      <c r="AA113" s="14"/>
      <c r="AB113" s="14"/>
    </row>
    <row r="114">
      <c r="A114" s="4" t="s">
        <v>575</v>
      </c>
      <c r="B114" s="13"/>
      <c r="C114" s="12">
        <f>VLOOKUP(A114,'LHB v. RHP'!C:AH, 5, FALSE)</f>
        <v>158</v>
      </c>
      <c r="D114" s="22">
        <f>VLOOKUP(A114,'LHB v. RHP'!C:AH, 8, FALSE)</f>
        <v>504</v>
      </c>
      <c r="E114" s="22">
        <f>VLOOKUP(A114,'LHB v. RHP'!C:AH, 31, FALSE)</f>
        <v>64</v>
      </c>
      <c r="F114" s="15">
        <f>VLOOKUP(A114,'LHB v. RHP'!C:AH, 12, FALSE)</f>
        <v>27</v>
      </c>
      <c r="G114" s="15">
        <f>VLOOKUP(A114,'LHB v. RHP'!C:AH, 13, FALSE)</f>
        <v>2</v>
      </c>
      <c r="H114" s="15">
        <f>VLOOKUP(A114,'LHB v. RHP'!C:AH, 6, FALSE)</f>
        <v>19</v>
      </c>
      <c r="I114" s="15">
        <f>VLOOKUP(A114,'LHB v. RHP'!C:AH, 25, FALSE)</f>
        <v>5</v>
      </c>
      <c r="J114" s="15">
        <f>VLOOKUP(A114,'LHB v. RHP'!C:AH, 17, FALSE)</f>
        <v>69</v>
      </c>
      <c r="K114" s="23">
        <f>VLOOKUP(A114,'LHB v. RHP'!C:AH, 32, FALSE)</f>
        <v>0</v>
      </c>
      <c r="L114" s="17">
        <f t="shared" si="1"/>
        <v>3.189873418</v>
      </c>
      <c r="M114" s="17">
        <f t="shared" si="2"/>
        <v>0.340832396</v>
      </c>
      <c r="N114" s="24">
        <f t="shared" si="3"/>
        <v>0.2418447694</v>
      </c>
      <c r="O114" s="24">
        <f t="shared" si="4"/>
        <v>0.03599550056</v>
      </c>
      <c r="P114" s="24">
        <f t="shared" si="5"/>
        <v>0.4049493813</v>
      </c>
      <c r="Q114" s="24">
        <f t="shared" si="6"/>
        <v>0.02474690664</v>
      </c>
      <c r="R114" s="24">
        <f t="shared" si="7"/>
        <v>0.2294713161</v>
      </c>
      <c r="S114" s="17">
        <f t="shared" si="8"/>
        <v>0.03374578178</v>
      </c>
      <c r="T114" s="17">
        <f t="shared" si="9"/>
        <v>1.311586052</v>
      </c>
      <c r="U114" s="37">
        <f t="shared" si="10"/>
        <v>3751.841783</v>
      </c>
      <c r="V114" s="14"/>
      <c r="W114" s="14"/>
      <c r="X114" s="14"/>
      <c r="Y114" s="14"/>
      <c r="Z114" s="14"/>
      <c r="AA114" s="14"/>
      <c r="AB114" s="14"/>
    </row>
    <row r="115">
      <c r="A115" s="4" t="s">
        <v>532</v>
      </c>
      <c r="B115" s="13"/>
      <c r="C115" s="12">
        <f>VLOOKUP(A115,'LHB v. RHP'!C:AH, 5, FALSE)</f>
        <v>76</v>
      </c>
      <c r="D115" s="22">
        <f>VLOOKUP(A115,'LHB v. RHP'!C:AH, 8, FALSE)</f>
        <v>205</v>
      </c>
      <c r="E115" s="22">
        <f>VLOOKUP(A115,'LHB v. RHP'!C:AH, 31, FALSE)</f>
        <v>16</v>
      </c>
      <c r="F115" s="15">
        <f>VLOOKUP(A115,'LHB v. RHP'!C:AH, 12, FALSE)</f>
        <v>7</v>
      </c>
      <c r="G115" s="15">
        <f>VLOOKUP(A115,'LHB v. RHP'!C:AH, 13, FALSE)</f>
        <v>0</v>
      </c>
      <c r="H115" s="15">
        <f>VLOOKUP(A115,'LHB v. RHP'!C:AH, 6, FALSE)</f>
        <v>9</v>
      </c>
      <c r="I115" s="15">
        <f>VLOOKUP(A115,'LHB v. RHP'!C:AH, 25, FALSE)</f>
        <v>0</v>
      </c>
      <c r="J115" s="15">
        <f>VLOOKUP(A115,'LHB v. RHP'!C:AH, 17, FALSE)</f>
        <v>42</v>
      </c>
      <c r="K115" s="23">
        <f>VLOOKUP(A115,'LHB v. RHP'!C:AH, 32, FALSE)</f>
        <v>1</v>
      </c>
      <c r="L115" s="17">
        <f t="shared" si="1"/>
        <v>2.697368421</v>
      </c>
      <c r="M115" s="17">
        <f t="shared" si="2"/>
        <v>0.2694915254</v>
      </c>
      <c r="N115" s="24">
        <f t="shared" si="3"/>
        <v>0.1949152542</v>
      </c>
      <c r="O115" s="24">
        <f t="shared" si="4"/>
        <v>0.02711864407</v>
      </c>
      <c r="P115" s="24">
        <f t="shared" si="5"/>
        <v>0.4406779661</v>
      </c>
      <c r="Q115" s="24">
        <f t="shared" si="6"/>
        <v>0.02033898305</v>
      </c>
      <c r="R115" s="24">
        <f t="shared" si="7"/>
        <v>0.2542372881</v>
      </c>
      <c r="S115" s="17">
        <f t="shared" si="8"/>
        <v>0.0593220339</v>
      </c>
      <c r="T115" s="17">
        <f t="shared" si="9"/>
        <v>1.266101695</v>
      </c>
      <c r="U115" s="37">
        <f t="shared" si="10"/>
        <v>3621.73205</v>
      </c>
      <c r="V115" s="14"/>
      <c r="W115" s="14"/>
      <c r="X115" s="14"/>
      <c r="Y115" s="14"/>
      <c r="Z115" s="14"/>
      <c r="AA115" s="14"/>
      <c r="AB115" s="14"/>
    </row>
    <row r="116">
      <c r="A116" s="4" t="s">
        <v>566</v>
      </c>
      <c r="B116" s="13"/>
      <c r="C116" s="12">
        <f>VLOOKUP(A116,'LHB v. RHP'!C:AH, 5, FALSE)</f>
        <v>170</v>
      </c>
      <c r="D116" s="22">
        <f>VLOOKUP(A116,'LHB v. RHP'!C:AH, 8, FALSE)</f>
        <v>549</v>
      </c>
      <c r="E116" s="22">
        <f>VLOOKUP(A116,'LHB v. RHP'!C:AH, 31, FALSE)</f>
        <v>68</v>
      </c>
      <c r="F116" s="15">
        <f>VLOOKUP(A116,'LHB v. RHP'!C:AH, 12, FALSE)</f>
        <v>33</v>
      </c>
      <c r="G116" s="15">
        <f>VLOOKUP(A116,'LHB v. RHP'!C:AH, 13, FALSE)</f>
        <v>4</v>
      </c>
      <c r="H116" s="15">
        <f>VLOOKUP(A116,'LHB v. RHP'!C:AH, 6, FALSE)</f>
        <v>19</v>
      </c>
      <c r="I116" s="15">
        <f>VLOOKUP(A116,'LHB v. RHP'!C:AH, 25, FALSE)</f>
        <v>1</v>
      </c>
      <c r="J116" s="15">
        <f>VLOOKUP(A116,'LHB v. RHP'!C:AH, 17, FALSE)</f>
        <v>72</v>
      </c>
      <c r="K116" s="23">
        <f>VLOOKUP(A116,'LHB v. RHP'!C:AH, 32, FALSE)</f>
        <v>1</v>
      </c>
      <c r="L116" s="17">
        <f t="shared" si="1"/>
        <v>3.229411765</v>
      </c>
      <c r="M116" s="17">
        <f t="shared" si="2"/>
        <v>0.3372591006</v>
      </c>
      <c r="N116" s="24">
        <f t="shared" si="3"/>
        <v>0.2623126338</v>
      </c>
      <c r="O116" s="24">
        <f t="shared" si="4"/>
        <v>0.05139186296</v>
      </c>
      <c r="P116" s="24">
        <f t="shared" si="5"/>
        <v>0.3854389722</v>
      </c>
      <c r="Q116" s="24">
        <f t="shared" si="6"/>
        <v>0.01498929336</v>
      </c>
      <c r="R116" s="24">
        <f t="shared" si="7"/>
        <v>0.2248394004</v>
      </c>
      <c r="S116" s="17">
        <f t="shared" si="8"/>
        <v>0.0374732334</v>
      </c>
      <c r="T116" s="17">
        <f t="shared" si="9"/>
        <v>1.313704497</v>
      </c>
      <c r="U116" s="37">
        <f t="shared" si="10"/>
        <v>3757.901675</v>
      </c>
      <c r="V116" s="14"/>
      <c r="W116" s="14"/>
      <c r="X116" s="14"/>
      <c r="Y116" s="14"/>
      <c r="Z116" s="14"/>
      <c r="AA116" s="14"/>
      <c r="AB116" s="14"/>
    </row>
    <row r="117">
      <c r="A117" s="4" t="s">
        <v>536</v>
      </c>
      <c r="B117" s="13"/>
      <c r="C117" s="12">
        <f>VLOOKUP(A117,'LHB v. RHP'!C:AH, 5, FALSE)</f>
        <v>97</v>
      </c>
      <c r="D117" s="22">
        <f>VLOOKUP(A117,'LHB v. RHP'!C:AH, 8, FALSE)</f>
        <v>305</v>
      </c>
      <c r="E117" s="22">
        <f>VLOOKUP(A117,'LHB v. RHP'!C:AH, 31, FALSE)</f>
        <v>29</v>
      </c>
      <c r="F117" s="15">
        <f>VLOOKUP(A117,'LHB v. RHP'!C:AH, 12, FALSE)</f>
        <v>12</v>
      </c>
      <c r="G117" s="15">
        <f>VLOOKUP(A117,'LHB v. RHP'!C:AH, 13, FALSE)</f>
        <v>2</v>
      </c>
      <c r="H117" s="15">
        <f>VLOOKUP(A117,'LHB v. RHP'!C:AH, 6, FALSE)</f>
        <v>9</v>
      </c>
      <c r="I117" s="15">
        <f>VLOOKUP(A117,'LHB v. RHP'!C:AH, 25, FALSE)</f>
        <v>4</v>
      </c>
      <c r="J117" s="15">
        <f>VLOOKUP(A117,'LHB v. RHP'!C:AH, 17, FALSE)</f>
        <v>60</v>
      </c>
      <c r="K117" s="23">
        <f>VLOOKUP(A117,'LHB v. RHP'!C:AH, 32, FALSE)</f>
        <v>4</v>
      </c>
      <c r="L117" s="17">
        <f t="shared" si="1"/>
        <v>3.144329897</v>
      </c>
      <c r="M117" s="17">
        <f t="shared" si="2"/>
        <v>0.2869565217</v>
      </c>
      <c r="N117" s="24">
        <f t="shared" si="3"/>
        <v>0.2028985507</v>
      </c>
      <c r="O117" s="24">
        <f t="shared" si="4"/>
        <v>0.04637681159</v>
      </c>
      <c r="P117" s="24">
        <f t="shared" si="5"/>
        <v>0.3768115942</v>
      </c>
      <c r="Q117" s="24">
        <f t="shared" si="6"/>
        <v>0.02898550725</v>
      </c>
      <c r="R117" s="24">
        <f t="shared" si="7"/>
        <v>0.2695652174</v>
      </c>
      <c r="S117" s="17">
        <f t="shared" si="8"/>
        <v>0.07246376812</v>
      </c>
      <c r="T117" s="17">
        <f t="shared" si="9"/>
        <v>1.284057971</v>
      </c>
      <c r="U117" s="37">
        <f t="shared" si="10"/>
        <v>3673.096661</v>
      </c>
      <c r="V117" s="14"/>
      <c r="W117" s="14"/>
      <c r="X117" s="14"/>
      <c r="Y117" s="14"/>
      <c r="Z117" s="14"/>
      <c r="AA117" s="14"/>
      <c r="AB117" s="14"/>
    </row>
    <row r="118">
      <c r="A118" s="4" t="s">
        <v>592</v>
      </c>
      <c r="B118" s="13"/>
      <c r="C118" s="12">
        <f>VLOOKUP(A118,'LHB v. RHP'!C:AH, 5, FALSE)</f>
        <v>174</v>
      </c>
      <c r="D118" s="22">
        <f>VLOOKUP(A118,'LHB v. RHP'!C:AH, 8, FALSE)</f>
        <v>603</v>
      </c>
      <c r="E118" s="22">
        <f>VLOOKUP(A118,'LHB v. RHP'!C:AH, 31, FALSE)</f>
        <v>97</v>
      </c>
      <c r="F118" s="15">
        <f>VLOOKUP(A118,'LHB v. RHP'!C:AH, 12, FALSE)</f>
        <v>26</v>
      </c>
      <c r="G118" s="15">
        <f>VLOOKUP(A118,'LHB v. RHP'!C:AH, 13, FALSE)</f>
        <v>5</v>
      </c>
      <c r="H118" s="15">
        <f>VLOOKUP(A118,'LHB v. RHP'!C:AH, 6, FALSE)</f>
        <v>16</v>
      </c>
      <c r="I118" s="15">
        <f>VLOOKUP(A118,'LHB v. RHP'!C:AH, 25, FALSE)</f>
        <v>11</v>
      </c>
      <c r="J118" s="15">
        <f>VLOOKUP(A118,'LHB v. RHP'!C:AH, 17, FALSE)</f>
        <v>59</v>
      </c>
      <c r="K118" s="23">
        <f>VLOOKUP(A118,'LHB v. RHP'!C:AH, 32, FALSE)</f>
        <v>11</v>
      </c>
      <c r="L118" s="17">
        <f t="shared" si="1"/>
        <v>3.465517241</v>
      </c>
      <c r="M118" s="17">
        <f t="shared" si="2"/>
        <v>0.4068825911</v>
      </c>
      <c r="N118" s="24">
        <f t="shared" si="3"/>
        <v>0.2125506073</v>
      </c>
      <c r="O118" s="24">
        <f t="shared" si="4"/>
        <v>0.05668016194</v>
      </c>
      <c r="P118" s="24">
        <f t="shared" si="5"/>
        <v>0.3340080972</v>
      </c>
      <c r="Q118" s="24">
        <f t="shared" si="6"/>
        <v>0.03441295547</v>
      </c>
      <c r="R118" s="24">
        <f t="shared" si="7"/>
        <v>0.1862348178</v>
      </c>
      <c r="S118" s="17">
        <f t="shared" si="8"/>
        <v>0.08603238866</v>
      </c>
      <c r="T118" s="17">
        <f t="shared" si="9"/>
        <v>1.316801619</v>
      </c>
      <c r="U118" s="37">
        <f t="shared" si="10"/>
        <v>3766.761113</v>
      </c>
      <c r="V118" s="14"/>
      <c r="W118" s="14"/>
      <c r="X118" s="14"/>
      <c r="Y118" s="14"/>
      <c r="Z118" s="14"/>
      <c r="AA118" s="14"/>
      <c r="AB118" s="14"/>
    </row>
    <row r="119">
      <c r="A119" s="4" t="s">
        <v>107</v>
      </c>
      <c r="B119" s="13"/>
      <c r="C119" s="12">
        <f>VLOOKUP(A119,'LHB v. RHP'!C:AH, 5, FALSE)</f>
        <v>192</v>
      </c>
      <c r="D119" s="22">
        <f>VLOOKUP(A119,'LHB v. RHP'!C:AH, 8, FALSE)</f>
        <v>593</v>
      </c>
      <c r="E119" s="22">
        <f>VLOOKUP(A119,'LHB v. RHP'!C:AH, 31, FALSE)</f>
        <v>70</v>
      </c>
      <c r="F119" s="15">
        <f>VLOOKUP(A119,'LHB v. RHP'!C:AH, 12, FALSE)</f>
        <v>22</v>
      </c>
      <c r="G119" s="15">
        <f>VLOOKUP(A119,'LHB v. RHP'!C:AH, 13, FALSE)</f>
        <v>1</v>
      </c>
      <c r="H119" s="15">
        <f>VLOOKUP(A119,'LHB v. RHP'!C:AH, 6, FALSE)</f>
        <v>25</v>
      </c>
      <c r="I119" s="15">
        <f>VLOOKUP(A119,'LHB v. RHP'!C:AH, 25, FALSE)</f>
        <v>3</v>
      </c>
      <c r="J119" s="15">
        <f>VLOOKUP(A119,'LHB v. RHP'!C:AH, 17, FALSE)</f>
        <v>103</v>
      </c>
      <c r="K119" s="23">
        <f>VLOOKUP(A119,'LHB v. RHP'!C:AH, 32, FALSE)</f>
        <v>2</v>
      </c>
      <c r="L119" s="17">
        <f t="shared" si="1"/>
        <v>3.088541667</v>
      </c>
      <c r="M119" s="17">
        <f t="shared" si="2"/>
        <v>0.3282208589</v>
      </c>
      <c r="N119" s="24">
        <f t="shared" si="3"/>
        <v>0.1942740286</v>
      </c>
      <c r="O119" s="24">
        <f t="shared" si="4"/>
        <v>0.0245398773</v>
      </c>
      <c r="P119" s="24">
        <f t="shared" si="5"/>
        <v>0.4294478528</v>
      </c>
      <c r="Q119" s="24">
        <f t="shared" si="6"/>
        <v>0.01840490798</v>
      </c>
      <c r="R119" s="24">
        <f t="shared" si="7"/>
        <v>0.2781186094</v>
      </c>
      <c r="S119" s="17">
        <f t="shared" si="8"/>
        <v>0.0408997955</v>
      </c>
      <c r="T119" s="17">
        <f t="shared" si="9"/>
        <v>1.31390593</v>
      </c>
      <c r="U119" s="37">
        <f t="shared" si="10"/>
        <v>3758.477884</v>
      </c>
      <c r="V119" s="14"/>
      <c r="W119" s="14"/>
      <c r="X119" s="14"/>
      <c r="Y119" s="14"/>
      <c r="Z119" s="14"/>
      <c r="AA119" s="14"/>
      <c r="AB119" s="14"/>
    </row>
    <row r="120">
      <c r="A120" s="4" t="s">
        <v>581</v>
      </c>
      <c r="B120" s="13"/>
      <c r="C120" s="12">
        <f>VLOOKUP(A120,'LHB v. RHP'!C:AH, 5, FALSE)</f>
        <v>84</v>
      </c>
      <c r="D120" s="22">
        <f>VLOOKUP(A120,'LHB v. RHP'!C:AH, 8, FALSE)</f>
        <v>232</v>
      </c>
      <c r="E120" s="22">
        <f>VLOOKUP(A120,'LHB v. RHP'!C:AH, 31, FALSE)</f>
        <v>29</v>
      </c>
      <c r="F120" s="15">
        <f>VLOOKUP(A120,'LHB v. RHP'!C:AH, 12, FALSE)</f>
        <v>15</v>
      </c>
      <c r="G120" s="15">
        <f>VLOOKUP(A120,'LHB v. RHP'!C:AH, 13, FALSE)</f>
        <v>0</v>
      </c>
      <c r="H120" s="15">
        <f>VLOOKUP(A120,'LHB v. RHP'!C:AH, 6, FALSE)</f>
        <v>9</v>
      </c>
      <c r="I120" s="15">
        <f>VLOOKUP(A120,'LHB v. RHP'!C:AH, 25, FALSE)</f>
        <v>3</v>
      </c>
      <c r="J120" s="15">
        <f>VLOOKUP(A120,'LHB v. RHP'!C:AH, 17, FALSE)</f>
        <v>24</v>
      </c>
      <c r="K120" s="23">
        <f>VLOOKUP(A120,'LHB v. RHP'!C:AH, 32, FALSE)</f>
        <v>-2</v>
      </c>
      <c r="L120" s="17">
        <f t="shared" si="1"/>
        <v>2.761904762</v>
      </c>
      <c r="M120" s="17">
        <f t="shared" si="2"/>
        <v>0.3209076175</v>
      </c>
      <c r="N120" s="24">
        <f t="shared" si="3"/>
        <v>0.2512155592</v>
      </c>
      <c r="O120" s="24">
        <f t="shared" si="4"/>
        <v>0.02593192869</v>
      </c>
      <c r="P120" s="24">
        <f t="shared" si="5"/>
        <v>0.4213938412</v>
      </c>
      <c r="Q120" s="24">
        <f t="shared" si="6"/>
        <v>0.02917341977</v>
      </c>
      <c r="R120" s="24">
        <f t="shared" si="7"/>
        <v>0.1847649919</v>
      </c>
      <c r="S120" s="17">
        <f t="shared" si="8"/>
        <v>0.03241491086</v>
      </c>
      <c r="T120" s="17">
        <f t="shared" si="9"/>
        <v>1.265802269</v>
      </c>
      <c r="U120" s="37">
        <f t="shared" si="10"/>
        <v>3620.875531</v>
      </c>
      <c r="V120" s="14"/>
      <c r="W120" s="14"/>
      <c r="X120" s="14"/>
      <c r="Y120" s="14"/>
      <c r="Z120" s="14"/>
      <c r="AA120" s="14"/>
      <c r="AB120" s="14"/>
    </row>
    <row r="121">
      <c r="A121" s="4" t="s">
        <v>609</v>
      </c>
      <c r="B121" s="13"/>
      <c r="C121" s="12">
        <f>VLOOKUP(A121,'LHB v. RHP'!C:AH, 5, FALSE)</f>
        <v>34</v>
      </c>
      <c r="D121" s="22">
        <f>VLOOKUP(A121,'LHB v. RHP'!C:AH, 8, FALSE)</f>
        <v>94</v>
      </c>
      <c r="E121" s="22">
        <f>VLOOKUP(A121,'LHB v. RHP'!C:AH, 31, FALSE)</f>
        <v>6</v>
      </c>
      <c r="F121" s="15">
        <f>VLOOKUP(A121,'LHB v. RHP'!C:AH, 12, FALSE)</f>
        <v>4</v>
      </c>
      <c r="G121" s="15">
        <f>VLOOKUP(A121,'LHB v. RHP'!C:AH, 13, FALSE)</f>
        <v>1</v>
      </c>
      <c r="H121" s="15">
        <f>VLOOKUP(A121,'LHB v. RHP'!C:AH, 6, FALSE)</f>
        <v>3</v>
      </c>
      <c r="I121" s="15">
        <f>VLOOKUP(A121,'LHB v. RHP'!C:AH, 25, FALSE)</f>
        <v>0</v>
      </c>
      <c r="J121" s="15">
        <f>VLOOKUP(A121,'LHB v. RHP'!C:AH, 17, FALSE)</f>
        <v>14</v>
      </c>
      <c r="K121" s="23">
        <f>VLOOKUP(A121,'LHB v. RHP'!C:AH, 32, FALSE)</f>
        <v>0</v>
      </c>
      <c r="L121" s="17">
        <f t="shared" si="1"/>
        <v>2.764705882</v>
      </c>
      <c r="M121" s="17">
        <f t="shared" si="2"/>
        <v>0.2693110647</v>
      </c>
      <c r="N121" s="24">
        <f t="shared" si="3"/>
        <v>0.2087682672</v>
      </c>
      <c r="O121" s="24">
        <f t="shared" si="4"/>
        <v>0.05010438413</v>
      </c>
      <c r="P121" s="24">
        <f t="shared" si="5"/>
        <v>0.4175365344</v>
      </c>
      <c r="Q121" s="24">
        <f t="shared" si="6"/>
        <v>0.02505219207</v>
      </c>
      <c r="R121" s="24">
        <f t="shared" si="7"/>
        <v>0.1962421712</v>
      </c>
      <c r="S121" s="17">
        <f t="shared" si="8"/>
        <v>0.06263048017</v>
      </c>
      <c r="T121" s="17">
        <f t="shared" si="9"/>
        <v>1.229645094</v>
      </c>
      <c r="U121" s="37">
        <f t="shared" si="10"/>
        <v>3517.446557</v>
      </c>
      <c r="V121" s="14"/>
      <c r="W121" s="14"/>
      <c r="X121" s="14"/>
      <c r="Y121" s="14"/>
      <c r="Z121" s="14"/>
      <c r="AA121" s="14"/>
      <c r="AB121" s="14"/>
    </row>
    <row r="122">
      <c r="A122" s="4" t="s">
        <v>35</v>
      </c>
      <c r="B122" s="13"/>
      <c r="C122" s="12">
        <f>VLOOKUP(A122,'LHB v. RHP'!C:AH, 5, FALSE)</f>
        <v>186</v>
      </c>
      <c r="D122" s="22">
        <f>VLOOKUP(A122,'LHB v. RHP'!C:AH, 8, FALSE)</f>
        <v>612</v>
      </c>
      <c r="E122" s="22">
        <f>VLOOKUP(A122,'LHB v. RHP'!C:AH, 31, FALSE)</f>
        <v>79</v>
      </c>
      <c r="F122" s="15">
        <f>VLOOKUP(A122,'LHB v. RHP'!C:AH, 12, FALSE)</f>
        <v>20</v>
      </c>
      <c r="G122" s="15">
        <f>VLOOKUP(A122,'LHB v. RHP'!C:AH, 13, FALSE)</f>
        <v>10</v>
      </c>
      <c r="H122" s="15">
        <f>VLOOKUP(A122,'LHB v. RHP'!C:AH, 6, FALSE)</f>
        <v>27</v>
      </c>
      <c r="I122" s="15">
        <f>VLOOKUP(A122,'LHB v. RHP'!C:AH, 25, FALSE)</f>
        <v>4</v>
      </c>
      <c r="J122" s="15">
        <f>VLOOKUP(A122,'LHB v. RHP'!C:AH, 17, FALSE)</f>
        <v>53</v>
      </c>
      <c r="K122" s="23">
        <f>VLOOKUP(A122,'LHB v. RHP'!C:AH, 32, FALSE)</f>
        <v>4</v>
      </c>
      <c r="L122" s="17">
        <f t="shared" si="1"/>
        <v>3.290322581</v>
      </c>
      <c r="M122" s="17">
        <f t="shared" si="2"/>
        <v>0.3490471414</v>
      </c>
      <c r="N122" s="24">
        <f t="shared" si="3"/>
        <v>0.1805416249</v>
      </c>
      <c r="O122" s="24">
        <f t="shared" si="4"/>
        <v>0.0962888666</v>
      </c>
      <c r="P122" s="24">
        <f t="shared" si="5"/>
        <v>0.4413239719</v>
      </c>
      <c r="Q122" s="24">
        <f t="shared" si="6"/>
        <v>0.02006018054</v>
      </c>
      <c r="R122" s="24">
        <f t="shared" si="7"/>
        <v>0.1725175527</v>
      </c>
      <c r="S122" s="17">
        <f t="shared" si="8"/>
        <v>0.05015045135</v>
      </c>
      <c r="T122" s="17">
        <f t="shared" si="9"/>
        <v>1.309929789</v>
      </c>
      <c r="U122" s="37">
        <f t="shared" si="10"/>
        <v>3747.103981</v>
      </c>
      <c r="V122" s="14"/>
      <c r="W122" s="14"/>
      <c r="X122" s="14"/>
      <c r="Y122" s="14"/>
      <c r="Z122" s="14"/>
      <c r="AA122" s="14"/>
      <c r="AB122" s="14"/>
    </row>
    <row r="123">
      <c r="A123" s="4" t="s">
        <v>487</v>
      </c>
      <c r="B123" s="13"/>
      <c r="C123" s="12">
        <f>VLOOKUP(A123,'LHB v. RHP'!C:AH, 5, FALSE)</f>
        <v>136</v>
      </c>
      <c r="D123" s="22">
        <f>VLOOKUP(A123,'LHB v. RHP'!C:AH, 8, FALSE)</f>
        <v>412</v>
      </c>
      <c r="E123" s="22">
        <f>VLOOKUP(A123,'LHB v. RHP'!C:AH, 31, FALSE)</f>
        <v>52</v>
      </c>
      <c r="F123" s="15">
        <f>VLOOKUP(A123,'LHB v. RHP'!C:AH, 12, FALSE)</f>
        <v>20</v>
      </c>
      <c r="G123" s="15">
        <f>VLOOKUP(A123,'LHB v. RHP'!C:AH, 13, FALSE)</f>
        <v>2</v>
      </c>
      <c r="H123" s="15">
        <f>VLOOKUP(A123,'LHB v. RHP'!C:AH, 6, FALSE)</f>
        <v>16</v>
      </c>
      <c r="I123" s="15">
        <f>VLOOKUP(A123,'LHB v. RHP'!C:AH, 25, FALSE)</f>
        <v>1</v>
      </c>
      <c r="J123" s="15">
        <f>VLOOKUP(A123,'LHB v. RHP'!C:AH, 17, FALSE)</f>
        <v>40</v>
      </c>
      <c r="K123" s="23">
        <f>VLOOKUP(A123,'LHB v. RHP'!C:AH, 32, FALSE)</f>
        <v>6</v>
      </c>
      <c r="L123" s="17">
        <f t="shared" si="1"/>
        <v>3.029411765</v>
      </c>
      <c r="M123" s="17">
        <f t="shared" si="2"/>
        <v>0.3350062735</v>
      </c>
      <c r="N123" s="24">
        <f t="shared" si="3"/>
        <v>0.225846926</v>
      </c>
      <c r="O123" s="24">
        <f t="shared" si="4"/>
        <v>0.04015056462</v>
      </c>
      <c r="P123" s="24">
        <f t="shared" si="5"/>
        <v>0.4140526976</v>
      </c>
      <c r="Q123" s="24">
        <f t="shared" si="6"/>
        <v>0.01756587202</v>
      </c>
      <c r="R123" s="24">
        <f t="shared" si="7"/>
        <v>0.1831869511</v>
      </c>
      <c r="S123" s="17">
        <f t="shared" si="8"/>
        <v>0.07528230866</v>
      </c>
      <c r="T123" s="17">
        <f t="shared" si="9"/>
        <v>1.291091593</v>
      </c>
      <c r="U123" s="37">
        <f t="shared" si="10"/>
        <v>3693.216605</v>
      </c>
      <c r="V123" s="14"/>
      <c r="W123" s="14"/>
      <c r="X123" s="14"/>
      <c r="Y123" s="14"/>
      <c r="Z123" s="14"/>
      <c r="AA123" s="14"/>
      <c r="AB123" s="14"/>
    </row>
    <row r="124">
      <c r="A124" s="4" t="s">
        <v>526</v>
      </c>
      <c r="B124" s="13"/>
      <c r="C124" s="12">
        <f>VLOOKUP(A124,'LHB v. RHP'!C:AH, 5, FALSE)</f>
        <v>155</v>
      </c>
      <c r="D124" s="22">
        <f>VLOOKUP(A124,'LHB v. RHP'!C:AH, 8, FALSE)</f>
        <v>480</v>
      </c>
      <c r="E124" s="22">
        <f>VLOOKUP(A124,'LHB v. RHP'!C:AH, 31, FALSE)</f>
        <v>42</v>
      </c>
      <c r="F124" s="15">
        <f>VLOOKUP(A124,'LHB v. RHP'!C:AH, 12, FALSE)</f>
        <v>15</v>
      </c>
      <c r="G124" s="15">
        <f>VLOOKUP(A124,'LHB v. RHP'!C:AH, 13, FALSE)</f>
        <v>0</v>
      </c>
      <c r="H124" s="15">
        <f>VLOOKUP(A124,'LHB v. RHP'!C:AH, 6, FALSE)</f>
        <v>27</v>
      </c>
      <c r="I124" s="15">
        <f>VLOOKUP(A124,'LHB v. RHP'!C:AH, 25, FALSE)</f>
        <v>0</v>
      </c>
      <c r="J124" s="15">
        <f>VLOOKUP(A124,'LHB v. RHP'!C:AH, 17, FALSE)</f>
        <v>83</v>
      </c>
      <c r="K124" s="23">
        <f>VLOOKUP(A124,'LHB v. RHP'!C:AH, 32, FALSE)</f>
        <v>0</v>
      </c>
      <c r="L124" s="17">
        <f t="shared" si="1"/>
        <v>3.096774194</v>
      </c>
      <c r="M124" s="17">
        <f t="shared" si="2"/>
        <v>0.2739884393</v>
      </c>
      <c r="N124" s="24">
        <f t="shared" si="3"/>
        <v>0.1791907514</v>
      </c>
      <c r="O124" s="24">
        <f t="shared" si="4"/>
        <v>0.01849710983</v>
      </c>
      <c r="P124" s="24">
        <f t="shared" si="5"/>
        <v>0.5086705202</v>
      </c>
      <c r="Q124" s="24">
        <f t="shared" si="6"/>
        <v>0.01387283237</v>
      </c>
      <c r="R124" s="24">
        <f t="shared" si="7"/>
        <v>0.2682080925</v>
      </c>
      <c r="S124" s="17">
        <f t="shared" si="8"/>
        <v>0.03468208092</v>
      </c>
      <c r="T124" s="17">
        <f t="shared" si="9"/>
        <v>1.297109827</v>
      </c>
      <c r="U124" s="37">
        <f t="shared" si="10"/>
        <v>3710.43199</v>
      </c>
      <c r="V124" s="14"/>
      <c r="W124" s="14"/>
      <c r="X124" s="14"/>
      <c r="Y124" s="14"/>
      <c r="Z124" s="14"/>
      <c r="AA124" s="14"/>
      <c r="AB124" s="14"/>
    </row>
    <row r="125">
      <c r="A125" s="4" t="s">
        <v>533</v>
      </c>
      <c r="B125" s="13"/>
      <c r="C125" s="12">
        <f>VLOOKUP(A125,'LHB v. RHP'!C:AH, 5, FALSE)</f>
        <v>110</v>
      </c>
      <c r="D125" s="22">
        <f>VLOOKUP(A125,'LHB v. RHP'!C:AH, 8, FALSE)</f>
        <v>339</v>
      </c>
      <c r="E125" s="22">
        <f>VLOOKUP(A125,'LHB v. RHP'!C:AH, 31, FALSE)</f>
        <v>79</v>
      </c>
      <c r="F125" s="15">
        <f>VLOOKUP(A125,'LHB v. RHP'!C:AH, 12, FALSE)</f>
        <v>22</v>
      </c>
      <c r="G125" s="15">
        <f>VLOOKUP(A125,'LHB v. RHP'!C:AH, 13, FALSE)</f>
        <v>1</v>
      </c>
      <c r="H125" s="15">
        <f>VLOOKUP(A125,'LHB v. RHP'!C:AH, 6, FALSE)</f>
        <v>4</v>
      </c>
      <c r="I125" s="15">
        <f>VLOOKUP(A125,'LHB v. RHP'!C:AH, 25, FALSE)</f>
        <v>1</v>
      </c>
      <c r="J125" s="15">
        <f>VLOOKUP(A125,'LHB v. RHP'!C:AH, 17, FALSE)</f>
        <v>22</v>
      </c>
      <c r="K125" s="23">
        <f>VLOOKUP(A125,'LHB v. RHP'!C:AH, 32, FALSE)</f>
        <v>0</v>
      </c>
      <c r="L125" s="17">
        <f t="shared" si="1"/>
        <v>3.081818182</v>
      </c>
      <c r="M125" s="17">
        <f t="shared" si="2"/>
        <v>0.4806629834</v>
      </c>
      <c r="N125" s="24">
        <f t="shared" si="3"/>
        <v>0.2624309392</v>
      </c>
      <c r="O125" s="24">
        <f t="shared" si="4"/>
        <v>0.03314917127</v>
      </c>
      <c r="P125" s="24">
        <f t="shared" si="5"/>
        <v>0.2900552486</v>
      </c>
      <c r="Q125" s="24">
        <f t="shared" si="6"/>
        <v>0.01933701657</v>
      </c>
      <c r="R125" s="24">
        <f t="shared" si="7"/>
        <v>0.1519337017</v>
      </c>
      <c r="S125" s="17">
        <f t="shared" si="8"/>
        <v>0.04143646409</v>
      </c>
      <c r="T125" s="17">
        <f t="shared" si="9"/>
        <v>1.279005525</v>
      </c>
      <c r="U125" s="37">
        <f t="shared" si="10"/>
        <v>3658.643947</v>
      </c>
      <c r="V125" s="14"/>
      <c r="W125" s="14"/>
      <c r="X125" s="14"/>
      <c r="Y125" s="14"/>
      <c r="Z125" s="14"/>
      <c r="AA125" s="14"/>
      <c r="AB125" s="14"/>
    </row>
    <row r="126">
      <c r="A126" s="4" t="s">
        <v>494</v>
      </c>
      <c r="B126" s="13"/>
      <c r="C126" s="12">
        <f>VLOOKUP(A126,'LHB v. RHP'!C:AH, 5, FALSE)</f>
        <v>167</v>
      </c>
      <c r="D126" s="22">
        <f>VLOOKUP(A126,'LHB v. RHP'!C:AH, 8, FALSE)</f>
        <v>534</v>
      </c>
      <c r="E126" s="22">
        <f>VLOOKUP(A126,'LHB v. RHP'!C:AH, 31, FALSE)</f>
        <v>72</v>
      </c>
      <c r="F126" s="15">
        <f>VLOOKUP(A126,'LHB v. RHP'!C:AH, 12, FALSE)</f>
        <v>30</v>
      </c>
      <c r="G126" s="15">
        <f>VLOOKUP(A126,'LHB v. RHP'!C:AH, 13, FALSE)</f>
        <v>1</v>
      </c>
      <c r="H126" s="15">
        <f>VLOOKUP(A126,'LHB v. RHP'!C:AH, 6, FALSE)</f>
        <v>18</v>
      </c>
      <c r="I126" s="15">
        <f>VLOOKUP(A126,'LHB v. RHP'!C:AH, 25, FALSE)</f>
        <v>2</v>
      </c>
      <c r="J126" s="15">
        <f>VLOOKUP(A126,'LHB v. RHP'!C:AH, 17, FALSE)</f>
        <v>68</v>
      </c>
      <c r="K126" s="23">
        <f>VLOOKUP(A126,'LHB v. RHP'!C:AH, 32, FALSE)</f>
        <v>3</v>
      </c>
      <c r="L126" s="17">
        <f t="shared" si="1"/>
        <v>3.19760479</v>
      </c>
      <c r="M126" s="17">
        <f t="shared" si="2"/>
        <v>0.3558215452</v>
      </c>
      <c r="N126" s="24">
        <f t="shared" si="3"/>
        <v>0.2502720348</v>
      </c>
      <c r="O126" s="24">
        <f t="shared" si="4"/>
        <v>0.02611534276</v>
      </c>
      <c r="P126" s="24">
        <f t="shared" si="5"/>
        <v>0.3808487486</v>
      </c>
      <c r="Q126" s="24">
        <f t="shared" si="6"/>
        <v>0.01741022851</v>
      </c>
      <c r="R126" s="24">
        <f t="shared" si="7"/>
        <v>0.2198041349</v>
      </c>
      <c r="S126" s="17">
        <f t="shared" si="8"/>
        <v>0.04896626768</v>
      </c>
      <c r="T126" s="17">
        <f t="shared" si="9"/>
        <v>1.299238303</v>
      </c>
      <c r="U126" s="37">
        <f t="shared" si="10"/>
        <v>3716.520576</v>
      </c>
      <c r="V126" s="14"/>
      <c r="W126" s="14"/>
      <c r="X126" s="14"/>
      <c r="Y126" s="14"/>
      <c r="Z126" s="14"/>
      <c r="AA126" s="14"/>
      <c r="AB126" s="14"/>
    </row>
    <row r="127">
      <c r="A127" s="4" t="s">
        <v>554</v>
      </c>
      <c r="B127" s="13"/>
      <c r="C127" s="12">
        <f>VLOOKUP(A127,'LHB v. RHP'!C:AH, 5, FALSE)</f>
        <v>182</v>
      </c>
      <c r="D127" s="22">
        <f>VLOOKUP(A127,'LHB v. RHP'!C:AH, 8, FALSE)</f>
        <v>579</v>
      </c>
      <c r="E127" s="22">
        <f>VLOOKUP(A127,'LHB v. RHP'!C:AH, 31, FALSE)</f>
        <v>100</v>
      </c>
      <c r="F127" s="15">
        <f>VLOOKUP(A127,'LHB v. RHP'!C:AH, 12, FALSE)</f>
        <v>24</v>
      </c>
      <c r="G127" s="15">
        <f>VLOOKUP(A127,'LHB v. RHP'!C:AH, 13, FALSE)</f>
        <v>1</v>
      </c>
      <c r="H127" s="15">
        <f>VLOOKUP(A127,'LHB v. RHP'!C:AH, 6, FALSE)</f>
        <v>27</v>
      </c>
      <c r="I127" s="15">
        <f>VLOOKUP(A127,'LHB v. RHP'!C:AH, 25, FALSE)</f>
        <v>4</v>
      </c>
      <c r="J127" s="15">
        <f>VLOOKUP(A127,'LHB v. RHP'!C:AH, 17, FALSE)</f>
        <v>35</v>
      </c>
      <c r="K127" s="23">
        <f>VLOOKUP(A127,'LHB v. RHP'!C:AH, 32, FALSE)</f>
        <v>-1</v>
      </c>
      <c r="L127" s="17">
        <f t="shared" si="1"/>
        <v>3.181318681</v>
      </c>
      <c r="M127" s="17">
        <f t="shared" si="2"/>
        <v>0.4263485477</v>
      </c>
      <c r="N127" s="24">
        <f t="shared" si="3"/>
        <v>0.2074688797</v>
      </c>
      <c r="O127" s="24">
        <f t="shared" si="4"/>
        <v>0.02489626556</v>
      </c>
      <c r="P127" s="24">
        <f t="shared" si="5"/>
        <v>0.4564315353</v>
      </c>
      <c r="Q127" s="24">
        <f t="shared" si="6"/>
        <v>0.02074688797</v>
      </c>
      <c r="R127" s="24">
        <f t="shared" si="7"/>
        <v>0.1410788382</v>
      </c>
      <c r="S127" s="17">
        <f t="shared" si="8"/>
        <v>0.02593360996</v>
      </c>
      <c r="T127" s="17">
        <f t="shared" si="9"/>
        <v>1.302904564</v>
      </c>
      <c r="U127" s="37">
        <f t="shared" si="10"/>
        <v>3727.008058</v>
      </c>
      <c r="V127" s="14"/>
      <c r="W127" s="14"/>
      <c r="X127" s="14"/>
      <c r="Y127" s="14"/>
      <c r="Z127" s="14"/>
      <c r="AA127" s="14"/>
      <c r="AB127" s="14"/>
    </row>
    <row r="128">
      <c r="A128" s="4" t="s">
        <v>531</v>
      </c>
      <c r="B128" s="13"/>
      <c r="C128" s="12">
        <f>VLOOKUP(A128,'LHB v. RHP'!C:AH, 5, FALSE)</f>
        <v>85</v>
      </c>
      <c r="D128" s="22">
        <f>VLOOKUP(A128,'LHB v. RHP'!C:AH, 8, FALSE)</f>
        <v>230</v>
      </c>
      <c r="E128" s="22">
        <f>VLOOKUP(A128,'LHB v. RHP'!C:AH, 31, FALSE)</f>
        <v>32</v>
      </c>
      <c r="F128" s="15">
        <f>VLOOKUP(A128,'LHB v. RHP'!C:AH, 12, FALSE)</f>
        <v>8</v>
      </c>
      <c r="G128" s="15">
        <f>VLOOKUP(A128,'LHB v. RHP'!C:AH, 13, FALSE)</f>
        <v>3</v>
      </c>
      <c r="H128" s="15">
        <f>VLOOKUP(A128,'LHB v. RHP'!C:AH, 6, FALSE)</f>
        <v>7</v>
      </c>
      <c r="I128" s="15">
        <f>VLOOKUP(A128,'LHB v. RHP'!C:AH, 25, FALSE)</f>
        <v>11</v>
      </c>
      <c r="J128" s="15">
        <f>VLOOKUP(A128,'LHB v. RHP'!C:AH, 17, FALSE)</f>
        <v>19</v>
      </c>
      <c r="K128" s="23">
        <f>VLOOKUP(A128,'LHB v. RHP'!C:AH, 32, FALSE)</f>
        <v>0</v>
      </c>
      <c r="L128" s="17">
        <f t="shared" si="1"/>
        <v>2.705882353</v>
      </c>
      <c r="M128" s="17">
        <f t="shared" si="2"/>
        <v>0.3365853659</v>
      </c>
      <c r="N128" s="24">
        <f t="shared" si="3"/>
        <v>0.1951219512</v>
      </c>
      <c r="O128" s="24">
        <f t="shared" si="4"/>
        <v>0.06504065041</v>
      </c>
      <c r="P128" s="24">
        <f t="shared" si="5"/>
        <v>0.3902439024</v>
      </c>
      <c r="Q128" s="24">
        <f t="shared" si="6"/>
        <v>0.05528455285</v>
      </c>
      <c r="R128" s="24">
        <f t="shared" si="7"/>
        <v>0.1691056911</v>
      </c>
      <c r="S128" s="17">
        <f t="shared" si="8"/>
        <v>0.0487804878</v>
      </c>
      <c r="T128" s="17">
        <f t="shared" si="9"/>
        <v>1.260162602</v>
      </c>
      <c r="U128" s="37">
        <f t="shared" si="10"/>
        <v>3604.743048</v>
      </c>
      <c r="V128" s="14"/>
      <c r="W128" s="14"/>
      <c r="X128" s="14"/>
      <c r="Y128" s="14"/>
      <c r="Z128" s="14"/>
      <c r="AA128" s="14"/>
      <c r="AB128" s="14"/>
    </row>
    <row r="129">
      <c r="A129" s="4" t="s">
        <v>489</v>
      </c>
      <c r="B129" s="13"/>
      <c r="C129" s="12">
        <f>VLOOKUP(A129,'LHB v. RHP'!C:AH, 5, FALSE)</f>
        <v>127</v>
      </c>
      <c r="D129" s="22">
        <f>VLOOKUP(A129,'LHB v. RHP'!C:AH, 8, FALSE)</f>
        <v>405</v>
      </c>
      <c r="E129" s="22">
        <f>VLOOKUP(A129,'LHB v. RHP'!C:AH, 31, FALSE)</f>
        <v>61</v>
      </c>
      <c r="F129" s="15">
        <f>VLOOKUP(A129,'LHB v. RHP'!C:AH, 12, FALSE)</f>
        <v>27</v>
      </c>
      <c r="G129" s="15">
        <f>VLOOKUP(A129,'LHB v. RHP'!C:AH, 13, FALSE)</f>
        <v>0</v>
      </c>
      <c r="H129" s="15">
        <f>VLOOKUP(A129,'LHB v. RHP'!C:AH, 6, FALSE)</f>
        <v>13</v>
      </c>
      <c r="I129" s="15">
        <f>VLOOKUP(A129,'LHB v. RHP'!C:AH, 25, FALSE)</f>
        <v>8</v>
      </c>
      <c r="J129" s="15">
        <f>VLOOKUP(A129,'LHB v. RHP'!C:AH, 17, FALSE)</f>
        <v>28</v>
      </c>
      <c r="K129" s="23">
        <f>VLOOKUP(A129,'LHB v. RHP'!C:AH, 32, FALSE)</f>
        <v>2</v>
      </c>
      <c r="L129" s="17">
        <f t="shared" si="1"/>
        <v>3.188976378</v>
      </c>
      <c r="M129" s="17">
        <f t="shared" si="2"/>
        <v>0.3721518987</v>
      </c>
      <c r="N129" s="24">
        <f t="shared" si="3"/>
        <v>0.2721518987</v>
      </c>
      <c r="O129" s="24">
        <f t="shared" si="4"/>
        <v>0.02025316456</v>
      </c>
      <c r="P129" s="24">
        <f t="shared" si="5"/>
        <v>0.3797468354</v>
      </c>
      <c r="Q129" s="24">
        <f t="shared" si="6"/>
        <v>0.03544303797</v>
      </c>
      <c r="R129" s="24">
        <f t="shared" si="7"/>
        <v>0.1544303797</v>
      </c>
      <c r="S129" s="17">
        <f t="shared" si="8"/>
        <v>0.05063291139</v>
      </c>
      <c r="T129" s="17">
        <f t="shared" si="9"/>
        <v>1.284810127</v>
      </c>
      <c r="U129" s="37">
        <f t="shared" si="10"/>
        <v>3675.248231</v>
      </c>
      <c r="V129" s="14"/>
      <c r="W129" s="14"/>
      <c r="X129" s="14"/>
      <c r="Y129" s="14"/>
      <c r="Z129" s="14"/>
      <c r="AA129" s="14"/>
      <c r="AB129" s="14"/>
    </row>
    <row r="130">
      <c r="A130" s="4" t="s">
        <v>662</v>
      </c>
      <c r="B130" s="13"/>
      <c r="C130" s="12">
        <f>VLOOKUP(A130,'LHB v. RHP'!C:AH, 5, FALSE)</f>
        <v>14</v>
      </c>
      <c r="D130" s="22">
        <f>VLOOKUP(A130,'LHB v. RHP'!C:AH, 8, FALSE)</f>
        <v>30</v>
      </c>
      <c r="E130" s="22">
        <f>VLOOKUP(A130,'LHB v. RHP'!C:AH, 31, FALSE)</f>
        <v>4</v>
      </c>
      <c r="F130" s="15">
        <f>VLOOKUP(A130,'LHB v. RHP'!C:AH, 12, FALSE)</f>
        <v>0</v>
      </c>
      <c r="G130" s="15">
        <f>VLOOKUP(A130,'LHB v. RHP'!C:AH, 13, FALSE)</f>
        <v>0</v>
      </c>
      <c r="H130" s="15">
        <f>VLOOKUP(A130,'LHB v. RHP'!C:AH, 6, FALSE)</f>
        <v>0</v>
      </c>
      <c r="I130" s="15">
        <f>VLOOKUP(A130,'LHB v. RHP'!C:AH, 25, FALSE)</f>
        <v>0</v>
      </c>
      <c r="J130" s="15">
        <f>VLOOKUP(A130,'LHB v. RHP'!C:AH, 17, FALSE)</f>
        <v>1</v>
      </c>
      <c r="K130" s="23">
        <f>VLOOKUP(A130,'LHB v. RHP'!C:AH, 32, FALSE)</f>
        <v>0</v>
      </c>
      <c r="L130" s="17">
        <f t="shared" si="1"/>
        <v>2.142857143</v>
      </c>
      <c r="M130" s="17">
        <f t="shared" si="2"/>
        <v>0.2963855422</v>
      </c>
      <c r="N130" s="24">
        <f t="shared" si="3"/>
        <v>0.1927710843</v>
      </c>
      <c r="O130" s="24">
        <f t="shared" si="4"/>
        <v>0.03855421687</v>
      </c>
      <c r="P130" s="24">
        <f t="shared" si="5"/>
        <v>0.4096385542</v>
      </c>
      <c r="Q130" s="24">
        <f t="shared" si="6"/>
        <v>0.02891566265</v>
      </c>
      <c r="R130" s="24">
        <f t="shared" si="7"/>
        <v>0.1638554217</v>
      </c>
      <c r="S130" s="17">
        <f t="shared" si="8"/>
        <v>0.07228915663</v>
      </c>
      <c r="T130" s="17">
        <f t="shared" si="9"/>
        <v>1.202409639</v>
      </c>
      <c r="U130" s="37">
        <f t="shared" si="10"/>
        <v>3439.538501</v>
      </c>
      <c r="V130" s="14"/>
      <c r="W130" s="14"/>
      <c r="X130" s="14"/>
      <c r="Y130" s="14"/>
      <c r="Z130" s="14"/>
      <c r="AA130" s="14"/>
      <c r="AB130" s="14"/>
    </row>
    <row r="131">
      <c r="A131" s="4" t="s">
        <v>562</v>
      </c>
      <c r="B131" s="13"/>
      <c r="C131" s="12">
        <f>VLOOKUP(A131,'LHB v. RHP'!C:AH, 5, FALSE)</f>
        <v>70</v>
      </c>
      <c r="D131" s="22">
        <f>VLOOKUP(A131,'LHB v. RHP'!C:AH, 8, FALSE)</f>
        <v>216</v>
      </c>
      <c r="E131" s="22">
        <f>VLOOKUP(A131,'LHB v. RHP'!C:AH, 31, FALSE)</f>
        <v>26</v>
      </c>
      <c r="F131" s="15">
        <f>VLOOKUP(A131,'LHB v. RHP'!C:AH, 12, FALSE)</f>
        <v>13</v>
      </c>
      <c r="G131" s="15">
        <f>VLOOKUP(A131,'LHB v. RHP'!C:AH, 13, FALSE)</f>
        <v>0</v>
      </c>
      <c r="H131" s="15">
        <f>VLOOKUP(A131,'LHB v. RHP'!C:AH, 6, FALSE)</f>
        <v>7</v>
      </c>
      <c r="I131" s="15">
        <f>VLOOKUP(A131,'LHB v. RHP'!C:AH, 25, FALSE)</f>
        <v>0</v>
      </c>
      <c r="J131" s="15">
        <f>VLOOKUP(A131,'LHB v. RHP'!C:AH, 17, FALSE)</f>
        <v>18</v>
      </c>
      <c r="K131" s="23">
        <f>VLOOKUP(A131,'LHB v. RHP'!C:AH, 32, FALSE)</f>
        <v>4</v>
      </c>
      <c r="L131" s="17">
        <f t="shared" si="1"/>
        <v>3.085714286</v>
      </c>
      <c r="M131" s="17">
        <f t="shared" si="2"/>
        <v>0.3144758735</v>
      </c>
      <c r="N131" s="24">
        <f t="shared" si="3"/>
        <v>0.2412645591</v>
      </c>
      <c r="O131" s="24">
        <f t="shared" si="4"/>
        <v>0.02662229617</v>
      </c>
      <c r="P131" s="24">
        <f t="shared" si="5"/>
        <v>0.3993344426</v>
      </c>
      <c r="Q131" s="24">
        <f t="shared" si="6"/>
        <v>0.01996672213</v>
      </c>
      <c r="R131" s="24">
        <f t="shared" si="7"/>
        <v>0.1697171381</v>
      </c>
      <c r="S131" s="17">
        <f t="shared" si="8"/>
        <v>0.08319467554</v>
      </c>
      <c r="T131" s="17">
        <f t="shared" si="9"/>
        <v>1.254575707</v>
      </c>
      <c r="U131" s="37">
        <f t="shared" si="10"/>
        <v>3588.761524</v>
      </c>
      <c r="V131" s="14"/>
      <c r="W131" s="14"/>
      <c r="X131" s="14"/>
      <c r="Y131" s="14"/>
      <c r="Z131" s="14"/>
      <c r="AA131" s="14"/>
      <c r="AB131" s="14"/>
    </row>
    <row r="132">
      <c r="A132" s="4" t="s">
        <v>576</v>
      </c>
      <c r="B132" s="13"/>
      <c r="C132" s="12">
        <f>VLOOKUP(A132,'LHB v. RHP'!C:AH, 5, FALSE)</f>
        <v>96</v>
      </c>
      <c r="D132" s="22">
        <f>VLOOKUP(A132,'LHB v. RHP'!C:AH, 8, FALSE)</f>
        <v>299</v>
      </c>
      <c r="E132" s="22">
        <f>VLOOKUP(A132,'LHB v. RHP'!C:AH, 31, FALSE)</f>
        <v>44</v>
      </c>
      <c r="F132" s="15">
        <f>VLOOKUP(A132,'LHB v. RHP'!C:AH, 12, FALSE)</f>
        <v>17</v>
      </c>
      <c r="G132" s="15">
        <f>VLOOKUP(A132,'LHB v. RHP'!C:AH, 13, FALSE)</f>
        <v>4</v>
      </c>
      <c r="H132" s="15">
        <f>VLOOKUP(A132,'LHB v. RHP'!C:AH, 6, FALSE)</f>
        <v>5</v>
      </c>
      <c r="I132" s="15">
        <f>VLOOKUP(A132,'LHB v. RHP'!C:AH, 25, FALSE)</f>
        <v>10</v>
      </c>
      <c r="J132" s="15">
        <f>VLOOKUP(A132,'LHB v. RHP'!C:AH, 17, FALSE)</f>
        <v>14</v>
      </c>
      <c r="K132" s="23">
        <f>VLOOKUP(A132,'LHB v. RHP'!C:AH, 32, FALSE)</f>
        <v>7</v>
      </c>
      <c r="L132" s="17">
        <f t="shared" si="1"/>
        <v>3.114583333</v>
      </c>
      <c r="M132" s="17">
        <f t="shared" si="2"/>
        <v>0.3552631579</v>
      </c>
      <c r="N132" s="24">
        <f t="shared" si="3"/>
        <v>0.2412280702</v>
      </c>
      <c r="O132" s="24">
        <f t="shared" si="4"/>
        <v>0.0701754386</v>
      </c>
      <c r="P132" s="24">
        <f t="shared" si="5"/>
        <v>0.3216374269</v>
      </c>
      <c r="Q132" s="24">
        <f t="shared" si="6"/>
        <v>0.04678362573</v>
      </c>
      <c r="R132" s="24">
        <f t="shared" si="7"/>
        <v>0.1374269006</v>
      </c>
      <c r="S132" s="17">
        <f t="shared" si="8"/>
        <v>0.09502923977</v>
      </c>
      <c r="T132" s="17">
        <f t="shared" si="9"/>
        <v>1.26754386</v>
      </c>
      <c r="U132" s="37">
        <f t="shared" si="10"/>
        <v>3625.857417</v>
      </c>
      <c r="V132" s="14"/>
      <c r="W132" s="14"/>
      <c r="X132" s="14"/>
      <c r="Y132" s="14"/>
      <c r="Z132" s="14"/>
      <c r="AA132" s="14"/>
      <c r="AB132" s="14"/>
    </row>
    <row r="133">
      <c r="A133" s="4" t="s">
        <v>295</v>
      </c>
      <c r="B133" s="13"/>
      <c r="C133" s="12">
        <f>VLOOKUP(A133,'LHB v. RHP'!C:AH, 5, FALSE)</f>
        <v>165</v>
      </c>
      <c r="D133" s="22">
        <f>VLOOKUP(A133,'LHB v. RHP'!C:AH, 8, FALSE)</f>
        <v>511</v>
      </c>
      <c r="E133" s="22">
        <f>VLOOKUP(A133,'LHB v. RHP'!C:AH, 31, FALSE)</f>
        <v>68</v>
      </c>
      <c r="F133" s="15">
        <f>VLOOKUP(A133,'LHB v. RHP'!C:AH, 12, FALSE)</f>
        <v>23</v>
      </c>
      <c r="G133" s="15">
        <f>VLOOKUP(A133,'LHB v. RHP'!C:AH, 13, FALSE)</f>
        <v>1</v>
      </c>
      <c r="H133" s="15">
        <f>VLOOKUP(A133,'LHB v. RHP'!C:AH, 6, FALSE)</f>
        <v>19</v>
      </c>
      <c r="I133" s="15">
        <f>VLOOKUP(A133,'LHB v. RHP'!C:AH, 25, FALSE)</f>
        <v>8</v>
      </c>
      <c r="J133" s="15">
        <f>VLOOKUP(A133,'LHB v. RHP'!C:AH, 17, FALSE)</f>
        <v>62</v>
      </c>
      <c r="K133" s="23">
        <f>VLOOKUP(A133,'LHB v. RHP'!C:AH, 32, FALSE)</f>
        <v>3</v>
      </c>
      <c r="L133" s="17">
        <f t="shared" si="1"/>
        <v>3.096969697</v>
      </c>
      <c r="M133" s="17">
        <f t="shared" si="2"/>
        <v>0.3515625</v>
      </c>
      <c r="N133" s="24">
        <f t="shared" si="3"/>
        <v>0.2176339286</v>
      </c>
      <c r="O133" s="24">
        <f t="shared" si="4"/>
        <v>0.02678571429</v>
      </c>
      <c r="P133" s="24">
        <f t="shared" si="5"/>
        <v>0.4017857143</v>
      </c>
      <c r="Q133" s="24">
        <f t="shared" si="6"/>
        <v>0.03125</v>
      </c>
      <c r="R133" s="24">
        <f t="shared" si="7"/>
        <v>0.2120535714</v>
      </c>
      <c r="S133" s="17">
        <f t="shared" si="8"/>
        <v>0.05022321429</v>
      </c>
      <c r="T133" s="17">
        <f t="shared" si="9"/>
        <v>1.291294643</v>
      </c>
      <c r="U133" s="37">
        <f t="shared" si="10"/>
        <v>3693.797436</v>
      </c>
      <c r="V133" s="14"/>
      <c r="W133" s="14"/>
      <c r="X133" s="14"/>
      <c r="Y133" s="14"/>
      <c r="Z133" s="14"/>
      <c r="AA133" s="14"/>
      <c r="AB133" s="14"/>
    </row>
    <row r="134">
      <c r="A134" s="4" t="s">
        <v>660</v>
      </c>
      <c r="B134" s="13"/>
      <c r="C134" s="12">
        <f>VLOOKUP(A134,'LHB v. RHP'!C:AH, 5, FALSE)</f>
        <v>21</v>
      </c>
      <c r="D134" s="22">
        <f>VLOOKUP(A134,'LHB v. RHP'!C:AH, 8, FALSE)</f>
        <v>40</v>
      </c>
      <c r="E134" s="22">
        <f>VLOOKUP(A134,'LHB v. RHP'!C:AH, 31, FALSE)</f>
        <v>5</v>
      </c>
      <c r="F134" s="15">
        <f>VLOOKUP(A134,'LHB v. RHP'!C:AH, 12, FALSE)</f>
        <v>1</v>
      </c>
      <c r="G134" s="15">
        <f>VLOOKUP(A134,'LHB v. RHP'!C:AH, 13, FALSE)</f>
        <v>0</v>
      </c>
      <c r="H134" s="15">
        <f>VLOOKUP(A134,'LHB v. RHP'!C:AH, 6, FALSE)</f>
        <v>0</v>
      </c>
      <c r="I134" s="15">
        <f>VLOOKUP(A134,'LHB v. RHP'!C:AH, 25, FALSE)</f>
        <v>0</v>
      </c>
      <c r="J134" s="15">
        <f>VLOOKUP(A134,'LHB v. RHP'!C:AH, 17, FALSE)</f>
        <v>6</v>
      </c>
      <c r="K134" s="23">
        <f>VLOOKUP(A134,'LHB v. RHP'!C:AH, 32, FALSE)</f>
        <v>-1</v>
      </c>
      <c r="L134" s="17">
        <f t="shared" si="1"/>
        <v>1.904761905</v>
      </c>
      <c r="M134" s="17">
        <f t="shared" si="2"/>
        <v>0.2964705882</v>
      </c>
      <c r="N134" s="24">
        <f t="shared" si="3"/>
        <v>0.2</v>
      </c>
      <c r="O134" s="24">
        <f t="shared" si="4"/>
        <v>0.03764705882</v>
      </c>
      <c r="P134" s="24">
        <f t="shared" si="5"/>
        <v>0.4</v>
      </c>
      <c r="Q134" s="24">
        <f t="shared" si="6"/>
        <v>0.02823529412</v>
      </c>
      <c r="R134" s="24">
        <f t="shared" si="7"/>
        <v>0.1835294118</v>
      </c>
      <c r="S134" s="17">
        <f t="shared" si="8"/>
        <v>0.05882352941</v>
      </c>
      <c r="T134" s="17">
        <f t="shared" si="9"/>
        <v>1.204705882</v>
      </c>
      <c r="U134" s="37">
        <f t="shared" si="10"/>
        <v>3446.106993</v>
      </c>
      <c r="V134" s="14"/>
      <c r="W134" s="14"/>
      <c r="X134" s="14"/>
      <c r="Y134" s="14"/>
      <c r="Z134" s="14"/>
      <c r="AA134" s="14"/>
      <c r="AB134" s="14"/>
    </row>
    <row r="135">
      <c r="A135" s="4" t="s">
        <v>496</v>
      </c>
      <c r="B135" s="13"/>
      <c r="C135" s="12">
        <f>VLOOKUP(A135,'LHB v. RHP'!C:AH, 5, FALSE)</f>
        <v>103</v>
      </c>
      <c r="D135" s="22">
        <f>VLOOKUP(A135,'LHB v. RHP'!C:AH, 8, FALSE)</f>
        <v>266</v>
      </c>
      <c r="E135" s="22">
        <f>VLOOKUP(A135,'LHB v. RHP'!C:AH, 31, FALSE)</f>
        <v>31</v>
      </c>
      <c r="F135" s="15">
        <f>VLOOKUP(A135,'LHB v. RHP'!C:AH, 12, FALSE)</f>
        <v>12</v>
      </c>
      <c r="G135" s="15">
        <f>VLOOKUP(A135,'LHB v. RHP'!C:AH, 13, FALSE)</f>
        <v>1</v>
      </c>
      <c r="H135" s="15">
        <f>VLOOKUP(A135,'LHB v. RHP'!C:AH, 6, FALSE)</f>
        <v>9</v>
      </c>
      <c r="I135" s="15">
        <f>VLOOKUP(A135,'LHB v. RHP'!C:AH, 25, FALSE)</f>
        <v>1</v>
      </c>
      <c r="J135" s="15">
        <f>VLOOKUP(A135,'LHB v. RHP'!C:AH, 17, FALSE)</f>
        <v>29</v>
      </c>
      <c r="K135" s="23">
        <f>VLOOKUP(A135,'LHB v. RHP'!C:AH, 32, FALSE)</f>
        <v>5</v>
      </c>
      <c r="L135" s="17">
        <f t="shared" si="1"/>
        <v>2.582524272</v>
      </c>
      <c r="M135" s="17">
        <f t="shared" si="2"/>
        <v>0.3133640553</v>
      </c>
      <c r="N135" s="24">
        <f t="shared" si="3"/>
        <v>0.2150537634</v>
      </c>
      <c r="O135" s="24">
        <f t="shared" si="4"/>
        <v>0.03686635945</v>
      </c>
      <c r="P135" s="24">
        <f t="shared" si="5"/>
        <v>0.3993855607</v>
      </c>
      <c r="Q135" s="24">
        <f t="shared" si="6"/>
        <v>0.02150537634</v>
      </c>
      <c r="R135" s="24">
        <f t="shared" si="7"/>
        <v>0.1904761905</v>
      </c>
      <c r="S135" s="17">
        <f t="shared" si="8"/>
        <v>0.08448540707</v>
      </c>
      <c r="T135" s="17">
        <f t="shared" si="9"/>
        <v>1.261136713</v>
      </c>
      <c r="U135" s="37">
        <f t="shared" si="10"/>
        <v>3607.52953</v>
      </c>
      <c r="V135" s="14"/>
      <c r="W135" s="14"/>
      <c r="X135" s="14"/>
      <c r="Y135" s="14"/>
      <c r="Z135" s="14"/>
      <c r="AA135" s="14"/>
      <c r="AB135" s="14"/>
    </row>
    <row r="136">
      <c r="A136" s="4" t="s">
        <v>469</v>
      </c>
      <c r="B136" s="13"/>
      <c r="C136" s="12">
        <f>VLOOKUP(A136,'LHB v. RHP'!C:AH, 5, FALSE)</f>
        <v>114</v>
      </c>
      <c r="D136" s="22">
        <f>VLOOKUP(A136,'LHB v. RHP'!C:AH, 8, FALSE)</f>
        <v>293</v>
      </c>
      <c r="E136" s="22">
        <f>VLOOKUP(A136,'LHB v. RHP'!C:AH, 31, FALSE)</f>
        <v>28</v>
      </c>
      <c r="F136" s="15">
        <f>VLOOKUP(A136,'LHB v. RHP'!C:AH, 12, FALSE)</f>
        <v>25</v>
      </c>
      <c r="G136" s="15">
        <f>VLOOKUP(A136,'LHB v. RHP'!C:AH, 13, FALSE)</f>
        <v>2</v>
      </c>
      <c r="H136" s="15">
        <f>VLOOKUP(A136,'LHB v. RHP'!C:AH, 6, FALSE)</f>
        <v>9</v>
      </c>
      <c r="I136" s="15">
        <f>VLOOKUP(A136,'LHB v. RHP'!C:AH, 25, FALSE)</f>
        <v>1</v>
      </c>
      <c r="J136" s="15">
        <f>VLOOKUP(A136,'LHB v. RHP'!C:AH, 17, FALSE)</f>
        <v>25</v>
      </c>
      <c r="K136" s="23">
        <f>VLOOKUP(A136,'LHB v. RHP'!C:AH, 32, FALSE)</f>
        <v>1</v>
      </c>
      <c r="L136" s="17">
        <f t="shared" si="1"/>
        <v>2.570175439</v>
      </c>
      <c r="M136" s="17">
        <f t="shared" si="2"/>
        <v>0.2876106195</v>
      </c>
      <c r="N136" s="24">
        <f t="shared" si="3"/>
        <v>0.302359882</v>
      </c>
      <c r="O136" s="24">
        <f t="shared" si="4"/>
        <v>0.04719764012</v>
      </c>
      <c r="P136" s="24">
        <f t="shared" si="5"/>
        <v>0.383480826</v>
      </c>
      <c r="Q136" s="24">
        <f t="shared" si="6"/>
        <v>0.02064896755</v>
      </c>
      <c r="R136" s="24">
        <f t="shared" si="7"/>
        <v>0.1710914454</v>
      </c>
      <c r="S136" s="17">
        <f t="shared" si="8"/>
        <v>0.05162241888</v>
      </c>
      <c r="T136" s="17">
        <f t="shared" si="9"/>
        <v>1.264011799</v>
      </c>
      <c r="U136" s="37">
        <f t="shared" si="10"/>
        <v>3615.753825</v>
      </c>
      <c r="V136" s="14"/>
      <c r="W136" s="14"/>
      <c r="X136" s="14"/>
      <c r="Y136" s="14"/>
      <c r="Z136" s="14"/>
      <c r="AA136" s="14"/>
      <c r="AB136" s="14"/>
    </row>
    <row r="137">
      <c r="A137" s="4" t="s">
        <v>617</v>
      </c>
      <c r="B137" s="13"/>
      <c r="C137" s="12">
        <f>VLOOKUP(A137,'LHB v. RHP'!C:AH, 5, FALSE)</f>
        <v>55</v>
      </c>
      <c r="D137" s="22">
        <f>VLOOKUP(A137,'LHB v. RHP'!C:AH, 8, FALSE)</f>
        <v>147</v>
      </c>
      <c r="E137" s="22">
        <f>VLOOKUP(A137,'LHB v. RHP'!C:AH, 31, FALSE)</f>
        <v>14</v>
      </c>
      <c r="F137" s="15">
        <f>VLOOKUP(A137,'LHB v. RHP'!C:AH, 12, FALSE)</f>
        <v>6</v>
      </c>
      <c r="G137" s="15">
        <f>VLOOKUP(A137,'LHB v. RHP'!C:AH, 13, FALSE)</f>
        <v>0</v>
      </c>
      <c r="H137" s="15">
        <f>VLOOKUP(A137,'LHB v. RHP'!C:AH, 6, FALSE)</f>
        <v>7</v>
      </c>
      <c r="I137" s="15">
        <f>VLOOKUP(A137,'LHB v. RHP'!C:AH, 25, FALSE)</f>
        <v>0</v>
      </c>
      <c r="J137" s="15">
        <f>VLOOKUP(A137,'LHB v. RHP'!C:AH, 17, FALSE)</f>
        <v>15</v>
      </c>
      <c r="K137" s="23">
        <f>VLOOKUP(A137,'LHB v. RHP'!C:AH, 32, FALSE)</f>
        <v>0</v>
      </c>
      <c r="L137" s="17">
        <f t="shared" si="1"/>
        <v>2.672727273</v>
      </c>
      <c r="M137" s="17">
        <f t="shared" si="2"/>
        <v>0.287593985</v>
      </c>
      <c r="N137" s="24">
        <f t="shared" si="3"/>
        <v>0.2067669173</v>
      </c>
      <c r="O137" s="24">
        <f t="shared" si="4"/>
        <v>0.03007518797</v>
      </c>
      <c r="P137" s="24">
        <f t="shared" si="5"/>
        <v>0.4511278195</v>
      </c>
      <c r="Q137" s="24">
        <f t="shared" si="6"/>
        <v>0.02255639098</v>
      </c>
      <c r="R137" s="24">
        <f t="shared" si="7"/>
        <v>0.1804511278</v>
      </c>
      <c r="S137" s="17">
        <f t="shared" si="8"/>
        <v>0.05639097744</v>
      </c>
      <c r="T137" s="17">
        <f t="shared" si="9"/>
        <v>1.234962406</v>
      </c>
      <c r="U137" s="37">
        <f t="shared" si="10"/>
        <v>3532.65693</v>
      </c>
      <c r="V137" s="14"/>
      <c r="W137" s="14"/>
      <c r="X137" s="14"/>
      <c r="Y137" s="14"/>
      <c r="Z137" s="14"/>
      <c r="AA137" s="14"/>
      <c r="AB137" s="14"/>
    </row>
    <row r="138">
      <c r="A138" s="4" t="s">
        <v>527</v>
      </c>
      <c r="B138" s="13"/>
      <c r="C138" s="12">
        <f>VLOOKUP(A138,'LHB v. RHP'!C:AH, 5, FALSE)</f>
        <v>154</v>
      </c>
      <c r="D138" s="22">
        <f>VLOOKUP(A138,'LHB v. RHP'!C:AH, 8, FALSE)</f>
        <v>468</v>
      </c>
      <c r="E138" s="22">
        <f>VLOOKUP(A138,'LHB v. RHP'!C:AH, 31, FALSE)</f>
        <v>77</v>
      </c>
      <c r="F138" s="15">
        <f>VLOOKUP(A138,'LHB v. RHP'!C:AH, 12, FALSE)</f>
        <v>14</v>
      </c>
      <c r="G138" s="15">
        <f>VLOOKUP(A138,'LHB v. RHP'!C:AH, 13, FALSE)</f>
        <v>0</v>
      </c>
      <c r="H138" s="15">
        <f>VLOOKUP(A138,'LHB v. RHP'!C:AH, 6, FALSE)</f>
        <v>22</v>
      </c>
      <c r="I138" s="15">
        <f>VLOOKUP(A138,'LHB v. RHP'!C:AH, 25, FALSE)</f>
        <v>5</v>
      </c>
      <c r="J138" s="15">
        <f>VLOOKUP(A138,'LHB v. RHP'!C:AH, 17, FALSE)</f>
        <v>39</v>
      </c>
      <c r="K138" s="23">
        <f>VLOOKUP(A138,'LHB v. RHP'!C:AH, 32, FALSE)</f>
        <v>0</v>
      </c>
      <c r="L138" s="17">
        <f t="shared" si="1"/>
        <v>3.038961039</v>
      </c>
      <c r="M138" s="17">
        <f t="shared" si="2"/>
        <v>0.4009378664</v>
      </c>
      <c r="N138" s="24">
        <f t="shared" si="3"/>
        <v>0.1758499414</v>
      </c>
      <c r="O138" s="24">
        <f t="shared" si="4"/>
        <v>0.01875732708</v>
      </c>
      <c r="P138" s="24">
        <f t="shared" si="5"/>
        <v>0.4572098476</v>
      </c>
      <c r="Q138" s="24">
        <f t="shared" si="6"/>
        <v>0.02579132474</v>
      </c>
      <c r="R138" s="24">
        <f t="shared" si="7"/>
        <v>0.1688159437</v>
      </c>
      <c r="S138" s="17">
        <f t="shared" si="8"/>
        <v>0.03516998828</v>
      </c>
      <c r="T138" s="17">
        <f t="shared" si="9"/>
        <v>1.282532239</v>
      </c>
      <c r="U138" s="37">
        <f t="shared" si="10"/>
        <v>3668.732247</v>
      </c>
      <c r="V138" s="14"/>
      <c r="W138" s="14"/>
      <c r="X138" s="14"/>
      <c r="Y138" s="14"/>
      <c r="Z138" s="14"/>
      <c r="AA138" s="14"/>
      <c r="AB138" s="14"/>
    </row>
    <row r="139">
      <c r="A139" s="4" t="s">
        <v>478</v>
      </c>
      <c r="B139" s="13"/>
      <c r="C139" s="12">
        <f>VLOOKUP(A139,'LHB v. RHP'!C:AH, 5, FALSE)</f>
        <v>78</v>
      </c>
      <c r="D139" s="22">
        <f>VLOOKUP(A139,'LHB v. RHP'!C:AH, 8, FALSE)</f>
        <v>250</v>
      </c>
      <c r="E139" s="22">
        <f>VLOOKUP(A139,'LHB v. RHP'!C:AH, 31, FALSE)</f>
        <v>26</v>
      </c>
      <c r="F139" s="15">
        <f>VLOOKUP(A139,'LHB v. RHP'!C:AH, 12, FALSE)</f>
        <v>11</v>
      </c>
      <c r="G139" s="15">
        <f>VLOOKUP(A139,'LHB v. RHP'!C:AH, 13, FALSE)</f>
        <v>0</v>
      </c>
      <c r="H139" s="15">
        <f>VLOOKUP(A139,'LHB v. RHP'!C:AH, 6, FALSE)</f>
        <v>10</v>
      </c>
      <c r="I139" s="15">
        <f>VLOOKUP(A139,'LHB v. RHP'!C:AH, 25, FALSE)</f>
        <v>10</v>
      </c>
      <c r="J139" s="15">
        <f>VLOOKUP(A139,'LHB v. RHP'!C:AH, 17, FALSE)</f>
        <v>32</v>
      </c>
      <c r="K139" s="23">
        <f>VLOOKUP(A139,'LHB v. RHP'!C:AH, 32, FALSE)</f>
        <v>-1</v>
      </c>
      <c r="L139" s="17">
        <f t="shared" si="1"/>
        <v>3.205128205</v>
      </c>
      <c r="M139" s="17">
        <f t="shared" si="2"/>
        <v>0.2976377953</v>
      </c>
      <c r="N139" s="24">
        <f t="shared" si="3"/>
        <v>0.2125984252</v>
      </c>
      <c r="O139" s="24">
        <f t="shared" si="4"/>
        <v>0.02519685039</v>
      </c>
      <c r="P139" s="24">
        <f t="shared" si="5"/>
        <v>0.4251968504</v>
      </c>
      <c r="Q139" s="24">
        <f t="shared" si="6"/>
        <v>0.05039370079</v>
      </c>
      <c r="R139" s="24">
        <f t="shared" si="7"/>
        <v>0.2047244094</v>
      </c>
      <c r="S139" s="17">
        <f t="shared" si="8"/>
        <v>0.03937007874</v>
      </c>
      <c r="T139" s="17">
        <f t="shared" si="9"/>
        <v>1.25511811</v>
      </c>
      <c r="U139" s="37">
        <f t="shared" si="10"/>
        <v>3590.313089</v>
      </c>
      <c r="V139" s="14"/>
      <c r="W139" s="14"/>
      <c r="X139" s="14"/>
      <c r="Y139" s="14"/>
      <c r="Z139" s="14"/>
      <c r="AA139" s="14"/>
      <c r="AB139" s="14"/>
    </row>
    <row r="140">
      <c r="A140" s="4" t="s">
        <v>363</v>
      </c>
      <c r="B140" s="13"/>
      <c r="C140" s="12">
        <f>VLOOKUP(A140,'LHB v. RHP'!C:AH, 5, FALSE)</f>
        <v>38</v>
      </c>
      <c r="D140" s="22">
        <f>VLOOKUP(A140,'LHB v. RHP'!C:AH, 8, FALSE)</f>
        <v>79</v>
      </c>
      <c r="E140" s="22">
        <f>VLOOKUP(A140,'LHB v. RHP'!C:AH, 31, FALSE)</f>
        <v>8</v>
      </c>
      <c r="F140" s="15">
        <f>VLOOKUP(A140,'LHB v. RHP'!C:AH, 12, FALSE)</f>
        <v>1</v>
      </c>
      <c r="G140" s="15">
        <f>VLOOKUP(A140,'LHB v. RHP'!C:AH, 13, FALSE)</f>
        <v>0</v>
      </c>
      <c r="H140" s="15">
        <f>VLOOKUP(A140,'LHB v. RHP'!C:AH, 6, FALSE)</f>
        <v>4</v>
      </c>
      <c r="I140" s="15">
        <f>VLOOKUP(A140,'LHB v. RHP'!C:AH, 25, FALSE)</f>
        <v>1</v>
      </c>
      <c r="J140" s="15">
        <f>VLOOKUP(A140,'LHB v. RHP'!C:AH, 17, FALSE)</f>
        <v>4</v>
      </c>
      <c r="K140" s="23">
        <f>VLOOKUP(A140,'LHB v. RHP'!C:AH, 32, FALSE)</f>
        <v>0</v>
      </c>
      <c r="L140" s="17">
        <f t="shared" si="1"/>
        <v>2.078947368</v>
      </c>
      <c r="M140" s="17">
        <f t="shared" si="2"/>
        <v>0.2909482759</v>
      </c>
      <c r="N140" s="24">
        <f t="shared" si="3"/>
        <v>0.1831896552</v>
      </c>
      <c r="O140" s="24">
        <f t="shared" si="4"/>
        <v>0.03448275862</v>
      </c>
      <c r="P140" s="24">
        <f t="shared" si="5"/>
        <v>0.4525862069</v>
      </c>
      <c r="Q140" s="24">
        <f t="shared" si="6"/>
        <v>0.03017241379</v>
      </c>
      <c r="R140" s="24">
        <f t="shared" si="7"/>
        <v>0.1594827586</v>
      </c>
      <c r="S140" s="17">
        <f t="shared" si="8"/>
        <v>0.06465517241</v>
      </c>
      <c r="T140" s="17">
        <f t="shared" si="9"/>
        <v>1.215517241</v>
      </c>
      <c r="U140" s="37">
        <f t="shared" si="10"/>
        <v>3477.033297</v>
      </c>
      <c r="V140" s="14"/>
      <c r="W140" s="14"/>
      <c r="X140" s="14"/>
      <c r="Y140" s="14"/>
      <c r="Z140" s="14"/>
      <c r="AA140" s="14"/>
      <c r="AB140" s="14"/>
    </row>
    <row r="141">
      <c r="A141" s="4" t="s">
        <v>475</v>
      </c>
      <c r="B141" s="13"/>
      <c r="C141" s="12">
        <f>VLOOKUP(A141,'LHB v. RHP'!C:AH, 5, FALSE)</f>
        <v>131</v>
      </c>
      <c r="D141" s="22">
        <f>VLOOKUP(A141,'LHB v. RHP'!C:AH, 8, FALSE)</f>
        <v>428</v>
      </c>
      <c r="E141" s="22">
        <f>VLOOKUP(A141,'LHB v. RHP'!C:AH, 31, FALSE)</f>
        <v>73</v>
      </c>
      <c r="F141" s="15">
        <f>VLOOKUP(A141,'LHB v. RHP'!C:AH, 12, FALSE)</f>
        <v>26</v>
      </c>
      <c r="G141" s="15">
        <f>VLOOKUP(A141,'LHB v. RHP'!C:AH, 13, FALSE)</f>
        <v>1</v>
      </c>
      <c r="H141" s="15">
        <f>VLOOKUP(A141,'LHB v. RHP'!C:AH, 6, FALSE)</f>
        <v>10</v>
      </c>
      <c r="I141" s="15">
        <f>VLOOKUP(A141,'LHB v. RHP'!C:AH, 25, FALSE)</f>
        <v>2</v>
      </c>
      <c r="J141" s="15">
        <f>VLOOKUP(A141,'LHB v. RHP'!C:AH, 17, FALSE)</f>
        <v>44</v>
      </c>
      <c r="K141" s="23">
        <f>VLOOKUP(A141,'LHB v. RHP'!C:AH, 32, FALSE)</f>
        <v>1</v>
      </c>
      <c r="L141" s="17">
        <f t="shared" si="1"/>
        <v>3.267175573</v>
      </c>
      <c r="M141" s="17">
        <f t="shared" si="2"/>
        <v>0.405904059</v>
      </c>
      <c r="N141" s="24">
        <f t="shared" si="3"/>
        <v>0.258302583</v>
      </c>
      <c r="O141" s="24">
        <f t="shared" si="4"/>
        <v>0.0295202952</v>
      </c>
      <c r="P141" s="24">
        <f t="shared" si="5"/>
        <v>0.332103321</v>
      </c>
      <c r="Q141" s="24">
        <f t="shared" si="6"/>
        <v>0.0196801968</v>
      </c>
      <c r="R141" s="24">
        <f t="shared" si="7"/>
        <v>0.1894218942</v>
      </c>
      <c r="S141" s="17">
        <f t="shared" si="8"/>
        <v>0.0430504305</v>
      </c>
      <c r="T141" s="17">
        <f t="shared" si="9"/>
        <v>1.27798278</v>
      </c>
      <c r="U141" s="37">
        <f t="shared" si="10"/>
        <v>3655.718345</v>
      </c>
      <c r="V141" s="14"/>
      <c r="W141" s="14"/>
      <c r="X141" s="14"/>
      <c r="Y141" s="14"/>
      <c r="Z141" s="14"/>
      <c r="AA141" s="14"/>
      <c r="AB141" s="14"/>
    </row>
    <row r="142">
      <c r="A142" s="4" t="s">
        <v>637</v>
      </c>
      <c r="B142" s="13"/>
      <c r="C142" s="12">
        <f>VLOOKUP(A142,'LHB v. RHP'!C:AH, 5, FALSE)</f>
        <v>35</v>
      </c>
      <c r="D142" s="22">
        <f>VLOOKUP(A142,'LHB v. RHP'!C:AH, 8, FALSE)</f>
        <v>96</v>
      </c>
      <c r="E142" s="22">
        <f>VLOOKUP(A142,'LHB v. RHP'!C:AH, 31, FALSE)</f>
        <v>9</v>
      </c>
      <c r="F142" s="15">
        <f>VLOOKUP(A142,'LHB v. RHP'!C:AH, 12, FALSE)</f>
        <v>3</v>
      </c>
      <c r="G142" s="15">
        <f>VLOOKUP(A142,'LHB v. RHP'!C:AH, 13, FALSE)</f>
        <v>0</v>
      </c>
      <c r="H142" s="15">
        <f>VLOOKUP(A142,'LHB v. RHP'!C:AH, 6, FALSE)</f>
        <v>4</v>
      </c>
      <c r="I142" s="15">
        <f>VLOOKUP(A142,'LHB v. RHP'!C:AH, 25, FALSE)</f>
        <v>1</v>
      </c>
      <c r="J142" s="15">
        <f>VLOOKUP(A142,'LHB v. RHP'!C:AH, 17, FALSE)</f>
        <v>9</v>
      </c>
      <c r="K142" s="23">
        <f>VLOOKUP(A142,'LHB v. RHP'!C:AH, 32, FALSE)</f>
        <v>0</v>
      </c>
      <c r="L142" s="17">
        <f t="shared" si="1"/>
        <v>2.742857143</v>
      </c>
      <c r="M142" s="17">
        <f t="shared" si="2"/>
        <v>0.2869022869</v>
      </c>
      <c r="N142" s="24">
        <f t="shared" si="3"/>
        <v>0.1975051975</v>
      </c>
      <c r="O142" s="24">
        <f t="shared" si="4"/>
        <v>0.03326403326</v>
      </c>
      <c r="P142" s="24">
        <f t="shared" si="5"/>
        <v>0.4365904366</v>
      </c>
      <c r="Q142" s="24">
        <f t="shared" si="6"/>
        <v>0.02910602911</v>
      </c>
      <c r="R142" s="24">
        <f t="shared" si="7"/>
        <v>0.1746361746</v>
      </c>
      <c r="S142" s="17">
        <f t="shared" si="8"/>
        <v>0.06237006237</v>
      </c>
      <c r="T142" s="17">
        <f t="shared" si="9"/>
        <v>1.22037422</v>
      </c>
      <c r="U142" s="37">
        <f t="shared" si="10"/>
        <v>3490.92687</v>
      </c>
      <c r="V142" s="14"/>
      <c r="W142" s="14"/>
      <c r="X142" s="14"/>
      <c r="Y142" s="14"/>
      <c r="Z142" s="14"/>
      <c r="AA142" s="14"/>
      <c r="AB142" s="14"/>
    </row>
    <row r="143">
      <c r="A143" s="4" t="s">
        <v>88</v>
      </c>
      <c r="B143" s="13"/>
      <c r="C143" s="12">
        <f>VLOOKUP(A143,'LHB v. RHP'!C:AH, 5, FALSE)</f>
        <v>175</v>
      </c>
      <c r="D143" s="22">
        <f>VLOOKUP(A143,'LHB v. RHP'!C:AH, 8, FALSE)</f>
        <v>536</v>
      </c>
      <c r="E143" s="22">
        <f>VLOOKUP(A143,'LHB v. RHP'!C:AH, 31, FALSE)</f>
        <v>61</v>
      </c>
      <c r="F143" s="15">
        <f>VLOOKUP(A143,'LHB v. RHP'!C:AH, 12, FALSE)</f>
        <v>23</v>
      </c>
      <c r="G143" s="15">
        <f>VLOOKUP(A143,'LHB v. RHP'!C:AH, 13, FALSE)</f>
        <v>1</v>
      </c>
      <c r="H143" s="15">
        <f>VLOOKUP(A143,'LHB v. RHP'!C:AH, 6, FALSE)</f>
        <v>20</v>
      </c>
      <c r="I143" s="15">
        <f>VLOOKUP(A143,'LHB v. RHP'!C:AH, 25, FALSE)</f>
        <v>5</v>
      </c>
      <c r="J143" s="15">
        <f>VLOOKUP(A143,'LHB v. RHP'!C:AH, 17, FALSE)</f>
        <v>87</v>
      </c>
      <c r="K143" s="23">
        <f>VLOOKUP(A143,'LHB v. RHP'!C:AH, 32, FALSE)</f>
        <v>2</v>
      </c>
      <c r="L143" s="17">
        <f t="shared" si="1"/>
        <v>3.062857143</v>
      </c>
      <c r="M143" s="17">
        <f t="shared" si="2"/>
        <v>0.319218241</v>
      </c>
      <c r="N143" s="24">
        <f t="shared" si="3"/>
        <v>0.2117263844</v>
      </c>
      <c r="O143" s="24">
        <f t="shared" si="4"/>
        <v>0.02605863192</v>
      </c>
      <c r="P143" s="24">
        <f t="shared" si="5"/>
        <v>0.4017372421</v>
      </c>
      <c r="Q143" s="24">
        <f t="shared" si="6"/>
        <v>0.02388707926</v>
      </c>
      <c r="R143" s="24">
        <f t="shared" si="7"/>
        <v>0.2605863192</v>
      </c>
      <c r="S143" s="17">
        <f t="shared" si="8"/>
        <v>0.0434310532</v>
      </c>
      <c r="T143" s="17">
        <f t="shared" si="9"/>
        <v>1.286644951</v>
      </c>
      <c r="U143" s="37">
        <f t="shared" si="10"/>
        <v>3680.496816</v>
      </c>
      <c r="V143" s="14"/>
      <c r="W143" s="14"/>
      <c r="X143" s="14"/>
      <c r="Y143" s="14"/>
      <c r="Z143" s="14"/>
      <c r="AA143" s="14"/>
      <c r="AB143" s="14"/>
    </row>
    <row r="144">
      <c r="A144" s="4" t="s">
        <v>480</v>
      </c>
      <c r="B144" s="13"/>
      <c r="C144" s="12">
        <f>VLOOKUP(A144,'LHB v. RHP'!C:AH, 5, FALSE)</f>
        <v>52</v>
      </c>
      <c r="D144" s="22">
        <f>VLOOKUP(A144,'LHB v. RHP'!C:AH, 8, FALSE)</f>
        <v>125</v>
      </c>
      <c r="E144" s="22">
        <f>VLOOKUP(A144,'LHB v. RHP'!C:AH, 31, FALSE)</f>
        <v>8</v>
      </c>
      <c r="F144" s="15">
        <f>VLOOKUP(A144,'LHB v. RHP'!C:AH, 12, FALSE)</f>
        <v>4</v>
      </c>
      <c r="G144" s="15">
        <f>VLOOKUP(A144,'LHB v. RHP'!C:AH, 13, FALSE)</f>
        <v>0</v>
      </c>
      <c r="H144" s="15">
        <f>VLOOKUP(A144,'LHB v. RHP'!C:AH, 6, FALSE)</f>
        <v>6</v>
      </c>
      <c r="I144" s="15">
        <f>VLOOKUP(A144,'LHB v. RHP'!C:AH, 25, FALSE)</f>
        <v>2</v>
      </c>
      <c r="J144" s="15">
        <f>VLOOKUP(A144,'LHB v. RHP'!C:AH, 17, FALSE)</f>
        <v>19</v>
      </c>
      <c r="K144" s="23">
        <f>VLOOKUP(A144,'LHB v. RHP'!C:AH, 32, FALSE)</f>
        <v>-1</v>
      </c>
      <c r="L144" s="17">
        <f t="shared" si="1"/>
        <v>2.403846154</v>
      </c>
      <c r="M144" s="17">
        <f t="shared" si="2"/>
        <v>0.2647058824</v>
      </c>
      <c r="N144" s="24">
        <f t="shared" si="3"/>
        <v>0.1960784314</v>
      </c>
      <c r="O144" s="24">
        <f t="shared" si="4"/>
        <v>0.03137254902</v>
      </c>
      <c r="P144" s="24">
        <f t="shared" si="5"/>
        <v>0.4509803922</v>
      </c>
      <c r="Q144" s="24">
        <f t="shared" si="6"/>
        <v>0.03137254902</v>
      </c>
      <c r="R144" s="24">
        <f t="shared" si="7"/>
        <v>0.2039215686</v>
      </c>
      <c r="S144" s="17">
        <f t="shared" si="8"/>
        <v>0.04901960784</v>
      </c>
      <c r="T144" s="17">
        <f t="shared" si="9"/>
        <v>1.22745098</v>
      </c>
      <c r="U144" s="37">
        <f t="shared" si="10"/>
        <v>3511.170211</v>
      </c>
      <c r="V144" s="14"/>
      <c r="W144" s="14"/>
      <c r="X144" s="14"/>
      <c r="Y144" s="14"/>
      <c r="Z144" s="14"/>
      <c r="AA144" s="14"/>
      <c r="AB144" s="14"/>
    </row>
    <row r="145">
      <c r="A145" s="4" t="s">
        <v>111</v>
      </c>
      <c r="B145" s="13"/>
      <c r="C145" s="12">
        <f>VLOOKUP(A145,'LHB v. RHP'!C:AH, 5, FALSE)</f>
        <v>188</v>
      </c>
      <c r="D145" s="22">
        <f>VLOOKUP(A145,'LHB v. RHP'!C:AH, 8, FALSE)</f>
        <v>617</v>
      </c>
      <c r="E145" s="22">
        <f>VLOOKUP(A145,'LHB v. RHP'!C:AH, 31, FALSE)</f>
        <v>110</v>
      </c>
      <c r="F145" s="15">
        <f>VLOOKUP(A145,'LHB v. RHP'!C:AH, 12, FALSE)</f>
        <v>34</v>
      </c>
      <c r="G145" s="15">
        <f>VLOOKUP(A145,'LHB v. RHP'!C:AH, 13, FALSE)</f>
        <v>3</v>
      </c>
      <c r="H145" s="15">
        <f>VLOOKUP(A145,'LHB v. RHP'!C:AH, 6, FALSE)</f>
        <v>14</v>
      </c>
      <c r="I145" s="15">
        <f>VLOOKUP(A145,'LHB v. RHP'!C:AH, 25, FALSE)</f>
        <v>6</v>
      </c>
      <c r="J145" s="15">
        <f>VLOOKUP(A145,'LHB v. RHP'!C:AH, 17, FALSE)</f>
        <v>49</v>
      </c>
      <c r="K145" s="23">
        <f>VLOOKUP(A145,'LHB v. RHP'!C:AH, 32, FALSE)</f>
        <v>7</v>
      </c>
      <c r="L145" s="17">
        <f t="shared" si="1"/>
        <v>3.281914894</v>
      </c>
      <c r="M145" s="17">
        <f t="shared" si="2"/>
        <v>0.4401197605</v>
      </c>
      <c r="N145" s="24">
        <f t="shared" si="3"/>
        <v>0.249500998</v>
      </c>
      <c r="O145" s="24">
        <f t="shared" si="4"/>
        <v>0.03992015968</v>
      </c>
      <c r="P145" s="24">
        <f t="shared" si="5"/>
        <v>0.3093812375</v>
      </c>
      <c r="Q145" s="24">
        <f t="shared" si="6"/>
        <v>0.02395209581</v>
      </c>
      <c r="R145" s="24">
        <f t="shared" si="7"/>
        <v>0.1636726547</v>
      </c>
      <c r="S145" s="17">
        <f t="shared" si="8"/>
        <v>0.06487025948</v>
      </c>
      <c r="T145" s="17">
        <f t="shared" si="9"/>
        <v>1.291417166</v>
      </c>
      <c r="U145" s="37">
        <f t="shared" si="10"/>
        <v>3694.147917</v>
      </c>
      <c r="V145" s="14"/>
      <c r="W145" s="14"/>
      <c r="X145" s="14"/>
      <c r="Y145" s="14"/>
      <c r="Z145" s="14"/>
      <c r="AA145" s="14"/>
      <c r="AB145" s="14"/>
    </row>
    <row r="146">
      <c r="A146" s="4" t="s">
        <v>574</v>
      </c>
      <c r="B146" s="13"/>
      <c r="C146" s="12">
        <f>VLOOKUP(A146,'LHB v. RHP'!C:AH, 5, FALSE)</f>
        <v>152</v>
      </c>
      <c r="D146" s="22">
        <f>VLOOKUP(A146,'LHB v. RHP'!C:AH, 8, FALSE)</f>
        <v>447</v>
      </c>
      <c r="E146" s="22">
        <f>VLOOKUP(A146,'LHB v. RHP'!C:AH, 31, FALSE)</f>
        <v>46</v>
      </c>
      <c r="F146" s="15">
        <f>VLOOKUP(A146,'LHB v. RHP'!C:AH, 12, FALSE)</f>
        <v>15</v>
      </c>
      <c r="G146" s="15">
        <f>VLOOKUP(A146,'LHB v. RHP'!C:AH, 13, FALSE)</f>
        <v>9</v>
      </c>
      <c r="H146" s="15">
        <f>VLOOKUP(A146,'LHB v. RHP'!C:AH, 6, FALSE)</f>
        <v>14</v>
      </c>
      <c r="I146" s="15">
        <f>VLOOKUP(A146,'LHB v. RHP'!C:AH, 25, FALSE)</f>
        <v>5</v>
      </c>
      <c r="J146" s="15">
        <f>VLOOKUP(A146,'LHB v. RHP'!C:AH, 17, FALSE)</f>
        <v>34</v>
      </c>
      <c r="K146" s="23">
        <f>VLOOKUP(A146,'LHB v. RHP'!C:AH, 32, FALSE)</f>
        <v>15</v>
      </c>
      <c r="L146" s="17">
        <f t="shared" si="1"/>
        <v>2.940789474</v>
      </c>
      <c r="M146" s="17">
        <f t="shared" si="2"/>
        <v>0.2992788462</v>
      </c>
      <c r="N146" s="24">
        <f t="shared" si="3"/>
        <v>0.1862980769</v>
      </c>
      <c r="O146" s="24">
        <f t="shared" si="4"/>
        <v>0.1057692308</v>
      </c>
      <c r="P146" s="24">
        <f t="shared" si="5"/>
        <v>0.3725961538</v>
      </c>
      <c r="Q146" s="24">
        <f t="shared" si="6"/>
        <v>0.02644230769</v>
      </c>
      <c r="R146" s="24">
        <f t="shared" si="7"/>
        <v>0.1610576923</v>
      </c>
      <c r="S146" s="17">
        <f t="shared" si="8"/>
        <v>0.1262019231</v>
      </c>
      <c r="T146" s="17">
        <f t="shared" si="9"/>
        <v>1.277644231</v>
      </c>
      <c r="U146" s="37">
        <f t="shared" si="10"/>
        <v>3654.749913</v>
      </c>
      <c r="V146" s="14"/>
      <c r="W146" s="14"/>
      <c r="X146" s="14"/>
      <c r="Y146" s="14"/>
      <c r="Z146" s="14"/>
      <c r="AA146" s="14"/>
      <c r="AB146" s="14"/>
    </row>
    <row r="147">
      <c r="A147" s="4" t="s">
        <v>47</v>
      </c>
      <c r="B147" s="13"/>
      <c r="C147" s="12">
        <f>VLOOKUP(A147,'LHB v. RHP'!C:AH, 5, FALSE)</f>
        <v>164</v>
      </c>
      <c r="D147" s="22">
        <f>VLOOKUP(A147,'LHB v. RHP'!C:AH, 8, FALSE)</f>
        <v>580</v>
      </c>
      <c r="E147" s="22">
        <f>VLOOKUP(A147,'LHB v. RHP'!C:AH, 31, FALSE)</f>
        <v>81</v>
      </c>
      <c r="F147" s="15">
        <f>VLOOKUP(A147,'LHB v. RHP'!C:AH, 12, FALSE)</f>
        <v>36</v>
      </c>
      <c r="G147" s="15">
        <f>VLOOKUP(A147,'LHB v. RHP'!C:AH, 13, FALSE)</f>
        <v>7</v>
      </c>
      <c r="H147" s="15">
        <f>VLOOKUP(A147,'LHB v. RHP'!C:AH, 6, FALSE)</f>
        <v>14</v>
      </c>
      <c r="I147" s="15">
        <f>VLOOKUP(A147,'LHB v. RHP'!C:AH, 25, FALSE)</f>
        <v>3</v>
      </c>
      <c r="J147" s="15">
        <f>VLOOKUP(A147,'LHB v. RHP'!C:AH, 17, FALSE)</f>
        <v>49</v>
      </c>
      <c r="K147" s="23">
        <f>VLOOKUP(A147,'LHB v. RHP'!C:AH, 32, FALSE)</f>
        <v>7</v>
      </c>
      <c r="L147" s="17">
        <f t="shared" si="1"/>
        <v>3.536585366</v>
      </c>
      <c r="M147" s="17">
        <f t="shared" si="2"/>
        <v>0.3668393782</v>
      </c>
      <c r="N147" s="24">
        <f t="shared" si="3"/>
        <v>0.2694300518</v>
      </c>
      <c r="O147" s="24">
        <f t="shared" si="4"/>
        <v>0.07461139896</v>
      </c>
      <c r="P147" s="24">
        <f t="shared" si="5"/>
        <v>0.3212435233</v>
      </c>
      <c r="Q147" s="24">
        <f t="shared" si="6"/>
        <v>0.01865284974</v>
      </c>
      <c r="R147" s="24">
        <f t="shared" si="7"/>
        <v>0.1699481865</v>
      </c>
      <c r="S147" s="17">
        <f t="shared" si="8"/>
        <v>0.06735751295</v>
      </c>
      <c r="T147" s="17">
        <f t="shared" si="9"/>
        <v>1.288082902</v>
      </c>
      <c r="U147" s="37">
        <f t="shared" si="10"/>
        <v>3684.610128</v>
      </c>
      <c r="V147" s="14"/>
      <c r="W147" s="14"/>
      <c r="X147" s="14"/>
      <c r="Y147" s="14"/>
      <c r="Z147" s="14"/>
      <c r="AA147" s="14"/>
      <c r="AB147" s="14"/>
    </row>
    <row r="148">
      <c r="A148" s="4" t="s">
        <v>597</v>
      </c>
      <c r="B148" s="13"/>
      <c r="C148" s="12">
        <f>VLOOKUP(A148,'LHB v. RHP'!C:AH, 5, FALSE)</f>
        <v>48</v>
      </c>
      <c r="D148" s="22">
        <f>VLOOKUP(A148,'LHB v. RHP'!C:AH, 8, FALSE)</f>
        <v>147</v>
      </c>
      <c r="E148" s="22">
        <f>VLOOKUP(A148,'LHB v. RHP'!C:AH, 31, FALSE)</f>
        <v>22</v>
      </c>
      <c r="F148" s="15">
        <f>VLOOKUP(A148,'LHB v. RHP'!C:AH, 12, FALSE)</f>
        <v>6</v>
      </c>
      <c r="G148" s="15">
        <f>VLOOKUP(A148,'LHB v. RHP'!C:AH, 13, FALSE)</f>
        <v>0</v>
      </c>
      <c r="H148" s="15">
        <f>VLOOKUP(A148,'LHB v. RHP'!C:AH, 6, FALSE)</f>
        <v>5</v>
      </c>
      <c r="I148" s="15">
        <f>VLOOKUP(A148,'LHB v. RHP'!C:AH, 25, FALSE)</f>
        <v>1</v>
      </c>
      <c r="J148" s="15">
        <f>VLOOKUP(A148,'LHB v. RHP'!C:AH, 17, FALSE)</f>
        <v>11</v>
      </c>
      <c r="K148" s="23">
        <f>VLOOKUP(A148,'LHB v. RHP'!C:AH, 32, FALSE)</f>
        <v>0</v>
      </c>
      <c r="L148" s="17">
        <f t="shared" si="1"/>
        <v>3.0625</v>
      </c>
      <c r="M148" s="17">
        <f t="shared" si="2"/>
        <v>0.3327067669</v>
      </c>
      <c r="N148" s="24">
        <f t="shared" si="3"/>
        <v>0.2067669173</v>
      </c>
      <c r="O148" s="24">
        <f t="shared" si="4"/>
        <v>0.03007518797</v>
      </c>
      <c r="P148" s="24">
        <f t="shared" si="5"/>
        <v>0.4135338346</v>
      </c>
      <c r="Q148" s="24">
        <f t="shared" si="6"/>
        <v>0.02631578947</v>
      </c>
      <c r="R148" s="24">
        <f t="shared" si="7"/>
        <v>0.1654135338</v>
      </c>
      <c r="S148" s="17">
        <f t="shared" si="8"/>
        <v>0.05639097744</v>
      </c>
      <c r="T148" s="17">
        <f t="shared" si="9"/>
        <v>1.231203008</v>
      </c>
      <c r="U148" s="37">
        <f t="shared" si="10"/>
        <v>3521.903028</v>
      </c>
      <c r="V148" s="14"/>
      <c r="W148" s="14"/>
      <c r="X148" s="14"/>
      <c r="Y148" s="14"/>
      <c r="Z148" s="14"/>
      <c r="AA148" s="14"/>
      <c r="AB148" s="14"/>
    </row>
    <row r="149">
      <c r="A149" s="4" t="s">
        <v>603</v>
      </c>
      <c r="B149" s="13"/>
      <c r="C149" s="12">
        <f>VLOOKUP(A149,'LHB v. RHP'!C:AH, 5, FALSE)</f>
        <v>81</v>
      </c>
      <c r="D149" s="22">
        <f>VLOOKUP(A149,'LHB v. RHP'!C:AH, 8, FALSE)</f>
        <v>275</v>
      </c>
      <c r="E149" s="22">
        <f>VLOOKUP(A149,'LHB v. RHP'!C:AH, 31, FALSE)</f>
        <v>44</v>
      </c>
      <c r="F149" s="15">
        <f>VLOOKUP(A149,'LHB v. RHP'!C:AH, 12, FALSE)</f>
        <v>7</v>
      </c>
      <c r="G149" s="15">
        <f>VLOOKUP(A149,'LHB v. RHP'!C:AH, 13, FALSE)</f>
        <v>0</v>
      </c>
      <c r="H149" s="15">
        <f>VLOOKUP(A149,'LHB v. RHP'!C:AH, 6, FALSE)</f>
        <v>12</v>
      </c>
      <c r="I149" s="15">
        <f>VLOOKUP(A149,'LHB v. RHP'!C:AH, 25, FALSE)</f>
        <v>2</v>
      </c>
      <c r="J149" s="15">
        <f>VLOOKUP(A149,'LHB v. RHP'!C:AH, 17, FALSE)</f>
        <v>26</v>
      </c>
      <c r="K149" s="23">
        <f>VLOOKUP(A149,'LHB v. RHP'!C:AH, 32, FALSE)</f>
        <v>0</v>
      </c>
      <c r="L149" s="17">
        <f t="shared" si="1"/>
        <v>3.395061728</v>
      </c>
      <c r="M149" s="17">
        <f t="shared" si="2"/>
        <v>0.3681818182</v>
      </c>
      <c r="N149" s="24">
        <f t="shared" si="3"/>
        <v>0.1742424242</v>
      </c>
      <c r="O149" s="24">
        <f t="shared" si="4"/>
        <v>0.02424242424</v>
      </c>
      <c r="P149" s="24">
        <f t="shared" si="5"/>
        <v>0.4393939394</v>
      </c>
      <c r="Q149" s="24">
        <f t="shared" si="6"/>
        <v>0.02424242424</v>
      </c>
      <c r="R149" s="24">
        <f t="shared" si="7"/>
        <v>0.1787878788</v>
      </c>
      <c r="S149" s="17">
        <f t="shared" si="8"/>
        <v>0.04545454545</v>
      </c>
      <c r="T149" s="17">
        <f t="shared" si="9"/>
        <v>1.254545455</v>
      </c>
      <c r="U149" s="37">
        <f t="shared" si="10"/>
        <v>3588.674985</v>
      </c>
      <c r="V149" s="14"/>
      <c r="W149" s="14"/>
      <c r="X149" s="14"/>
      <c r="Y149" s="14"/>
      <c r="Z149" s="14"/>
      <c r="AA149" s="14"/>
      <c r="AB149" s="14"/>
    </row>
    <row r="150">
      <c r="A150" s="4" t="s">
        <v>647</v>
      </c>
      <c r="B150" s="13"/>
      <c r="C150" s="12">
        <f>VLOOKUP(A150,'LHB v. RHP'!C:AH, 5, FALSE)</f>
        <v>42</v>
      </c>
      <c r="D150" s="22">
        <f>VLOOKUP(A150,'LHB v. RHP'!C:AH, 8, FALSE)</f>
        <v>132</v>
      </c>
      <c r="E150" s="22">
        <f>VLOOKUP(A150,'LHB v. RHP'!C:AH, 31, FALSE)</f>
        <v>24</v>
      </c>
      <c r="F150" s="15">
        <f>VLOOKUP(A150,'LHB v. RHP'!C:AH, 12, FALSE)</f>
        <v>5</v>
      </c>
      <c r="G150" s="15">
        <f>VLOOKUP(A150,'LHB v. RHP'!C:AH, 13, FALSE)</f>
        <v>0</v>
      </c>
      <c r="H150" s="15">
        <f>VLOOKUP(A150,'LHB v. RHP'!C:AH, 6, FALSE)</f>
        <v>1</v>
      </c>
      <c r="I150" s="15">
        <f>VLOOKUP(A150,'LHB v. RHP'!C:AH, 25, FALSE)</f>
        <v>3</v>
      </c>
      <c r="J150" s="15">
        <f>VLOOKUP(A150,'LHB v. RHP'!C:AH, 17, FALSE)</f>
        <v>8</v>
      </c>
      <c r="K150" s="23">
        <f>VLOOKUP(A150,'LHB v. RHP'!C:AH, 32, FALSE)</f>
        <v>4</v>
      </c>
      <c r="L150" s="17">
        <f t="shared" si="1"/>
        <v>3.142857143</v>
      </c>
      <c r="M150" s="17">
        <f t="shared" si="2"/>
        <v>0.3539651838</v>
      </c>
      <c r="N150" s="24">
        <f t="shared" si="3"/>
        <v>0.2030947776</v>
      </c>
      <c r="O150" s="24">
        <f t="shared" si="4"/>
        <v>0.03094777563</v>
      </c>
      <c r="P150" s="24">
        <f t="shared" si="5"/>
        <v>0.3481624758</v>
      </c>
      <c r="Q150" s="24">
        <f t="shared" si="6"/>
        <v>0.03481624758</v>
      </c>
      <c r="R150" s="24">
        <f t="shared" si="7"/>
        <v>0.1586073501</v>
      </c>
      <c r="S150" s="17">
        <f t="shared" si="8"/>
        <v>0.09671179884</v>
      </c>
      <c r="T150" s="17">
        <f t="shared" si="9"/>
        <v>1.226305609</v>
      </c>
      <c r="U150" s="37">
        <f t="shared" si="10"/>
        <v>3507.893834</v>
      </c>
      <c r="V150" s="14"/>
      <c r="W150" s="14"/>
      <c r="X150" s="14"/>
      <c r="Y150" s="14"/>
      <c r="Z150" s="14"/>
      <c r="AA150" s="14"/>
      <c r="AB150" s="14"/>
    </row>
    <row r="151">
      <c r="A151" s="4" t="s">
        <v>561</v>
      </c>
      <c r="B151" s="13"/>
      <c r="C151" s="12">
        <f>VLOOKUP(A151,'LHB v. RHP'!C:AH, 5, FALSE)</f>
        <v>121</v>
      </c>
      <c r="D151" s="22">
        <f>VLOOKUP(A151,'LHB v. RHP'!C:AH, 8, FALSE)</f>
        <v>391</v>
      </c>
      <c r="E151" s="22">
        <f>VLOOKUP(A151,'LHB v. RHP'!C:AH, 31, FALSE)</f>
        <v>50</v>
      </c>
      <c r="F151" s="15">
        <f>VLOOKUP(A151,'LHB v. RHP'!C:AH, 12, FALSE)</f>
        <v>22</v>
      </c>
      <c r="G151" s="15">
        <f>VLOOKUP(A151,'LHB v. RHP'!C:AH, 13, FALSE)</f>
        <v>6</v>
      </c>
      <c r="H151" s="15">
        <f>VLOOKUP(A151,'LHB v. RHP'!C:AH, 6, FALSE)</f>
        <v>8</v>
      </c>
      <c r="I151" s="15">
        <f>VLOOKUP(A151,'LHB v. RHP'!C:AH, 25, FALSE)</f>
        <v>4</v>
      </c>
      <c r="J151" s="15">
        <f>VLOOKUP(A151,'LHB v. RHP'!C:AH, 17, FALSE)</f>
        <v>39</v>
      </c>
      <c r="K151" s="23">
        <f>VLOOKUP(A151,'LHB v. RHP'!C:AH, 32, FALSE)</f>
        <v>5</v>
      </c>
      <c r="L151" s="17">
        <f t="shared" si="1"/>
        <v>3.231404959</v>
      </c>
      <c r="M151" s="17">
        <f t="shared" si="2"/>
        <v>0.3363402062</v>
      </c>
      <c r="N151" s="24">
        <f t="shared" si="3"/>
        <v>0.2448453608</v>
      </c>
      <c r="O151" s="24">
        <f t="shared" si="4"/>
        <v>0.0824742268</v>
      </c>
      <c r="P151" s="24">
        <f t="shared" si="5"/>
        <v>0.3221649485</v>
      </c>
      <c r="Q151" s="24">
        <f t="shared" si="6"/>
        <v>0.02577319588</v>
      </c>
      <c r="R151" s="24">
        <f t="shared" si="7"/>
        <v>0.1855670103</v>
      </c>
      <c r="S151" s="17">
        <f t="shared" si="8"/>
        <v>0.07087628866</v>
      </c>
      <c r="T151" s="17">
        <f t="shared" si="9"/>
        <v>1.268041237</v>
      </c>
      <c r="U151" s="37">
        <f t="shared" si="10"/>
        <v>3627.280184</v>
      </c>
      <c r="V151" s="14"/>
      <c r="W151" s="14"/>
      <c r="X151" s="14"/>
      <c r="Y151" s="14"/>
      <c r="Z151" s="14"/>
      <c r="AA151" s="14"/>
      <c r="AB151" s="14"/>
    </row>
    <row r="152">
      <c r="A152" s="4" t="s">
        <v>611</v>
      </c>
      <c r="B152" s="13"/>
      <c r="C152" s="12">
        <f>VLOOKUP(A152,'LHB v. RHP'!C:AH, 5, FALSE)</f>
        <v>34</v>
      </c>
      <c r="D152" s="22">
        <f>VLOOKUP(A152,'LHB v. RHP'!C:AH, 8, FALSE)</f>
        <v>104</v>
      </c>
      <c r="E152" s="22">
        <f>VLOOKUP(A152,'LHB v. RHP'!C:AH, 31, FALSE)</f>
        <v>14</v>
      </c>
      <c r="F152" s="15">
        <f>VLOOKUP(A152,'LHB v. RHP'!C:AH, 12, FALSE)</f>
        <v>3</v>
      </c>
      <c r="G152" s="15">
        <f>VLOOKUP(A152,'LHB v. RHP'!C:AH, 13, FALSE)</f>
        <v>1</v>
      </c>
      <c r="H152" s="15">
        <f>VLOOKUP(A152,'LHB v. RHP'!C:AH, 6, FALSE)</f>
        <v>0</v>
      </c>
      <c r="I152" s="15">
        <f>VLOOKUP(A152,'LHB v. RHP'!C:AH, 25, FALSE)</f>
        <v>1</v>
      </c>
      <c r="J152" s="15">
        <f>VLOOKUP(A152,'LHB v. RHP'!C:AH, 17, FALSE)</f>
        <v>12</v>
      </c>
      <c r="K152" s="23">
        <f>VLOOKUP(A152,'LHB v. RHP'!C:AH, 32, FALSE)</f>
        <v>4</v>
      </c>
      <c r="L152" s="17">
        <f t="shared" si="1"/>
        <v>3.058823529</v>
      </c>
      <c r="M152" s="17">
        <f t="shared" si="2"/>
        <v>0.3128834356</v>
      </c>
      <c r="N152" s="24">
        <f t="shared" si="3"/>
        <v>0.1942740286</v>
      </c>
      <c r="O152" s="24">
        <f t="shared" si="4"/>
        <v>0.0490797546</v>
      </c>
      <c r="P152" s="24">
        <f t="shared" si="5"/>
        <v>0.3476482618</v>
      </c>
      <c r="Q152" s="24">
        <f t="shared" si="6"/>
        <v>0.02862985685</v>
      </c>
      <c r="R152" s="24">
        <f t="shared" si="7"/>
        <v>0.1840490798</v>
      </c>
      <c r="S152" s="17">
        <f t="shared" si="8"/>
        <v>0.1022494888</v>
      </c>
      <c r="T152" s="17">
        <f t="shared" si="9"/>
        <v>1.218813906</v>
      </c>
      <c r="U152" s="37">
        <f t="shared" si="10"/>
        <v>3486.463531</v>
      </c>
      <c r="V152" s="14"/>
      <c r="W152" s="14"/>
      <c r="X152" s="14"/>
      <c r="Y152" s="14"/>
      <c r="Z152" s="14"/>
      <c r="AA152" s="14"/>
      <c r="AB152" s="14"/>
    </row>
    <row r="153">
      <c r="A153" s="4" t="s">
        <v>560</v>
      </c>
      <c r="B153" s="13"/>
      <c r="C153" s="12">
        <f>VLOOKUP(A153,'LHB v. RHP'!C:AH, 5, FALSE)</f>
        <v>134</v>
      </c>
      <c r="D153" s="22">
        <f>VLOOKUP(A153,'LHB v. RHP'!C:AH, 8, FALSE)</f>
        <v>413</v>
      </c>
      <c r="E153" s="22">
        <f>VLOOKUP(A153,'LHB v. RHP'!C:AH, 31, FALSE)</f>
        <v>48</v>
      </c>
      <c r="F153" s="15">
        <f>VLOOKUP(A153,'LHB v. RHP'!C:AH, 12, FALSE)</f>
        <v>21</v>
      </c>
      <c r="G153" s="15">
        <f>VLOOKUP(A153,'LHB v. RHP'!C:AH, 13, FALSE)</f>
        <v>1</v>
      </c>
      <c r="H153" s="15">
        <f>VLOOKUP(A153,'LHB v. RHP'!C:AH, 6, FALSE)</f>
        <v>15</v>
      </c>
      <c r="I153" s="15">
        <f>VLOOKUP(A153,'LHB v. RHP'!C:AH, 25, FALSE)</f>
        <v>6</v>
      </c>
      <c r="J153" s="15">
        <f>VLOOKUP(A153,'LHB v. RHP'!C:AH, 17, FALSE)</f>
        <v>44</v>
      </c>
      <c r="K153" s="23">
        <f>VLOOKUP(A153,'LHB v. RHP'!C:AH, 32, FALSE)</f>
        <v>4</v>
      </c>
      <c r="L153" s="17">
        <f t="shared" si="1"/>
        <v>3.082089552</v>
      </c>
      <c r="M153" s="17">
        <f t="shared" si="2"/>
        <v>0.3195488722</v>
      </c>
      <c r="N153" s="24">
        <f t="shared" si="3"/>
        <v>0.2318295739</v>
      </c>
      <c r="O153" s="24">
        <f t="shared" si="4"/>
        <v>0.03007518797</v>
      </c>
      <c r="P153" s="24">
        <f t="shared" si="5"/>
        <v>0.4010025063</v>
      </c>
      <c r="Q153" s="24">
        <f t="shared" si="6"/>
        <v>0.03007518797</v>
      </c>
      <c r="R153" s="24">
        <f t="shared" si="7"/>
        <v>0.1929824561</v>
      </c>
      <c r="S153" s="17">
        <f t="shared" si="8"/>
        <v>0.0626566416</v>
      </c>
      <c r="T153" s="17">
        <f t="shared" si="9"/>
        <v>1.268170426</v>
      </c>
      <c r="U153" s="37">
        <f t="shared" si="10"/>
        <v>3627.649734</v>
      </c>
      <c r="V153" s="14"/>
      <c r="W153" s="14"/>
      <c r="X153" s="14"/>
      <c r="Y153" s="14"/>
      <c r="Z153" s="14"/>
      <c r="AA153" s="14"/>
      <c r="AB153" s="14"/>
    </row>
    <row r="154">
      <c r="A154" s="4" t="s">
        <v>656</v>
      </c>
      <c r="B154" s="13"/>
      <c r="C154" s="12">
        <f>VLOOKUP(A154,'LHB v. RHP'!C:AH, 5, FALSE)</f>
        <v>13</v>
      </c>
      <c r="D154" s="22">
        <f>VLOOKUP(A154,'LHB v. RHP'!C:AH, 8, FALSE)</f>
        <v>45</v>
      </c>
      <c r="E154" s="22">
        <f>VLOOKUP(A154,'LHB v. RHP'!C:AH, 31, FALSE)</f>
        <v>4</v>
      </c>
      <c r="F154" s="15">
        <f>VLOOKUP(A154,'LHB v. RHP'!C:AH, 12, FALSE)</f>
        <v>0</v>
      </c>
      <c r="G154" s="15">
        <f>VLOOKUP(A154,'LHB v. RHP'!C:AH, 13, FALSE)</f>
        <v>0</v>
      </c>
      <c r="H154" s="15">
        <f>VLOOKUP(A154,'LHB v. RHP'!C:AH, 6, FALSE)</f>
        <v>1</v>
      </c>
      <c r="I154" s="15">
        <f>VLOOKUP(A154,'LHB v. RHP'!C:AH, 25, FALSE)</f>
        <v>0</v>
      </c>
      <c r="J154" s="15">
        <f>VLOOKUP(A154,'LHB v. RHP'!C:AH, 17, FALSE)</f>
        <v>4</v>
      </c>
      <c r="K154" s="23">
        <f>VLOOKUP(A154,'LHB v. RHP'!C:AH, 32, FALSE)</f>
        <v>0</v>
      </c>
      <c r="L154" s="17">
        <f t="shared" si="1"/>
        <v>3.461538462</v>
      </c>
      <c r="M154" s="17">
        <f t="shared" si="2"/>
        <v>0.2860465116</v>
      </c>
      <c r="N154" s="24">
        <f t="shared" si="3"/>
        <v>0.1860465116</v>
      </c>
      <c r="O154" s="24">
        <f t="shared" si="4"/>
        <v>0.03720930233</v>
      </c>
      <c r="P154" s="24">
        <f t="shared" si="5"/>
        <v>0.4186046512</v>
      </c>
      <c r="Q154" s="24">
        <f t="shared" si="6"/>
        <v>0.02790697674</v>
      </c>
      <c r="R154" s="24">
        <f t="shared" si="7"/>
        <v>0.1720930233</v>
      </c>
      <c r="S154" s="17">
        <f t="shared" si="8"/>
        <v>0.06976744186</v>
      </c>
      <c r="T154" s="17">
        <f t="shared" si="9"/>
        <v>1.197674419</v>
      </c>
      <c r="U154" s="37">
        <f t="shared" si="10"/>
        <v>3425.993224</v>
      </c>
      <c r="V154" s="14"/>
      <c r="W154" s="14"/>
      <c r="X154" s="14"/>
      <c r="Y154" s="14"/>
      <c r="Z154" s="14"/>
      <c r="AA154" s="14"/>
      <c r="AB154" s="14"/>
    </row>
    <row r="155">
      <c r="A155" s="4" t="s">
        <v>482</v>
      </c>
      <c r="B155" s="13"/>
      <c r="C155" s="12">
        <f>VLOOKUP(A155,'LHB v. RHP'!C:AH, 5, FALSE)</f>
        <v>170</v>
      </c>
      <c r="D155" s="22">
        <f>VLOOKUP(A155,'LHB v. RHP'!C:AH, 8, FALSE)</f>
        <v>471</v>
      </c>
      <c r="E155" s="22">
        <f>VLOOKUP(A155,'LHB v. RHP'!C:AH, 31, FALSE)</f>
        <v>50</v>
      </c>
      <c r="F155" s="15">
        <f>VLOOKUP(A155,'LHB v. RHP'!C:AH, 12, FALSE)</f>
        <v>23</v>
      </c>
      <c r="G155" s="15">
        <f>VLOOKUP(A155,'LHB v. RHP'!C:AH, 13, FALSE)</f>
        <v>3</v>
      </c>
      <c r="H155" s="15">
        <f>VLOOKUP(A155,'LHB v. RHP'!C:AH, 6, FALSE)</f>
        <v>20</v>
      </c>
      <c r="I155" s="15">
        <f>VLOOKUP(A155,'LHB v. RHP'!C:AH, 25, FALSE)</f>
        <v>7</v>
      </c>
      <c r="J155" s="15">
        <f>VLOOKUP(A155,'LHB v. RHP'!C:AH, 17, FALSE)</f>
        <v>49</v>
      </c>
      <c r="K155" s="23">
        <f>VLOOKUP(A155,'LHB v. RHP'!C:AH, 32, FALSE)</f>
        <v>0</v>
      </c>
      <c r="L155" s="17">
        <f t="shared" si="1"/>
        <v>2.770588235</v>
      </c>
      <c r="M155" s="17">
        <f t="shared" si="2"/>
        <v>0.3049065421</v>
      </c>
      <c r="N155" s="24">
        <f t="shared" si="3"/>
        <v>0.2278037383</v>
      </c>
      <c r="O155" s="24">
        <f t="shared" si="4"/>
        <v>0.04672897196</v>
      </c>
      <c r="P155" s="24">
        <f t="shared" si="5"/>
        <v>0.4322429907</v>
      </c>
      <c r="Q155" s="24">
        <f t="shared" si="6"/>
        <v>0.03037383178</v>
      </c>
      <c r="R155" s="24">
        <f t="shared" si="7"/>
        <v>0.191588785</v>
      </c>
      <c r="S155" s="17">
        <f t="shared" si="8"/>
        <v>0.03504672897</v>
      </c>
      <c r="T155" s="17">
        <f t="shared" si="9"/>
        <v>1.268691589</v>
      </c>
      <c r="U155" s="37">
        <f t="shared" si="10"/>
        <v>3629.14054</v>
      </c>
      <c r="V155" s="14"/>
      <c r="W155" s="14"/>
      <c r="X155" s="14"/>
      <c r="Y155" s="14"/>
      <c r="Z155" s="14"/>
      <c r="AA155" s="14"/>
      <c r="AB155" s="14"/>
    </row>
    <row r="156">
      <c r="A156" s="4" t="s">
        <v>633</v>
      </c>
      <c r="B156" s="13"/>
      <c r="C156" s="12">
        <f>VLOOKUP(A156,'LHB v. RHP'!C:AH, 5, FALSE)</f>
        <v>38</v>
      </c>
      <c r="D156" s="22">
        <f>VLOOKUP(A156,'LHB v. RHP'!C:AH, 8, FALSE)</f>
        <v>96</v>
      </c>
      <c r="E156" s="22">
        <f>VLOOKUP(A156,'LHB v. RHP'!C:AH, 31, FALSE)</f>
        <v>6</v>
      </c>
      <c r="F156" s="15">
        <f>VLOOKUP(A156,'LHB v. RHP'!C:AH, 12, FALSE)</f>
        <v>1</v>
      </c>
      <c r="G156" s="15">
        <f>VLOOKUP(A156,'LHB v. RHP'!C:AH, 13, FALSE)</f>
        <v>1</v>
      </c>
      <c r="H156" s="15">
        <f>VLOOKUP(A156,'LHB v. RHP'!C:AH, 6, FALSE)</f>
        <v>3</v>
      </c>
      <c r="I156" s="15">
        <f>VLOOKUP(A156,'LHB v. RHP'!C:AH, 25, FALSE)</f>
        <v>0</v>
      </c>
      <c r="J156" s="15">
        <f>VLOOKUP(A156,'LHB v. RHP'!C:AH, 17, FALSE)</f>
        <v>11</v>
      </c>
      <c r="K156" s="23">
        <f>VLOOKUP(A156,'LHB v. RHP'!C:AH, 32, FALSE)</f>
        <v>3</v>
      </c>
      <c r="L156" s="17">
        <f t="shared" si="1"/>
        <v>2.526315789</v>
      </c>
      <c r="M156" s="17">
        <f t="shared" si="2"/>
        <v>0.2681912682</v>
      </c>
      <c r="N156" s="24">
        <f t="shared" si="3"/>
        <v>0.1767151767</v>
      </c>
      <c r="O156" s="24">
        <f t="shared" si="4"/>
        <v>0.0498960499</v>
      </c>
      <c r="P156" s="24">
        <f t="shared" si="5"/>
        <v>0.4158004158</v>
      </c>
      <c r="Q156" s="24">
        <f t="shared" si="6"/>
        <v>0.02494802495</v>
      </c>
      <c r="R156" s="24">
        <f t="shared" si="7"/>
        <v>0.182952183</v>
      </c>
      <c r="S156" s="17">
        <f t="shared" si="8"/>
        <v>0.09355509356</v>
      </c>
      <c r="T156" s="17">
        <f t="shared" si="9"/>
        <v>1.212058212</v>
      </c>
      <c r="U156" s="37">
        <f t="shared" si="10"/>
        <v>3467.138612</v>
      </c>
      <c r="V156" s="14"/>
      <c r="W156" s="14"/>
      <c r="X156" s="14"/>
      <c r="Y156" s="14"/>
      <c r="Z156" s="14"/>
      <c r="AA156" s="14"/>
      <c r="AB156" s="14"/>
    </row>
    <row r="157">
      <c r="A157" s="4" t="s">
        <v>502</v>
      </c>
      <c r="B157" s="13"/>
      <c r="C157" s="12">
        <f>VLOOKUP(A157,'LHB v. RHP'!C:AH, 5, FALSE)</f>
        <v>159</v>
      </c>
      <c r="D157" s="22">
        <f>VLOOKUP(A157,'LHB v. RHP'!C:AH, 8, FALSE)</f>
        <v>434</v>
      </c>
      <c r="E157" s="22">
        <f>VLOOKUP(A157,'LHB v. RHP'!C:AH, 31, FALSE)</f>
        <v>75</v>
      </c>
      <c r="F157" s="15">
        <f>VLOOKUP(A157,'LHB v. RHP'!C:AH, 12, FALSE)</f>
        <v>23</v>
      </c>
      <c r="G157" s="15">
        <f>VLOOKUP(A157,'LHB v. RHP'!C:AH, 13, FALSE)</f>
        <v>5</v>
      </c>
      <c r="H157" s="15">
        <f>VLOOKUP(A157,'LHB v. RHP'!C:AH, 6, FALSE)</f>
        <v>7</v>
      </c>
      <c r="I157" s="15">
        <f>VLOOKUP(A157,'LHB v. RHP'!C:AH, 25, FALSE)</f>
        <v>1</v>
      </c>
      <c r="J157" s="15">
        <f>VLOOKUP(A157,'LHB v. RHP'!C:AH, 17, FALSE)</f>
        <v>29</v>
      </c>
      <c r="K157" s="23">
        <f>VLOOKUP(A157,'LHB v. RHP'!C:AH, 32, FALSE)</f>
        <v>8</v>
      </c>
      <c r="L157" s="17">
        <f t="shared" si="1"/>
        <v>2.729559748</v>
      </c>
      <c r="M157" s="17">
        <f t="shared" si="2"/>
        <v>0.4102564103</v>
      </c>
      <c r="N157" s="24">
        <f t="shared" si="3"/>
        <v>0.2380952381</v>
      </c>
      <c r="O157" s="24">
        <f t="shared" si="4"/>
        <v>0.06837606838</v>
      </c>
      <c r="P157" s="24">
        <f t="shared" si="5"/>
        <v>0.293040293</v>
      </c>
      <c r="Q157" s="24">
        <f t="shared" si="6"/>
        <v>0.01709401709</v>
      </c>
      <c r="R157" s="24">
        <f t="shared" si="7"/>
        <v>0.1514041514</v>
      </c>
      <c r="S157" s="17">
        <f t="shared" si="8"/>
        <v>0.08547008547</v>
      </c>
      <c r="T157" s="17">
        <f t="shared" si="9"/>
        <v>1.263736264</v>
      </c>
      <c r="U157" s="37">
        <f t="shared" si="10"/>
        <v>3614.965644</v>
      </c>
      <c r="V157" s="14"/>
      <c r="W157" s="14"/>
      <c r="X157" s="14"/>
      <c r="Y157" s="14"/>
      <c r="Z157" s="14"/>
      <c r="AA157" s="14"/>
      <c r="AB157" s="14"/>
    </row>
    <row r="158">
      <c r="A158" s="4" t="s">
        <v>583</v>
      </c>
      <c r="B158" s="13"/>
      <c r="C158" s="12">
        <f>VLOOKUP(A158,'LHB v. RHP'!C:AH, 5, FALSE)</f>
        <v>136</v>
      </c>
      <c r="D158" s="22">
        <f>VLOOKUP(A158,'LHB v. RHP'!C:AH, 8, FALSE)</f>
        <v>372</v>
      </c>
      <c r="E158" s="22">
        <f>VLOOKUP(A158,'LHB v. RHP'!C:AH, 31, FALSE)</f>
        <v>41</v>
      </c>
      <c r="F158" s="15">
        <f>VLOOKUP(A158,'LHB v. RHP'!C:AH, 12, FALSE)</f>
        <v>11</v>
      </c>
      <c r="G158" s="15">
        <f>VLOOKUP(A158,'LHB v. RHP'!C:AH, 13, FALSE)</f>
        <v>0</v>
      </c>
      <c r="H158" s="15">
        <f>VLOOKUP(A158,'LHB v. RHP'!C:AH, 6, FALSE)</f>
        <v>22</v>
      </c>
      <c r="I158" s="15">
        <f>VLOOKUP(A158,'LHB v. RHP'!C:AH, 25, FALSE)</f>
        <v>7</v>
      </c>
      <c r="J158" s="15">
        <f>VLOOKUP(A158,'LHB v. RHP'!C:AH, 17, FALSE)</f>
        <v>30</v>
      </c>
      <c r="K158" s="23">
        <f>VLOOKUP(A158,'LHB v. RHP'!C:AH, 32, FALSE)</f>
        <v>-1</v>
      </c>
      <c r="L158" s="17">
        <f t="shared" si="1"/>
        <v>2.735294118</v>
      </c>
      <c r="M158" s="17">
        <f t="shared" si="2"/>
        <v>0.3091149273</v>
      </c>
      <c r="N158" s="24">
        <f t="shared" si="3"/>
        <v>0.178335535</v>
      </c>
      <c r="O158" s="24">
        <f t="shared" si="4"/>
        <v>0.02113606341</v>
      </c>
      <c r="P158" s="24">
        <f t="shared" si="5"/>
        <v>0.5151915456</v>
      </c>
      <c r="Q158" s="24">
        <f t="shared" si="6"/>
        <v>0.03434610304</v>
      </c>
      <c r="R158" s="24">
        <f t="shared" si="7"/>
        <v>0.1664464993</v>
      </c>
      <c r="S158" s="17">
        <f t="shared" si="8"/>
        <v>0.03302509908</v>
      </c>
      <c r="T158" s="17">
        <f t="shared" si="9"/>
        <v>1.257595773</v>
      </c>
      <c r="U158" s="37">
        <f t="shared" si="10"/>
        <v>3597.400536</v>
      </c>
      <c r="V158" s="14"/>
      <c r="W158" s="14"/>
      <c r="X158" s="14"/>
      <c r="Y158" s="14"/>
      <c r="Z158" s="14"/>
      <c r="AA158" s="14"/>
      <c r="AB158" s="14"/>
    </row>
    <row r="159">
      <c r="A159" s="4" t="s">
        <v>491</v>
      </c>
      <c r="B159" s="13"/>
      <c r="C159" s="12">
        <f>VLOOKUP(A159,'LHB v. RHP'!C:AH, 5, FALSE)</f>
        <v>132</v>
      </c>
      <c r="D159" s="22">
        <f>VLOOKUP(A159,'LHB v. RHP'!C:AH, 8, FALSE)</f>
        <v>452</v>
      </c>
      <c r="E159" s="22">
        <f>VLOOKUP(A159,'LHB v. RHP'!C:AH, 31, FALSE)</f>
        <v>64</v>
      </c>
      <c r="F159" s="15">
        <f>VLOOKUP(A159,'LHB v. RHP'!C:AH, 12, FALSE)</f>
        <v>11</v>
      </c>
      <c r="G159" s="15">
        <f>VLOOKUP(A159,'LHB v. RHP'!C:AH, 13, FALSE)</f>
        <v>2</v>
      </c>
      <c r="H159" s="15">
        <f>VLOOKUP(A159,'LHB v. RHP'!C:AH, 6, FALSE)</f>
        <v>7</v>
      </c>
      <c r="I159" s="15">
        <f>VLOOKUP(A159,'LHB v. RHP'!C:AH, 25, FALSE)</f>
        <v>1</v>
      </c>
      <c r="J159" s="15">
        <f>VLOOKUP(A159,'LHB v. RHP'!C:AH, 17, FALSE)</f>
        <v>47</v>
      </c>
      <c r="K159" s="23">
        <f>VLOOKUP(A159,'LHB v. RHP'!C:AH, 32, FALSE)</f>
        <v>29</v>
      </c>
      <c r="L159" s="17">
        <f t="shared" si="1"/>
        <v>3.424242424</v>
      </c>
      <c r="M159" s="17">
        <f t="shared" si="2"/>
        <v>0.3620071685</v>
      </c>
      <c r="N159" s="24">
        <f t="shared" si="3"/>
        <v>0.1612903226</v>
      </c>
      <c r="O159" s="24">
        <f t="shared" si="4"/>
        <v>0.03823178017</v>
      </c>
      <c r="P159" s="24">
        <f t="shared" si="5"/>
        <v>0.2867383513</v>
      </c>
      <c r="Q159" s="24">
        <f t="shared" si="6"/>
        <v>0.01672640382</v>
      </c>
      <c r="R159" s="24">
        <f t="shared" si="7"/>
        <v>0.1911589008</v>
      </c>
      <c r="S159" s="17">
        <f t="shared" si="8"/>
        <v>0.2090800478</v>
      </c>
      <c r="T159" s="17">
        <f t="shared" si="9"/>
        <v>1.265232975</v>
      </c>
      <c r="U159" s="37">
        <f t="shared" si="10"/>
        <v>3619.247044</v>
      </c>
      <c r="V159" s="14"/>
      <c r="W159" s="14"/>
      <c r="X159" s="14"/>
      <c r="Y159" s="14"/>
      <c r="Z159" s="14"/>
      <c r="AA159" s="14"/>
      <c r="AB159" s="14"/>
    </row>
    <row r="160">
      <c r="A160" s="4" t="s">
        <v>474</v>
      </c>
      <c r="B160" s="13"/>
      <c r="C160" s="12">
        <f>VLOOKUP(A160,'LHB v. RHP'!C:AH, 5, FALSE)</f>
        <v>87</v>
      </c>
      <c r="D160" s="22">
        <f>VLOOKUP(A160,'LHB v. RHP'!C:AH, 8, FALSE)</f>
        <v>260</v>
      </c>
      <c r="E160" s="22">
        <f>VLOOKUP(A160,'LHB v. RHP'!C:AH, 31, FALSE)</f>
        <v>34</v>
      </c>
      <c r="F160" s="15">
        <f>VLOOKUP(A160,'LHB v. RHP'!C:AH, 12, FALSE)</f>
        <v>10</v>
      </c>
      <c r="G160" s="15">
        <f>VLOOKUP(A160,'LHB v. RHP'!C:AH, 13, FALSE)</f>
        <v>2</v>
      </c>
      <c r="H160" s="15">
        <f>VLOOKUP(A160,'LHB v. RHP'!C:AH, 6, FALSE)</f>
        <v>5</v>
      </c>
      <c r="I160" s="15">
        <f>VLOOKUP(A160,'LHB v. RHP'!C:AH, 25, FALSE)</f>
        <v>4</v>
      </c>
      <c r="J160" s="15">
        <f>VLOOKUP(A160,'LHB v. RHP'!C:AH, 17, FALSE)</f>
        <v>28</v>
      </c>
      <c r="K160" s="23">
        <f>VLOOKUP(A160,'LHB v. RHP'!C:AH, 32, FALSE)</f>
        <v>7</v>
      </c>
      <c r="L160" s="17">
        <f t="shared" si="1"/>
        <v>2.988505747</v>
      </c>
      <c r="M160" s="17">
        <f t="shared" si="2"/>
        <v>0.3302325581</v>
      </c>
      <c r="N160" s="24">
        <f t="shared" si="3"/>
        <v>0.2015503876</v>
      </c>
      <c r="O160" s="24">
        <f t="shared" si="4"/>
        <v>0.0496124031</v>
      </c>
      <c r="P160" s="24">
        <f t="shared" si="5"/>
        <v>0.3410852713</v>
      </c>
      <c r="Q160" s="24">
        <f t="shared" si="6"/>
        <v>0.03100775194</v>
      </c>
      <c r="R160" s="24">
        <f t="shared" si="7"/>
        <v>0.1891472868</v>
      </c>
      <c r="S160" s="17">
        <f t="shared" si="8"/>
        <v>0.1007751938</v>
      </c>
      <c r="T160" s="17">
        <f t="shared" si="9"/>
        <v>1.243410853</v>
      </c>
      <c r="U160" s="37">
        <f t="shared" si="10"/>
        <v>3556.824033</v>
      </c>
      <c r="V160" s="14"/>
      <c r="W160" s="14"/>
      <c r="X160" s="14"/>
      <c r="Y160" s="14"/>
      <c r="Z160" s="14"/>
      <c r="AA160" s="14"/>
      <c r="AB160" s="14"/>
    </row>
    <row r="161">
      <c r="A161" s="4" t="s">
        <v>149</v>
      </c>
      <c r="B161" s="13"/>
      <c r="C161" s="12">
        <f>VLOOKUP(A161,'LHB v. RHP'!C:AH, 5, FALSE)</f>
        <v>46</v>
      </c>
      <c r="D161" s="22">
        <f>VLOOKUP(A161,'LHB v. RHP'!C:AH, 8, FALSE)</f>
        <v>121</v>
      </c>
      <c r="E161" s="22">
        <f>VLOOKUP(A161,'LHB v. RHP'!C:AH, 31, FALSE)</f>
        <v>12</v>
      </c>
      <c r="F161" s="15">
        <f>VLOOKUP(A161,'LHB v. RHP'!C:AH, 12, FALSE)</f>
        <v>3</v>
      </c>
      <c r="G161" s="15">
        <f>VLOOKUP(A161,'LHB v. RHP'!C:AH, 13, FALSE)</f>
        <v>2</v>
      </c>
      <c r="H161" s="15">
        <f>VLOOKUP(A161,'LHB v. RHP'!C:AH, 6, FALSE)</f>
        <v>4</v>
      </c>
      <c r="I161" s="15">
        <f>VLOOKUP(A161,'LHB v. RHP'!C:AH, 25, FALSE)</f>
        <v>3</v>
      </c>
      <c r="J161" s="15">
        <f>VLOOKUP(A161,'LHB v. RHP'!C:AH, 17, FALSE)</f>
        <v>9</v>
      </c>
      <c r="K161" s="23">
        <f>VLOOKUP(A161,'LHB v. RHP'!C:AH, 32, FALSE)</f>
        <v>0</v>
      </c>
      <c r="L161" s="17">
        <f t="shared" si="1"/>
        <v>2.630434783</v>
      </c>
      <c r="M161" s="17">
        <f t="shared" si="2"/>
        <v>0.290513834</v>
      </c>
      <c r="N161" s="24">
        <f t="shared" si="3"/>
        <v>0.1877470356</v>
      </c>
      <c r="O161" s="24">
        <f t="shared" si="4"/>
        <v>0.06324110672</v>
      </c>
      <c r="P161" s="24">
        <f t="shared" si="5"/>
        <v>0.4150197628</v>
      </c>
      <c r="Q161" s="24">
        <f t="shared" si="6"/>
        <v>0.03557312253</v>
      </c>
      <c r="R161" s="24">
        <f t="shared" si="7"/>
        <v>0.1660079051</v>
      </c>
      <c r="S161" s="17">
        <f t="shared" si="8"/>
        <v>0.05928853755</v>
      </c>
      <c r="T161" s="17">
        <f t="shared" si="9"/>
        <v>1.217391304</v>
      </c>
      <c r="U161" s="37">
        <f t="shared" si="10"/>
        <v>3482.394125</v>
      </c>
      <c r="V161" s="14"/>
      <c r="W161" s="14"/>
      <c r="X161" s="14"/>
      <c r="Y161" s="14"/>
      <c r="Z161" s="14"/>
      <c r="AA161" s="14"/>
      <c r="AB161" s="14"/>
    </row>
    <row r="162">
      <c r="A162" s="4" t="s">
        <v>600</v>
      </c>
      <c r="B162" s="13"/>
      <c r="C162" s="12">
        <f>VLOOKUP(A162,'LHB v. RHP'!C:AH, 5, FALSE)</f>
        <v>107</v>
      </c>
      <c r="D162" s="22">
        <f>VLOOKUP(A162,'LHB v. RHP'!C:AH, 8, FALSE)</f>
        <v>232</v>
      </c>
      <c r="E162" s="22">
        <f>VLOOKUP(A162,'LHB v. RHP'!C:AH, 31, FALSE)</f>
        <v>32</v>
      </c>
      <c r="F162" s="15">
        <f>VLOOKUP(A162,'LHB v. RHP'!C:AH, 12, FALSE)</f>
        <v>10</v>
      </c>
      <c r="G162" s="15">
        <f>VLOOKUP(A162,'LHB v. RHP'!C:AH, 13, FALSE)</f>
        <v>0</v>
      </c>
      <c r="H162" s="15">
        <f>VLOOKUP(A162,'LHB v. RHP'!C:AH, 6, FALSE)</f>
        <v>8</v>
      </c>
      <c r="I162" s="15">
        <f>VLOOKUP(A162,'LHB v. RHP'!C:AH, 25, FALSE)</f>
        <v>3</v>
      </c>
      <c r="J162" s="15">
        <f>VLOOKUP(A162,'LHB v. RHP'!C:AH, 17, FALSE)</f>
        <v>16</v>
      </c>
      <c r="K162" s="23">
        <f>VLOOKUP(A162,'LHB v. RHP'!C:AH, 32, FALSE)</f>
        <v>3</v>
      </c>
      <c r="L162" s="17">
        <f t="shared" si="1"/>
        <v>2.168224299</v>
      </c>
      <c r="M162" s="17">
        <f t="shared" si="2"/>
        <v>0.3354943274</v>
      </c>
      <c r="N162" s="24">
        <f t="shared" si="3"/>
        <v>0.2106969206</v>
      </c>
      <c r="O162" s="24">
        <f t="shared" si="4"/>
        <v>0.02593192869</v>
      </c>
      <c r="P162" s="24">
        <f t="shared" si="5"/>
        <v>0.4051863857</v>
      </c>
      <c r="Q162" s="24">
        <f t="shared" si="6"/>
        <v>0.02917341977</v>
      </c>
      <c r="R162" s="24">
        <f t="shared" si="7"/>
        <v>0.1588330632</v>
      </c>
      <c r="S162" s="17">
        <f t="shared" si="8"/>
        <v>0.07293354943</v>
      </c>
      <c r="T162" s="17">
        <f t="shared" si="9"/>
        <v>1.238249595</v>
      </c>
      <c r="U162" s="37">
        <f t="shared" si="10"/>
        <v>3542.060059</v>
      </c>
      <c r="V162" s="14"/>
      <c r="W162" s="14"/>
      <c r="X162" s="14"/>
      <c r="Y162" s="14"/>
      <c r="Z162" s="14"/>
      <c r="AA162" s="14"/>
      <c r="AB162" s="14"/>
    </row>
    <row r="163">
      <c r="A163" s="4" t="s">
        <v>77</v>
      </c>
      <c r="B163" s="13"/>
      <c r="C163" s="12">
        <f>VLOOKUP(A163,'LHB v. RHP'!C:AH, 5, FALSE)</f>
        <v>117</v>
      </c>
      <c r="D163" s="22">
        <f>VLOOKUP(A163,'LHB v. RHP'!C:AH, 8, FALSE)</f>
        <v>298</v>
      </c>
      <c r="E163" s="22">
        <f>VLOOKUP(A163,'LHB v. RHP'!C:AH, 31, FALSE)</f>
        <v>49</v>
      </c>
      <c r="F163" s="15">
        <f>VLOOKUP(A163,'LHB v. RHP'!C:AH, 12, FALSE)</f>
        <v>12</v>
      </c>
      <c r="G163" s="15">
        <f>VLOOKUP(A163,'LHB v. RHP'!C:AH, 13, FALSE)</f>
        <v>0</v>
      </c>
      <c r="H163" s="15">
        <f>VLOOKUP(A163,'LHB v. RHP'!C:AH, 6, FALSE)</f>
        <v>10</v>
      </c>
      <c r="I163" s="15">
        <f>VLOOKUP(A163,'LHB v. RHP'!C:AH, 25, FALSE)</f>
        <v>2</v>
      </c>
      <c r="J163" s="15">
        <f>VLOOKUP(A163,'LHB v. RHP'!C:AH, 17, FALSE)</f>
        <v>28</v>
      </c>
      <c r="K163" s="23">
        <f>VLOOKUP(A163,'LHB v. RHP'!C:AH, 32, FALSE)</f>
        <v>0</v>
      </c>
      <c r="L163" s="17">
        <f t="shared" si="1"/>
        <v>2.547008547</v>
      </c>
      <c r="M163" s="17">
        <f t="shared" si="2"/>
        <v>0.3777452416</v>
      </c>
      <c r="N163" s="24">
        <f t="shared" si="3"/>
        <v>0.2049780381</v>
      </c>
      <c r="O163" s="24">
        <f t="shared" si="4"/>
        <v>0.02342606149</v>
      </c>
      <c r="P163" s="24">
        <f t="shared" si="5"/>
        <v>0.3953147877</v>
      </c>
      <c r="Q163" s="24">
        <f t="shared" si="6"/>
        <v>0.02342606149</v>
      </c>
      <c r="R163" s="24">
        <f t="shared" si="7"/>
        <v>0.1786237189</v>
      </c>
      <c r="S163" s="17">
        <f t="shared" si="8"/>
        <v>0.0439238653</v>
      </c>
      <c r="T163" s="17">
        <f t="shared" si="9"/>
        <v>1.247437775</v>
      </c>
      <c r="U163" s="37">
        <f t="shared" si="10"/>
        <v>3568.343196</v>
      </c>
      <c r="V163" s="14"/>
      <c r="W163" s="14"/>
      <c r="X163" s="14"/>
      <c r="Y163" s="14"/>
      <c r="Z163" s="14"/>
      <c r="AA163" s="14"/>
      <c r="AB163" s="14"/>
    </row>
    <row r="164">
      <c r="A164" s="4" t="s">
        <v>658</v>
      </c>
      <c r="B164" s="13"/>
      <c r="C164" s="12">
        <f>VLOOKUP(A164,'LHB v. RHP'!C:AH, 5, FALSE)</f>
        <v>20</v>
      </c>
      <c r="D164" s="22">
        <f>VLOOKUP(A164,'LHB v. RHP'!C:AH, 8, FALSE)</f>
        <v>39</v>
      </c>
      <c r="E164" s="22">
        <f>VLOOKUP(A164,'LHB v. RHP'!C:AH, 31, FALSE)</f>
        <v>4</v>
      </c>
      <c r="F164" s="15">
        <f>VLOOKUP(A164,'LHB v. RHP'!C:AH, 12, FALSE)</f>
        <v>1</v>
      </c>
      <c r="G164" s="15">
        <f>VLOOKUP(A164,'LHB v. RHP'!C:AH, 13, FALSE)</f>
        <v>0</v>
      </c>
      <c r="H164" s="15">
        <f>VLOOKUP(A164,'LHB v. RHP'!C:AH, 6, FALSE)</f>
        <v>0</v>
      </c>
      <c r="I164" s="15">
        <f>VLOOKUP(A164,'LHB v. RHP'!C:AH, 25, FALSE)</f>
        <v>1</v>
      </c>
      <c r="J164" s="15">
        <f>VLOOKUP(A164,'LHB v. RHP'!C:AH, 17, FALSE)</f>
        <v>1</v>
      </c>
      <c r="K164" s="23">
        <f>VLOOKUP(A164,'LHB v. RHP'!C:AH, 32, FALSE)</f>
        <v>0</v>
      </c>
      <c r="L164" s="17">
        <f t="shared" si="1"/>
        <v>1.95</v>
      </c>
      <c r="M164" s="17">
        <f t="shared" si="2"/>
        <v>0.2900943396</v>
      </c>
      <c r="N164" s="24">
        <f t="shared" si="3"/>
        <v>0.2004716981</v>
      </c>
      <c r="O164" s="24">
        <f t="shared" si="4"/>
        <v>0.03773584906</v>
      </c>
      <c r="P164" s="24">
        <f t="shared" si="5"/>
        <v>0.4009433962</v>
      </c>
      <c r="Q164" s="24">
        <f t="shared" si="6"/>
        <v>0.03301886792</v>
      </c>
      <c r="R164" s="24">
        <f t="shared" si="7"/>
        <v>0.1603773585</v>
      </c>
      <c r="S164" s="17">
        <f t="shared" si="8"/>
        <v>0.07075471698</v>
      </c>
      <c r="T164" s="17">
        <f t="shared" si="9"/>
        <v>1.193396226</v>
      </c>
      <c r="U164" s="37">
        <f t="shared" si="10"/>
        <v>3413.755292</v>
      </c>
      <c r="V164" s="14"/>
      <c r="W164" s="14"/>
      <c r="X164" s="14"/>
      <c r="Y164" s="14"/>
      <c r="Z164" s="14"/>
      <c r="AA164" s="14"/>
      <c r="AB164" s="14"/>
    </row>
    <row r="165">
      <c r="A165" s="4" t="s">
        <v>194</v>
      </c>
      <c r="B165" s="13"/>
      <c r="C165" s="12">
        <f>VLOOKUP(A165,'LHB v. RHP'!C:AH, 5, FALSE)</f>
        <v>144</v>
      </c>
      <c r="D165" s="22">
        <f>VLOOKUP(A165,'LHB v. RHP'!C:AH, 8, FALSE)</f>
        <v>446</v>
      </c>
      <c r="E165" s="22">
        <f>VLOOKUP(A165,'LHB v. RHP'!C:AH, 31, FALSE)</f>
        <v>36</v>
      </c>
      <c r="F165" s="15">
        <f>VLOOKUP(A165,'LHB v. RHP'!C:AH, 12, FALSE)</f>
        <v>14</v>
      </c>
      <c r="G165" s="15">
        <f>VLOOKUP(A165,'LHB v. RHP'!C:AH, 13, FALSE)</f>
        <v>0</v>
      </c>
      <c r="H165" s="15">
        <f>VLOOKUP(A165,'LHB v. RHP'!C:AH, 6, FALSE)</f>
        <v>24</v>
      </c>
      <c r="I165" s="15">
        <f>VLOOKUP(A165,'LHB v. RHP'!C:AH, 25, FALSE)</f>
        <v>6</v>
      </c>
      <c r="J165" s="15">
        <f>VLOOKUP(A165,'LHB v. RHP'!C:AH, 17, FALSE)</f>
        <v>67</v>
      </c>
      <c r="K165" s="23">
        <f>VLOOKUP(A165,'LHB v. RHP'!C:AH, 32, FALSE)</f>
        <v>0</v>
      </c>
      <c r="L165" s="17">
        <f t="shared" si="1"/>
        <v>3.097222222</v>
      </c>
      <c r="M165" s="17">
        <f t="shared" si="2"/>
        <v>0.2635379061</v>
      </c>
      <c r="N165" s="24">
        <f t="shared" si="3"/>
        <v>0.1805054152</v>
      </c>
      <c r="O165" s="24">
        <f t="shared" si="4"/>
        <v>0.01925391095</v>
      </c>
      <c r="P165" s="24">
        <f t="shared" si="5"/>
        <v>0.4933814681</v>
      </c>
      <c r="Q165" s="24">
        <f t="shared" si="6"/>
        <v>0.02888086643</v>
      </c>
      <c r="R165" s="24">
        <f t="shared" si="7"/>
        <v>0.2406738869</v>
      </c>
      <c r="S165" s="17">
        <f t="shared" si="8"/>
        <v>0.03610108303</v>
      </c>
      <c r="T165" s="17">
        <f t="shared" si="9"/>
        <v>1.262334537</v>
      </c>
      <c r="U165" s="37">
        <f t="shared" si="10"/>
        <v>3610.955951</v>
      </c>
      <c r="V165" s="14"/>
      <c r="W165" s="14"/>
      <c r="X165" s="14"/>
      <c r="Y165" s="14"/>
      <c r="Z165" s="14"/>
      <c r="AA165" s="14"/>
      <c r="AB165" s="14"/>
    </row>
    <row r="166">
      <c r="A166" s="4" t="s">
        <v>618</v>
      </c>
      <c r="B166" s="13"/>
      <c r="C166" s="12">
        <f>VLOOKUP(A166,'LHB v. RHP'!C:AH, 5, FALSE)</f>
        <v>37</v>
      </c>
      <c r="D166" s="22">
        <f>VLOOKUP(A166,'LHB v. RHP'!C:AH, 8, FALSE)</f>
        <v>97</v>
      </c>
      <c r="E166" s="22">
        <f>VLOOKUP(A166,'LHB v. RHP'!C:AH, 31, FALSE)</f>
        <v>9</v>
      </c>
      <c r="F166" s="15">
        <f>VLOOKUP(A166,'LHB v. RHP'!C:AH, 12, FALSE)</f>
        <v>5</v>
      </c>
      <c r="G166" s="15">
        <f>VLOOKUP(A166,'LHB v. RHP'!C:AH, 13, FALSE)</f>
        <v>1</v>
      </c>
      <c r="H166" s="15">
        <f>VLOOKUP(A166,'LHB v. RHP'!C:AH, 6, FALSE)</f>
        <v>2</v>
      </c>
      <c r="I166" s="15">
        <f>VLOOKUP(A166,'LHB v. RHP'!C:AH, 25, FALSE)</f>
        <v>2</v>
      </c>
      <c r="J166" s="15">
        <f>VLOOKUP(A166,'LHB v. RHP'!C:AH, 17, FALSE)</f>
        <v>7</v>
      </c>
      <c r="K166" s="23">
        <f>VLOOKUP(A166,'LHB v. RHP'!C:AH, 32, FALSE)</f>
        <v>0</v>
      </c>
      <c r="L166" s="17">
        <f t="shared" si="1"/>
        <v>2.621621622</v>
      </c>
      <c r="M166" s="17">
        <f t="shared" si="2"/>
        <v>0.2863070539</v>
      </c>
      <c r="N166" s="24">
        <f t="shared" si="3"/>
        <v>0.2178423237</v>
      </c>
      <c r="O166" s="24">
        <f t="shared" si="4"/>
        <v>0.04979253112</v>
      </c>
      <c r="P166" s="24">
        <f t="shared" si="5"/>
        <v>0.3941908714</v>
      </c>
      <c r="Q166" s="24">
        <f t="shared" si="6"/>
        <v>0.03319502075</v>
      </c>
      <c r="R166" s="24">
        <f t="shared" si="7"/>
        <v>0.1659751037</v>
      </c>
      <c r="S166" s="17">
        <f t="shared" si="8"/>
        <v>0.0622406639</v>
      </c>
      <c r="T166" s="17">
        <f t="shared" si="9"/>
        <v>1.209543568</v>
      </c>
      <c r="U166" s="37">
        <f t="shared" si="10"/>
        <v>3459.945379</v>
      </c>
      <c r="V166" s="14"/>
      <c r="W166" s="14"/>
      <c r="X166" s="14"/>
      <c r="Y166" s="14"/>
      <c r="Z166" s="14"/>
      <c r="AA166" s="14"/>
      <c r="AB166" s="14"/>
    </row>
    <row r="167">
      <c r="A167" s="4" t="s">
        <v>642</v>
      </c>
      <c r="B167" s="13"/>
      <c r="C167" s="12">
        <f>VLOOKUP(A167,'LHB v. RHP'!C:AH, 5, FALSE)</f>
        <v>24</v>
      </c>
      <c r="D167" s="22">
        <f>VLOOKUP(A167,'LHB v. RHP'!C:AH, 8, FALSE)</f>
        <v>52</v>
      </c>
      <c r="E167" s="22">
        <f>VLOOKUP(A167,'LHB v. RHP'!C:AH, 31, FALSE)</f>
        <v>3</v>
      </c>
      <c r="F167" s="15">
        <f>VLOOKUP(A167,'LHB v. RHP'!C:AH, 12, FALSE)</f>
        <v>1</v>
      </c>
      <c r="G167" s="15">
        <f>VLOOKUP(A167,'LHB v. RHP'!C:AH, 13, FALSE)</f>
        <v>0</v>
      </c>
      <c r="H167" s="15">
        <f>VLOOKUP(A167,'LHB v. RHP'!C:AH, 6, FALSE)</f>
        <v>2</v>
      </c>
      <c r="I167" s="15">
        <f>VLOOKUP(A167,'LHB v. RHP'!C:AH, 25, FALSE)</f>
        <v>0</v>
      </c>
      <c r="J167" s="15">
        <f>VLOOKUP(A167,'LHB v. RHP'!C:AH, 17, FALSE)</f>
        <v>2</v>
      </c>
      <c r="K167" s="23">
        <f>VLOOKUP(A167,'LHB v. RHP'!C:AH, 32, FALSE)</f>
        <v>0</v>
      </c>
      <c r="L167" s="17">
        <f t="shared" si="1"/>
        <v>2.166666667</v>
      </c>
      <c r="M167" s="17">
        <f t="shared" si="2"/>
        <v>0.2745995423</v>
      </c>
      <c r="N167" s="24">
        <f t="shared" si="3"/>
        <v>0.1945080092</v>
      </c>
      <c r="O167" s="24">
        <f t="shared" si="4"/>
        <v>0.03661327231</v>
      </c>
      <c r="P167" s="24">
        <f t="shared" si="5"/>
        <v>0.4347826087</v>
      </c>
      <c r="Q167" s="24">
        <f t="shared" si="6"/>
        <v>0.02745995423</v>
      </c>
      <c r="R167" s="24">
        <f t="shared" si="7"/>
        <v>0.1601830664</v>
      </c>
      <c r="S167" s="17">
        <f t="shared" si="8"/>
        <v>0.06864988558</v>
      </c>
      <c r="T167" s="17">
        <f t="shared" si="9"/>
        <v>1.196796339</v>
      </c>
      <c r="U167" s="37">
        <f t="shared" si="10"/>
        <v>3423.481443</v>
      </c>
      <c r="V167" s="14"/>
      <c r="W167" s="14"/>
      <c r="X167" s="14"/>
      <c r="Y167" s="14"/>
      <c r="Z167" s="14"/>
      <c r="AA167" s="14"/>
      <c r="AB167" s="14"/>
    </row>
    <row r="168">
      <c r="A168" s="4" t="s">
        <v>547</v>
      </c>
      <c r="B168" s="13"/>
      <c r="C168" s="12">
        <f>VLOOKUP(A168,'LHB v. RHP'!C:AH, 5, FALSE)</f>
        <v>111</v>
      </c>
      <c r="D168" s="22">
        <f>VLOOKUP(A168,'LHB v. RHP'!C:AH, 8, FALSE)</f>
        <v>346</v>
      </c>
      <c r="E168" s="22">
        <f>VLOOKUP(A168,'LHB v. RHP'!C:AH, 31, FALSE)</f>
        <v>54</v>
      </c>
      <c r="F168" s="15">
        <f>VLOOKUP(A168,'LHB v. RHP'!C:AH, 12, FALSE)</f>
        <v>17</v>
      </c>
      <c r="G168" s="15">
        <f>VLOOKUP(A168,'LHB v. RHP'!C:AH, 13, FALSE)</f>
        <v>1</v>
      </c>
      <c r="H168" s="15">
        <f>VLOOKUP(A168,'LHB v. RHP'!C:AH, 6, FALSE)</f>
        <v>12</v>
      </c>
      <c r="I168" s="15">
        <f>VLOOKUP(A168,'LHB v. RHP'!C:AH, 25, FALSE)</f>
        <v>2</v>
      </c>
      <c r="J168" s="15">
        <f>VLOOKUP(A168,'LHB v. RHP'!C:AH, 17, FALSE)</f>
        <v>20</v>
      </c>
      <c r="K168" s="23">
        <f>VLOOKUP(A168,'LHB v. RHP'!C:AH, 32, FALSE)</f>
        <v>2</v>
      </c>
      <c r="L168" s="17">
        <f t="shared" si="1"/>
        <v>3.117117117</v>
      </c>
      <c r="M168" s="17">
        <f t="shared" si="2"/>
        <v>0.3734610123</v>
      </c>
      <c r="N168" s="24">
        <f t="shared" si="3"/>
        <v>0.2257181943</v>
      </c>
      <c r="O168" s="24">
        <f t="shared" si="4"/>
        <v>0.03283173735</v>
      </c>
      <c r="P168" s="24">
        <f t="shared" si="5"/>
        <v>0.3967168263</v>
      </c>
      <c r="Q168" s="24">
        <f t="shared" si="6"/>
        <v>0.0218878249</v>
      </c>
      <c r="R168" s="24">
        <f t="shared" si="7"/>
        <v>0.1450068399</v>
      </c>
      <c r="S168" s="17">
        <f t="shared" si="8"/>
        <v>0.05471956224</v>
      </c>
      <c r="T168" s="17">
        <f t="shared" si="9"/>
        <v>1.250341997</v>
      </c>
      <c r="U168" s="37">
        <f t="shared" si="10"/>
        <v>3576.650836</v>
      </c>
      <c r="V168" s="14"/>
      <c r="W168" s="14"/>
      <c r="X168" s="14"/>
      <c r="Y168" s="14"/>
      <c r="Z168" s="14"/>
      <c r="AA168" s="14"/>
      <c r="AB168" s="14"/>
    </row>
    <row r="169">
      <c r="A169" s="4" t="s">
        <v>251</v>
      </c>
      <c r="B169" s="13"/>
      <c r="C169" s="12">
        <f>VLOOKUP(A169,'LHB v. RHP'!C:AH, 5, FALSE)</f>
        <v>68</v>
      </c>
      <c r="D169" s="22">
        <f>VLOOKUP(A169,'LHB v. RHP'!C:AH, 8, FALSE)</f>
        <v>147</v>
      </c>
      <c r="E169" s="22">
        <f>VLOOKUP(A169,'LHB v. RHP'!C:AH, 31, FALSE)</f>
        <v>19</v>
      </c>
      <c r="F169" s="15">
        <f>VLOOKUP(A169,'LHB v. RHP'!C:AH, 12, FALSE)</f>
        <v>9</v>
      </c>
      <c r="G169" s="15">
        <f>VLOOKUP(A169,'LHB v. RHP'!C:AH, 13, FALSE)</f>
        <v>0</v>
      </c>
      <c r="H169" s="15">
        <f>VLOOKUP(A169,'LHB v. RHP'!C:AH, 6, FALSE)</f>
        <v>2</v>
      </c>
      <c r="I169" s="15">
        <f>VLOOKUP(A169,'LHB v. RHP'!C:AH, 25, FALSE)</f>
        <v>4</v>
      </c>
      <c r="J169" s="15">
        <f>VLOOKUP(A169,'LHB v. RHP'!C:AH, 17, FALSE)</f>
        <v>17</v>
      </c>
      <c r="K169" s="23">
        <f>VLOOKUP(A169,'LHB v. RHP'!C:AH, 32, FALSE)</f>
        <v>0</v>
      </c>
      <c r="L169" s="17">
        <f t="shared" si="1"/>
        <v>2.161764706</v>
      </c>
      <c r="M169" s="17">
        <f t="shared" si="2"/>
        <v>0.3157894737</v>
      </c>
      <c r="N169" s="24">
        <f t="shared" si="3"/>
        <v>0.234962406</v>
      </c>
      <c r="O169" s="24">
        <f t="shared" si="4"/>
        <v>0.03007518797</v>
      </c>
      <c r="P169" s="24">
        <f t="shared" si="5"/>
        <v>0.3571428571</v>
      </c>
      <c r="Q169" s="24">
        <f t="shared" si="6"/>
        <v>0.03759398496</v>
      </c>
      <c r="R169" s="24">
        <f t="shared" si="7"/>
        <v>0.1879699248</v>
      </c>
      <c r="S169" s="17">
        <f t="shared" si="8"/>
        <v>0.05639097744</v>
      </c>
      <c r="T169" s="17">
        <f t="shared" si="9"/>
        <v>1.219924812</v>
      </c>
      <c r="U169" s="37">
        <f t="shared" si="10"/>
        <v>3489.641321</v>
      </c>
      <c r="V169" s="14"/>
      <c r="W169" s="14"/>
      <c r="X169" s="14"/>
      <c r="Y169" s="14"/>
      <c r="Z169" s="14"/>
      <c r="AA169" s="14"/>
      <c r="AB169" s="14"/>
    </row>
    <row r="170">
      <c r="A170" s="4" t="s">
        <v>636</v>
      </c>
      <c r="B170" s="13"/>
      <c r="C170" s="12">
        <f>VLOOKUP(A170,'LHB v. RHP'!C:AH, 5, FALSE)</f>
        <v>50</v>
      </c>
      <c r="D170" s="22">
        <f>VLOOKUP(A170,'LHB v. RHP'!C:AH, 8, FALSE)</f>
        <v>141</v>
      </c>
      <c r="E170" s="22">
        <f>VLOOKUP(A170,'LHB v. RHP'!C:AH, 31, FALSE)</f>
        <v>10</v>
      </c>
      <c r="F170" s="15">
        <f>VLOOKUP(A170,'LHB v. RHP'!C:AH, 12, FALSE)</f>
        <v>4</v>
      </c>
      <c r="G170" s="15">
        <f>VLOOKUP(A170,'LHB v. RHP'!C:AH, 13, FALSE)</f>
        <v>0</v>
      </c>
      <c r="H170" s="15">
        <f>VLOOKUP(A170,'LHB v. RHP'!C:AH, 6, FALSE)</f>
        <v>8</v>
      </c>
      <c r="I170" s="15">
        <f>VLOOKUP(A170,'LHB v. RHP'!C:AH, 25, FALSE)</f>
        <v>0</v>
      </c>
      <c r="J170" s="15">
        <f>VLOOKUP(A170,'LHB v. RHP'!C:AH, 17, FALSE)</f>
        <v>13</v>
      </c>
      <c r="K170" s="23">
        <f>VLOOKUP(A170,'LHB v. RHP'!C:AH, 32, FALSE)</f>
        <v>0</v>
      </c>
      <c r="L170" s="17">
        <f t="shared" si="1"/>
        <v>2.82</v>
      </c>
      <c r="M170" s="17">
        <f t="shared" si="2"/>
        <v>0.2680608365</v>
      </c>
      <c r="N170" s="24">
        <f t="shared" si="3"/>
        <v>0.1901140684</v>
      </c>
      <c r="O170" s="24">
        <f t="shared" si="4"/>
        <v>0.03041825095</v>
      </c>
      <c r="P170" s="24">
        <f t="shared" si="5"/>
        <v>0.4752851711</v>
      </c>
      <c r="Q170" s="24">
        <f t="shared" si="6"/>
        <v>0.02281368821</v>
      </c>
      <c r="R170" s="24">
        <f t="shared" si="7"/>
        <v>0.174904943</v>
      </c>
      <c r="S170" s="17">
        <f t="shared" si="8"/>
        <v>0.05703422053</v>
      </c>
      <c r="T170" s="17">
        <f t="shared" si="9"/>
        <v>1.218631179</v>
      </c>
      <c r="U170" s="37">
        <f t="shared" si="10"/>
        <v>3485.940833</v>
      </c>
      <c r="V170" s="14"/>
      <c r="W170" s="14"/>
      <c r="X170" s="14"/>
      <c r="Y170" s="14"/>
      <c r="Z170" s="14"/>
      <c r="AA170" s="14"/>
      <c r="AB170" s="14"/>
    </row>
    <row r="171">
      <c r="A171" s="4" t="s">
        <v>483</v>
      </c>
      <c r="B171" s="13"/>
      <c r="C171" s="12">
        <f>VLOOKUP(A171,'LHB v. RHP'!C:AH, 5, FALSE)</f>
        <v>142</v>
      </c>
      <c r="D171" s="22">
        <f>VLOOKUP(A171,'LHB v. RHP'!C:AH, 8, FALSE)</f>
        <v>467</v>
      </c>
      <c r="E171" s="22">
        <f>VLOOKUP(A171,'LHB v. RHP'!C:AH, 31, FALSE)</f>
        <v>63</v>
      </c>
      <c r="F171" s="15">
        <f>VLOOKUP(A171,'LHB v. RHP'!C:AH, 12, FALSE)</f>
        <v>29</v>
      </c>
      <c r="G171" s="15">
        <f>VLOOKUP(A171,'LHB v. RHP'!C:AH, 13, FALSE)</f>
        <v>5</v>
      </c>
      <c r="H171" s="15">
        <f>VLOOKUP(A171,'LHB v. RHP'!C:AH, 6, FALSE)</f>
        <v>8</v>
      </c>
      <c r="I171" s="15">
        <f>VLOOKUP(A171,'LHB v. RHP'!C:AH, 25, FALSE)</f>
        <v>4</v>
      </c>
      <c r="J171" s="15">
        <f>VLOOKUP(A171,'LHB v. RHP'!C:AH, 17, FALSE)</f>
        <v>46</v>
      </c>
      <c r="K171" s="23">
        <f>VLOOKUP(A171,'LHB v. RHP'!C:AH, 32, FALSE)</f>
        <v>7</v>
      </c>
      <c r="L171" s="17">
        <f t="shared" si="1"/>
        <v>3.288732394</v>
      </c>
      <c r="M171" s="17">
        <f t="shared" si="2"/>
        <v>0.3521126761</v>
      </c>
      <c r="N171" s="24">
        <f t="shared" si="3"/>
        <v>0.264084507</v>
      </c>
      <c r="O171" s="24">
        <f t="shared" si="4"/>
        <v>0.06572769953</v>
      </c>
      <c r="P171" s="24">
        <f t="shared" si="5"/>
        <v>0.29342723</v>
      </c>
      <c r="Q171" s="24">
        <f t="shared" si="6"/>
        <v>0.0234741784</v>
      </c>
      <c r="R171" s="24">
        <f t="shared" si="7"/>
        <v>0.1854460094</v>
      </c>
      <c r="S171" s="17">
        <f t="shared" si="8"/>
        <v>0.07629107981</v>
      </c>
      <c r="T171" s="17">
        <f t="shared" si="9"/>
        <v>1.26056338</v>
      </c>
      <c r="U171" s="37">
        <f t="shared" si="10"/>
        <v>3605.889491</v>
      </c>
      <c r="V171" s="14"/>
      <c r="W171" s="14"/>
      <c r="X171" s="14"/>
      <c r="Y171" s="14"/>
      <c r="Z171" s="14"/>
      <c r="AA171" s="14"/>
      <c r="AB171" s="14"/>
    </row>
    <row r="172">
      <c r="A172" s="4" t="s">
        <v>248</v>
      </c>
      <c r="B172" s="13"/>
      <c r="C172" s="12">
        <f>VLOOKUP(A172,'LHB v. RHP'!C:AH, 5, FALSE)</f>
        <v>118</v>
      </c>
      <c r="D172" s="22">
        <f>VLOOKUP(A172,'LHB v. RHP'!C:AH, 8, FALSE)</f>
        <v>351</v>
      </c>
      <c r="E172" s="22">
        <f>VLOOKUP(A172,'LHB v. RHP'!C:AH, 31, FALSE)</f>
        <v>55</v>
      </c>
      <c r="F172" s="15">
        <f>VLOOKUP(A172,'LHB v. RHP'!C:AH, 12, FALSE)</f>
        <v>18</v>
      </c>
      <c r="G172" s="15">
        <f>VLOOKUP(A172,'LHB v. RHP'!C:AH, 13, FALSE)</f>
        <v>1</v>
      </c>
      <c r="H172" s="15">
        <f>VLOOKUP(A172,'LHB v. RHP'!C:AH, 6, FALSE)</f>
        <v>8</v>
      </c>
      <c r="I172" s="15">
        <f>VLOOKUP(A172,'LHB v. RHP'!C:AH, 25, FALSE)</f>
        <v>1</v>
      </c>
      <c r="J172" s="15">
        <f>VLOOKUP(A172,'LHB v. RHP'!C:AH, 17, FALSE)</f>
        <v>37</v>
      </c>
      <c r="K172" s="23">
        <f>VLOOKUP(A172,'LHB v. RHP'!C:AH, 32, FALSE)</f>
        <v>3</v>
      </c>
      <c r="L172" s="17">
        <f t="shared" si="1"/>
        <v>2.974576271</v>
      </c>
      <c r="M172" s="17">
        <f t="shared" si="2"/>
        <v>0.375</v>
      </c>
      <c r="N172" s="24">
        <f t="shared" si="3"/>
        <v>0.2309782609</v>
      </c>
      <c r="O172" s="24">
        <f t="shared" si="4"/>
        <v>0.03260869565</v>
      </c>
      <c r="P172" s="24">
        <f t="shared" si="5"/>
        <v>0.339673913</v>
      </c>
      <c r="Q172" s="24">
        <f t="shared" si="6"/>
        <v>0.01902173913</v>
      </c>
      <c r="R172" s="24">
        <f t="shared" si="7"/>
        <v>0.1902173913</v>
      </c>
      <c r="S172" s="17">
        <f t="shared" si="8"/>
        <v>0.06114130435</v>
      </c>
      <c r="T172" s="17">
        <f t="shared" si="9"/>
        <v>1.248641304</v>
      </c>
      <c r="U172" s="37">
        <f t="shared" si="10"/>
        <v>3571.785939</v>
      </c>
      <c r="V172" s="14"/>
      <c r="W172" s="14"/>
      <c r="X172" s="14"/>
      <c r="Y172" s="14"/>
      <c r="Z172" s="14"/>
      <c r="AA172" s="14"/>
      <c r="AB172" s="14"/>
    </row>
    <row r="173">
      <c r="A173" s="4" t="s">
        <v>270</v>
      </c>
      <c r="B173" s="13"/>
      <c r="C173" s="12">
        <f>VLOOKUP(A173,'LHB v. RHP'!C:AH, 5, FALSE)</f>
        <v>82</v>
      </c>
      <c r="D173" s="22">
        <f>VLOOKUP(A173,'LHB v. RHP'!C:AH, 8, FALSE)</f>
        <v>208</v>
      </c>
      <c r="E173" s="22">
        <f>VLOOKUP(A173,'LHB v. RHP'!C:AH, 31, FALSE)</f>
        <v>27</v>
      </c>
      <c r="F173" s="15">
        <f>VLOOKUP(A173,'LHB v. RHP'!C:AH, 12, FALSE)</f>
        <v>8</v>
      </c>
      <c r="G173" s="15">
        <f>VLOOKUP(A173,'LHB v. RHP'!C:AH, 13, FALSE)</f>
        <v>2</v>
      </c>
      <c r="H173" s="15">
        <f>VLOOKUP(A173,'LHB v. RHP'!C:AH, 6, FALSE)</f>
        <v>8</v>
      </c>
      <c r="I173" s="15">
        <f>VLOOKUP(A173,'LHB v. RHP'!C:AH, 25, FALSE)</f>
        <v>6</v>
      </c>
      <c r="J173" s="15">
        <f>VLOOKUP(A173,'LHB v. RHP'!C:AH, 17, FALSE)</f>
        <v>10</v>
      </c>
      <c r="K173" s="23">
        <f>VLOOKUP(A173,'LHB v. RHP'!C:AH, 32, FALSE)</f>
        <v>-1</v>
      </c>
      <c r="L173" s="17">
        <f t="shared" si="1"/>
        <v>2.536585366</v>
      </c>
      <c r="M173" s="17">
        <f t="shared" si="2"/>
        <v>0.323777403</v>
      </c>
      <c r="N173" s="24">
        <f t="shared" si="3"/>
        <v>0.2023608769</v>
      </c>
      <c r="O173" s="24">
        <f t="shared" si="4"/>
        <v>0.05396290051</v>
      </c>
      <c r="P173" s="24">
        <f t="shared" si="5"/>
        <v>0.4215851602</v>
      </c>
      <c r="Q173" s="24">
        <f t="shared" si="6"/>
        <v>0.04047217538</v>
      </c>
      <c r="R173" s="24">
        <f t="shared" si="7"/>
        <v>0.1450252951</v>
      </c>
      <c r="S173" s="17">
        <f t="shared" si="8"/>
        <v>0.04215851602</v>
      </c>
      <c r="T173" s="17">
        <f t="shared" si="9"/>
        <v>1.229342327</v>
      </c>
      <c r="U173" s="37">
        <f t="shared" si="10"/>
        <v>3516.580481</v>
      </c>
      <c r="V173" s="14"/>
      <c r="W173" s="14"/>
      <c r="X173" s="14"/>
      <c r="Y173" s="14"/>
      <c r="Z173" s="14"/>
      <c r="AA173" s="14"/>
      <c r="AB173" s="14"/>
    </row>
    <row r="174">
      <c r="A174" s="4" t="s">
        <v>550</v>
      </c>
      <c r="B174" s="13"/>
      <c r="C174" s="12">
        <f>VLOOKUP(A174,'LHB v. RHP'!C:AH, 5, FALSE)</f>
        <v>167</v>
      </c>
      <c r="D174" s="22">
        <f>VLOOKUP(A174,'LHB v. RHP'!C:AH, 8, FALSE)</f>
        <v>512</v>
      </c>
      <c r="E174" s="22">
        <f>VLOOKUP(A174,'LHB v. RHP'!C:AH, 31, FALSE)</f>
        <v>81</v>
      </c>
      <c r="F174" s="15">
        <f>VLOOKUP(A174,'LHB v. RHP'!C:AH, 12, FALSE)</f>
        <v>28</v>
      </c>
      <c r="G174" s="15">
        <f>VLOOKUP(A174,'LHB v. RHP'!C:AH, 13, FALSE)</f>
        <v>1</v>
      </c>
      <c r="H174" s="15">
        <f>VLOOKUP(A174,'LHB v. RHP'!C:AH, 6, FALSE)</f>
        <v>17</v>
      </c>
      <c r="I174" s="15">
        <f>VLOOKUP(A174,'LHB v. RHP'!C:AH, 25, FALSE)</f>
        <v>4</v>
      </c>
      <c r="J174" s="15">
        <f>VLOOKUP(A174,'LHB v. RHP'!C:AH, 17, FALSE)</f>
        <v>39</v>
      </c>
      <c r="K174" s="23">
        <f>VLOOKUP(A174,'LHB v. RHP'!C:AH, 32, FALSE)</f>
        <v>0</v>
      </c>
      <c r="L174" s="17">
        <f t="shared" si="1"/>
        <v>3.065868263</v>
      </c>
      <c r="M174" s="17">
        <f t="shared" si="2"/>
        <v>0.3946488294</v>
      </c>
      <c r="N174" s="24">
        <f t="shared" si="3"/>
        <v>0.2452619844</v>
      </c>
      <c r="O174" s="24">
        <f t="shared" si="4"/>
        <v>0.02675585284</v>
      </c>
      <c r="P174" s="24">
        <f t="shared" si="5"/>
        <v>0.3790412486</v>
      </c>
      <c r="Q174" s="24">
        <f t="shared" si="6"/>
        <v>0.02229654404</v>
      </c>
      <c r="R174" s="24">
        <f t="shared" si="7"/>
        <v>0.1605351171</v>
      </c>
      <c r="S174" s="17">
        <f t="shared" si="8"/>
        <v>0.03344481605</v>
      </c>
      <c r="T174" s="17">
        <f t="shared" si="9"/>
        <v>1.261984392</v>
      </c>
      <c r="U174" s="37">
        <f t="shared" si="10"/>
        <v>3609.95435</v>
      </c>
      <c r="V174" s="14"/>
      <c r="W174" s="14"/>
      <c r="X174" s="14"/>
      <c r="Y174" s="14"/>
      <c r="Z174" s="14"/>
      <c r="AA174" s="14"/>
      <c r="AB174" s="14"/>
    </row>
    <row r="175">
      <c r="A175" s="4" t="s">
        <v>477</v>
      </c>
      <c r="B175" s="13"/>
      <c r="C175" s="12">
        <f>VLOOKUP(A175,'LHB v. RHP'!C:AH, 5, FALSE)</f>
        <v>113</v>
      </c>
      <c r="D175" s="22">
        <f>VLOOKUP(A175,'LHB v. RHP'!C:AH, 8, FALSE)</f>
        <v>345</v>
      </c>
      <c r="E175" s="22">
        <f>VLOOKUP(A175,'LHB v. RHP'!C:AH, 31, FALSE)</f>
        <v>49</v>
      </c>
      <c r="F175" s="15">
        <f>VLOOKUP(A175,'LHB v. RHP'!C:AH, 12, FALSE)</f>
        <v>13</v>
      </c>
      <c r="G175" s="15">
        <f>VLOOKUP(A175,'LHB v. RHP'!C:AH, 13, FALSE)</f>
        <v>3</v>
      </c>
      <c r="H175" s="15">
        <f>VLOOKUP(A175,'LHB v. RHP'!C:AH, 6, FALSE)</f>
        <v>12</v>
      </c>
      <c r="I175" s="15">
        <f>VLOOKUP(A175,'LHB v. RHP'!C:AH, 25, FALSE)</f>
        <v>4</v>
      </c>
      <c r="J175" s="15">
        <f>VLOOKUP(A175,'LHB v. RHP'!C:AH, 17, FALSE)</f>
        <v>23</v>
      </c>
      <c r="K175" s="23">
        <f>VLOOKUP(A175,'LHB v. RHP'!C:AH, 32, FALSE)</f>
        <v>3</v>
      </c>
      <c r="L175" s="17">
        <f t="shared" si="1"/>
        <v>3.053097345</v>
      </c>
      <c r="M175" s="17">
        <f t="shared" si="2"/>
        <v>0.3534246575</v>
      </c>
      <c r="N175" s="24">
        <f t="shared" si="3"/>
        <v>0.198630137</v>
      </c>
      <c r="O175" s="24">
        <f t="shared" si="4"/>
        <v>0.05479452055</v>
      </c>
      <c r="P175" s="24">
        <f t="shared" si="5"/>
        <v>0.397260274</v>
      </c>
      <c r="Q175" s="24">
        <f t="shared" si="6"/>
        <v>0.02739726027</v>
      </c>
      <c r="R175" s="24">
        <f t="shared" si="7"/>
        <v>0.1534246575</v>
      </c>
      <c r="S175" s="17">
        <f t="shared" si="8"/>
        <v>0.06164383562</v>
      </c>
      <c r="T175" s="17">
        <f t="shared" si="9"/>
        <v>1.246575342</v>
      </c>
      <c r="U175" s="37">
        <f t="shared" si="10"/>
        <v>3565.876176</v>
      </c>
      <c r="V175" s="14"/>
      <c r="W175" s="14"/>
      <c r="X175" s="14"/>
      <c r="Y175" s="14"/>
      <c r="Z175" s="14"/>
      <c r="AA175" s="14"/>
      <c r="AB175" s="14"/>
    </row>
    <row r="176">
      <c r="A176" s="4" t="s">
        <v>63</v>
      </c>
      <c r="B176" s="13"/>
      <c r="C176" s="12">
        <f>VLOOKUP(A176,'LHB v. RHP'!C:AH, 5, FALSE)</f>
        <v>43</v>
      </c>
      <c r="D176" s="22">
        <f>VLOOKUP(A176,'LHB v. RHP'!C:AH, 8, FALSE)</f>
        <v>112</v>
      </c>
      <c r="E176" s="22">
        <f>VLOOKUP(A176,'LHB v. RHP'!C:AH, 31, FALSE)</f>
        <v>15</v>
      </c>
      <c r="F176" s="15">
        <f>VLOOKUP(A176,'LHB v. RHP'!C:AH, 12, FALSE)</f>
        <v>1</v>
      </c>
      <c r="G176" s="15">
        <f>VLOOKUP(A176,'LHB v. RHP'!C:AH, 13, FALSE)</f>
        <v>2</v>
      </c>
      <c r="H176" s="15">
        <f>VLOOKUP(A176,'LHB v. RHP'!C:AH, 6, FALSE)</f>
        <v>1</v>
      </c>
      <c r="I176" s="15">
        <f>VLOOKUP(A176,'LHB v. RHP'!C:AH, 25, FALSE)</f>
        <v>4</v>
      </c>
      <c r="J176" s="15">
        <f>VLOOKUP(A176,'LHB v. RHP'!C:AH, 17, FALSE)</f>
        <v>6</v>
      </c>
      <c r="K176" s="23">
        <f>VLOOKUP(A176,'LHB v. RHP'!C:AH, 32, FALSE)</f>
        <v>4</v>
      </c>
      <c r="L176" s="17">
        <f t="shared" si="1"/>
        <v>2.604651163</v>
      </c>
      <c r="M176" s="17">
        <f t="shared" si="2"/>
        <v>0.3138832998</v>
      </c>
      <c r="N176" s="24">
        <f t="shared" si="3"/>
        <v>0.1710261569</v>
      </c>
      <c r="O176" s="24">
        <f t="shared" si="4"/>
        <v>0.06438631791</v>
      </c>
      <c r="P176" s="24">
        <f t="shared" si="5"/>
        <v>0.3621730382</v>
      </c>
      <c r="Q176" s="24">
        <f t="shared" si="6"/>
        <v>0.04024144869</v>
      </c>
      <c r="R176" s="24">
        <f t="shared" si="7"/>
        <v>0.1569416499</v>
      </c>
      <c r="S176" s="17">
        <f t="shared" si="8"/>
        <v>0.1006036217</v>
      </c>
      <c r="T176" s="17">
        <f t="shared" si="9"/>
        <v>1.209255533</v>
      </c>
      <c r="U176" s="37">
        <f t="shared" si="10"/>
        <v>3459.121443</v>
      </c>
      <c r="V176" s="14"/>
      <c r="W176" s="14"/>
      <c r="X176" s="14"/>
      <c r="Y176" s="14"/>
      <c r="Z176" s="14"/>
      <c r="AA176" s="14"/>
      <c r="AB176" s="14"/>
    </row>
    <row r="177">
      <c r="A177" s="4" t="s">
        <v>367</v>
      </c>
      <c r="B177" s="13"/>
      <c r="C177" s="12">
        <f>VLOOKUP(A177,'LHB v. RHP'!C:AH, 5, FALSE)</f>
        <v>116</v>
      </c>
      <c r="D177" s="22">
        <f>VLOOKUP(A177,'LHB v. RHP'!C:AH, 8, FALSE)</f>
        <v>270</v>
      </c>
      <c r="E177" s="22">
        <f>VLOOKUP(A177,'LHB v. RHP'!C:AH, 31, FALSE)</f>
        <v>51</v>
      </c>
      <c r="F177" s="15">
        <f>VLOOKUP(A177,'LHB v. RHP'!C:AH, 12, FALSE)</f>
        <v>16</v>
      </c>
      <c r="G177" s="15">
        <f>VLOOKUP(A177,'LHB v. RHP'!C:AH, 13, FALSE)</f>
        <v>1</v>
      </c>
      <c r="H177" s="15">
        <f>VLOOKUP(A177,'LHB v. RHP'!C:AH, 6, FALSE)</f>
        <v>4</v>
      </c>
      <c r="I177" s="15">
        <f>VLOOKUP(A177,'LHB v. RHP'!C:AH, 25, FALSE)</f>
        <v>1</v>
      </c>
      <c r="J177" s="15">
        <f>VLOOKUP(A177,'LHB v. RHP'!C:AH, 17, FALSE)</f>
        <v>16</v>
      </c>
      <c r="K177" s="23">
        <f>VLOOKUP(A177,'LHB v. RHP'!C:AH, 32, FALSE)</f>
        <v>2</v>
      </c>
      <c r="L177" s="17">
        <f t="shared" si="1"/>
        <v>2.327586207</v>
      </c>
      <c r="M177" s="17">
        <f t="shared" si="2"/>
        <v>0.4030534351</v>
      </c>
      <c r="N177" s="24">
        <f t="shared" si="3"/>
        <v>0.2442748092</v>
      </c>
      <c r="O177" s="24">
        <f t="shared" si="4"/>
        <v>0.03664122137</v>
      </c>
      <c r="P177" s="24">
        <f t="shared" si="5"/>
        <v>0.320610687</v>
      </c>
      <c r="Q177" s="24">
        <f t="shared" si="6"/>
        <v>0.0213740458</v>
      </c>
      <c r="R177" s="24">
        <f t="shared" si="7"/>
        <v>0.1496183206</v>
      </c>
      <c r="S177" s="17">
        <f t="shared" si="8"/>
        <v>0.06106870229</v>
      </c>
      <c r="T177" s="17">
        <f t="shared" si="9"/>
        <v>1.236641221</v>
      </c>
      <c r="U177" s="37">
        <f t="shared" si="10"/>
        <v>3537.459245</v>
      </c>
      <c r="V177" s="14"/>
      <c r="W177" s="14"/>
      <c r="X177" s="14"/>
      <c r="Y177" s="14"/>
      <c r="Z177" s="14"/>
      <c r="AA177" s="14"/>
      <c r="AB177" s="14"/>
    </row>
    <row r="178">
      <c r="A178" s="4" t="s">
        <v>584</v>
      </c>
      <c r="B178" s="13"/>
      <c r="C178" s="12">
        <f>VLOOKUP(A178,'LHB v. RHP'!C:AH, 5, FALSE)</f>
        <v>55</v>
      </c>
      <c r="D178" s="22">
        <f>VLOOKUP(A178,'LHB v. RHP'!C:AH, 8, FALSE)</f>
        <v>134</v>
      </c>
      <c r="E178" s="22">
        <f>VLOOKUP(A178,'LHB v. RHP'!C:AH, 31, FALSE)</f>
        <v>8</v>
      </c>
      <c r="F178" s="15">
        <f>VLOOKUP(A178,'LHB v. RHP'!C:AH, 12, FALSE)</f>
        <v>6</v>
      </c>
      <c r="G178" s="15">
        <f>VLOOKUP(A178,'LHB v. RHP'!C:AH, 13, FALSE)</f>
        <v>1</v>
      </c>
      <c r="H178" s="15">
        <f>VLOOKUP(A178,'LHB v. RHP'!C:AH, 6, FALSE)</f>
        <v>4</v>
      </c>
      <c r="I178" s="15">
        <f>VLOOKUP(A178,'LHB v. RHP'!C:AH, 25, FALSE)</f>
        <v>0</v>
      </c>
      <c r="J178" s="15">
        <f>VLOOKUP(A178,'LHB v. RHP'!C:AH, 17, FALSE)</f>
        <v>19</v>
      </c>
      <c r="K178" s="23">
        <f>VLOOKUP(A178,'LHB v. RHP'!C:AH, 32, FALSE)</f>
        <v>1</v>
      </c>
      <c r="L178" s="17">
        <f t="shared" si="1"/>
        <v>2.436363636</v>
      </c>
      <c r="M178" s="17">
        <f t="shared" si="2"/>
        <v>0.2601156069</v>
      </c>
      <c r="N178" s="24">
        <f t="shared" si="3"/>
        <v>0.2119460501</v>
      </c>
      <c r="O178" s="24">
        <f t="shared" si="4"/>
        <v>0.04624277457</v>
      </c>
      <c r="P178" s="24">
        <f t="shared" si="5"/>
        <v>0.4046242775</v>
      </c>
      <c r="Q178" s="24">
        <f t="shared" si="6"/>
        <v>0.02312138728</v>
      </c>
      <c r="R178" s="24">
        <f t="shared" si="7"/>
        <v>0.2003853565</v>
      </c>
      <c r="S178" s="17">
        <f t="shared" si="8"/>
        <v>0.06743737958</v>
      </c>
      <c r="T178" s="17">
        <f t="shared" si="9"/>
        <v>1.213872832</v>
      </c>
      <c r="U178" s="37">
        <f t="shared" si="10"/>
        <v>3472.329403</v>
      </c>
      <c r="V178" s="14"/>
      <c r="W178" s="14"/>
      <c r="X178" s="14"/>
      <c r="Y178" s="14"/>
      <c r="Z178" s="14"/>
      <c r="AA178" s="14"/>
      <c r="AB178" s="14"/>
    </row>
    <row r="179">
      <c r="A179" s="4" t="s">
        <v>539</v>
      </c>
      <c r="B179" s="13"/>
      <c r="C179" s="12">
        <f>VLOOKUP(A179,'LHB v. RHP'!C:AH, 5, FALSE)</f>
        <v>72</v>
      </c>
      <c r="D179" s="22">
        <f>VLOOKUP(A179,'LHB v. RHP'!C:AH, 8, FALSE)</f>
        <v>196</v>
      </c>
      <c r="E179" s="22">
        <f>VLOOKUP(A179,'LHB v. RHP'!C:AH, 31, FALSE)</f>
        <v>19</v>
      </c>
      <c r="F179" s="15">
        <f>VLOOKUP(A179,'LHB v. RHP'!C:AH, 12, FALSE)</f>
        <v>10</v>
      </c>
      <c r="G179" s="15">
        <f>VLOOKUP(A179,'LHB v. RHP'!C:AH, 13, FALSE)</f>
        <v>0</v>
      </c>
      <c r="H179" s="15">
        <f>VLOOKUP(A179,'LHB v. RHP'!C:AH, 6, FALSE)</f>
        <v>7</v>
      </c>
      <c r="I179" s="15">
        <f>VLOOKUP(A179,'LHB v. RHP'!C:AH, 25, FALSE)</f>
        <v>5</v>
      </c>
      <c r="J179" s="15">
        <f>VLOOKUP(A179,'LHB v. RHP'!C:AH, 17, FALSE)</f>
        <v>20</v>
      </c>
      <c r="K179" s="23">
        <f>VLOOKUP(A179,'LHB v. RHP'!C:AH, 32, FALSE)</f>
        <v>0</v>
      </c>
      <c r="L179" s="17">
        <f t="shared" si="1"/>
        <v>2.722222222</v>
      </c>
      <c r="M179" s="17">
        <f t="shared" si="2"/>
        <v>0.2891566265</v>
      </c>
      <c r="N179" s="24">
        <f t="shared" si="3"/>
        <v>0.2237521515</v>
      </c>
      <c r="O179" s="24">
        <f t="shared" si="4"/>
        <v>0.02753872633</v>
      </c>
      <c r="P179" s="24">
        <f t="shared" si="5"/>
        <v>0.413080895</v>
      </c>
      <c r="Q179" s="24">
        <f t="shared" si="6"/>
        <v>0.03786574871</v>
      </c>
      <c r="R179" s="24">
        <f t="shared" si="7"/>
        <v>0.182444062</v>
      </c>
      <c r="S179" s="17">
        <f t="shared" si="8"/>
        <v>0.05163511188</v>
      </c>
      <c r="T179" s="17">
        <f t="shared" si="9"/>
        <v>1.225473322</v>
      </c>
      <c r="U179" s="37">
        <f t="shared" si="10"/>
        <v>3505.513044</v>
      </c>
      <c r="V179" s="14"/>
      <c r="W179" s="14"/>
      <c r="X179" s="14"/>
      <c r="Y179" s="14"/>
      <c r="Z179" s="14"/>
      <c r="AA179" s="14"/>
      <c r="AB179" s="14"/>
    </row>
    <row r="180">
      <c r="A180" s="4" t="s">
        <v>646</v>
      </c>
      <c r="B180" s="13"/>
      <c r="C180" s="12">
        <f>VLOOKUP(A180,'LHB v. RHP'!C:AH, 5, FALSE)</f>
        <v>38</v>
      </c>
      <c r="D180" s="22">
        <f>VLOOKUP(A180,'LHB v. RHP'!C:AH, 8, FALSE)</f>
        <v>113</v>
      </c>
      <c r="E180" s="22">
        <f>VLOOKUP(A180,'LHB v. RHP'!C:AH, 31, FALSE)</f>
        <v>10</v>
      </c>
      <c r="F180" s="15">
        <f>VLOOKUP(A180,'LHB v. RHP'!C:AH, 12, FALSE)</f>
        <v>9</v>
      </c>
      <c r="G180" s="15">
        <f>VLOOKUP(A180,'LHB v. RHP'!C:AH, 13, FALSE)</f>
        <v>1</v>
      </c>
      <c r="H180" s="15">
        <f>VLOOKUP(A180,'LHB v. RHP'!C:AH, 6, FALSE)</f>
        <v>1</v>
      </c>
      <c r="I180" s="15">
        <f>VLOOKUP(A180,'LHB v. RHP'!C:AH, 25, FALSE)</f>
        <v>1</v>
      </c>
      <c r="J180" s="15">
        <f>VLOOKUP(A180,'LHB v. RHP'!C:AH, 17, FALSE)</f>
        <v>11</v>
      </c>
      <c r="K180" s="23">
        <f>VLOOKUP(A180,'LHB v. RHP'!C:AH, 32, FALSE)</f>
        <v>0</v>
      </c>
      <c r="L180" s="17">
        <f t="shared" si="1"/>
        <v>2.973684211</v>
      </c>
      <c r="M180" s="17">
        <f t="shared" si="2"/>
        <v>0.2831325301</v>
      </c>
      <c r="N180" s="24">
        <f t="shared" si="3"/>
        <v>0.2510040161</v>
      </c>
      <c r="O180" s="24">
        <f t="shared" si="4"/>
        <v>0.04819277108</v>
      </c>
      <c r="P180" s="24">
        <f t="shared" si="5"/>
        <v>0.3614457831</v>
      </c>
      <c r="Q180" s="24">
        <f t="shared" si="6"/>
        <v>0.0281124498</v>
      </c>
      <c r="R180" s="24">
        <f t="shared" si="7"/>
        <v>0.1767068273</v>
      </c>
      <c r="S180" s="17">
        <f t="shared" si="8"/>
        <v>0.06024096386</v>
      </c>
      <c r="T180" s="17">
        <f t="shared" si="9"/>
        <v>1.208835341</v>
      </c>
      <c r="U180" s="37">
        <f t="shared" si="10"/>
        <v>3457.919468</v>
      </c>
      <c r="V180" s="14"/>
      <c r="W180" s="14"/>
      <c r="X180" s="14"/>
      <c r="Y180" s="14"/>
      <c r="Z180" s="14"/>
      <c r="AA180" s="14"/>
      <c r="AB180" s="14"/>
    </row>
    <row r="181">
      <c r="A181" s="4" t="s">
        <v>525</v>
      </c>
      <c r="B181" s="13"/>
      <c r="C181" s="12">
        <f>VLOOKUP(A181,'LHB v. RHP'!C:AH, 5, FALSE)</f>
        <v>135</v>
      </c>
      <c r="D181" s="22">
        <f>VLOOKUP(A181,'LHB v. RHP'!C:AH, 8, FALSE)</f>
        <v>411</v>
      </c>
      <c r="E181" s="22">
        <f>VLOOKUP(A181,'LHB v. RHP'!C:AH, 31, FALSE)</f>
        <v>72</v>
      </c>
      <c r="F181" s="15">
        <f>VLOOKUP(A181,'LHB v. RHP'!C:AH, 12, FALSE)</f>
        <v>19</v>
      </c>
      <c r="G181" s="15">
        <f>VLOOKUP(A181,'LHB v. RHP'!C:AH, 13, FALSE)</f>
        <v>2</v>
      </c>
      <c r="H181" s="15">
        <f>VLOOKUP(A181,'LHB v. RHP'!C:AH, 6, FALSE)</f>
        <v>8</v>
      </c>
      <c r="I181" s="15">
        <f>VLOOKUP(A181,'LHB v. RHP'!C:AH, 25, FALSE)</f>
        <v>2</v>
      </c>
      <c r="J181" s="15">
        <f>VLOOKUP(A181,'LHB v. RHP'!C:AH, 17, FALSE)</f>
        <v>35</v>
      </c>
      <c r="K181" s="23">
        <f>VLOOKUP(A181,'LHB v. RHP'!C:AH, 32, FALSE)</f>
        <v>6</v>
      </c>
      <c r="L181" s="17">
        <f t="shared" si="1"/>
        <v>3.044444444</v>
      </c>
      <c r="M181" s="17">
        <f t="shared" si="2"/>
        <v>0.4108040201</v>
      </c>
      <c r="N181" s="24">
        <f t="shared" si="3"/>
        <v>0.2198492462</v>
      </c>
      <c r="O181" s="24">
        <f t="shared" si="4"/>
        <v>0.04020100503</v>
      </c>
      <c r="P181" s="24">
        <f t="shared" si="5"/>
        <v>0.3140703518</v>
      </c>
      <c r="Q181" s="24">
        <f t="shared" si="6"/>
        <v>0.02010050251</v>
      </c>
      <c r="R181" s="24">
        <f t="shared" si="7"/>
        <v>0.1708542714</v>
      </c>
      <c r="S181" s="17">
        <f t="shared" si="8"/>
        <v>0.07537688442</v>
      </c>
      <c r="T181" s="17">
        <f t="shared" si="9"/>
        <v>1.251256281</v>
      </c>
      <c r="U181" s="37">
        <f t="shared" si="10"/>
        <v>3579.26618</v>
      </c>
      <c r="V181" s="14"/>
      <c r="W181" s="14"/>
      <c r="X181" s="14"/>
      <c r="Y181" s="14"/>
      <c r="Z181" s="14"/>
      <c r="AA181" s="14"/>
      <c r="AB181" s="14"/>
    </row>
    <row r="182">
      <c r="A182" s="4" t="s">
        <v>596</v>
      </c>
      <c r="B182" s="13"/>
      <c r="C182" s="12">
        <f>VLOOKUP(A182,'LHB v. RHP'!C:AH, 5, FALSE)</f>
        <v>81</v>
      </c>
      <c r="D182" s="22">
        <f>VLOOKUP(A182,'LHB v. RHP'!C:AH, 8, FALSE)</f>
        <v>225</v>
      </c>
      <c r="E182" s="22">
        <f>VLOOKUP(A182,'LHB v. RHP'!C:AH, 31, FALSE)</f>
        <v>23</v>
      </c>
      <c r="F182" s="15">
        <f>VLOOKUP(A182,'LHB v. RHP'!C:AH, 12, FALSE)</f>
        <v>13</v>
      </c>
      <c r="G182" s="15">
        <f>VLOOKUP(A182,'LHB v. RHP'!C:AH, 13, FALSE)</f>
        <v>1</v>
      </c>
      <c r="H182" s="15">
        <f>VLOOKUP(A182,'LHB v. RHP'!C:AH, 6, FALSE)</f>
        <v>9</v>
      </c>
      <c r="I182" s="15">
        <f>VLOOKUP(A182,'LHB v. RHP'!C:AH, 25, FALSE)</f>
        <v>1</v>
      </c>
      <c r="J182" s="15">
        <f>VLOOKUP(A182,'LHB v. RHP'!C:AH, 17, FALSE)</f>
        <v>18</v>
      </c>
      <c r="K182" s="23">
        <f>VLOOKUP(A182,'LHB v. RHP'!C:AH, 32, FALSE)</f>
        <v>-1</v>
      </c>
      <c r="L182" s="17">
        <f t="shared" si="1"/>
        <v>2.777777778</v>
      </c>
      <c r="M182" s="17">
        <f t="shared" si="2"/>
        <v>0.2950819672</v>
      </c>
      <c r="N182" s="24">
        <f t="shared" si="3"/>
        <v>0.237704918</v>
      </c>
      <c r="O182" s="24">
        <f t="shared" si="4"/>
        <v>0.0393442623</v>
      </c>
      <c r="P182" s="24">
        <f t="shared" si="5"/>
        <v>0.4262295082</v>
      </c>
      <c r="Q182" s="24">
        <f t="shared" si="6"/>
        <v>0.02295081967</v>
      </c>
      <c r="R182" s="24">
        <f t="shared" si="7"/>
        <v>0.1672131148</v>
      </c>
      <c r="S182" s="17">
        <f t="shared" si="8"/>
        <v>0.04098360656</v>
      </c>
      <c r="T182" s="17">
        <f t="shared" si="9"/>
        <v>1.229508197</v>
      </c>
      <c r="U182" s="37">
        <f t="shared" si="10"/>
        <v>3517.054957</v>
      </c>
      <c r="V182" s="14"/>
      <c r="W182" s="14"/>
      <c r="X182" s="14"/>
      <c r="Y182" s="14"/>
      <c r="Z182" s="14"/>
      <c r="AA182" s="14"/>
      <c r="AB182" s="14"/>
    </row>
    <row r="183">
      <c r="A183" s="4" t="s">
        <v>563</v>
      </c>
      <c r="B183" s="13"/>
      <c r="C183" s="12">
        <f>VLOOKUP(A183,'LHB v. RHP'!C:AH, 5, FALSE)</f>
        <v>139</v>
      </c>
      <c r="D183" s="22">
        <f>VLOOKUP(A183,'LHB v. RHP'!C:AH, 8, FALSE)</f>
        <v>444</v>
      </c>
      <c r="E183" s="22">
        <f>VLOOKUP(A183,'LHB v. RHP'!C:AH, 31, FALSE)</f>
        <v>55</v>
      </c>
      <c r="F183" s="15">
        <f>VLOOKUP(A183,'LHB v. RHP'!C:AH, 12, FALSE)</f>
        <v>16</v>
      </c>
      <c r="G183" s="15">
        <f>VLOOKUP(A183,'LHB v. RHP'!C:AH, 13, FALSE)</f>
        <v>7</v>
      </c>
      <c r="H183" s="15">
        <f>VLOOKUP(A183,'LHB v. RHP'!C:AH, 6, FALSE)</f>
        <v>5</v>
      </c>
      <c r="I183" s="15">
        <f>VLOOKUP(A183,'LHB v. RHP'!C:AH, 25, FALSE)</f>
        <v>8</v>
      </c>
      <c r="J183" s="15">
        <f>VLOOKUP(A183,'LHB v. RHP'!C:AH, 17, FALSE)</f>
        <v>30</v>
      </c>
      <c r="K183" s="23">
        <f>VLOOKUP(A183,'LHB v. RHP'!C:AH, 32, FALSE)</f>
        <v>25</v>
      </c>
      <c r="L183" s="17">
        <f t="shared" si="1"/>
        <v>3.194244604</v>
      </c>
      <c r="M183" s="17">
        <f t="shared" si="2"/>
        <v>0.3329312425</v>
      </c>
      <c r="N183" s="24">
        <f t="shared" si="3"/>
        <v>0.1930036188</v>
      </c>
      <c r="O183" s="24">
        <f t="shared" si="4"/>
        <v>0.08685162847</v>
      </c>
      <c r="P183" s="24">
        <f t="shared" si="5"/>
        <v>0.2653799759</v>
      </c>
      <c r="Q183" s="24">
        <f t="shared" si="6"/>
        <v>0.03377563329</v>
      </c>
      <c r="R183" s="24">
        <f t="shared" si="7"/>
        <v>0.1519903498</v>
      </c>
      <c r="S183" s="17">
        <f t="shared" si="8"/>
        <v>0.1869722557</v>
      </c>
      <c r="T183" s="17">
        <f t="shared" si="9"/>
        <v>1.250904704</v>
      </c>
      <c r="U183" s="37">
        <f t="shared" si="10"/>
        <v>3578.260481</v>
      </c>
      <c r="V183" s="14"/>
      <c r="W183" s="14"/>
      <c r="X183" s="14"/>
      <c r="Y183" s="14"/>
      <c r="Z183" s="14"/>
      <c r="AA183" s="14"/>
      <c r="AB183" s="14"/>
    </row>
    <row r="184">
      <c r="A184" s="4" t="s">
        <v>501</v>
      </c>
      <c r="B184" s="13"/>
      <c r="C184" s="12">
        <f>VLOOKUP(A184,'LHB v. RHP'!C:AH, 5, FALSE)</f>
        <v>159</v>
      </c>
      <c r="D184" s="22">
        <f>VLOOKUP(A184,'LHB v. RHP'!C:AH, 8, FALSE)</f>
        <v>471</v>
      </c>
      <c r="E184" s="22">
        <f>VLOOKUP(A184,'LHB v. RHP'!C:AH, 31, FALSE)</f>
        <v>61</v>
      </c>
      <c r="F184" s="15">
        <f>VLOOKUP(A184,'LHB v. RHP'!C:AH, 12, FALSE)</f>
        <v>19</v>
      </c>
      <c r="G184" s="15">
        <f>VLOOKUP(A184,'LHB v. RHP'!C:AH, 13, FALSE)</f>
        <v>1</v>
      </c>
      <c r="H184" s="15">
        <f>VLOOKUP(A184,'LHB v. RHP'!C:AH, 6, FALSE)</f>
        <v>17</v>
      </c>
      <c r="I184" s="15">
        <f>VLOOKUP(A184,'LHB v. RHP'!C:AH, 25, FALSE)</f>
        <v>2</v>
      </c>
      <c r="J184" s="15">
        <f>VLOOKUP(A184,'LHB v. RHP'!C:AH, 17, FALSE)</f>
        <v>58</v>
      </c>
      <c r="K184" s="23">
        <f>VLOOKUP(A184,'LHB v. RHP'!C:AH, 32, FALSE)</f>
        <v>2</v>
      </c>
      <c r="L184" s="17">
        <f t="shared" si="1"/>
        <v>2.962264151</v>
      </c>
      <c r="M184" s="17">
        <f t="shared" si="2"/>
        <v>0.3434579439</v>
      </c>
      <c r="N184" s="24">
        <f t="shared" si="3"/>
        <v>0.2044392523</v>
      </c>
      <c r="O184" s="24">
        <f t="shared" si="4"/>
        <v>0.02803738318</v>
      </c>
      <c r="P184" s="24">
        <f t="shared" si="5"/>
        <v>0.3971962617</v>
      </c>
      <c r="Q184" s="24">
        <f t="shared" si="6"/>
        <v>0.01869158879</v>
      </c>
      <c r="R184" s="24">
        <f t="shared" si="7"/>
        <v>0.2126168224</v>
      </c>
      <c r="S184" s="17">
        <f t="shared" si="8"/>
        <v>0.04672897196</v>
      </c>
      <c r="T184" s="17">
        <f t="shared" si="9"/>
        <v>1.251168224</v>
      </c>
      <c r="U184" s="37">
        <f t="shared" si="10"/>
        <v>3579.01429</v>
      </c>
      <c r="V184" s="14"/>
      <c r="W184" s="14"/>
      <c r="X184" s="14"/>
      <c r="Y184" s="14"/>
      <c r="Z184" s="14"/>
      <c r="AA184" s="14"/>
      <c r="AB184" s="14"/>
    </row>
    <row r="185">
      <c r="A185" s="4" t="s">
        <v>282</v>
      </c>
      <c r="B185" s="13"/>
      <c r="C185" s="12">
        <f>VLOOKUP(A185,'LHB v. RHP'!C:AH, 5, FALSE)</f>
        <v>120</v>
      </c>
      <c r="D185" s="22">
        <f>VLOOKUP(A185,'LHB v. RHP'!C:AH, 8, FALSE)</f>
        <v>315</v>
      </c>
      <c r="E185" s="22">
        <f>VLOOKUP(A185,'LHB v. RHP'!C:AH, 31, FALSE)</f>
        <v>39</v>
      </c>
      <c r="F185" s="15">
        <f>VLOOKUP(A185,'LHB v. RHP'!C:AH, 12, FALSE)</f>
        <v>20</v>
      </c>
      <c r="G185" s="15">
        <f>VLOOKUP(A185,'LHB v. RHP'!C:AH, 13, FALSE)</f>
        <v>0</v>
      </c>
      <c r="H185" s="15">
        <f>VLOOKUP(A185,'LHB v. RHP'!C:AH, 6, FALSE)</f>
        <v>12</v>
      </c>
      <c r="I185" s="15">
        <f>VLOOKUP(A185,'LHB v. RHP'!C:AH, 25, FALSE)</f>
        <v>1</v>
      </c>
      <c r="J185" s="15">
        <f>VLOOKUP(A185,'LHB v. RHP'!C:AH, 17, FALSE)</f>
        <v>18</v>
      </c>
      <c r="K185" s="23">
        <f>VLOOKUP(A185,'LHB v. RHP'!C:AH, 32, FALSE)</f>
        <v>1</v>
      </c>
      <c r="L185" s="17">
        <f t="shared" si="1"/>
        <v>2.625</v>
      </c>
      <c r="M185" s="17">
        <f t="shared" si="2"/>
        <v>0.3257142857</v>
      </c>
      <c r="N185" s="24">
        <f t="shared" si="3"/>
        <v>0.2571428571</v>
      </c>
      <c r="O185" s="24">
        <f t="shared" si="4"/>
        <v>0.02285714286</v>
      </c>
      <c r="P185" s="24">
        <f t="shared" si="5"/>
        <v>0.4142857143</v>
      </c>
      <c r="Q185" s="24">
        <f t="shared" si="6"/>
        <v>0.02</v>
      </c>
      <c r="R185" s="24">
        <f t="shared" si="7"/>
        <v>0.1457142857</v>
      </c>
      <c r="S185" s="17">
        <f t="shared" si="8"/>
        <v>0.05</v>
      </c>
      <c r="T185" s="17">
        <f t="shared" si="9"/>
        <v>1.235714286</v>
      </c>
      <c r="U185" s="37">
        <f t="shared" si="10"/>
        <v>3534.807711</v>
      </c>
      <c r="V185" s="14"/>
      <c r="W185" s="14"/>
      <c r="X185" s="14"/>
      <c r="Y185" s="14"/>
      <c r="Z185" s="14"/>
      <c r="AA185" s="14"/>
      <c r="AB185" s="14"/>
    </row>
    <row r="186">
      <c r="A186" s="4" t="s">
        <v>64</v>
      </c>
      <c r="B186" s="13"/>
      <c r="C186" s="12">
        <f>VLOOKUP(A186,'LHB v. RHP'!C:AH, 5, FALSE)</f>
        <v>33</v>
      </c>
      <c r="D186" s="22">
        <f>VLOOKUP(A186,'LHB v. RHP'!C:AH, 8, FALSE)</f>
        <v>59</v>
      </c>
      <c r="E186" s="22">
        <f>VLOOKUP(A186,'LHB v. RHP'!C:AH, 31, FALSE)</f>
        <v>3</v>
      </c>
      <c r="F186" s="15">
        <f>VLOOKUP(A186,'LHB v. RHP'!C:AH, 12, FALSE)</f>
        <v>2</v>
      </c>
      <c r="G186" s="15">
        <f>VLOOKUP(A186,'LHB v. RHP'!C:AH, 13, FALSE)</f>
        <v>0</v>
      </c>
      <c r="H186" s="15">
        <f>VLOOKUP(A186,'LHB v. RHP'!C:AH, 6, FALSE)</f>
        <v>0</v>
      </c>
      <c r="I186" s="15">
        <f>VLOOKUP(A186,'LHB v. RHP'!C:AH, 25, FALSE)</f>
        <v>0</v>
      </c>
      <c r="J186" s="15">
        <f>VLOOKUP(A186,'LHB v. RHP'!C:AH, 17, FALSE)</f>
        <v>5</v>
      </c>
      <c r="K186" s="23">
        <f>VLOOKUP(A186,'LHB v. RHP'!C:AH, 32, FALSE)</f>
        <v>3</v>
      </c>
      <c r="L186" s="17">
        <f t="shared" si="1"/>
        <v>1.787878788</v>
      </c>
      <c r="M186" s="17">
        <f t="shared" si="2"/>
        <v>0.2702702703</v>
      </c>
      <c r="N186" s="24">
        <f t="shared" si="3"/>
        <v>0.2027027027</v>
      </c>
      <c r="O186" s="24">
        <f t="shared" si="4"/>
        <v>0.03603603604</v>
      </c>
      <c r="P186" s="24">
        <f t="shared" si="5"/>
        <v>0.3828828829</v>
      </c>
      <c r="Q186" s="24">
        <f t="shared" si="6"/>
        <v>0.02702702703</v>
      </c>
      <c r="R186" s="24">
        <f t="shared" si="7"/>
        <v>0.1711711712</v>
      </c>
      <c r="S186" s="17">
        <f t="shared" si="8"/>
        <v>0.1013513514</v>
      </c>
      <c r="T186" s="17">
        <f t="shared" si="9"/>
        <v>1.191441441</v>
      </c>
      <c r="U186" s="37">
        <f t="shared" si="10"/>
        <v>3408.163556</v>
      </c>
      <c r="V186" s="14"/>
      <c r="W186" s="14"/>
      <c r="X186" s="14"/>
      <c r="Y186" s="14"/>
      <c r="Z186" s="14"/>
      <c r="AA186" s="14"/>
      <c r="AB186" s="14"/>
    </row>
    <row r="187">
      <c r="A187" s="4" t="s">
        <v>508</v>
      </c>
      <c r="B187" s="13"/>
      <c r="C187" s="12">
        <f>VLOOKUP(A187,'LHB v. RHP'!C:AH, 5, FALSE)</f>
        <v>102</v>
      </c>
      <c r="D187" s="22">
        <f>VLOOKUP(A187,'LHB v. RHP'!C:AH, 8, FALSE)</f>
        <v>332</v>
      </c>
      <c r="E187" s="22">
        <f>VLOOKUP(A187,'LHB v. RHP'!C:AH, 31, FALSE)</f>
        <v>75</v>
      </c>
      <c r="F187" s="15">
        <f>VLOOKUP(A187,'LHB v. RHP'!C:AH, 12, FALSE)</f>
        <v>13</v>
      </c>
      <c r="G187" s="15">
        <f>VLOOKUP(A187,'LHB v. RHP'!C:AH, 13, FALSE)</f>
        <v>4</v>
      </c>
      <c r="H187" s="15">
        <f>VLOOKUP(A187,'LHB v. RHP'!C:AH, 6, FALSE)</f>
        <v>5</v>
      </c>
      <c r="I187" s="15">
        <f>VLOOKUP(A187,'LHB v. RHP'!C:AH, 25, FALSE)</f>
        <v>0</v>
      </c>
      <c r="J187" s="15">
        <f>VLOOKUP(A187,'LHB v. RHP'!C:AH, 17, FALSE)</f>
        <v>10</v>
      </c>
      <c r="K187" s="23">
        <f>VLOOKUP(A187,'LHB v. RHP'!C:AH, 32, FALSE)</f>
        <v>2</v>
      </c>
      <c r="L187" s="17">
        <f t="shared" si="1"/>
        <v>3.254901961</v>
      </c>
      <c r="M187" s="17">
        <f t="shared" si="2"/>
        <v>0.4686192469</v>
      </c>
      <c r="N187" s="24">
        <f t="shared" si="3"/>
        <v>0.2022315202</v>
      </c>
      <c r="O187" s="24">
        <f t="shared" si="4"/>
        <v>0.06694560669</v>
      </c>
      <c r="P187" s="24">
        <f t="shared" si="5"/>
        <v>0.3068340307</v>
      </c>
      <c r="Q187" s="24">
        <f t="shared" si="6"/>
        <v>0.01673640167</v>
      </c>
      <c r="R187" s="24">
        <f t="shared" si="7"/>
        <v>0.119944212</v>
      </c>
      <c r="S187" s="17">
        <f t="shared" si="8"/>
        <v>0.05578800558</v>
      </c>
      <c r="T187" s="17">
        <f t="shared" si="9"/>
        <v>1.237099024</v>
      </c>
      <c r="U187" s="37">
        <f t="shared" si="10"/>
        <v>3538.768806</v>
      </c>
      <c r="V187" s="14"/>
      <c r="W187" s="14"/>
      <c r="X187" s="14"/>
      <c r="Y187" s="14"/>
      <c r="Z187" s="14"/>
      <c r="AA187" s="14"/>
      <c r="AB187" s="14"/>
    </row>
    <row r="188">
      <c r="A188" s="4" t="s">
        <v>473</v>
      </c>
      <c r="B188" s="13"/>
      <c r="C188" s="12">
        <f>VLOOKUP(A188,'LHB v. RHP'!C:AH, 5, FALSE)</f>
        <v>121</v>
      </c>
      <c r="D188" s="22">
        <f>VLOOKUP(A188,'LHB v. RHP'!C:AH, 8, FALSE)</f>
        <v>318</v>
      </c>
      <c r="E188" s="22">
        <f>VLOOKUP(A188,'LHB v. RHP'!C:AH, 31, FALSE)</f>
        <v>34</v>
      </c>
      <c r="F188" s="15">
        <f>VLOOKUP(A188,'LHB v. RHP'!C:AH, 12, FALSE)</f>
        <v>13</v>
      </c>
      <c r="G188" s="15">
        <f>VLOOKUP(A188,'LHB v. RHP'!C:AH, 13, FALSE)</f>
        <v>0</v>
      </c>
      <c r="H188" s="15">
        <f>VLOOKUP(A188,'LHB v. RHP'!C:AH, 6, FALSE)</f>
        <v>17</v>
      </c>
      <c r="I188" s="15">
        <f>VLOOKUP(A188,'LHB v. RHP'!C:AH, 25, FALSE)</f>
        <v>2</v>
      </c>
      <c r="J188" s="15">
        <f>VLOOKUP(A188,'LHB v. RHP'!C:AH, 17, FALSE)</f>
        <v>21</v>
      </c>
      <c r="K188" s="23">
        <f>VLOOKUP(A188,'LHB v. RHP'!C:AH, 32, FALSE)</f>
        <v>0</v>
      </c>
      <c r="L188" s="17">
        <f t="shared" si="1"/>
        <v>2.628099174</v>
      </c>
      <c r="M188" s="17">
        <f t="shared" si="2"/>
        <v>0.3029871977</v>
      </c>
      <c r="N188" s="24">
        <f t="shared" si="3"/>
        <v>0.2062588905</v>
      </c>
      <c r="O188" s="24">
        <f t="shared" si="4"/>
        <v>0.02275960171</v>
      </c>
      <c r="P188" s="24">
        <f t="shared" si="5"/>
        <v>0.4836415363</v>
      </c>
      <c r="Q188" s="24">
        <f t="shared" si="6"/>
        <v>0.02275960171</v>
      </c>
      <c r="R188" s="24">
        <f t="shared" si="7"/>
        <v>0.1536273115</v>
      </c>
      <c r="S188" s="17">
        <f t="shared" si="8"/>
        <v>0.0426742532</v>
      </c>
      <c r="T188" s="17">
        <f t="shared" si="9"/>
        <v>1.234708393</v>
      </c>
      <c r="U188" s="37">
        <f t="shared" si="10"/>
        <v>3531.930315</v>
      </c>
      <c r="V188" s="14"/>
      <c r="W188" s="14"/>
      <c r="X188" s="14"/>
      <c r="Y188" s="14"/>
      <c r="Z188" s="14"/>
      <c r="AA188" s="14"/>
      <c r="AB188" s="14"/>
    </row>
    <row r="189">
      <c r="A189" s="4" t="s">
        <v>602</v>
      </c>
      <c r="B189" s="13"/>
      <c r="C189" s="12">
        <f>VLOOKUP(A189,'LHB v. RHP'!C:AH, 5, FALSE)</f>
        <v>58</v>
      </c>
      <c r="D189" s="22">
        <f>VLOOKUP(A189,'LHB v. RHP'!C:AH, 8, FALSE)</f>
        <v>186</v>
      </c>
      <c r="E189" s="22">
        <f>VLOOKUP(A189,'LHB v. RHP'!C:AH, 31, FALSE)</f>
        <v>24</v>
      </c>
      <c r="F189" s="15">
        <f>VLOOKUP(A189,'LHB v. RHP'!C:AH, 12, FALSE)</f>
        <v>4</v>
      </c>
      <c r="G189" s="15">
        <f>VLOOKUP(A189,'LHB v. RHP'!C:AH, 13, FALSE)</f>
        <v>0</v>
      </c>
      <c r="H189" s="15">
        <f>VLOOKUP(A189,'LHB v. RHP'!C:AH, 6, FALSE)</f>
        <v>8</v>
      </c>
      <c r="I189" s="15">
        <f>VLOOKUP(A189,'LHB v. RHP'!C:AH, 25, FALSE)</f>
        <v>3</v>
      </c>
      <c r="J189" s="15">
        <f>VLOOKUP(A189,'LHB v. RHP'!C:AH, 17, FALSE)</f>
        <v>16</v>
      </c>
      <c r="K189" s="23">
        <f>VLOOKUP(A189,'LHB v. RHP'!C:AH, 32, FALSE)</f>
        <v>0</v>
      </c>
      <c r="L189" s="17">
        <f t="shared" si="1"/>
        <v>3.206896552</v>
      </c>
      <c r="M189" s="17">
        <f t="shared" si="2"/>
        <v>0.3204903678</v>
      </c>
      <c r="N189" s="24">
        <f t="shared" si="3"/>
        <v>0.1751313485</v>
      </c>
      <c r="O189" s="24">
        <f t="shared" si="4"/>
        <v>0.02802101576</v>
      </c>
      <c r="P189" s="24">
        <f t="shared" si="5"/>
        <v>0.4378283713</v>
      </c>
      <c r="Q189" s="24">
        <f t="shared" si="6"/>
        <v>0.03152364273</v>
      </c>
      <c r="R189" s="24">
        <f t="shared" si="7"/>
        <v>0.1716287215</v>
      </c>
      <c r="S189" s="17">
        <f t="shared" si="8"/>
        <v>0.05253940455</v>
      </c>
      <c r="T189" s="17">
        <f t="shared" si="9"/>
        <v>1.217162872</v>
      </c>
      <c r="U189" s="37">
        <f t="shared" si="10"/>
        <v>3481.740686</v>
      </c>
      <c r="V189" s="14"/>
      <c r="W189" s="14"/>
      <c r="X189" s="14"/>
      <c r="Y189" s="14"/>
      <c r="Z189" s="14"/>
      <c r="AA189" s="14"/>
      <c r="AB189" s="14"/>
    </row>
    <row r="190">
      <c r="A190" s="4" t="s">
        <v>589</v>
      </c>
      <c r="B190" s="13"/>
      <c r="C190" s="12">
        <f>VLOOKUP(A190,'LHB v. RHP'!C:AH, 5, FALSE)</f>
        <v>103</v>
      </c>
      <c r="D190" s="22">
        <f>VLOOKUP(A190,'LHB v. RHP'!C:AH, 8, FALSE)</f>
        <v>280</v>
      </c>
      <c r="E190" s="22">
        <f>VLOOKUP(A190,'LHB v. RHP'!C:AH, 31, FALSE)</f>
        <v>53</v>
      </c>
      <c r="F190" s="15">
        <f>VLOOKUP(A190,'LHB v. RHP'!C:AH, 12, FALSE)</f>
        <v>11</v>
      </c>
      <c r="G190" s="15">
        <f>VLOOKUP(A190,'LHB v. RHP'!C:AH, 13, FALSE)</f>
        <v>2</v>
      </c>
      <c r="H190" s="15">
        <f>VLOOKUP(A190,'LHB v. RHP'!C:AH, 6, FALSE)</f>
        <v>3</v>
      </c>
      <c r="I190" s="15">
        <f>VLOOKUP(A190,'LHB v. RHP'!C:AH, 25, FALSE)</f>
        <v>5</v>
      </c>
      <c r="J190" s="15">
        <f>VLOOKUP(A190,'LHB v. RHP'!C:AH, 17, FALSE)</f>
        <v>29</v>
      </c>
      <c r="K190" s="23">
        <f>VLOOKUP(A190,'LHB v. RHP'!C:AH, 32, FALSE)</f>
        <v>1</v>
      </c>
      <c r="L190" s="17">
        <f t="shared" si="1"/>
        <v>2.718446602</v>
      </c>
      <c r="M190" s="17">
        <f t="shared" si="2"/>
        <v>0.4060150376</v>
      </c>
      <c r="N190" s="24">
        <f t="shared" si="3"/>
        <v>0.2030075188</v>
      </c>
      <c r="O190" s="24">
        <f t="shared" si="4"/>
        <v>0.04812030075</v>
      </c>
      <c r="P190" s="24">
        <f t="shared" si="5"/>
        <v>0.3007518797</v>
      </c>
      <c r="Q190" s="24">
        <f t="shared" si="6"/>
        <v>0.03308270677</v>
      </c>
      <c r="R190" s="24">
        <f t="shared" si="7"/>
        <v>0.1864661654</v>
      </c>
      <c r="S190" s="17">
        <f t="shared" si="8"/>
        <v>0.05263157895</v>
      </c>
      <c r="T190" s="17">
        <f t="shared" si="9"/>
        <v>1.230075188</v>
      </c>
      <c r="U190" s="37">
        <f t="shared" si="10"/>
        <v>3518.676857</v>
      </c>
      <c r="V190" s="14"/>
      <c r="W190" s="14"/>
      <c r="X190" s="14"/>
      <c r="Y190" s="14"/>
      <c r="Z190" s="14"/>
      <c r="AA190" s="14"/>
      <c r="AB190" s="14"/>
    </row>
    <row r="191">
      <c r="A191" s="4" t="s">
        <v>628</v>
      </c>
      <c r="B191" s="13"/>
      <c r="C191" s="12">
        <f>VLOOKUP(A191,'LHB v. RHP'!C:AH, 5, FALSE)</f>
        <v>41</v>
      </c>
      <c r="D191" s="22">
        <f>VLOOKUP(A191,'LHB v. RHP'!C:AH, 8, FALSE)</f>
        <v>93</v>
      </c>
      <c r="E191" s="22">
        <f>VLOOKUP(A191,'LHB v. RHP'!C:AH, 31, FALSE)</f>
        <v>13</v>
      </c>
      <c r="F191" s="15">
        <f>VLOOKUP(A191,'LHB v. RHP'!C:AH, 12, FALSE)</f>
        <v>5</v>
      </c>
      <c r="G191" s="15">
        <f>VLOOKUP(A191,'LHB v. RHP'!C:AH, 13, FALSE)</f>
        <v>0</v>
      </c>
      <c r="H191" s="15">
        <f>VLOOKUP(A191,'LHB v. RHP'!C:AH, 6, FALSE)</f>
        <v>1</v>
      </c>
      <c r="I191" s="15">
        <f>VLOOKUP(A191,'LHB v. RHP'!C:AH, 25, FALSE)</f>
        <v>0</v>
      </c>
      <c r="J191" s="15">
        <f>VLOOKUP(A191,'LHB v. RHP'!C:AH, 17, FALSE)</f>
        <v>7</v>
      </c>
      <c r="K191" s="23">
        <f>VLOOKUP(A191,'LHB v. RHP'!C:AH, 32, FALSE)</f>
        <v>0</v>
      </c>
      <c r="L191" s="17">
        <f t="shared" si="1"/>
        <v>2.268292683</v>
      </c>
      <c r="M191" s="17">
        <f t="shared" si="2"/>
        <v>0.3138075314</v>
      </c>
      <c r="N191" s="24">
        <f t="shared" si="3"/>
        <v>0.219665272</v>
      </c>
      <c r="O191" s="24">
        <f t="shared" si="4"/>
        <v>0.03347280335</v>
      </c>
      <c r="P191" s="24">
        <f t="shared" si="5"/>
        <v>0.3765690377</v>
      </c>
      <c r="Q191" s="24">
        <f t="shared" si="6"/>
        <v>0.02510460251</v>
      </c>
      <c r="R191" s="24">
        <f t="shared" si="7"/>
        <v>0.1673640167</v>
      </c>
      <c r="S191" s="17">
        <f t="shared" si="8"/>
        <v>0.06276150628</v>
      </c>
      <c r="T191" s="17">
        <f t="shared" si="9"/>
        <v>1.19874477</v>
      </c>
      <c r="U191" s="37">
        <f t="shared" si="10"/>
        <v>3429.055004</v>
      </c>
      <c r="V191" s="14"/>
      <c r="W191" s="14"/>
      <c r="X191" s="14"/>
      <c r="Y191" s="14"/>
      <c r="Z191" s="14"/>
      <c r="AA191" s="14"/>
      <c r="AB191" s="14"/>
    </row>
    <row r="192">
      <c r="A192" s="4" t="s">
        <v>653</v>
      </c>
      <c r="B192" s="13"/>
      <c r="C192" s="12">
        <f>VLOOKUP(A192,'LHB v. RHP'!C:AH, 5, FALSE)</f>
        <v>28</v>
      </c>
      <c r="D192" s="22">
        <f>VLOOKUP(A192,'LHB v. RHP'!C:AH, 8, FALSE)</f>
        <v>84</v>
      </c>
      <c r="E192" s="22">
        <f>VLOOKUP(A192,'LHB v. RHP'!C:AH, 31, FALSE)</f>
        <v>11</v>
      </c>
      <c r="F192" s="15">
        <f>VLOOKUP(A192,'LHB v. RHP'!C:AH, 12, FALSE)</f>
        <v>3</v>
      </c>
      <c r="G192" s="15">
        <f>VLOOKUP(A192,'LHB v. RHP'!C:AH, 13, FALSE)</f>
        <v>0</v>
      </c>
      <c r="H192" s="15">
        <f>VLOOKUP(A192,'LHB v. RHP'!C:AH, 6, FALSE)</f>
        <v>1</v>
      </c>
      <c r="I192" s="15">
        <f>VLOOKUP(A192,'LHB v. RHP'!C:AH, 25, FALSE)</f>
        <v>0</v>
      </c>
      <c r="J192" s="15">
        <f>VLOOKUP(A192,'LHB v. RHP'!C:AH, 17, FALSE)</f>
        <v>9</v>
      </c>
      <c r="K192" s="23">
        <f>VLOOKUP(A192,'LHB v. RHP'!C:AH, 32, FALSE)</f>
        <v>0</v>
      </c>
      <c r="L192" s="17">
        <f t="shared" si="1"/>
        <v>3</v>
      </c>
      <c r="M192" s="17">
        <f t="shared" si="2"/>
        <v>0.3070362473</v>
      </c>
      <c r="N192" s="24">
        <f t="shared" si="3"/>
        <v>0.2025586354</v>
      </c>
      <c r="O192" s="24">
        <f t="shared" si="4"/>
        <v>0.03411513859</v>
      </c>
      <c r="P192" s="24">
        <f t="shared" si="5"/>
        <v>0.3837953092</v>
      </c>
      <c r="Q192" s="24">
        <f t="shared" si="6"/>
        <v>0.02558635394</v>
      </c>
      <c r="R192" s="24">
        <f t="shared" si="7"/>
        <v>0.1791044776</v>
      </c>
      <c r="S192" s="17">
        <f t="shared" si="8"/>
        <v>0.06396588486</v>
      </c>
      <c r="T192" s="17">
        <f t="shared" si="9"/>
        <v>1.196162047</v>
      </c>
      <c r="U192" s="37">
        <f t="shared" si="10"/>
        <v>3421.667027</v>
      </c>
      <c r="V192" s="14"/>
      <c r="W192" s="14"/>
      <c r="X192" s="14"/>
      <c r="Y192" s="14"/>
      <c r="Z192" s="14"/>
      <c r="AA192" s="14"/>
      <c r="AB192" s="14"/>
    </row>
    <row r="193">
      <c r="A193" s="4" t="s">
        <v>241</v>
      </c>
      <c r="B193" s="13"/>
      <c r="C193" s="12">
        <f>VLOOKUP(A193,'LHB v. RHP'!C:AH, 5, FALSE)</f>
        <v>160</v>
      </c>
      <c r="D193" s="22">
        <f>VLOOKUP(A193,'LHB v. RHP'!C:AH, 8, FALSE)</f>
        <v>530</v>
      </c>
      <c r="E193" s="22">
        <f>VLOOKUP(A193,'LHB v. RHP'!C:AH, 31, FALSE)</f>
        <v>72</v>
      </c>
      <c r="F193" s="15">
        <f>VLOOKUP(A193,'LHB v. RHP'!C:AH, 12, FALSE)</f>
        <v>30</v>
      </c>
      <c r="G193" s="15">
        <f>VLOOKUP(A193,'LHB v. RHP'!C:AH, 13, FALSE)</f>
        <v>3</v>
      </c>
      <c r="H193" s="15">
        <f>VLOOKUP(A193,'LHB v. RHP'!C:AH, 6, FALSE)</f>
        <v>9</v>
      </c>
      <c r="I193" s="15">
        <f>VLOOKUP(A193,'LHB v. RHP'!C:AH, 25, FALSE)</f>
        <v>6</v>
      </c>
      <c r="J193" s="15">
        <f>VLOOKUP(A193,'LHB v. RHP'!C:AH, 17, FALSE)</f>
        <v>68</v>
      </c>
      <c r="K193" s="23">
        <f>VLOOKUP(A193,'LHB v. RHP'!C:AH, 32, FALSE)</f>
        <v>6</v>
      </c>
      <c r="L193" s="17">
        <f t="shared" si="1"/>
        <v>3.3125</v>
      </c>
      <c r="M193" s="17">
        <f t="shared" si="2"/>
        <v>0.3573770492</v>
      </c>
      <c r="N193" s="24">
        <f t="shared" si="3"/>
        <v>0.2513661202</v>
      </c>
      <c r="O193" s="24">
        <f t="shared" si="4"/>
        <v>0.04371584699</v>
      </c>
      <c r="P193" s="24">
        <f t="shared" si="5"/>
        <v>0.2841530055</v>
      </c>
      <c r="Q193" s="24">
        <f t="shared" si="6"/>
        <v>0.0262295082</v>
      </c>
      <c r="R193" s="24">
        <f t="shared" si="7"/>
        <v>0.2207650273</v>
      </c>
      <c r="S193" s="17">
        <f t="shared" si="8"/>
        <v>0.06557377049</v>
      </c>
      <c r="T193" s="17">
        <f t="shared" si="9"/>
        <v>1.249180328</v>
      </c>
      <c r="U193" s="37">
        <f t="shared" si="10"/>
        <v>3573.327836</v>
      </c>
      <c r="V193" s="14"/>
      <c r="W193" s="14"/>
      <c r="X193" s="14"/>
      <c r="Y193" s="14"/>
      <c r="Z193" s="14"/>
      <c r="AA193" s="14"/>
      <c r="AB193" s="14"/>
    </row>
    <row r="194">
      <c r="A194" s="4" t="s">
        <v>634</v>
      </c>
      <c r="B194" s="13"/>
      <c r="C194" s="12">
        <f>VLOOKUP(A194,'LHB v. RHP'!C:AH, 5, FALSE)</f>
        <v>36</v>
      </c>
      <c r="D194" s="22">
        <f>VLOOKUP(A194,'LHB v. RHP'!C:AH, 8, FALSE)</f>
        <v>98</v>
      </c>
      <c r="E194" s="22">
        <f>VLOOKUP(A194,'LHB v. RHP'!C:AH, 31, FALSE)</f>
        <v>9</v>
      </c>
      <c r="F194" s="15">
        <f>VLOOKUP(A194,'LHB v. RHP'!C:AH, 12, FALSE)</f>
        <v>6</v>
      </c>
      <c r="G194" s="15">
        <f>VLOOKUP(A194,'LHB v. RHP'!C:AH, 13, FALSE)</f>
        <v>0</v>
      </c>
      <c r="H194" s="15">
        <f>VLOOKUP(A194,'LHB v. RHP'!C:AH, 6, FALSE)</f>
        <v>1</v>
      </c>
      <c r="I194" s="15">
        <f>VLOOKUP(A194,'LHB v. RHP'!C:AH, 25, FALSE)</f>
        <v>2</v>
      </c>
      <c r="J194" s="15">
        <f>VLOOKUP(A194,'LHB v. RHP'!C:AH, 17, FALSE)</f>
        <v>11</v>
      </c>
      <c r="K194" s="23">
        <f>VLOOKUP(A194,'LHB v. RHP'!C:AH, 32, FALSE)</f>
        <v>0</v>
      </c>
      <c r="L194" s="17">
        <f t="shared" si="1"/>
        <v>2.722222222</v>
      </c>
      <c r="M194" s="17">
        <f t="shared" si="2"/>
        <v>0.2857142857</v>
      </c>
      <c r="N194" s="24">
        <f t="shared" si="3"/>
        <v>0.2277432712</v>
      </c>
      <c r="O194" s="24">
        <f t="shared" si="4"/>
        <v>0.033126294</v>
      </c>
      <c r="P194" s="24">
        <f t="shared" si="5"/>
        <v>0.3726708075</v>
      </c>
      <c r="Q194" s="24">
        <f t="shared" si="6"/>
        <v>0.033126294</v>
      </c>
      <c r="R194" s="24">
        <f t="shared" si="7"/>
        <v>0.182194617</v>
      </c>
      <c r="S194" s="17">
        <f t="shared" si="8"/>
        <v>0.06211180124</v>
      </c>
      <c r="T194" s="17">
        <f t="shared" si="9"/>
        <v>1.196687371</v>
      </c>
      <c r="U194" s="37">
        <f t="shared" si="10"/>
        <v>3423.169736</v>
      </c>
      <c r="V194" s="14"/>
      <c r="W194" s="14"/>
      <c r="X194" s="14"/>
      <c r="Y194" s="14"/>
      <c r="Z194" s="14"/>
      <c r="AA194" s="14"/>
      <c r="AB194" s="14"/>
    </row>
    <row r="195">
      <c r="A195" s="4" t="s">
        <v>101</v>
      </c>
      <c r="B195" s="13"/>
      <c r="C195" s="12">
        <f>VLOOKUP(A195,'LHB v. RHP'!C:AH, 5, FALSE)</f>
        <v>130</v>
      </c>
      <c r="D195" s="22">
        <f>VLOOKUP(A195,'LHB v. RHP'!C:AH, 8, FALSE)</f>
        <v>377</v>
      </c>
      <c r="E195" s="22">
        <f>VLOOKUP(A195,'LHB v. RHP'!C:AH, 31, FALSE)</f>
        <v>51</v>
      </c>
      <c r="F195" s="15">
        <f>VLOOKUP(A195,'LHB v. RHP'!C:AH, 12, FALSE)</f>
        <v>14</v>
      </c>
      <c r="G195" s="15">
        <f>VLOOKUP(A195,'LHB v. RHP'!C:AH, 13, FALSE)</f>
        <v>0</v>
      </c>
      <c r="H195" s="15">
        <f>VLOOKUP(A195,'LHB v. RHP'!C:AH, 6, FALSE)</f>
        <v>14</v>
      </c>
      <c r="I195" s="15">
        <f>VLOOKUP(A195,'LHB v. RHP'!C:AH, 25, FALSE)</f>
        <v>2</v>
      </c>
      <c r="J195" s="15">
        <f>VLOOKUP(A195,'LHB v. RHP'!C:AH, 17, FALSE)</f>
        <v>44</v>
      </c>
      <c r="K195" s="23">
        <f>VLOOKUP(A195,'LHB v. RHP'!C:AH, 32, FALSE)</f>
        <v>0</v>
      </c>
      <c r="L195" s="17">
        <f t="shared" si="1"/>
        <v>2.9</v>
      </c>
      <c r="M195" s="17">
        <f t="shared" si="2"/>
        <v>0.3464566929</v>
      </c>
      <c r="N195" s="24">
        <f t="shared" si="3"/>
        <v>0.1968503937</v>
      </c>
      <c r="O195" s="24">
        <f t="shared" si="4"/>
        <v>0.02099737533</v>
      </c>
      <c r="P195" s="24">
        <f t="shared" si="5"/>
        <v>0.406824147</v>
      </c>
      <c r="Q195" s="24">
        <f t="shared" si="6"/>
        <v>0.02099737533</v>
      </c>
      <c r="R195" s="24">
        <f t="shared" si="7"/>
        <v>0.2020997375</v>
      </c>
      <c r="S195" s="17">
        <f t="shared" si="8"/>
        <v>0.03937007874</v>
      </c>
      <c r="T195" s="17">
        <f t="shared" si="9"/>
        <v>1.233595801</v>
      </c>
      <c r="U195" s="37">
        <f t="shared" si="10"/>
        <v>3528.747703</v>
      </c>
      <c r="V195" s="14"/>
      <c r="W195" s="14"/>
      <c r="X195" s="14"/>
      <c r="Y195" s="14"/>
      <c r="Z195" s="14"/>
      <c r="AA195" s="14"/>
      <c r="AB195" s="14"/>
    </row>
    <row r="196">
      <c r="A196" s="4" t="s">
        <v>396</v>
      </c>
      <c r="B196" s="13"/>
      <c r="C196" s="12">
        <f>VLOOKUP(A196,'LHB v. RHP'!C:AH, 5, FALSE)</f>
        <v>47</v>
      </c>
      <c r="D196" s="22">
        <f>VLOOKUP(A196,'LHB v. RHP'!C:AH, 8, FALSE)</f>
        <v>148</v>
      </c>
      <c r="E196" s="22">
        <f>VLOOKUP(A196,'LHB v. RHP'!C:AH, 31, FALSE)</f>
        <v>29</v>
      </c>
      <c r="F196" s="15">
        <f>VLOOKUP(A196,'LHB v. RHP'!C:AH, 12, FALSE)</f>
        <v>5</v>
      </c>
      <c r="G196" s="15">
        <f>VLOOKUP(A196,'LHB v. RHP'!C:AH, 13, FALSE)</f>
        <v>0</v>
      </c>
      <c r="H196" s="15">
        <f>VLOOKUP(A196,'LHB v. RHP'!C:AH, 6, FALSE)</f>
        <v>1</v>
      </c>
      <c r="I196" s="15">
        <f>VLOOKUP(A196,'LHB v. RHP'!C:AH, 25, FALSE)</f>
        <v>1</v>
      </c>
      <c r="J196" s="15">
        <f>VLOOKUP(A196,'LHB v. RHP'!C:AH, 17, FALSE)</f>
        <v>16</v>
      </c>
      <c r="K196" s="23">
        <f>VLOOKUP(A196,'LHB v. RHP'!C:AH, 32, FALSE)</f>
        <v>0</v>
      </c>
      <c r="L196" s="17">
        <f t="shared" si="1"/>
        <v>3.14893617</v>
      </c>
      <c r="M196" s="17">
        <f t="shared" si="2"/>
        <v>0.3714821764</v>
      </c>
      <c r="N196" s="24">
        <f t="shared" si="3"/>
        <v>0.1969981238</v>
      </c>
      <c r="O196" s="24">
        <f t="shared" si="4"/>
        <v>0.03001876173</v>
      </c>
      <c r="P196" s="24">
        <f t="shared" si="5"/>
        <v>0.3377110694</v>
      </c>
      <c r="Q196" s="24">
        <f t="shared" si="6"/>
        <v>0.02626641651</v>
      </c>
      <c r="R196" s="24">
        <f t="shared" si="7"/>
        <v>0.1838649156</v>
      </c>
      <c r="S196" s="17">
        <f t="shared" si="8"/>
        <v>0.05628517824</v>
      </c>
      <c r="T196" s="17">
        <f t="shared" si="9"/>
        <v>1.202626642</v>
      </c>
      <c r="U196" s="37">
        <f t="shared" si="10"/>
        <v>3440.159246</v>
      </c>
      <c r="V196" s="14"/>
      <c r="W196" s="14"/>
      <c r="X196" s="14"/>
      <c r="Y196" s="14"/>
      <c r="Z196" s="14"/>
      <c r="AA196" s="14"/>
      <c r="AB196" s="14"/>
    </row>
    <row r="197">
      <c r="A197" s="4" t="s">
        <v>139</v>
      </c>
      <c r="B197" s="13"/>
      <c r="C197" s="12">
        <f>VLOOKUP(A197,'LHB v. RHP'!C:AH, 5, FALSE)</f>
        <v>43</v>
      </c>
      <c r="D197" s="22">
        <f>VLOOKUP(A197,'LHB v. RHP'!C:AH, 8, FALSE)</f>
        <v>135</v>
      </c>
      <c r="E197" s="22">
        <f>VLOOKUP(A197,'LHB v. RHP'!C:AH, 31, FALSE)</f>
        <v>22</v>
      </c>
      <c r="F197" s="15">
        <f>VLOOKUP(A197,'LHB v. RHP'!C:AH, 12, FALSE)</f>
        <v>7</v>
      </c>
      <c r="G197" s="15">
        <f>VLOOKUP(A197,'LHB v. RHP'!C:AH, 13, FALSE)</f>
        <v>2</v>
      </c>
      <c r="H197" s="15">
        <f>VLOOKUP(A197,'LHB v. RHP'!C:AH, 6, FALSE)</f>
        <v>2</v>
      </c>
      <c r="I197" s="15">
        <f>VLOOKUP(A197,'LHB v. RHP'!C:AH, 25, FALSE)</f>
        <v>2</v>
      </c>
      <c r="J197" s="15">
        <f>VLOOKUP(A197,'LHB v. RHP'!C:AH, 17, FALSE)</f>
        <v>4</v>
      </c>
      <c r="K197" s="23">
        <f>VLOOKUP(A197,'LHB v. RHP'!C:AH, 32, FALSE)</f>
        <v>-2</v>
      </c>
      <c r="L197" s="17">
        <f t="shared" si="1"/>
        <v>3.139534884</v>
      </c>
      <c r="M197" s="17">
        <f t="shared" si="2"/>
        <v>0.3403846154</v>
      </c>
      <c r="N197" s="24">
        <f t="shared" si="3"/>
        <v>0.2211538462</v>
      </c>
      <c r="O197" s="24">
        <f t="shared" si="4"/>
        <v>0.06153846154</v>
      </c>
      <c r="P197" s="24">
        <f t="shared" si="5"/>
        <v>0.3653846154</v>
      </c>
      <c r="Q197" s="24">
        <f t="shared" si="6"/>
        <v>0.03076923077</v>
      </c>
      <c r="R197" s="24">
        <f t="shared" si="7"/>
        <v>0.1423076923</v>
      </c>
      <c r="S197" s="17">
        <f t="shared" si="8"/>
        <v>0.03846153846</v>
      </c>
      <c r="T197" s="17">
        <f t="shared" si="9"/>
        <v>1.2</v>
      </c>
      <c r="U197" s="37">
        <f t="shared" si="10"/>
        <v>3432.645638</v>
      </c>
      <c r="V197" s="14"/>
      <c r="W197" s="14"/>
      <c r="X197" s="14"/>
      <c r="Y197" s="14"/>
      <c r="Z197" s="14"/>
      <c r="AA197" s="14"/>
      <c r="AB197" s="14"/>
    </row>
    <row r="198">
      <c r="A198" s="4" t="s">
        <v>99</v>
      </c>
      <c r="B198" s="13"/>
      <c r="C198" s="12">
        <f>VLOOKUP(A198,'LHB v. RHP'!C:AH, 5, FALSE)</f>
        <v>160</v>
      </c>
      <c r="D198" s="22">
        <f>VLOOKUP(A198,'LHB v. RHP'!C:AH, 8, FALSE)</f>
        <v>487</v>
      </c>
      <c r="E198" s="22">
        <f>VLOOKUP(A198,'LHB v. RHP'!C:AH, 31, FALSE)</f>
        <v>67</v>
      </c>
      <c r="F198" s="15">
        <f>VLOOKUP(A198,'LHB v. RHP'!C:AH, 12, FALSE)</f>
        <v>17</v>
      </c>
      <c r="G198" s="15">
        <f>VLOOKUP(A198,'LHB v. RHP'!C:AH, 13, FALSE)</f>
        <v>1</v>
      </c>
      <c r="H198" s="15">
        <f>VLOOKUP(A198,'LHB v. RHP'!C:AH, 6, FALSE)</f>
        <v>23</v>
      </c>
      <c r="I198" s="15">
        <f>VLOOKUP(A198,'LHB v. RHP'!C:AH, 25, FALSE)</f>
        <v>4</v>
      </c>
      <c r="J198" s="15">
        <f>VLOOKUP(A198,'LHB v. RHP'!C:AH, 17, FALSE)</f>
        <v>33</v>
      </c>
      <c r="K198" s="23">
        <f>VLOOKUP(A198,'LHB v. RHP'!C:AH, 32, FALSE)</f>
        <v>-1</v>
      </c>
      <c r="L198" s="17">
        <f t="shared" si="1"/>
        <v>3.04375</v>
      </c>
      <c r="M198" s="17">
        <f t="shared" si="2"/>
        <v>0.3577981651</v>
      </c>
      <c r="N198" s="24">
        <f t="shared" si="3"/>
        <v>0.1892201835</v>
      </c>
      <c r="O198" s="24">
        <f t="shared" si="4"/>
        <v>0.02752293578</v>
      </c>
      <c r="P198" s="24">
        <f t="shared" si="5"/>
        <v>0.4587155963</v>
      </c>
      <c r="Q198" s="24">
        <f t="shared" si="6"/>
        <v>0.02293577982</v>
      </c>
      <c r="R198" s="24">
        <f t="shared" si="7"/>
        <v>0.1513761468</v>
      </c>
      <c r="S198" s="17">
        <f t="shared" si="8"/>
        <v>0.02866972477</v>
      </c>
      <c r="T198" s="17">
        <f t="shared" si="9"/>
        <v>1.236238532</v>
      </c>
      <c r="U198" s="37">
        <f t="shared" si="10"/>
        <v>3536.307337</v>
      </c>
      <c r="V198" s="14"/>
      <c r="W198" s="14"/>
      <c r="X198" s="14"/>
      <c r="Y198" s="14"/>
      <c r="Z198" s="14"/>
      <c r="AA198" s="14"/>
      <c r="AB198" s="14"/>
    </row>
    <row r="199">
      <c r="A199" s="4" t="s">
        <v>504</v>
      </c>
      <c r="B199" s="13"/>
      <c r="C199" s="12">
        <f>VLOOKUP(A199,'LHB v. RHP'!C:AH, 5, FALSE)</f>
        <v>155</v>
      </c>
      <c r="D199" s="22">
        <f>VLOOKUP(A199,'LHB v. RHP'!C:AH, 8, FALSE)</f>
        <v>424</v>
      </c>
      <c r="E199" s="22">
        <f>VLOOKUP(A199,'LHB v. RHP'!C:AH, 31, FALSE)</f>
        <v>65</v>
      </c>
      <c r="F199" s="15">
        <f>VLOOKUP(A199,'LHB v. RHP'!C:AH, 12, FALSE)</f>
        <v>26</v>
      </c>
      <c r="G199" s="15">
        <f>VLOOKUP(A199,'LHB v. RHP'!C:AH, 13, FALSE)</f>
        <v>0</v>
      </c>
      <c r="H199" s="15">
        <f>VLOOKUP(A199,'LHB v. RHP'!C:AH, 6, FALSE)</f>
        <v>13</v>
      </c>
      <c r="I199" s="15">
        <f>VLOOKUP(A199,'LHB v. RHP'!C:AH, 25, FALSE)</f>
        <v>1</v>
      </c>
      <c r="J199" s="15">
        <f>VLOOKUP(A199,'LHB v. RHP'!C:AH, 17, FALSE)</f>
        <v>27</v>
      </c>
      <c r="K199" s="23">
        <f>VLOOKUP(A199,'LHB v. RHP'!C:AH, 32, FALSE)</f>
        <v>0</v>
      </c>
      <c r="L199" s="17">
        <f t="shared" si="1"/>
        <v>2.735483871</v>
      </c>
      <c r="M199" s="17">
        <f t="shared" si="2"/>
        <v>0.3782447466</v>
      </c>
      <c r="N199" s="24">
        <f t="shared" si="3"/>
        <v>0.2595797281</v>
      </c>
      <c r="O199" s="24">
        <f t="shared" si="4"/>
        <v>0.01977750309</v>
      </c>
      <c r="P199" s="24">
        <f t="shared" si="5"/>
        <v>0.3708281829</v>
      </c>
      <c r="Q199" s="24">
        <f t="shared" si="6"/>
        <v>0.0173053152</v>
      </c>
      <c r="R199" s="24">
        <f t="shared" si="7"/>
        <v>0.1483312732</v>
      </c>
      <c r="S199" s="17">
        <f t="shared" si="8"/>
        <v>0.03708281829</v>
      </c>
      <c r="T199" s="17">
        <f t="shared" si="9"/>
        <v>1.231149567</v>
      </c>
      <c r="U199" s="37">
        <f t="shared" si="10"/>
        <v>3521.75016</v>
      </c>
      <c r="V199" s="14"/>
      <c r="W199" s="14"/>
      <c r="X199" s="14"/>
      <c r="Y199" s="14"/>
      <c r="Z199" s="14"/>
      <c r="AA199" s="14"/>
      <c r="AB199" s="14"/>
    </row>
    <row r="200">
      <c r="A200" s="4" t="s">
        <v>598</v>
      </c>
      <c r="B200" s="13"/>
      <c r="C200" s="12">
        <f>VLOOKUP(A200,'LHB v. RHP'!C:AH, 5, FALSE)</f>
        <v>39</v>
      </c>
      <c r="D200" s="22">
        <f>VLOOKUP(A200,'LHB v. RHP'!C:AH, 8, FALSE)</f>
        <v>109</v>
      </c>
      <c r="E200" s="22">
        <f>VLOOKUP(A200,'LHB v. RHP'!C:AH, 31, FALSE)</f>
        <v>17</v>
      </c>
      <c r="F200" s="15">
        <f>VLOOKUP(A200,'LHB v. RHP'!C:AH, 12, FALSE)</f>
        <v>7</v>
      </c>
      <c r="G200" s="15">
        <f>VLOOKUP(A200,'LHB v. RHP'!C:AH, 13, FALSE)</f>
        <v>0</v>
      </c>
      <c r="H200" s="15">
        <f>VLOOKUP(A200,'LHB v. RHP'!C:AH, 6, FALSE)</f>
        <v>1</v>
      </c>
      <c r="I200" s="15">
        <f>VLOOKUP(A200,'LHB v. RHP'!C:AH, 25, FALSE)</f>
        <v>2</v>
      </c>
      <c r="J200" s="15">
        <f>VLOOKUP(A200,'LHB v. RHP'!C:AH, 17, FALSE)</f>
        <v>2</v>
      </c>
      <c r="K200" s="23">
        <f>VLOOKUP(A200,'LHB v. RHP'!C:AH, 32, FALSE)</f>
        <v>0</v>
      </c>
      <c r="L200" s="17">
        <f t="shared" si="1"/>
        <v>2.794871795</v>
      </c>
      <c r="M200" s="17">
        <f t="shared" si="2"/>
        <v>0.3279352227</v>
      </c>
      <c r="N200" s="24">
        <f t="shared" si="3"/>
        <v>0.2327935223</v>
      </c>
      <c r="O200" s="24">
        <f t="shared" si="4"/>
        <v>0.03238866397</v>
      </c>
      <c r="P200" s="24">
        <f t="shared" si="5"/>
        <v>0.3643724696</v>
      </c>
      <c r="Q200" s="24">
        <f t="shared" si="6"/>
        <v>0.03238866397</v>
      </c>
      <c r="R200" s="24">
        <f t="shared" si="7"/>
        <v>0.1417004049</v>
      </c>
      <c r="S200" s="17">
        <f t="shared" si="8"/>
        <v>0.06072874494</v>
      </c>
      <c r="T200" s="17">
        <f t="shared" si="9"/>
        <v>1.192307692</v>
      </c>
      <c r="U200" s="37">
        <f t="shared" si="10"/>
        <v>3410.641499</v>
      </c>
      <c r="V200" s="14"/>
      <c r="W200" s="14"/>
      <c r="X200" s="14"/>
      <c r="Y200" s="14"/>
      <c r="Z200" s="14"/>
      <c r="AA200" s="14"/>
      <c r="AB200" s="14"/>
    </row>
    <row r="201">
      <c r="A201" s="4" t="s">
        <v>300</v>
      </c>
      <c r="B201" s="13"/>
      <c r="C201" s="12">
        <f>VLOOKUP(A201,'LHB v. RHP'!C:AH, 5, FALSE)</f>
        <v>63</v>
      </c>
      <c r="D201" s="22">
        <f>VLOOKUP(A201,'LHB v. RHP'!C:AH, 8, FALSE)</f>
        <v>152</v>
      </c>
      <c r="E201" s="22">
        <f>VLOOKUP(A201,'LHB v. RHP'!C:AH, 31, FALSE)</f>
        <v>18</v>
      </c>
      <c r="F201" s="15">
        <f>VLOOKUP(A201,'LHB v. RHP'!C:AH, 12, FALSE)</f>
        <v>3</v>
      </c>
      <c r="G201" s="15">
        <f>VLOOKUP(A201,'LHB v. RHP'!C:AH, 13, FALSE)</f>
        <v>0</v>
      </c>
      <c r="H201" s="15">
        <f>VLOOKUP(A201,'LHB v. RHP'!C:AH, 6, FALSE)</f>
        <v>7</v>
      </c>
      <c r="I201" s="15">
        <f>VLOOKUP(A201,'LHB v. RHP'!C:AH, 25, FALSE)</f>
        <v>0</v>
      </c>
      <c r="J201" s="15">
        <f>VLOOKUP(A201,'LHB v. RHP'!C:AH, 17, FALSE)</f>
        <v>10</v>
      </c>
      <c r="K201" s="23">
        <f>VLOOKUP(A201,'LHB v. RHP'!C:AH, 32, FALSE)</f>
        <v>0</v>
      </c>
      <c r="L201" s="17">
        <f t="shared" si="1"/>
        <v>2.412698413</v>
      </c>
      <c r="M201" s="17">
        <f t="shared" si="2"/>
        <v>0.3072625698</v>
      </c>
      <c r="N201" s="24">
        <f t="shared" si="3"/>
        <v>0.1769087523</v>
      </c>
      <c r="O201" s="24">
        <f t="shared" si="4"/>
        <v>0.02979515829</v>
      </c>
      <c r="P201" s="24">
        <f t="shared" si="5"/>
        <v>0.4469273743</v>
      </c>
      <c r="Q201" s="24">
        <f t="shared" si="6"/>
        <v>0.02234636872</v>
      </c>
      <c r="R201" s="24">
        <f t="shared" si="7"/>
        <v>0.1601489758</v>
      </c>
      <c r="S201" s="17">
        <f t="shared" si="8"/>
        <v>0.05586592179</v>
      </c>
      <c r="T201" s="17">
        <f t="shared" si="9"/>
        <v>1.199255121</v>
      </c>
      <c r="U201" s="37">
        <f t="shared" si="10"/>
        <v>3430.514883</v>
      </c>
      <c r="V201" s="14"/>
      <c r="W201" s="14"/>
      <c r="X201" s="14"/>
      <c r="Y201" s="14"/>
      <c r="Z201" s="14"/>
      <c r="AA201" s="14"/>
      <c r="AB201" s="14"/>
    </row>
    <row r="202">
      <c r="A202" s="4" t="s">
        <v>571</v>
      </c>
      <c r="B202" s="13"/>
      <c r="C202" s="12">
        <f>VLOOKUP(A202,'LHB v. RHP'!C:AH, 5, FALSE)</f>
        <v>150</v>
      </c>
      <c r="D202" s="22">
        <f>VLOOKUP(A202,'LHB v. RHP'!C:AH, 8, FALSE)</f>
        <v>480</v>
      </c>
      <c r="E202" s="22">
        <f>VLOOKUP(A202,'LHB v. RHP'!C:AH, 31, FALSE)</f>
        <v>54</v>
      </c>
      <c r="F202" s="15">
        <f>VLOOKUP(A202,'LHB v. RHP'!C:AH, 12, FALSE)</f>
        <v>18</v>
      </c>
      <c r="G202" s="15">
        <f>VLOOKUP(A202,'LHB v. RHP'!C:AH, 13, FALSE)</f>
        <v>2</v>
      </c>
      <c r="H202" s="15">
        <f>VLOOKUP(A202,'LHB v. RHP'!C:AH, 6, FALSE)</f>
        <v>15</v>
      </c>
      <c r="I202" s="15">
        <f>VLOOKUP(A202,'LHB v. RHP'!C:AH, 25, FALSE)</f>
        <v>10</v>
      </c>
      <c r="J202" s="15">
        <f>VLOOKUP(A202,'LHB v. RHP'!C:AH, 17, FALSE)</f>
        <v>62</v>
      </c>
      <c r="K202" s="23">
        <f>VLOOKUP(A202,'LHB v. RHP'!C:AH, 32, FALSE)</f>
        <v>3</v>
      </c>
      <c r="L202" s="17">
        <f t="shared" si="1"/>
        <v>3.2</v>
      </c>
      <c r="M202" s="17">
        <f t="shared" si="2"/>
        <v>0.3156069364</v>
      </c>
      <c r="N202" s="24">
        <f t="shared" si="3"/>
        <v>0.1965317919</v>
      </c>
      <c r="O202" s="24">
        <f t="shared" si="4"/>
        <v>0.03699421965</v>
      </c>
      <c r="P202" s="24">
        <f t="shared" si="5"/>
        <v>0.3699421965</v>
      </c>
      <c r="Q202" s="24">
        <f t="shared" si="6"/>
        <v>0.03699421965</v>
      </c>
      <c r="R202" s="24">
        <f t="shared" si="7"/>
        <v>0.2196531792</v>
      </c>
      <c r="S202" s="17">
        <f t="shared" si="8"/>
        <v>0.05202312139</v>
      </c>
      <c r="T202" s="17">
        <f t="shared" si="9"/>
        <v>1.227745665</v>
      </c>
      <c r="U202" s="37">
        <f t="shared" si="10"/>
        <v>3512.013167</v>
      </c>
      <c r="V202" s="14"/>
      <c r="W202" s="14"/>
      <c r="X202" s="14"/>
      <c r="Y202" s="14"/>
      <c r="Z202" s="14"/>
      <c r="AA202" s="14"/>
      <c r="AB202" s="14"/>
    </row>
    <row r="203">
      <c r="A203" s="4" t="s">
        <v>133</v>
      </c>
      <c r="B203" s="13"/>
      <c r="C203" s="12">
        <f>VLOOKUP(A203,'LHB v. RHP'!C:AH, 5, FALSE)</f>
        <v>124</v>
      </c>
      <c r="D203" s="22">
        <f>VLOOKUP(A203,'LHB v. RHP'!C:AH, 8, FALSE)</f>
        <v>394</v>
      </c>
      <c r="E203" s="22">
        <f>VLOOKUP(A203,'LHB v. RHP'!C:AH, 31, FALSE)</f>
        <v>46</v>
      </c>
      <c r="F203" s="15">
        <f>VLOOKUP(A203,'LHB v. RHP'!C:AH, 12, FALSE)</f>
        <v>18</v>
      </c>
      <c r="G203" s="15">
        <f>VLOOKUP(A203,'LHB v. RHP'!C:AH, 13, FALSE)</f>
        <v>4</v>
      </c>
      <c r="H203" s="15">
        <f>VLOOKUP(A203,'LHB v. RHP'!C:AH, 6, FALSE)</f>
        <v>10</v>
      </c>
      <c r="I203" s="15">
        <f>VLOOKUP(A203,'LHB v. RHP'!C:AH, 25, FALSE)</f>
        <v>7</v>
      </c>
      <c r="J203" s="15">
        <f>VLOOKUP(A203,'LHB v. RHP'!C:AH, 17, FALSE)</f>
        <v>39</v>
      </c>
      <c r="K203" s="23">
        <f>VLOOKUP(A203,'LHB v. RHP'!C:AH, 32, FALSE)</f>
        <v>3</v>
      </c>
      <c r="L203" s="17">
        <f t="shared" si="1"/>
        <v>3.177419355</v>
      </c>
      <c r="M203" s="17">
        <f t="shared" si="2"/>
        <v>0.3196405648</v>
      </c>
      <c r="N203" s="24">
        <f t="shared" si="3"/>
        <v>0.2182284981</v>
      </c>
      <c r="O203" s="24">
        <f t="shared" si="4"/>
        <v>0.06161745828</v>
      </c>
      <c r="P203" s="24">
        <f t="shared" si="5"/>
        <v>0.3465982028</v>
      </c>
      <c r="Q203" s="24">
        <f t="shared" si="6"/>
        <v>0.03337612323</v>
      </c>
      <c r="R203" s="24">
        <f t="shared" si="7"/>
        <v>0.1848523748</v>
      </c>
      <c r="S203" s="17">
        <f t="shared" si="8"/>
        <v>0.05776636714</v>
      </c>
      <c r="T203" s="17">
        <f t="shared" si="9"/>
        <v>1.222079589</v>
      </c>
      <c r="U203" s="37">
        <f t="shared" si="10"/>
        <v>3495.805143</v>
      </c>
      <c r="V203" s="14"/>
      <c r="W203" s="14"/>
      <c r="X203" s="14"/>
      <c r="Y203" s="14"/>
      <c r="Z203" s="14"/>
      <c r="AA203" s="14"/>
      <c r="AB203" s="14"/>
    </row>
    <row r="204">
      <c r="A204" s="4" t="s">
        <v>327</v>
      </c>
      <c r="B204" s="13"/>
      <c r="C204" s="12">
        <f>VLOOKUP(A204,'LHB v. RHP'!C:AH, 5, FALSE)</f>
        <v>160</v>
      </c>
      <c r="D204" s="22">
        <f>VLOOKUP(A204,'LHB v. RHP'!C:AH, 8, FALSE)</f>
        <v>487</v>
      </c>
      <c r="E204" s="22">
        <f>VLOOKUP(A204,'LHB v. RHP'!C:AH, 31, FALSE)</f>
        <v>63</v>
      </c>
      <c r="F204" s="15">
        <f>VLOOKUP(A204,'LHB v. RHP'!C:AH, 12, FALSE)</f>
        <v>19</v>
      </c>
      <c r="G204" s="15">
        <f>VLOOKUP(A204,'LHB v. RHP'!C:AH, 13, FALSE)</f>
        <v>2</v>
      </c>
      <c r="H204" s="15">
        <f>VLOOKUP(A204,'LHB v. RHP'!C:AH, 6, FALSE)</f>
        <v>16</v>
      </c>
      <c r="I204" s="15">
        <f>VLOOKUP(A204,'LHB v. RHP'!C:AH, 25, FALSE)</f>
        <v>3</v>
      </c>
      <c r="J204" s="15">
        <f>VLOOKUP(A204,'LHB v. RHP'!C:AH, 17, FALSE)</f>
        <v>52</v>
      </c>
      <c r="K204" s="23">
        <f>VLOOKUP(A204,'LHB v. RHP'!C:AH, 32, FALSE)</f>
        <v>3</v>
      </c>
      <c r="L204" s="17">
        <f t="shared" si="1"/>
        <v>3.04375</v>
      </c>
      <c r="M204" s="17">
        <f t="shared" si="2"/>
        <v>0.3440366972</v>
      </c>
      <c r="N204" s="24">
        <f t="shared" si="3"/>
        <v>0.2006880734</v>
      </c>
      <c r="O204" s="24">
        <f t="shared" si="4"/>
        <v>0.03669724771</v>
      </c>
      <c r="P204" s="24">
        <f t="shared" si="5"/>
        <v>0.378440367</v>
      </c>
      <c r="Q204" s="24">
        <f t="shared" si="6"/>
        <v>0.02064220183</v>
      </c>
      <c r="R204" s="24">
        <f t="shared" si="7"/>
        <v>0.1949541284</v>
      </c>
      <c r="S204" s="17">
        <f t="shared" si="8"/>
        <v>0.05160550459</v>
      </c>
      <c r="T204" s="17">
        <f t="shared" si="9"/>
        <v>1.22706422</v>
      </c>
      <c r="U204" s="37">
        <f t="shared" si="10"/>
        <v>3510.063869</v>
      </c>
      <c r="V204" s="14"/>
      <c r="W204" s="14"/>
      <c r="X204" s="14"/>
      <c r="Y204" s="14"/>
      <c r="Z204" s="14"/>
      <c r="AA204" s="14"/>
      <c r="AB204" s="14"/>
    </row>
    <row r="205">
      <c r="A205" s="4" t="s">
        <v>552</v>
      </c>
      <c r="B205" s="13"/>
      <c r="C205" s="12">
        <f>VLOOKUP(A205,'LHB v. RHP'!C:AH, 5, FALSE)</f>
        <v>174</v>
      </c>
      <c r="D205" s="22">
        <f>VLOOKUP(A205,'LHB v. RHP'!C:AH, 8, FALSE)</f>
        <v>572</v>
      </c>
      <c r="E205" s="22">
        <f>VLOOKUP(A205,'LHB v. RHP'!C:AH, 31, FALSE)</f>
        <v>97</v>
      </c>
      <c r="F205" s="15">
        <f>VLOOKUP(A205,'LHB v. RHP'!C:AH, 12, FALSE)</f>
        <v>28</v>
      </c>
      <c r="G205" s="15">
        <f>VLOOKUP(A205,'LHB v. RHP'!C:AH, 13, FALSE)</f>
        <v>5</v>
      </c>
      <c r="H205" s="15">
        <f>VLOOKUP(A205,'LHB v. RHP'!C:AH, 6, FALSE)</f>
        <v>12</v>
      </c>
      <c r="I205" s="15">
        <f>VLOOKUP(A205,'LHB v. RHP'!C:AH, 25, FALSE)</f>
        <v>9</v>
      </c>
      <c r="J205" s="15">
        <f>VLOOKUP(A205,'LHB v. RHP'!C:AH, 17, FALSE)</f>
        <v>42</v>
      </c>
      <c r="K205" s="23">
        <f>VLOOKUP(A205,'LHB v. RHP'!C:AH, 32, FALSE)</f>
        <v>0</v>
      </c>
      <c r="L205" s="17">
        <f t="shared" si="1"/>
        <v>3.287356322</v>
      </c>
      <c r="M205" s="17">
        <f t="shared" si="2"/>
        <v>0.4200626959</v>
      </c>
      <c r="N205" s="24">
        <f t="shared" si="3"/>
        <v>0.2298850575</v>
      </c>
      <c r="O205" s="24">
        <f t="shared" si="4"/>
        <v>0.05851619645</v>
      </c>
      <c r="P205" s="24">
        <f t="shared" si="5"/>
        <v>0.303030303</v>
      </c>
      <c r="Q205" s="24">
        <f t="shared" si="6"/>
        <v>0.03134796238</v>
      </c>
      <c r="R205" s="24">
        <f t="shared" si="7"/>
        <v>0.1567398119</v>
      </c>
      <c r="S205" s="17">
        <f t="shared" si="8"/>
        <v>0.03134796238</v>
      </c>
      <c r="T205" s="17">
        <f t="shared" si="9"/>
        <v>1.23092999</v>
      </c>
      <c r="U205" s="37">
        <f t="shared" si="10"/>
        <v>3521.122049</v>
      </c>
      <c r="V205" s="14"/>
      <c r="W205" s="14"/>
      <c r="X205" s="14"/>
      <c r="Y205" s="14"/>
      <c r="Z205" s="14"/>
      <c r="AA205" s="14"/>
      <c r="AB205" s="14"/>
    </row>
    <row r="206">
      <c r="A206" s="4" t="s">
        <v>471</v>
      </c>
      <c r="B206" s="13"/>
      <c r="C206" s="12">
        <f>VLOOKUP(A206,'LHB v. RHP'!C:AH, 5, FALSE)</f>
        <v>44</v>
      </c>
      <c r="D206" s="22">
        <f>VLOOKUP(A206,'LHB v. RHP'!C:AH, 8, FALSE)</f>
        <v>126</v>
      </c>
      <c r="E206" s="22">
        <f>VLOOKUP(A206,'LHB v. RHP'!C:AH, 31, FALSE)</f>
        <v>16</v>
      </c>
      <c r="F206" s="15">
        <f>VLOOKUP(A206,'LHB v. RHP'!C:AH, 12, FALSE)</f>
        <v>4</v>
      </c>
      <c r="G206" s="15">
        <f>VLOOKUP(A206,'LHB v. RHP'!C:AH, 13, FALSE)</f>
        <v>0</v>
      </c>
      <c r="H206" s="15">
        <f>VLOOKUP(A206,'LHB v. RHP'!C:AH, 6, FALSE)</f>
        <v>2</v>
      </c>
      <c r="I206" s="15">
        <f>VLOOKUP(A206,'LHB v. RHP'!C:AH, 25, FALSE)</f>
        <v>1</v>
      </c>
      <c r="J206" s="15">
        <f>VLOOKUP(A206,'LHB v. RHP'!C:AH, 17, FALSE)</f>
        <v>14</v>
      </c>
      <c r="K206" s="23">
        <f>VLOOKUP(A206,'LHB v. RHP'!C:AH, 32, FALSE)</f>
        <v>1</v>
      </c>
      <c r="L206" s="17">
        <f t="shared" si="1"/>
        <v>2.863636364</v>
      </c>
      <c r="M206" s="17">
        <f t="shared" si="2"/>
        <v>0.3111545988</v>
      </c>
      <c r="N206" s="24">
        <f t="shared" si="3"/>
        <v>0.1956947162</v>
      </c>
      <c r="O206" s="24">
        <f t="shared" si="4"/>
        <v>0.0313111546</v>
      </c>
      <c r="P206" s="24">
        <f t="shared" si="5"/>
        <v>0.3718199609</v>
      </c>
      <c r="Q206" s="24">
        <f t="shared" si="6"/>
        <v>0.02739726027</v>
      </c>
      <c r="R206" s="24">
        <f t="shared" si="7"/>
        <v>0.1839530333</v>
      </c>
      <c r="S206" s="17">
        <f t="shared" si="8"/>
        <v>0.06849315068</v>
      </c>
      <c r="T206" s="17">
        <f t="shared" si="9"/>
        <v>1.189823875</v>
      </c>
      <c r="U206" s="37">
        <f t="shared" si="10"/>
        <v>3403.536445</v>
      </c>
      <c r="V206" s="14"/>
      <c r="W206" s="14"/>
      <c r="X206" s="14"/>
      <c r="Y206" s="14"/>
      <c r="Z206" s="14"/>
      <c r="AA206" s="14"/>
      <c r="AB206" s="14"/>
    </row>
    <row r="207">
      <c r="A207" s="4" t="s">
        <v>564</v>
      </c>
      <c r="B207" s="13"/>
      <c r="C207" s="12">
        <f>VLOOKUP(A207,'LHB v. RHP'!C:AH, 5, FALSE)</f>
        <v>125</v>
      </c>
      <c r="D207" s="22">
        <f>VLOOKUP(A207,'LHB v. RHP'!C:AH, 8, FALSE)</f>
        <v>369</v>
      </c>
      <c r="E207" s="22">
        <f>VLOOKUP(A207,'LHB v. RHP'!C:AH, 31, FALSE)</f>
        <v>69</v>
      </c>
      <c r="F207" s="15">
        <f>VLOOKUP(A207,'LHB v. RHP'!C:AH, 12, FALSE)</f>
        <v>11</v>
      </c>
      <c r="G207" s="15">
        <f>VLOOKUP(A207,'LHB v. RHP'!C:AH, 13, FALSE)</f>
        <v>5</v>
      </c>
      <c r="H207" s="15">
        <f>VLOOKUP(A207,'LHB v. RHP'!C:AH, 6, FALSE)</f>
        <v>2</v>
      </c>
      <c r="I207" s="15">
        <f>VLOOKUP(A207,'LHB v. RHP'!C:AH, 25, FALSE)</f>
        <v>1</v>
      </c>
      <c r="J207" s="15">
        <f>VLOOKUP(A207,'LHB v. RHP'!C:AH, 17, FALSE)</f>
        <v>19</v>
      </c>
      <c r="K207" s="23">
        <f>VLOOKUP(A207,'LHB v. RHP'!C:AH, 32, FALSE)</f>
        <v>14</v>
      </c>
      <c r="L207" s="17">
        <f t="shared" si="1"/>
        <v>2.952</v>
      </c>
      <c r="M207" s="17">
        <f t="shared" si="2"/>
        <v>0.4217506631</v>
      </c>
      <c r="N207" s="24">
        <f t="shared" si="3"/>
        <v>0.1790450928</v>
      </c>
      <c r="O207" s="24">
        <f t="shared" si="4"/>
        <v>0.07427055703</v>
      </c>
      <c r="P207" s="24">
        <f t="shared" si="5"/>
        <v>0.2519893899</v>
      </c>
      <c r="Q207" s="24">
        <f t="shared" si="6"/>
        <v>0.01856763926</v>
      </c>
      <c r="R207" s="24">
        <f t="shared" si="7"/>
        <v>0.1379310345</v>
      </c>
      <c r="S207" s="17">
        <f t="shared" si="8"/>
        <v>0.1326259947</v>
      </c>
      <c r="T207" s="17">
        <f t="shared" si="9"/>
        <v>1.216180371</v>
      </c>
      <c r="U207" s="37">
        <f t="shared" si="10"/>
        <v>3478.930206</v>
      </c>
      <c r="V207" s="14"/>
      <c r="W207" s="14"/>
      <c r="X207" s="14"/>
      <c r="Y207" s="14"/>
      <c r="Z207" s="14"/>
      <c r="AA207" s="14"/>
      <c r="AB207" s="14"/>
    </row>
    <row r="208">
      <c r="A208" s="4" t="s">
        <v>130</v>
      </c>
      <c r="B208" s="13"/>
      <c r="C208" s="12">
        <f>VLOOKUP(A208,'LHB v. RHP'!C:AH, 5, FALSE)</f>
        <v>139</v>
      </c>
      <c r="D208" s="22">
        <f>VLOOKUP(A208,'LHB v. RHP'!C:AH, 8, FALSE)</f>
        <v>465</v>
      </c>
      <c r="E208" s="22">
        <f>VLOOKUP(A208,'LHB v. RHP'!C:AH, 31, FALSE)</f>
        <v>43</v>
      </c>
      <c r="F208" s="15">
        <f>VLOOKUP(A208,'LHB v. RHP'!C:AH, 12, FALSE)</f>
        <v>24</v>
      </c>
      <c r="G208" s="15">
        <f>VLOOKUP(A208,'LHB v. RHP'!C:AH, 13, FALSE)</f>
        <v>2</v>
      </c>
      <c r="H208" s="15">
        <f>VLOOKUP(A208,'LHB v. RHP'!C:AH, 6, FALSE)</f>
        <v>14</v>
      </c>
      <c r="I208" s="15">
        <f>VLOOKUP(A208,'LHB v. RHP'!C:AH, 25, FALSE)</f>
        <v>1</v>
      </c>
      <c r="J208" s="15">
        <f>VLOOKUP(A208,'LHB v. RHP'!C:AH, 17, FALSE)</f>
        <v>48</v>
      </c>
      <c r="K208" s="23">
        <f>VLOOKUP(A208,'LHB v. RHP'!C:AH, 32, FALSE)</f>
        <v>10</v>
      </c>
      <c r="L208" s="17">
        <f t="shared" si="1"/>
        <v>3.345323741</v>
      </c>
      <c r="M208" s="17">
        <f t="shared" si="2"/>
        <v>0.2823529412</v>
      </c>
      <c r="N208" s="24">
        <f t="shared" si="3"/>
        <v>0.2352941176</v>
      </c>
      <c r="O208" s="24">
        <f t="shared" si="4"/>
        <v>0.03764705882</v>
      </c>
      <c r="P208" s="24">
        <f t="shared" si="5"/>
        <v>0.3647058824</v>
      </c>
      <c r="Q208" s="24">
        <f t="shared" si="6"/>
        <v>0.01647058824</v>
      </c>
      <c r="R208" s="24">
        <f t="shared" si="7"/>
        <v>0.1905882353</v>
      </c>
      <c r="S208" s="17">
        <f t="shared" si="8"/>
        <v>0.09411764706</v>
      </c>
      <c r="T208" s="17">
        <f t="shared" si="9"/>
        <v>1.221176471</v>
      </c>
      <c r="U208" s="37">
        <f t="shared" si="10"/>
        <v>3493.221737</v>
      </c>
      <c r="V208" s="14"/>
      <c r="W208" s="14"/>
      <c r="X208" s="14"/>
      <c r="Y208" s="14"/>
      <c r="Z208" s="14"/>
      <c r="AA208" s="14"/>
      <c r="AB208" s="14"/>
    </row>
    <row r="209">
      <c r="A209" s="4" t="s">
        <v>267</v>
      </c>
      <c r="B209" s="13"/>
      <c r="C209" s="12">
        <f>VLOOKUP(A209,'LHB v. RHP'!C:AH, 5, FALSE)</f>
        <v>166</v>
      </c>
      <c r="D209" s="22">
        <f>VLOOKUP(A209,'LHB v. RHP'!C:AH, 8, FALSE)</f>
        <v>491</v>
      </c>
      <c r="E209" s="22">
        <f>VLOOKUP(A209,'LHB v. RHP'!C:AH, 31, FALSE)</f>
        <v>45</v>
      </c>
      <c r="F209" s="15">
        <f>VLOOKUP(A209,'LHB v. RHP'!C:AH, 12, FALSE)</f>
        <v>18</v>
      </c>
      <c r="G209" s="15">
        <f>VLOOKUP(A209,'LHB v. RHP'!C:AH, 13, FALSE)</f>
        <v>2</v>
      </c>
      <c r="H209" s="15">
        <f>VLOOKUP(A209,'LHB v. RHP'!C:AH, 6, FALSE)</f>
        <v>20</v>
      </c>
      <c r="I209" s="15">
        <f>VLOOKUP(A209,'LHB v. RHP'!C:AH, 25, FALSE)</f>
        <v>11</v>
      </c>
      <c r="J209" s="15">
        <f>VLOOKUP(A209,'LHB v. RHP'!C:AH, 17, FALSE)</f>
        <v>44</v>
      </c>
      <c r="K209" s="23">
        <f>VLOOKUP(A209,'LHB v. RHP'!C:AH, 32, FALSE)</f>
        <v>7</v>
      </c>
      <c r="L209" s="17">
        <f t="shared" si="1"/>
        <v>2.957831325</v>
      </c>
      <c r="M209" s="17">
        <f t="shared" si="2"/>
        <v>0.2808219178</v>
      </c>
      <c r="N209" s="24">
        <f t="shared" si="3"/>
        <v>0.1940639269</v>
      </c>
      <c r="O209" s="24">
        <f t="shared" si="4"/>
        <v>0.03652968037</v>
      </c>
      <c r="P209" s="24">
        <f t="shared" si="5"/>
        <v>0.4223744292</v>
      </c>
      <c r="Q209" s="24">
        <f t="shared" si="6"/>
        <v>0.03881278539</v>
      </c>
      <c r="R209" s="24">
        <f t="shared" si="7"/>
        <v>0.1757990868</v>
      </c>
      <c r="S209" s="17">
        <f t="shared" si="8"/>
        <v>0.07420091324</v>
      </c>
      <c r="T209" s="17">
        <f t="shared" si="9"/>
        <v>1.22260274</v>
      </c>
      <c r="U209" s="37">
        <f t="shared" si="10"/>
        <v>3497.301635</v>
      </c>
      <c r="V209" s="14"/>
      <c r="W209" s="14"/>
      <c r="X209" s="14"/>
      <c r="Y209" s="14"/>
      <c r="Z209" s="14"/>
      <c r="AA209" s="14"/>
      <c r="AB209" s="14"/>
    </row>
    <row r="210">
      <c r="A210" s="4" t="s">
        <v>604</v>
      </c>
      <c r="B210" s="13"/>
      <c r="C210" s="12">
        <f>VLOOKUP(A210,'LHB v. RHP'!C:AH, 5, FALSE)</f>
        <v>49</v>
      </c>
      <c r="D210" s="22">
        <f>VLOOKUP(A210,'LHB v. RHP'!C:AH, 8, FALSE)</f>
        <v>103</v>
      </c>
      <c r="E210" s="22">
        <f>VLOOKUP(A210,'LHB v. RHP'!C:AH, 31, FALSE)</f>
        <v>15</v>
      </c>
      <c r="F210" s="15">
        <f>VLOOKUP(A210,'LHB v. RHP'!C:AH, 12, FALSE)</f>
        <v>4</v>
      </c>
      <c r="G210" s="15">
        <f>VLOOKUP(A210,'LHB v. RHP'!C:AH, 13, FALSE)</f>
        <v>0</v>
      </c>
      <c r="H210" s="15">
        <f>VLOOKUP(A210,'LHB v. RHP'!C:AH, 6, FALSE)</f>
        <v>2</v>
      </c>
      <c r="I210" s="15">
        <f>VLOOKUP(A210,'LHB v. RHP'!C:AH, 25, FALSE)</f>
        <v>2</v>
      </c>
      <c r="J210" s="15">
        <f>VLOOKUP(A210,'LHB v. RHP'!C:AH, 17, FALSE)</f>
        <v>2</v>
      </c>
      <c r="K210" s="23">
        <f>VLOOKUP(A210,'LHB v. RHP'!C:AH, 32, FALSE)</f>
        <v>0</v>
      </c>
      <c r="L210" s="17">
        <f t="shared" si="1"/>
        <v>2.102040816</v>
      </c>
      <c r="M210" s="17">
        <f t="shared" si="2"/>
        <v>0.3196721311</v>
      </c>
      <c r="N210" s="24">
        <f t="shared" si="3"/>
        <v>0.2049180328</v>
      </c>
      <c r="O210" s="24">
        <f t="shared" si="4"/>
        <v>0.03278688525</v>
      </c>
      <c r="P210" s="24">
        <f t="shared" si="5"/>
        <v>0.3893442623</v>
      </c>
      <c r="Q210" s="24">
        <f t="shared" si="6"/>
        <v>0.03278688525</v>
      </c>
      <c r="R210" s="24">
        <f t="shared" si="7"/>
        <v>0.143442623</v>
      </c>
      <c r="S210" s="17">
        <f t="shared" si="8"/>
        <v>0.06147540984</v>
      </c>
      <c r="T210" s="17">
        <f t="shared" si="9"/>
        <v>1.18442623</v>
      </c>
      <c r="U210" s="37">
        <f t="shared" si="10"/>
        <v>3388.096275</v>
      </c>
      <c r="V210" s="14"/>
      <c r="W210" s="14"/>
      <c r="X210" s="14"/>
      <c r="Y210" s="14"/>
      <c r="Z210" s="14"/>
      <c r="AA210" s="14"/>
      <c r="AB210" s="14"/>
    </row>
    <row r="211">
      <c r="A211" s="4" t="s">
        <v>648</v>
      </c>
      <c r="B211" s="13"/>
      <c r="C211" s="12">
        <f>VLOOKUP(A211,'LHB v. RHP'!C:AH, 5, FALSE)</f>
        <v>28</v>
      </c>
      <c r="D211" s="22">
        <f>VLOOKUP(A211,'LHB v. RHP'!C:AH, 8, FALSE)</f>
        <v>66</v>
      </c>
      <c r="E211" s="22">
        <f>VLOOKUP(A211,'LHB v. RHP'!C:AH, 31, FALSE)</f>
        <v>5</v>
      </c>
      <c r="F211" s="15">
        <f>VLOOKUP(A211,'LHB v. RHP'!C:AH, 12, FALSE)</f>
        <v>3</v>
      </c>
      <c r="G211" s="15">
        <f>VLOOKUP(A211,'LHB v. RHP'!C:AH, 13, FALSE)</f>
        <v>0</v>
      </c>
      <c r="H211" s="15">
        <f>VLOOKUP(A211,'LHB v. RHP'!C:AH, 6, FALSE)</f>
        <v>1</v>
      </c>
      <c r="I211" s="15">
        <f>VLOOKUP(A211,'LHB v. RHP'!C:AH, 25, FALSE)</f>
        <v>0</v>
      </c>
      <c r="J211" s="15">
        <f>VLOOKUP(A211,'LHB v. RHP'!C:AH, 17, FALSE)</f>
        <v>3</v>
      </c>
      <c r="K211" s="23">
        <f>VLOOKUP(A211,'LHB v. RHP'!C:AH, 32, FALSE)</f>
        <v>0</v>
      </c>
      <c r="L211" s="17">
        <f t="shared" si="1"/>
        <v>2.357142857</v>
      </c>
      <c r="M211" s="17">
        <f t="shared" si="2"/>
        <v>0.2793791574</v>
      </c>
      <c r="N211" s="24">
        <f t="shared" si="3"/>
        <v>0.2106430155</v>
      </c>
      <c r="O211" s="24">
        <f t="shared" si="4"/>
        <v>0.0354767184</v>
      </c>
      <c r="P211" s="24">
        <f t="shared" si="5"/>
        <v>0.399113082</v>
      </c>
      <c r="Q211" s="24">
        <f t="shared" si="6"/>
        <v>0.0266075388</v>
      </c>
      <c r="R211" s="24">
        <f t="shared" si="7"/>
        <v>0.1596452328</v>
      </c>
      <c r="S211" s="17">
        <f t="shared" si="8"/>
        <v>0.06651884701</v>
      </c>
      <c r="T211" s="17">
        <f t="shared" si="9"/>
        <v>1.177383592</v>
      </c>
      <c r="U211" s="37">
        <f t="shared" si="10"/>
        <v>3367.950543</v>
      </c>
      <c r="V211" s="14"/>
      <c r="W211" s="14"/>
      <c r="X211" s="14"/>
      <c r="Y211" s="14"/>
      <c r="Z211" s="14"/>
      <c r="AA211" s="14"/>
      <c r="AB211" s="14"/>
    </row>
    <row r="212">
      <c r="A212" s="4" t="s">
        <v>512</v>
      </c>
      <c r="B212" s="13"/>
      <c r="C212" s="12">
        <f>VLOOKUP(A212,'LHB v. RHP'!C:AH, 5, FALSE)</f>
        <v>180</v>
      </c>
      <c r="D212" s="22">
        <f>VLOOKUP(A212,'LHB v. RHP'!C:AH, 8, FALSE)</f>
        <v>564</v>
      </c>
      <c r="E212" s="22">
        <f>VLOOKUP(A212,'LHB v. RHP'!C:AH, 31, FALSE)</f>
        <v>89</v>
      </c>
      <c r="F212" s="15">
        <f>VLOOKUP(A212,'LHB v. RHP'!C:AH, 12, FALSE)</f>
        <v>27</v>
      </c>
      <c r="G212" s="15">
        <f>VLOOKUP(A212,'LHB v. RHP'!C:AH, 13, FALSE)</f>
        <v>1</v>
      </c>
      <c r="H212" s="15">
        <f>VLOOKUP(A212,'LHB v. RHP'!C:AH, 6, FALSE)</f>
        <v>14</v>
      </c>
      <c r="I212" s="15">
        <f>VLOOKUP(A212,'LHB v. RHP'!C:AH, 25, FALSE)</f>
        <v>14</v>
      </c>
      <c r="J212" s="15">
        <f>VLOOKUP(A212,'LHB v. RHP'!C:AH, 17, FALSE)</f>
        <v>50</v>
      </c>
      <c r="K212" s="23">
        <f>VLOOKUP(A212,'LHB v. RHP'!C:AH, 32, FALSE)</f>
        <v>0</v>
      </c>
      <c r="L212" s="17">
        <f t="shared" si="1"/>
        <v>3.133333333</v>
      </c>
      <c r="M212" s="17">
        <f t="shared" si="2"/>
        <v>0.3983140148</v>
      </c>
      <c r="N212" s="24">
        <f t="shared" si="3"/>
        <v>0.2265542677</v>
      </c>
      <c r="O212" s="24">
        <f t="shared" si="4"/>
        <v>0.02528977871</v>
      </c>
      <c r="P212" s="24">
        <f t="shared" si="5"/>
        <v>0.3266596417</v>
      </c>
      <c r="Q212" s="24">
        <f t="shared" si="6"/>
        <v>0.04214963119</v>
      </c>
      <c r="R212" s="24">
        <f t="shared" si="7"/>
        <v>0.1749209694</v>
      </c>
      <c r="S212" s="17">
        <f t="shared" si="8"/>
        <v>0.03161222339</v>
      </c>
      <c r="T212" s="17">
        <f t="shared" si="9"/>
        <v>1.225500527</v>
      </c>
      <c r="U212" s="37">
        <f t="shared" si="10"/>
        <v>3505.590865</v>
      </c>
      <c r="V212" s="14"/>
      <c r="W212" s="14"/>
      <c r="X212" s="14"/>
      <c r="Y212" s="14"/>
      <c r="Z212" s="14"/>
      <c r="AA212" s="14"/>
      <c r="AB212" s="14"/>
    </row>
    <row r="213">
      <c r="A213" s="4" t="s">
        <v>594</v>
      </c>
      <c r="B213" s="13"/>
      <c r="C213" s="12">
        <f>VLOOKUP(A213,'LHB v. RHP'!C:AH, 5, FALSE)</f>
        <v>101</v>
      </c>
      <c r="D213" s="22">
        <f>VLOOKUP(A213,'LHB v. RHP'!C:AH, 8, FALSE)</f>
        <v>295</v>
      </c>
      <c r="E213" s="22">
        <f>VLOOKUP(A213,'LHB v. RHP'!C:AH, 31, FALSE)</f>
        <v>37</v>
      </c>
      <c r="F213" s="15">
        <f>VLOOKUP(A213,'LHB v. RHP'!C:AH, 12, FALSE)</f>
        <v>12</v>
      </c>
      <c r="G213" s="15">
        <f>VLOOKUP(A213,'LHB v. RHP'!C:AH, 13, FALSE)</f>
        <v>1</v>
      </c>
      <c r="H213" s="15">
        <f>VLOOKUP(A213,'LHB v. RHP'!C:AH, 6, FALSE)</f>
        <v>7</v>
      </c>
      <c r="I213" s="15">
        <f>VLOOKUP(A213,'LHB v. RHP'!C:AH, 25, FALSE)</f>
        <v>2</v>
      </c>
      <c r="J213" s="15">
        <f>VLOOKUP(A213,'LHB v. RHP'!C:AH, 17, FALSE)</f>
        <v>36</v>
      </c>
      <c r="K213" s="23">
        <f>VLOOKUP(A213,'LHB v. RHP'!C:AH, 32, FALSE)</f>
        <v>2</v>
      </c>
      <c r="L213" s="17">
        <f t="shared" si="1"/>
        <v>2.920792079</v>
      </c>
      <c r="M213" s="17">
        <f t="shared" si="2"/>
        <v>0.3264705882</v>
      </c>
      <c r="N213" s="24">
        <f t="shared" si="3"/>
        <v>0.2058823529</v>
      </c>
      <c r="O213" s="24">
        <f t="shared" si="4"/>
        <v>0.03529411765</v>
      </c>
      <c r="P213" s="24">
        <f t="shared" si="5"/>
        <v>0.3529411765</v>
      </c>
      <c r="Q213" s="24">
        <f t="shared" si="6"/>
        <v>0.02352941176</v>
      </c>
      <c r="R213" s="24">
        <f t="shared" si="7"/>
        <v>0.2029411765</v>
      </c>
      <c r="S213" s="17">
        <f t="shared" si="8"/>
        <v>0.05882352941</v>
      </c>
      <c r="T213" s="17">
        <f t="shared" si="9"/>
        <v>1.205882353</v>
      </c>
      <c r="U213" s="37">
        <f t="shared" si="10"/>
        <v>3449.472332</v>
      </c>
      <c r="V213" s="14"/>
      <c r="W213" s="14"/>
      <c r="X213" s="14"/>
      <c r="Y213" s="14"/>
      <c r="Z213" s="14"/>
      <c r="AA213" s="14"/>
      <c r="AB213" s="14"/>
    </row>
    <row r="214">
      <c r="A214" s="4" t="s">
        <v>303</v>
      </c>
      <c r="B214" s="13"/>
      <c r="C214" s="12">
        <f>VLOOKUP(A214,'LHB v. RHP'!C:AH, 5, FALSE)</f>
        <v>23</v>
      </c>
      <c r="D214" s="22">
        <f>VLOOKUP(A214,'LHB v. RHP'!C:AH, 8, FALSE)</f>
        <v>73</v>
      </c>
      <c r="E214" s="22">
        <f>VLOOKUP(A214,'LHB v. RHP'!C:AH, 31, FALSE)</f>
        <v>7</v>
      </c>
      <c r="F214" s="15">
        <f>VLOOKUP(A214,'LHB v. RHP'!C:AH, 12, FALSE)</f>
        <v>3</v>
      </c>
      <c r="G214" s="15">
        <f>VLOOKUP(A214,'LHB v. RHP'!C:AH, 13, FALSE)</f>
        <v>0</v>
      </c>
      <c r="H214" s="15">
        <f>VLOOKUP(A214,'LHB v. RHP'!C:AH, 6, FALSE)</f>
        <v>1</v>
      </c>
      <c r="I214" s="15">
        <f>VLOOKUP(A214,'LHB v. RHP'!C:AH, 25, FALSE)</f>
        <v>0</v>
      </c>
      <c r="J214" s="15">
        <f>VLOOKUP(A214,'LHB v. RHP'!C:AH, 17, FALSE)</f>
        <v>4</v>
      </c>
      <c r="K214" s="23">
        <f>VLOOKUP(A214,'LHB v. RHP'!C:AH, 32, FALSE)</f>
        <v>0</v>
      </c>
      <c r="L214" s="17">
        <f t="shared" si="1"/>
        <v>3.173913043</v>
      </c>
      <c r="M214" s="17">
        <f t="shared" si="2"/>
        <v>0.288209607</v>
      </c>
      <c r="N214" s="24">
        <f t="shared" si="3"/>
        <v>0.2074235808</v>
      </c>
      <c r="O214" s="24">
        <f t="shared" si="4"/>
        <v>0.03493449782</v>
      </c>
      <c r="P214" s="24">
        <f t="shared" si="5"/>
        <v>0.3930131004</v>
      </c>
      <c r="Q214" s="24">
        <f t="shared" si="6"/>
        <v>0.02620087336</v>
      </c>
      <c r="R214" s="24">
        <f t="shared" si="7"/>
        <v>0.1615720524</v>
      </c>
      <c r="S214" s="17">
        <f t="shared" si="8"/>
        <v>0.06550218341</v>
      </c>
      <c r="T214" s="17">
        <f t="shared" si="9"/>
        <v>1.176855895</v>
      </c>
      <c r="U214" s="37">
        <f t="shared" si="10"/>
        <v>3366.441046</v>
      </c>
      <c r="V214" s="14"/>
      <c r="W214" s="14"/>
      <c r="X214" s="14"/>
      <c r="Y214" s="14"/>
      <c r="Z214" s="14"/>
      <c r="AA214" s="14"/>
      <c r="AB214" s="14"/>
    </row>
    <row r="215">
      <c r="A215" s="4" t="s">
        <v>498</v>
      </c>
      <c r="B215" s="13"/>
      <c r="C215" s="12">
        <f>VLOOKUP(A215,'LHB v. RHP'!C:AH, 5, FALSE)</f>
        <v>75</v>
      </c>
      <c r="D215" s="22">
        <f>VLOOKUP(A215,'LHB v. RHP'!C:AH, 8, FALSE)</f>
        <v>171</v>
      </c>
      <c r="E215" s="22">
        <f>VLOOKUP(A215,'LHB v. RHP'!C:AH, 31, FALSE)</f>
        <v>27</v>
      </c>
      <c r="F215" s="15">
        <f>VLOOKUP(A215,'LHB v. RHP'!C:AH, 12, FALSE)</f>
        <v>7</v>
      </c>
      <c r="G215" s="15">
        <f>VLOOKUP(A215,'LHB v. RHP'!C:AH, 13, FALSE)</f>
        <v>0</v>
      </c>
      <c r="H215" s="15">
        <f>VLOOKUP(A215,'LHB v. RHP'!C:AH, 6, FALSE)</f>
        <v>2</v>
      </c>
      <c r="I215" s="15">
        <f>VLOOKUP(A215,'LHB v. RHP'!C:AH, 25, FALSE)</f>
        <v>4</v>
      </c>
      <c r="J215" s="15">
        <f>VLOOKUP(A215,'LHB v. RHP'!C:AH, 17, FALSE)</f>
        <v>19</v>
      </c>
      <c r="K215" s="23">
        <f>VLOOKUP(A215,'LHB v. RHP'!C:AH, 32, FALSE)</f>
        <v>-1</v>
      </c>
      <c r="L215" s="17">
        <f t="shared" si="1"/>
        <v>2.28</v>
      </c>
      <c r="M215" s="17">
        <f t="shared" si="2"/>
        <v>0.345323741</v>
      </c>
      <c r="N215" s="24">
        <f t="shared" si="3"/>
        <v>0.2068345324</v>
      </c>
      <c r="O215" s="24">
        <f t="shared" si="4"/>
        <v>0.02877697842</v>
      </c>
      <c r="P215" s="24">
        <f t="shared" si="5"/>
        <v>0.3417266187</v>
      </c>
      <c r="Q215" s="24">
        <f t="shared" si="6"/>
        <v>0.03597122302</v>
      </c>
      <c r="R215" s="24">
        <f t="shared" si="7"/>
        <v>0.1870503597</v>
      </c>
      <c r="S215" s="17">
        <f t="shared" si="8"/>
        <v>0.04496402878</v>
      </c>
      <c r="T215" s="17">
        <f t="shared" si="9"/>
        <v>1.190647482</v>
      </c>
      <c r="U215" s="37">
        <f t="shared" si="10"/>
        <v>3405.892405</v>
      </c>
      <c r="V215" s="14"/>
      <c r="W215" s="14"/>
      <c r="X215" s="14"/>
      <c r="Y215" s="14"/>
      <c r="Z215" s="14"/>
      <c r="AA215" s="14"/>
      <c r="AB215" s="14"/>
    </row>
    <row r="216">
      <c r="A216" s="4" t="s">
        <v>499</v>
      </c>
      <c r="B216" s="13"/>
      <c r="C216" s="12">
        <f>VLOOKUP(A216,'LHB v. RHP'!C:AH, 5, FALSE)</f>
        <v>109</v>
      </c>
      <c r="D216" s="22">
        <f>VLOOKUP(A216,'LHB v. RHP'!C:AH, 8, FALSE)</f>
        <v>279</v>
      </c>
      <c r="E216" s="22">
        <f>VLOOKUP(A216,'LHB v. RHP'!C:AH, 31, FALSE)</f>
        <v>38</v>
      </c>
      <c r="F216" s="15">
        <f>VLOOKUP(A216,'LHB v. RHP'!C:AH, 12, FALSE)</f>
        <v>12</v>
      </c>
      <c r="G216" s="15">
        <f>VLOOKUP(A216,'LHB v. RHP'!C:AH, 13, FALSE)</f>
        <v>1</v>
      </c>
      <c r="H216" s="15">
        <f>VLOOKUP(A216,'LHB v. RHP'!C:AH, 6, FALSE)</f>
        <v>8</v>
      </c>
      <c r="I216" s="15">
        <f>VLOOKUP(A216,'LHB v. RHP'!C:AH, 25, FALSE)</f>
        <v>1</v>
      </c>
      <c r="J216" s="15">
        <f>VLOOKUP(A216,'LHB v. RHP'!C:AH, 17, FALSE)</f>
        <v>24</v>
      </c>
      <c r="K216" s="23">
        <f>VLOOKUP(A216,'LHB v. RHP'!C:AH, 32, FALSE)</f>
        <v>0</v>
      </c>
      <c r="L216" s="17">
        <f t="shared" si="1"/>
        <v>2.559633028</v>
      </c>
      <c r="M216" s="17">
        <f t="shared" si="2"/>
        <v>0.3388554217</v>
      </c>
      <c r="N216" s="24">
        <f t="shared" si="3"/>
        <v>0.2108433735</v>
      </c>
      <c r="O216" s="24">
        <f t="shared" si="4"/>
        <v>0.03614457831</v>
      </c>
      <c r="P216" s="24">
        <f t="shared" si="5"/>
        <v>0.3765060241</v>
      </c>
      <c r="Q216" s="24">
        <f t="shared" si="6"/>
        <v>0.02108433735</v>
      </c>
      <c r="R216" s="24">
        <f t="shared" si="7"/>
        <v>0.171686747</v>
      </c>
      <c r="S216" s="17">
        <f t="shared" si="8"/>
        <v>0.04518072289</v>
      </c>
      <c r="T216" s="17">
        <f t="shared" si="9"/>
        <v>1.200301205</v>
      </c>
      <c r="U216" s="37">
        <f t="shared" si="10"/>
        <v>3433.507246</v>
      </c>
      <c r="V216" s="14"/>
      <c r="W216" s="14"/>
      <c r="X216" s="14"/>
      <c r="Y216" s="14"/>
      <c r="Z216" s="14"/>
      <c r="AA216" s="14"/>
      <c r="AB216" s="14"/>
    </row>
    <row r="217">
      <c r="A217" s="4" t="s">
        <v>610</v>
      </c>
      <c r="B217" s="13"/>
      <c r="C217" s="12">
        <f>VLOOKUP(A217,'LHB v. RHP'!C:AH, 5, FALSE)</f>
        <v>27</v>
      </c>
      <c r="D217" s="22">
        <f>VLOOKUP(A217,'LHB v. RHP'!C:AH, 8, FALSE)</f>
        <v>81</v>
      </c>
      <c r="E217" s="22">
        <f>VLOOKUP(A217,'LHB v. RHP'!C:AH, 31, FALSE)</f>
        <v>11</v>
      </c>
      <c r="F217" s="15">
        <f>VLOOKUP(A217,'LHB v. RHP'!C:AH, 12, FALSE)</f>
        <v>2</v>
      </c>
      <c r="G217" s="15">
        <f>VLOOKUP(A217,'LHB v. RHP'!C:AH, 13, FALSE)</f>
        <v>0</v>
      </c>
      <c r="H217" s="15">
        <f>VLOOKUP(A217,'LHB v. RHP'!C:AH, 6, FALSE)</f>
        <v>1</v>
      </c>
      <c r="I217" s="15">
        <f>VLOOKUP(A217,'LHB v. RHP'!C:AH, 25, FALSE)</f>
        <v>1</v>
      </c>
      <c r="J217" s="15">
        <f>VLOOKUP(A217,'LHB v. RHP'!C:AH, 17, FALSE)</f>
        <v>6</v>
      </c>
      <c r="K217" s="23">
        <f>VLOOKUP(A217,'LHB v. RHP'!C:AH, 32, FALSE)</f>
        <v>-1</v>
      </c>
      <c r="L217" s="17">
        <f t="shared" si="1"/>
        <v>3</v>
      </c>
      <c r="M217" s="17">
        <f t="shared" si="2"/>
        <v>0.3090128755</v>
      </c>
      <c r="N217" s="24">
        <f t="shared" si="3"/>
        <v>0.1931330472</v>
      </c>
      <c r="O217" s="24">
        <f t="shared" si="4"/>
        <v>0.03433476395</v>
      </c>
      <c r="P217" s="24">
        <f t="shared" si="5"/>
        <v>0.3862660944</v>
      </c>
      <c r="Q217" s="24">
        <f t="shared" si="6"/>
        <v>0.03004291845</v>
      </c>
      <c r="R217" s="24">
        <f t="shared" si="7"/>
        <v>0.1673819742</v>
      </c>
      <c r="S217" s="17">
        <f t="shared" si="8"/>
        <v>0.05364806867</v>
      </c>
      <c r="T217" s="17">
        <f t="shared" si="9"/>
        <v>1.173819742</v>
      </c>
      <c r="U217" s="37">
        <f t="shared" si="10"/>
        <v>3357.756016</v>
      </c>
      <c r="V217" s="14"/>
      <c r="W217" s="14"/>
      <c r="X217" s="14"/>
      <c r="Y217" s="14"/>
      <c r="Z217" s="14"/>
      <c r="AA217" s="14"/>
      <c r="AB217" s="14"/>
    </row>
    <row r="218">
      <c r="A218" s="4" t="s">
        <v>209</v>
      </c>
      <c r="B218" s="13"/>
      <c r="C218" s="12">
        <f>VLOOKUP(A218,'LHB v. RHP'!C:AH, 5, FALSE)</f>
        <v>85</v>
      </c>
      <c r="D218" s="22">
        <f>VLOOKUP(A218,'LHB v. RHP'!C:AH, 8, FALSE)</f>
        <v>209</v>
      </c>
      <c r="E218" s="22">
        <f>VLOOKUP(A218,'LHB v. RHP'!C:AH, 31, FALSE)</f>
        <v>33</v>
      </c>
      <c r="F218" s="15">
        <f>VLOOKUP(A218,'LHB v. RHP'!C:AH, 12, FALSE)</f>
        <v>8</v>
      </c>
      <c r="G218" s="15">
        <f>VLOOKUP(A218,'LHB v. RHP'!C:AH, 13, FALSE)</f>
        <v>2</v>
      </c>
      <c r="H218" s="15">
        <f>VLOOKUP(A218,'LHB v. RHP'!C:AH, 6, FALSE)</f>
        <v>3</v>
      </c>
      <c r="I218" s="15">
        <f>VLOOKUP(A218,'LHB v. RHP'!C:AH, 25, FALSE)</f>
        <v>5</v>
      </c>
      <c r="J218" s="15">
        <f>VLOOKUP(A218,'LHB v. RHP'!C:AH, 17, FALSE)</f>
        <v>16</v>
      </c>
      <c r="K218" s="23">
        <f>VLOOKUP(A218,'LHB v. RHP'!C:AH, 32, FALSE)</f>
        <v>-1</v>
      </c>
      <c r="L218" s="17">
        <f t="shared" si="1"/>
        <v>2.458823529</v>
      </c>
      <c r="M218" s="17">
        <f t="shared" si="2"/>
        <v>0.3535353535</v>
      </c>
      <c r="N218" s="24">
        <f t="shared" si="3"/>
        <v>0.202020202</v>
      </c>
      <c r="O218" s="24">
        <f t="shared" si="4"/>
        <v>0.05387205387</v>
      </c>
      <c r="P218" s="24">
        <f t="shared" si="5"/>
        <v>0.3367003367</v>
      </c>
      <c r="Q218" s="24">
        <f t="shared" si="6"/>
        <v>0.03703703704</v>
      </c>
      <c r="R218" s="24">
        <f t="shared" si="7"/>
        <v>0.164983165</v>
      </c>
      <c r="S218" s="17">
        <f t="shared" si="8"/>
        <v>0.04208754209</v>
      </c>
      <c r="T218" s="17">
        <f t="shared" si="9"/>
        <v>1.19023569</v>
      </c>
      <c r="U218" s="37">
        <f t="shared" si="10"/>
        <v>3404.714459</v>
      </c>
      <c r="V218" s="14"/>
      <c r="W218" s="14"/>
      <c r="X218" s="14"/>
      <c r="Y218" s="14"/>
      <c r="Z218" s="14"/>
      <c r="AA218" s="14"/>
      <c r="AB218" s="14"/>
    </row>
    <row r="219">
      <c r="A219" s="4" t="s">
        <v>559</v>
      </c>
      <c r="B219" s="13"/>
      <c r="C219" s="12">
        <f>VLOOKUP(A219,'LHB v. RHP'!C:AH, 5, FALSE)</f>
        <v>149</v>
      </c>
      <c r="D219" s="22">
        <f>VLOOKUP(A219,'LHB v. RHP'!C:AH, 8, FALSE)</f>
        <v>373</v>
      </c>
      <c r="E219" s="22">
        <f>VLOOKUP(A219,'LHB v. RHP'!C:AH, 31, FALSE)</f>
        <v>56</v>
      </c>
      <c r="F219" s="15">
        <f>VLOOKUP(A219,'LHB v. RHP'!C:AH, 12, FALSE)</f>
        <v>16</v>
      </c>
      <c r="G219" s="15">
        <f>VLOOKUP(A219,'LHB v. RHP'!C:AH, 13, FALSE)</f>
        <v>4</v>
      </c>
      <c r="H219" s="15">
        <f>VLOOKUP(A219,'LHB v. RHP'!C:AH, 6, FALSE)</f>
        <v>4</v>
      </c>
      <c r="I219" s="15">
        <f>VLOOKUP(A219,'LHB v. RHP'!C:AH, 25, FALSE)</f>
        <v>5</v>
      </c>
      <c r="J219" s="15">
        <f>VLOOKUP(A219,'LHB v. RHP'!C:AH, 17, FALSE)</f>
        <v>51</v>
      </c>
      <c r="K219" s="23">
        <f>VLOOKUP(A219,'LHB v. RHP'!C:AH, 32, FALSE)</f>
        <v>-1</v>
      </c>
      <c r="L219" s="17">
        <f t="shared" si="1"/>
        <v>2.503355705</v>
      </c>
      <c r="M219" s="17">
        <f t="shared" si="2"/>
        <v>0.3680738786</v>
      </c>
      <c r="N219" s="24">
        <f t="shared" si="3"/>
        <v>0.2110817942</v>
      </c>
      <c r="O219" s="24">
        <f t="shared" si="4"/>
        <v>0.06332453826</v>
      </c>
      <c r="P219" s="24">
        <f t="shared" si="5"/>
        <v>0.2770448549</v>
      </c>
      <c r="Q219" s="24">
        <f t="shared" si="6"/>
        <v>0.0290237467</v>
      </c>
      <c r="R219" s="24">
        <f t="shared" si="7"/>
        <v>0.2216358839</v>
      </c>
      <c r="S219" s="17">
        <f t="shared" si="8"/>
        <v>0.03298153034</v>
      </c>
      <c r="T219" s="17">
        <f t="shared" si="9"/>
        <v>1.203166227</v>
      </c>
      <c r="U219" s="37">
        <f t="shared" si="10"/>
        <v>3441.70275</v>
      </c>
      <c r="V219" s="14"/>
      <c r="W219" s="14"/>
      <c r="X219" s="14"/>
      <c r="Y219" s="14"/>
      <c r="Z219" s="14"/>
      <c r="AA219" s="14"/>
      <c r="AB219" s="14"/>
    </row>
    <row r="220">
      <c r="A220" s="4" t="s">
        <v>83</v>
      </c>
      <c r="B220" s="13"/>
      <c r="C220" s="12">
        <f>VLOOKUP(A220,'LHB v. RHP'!C:AH, 5, FALSE)</f>
        <v>79</v>
      </c>
      <c r="D220" s="22">
        <f>VLOOKUP(A220,'LHB v. RHP'!C:AH, 8, FALSE)</f>
        <v>175</v>
      </c>
      <c r="E220" s="22">
        <f>VLOOKUP(A220,'LHB v. RHP'!C:AH, 31, FALSE)</f>
        <v>32</v>
      </c>
      <c r="F220" s="15">
        <f>VLOOKUP(A220,'LHB v. RHP'!C:AH, 12, FALSE)</f>
        <v>7</v>
      </c>
      <c r="G220" s="15">
        <f>VLOOKUP(A220,'LHB v. RHP'!C:AH, 13, FALSE)</f>
        <v>2</v>
      </c>
      <c r="H220" s="15">
        <f>VLOOKUP(A220,'LHB v. RHP'!C:AH, 6, FALSE)</f>
        <v>1</v>
      </c>
      <c r="I220" s="15">
        <f>VLOOKUP(A220,'LHB v. RHP'!C:AH, 25, FALSE)</f>
        <v>0</v>
      </c>
      <c r="J220" s="15">
        <f>VLOOKUP(A220,'LHB v. RHP'!C:AH, 17, FALSE)</f>
        <v>8</v>
      </c>
      <c r="K220" s="23">
        <f>VLOOKUP(A220,'LHB v. RHP'!C:AH, 32, FALSE)</f>
        <v>1</v>
      </c>
      <c r="L220" s="17">
        <f t="shared" si="1"/>
        <v>2.215189873</v>
      </c>
      <c r="M220" s="17">
        <f t="shared" si="2"/>
        <v>0.3696428571</v>
      </c>
      <c r="N220" s="24">
        <f t="shared" si="3"/>
        <v>0.2053571429</v>
      </c>
      <c r="O220" s="24">
        <f t="shared" si="4"/>
        <v>0.05714285714</v>
      </c>
      <c r="P220" s="24">
        <f t="shared" si="5"/>
        <v>0.3214285714</v>
      </c>
      <c r="Q220" s="24">
        <f t="shared" si="6"/>
        <v>0.02142857143</v>
      </c>
      <c r="R220" s="24">
        <f t="shared" si="7"/>
        <v>0.1464285714</v>
      </c>
      <c r="S220" s="17">
        <f t="shared" si="8"/>
        <v>0.0625</v>
      </c>
      <c r="T220" s="17">
        <f t="shared" si="9"/>
        <v>1.183928571</v>
      </c>
      <c r="U220" s="37">
        <f t="shared" si="10"/>
        <v>3386.672705</v>
      </c>
      <c r="V220" s="14"/>
      <c r="W220" s="14"/>
      <c r="X220" s="14"/>
      <c r="Y220" s="14"/>
      <c r="Z220" s="14"/>
      <c r="AA220" s="14"/>
      <c r="AB220" s="14"/>
    </row>
    <row r="221">
      <c r="A221" s="4" t="s">
        <v>578</v>
      </c>
      <c r="B221" s="13"/>
      <c r="C221" s="12">
        <f>VLOOKUP(A221,'LHB v. RHP'!C:AH, 5, FALSE)</f>
        <v>152</v>
      </c>
      <c r="D221" s="22">
        <f>VLOOKUP(A221,'LHB v. RHP'!C:AH, 8, FALSE)</f>
        <v>443</v>
      </c>
      <c r="E221" s="22">
        <f>VLOOKUP(A221,'LHB v. RHP'!C:AH, 31, FALSE)</f>
        <v>35</v>
      </c>
      <c r="F221" s="15">
        <f>VLOOKUP(A221,'LHB v. RHP'!C:AH, 12, FALSE)</f>
        <v>18</v>
      </c>
      <c r="G221" s="15">
        <f>VLOOKUP(A221,'LHB v. RHP'!C:AH, 13, FALSE)</f>
        <v>1</v>
      </c>
      <c r="H221" s="15">
        <f>VLOOKUP(A221,'LHB v. RHP'!C:AH, 6, FALSE)</f>
        <v>24</v>
      </c>
      <c r="I221" s="15">
        <f>VLOOKUP(A221,'LHB v. RHP'!C:AH, 25, FALSE)</f>
        <v>3</v>
      </c>
      <c r="J221" s="15">
        <f>VLOOKUP(A221,'LHB v. RHP'!C:AH, 17, FALSE)</f>
        <v>34</v>
      </c>
      <c r="K221" s="23">
        <f>VLOOKUP(A221,'LHB v. RHP'!C:AH, 32, FALSE)</f>
        <v>-1</v>
      </c>
      <c r="L221" s="17">
        <f t="shared" si="1"/>
        <v>2.914473684</v>
      </c>
      <c r="M221" s="17">
        <f t="shared" si="2"/>
        <v>0.2608695652</v>
      </c>
      <c r="N221" s="24">
        <f t="shared" si="3"/>
        <v>0.2053140097</v>
      </c>
      <c r="O221" s="24">
        <f t="shared" si="4"/>
        <v>0.02898550725</v>
      </c>
      <c r="P221" s="24">
        <f t="shared" si="5"/>
        <v>0.4951690821</v>
      </c>
      <c r="Q221" s="24">
        <f t="shared" si="6"/>
        <v>0.02173913043</v>
      </c>
      <c r="R221" s="24">
        <f t="shared" si="7"/>
        <v>0.1618357488</v>
      </c>
      <c r="S221" s="17">
        <f t="shared" si="8"/>
        <v>0.03019323671</v>
      </c>
      <c r="T221" s="17">
        <f t="shared" si="9"/>
        <v>1.20410628</v>
      </c>
      <c r="U221" s="37">
        <f t="shared" si="10"/>
        <v>3444.391809</v>
      </c>
      <c r="V221" s="14"/>
      <c r="W221" s="14"/>
      <c r="X221" s="14"/>
      <c r="Y221" s="14"/>
      <c r="Z221" s="14"/>
      <c r="AA221" s="14"/>
      <c r="AB221" s="14"/>
    </row>
    <row r="222">
      <c r="A222" s="4" t="s">
        <v>619</v>
      </c>
      <c r="B222" s="13"/>
      <c r="C222" s="12">
        <f>VLOOKUP(A222,'LHB v. RHP'!C:AH, 5, FALSE)</f>
        <v>30</v>
      </c>
      <c r="D222" s="22">
        <f>VLOOKUP(A222,'LHB v. RHP'!C:AH, 8, FALSE)</f>
        <v>72</v>
      </c>
      <c r="E222" s="22">
        <f>VLOOKUP(A222,'LHB v. RHP'!C:AH, 31, FALSE)</f>
        <v>8</v>
      </c>
      <c r="F222" s="15">
        <f>VLOOKUP(A222,'LHB v. RHP'!C:AH, 12, FALSE)</f>
        <v>2</v>
      </c>
      <c r="G222" s="15">
        <f>VLOOKUP(A222,'LHB v. RHP'!C:AH, 13, FALSE)</f>
        <v>0</v>
      </c>
      <c r="H222" s="15">
        <f>VLOOKUP(A222,'LHB v. RHP'!C:AH, 6, FALSE)</f>
        <v>1</v>
      </c>
      <c r="I222" s="15">
        <f>VLOOKUP(A222,'LHB v. RHP'!C:AH, 25, FALSE)</f>
        <v>1</v>
      </c>
      <c r="J222" s="15">
        <f>VLOOKUP(A222,'LHB v. RHP'!C:AH, 17, FALSE)</f>
        <v>4</v>
      </c>
      <c r="K222" s="23">
        <f>VLOOKUP(A222,'LHB v. RHP'!C:AH, 32, FALSE)</f>
        <v>-1</v>
      </c>
      <c r="L222" s="17">
        <f t="shared" si="1"/>
        <v>2.4</v>
      </c>
      <c r="M222" s="17">
        <f t="shared" si="2"/>
        <v>0.295404814</v>
      </c>
      <c r="N222" s="24">
        <f t="shared" si="3"/>
        <v>0.1969365427</v>
      </c>
      <c r="O222" s="24">
        <f t="shared" si="4"/>
        <v>0.03501094092</v>
      </c>
      <c r="P222" s="24">
        <f t="shared" si="5"/>
        <v>0.3938730853</v>
      </c>
      <c r="Q222" s="24">
        <f t="shared" si="6"/>
        <v>0.0306345733</v>
      </c>
      <c r="R222" s="24">
        <f t="shared" si="7"/>
        <v>0.1619256018</v>
      </c>
      <c r="S222" s="17">
        <f t="shared" si="8"/>
        <v>0.05470459519</v>
      </c>
      <c r="T222" s="17">
        <f t="shared" si="9"/>
        <v>1.168490153</v>
      </c>
      <c r="U222" s="37">
        <f t="shared" si="10"/>
        <v>3342.510523</v>
      </c>
      <c r="V222" s="14"/>
      <c r="W222" s="14"/>
      <c r="X222" s="14"/>
      <c r="Y222" s="14"/>
      <c r="Z222" s="14"/>
      <c r="AA222" s="14"/>
      <c r="AB222" s="14"/>
    </row>
    <row r="223">
      <c r="A223" s="4" t="s">
        <v>207</v>
      </c>
      <c r="B223" s="13"/>
      <c r="C223" s="12">
        <f>VLOOKUP(A223,'LHB v. RHP'!C:AH, 5, FALSE)</f>
        <v>143</v>
      </c>
      <c r="D223" s="22">
        <f>VLOOKUP(A223,'LHB v. RHP'!C:AH, 8, FALSE)</f>
        <v>428</v>
      </c>
      <c r="E223" s="22">
        <f>VLOOKUP(A223,'LHB v. RHP'!C:AH, 31, FALSE)</f>
        <v>65</v>
      </c>
      <c r="F223" s="15">
        <f>VLOOKUP(A223,'LHB v. RHP'!C:AH, 12, FALSE)</f>
        <v>14</v>
      </c>
      <c r="G223" s="15">
        <f>VLOOKUP(A223,'LHB v. RHP'!C:AH, 13, FALSE)</f>
        <v>0</v>
      </c>
      <c r="H223" s="15">
        <f>VLOOKUP(A223,'LHB v. RHP'!C:AH, 6, FALSE)</f>
        <v>13</v>
      </c>
      <c r="I223" s="15">
        <f>VLOOKUP(A223,'LHB v. RHP'!C:AH, 25, FALSE)</f>
        <v>6</v>
      </c>
      <c r="J223" s="15">
        <f>VLOOKUP(A223,'LHB v. RHP'!C:AH, 17, FALSE)</f>
        <v>39</v>
      </c>
      <c r="K223" s="23">
        <f>VLOOKUP(A223,'LHB v. RHP'!C:AH, 32, FALSE)</f>
        <v>1</v>
      </c>
      <c r="L223" s="17">
        <f t="shared" si="1"/>
        <v>2.993006993</v>
      </c>
      <c r="M223" s="17">
        <f t="shared" si="2"/>
        <v>0.3763837638</v>
      </c>
      <c r="N223" s="24">
        <f t="shared" si="3"/>
        <v>0.184501845</v>
      </c>
      <c r="O223" s="24">
        <f t="shared" si="4"/>
        <v>0.0196801968</v>
      </c>
      <c r="P223" s="24">
        <f t="shared" si="5"/>
        <v>0.36900369</v>
      </c>
      <c r="Q223" s="24">
        <f t="shared" si="6"/>
        <v>0.0295202952</v>
      </c>
      <c r="R223" s="24">
        <f t="shared" si="7"/>
        <v>0.1771217712</v>
      </c>
      <c r="S223" s="17">
        <f t="shared" si="8"/>
        <v>0.0430504305</v>
      </c>
      <c r="T223" s="17">
        <f t="shared" si="9"/>
        <v>1.199261993</v>
      </c>
      <c r="U223" s="37">
        <f t="shared" si="10"/>
        <v>3430.53454</v>
      </c>
      <c r="V223" s="14"/>
      <c r="W223" s="14"/>
      <c r="X223" s="14"/>
      <c r="Y223" s="14"/>
      <c r="Z223" s="14"/>
      <c r="AA223" s="14"/>
      <c r="AB223" s="14"/>
    </row>
    <row r="224">
      <c r="A224" s="4" t="s">
        <v>168</v>
      </c>
      <c r="B224" s="13"/>
      <c r="C224" s="12">
        <f>VLOOKUP(A224,'LHB v. RHP'!C:AH, 5, FALSE)</f>
        <v>120</v>
      </c>
      <c r="D224" s="22">
        <f>VLOOKUP(A224,'LHB v. RHP'!C:AH, 8, FALSE)</f>
        <v>324</v>
      </c>
      <c r="E224" s="22">
        <f>VLOOKUP(A224,'LHB v. RHP'!C:AH, 31, FALSE)</f>
        <v>45</v>
      </c>
      <c r="F224" s="15">
        <f>VLOOKUP(A224,'LHB v. RHP'!C:AH, 12, FALSE)</f>
        <v>14</v>
      </c>
      <c r="G224" s="15">
        <f>VLOOKUP(A224,'LHB v. RHP'!C:AH, 13, FALSE)</f>
        <v>2</v>
      </c>
      <c r="H224" s="15">
        <f>VLOOKUP(A224,'LHB v. RHP'!C:AH, 6, FALSE)</f>
        <v>5</v>
      </c>
      <c r="I224" s="15">
        <f>VLOOKUP(A224,'LHB v. RHP'!C:AH, 25, FALSE)</f>
        <v>4</v>
      </c>
      <c r="J224" s="15">
        <f>VLOOKUP(A224,'LHB v. RHP'!C:AH, 17, FALSE)</f>
        <v>41</v>
      </c>
      <c r="K224" s="23">
        <f>VLOOKUP(A224,'LHB v. RHP'!C:AH, 32, FALSE)</f>
        <v>0</v>
      </c>
      <c r="L224" s="17">
        <f t="shared" si="1"/>
        <v>2.7</v>
      </c>
      <c r="M224" s="17">
        <f t="shared" si="2"/>
        <v>0.3469675599</v>
      </c>
      <c r="N224" s="24">
        <f t="shared" si="3"/>
        <v>0.2115655853</v>
      </c>
      <c r="O224" s="24">
        <f t="shared" si="4"/>
        <v>0.04513399154</v>
      </c>
      <c r="P224" s="24">
        <f t="shared" si="5"/>
        <v>0.3102961918</v>
      </c>
      <c r="Q224" s="24">
        <f t="shared" si="6"/>
        <v>0.02820874471</v>
      </c>
      <c r="R224" s="24">
        <f t="shared" si="7"/>
        <v>0.2087447109</v>
      </c>
      <c r="S224" s="17">
        <f t="shared" si="8"/>
        <v>0.04231311707</v>
      </c>
      <c r="T224" s="17">
        <f t="shared" si="9"/>
        <v>1.193229901</v>
      </c>
      <c r="U224" s="37">
        <f t="shared" si="10"/>
        <v>3413.279513</v>
      </c>
      <c r="V224" s="14"/>
      <c r="W224" s="14"/>
      <c r="X224" s="14"/>
      <c r="Y224" s="14"/>
      <c r="Z224" s="14"/>
      <c r="AA224" s="14"/>
      <c r="AB224" s="14"/>
    </row>
    <row r="225">
      <c r="A225" s="4" t="s">
        <v>605</v>
      </c>
      <c r="B225" s="13"/>
      <c r="C225" s="12">
        <f>VLOOKUP(A225,'LHB v. RHP'!C:AH, 5, FALSE)</f>
        <v>39</v>
      </c>
      <c r="D225" s="22">
        <f>VLOOKUP(A225,'LHB v. RHP'!C:AH, 8, FALSE)</f>
        <v>126</v>
      </c>
      <c r="E225" s="22">
        <f>VLOOKUP(A225,'LHB v. RHP'!C:AH, 31, FALSE)</f>
        <v>19</v>
      </c>
      <c r="F225" s="15">
        <f>VLOOKUP(A225,'LHB v. RHP'!C:AH, 12, FALSE)</f>
        <v>3</v>
      </c>
      <c r="G225" s="15">
        <f>VLOOKUP(A225,'LHB v. RHP'!C:AH, 13, FALSE)</f>
        <v>0</v>
      </c>
      <c r="H225" s="15">
        <f>VLOOKUP(A225,'LHB v. RHP'!C:AH, 6, FALSE)</f>
        <v>3</v>
      </c>
      <c r="I225" s="15">
        <f>VLOOKUP(A225,'LHB v. RHP'!C:AH, 25, FALSE)</f>
        <v>1</v>
      </c>
      <c r="J225" s="15">
        <f>VLOOKUP(A225,'LHB v. RHP'!C:AH, 17, FALSE)</f>
        <v>13</v>
      </c>
      <c r="K225" s="23">
        <f>VLOOKUP(A225,'LHB v. RHP'!C:AH, 32, FALSE)</f>
        <v>-3</v>
      </c>
      <c r="L225" s="17">
        <f t="shared" si="1"/>
        <v>3.230769231</v>
      </c>
      <c r="M225" s="17">
        <f t="shared" si="2"/>
        <v>0.3287671233</v>
      </c>
      <c r="N225" s="24">
        <f t="shared" si="3"/>
        <v>0.1859099804</v>
      </c>
      <c r="O225" s="24">
        <f t="shared" si="4"/>
        <v>0.0313111546</v>
      </c>
      <c r="P225" s="24">
        <f t="shared" si="5"/>
        <v>0.3913894325</v>
      </c>
      <c r="Q225" s="24">
        <f t="shared" si="6"/>
        <v>0.02739726027</v>
      </c>
      <c r="R225" s="24">
        <f t="shared" si="7"/>
        <v>0.1800391389</v>
      </c>
      <c r="S225" s="17">
        <f t="shared" si="8"/>
        <v>0.02935420744</v>
      </c>
      <c r="T225" s="17">
        <f t="shared" si="9"/>
        <v>1.174168297</v>
      </c>
      <c r="U225" s="37">
        <f t="shared" si="10"/>
        <v>3358.75307</v>
      </c>
      <c r="V225" s="14"/>
      <c r="W225" s="14"/>
      <c r="X225" s="14"/>
      <c r="Y225" s="14"/>
      <c r="Z225" s="14"/>
      <c r="AA225" s="14"/>
      <c r="AB225" s="14"/>
    </row>
    <row r="226">
      <c r="A226" s="4" t="s">
        <v>545</v>
      </c>
      <c r="B226" s="13"/>
      <c r="C226" s="12">
        <f>VLOOKUP(A226,'LHB v. RHP'!C:AH, 5, FALSE)</f>
        <v>123</v>
      </c>
      <c r="D226" s="22">
        <f>VLOOKUP(A226,'LHB v. RHP'!C:AH, 8, FALSE)</f>
        <v>311</v>
      </c>
      <c r="E226" s="22">
        <f>VLOOKUP(A226,'LHB v. RHP'!C:AH, 31, FALSE)</f>
        <v>40</v>
      </c>
      <c r="F226" s="15">
        <f>VLOOKUP(A226,'LHB v. RHP'!C:AH, 12, FALSE)</f>
        <v>10</v>
      </c>
      <c r="G226" s="15">
        <f>VLOOKUP(A226,'LHB v. RHP'!C:AH, 13, FALSE)</f>
        <v>2</v>
      </c>
      <c r="H226" s="15">
        <f>VLOOKUP(A226,'LHB v. RHP'!C:AH, 6, FALSE)</f>
        <v>7</v>
      </c>
      <c r="I226" s="15">
        <f>VLOOKUP(A226,'LHB v. RHP'!C:AH, 25, FALSE)</f>
        <v>5</v>
      </c>
      <c r="J226" s="15">
        <f>VLOOKUP(A226,'LHB v. RHP'!C:AH, 17, FALSE)</f>
        <v>33</v>
      </c>
      <c r="K226" s="23">
        <f>VLOOKUP(A226,'LHB v. RHP'!C:AH, 32, FALSE)</f>
        <v>2</v>
      </c>
      <c r="L226" s="17">
        <f t="shared" si="1"/>
        <v>2.528455285</v>
      </c>
      <c r="M226" s="17">
        <f t="shared" si="2"/>
        <v>0.3318965517</v>
      </c>
      <c r="N226" s="24">
        <f t="shared" si="3"/>
        <v>0.1867816092</v>
      </c>
      <c r="O226" s="24">
        <f t="shared" si="4"/>
        <v>0.04597701149</v>
      </c>
      <c r="P226" s="24">
        <f t="shared" si="5"/>
        <v>0.3448275862</v>
      </c>
      <c r="Q226" s="24">
        <f t="shared" si="6"/>
        <v>0.0316091954</v>
      </c>
      <c r="R226" s="24">
        <f t="shared" si="7"/>
        <v>0.1896551724</v>
      </c>
      <c r="S226" s="17">
        <f t="shared" si="8"/>
        <v>0.05747126437</v>
      </c>
      <c r="T226" s="17">
        <f t="shared" si="9"/>
        <v>1.188218391</v>
      </c>
      <c r="U226" s="37">
        <f t="shared" si="10"/>
        <v>3398.943897</v>
      </c>
      <c r="V226" s="14"/>
      <c r="W226" s="14"/>
      <c r="X226" s="14"/>
      <c r="Y226" s="14"/>
      <c r="Z226" s="14"/>
      <c r="AA226" s="14"/>
      <c r="AB226" s="14"/>
    </row>
    <row r="227">
      <c r="A227" s="4" t="s">
        <v>515</v>
      </c>
      <c r="B227" s="13"/>
      <c r="C227" s="12">
        <f>VLOOKUP(A227,'LHB v. RHP'!C:AH, 5, FALSE)</f>
        <v>49</v>
      </c>
      <c r="D227" s="22">
        <f>VLOOKUP(A227,'LHB v. RHP'!C:AH, 8, FALSE)</f>
        <v>131</v>
      </c>
      <c r="E227" s="22">
        <f>VLOOKUP(A227,'LHB v. RHP'!C:AH, 31, FALSE)</f>
        <v>17</v>
      </c>
      <c r="F227" s="15">
        <f>VLOOKUP(A227,'LHB v. RHP'!C:AH, 12, FALSE)</f>
        <v>8</v>
      </c>
      <c r="G227" s="15">
        <f>VLOOKUP(A227,'LHB v. RHP'!C:AH, 13, FALSE)</f>
        <v>0</v>
      </c>
      <c r="H227" s="15">
        <f>VLOOKUP(A227,'LHB v. RHP'!C:AH, 6, FALSE)</f>
        <v>1</v>
      </c>
      <c r="I227" s="15">
        <f>VLOOKUP(A227,'LHB v. RHP'!C:AH, 25, FALSE)</f>
        <v>0</v>
      </c>
      <c r="J227" s="15">
        <f>VLOOKUP(A227,'LHB v. RHP'!C:AH, 17, FALSE)</f>
        <v>9</v>
      </c>
      <c r="K227" s="23">
        <f>VLOOKUP(A227,'LHB v. RHP'!C:AH, 32, FALSE)</f>
        <v>0</v>
      </c>
      <c r="L227" s="17">
        <f t="shared" si="1"/>
        <v>2.673469388</v>
      </c>
      <c r="M227" s="17">
        <f t="shared" si="2"/>
        <v>0.3139534884</v>
      </c>
      <c r="N227" s="24">
        <f t="shared" si="3"/>
        <v>0.2325581395</v>
      </c>
      <c r="O227" s="24">
        <f t="shared" si="4"/>
        <v>0.03100775194</v>
      </c>
      <c r="P227" s="24">
        <f t="shared" si="5"/>
        <v>0.3488372093</v>
      </c>
      <c r="Q227" s="24">
        <f t="shared" si="6"/>
        <v>0.02325581395</v>
      </c>
      <c r="R227" s="24">
        <f t="shared" si="7"/>
        <v>0.1627906977</v>
      </c>
      <c r="S227" s="17">
        <f t="shared" si="8"/>
        <v>0.05813953488</v>
      </c>
      <c r="T227" s="17">
        <f t="shared" si="9"/>
        <v>1.170542636</v>
      </c>
      <c r="U227" s="37">
        <f t="shared" si="10"/>
        <v>3348.381727</v>
      </c>
      <c r="V227" s="14"/>
      <c r="W227" s="14"/>
      <c r="X227" s="14"/>
      <c r="Y227" s="14"/>
      <c r="Z227" s="14"/>
      <c r="AA227" s="14"/>
      <c r="AB227" s="14"/>
    </row>
    <row r="228">
      <c r="A228" s="4" t="s">
        <v>643</v>
      </c>
      <c r="B228" s="13"/>
      <c r="C228" s="12">
        <f>VLOOKUP(A228,'LHB v. RHP'!C:AH, 5, FALSE)</f>
        <v>58</v>
      </c>
      <c r="D228" s="22">
        <f>VLOOKUP(A228,'LHB v. RHP'!C:AH, 8, FALSE)</f>
        <v>95</v>
      </c>
      <c r="E228" s="22">
        <f>VLOOKUP(A228,'LHB v. RHP'!C:AH, 31, FALSE)</f>
        <v>9</v>
      </c>
      <c r="F228" s="15">
        <f>VLOOKUP(A228,'LHB v. RHP'!C:AH, 12, FALSE)</f>
        <v>3</v>
      </c>
      <c r="G228" s="15">
        <f>VLOOKUP(A228,'LHB v. RHP'!C:AH, 13, FALSE)</f>
        <v>0</v>
      </c>
      <c r="H228" s="15">
        <f>VLOOKUP(A228,'LHB v. RHP'!C:AH, 6, FALSE)</f>
        <v>2</v>
      </c>
      <c r="I228" s="15">
        <f>VLOOKUP(A228,'LHB v. RHP'!C:AH, 25, FALSE)</f>
        <v>2</v>
      </c>
      <c r="J228" s="15">
        <f>VLOOKUP(A228,'LHB v. RHP'!C:AH, 17, FALSE)</f>
        <v>4</v>
      </c>
      <c r="K228" s="23">
        <f>VLOOKUP(A228,'LHB v. RHP'!C:AH, 32, FALSE)</f>
        <v>0</v>
      </c>
      <c r="L228" s="17">
        <f t="shared" si="1"/>
        <v>1.637931034</v>
      </c>
      <c r="M228" s="17">
        <f t="shared" si="2"/>
        <v>0.2875</v>
      </c>
      <c r="N228" s="24">
        <f t="shared" si="3"/>
        <v>0.1979166667</v>
      </c>
      <c r="O228" s="24">
        <f t="shared" si="4"/>
        <v>0.03333333333</v>
      </c>
      <c r="P228" s="24">
        <f t="shared" si="5"/>
        <v>0.3958333333</v>
      </c>
      <c r="Q228" s="24">
        <f t="shared" si="6"/>
        <v>0.03333333333</v>
      </c>
      <c r="R228" s="24">
        <f t="shared" si="7"/>
        <v>0.1541666667</v>
      </c>
      <c r="S228" s="17">
        <f t="shared" si="8"/>
        <v>0.0625</v>
      </c>
      <c r="T228" s="17">
        <f t="shared" si="9"/>
        <v>1.164583333</v>
      </c>
      <c r="U228" s="37">
        <f t="shared" si="10"/>
        <v>3331.334916</v>
      </c>
      <c r="V228" s="14"/>
      <c r="W228" s="14"/>
      <c r="X228" s="14"/>
      <c r="Y228" s="14"/>
      <c r="Z228" s="14"/>
      <c r="AA228" s="14"/>
      <c r="AB228" s="14"/>
    </row>
    <row r="229">
      <c r="A229" s="4" t="s">
        <v>262</v>
      </c>
      <c r="B229" s="13"/>
      <c r="C229" s="12">
        <f>VLOOKUP(A229,'LHB v. RHP'!C:AH, 5, FALSE)</f>
        <v>73</v>
      </c>
      <c r="D229" s="22">
        <f>VLOOKUP(A229,'LHB v. RHP'!C:AH, 8, FALSE)</f>
        <v>173</v>
      </c>
      <c r="E229" s="22">
        <f>VLOOKUP(A229,'LHB v. RHP'!C:AH, 31, FALSE)</f>
        <v>22</v>
      </c>
      <c r="F229" s="15">
        <f>VLOOKUP(A229,'LHB v. RHP'!C:AH, 12, FALSE)</f>
        <v>10</v>
      </c>
      <c r="G229" s="15">
        <f>VLOOKUP(A229,'LHB v. RHP'!C:AH, 13, FALSE)</f>
        <v>3</v>
      </c>
      <c r="H229" s="15">
        <f>VLOOKUP(A229,'LHB v. RHP'!C:AH, 6, FALSE)</f>
        <v>1</v>
      </c>
      <c r="I229" s="15">
        <f>VLOOKUP(A229,'LHB v. RHP'!C:AH, 25, FALSE)</f>
        <v>1</v>
      </c>
      <c r="J229" s="15">
        <f>VLOOKUP(A229,'LHB v. RHP'!C:AH, 17, FALSE)</f>
        <v>6</v>
      </c>
      <c r="K229" s="23">
        <f>VLOOKUP(A229,'LHB v. RHP'!C:AH, 32, FALSE)</f>
        <v>1</v>
      </c>
      <c r="L229" s="17">
        <f t="shared" si="1"/>
        <v>2.369863014</v>
      </c>
      <c r="M229" s="17">
        <f t="shared" si="2"/>
        <v>0.3172043011</v>
      </c>
      <c r="N229" s="24">
        <f t="shared" si="3"/>
        <v>0.2329749104</v>
      </c>
      <c r="O229" s="24">
        <f t="shared" si="4"/>
        <v>0.07168458781</v>
      </c>
      <c r="P229" s="24">
        <f t="shared" si="5"/>
        <v>0.3225806452</v>
      </c>
      <c r="Q229" s="24">
        <f t="shared" si="6"/>
        <v>0.02508960573</v>
      </c>
      <c r="R229" s="24">
        <f t="shared" si="7"/>
        <v>0.1397849462</v>
      </c>
      <c r="S229" s="17">
        <f t="shared" si="8"/>
        <v>0.06272401434</v>
      </c>
      <c r="T229" s="17">
        <f t="shared" si="9"/>
        <v>1.172043011</v>
      </c>
      <c r="U229" s="37">
        <f t="shared" si="10"/>
        <v>3352.673607</v>
      </c>
      <c r="V229" s="14"/>
      <c r="W229" s="14"/>
      <c r="X229" s="14"/>
      <c r="Y229" s="14"/>
      <c r="Z229" s="14"/>
      <c r="AA229" s="14"/>
      <c r="AB229" s="14"/>
    </row>
    <row r="230">
      <c r="A230" s="4" t="s">
        <v>588</v>
      </c>
      <c r="B230" s="13"/>
      <c r="C230" s="12">
        <f>VLOOKUP(A230,'LHB v. RHP'!C:AH, 5, FALSE)</f>
        <v>111</v>
      </c>
      <c r="D230" s="22">
        <f>VLOOKUP(A230,'LHB v. RHP'!C:AH, 8, FALSE)</f>
        <v>302</v>
      </c>
      <c r="E230" s="22">
        <f>VLOOKUP(A230,'LHB v. RHP'!C:AH, 31, FALSE)</f>
        <v>30</v>
      </c>
      <c r="F230" s="15">
        <f>VLOOKUP(A230,'LHB v. RHP'!C:AH, 12, FALSE)</f>
        <v>6</v>
      </c>
      <c r="G230" s="15">
        <f>VLOOKUP(A230,'LHB v. RHP'!C:AH, 13, FALSE)</f>
        <v>0</v>
      </c>
      <c r="H230" s="15">
        <f>VLOOKUP(A230,'LHB v. RHP'!C:AH, 6, FALSE)</f>
        <v>11</v>
      </c>
      <c r="I230" s="15">
        <f>VLOOKUP(A230,'LHB v. RHP'!C:AH, 25, FALSE)</f>
        <v>2</v>
      </c>
      <c r="J230" s="15">
        <f>VLOOKUP(A230,'LHB v. RHP'!C:AH, 17, FALSE)</f>
        <v>46</v>
      </c>
      <c r="K230" s="23">
        <f>VLOOKUP(A230,'LHB v. RHP'!C:AH, 32, FALSE)</f>
        <v>0</v>
      </c>
      <c r="L230" s="17">
        <f t="shared" si="1"/>
        <v>2.720720721</v>
      </c>
      <c r="M230" s="17">
        <f t="shared" si="2"/>
        <v>0.2925764192</v>
      </c>
      <c r="N230" s="24">
        <f t="shared" si="3"/>
        <v>0.1601164483</v>
      </c>
      <c r="O230" s="24">
        <f t="shared" si="4"/>
        <v>0.02328966521</v>
      </c>
      <c r="P230" s="24">
        <f t="shared" si="5"/>
        <v>0.4075691412</v>
      </c>
      <c r="Q230" s="24">
        <f t="shared" si="6"/>
        <v>0.02328966521</v>
      </c>
      <c r="R230" s="24">
        <f t="shared" si="7"/>
        <v>0.229985444</v>
      </c>
      <c r="S230" s="17">
        <f t="shared" si="8"/>
        <v>0.04366812227</v>
      </c>
      <c r="T230" s="17">
        <f t="shared" si="9"/>
        <v>1.180494905</v>
      </c>
      <c r="U230" s="37">
        <f t="shared" si="10"/>
        <v>3376.850573</v>
      </c>
      <c r="V230" s="14"/>
      <c r="W230" s="14"/>
      <c r="X230" s="14"/>
      <c r="Y230" s="14"/>
      <c r="Z230" s="14"/>
      <c r="AA230" s="14"/>
      <c r="AB230" s="14"/>
    </row>
    <row r="231">
      <c r="A231" s="4" t="s">
        <v>51</v>
      </c>
      <c r="B231" s="13"/>
      <c r="C231" s="12">
        <f>VLOOKUP(A231,'LHB v. RHP'!C:AH, 5, FALSE)</f>
        <v>107</v>
      </c>
      <c r="D231" s="22">
        <f>VLOOKUP(A231,'LHB v. RHP'!C:AH, 8, FALSE)</f>
        <v>273</v>
      </c>
      <c r="E231" s="22">
        <f>VLOOKUP(A231,'LHB v. RHP'!C:AH, 31, FALSE)</f>
        <v>35</v>
      </c>
      <c r="F231" s="15">
        <f>VLOOKUP(A231,'LHB v. RHP'!C:AH, 12, FALSE)</f>
        <v>14</v>
      </c>
      <c r="G231" s="15">
        <f>VLOOKUP(A231,'LHB v. RHP'!C:AH, 13, FALSE)</f>
        <v>0</v>
      </c>
      <c r="H231" s="15">
        <f>VLOOKUP(A231,'LHB v. RHP'!C:AH, 6, FALSE)</f>
        <v>8</v>
      </c>
      <c r="I231" s="15">
        <f>VLOOKUP(A231,'LHB v. RHP'!C:AH, 25, FALSE)</f>
        <v>0</v>
      </c>
      <c r="J231" s="15">
        <f>VLOOKUP(A231,'LHB v. RHP'!C:AH, 17, FALSE)</f>
        <v>15</v>
      </c>
      <c r="K231" s="23">
        <f>VLOOKUP(A231,'LHB v. RHP'!C:AH, 32, FALSE)</f>
        <v>1</v>
      </c>
      <c r="L231" s="17">
        <f t="shared" si="1"/>
        <v>2.551401869</v>
      </c>
      <c r="M231" s="17">
        <f t="shared" si="2"/>
        <v>0.3282674772</v>
      </c>
      <c r="N231" s="24">
        <f t="shared" si="3"/>
        <v>0.2279635258</v>
      </c>
      <c r="O231" s="24">
        <f t="shared" si="4"/>
        <v>0.02431610942</v>
      </c>
      <c r="P231" s="24">
        <f t="shared" si="5"/>
        <v>0.3799392097</v>
      </c>
      <c r="Q231" s="24">
        <f t="shared" si="6"/>
        <v>0.01823708207</v>
      </c>
      <c r="R231" s="24">
        <f t="shared" si="7"/>
        <v>0.1458966565</v>
      </c>
      <c r="S231" s="17">
        <f t="shared" si="8"/>
        <v>0.05319148936</v>
      </c>
      <c r="T231" s="17">
        <f t="shared" si="9"/>
        <v>1.17781155</v>
      </c>
      <c r="U231" s="37">
        <f t="shared" si="10"/>
        <v>3369.174733</v>
      </c>
      <c r="V231" s="14"/>
      <c r="W231" s="14"/>
      <c r="X231" s="14"/>
      <c r="Y231" s="14"/>
      <c r="Z231" s="14"/>
      <c r="AA231" s="14"/>
      <c r="AB231" s="14"/>
    </row>
    <row r="232">
      <c r="A232" s="4" t="s">
        <v>470</v>
      </c>
      <c r="B232" s="13"/>
      <c r="C232" s="12">
        <f>VLOOKUP(A232,'LHB v. RHP'!C:AH, 5, FALSE)</f>
        <v>54</v>
      </c>
      <c r="D232" s="22">
        <f>VLOOKUP(A232,'LHB v. RHP'!C:AH, 8, FALSE)</f>
        <v>150</v>
      </c>
      <c r="E232" s="22">
        <f>VLOOKUP(A232,'LHB v. RHP'!C:AH, 31, FALSE)</f>
        <v>24</v>
      </c>
      <c r="F232" s="15">
        <f>VLOOKUP(A232,'LHB v. RHP'!C:AH, 12, FALSE)</f>
        <v>8</v>
      </c>
      <c r="G232" s="15">
        <f>VLOOKUP(A232,'LHB v. RHP'!C:AH, 13, FALSE)</f>
        <v>0</v>
      </c>
      <c r="H232" s="15">
        <f>VLOOKUP(A232,'LHB v. RHP'!C:AH, 6, FALSE)</f>
        <v>1</v>
      </c>
      <c r="I232" s="15">
        <f>VLOOKUP(A232,'LHB v. RHP'!C:AH, 25, FALSE)</f>
        <v>2</v>
      </c>
      <c r="J232" s="15">
        <f>VLOOKUP(A232,'LHB v. RHP'!C:AH, 17, FALSE)</f>
        <v>7</v>
      </c>
      <c r="K232" s="23">
        <f>VLOOKUP(A232,'LHB v. RHP'!C:AH, 32, FALSE)</f>
        <v>0</v>
      </c>
      <c r="L232" s="17">
        <f t="shared" si="1"/>
        <v>2.777777778</v>
      </c>
      <c r="M232" s="17">
        <f t="shared" si="2"/>
        <v>0.3420560748</v>
      </c>
      <c r="N232" s="24">
        <f t="shared" si="3"/>
        <v>0.2242990654</v>
      </c>
      <c r="O232" s="24">
        <f t="shared" si="4"/>
        <v>0.02990654206</v>
      </c>
      <c r="P232" s="24">
        <f t="shared" si="5"/>
        <v>0.3364485981</v>
      </c>
      <c r="Q232" s="24">
        <f t="shared" si="6"/>
        <v>0.02990654206</v>
      </c>
      <c r="R232" s="24">
        <f t="shared" si="7"/>
        <v>0.1495327103</v>
      </c>
      <c r="S232" s="17">
        <f t="shared" si="8"/>
        <v>0.05607476636</v>
      </c>
      <c r="T232" s="17">
        <f t="shared" si="9"/>
        <v>1.168224299</v>
      </c>
      <c r="U232" s="37">
        <f t="shared" si="10"/>
        <v>3341.750037</v>
      </c>
      <c r="V232" s="14"/>
      <c r="W232" s="14"/>
      <c r="X232" s="14"/>
      <c r="Y232" s="14"/>
      <c r="Z232" s="14"/>
      <c r="AA232" s="14"/>
      <c r="AB232" s="14"/>
    </row>
    <row r="233">
      <c r="A233" s="4" t="s">
        <v>567</v>
      </c>
      <c r="B233" s="13"/>
      <c r="C233" s="12">
        <f>VLOOKUP(A233,'LHB v. RHP'!C:AH, 5, FALSE)</f>
        <v>166</v>
      </c>
      <c r="D233" s="22">
        <f>VLOOKUP(A233,'LHB v. RHP'!C:AH, 8, FALSE)</f>
        <v>511</v>
      </c>
      <c r="E233" s="22">
        <f>VLOOKUP(A233,'LHB v. RHP'!C:AH, 31, FALSE)</f>
        <v>70</v>
      </c>
      <c r="F233" s="15">
        <f>VLOOKUP(A233,'LHB v. RHP'!C:AH, 12, FALSE)</f>
        <v>22</v>
      </c>
      <c r="G233" s="15">
        <f>VLOOKUP(A233,'LHB v. RHP'!C:AH, 13, FALSE)</f>
        <v>1</v>
      </c>
      <c r="H233" s="15">
        <f>VLOOKUP(A233,'LHB v. RHP'!C:AH, 6, FALSE)</f>
        <v>14</v>
      </c>
      <c r="I233" s="15">
        <f>VLOOKUP(A233,'LHB v. RHP'!C:AH, 25, FALSE)</f>
        <v>4</v>
      </c>
      <c r="J233" s="15">
        <f>VLOOKUP(A233,'LHB v. RHP'!C:AH, 17, FALSE)</f>
        <v>52</v>
      </c>
      <c r="K233" s="23">
        <f>VLOOKUP(A233,'LHB v. RHP'!C:AH, 32, FALSE)</f>
        <v>0</v>
      </c>
      <c r="L233" s="17">
        <f t="shared" si="1"/>
        <v>3.078313253</v>
      </c>
      <c r="M233" s="17">
        <f t="shared" si="2"/>
        <v>0.3582589286</v>
      </c>
      <c r="N233" s="24">
        <f t="shared" si="3"/>
        <v>0.2120535714</v>
      </c>
      <c r="O233" s="24">
        <f t="shared" si="4"/>
        <v>0.02678571429</v>
      </c>
      <c r="P233" s="24">
        <f t="shared" si="5"/>
        <v>0.3459821429</v>
      </c>
      <c r="Q233" s="24">
        <f t="shared" si="6"/>
        <v>0.02232142857</v>
      </c>
      <c r="R233" s="24">
        <f t="shared" si="7"/>
        <v>0.1897321429</v>
      </c>
      <c r="S233" s="17">
        <f t="shared" si="8"/>
        <v>0.03348214286</v>
      </c>
      <c r="T233" s="17">
        <f t="shared" si="9"/>
        <v>1.188616071</v>
      </c>
      <c r="U233" s="37">
        <f t="shared" si="10"/>
        <v>3400.081477</v>
      </c>
      <c r="V233" s="14"/>
      <c r="W233" s="14"/>
      <c r="X233" s="14"/>
      <c r="Y233" s="14"/>
      <c r="Z233" s="14"/>
      <c r="AA233" s="14"/>
      <c r="AB233" s="14"/>
    </row>
    <row r="234">
      <c r="A234" s="4" t="s">
        <v>655</v>
      </c>
      <c r="B234" s="13"/>
      <c r="C234" s="12">
        <f>VLOOKUP(A234,'LHB v. RHP'!C:AH, 5, FALSE)</f>
        <v>31</v>
      </c>
      <c r="D234" s="22">
        <f>VLOOKUP(A234,'LHB v. RHP'!C:AH, 8, FALSE)</f>
        <v>83</v>
      </c>
      <c r="E234" s="22">
        <f>VLOOKUP(A234,'LHB v. RHP'!C:AH, 31, FALSE)</f>
        <v>5</v>
      </c>
      <c r="F234" s="15">
        <f>VLOOKUP(A234,'LHB v. RHP'!C:AH, 12, FALSE)</f>
        <v>2</v>
      </c>
      <c r="G234" s="15">
        <f>VLOOKUP(A234,'LHB v. RHP'!C:AH, 13, FALSE)</f>
        <v>0</v>
      </c>
      <c r="H234" s="15">
        <f>VLOOKUP(A234,'LHB v. RHP'!C:AH, 6, FALSE)</f>
        <v>1</v>
      </c>
      <c r="I234" s="15">
        <f>VLOOKUP(A234,'LHB v. RHP'!C:AH, 25, FALSE)</f>
        <v>0</v>
      </c>
      <c r="J234" s="15">
        <f>VLOOKUP(A234,'LHB v. RHP'!C:AH, 17, FALSE)</f>
        <v>14</v>
      </c>
      <c r="K234" s="23">
        <f>VLOOKUP(A234,'LHB v. RHP'!C:AH, 32, FALSE)</f>
        <v>-1</v>
      </c>
      <c r="L234" s="17">
        <f t="shared" si="1"/>
        <v>2.677419355</v>
      </c>
      <c r="M234" s="17">
        <f t="shared" si="2"/>
        <v>0.2692307692</v>
      </c>
      <c r="N234" s="24">
        <f t="shared" si="3"/>
        <v>0.1923076923</v>
      </c>
      <c r="O234" s="24">
        <f t="shared" si="4"/>
        <v>0.03418803419</v>
      </c>
      <c r="P234" s="24">
        <f t="shared" si="5"/>
        <v>0.3846153846</v>
      </c>
      <c r="Q234" s="24">
        <f t="shared" si="6"/>
        <v>0.02564102564</v>
      </c>
      <c r="R234" s="24">
        <f t="shared" si="7"/>
        <v>0.2008547009</v>
      </c>
      <c r="S234" s="17">
        <f t="shared" si="8"/>
        <v>0.05341880342</v>
      </c>
      <c r="T234" s="17">
        <f t="shared" si="9"/>
        <v>1.16025641</v>
      </c>
      <c r="U234" s="37">
        <f t="shared" si="10"/>
        <v>3318.957588</v>
      </c>
      <c r="V234" s="14"/>
      <c r="W234" s="14"/>
      <c r="X234" s="14"/>
      <c r="Y234" s="14"/>
      <c r="Z234" s="14"/>
      <c r="AA234" s="14"/>
      <c r="AB234" s="14"/>
    </row>
    <row r="235">
      <c r="A235" s="4" t="s">
        <v>476</v>
      </c>
      <c r="B235" s="13"/>
      <c r="C235" s="12">
        <f>VLOOKUP(A235,'LHB v. RHP'!C:AH, 5, FALSE)</f>
        <v>146</v>
      </c>
      <c r="D235" s="22">
        <f>VLOOKUP(A235,'LHB v. RHP'!C:AH, 8, FALSE)</f>
        <v>445</v>
      </c>
      <c r="E235" s="22">
        <f>VLOOKUP(A235,'LHB v. RHP'!C:AH, 31, FALSE)</f>
        <v>53</v>
      </c>
      <c r="F235" s="15">
        <f>VLOOKUP(A235,'LHB v. RHP'!C:AH, 12, FALSE)</f>
        <v>14</v>
      </c>
      <c r="G235" s="15">
        <f>VLOOKUP(A235,'LHB v. RHP'!C:AH, 13, FALSE)</f>
        <v>2</v>
      </c>
      <c r="H235" s="15">
        <f>VLOOKUP(A235,'LHB v. RHP'!C:AH, 6, FALSE)</f>
        <v>16</v>
      </c>
      <c r="I235" s="15">
        <f>VLOOKUP(A235,'LHB v. RHP'!C:AH, 25, FALSE)</f>
        <v>0</v>
      </c>
      <c r="J235" s="15">
        <f>VLOOKUP(A235,'LHB v. RHP'!C:AH, 17, FALSE)</f>
        <v>49</v>
      </c>
      <c r="K235" s="23">
        <f>VLOOKUP(A235,'LHB v. RHP'!C:AH, 32, FALSE)</f>
        <v>-1</v>
      </c>
      <c r="L235" s="17">
        <f t="shared" si="1"/>
        <v>3.047945205</v>
      </c>
      <c r="M235" s="17">
        <f t="shared" si="2"/>
        <v>0.3253012048</v>
      </c>
      <c r="N235" s="24">
        <f t="shared" si="3"/>
        <v>0.1807228916</v>
      </c>
      <c r="O235" s="24">
        <f t="shared" si="4"/>
        <v>0.03855421687</v>
      </c>
      <c r="P235" s="24">
        <f t="shared" si="5"/>
        <v>0.3975903614</v>
      </c>
      <c r="Q235" s="24">
        <f t="shared" si="6"/>
        <v>0.01445783133</v>
      </c>
      <c r="R235" s="24">
        <f t="shared" si="7"/>
        <v>0.1975903614</v>
      </c>
      <c r="S235" s="17">
        <f t="shared" si="8"/>
        <v>0.03012048193</v>
      </c>
      <c r="T235" s="17">
        <f t="shared" si="9"/>
        <v>1.184337349</v>
      </c>
      <c r="U235" s="37">
        <f t="shared" si="10"/>
        <v>3387.84203</v>
      </c>
      <c r="V235" s="14"/>
      <c r="W235" s="14"/>
      <c r="X235" s="14"/>
      <c r="Y235" s="14"/>
      <c r="Z235" s="14"/>
      <c r="AA235" s="14"/>
      <c r="AB235" s="14"/>
    </row>
    <row r="236">
      <c r="A236" s="4" t="s">
        <v>569</v>
      </c>
      <c r="B236" s="13"/>
      <c r="C236" s="12">
        <f>VLOOKUP(A236,'LHB v. RHP'!C:AH, 5, FALSE)</f>
        <v>73</v>
      </c>
      <c r="D236" s="22">
        <f>VLOOKUP(A236,'LHB v. RHP'!C:AH, 8, FALSE)</f>
        <v>212</v>
      </c>
      <c r="E236" s="22">
        <f>VLOOKUP(A236,'LHB v. RHP'!C:AH, 31, FALSE)</f>
        <v>28</v>
      </c>
      <c r="F236" s="15">
        <f>VLOOKUP(A236,'LHB v. RHP'!C:AH, 12, FALSE)</f>
        <v>12</v>
      </c>
      <c r="G236" s="15">
        <f>VLOOKUP(A236,'LHB v. RHP'!C:AH, 13, FALSE)</f>
        <v>2</v>
      </c>
      <c r="H236" s="15">
        <f>VLOOKUP(A236,'LHB v. RHP'!C:AH, 6, FALSE)</f>
        <v>4</v>
      </c>
      <c r="I236" s="15">
        <f>VLOOKUP(A236,'LHB v. RHP'!C:AH, 25, FALSE)</f>
        <v>1</v>
      </c>
      <c r="J236" s="15">
        <f>VLOOKUP(A236,'LHB v. RHP'!C:AH, 17, FALSE)</f>
        <v>11</v>
      </c>
      <c r="K236" s="23">
        <f>VLOOKUP(A236,'LHB v. RHP'!C:AH, 32, FALSE)</f>
        <v>-2</v>
      </c>
      <c r="L236" s="17">
        <f t="shared" si="1"/>
        <v>2.904109589</v>
      </c>
      <c r="M236" s="17">
        <f t="shared" si="2"/>
        <v>0.3266331658</v>
      </c>
      <c r="N236" s="24">
        <f t="shared" si="3"/>
        <v>0.2345058626</v>
      </c>
      <c r="O236" s="24">
        <f t="shared" si="4"/>
        <v>0.05360134003</v>
      </c>
      <c r="P236" s="24">
        <f t="shared" si="5"/>
        <v>0.351758794</v>
      </c>
      <c r="Q236" s="24">
        <f t="shared" si="6"/>
        <v>0.02345058626</v>
      </c>
      <c r="R236" s="24">
        <f t="shared" si="7"/>
        <v>0.1474036851</v>
      </c>
      <c r="S236" s="17">
        <f t="shared" si="8"/>
        <v>0.03350083752</v>
      </c>
      <c r="T236" s="17">
        <f t="shared" si="9"/>
        <v>1.170854271</v>
      </c>
      <c r="U236" s="37">
        <f t="shared" si="10"/>
        <v>3349.273173</v>
      </c>
      <c r="V236" s="14"/>
      <c r="W236" s="14"/>
      <c r="X236" s="14"/>
      <c r="Y236" s="14"/>
      <c r="Z236" s="14"/>
      <c r="AA236" s="14"/>
      <c r="AB236" s="14"/>
    </row>
    <row r="237">
      <c r="A237" s="4" t="s">
        <v>528</v>
      </c>
      <c r="B237" s="13"/>
      <c r="C237" s="12">
        <f>VLOOKUP(A237,'LHB v. RHP'!C:AH, 5, FALSE)</f>
        <v>140</v>
      </c>
      <c r="D237" s="22">
        <f>VLOOKUP(A237,'LHB v. RHP'!C:AH, 8, FALSE)</f>
        <v>360</v>
      </c>
      <c r="E237" s="22">
        <f>VLOOKUP(A237,'LHB v. RHP'!C:AH, 31, FALSE)</f>
        <v>44</v>
      </c>
      <c r="F237" s="15">
        <f>VLOOKUP(A237,'LHB v. RHP'!C:AH, 12, FALSE)</f>
        <v>18</v>
      </c>
      <c r="G237" s="15">
        <f>VLOOKUP(A237,'LHB v. RHP'!C:AH, 13, FALSE)</f>
        <v>1</v>
      </c>
      <c r="H237" s="15">
        <f>VLOOKUP(A237,'LHB v. RHP'!C:AH, 6, FALSE)</f>
        <v>9</v>
      </c>
      <c r="I237" s="15">
        <f>VLOOKUP(A237,'LHB v. RHP'!C:AH, 25, FALSE)</f>
        <v>2</v>
      </c>
      <c r="J237" s="15">
        <f>VLOOKUP(A237,'LHB v. RHP'!C:AH, 17, FALSE)</f>
        <v>36</v>
      </c>
      <c r="K237" s="23">
        <f>VLOOKUP(A237,'LHB v. RHP'!C:AH, 32, FALSE)</f>
        <v>-1</v>
      </c>
      <c r="L237" s="17">
        <f t="shared" si="1"/>
        <v>2.571428571</v>
      </c>
      <c r="M237" s="17">
        <f t="shared" si="2"/>
        <v>0.3261744966</v>
      </c>
      <c r="N237" s="24">
        <f t="shared" si="3"/>
        <v>0.2281879195</v>
      </c>
      <c r="O237" s="24">
        <f t="shared" si="4"/>
        <v>0.0322147651</v>
      </c>
      <c r="P237" s="24">
        <f t="shared" si="5"/>
        <v>0.3489932886</v>
      </c>
      <c r="Q237" s="24">
        <f t="shared" si="6"/>
        <v>0.02147651007</v>
      </c>
      <c r="R237" s="24">
        <f t="shared" si="7"/>
        <v>0.1852348993</v>
      </c>
      <c r="S237" s="17">
        <f t="shared" si="8"/>
        <v>0.03355704698</v>
      </c>
      <c r="T237" s="17">
        <f t="shared" si="9"/>
        <v>1.175838926</v>
      </c>
      <c r="U237" s="37">
        <f t="shared" si="10"/>
        <v>3363.531967</v>
      </c>
      <c r="V237" s="14"/>
      <c r="W237" s="14"/>
      <c r="X237" s="14"/>
      <c r="Y237" s="14"/>
      <c r="Z237" s="14"/>
      <c r="AA237" s="14"/>
      <c r="AB237" s="14"/>
    </row>
    <row r="238">
      <c r="A238" s="4" t="s">
        <v>661</v>
      </c>
      <c r="B238" s="13"/>
      <c r="C238" s="12">
        <f>VLOOKUP(A238,'LHB v. RHP'!C:AH, 5, FALSE)</f>
        <v>24</v>
      </c>
      <c r="D238" s="22">
        <f>VLOOKUP(A238,'LHB v. RHP'!C:AH, 8, FALSE)</f>
        <v>44</v>
      </c>
      <c r="E238" s="22">
        <f>VLOOKUP(A238,'LHB v. RHP'!C:AH, 31, FALSE)</f>
        <v>3</v>
      </c>
      <c r="F238" s="15">
        <f>VLOOKUP(A238,'LHB v. RHP'!C:AH, 12, FALSE)</f>
        <v>0</v>
      </c>
      <c r="G238" s="15">
        <f>VLOOKUP(A238,'LHB v. RHP'!C:AH, 13, FALSE)</f>
        <v>0</v>
      </c>
      <c r="H238" s="15">
        <f>VLOOKUP(A238,'LHB v. RHP'!C:AH, 6, FALSE)</f>
        <v>0</v>
      </c>
      <c r="I238" s="15">
        <f>VLOOKUP(A238,'LHB v. RHP'!C:AH, 25, FALSE)</f>
        <v>0</v>
      </c>
      <c r="J238" s="15">
        <f>VLOOKUP(A238,'LHB v. RHP'!C:AH, 17, FALSE)</f>
        <v>0</v>
      </c>
      <c r="K238" s="23">
        <f>VLOOKUP(A238,'LHB v. RHP'!C:AH, 32, FALSE)</f>
        <v>0</v>
      </c>
      <c r="L238" s="17">
        <f t="shared" si="1"/>
        <v>1.833333333</v>
      </c>
      <c r="M238" s="17">
        <f t="shared" si="2"/>
        <v>0.2797202797</v>
      </c>
      <c r="N238" s="24">
        <f t="shared" si="3"/>
        <v>0.1864801865</v>
      </c>
      <c r="O238" s="24">
        <f t="shared" si="4"/>
        <v>0.0372960373</v>
      </c>
      <c r="P238" s="24">
        <f t="shared" si="5"/>
        <v>0.3962703963</v>
      </c>
      <c r="Q238" s="24">
        <f t="shared" si="6"/>
        <v>0.02797202797</v>
      </c>
      <c r="R238" s="24">
        <f t="shared" si="7"/>
        <v>0.1538461538</v>
      </c>
      <c r="S238" s="17">
        <f t="shared" si="8"/>
        <v>0.06993006993</v>
      </c>
      <c r="T238" s="17">
        <f t="shared" si="9"/>
        <v>1.151515152</v>
      </c>
      <c r="U238" s="37">
        <f t="shared" si="10"/>
        <v>3293.952885</v>
      </c>
      <c r="V238" s="14"/>
      <c r="W238" s="14"/>
      <c r="X238" s="14"/>
      <c r="Y238" s="14"/>
      <c r="Z238" s="14"/>
      <c r="AA238" s="14"/>
      <c r="AB238" s="14"/>
    </row>
    <row r="239">
      <c r="A239" s="4" t="s">
        <v>514</v>
      </c>
      <c r="B239" s="13"/>
      <c r="C239" s="12">
        <f>VLOOKUP(A239,'LHB v. RHP'!C:AH, 5, FALSE)</f>
        <v>133</v>
      </c>
      <c r="D239" s="22">
        <f>VLOOKUP(A239,'LHB v. RHP'!C:AH, 8, FALSE)</f>
        <v>409</v>
      </c>
      <c r="E239" s="22">
        <f>VLOOKUP(A239,'LHB v. RHP'!C:AH, 31, FALSE)</f>
        <v>40</v>
      </c>
      <c r="F239" s="15">
        <f>VLOOKUP(A239,'LHB v. RHP'!C:AH, 12, FALSE)</f>
        <v>16</v>
      </c>
      <c r="G239" s="15">
        <f>VLOOKUP(A239,'LHB v. RHP'!C:AH, 13, FALSE)</f>
        <v>1</v>
      </c>
      <c r="H239" s="15">
        <f>VLOOKUP(A239,'LHB v. RHP'!C:AH, 6, FALSE)</f>
        <v>15</v>
      </c>
      <c r="I239" s="15">
        <f>VLOOKUP(A239,'LHB v. RHP'!C:AH, 25, FALSE)</f>
        <v>1</v>
      </c>
      <c r="J239" s="15">
        <f>VLOOKUP(A239,'LHB v. RHP'!C:AH, 17, FALSE)</f>
        <v>47</v>
      </c>
      <c r="K239" s="23">
        <f>VLOOKUP(A239,'LHB v. RHP'!C:AH, 32, FALSE)</f>
        <v>-1</v>
      </c>
      <c r="L239" s="17">
        <f t="shared" si="1"/>
        <v>3.07518797</v>
      </c>
      <c r="M239" s="17">
        <f t="shared" si="2"/>
        <v>0.2909319899</v>
      </c>
      <c r="N239" s="24">
        <f t="shared" si="3"/>
        <v>0.201511335</v>
      </c>
      <c r="O239" s="24">
        <f t="shared" si="4"/>
        <v>0.03022670025</v>
      </c>
      <c r="P239" s="24">
        <f t="shared" si="5"/>
        <v>0.40302267</v>
      </c>
      <c r="Q239" s="24">
        <f t="shared" si="6"/>
        <v>0.01763224181</v>
      </c>
      <c r="R239" s="24">
        <f t="shared" si="7"/>
        <v>0.201511335</v>
      </c>
      <c r="S239" s="17">
        <f t="shared" si="8"/>
        <v>0.0314861461</v>
      </c>
      <c r="T239" s="17">
        <f t="shared" si="9"/>
        <v>1.176322418</v>
      </c>
      <c r="U239" s="37">
        <f t="shared" si="10"/>
        <v>3364.915015</v>
      </c>
      <c r="V239" s="14"/>
      <c r="W239" s="14"/>
      <c r="X239" s="14"/>
      <c r="Y239" s="14"/>
      <c r="Z239" s="14"/>
      <c r="AA239" s="14"/>
      <c r="AB239" s="14"/>
    </row>
    <row r="240">
      <c r="A240" s="4" t="s">
        <v>509</v>
      </c>
      <c r="B240" s="13"/>
      <c r="C240" s="12">
        <f>VLOOKUP(A240,'LHB v. RHP'!C:AH, 5, FALSE)</f>
        <v>172</v>
      </c>
      <c r="D240" s="22">
        <f>VLOOKUP(A240,'LHB v. RHP'!C:AH, 8, FALSE)</f>
        <v>526</v>
      </c>
      <c r="E240" s="22">
        <f>VLOOKUP(A240,'LHB v. RHP'!C:AH, 31, FALSE)</f>
        <v>91</v>
      </c>
      <c r="F240" s="15">
        <f>VLOOKUP(A240,'LHB v. RHP'!C:AH, 12, FALSE)</f>
        <v>17</v>
      </c>
      <c r="G240" s="15">
        <f>VLOOKUP(A240,'LHB v. RHP'!C:AH, 13, FALSE)</f>
        <v>4</v>
      </c>
      <c r="H240" s="15">
        <f>VLOOKUP(A240,'LHB v. RHP'!C:AH, 6, FALSE)</f>
        <v>11</v>
      </c>
      <c r="I240" s="15">
        <f>VLOOKUP(A240,'LHB v. RHP'!C:AH, 25, FALSE)</f>
        <v>0</v>
      </c>
      <c r="J240" s="15">
        <f>VLOOKUP(A240,'LHB v. RHP'!C:AH, 17, FALSE)</f>
        <v>40</v>
      </c>
      <c r="K240" s="23">
        <f>VLOOKUP(A240,'LHB v. RHP'!C:AH, 32, FALSE)</f>
        <v>2</v>
      </c>
      <c r="L240" s="17">
        <f t="shared" si="1"/>
        <v>3.058139535</v>
      </c>
      <c r="M240" s="17">
        <f t="shared" si="2"/>
        <v>0.4215148189</v>
      </c>
      <c r="N240" s="24">
        <f t="shared" si="3"/>
        <v>0.1811196487</v>
      </c>
      <c r="O240" s="24">
        <f t="shared" si="4"/>
        <v>0.05268935236</v>
      </c>
      <c r="P240" s="24">
        <f t="shared" si="5"/>
        <v>0.3073545554</v>
      </c>
      <c r="Q240" s="24">
        <f t="shared" si="6"/>
        <v>0.01317233809</v>
      </c>
      <c r="R240" s="24">
        <f t="shared" si="7"/>
        <v>0.1602634468</v>
      </c>
      <c r="S240" s="17">
        <f t="shared" si="8"/>
        <v>0.04390779363</v>
      </c>
      <c r="T240" s="17">
        <f t="shared" si="9"/>
        <v>1.180021954</v>
      </c>
      <c r="U240" s="37">
        <f t="shared" si="10"/>
        <v>3375.497677</v>
      </c>
      <c r="V240" s="14"/>
      <c r="W240" s="14"/>
      <c r="X240" s="14"/>
      <c r="Y240" s="14"/>
      <c r="Z240" s="14"/>
      <c r="AA240" s="14"/>
      <c r="AB240" s="14"/>
    </row>
    <row r="241">
      <c r="A241" s="4" t="s">
        <v>336</v>
      </c>
      <c r="B241" s="13"/>
      <c r="C241" s="12">
        <f>VLOOKUP(A241,'LHB v. RHP'!C:AH, 5, FALSE)</f>
        <v>47</v>
      </c>
      <c r="D241" s="22">
        <f>VLOOKUP(A241,'LHB v. RHP'!C:AH, 8, FALSE)</f>
        <v>127</v>
      </c>
      <c r="E241" s="22">
        <f>VLOOKUP(A241,'LHB v. RHP'!C:AH, 31, FALSE)</f>
        <v>22</v>
      </c>
      <c r="F241" s="15">
        <f>VLOOKUP(A241,'LHB v. RHP'!C:AH, 12, FALSE)</f>
        <v>2</v>
      </c>
      <c r="G241" s="15">
        <f>VLOOKUP(A241,'LHB v. RHP'!C:AH, 13, FALSE)</f>
        <v>0</v>
      </c>
      <c r="H241" s="15">
        <f>VLOOKUP(A241,'LHB v. RHP'!C:AH, 6, FALSE)</f>
        <v>1</v>
      </c>
      <c r="I241" s="15">
        <f>VLOOKUP(A241,'LHB v. RHP'!C:AH, 25, FALSE)</f>
        <v>0</v>
      </c>
      <c r="J241" s="15">
        <f>VLOOKUP(A241,'LHB v. RHP'!C:AH, 17, FALSE)</f>
        <v>13</v>
      </c>
      <c r="K241" s="23">
        <f>VLOOKUP(A241,'LHB v. RHP'!C:AH, 32, FALSE)</f>
        <v>-1</v>
      </c>
      <c r="L241" s="17">
        <f t="shared" si="1"/>
        <v>2.70212766</v>
      </c>
      <c r="M241" s="17">
        <f t="shared" si="2"/>
        <v>0.345703125</v>
      </c>
      <c r="N241" s="24">
        <f t="shared" si="3"/>
        <v>0.17578125</v>
      </c>
      <c r="O241" s="24">
        <f t="shared" si="4"/>
        <v>0.03125</v>
      </c>
      <c r="P241" s="24">
        <f t="shared" si="5"/>
        <v>0.3515625</v>
      </c>
      <c r="Q241" s="24">
        <f t="shared" si="6"/>
        <v>0.0234375</v>
      </c>
      <c r="R241" s="24">
        <f t="shared" si="7"/>
        <v>0.1796875</v>
      </c>
      <c r="S241" s="17">
        <f t="shared" si="8"/>
        <v>0.048828125</v>
      </c>
      <c r="T241" s="17">
        <f t="shared" si="9"/>
        <v>1.15625</v>
      </c>
      <c r="U241" s="37">
        <f t="shared" si="10"/>
        <v>3307.497099</v>
      </c>
      <c r="V241" s="14"/>
      <c r="W241" s="14"/>
      <c r="X241" s="14"/>
      <c r="Y241" s="14"/>
      <c r="Z241" s="14"/>
      <c r="AA241" s="14"/>
      <c r="AB241" s="14"/>
    </row>
    <row r="242">
      <c r="A242" s="4" t="s">
        <v>507</v>
      </c>
      <c r="B242" s="13"/>
      <c r="C242" s="12">
        <f>VLOOKUP(A242,'LHB v. RHP'!C:AH, 5, FALSE)</f>
        <v>129</v>
      </c>
      <c r="D242" s="22">
        <f>VLOOKUP(A242,'LHB v. RHP'!C:AH, 8, FALSE)</f>
        <v>411</v>
      </c>
      <c r="E242" s="22">
        <f>VLOOKUP(A242,'LHB v. RHP'!C:AH, 31, FALSE)</f>
        <v>46</v>
      </c>
      <c r="F242" s="15">
        <f>VLOOKUP(A242,'LHB v. RHP'!C:AH, 12, FALSE)</f>
        <v>22</v>
      </c>
      <c r="G242" s="15">
        <f>VLOOKUP(A242,'LHB v. RHP'!C:AH, 13, FALSE)</f>
        <v>1</v>
      </c>
      <c r="H242" s="15">
        <f>VLOOKUP(A242,'LHB v. RHP'!C:AH, 6, FALSE)</f>
        <v>12</v>
      </c>
      <c r="I242" s="15">
        <f>VLOOKUP(A242,'LHB v. RHP'!C:AH, 25, FALSE)</f>
        <v>5</v>
      </c>
      <c r="J242" s="15">
        <f>VLOOKUP(A242,'LHB v. RHP'!C:AH, 17, FALSE)</f>
        <v>33</v>
      </c>
      <c r="K242" s="23">
        <f>VLOOKUP(A242,'LHB v. RHP'!C:AH, 32, FALSE)</f>
        <v>-1</v>
      </c>
      <c r="L242" s="17">
        <f t="shared" si="1"/>
        <v>3.186046512</v>
      </c>
      <c r="M242" s="17">
        <f t="shared" si="2"/>
        <v>0.3128140704</v>
      </c>
      <c r="N242" s="24">
        <f t="shared" si="3"/>
        <v>0.2386934673</v>
      </c>
      <c r="O242" s="24">
        <f t="shared" si="4"/>
        <v>0.03015075377</v>
      </c>
      <c r="P242" s="24">
        <f t="shared" si="5"/>
        <v>0.364321608</v>
      </c>
      <c r="Q242" s="24">
        <f t="shared" si="6"/>
        <v>0.02763819095</v>
      </c>
      <c r="R242" s="24">
        <f t="shared" si="7"/>
        <v>0.1658291457</v>
      </c>
      <c r="S242" s="17">
        <f t="shared" si="8"/>
        <v>0.03140703518</v>
      </c>
      <c r="T242" s="17">
        <f t="shared" si="9"/>
        <v>1.170854271</v>
      </c>
      <c r="U242" s="37">
        <f t="shared" si="10"/>
        <v>3349.273173</v>
      </c>
      <c r="V242" s="14"/>
      <c r="W242" s="14"/>
      <c r="X242" s="14"/>
      <c r="Y242" s="14"/>
      <c r="Z242" s="14"/>
      <c r="AA242" s="14"/>
      <c r="AB242" s="14"/>
    </row>
    <row r="243">
      <c r="A243" s="4" t="s">
        <v>376</v>
      </c>
      <c r="B243" s="13"/>
      <c r="C243" s="12">
        <f>VLOOKUP(A243,'LHB v. RHP'!C:AH, 5, FALSE)</f>
        <v>51</v>
      </c>
      <c r="D243" s="22">
        <f>VLOOKUP(A243,'LHB v. RHP'!C:AH, 8, FALSE)</f>
        <v>168</v>
      </c>
      <c r="E243" s="22">
        <f>VLOOKUP(A243,'LHB v. RHP'!C:AH, 31, FALSE)</f>
        <v>23</v>
      </c>
      <c r="F243" s="15">
        <f>VLOOKUP(A243,'LHB v. RHP'!C:AH, 12, FALSE)</f>
        <v>2</v>
      </c>
      <c r="G243" s="15">
        <f>VLOOKUP(A243,'LHB v. RHP'!C:AH, 13, FALSE)</f>
        <v>1</v>
      </c>
      <c r="H243" s="15">
        <f>VLOOKUP(A243,'LHB v. RHP'!C:AH, 6, FALSE)</f>
        <v>2</v>
      </c>
      <c r="I243" s="15">
        <f>VLOOKUP(A243,'LHB v. RHP'!C:AH, 25, FALSE)</f>
        <v>3</v>
      </c>
      <c r="J243" s="15">
        <f>VLOOKUP(A243,'LHB v. RHP'!C:AH, 17, FALSE)</f>
        <v>20</v>
      </c>
      <c r="K243" s="23">
        <f>VLOOKUP(A243,'LHB v. RHP'!C:AH, 32, FALSE)</f>
        <v>0</v>
      </c>
      <c r="L243" s="17">
        <f t="shared" si="1"/>
        <v>3.294117647</v>
      </c>
      <c r="M243" s="17">
        <f t="shared" si="2"/>
        <v>0.3254972875</v>
      </c>
      <c r="N243" s="24">
        <f t="shared" si="3"/>
        <v>0.1627486438</v>
      </c>
      <c r="O243" s="24">
        <f t="shared" si="4"/>
        <v>0.04339963834</v>
      </c>
      <c r="P243" s="24">
        <f t="shared" si="5"/>
        <v>0.3435804702</v>
      </c>
      <c r="Q243" s="24">
        <f t="shared" si="6"/>
        <v>0.03254972875</v>
      </c>
      <c r="R243" s="24">
        <f t="shared" si="7"/>
        <v>0.191681736</v>
      </c>
      <c r="S243" s="17">
        <f t="shared" si="8"/>
        <v>0.05424954792</v>
      </c>
      <c r="T243" s="17">
        <f t="shared" si="9"/>
        <v>1.153707052</v>
      </c>
      <c r="U243" s="37">
        <f t="shared" si="10"/>
        <v>3300.222901</v>
      </c>
      <c r="V243" s="14"/>
      <c r="W243" s="14"/>
      <c r="X243" s="14"/>
      <c r="Y243" s="14"/>
      <c r="Z243" s="14"/>
      <c r="AA243" s="14"/>
      <c r="AB243" s="14"/>
    </row>
    <row r="244">
      <c r="A244" s="4" t="s">
        <v>645</v>
      </c>
      <c r="B244" s="13"/>
      <c r="C244" s="12">
        <f>VLOOKUP(A244,'LHB v. RHP'!C:AH, 5, FALSE)</f>
        <v>29</v>
      </c>
      <c r="D244" s="22">
        <f>VLOOKUP(A244,'LHB v. RHP'!C:AH, 8, FALSE)</f>
        <v>82</v>
      </c>
      <c r="E244" s="22">
        <f>VLOOKUP(A244,'LHB v. RHP'!C:AH, 31, FALSE)</f>
        <v>6</v>
      </c>
      <c r="F244" s="15">
        <f>VLOOKUP(A244,'LHB v. RHP'!C:AH, 12, FALSE)</f>
        <v>0</v>
      </c>
      <c r="G244" s="15">
        <f>VLOOKUP(A244,'LHB v. RHP'!C:AH, 13, FALSE)</f>
        <v>0</v>
      </c>
      <c r="H244" s="15">
        <f>VLOOKUP(A244,'LHB v. RHP'!C:AH, 6, FALSE)</f>
        <v>2</v>
      </c>
      <c r="I244" s="15">
        <f>VLOOKUP(A244,'LHB v. RHP'!C:AH, 25, FALSE)</f>
        <v>1</v>
      </c>
      <c r="J244" s="15">
        <f>VLOOKUP(A244,'LHB v. RHP'!C:AH, 17, FALSE)</f>
        <v>8</v>
      </c>
      <c r="K244" s="23">
        <f>VLOOKUP(A244,'LHB v. RHP'!C:AH, 32, FALSE)</f>
        <v>-1</v>
      </c>
      <c r="L244" s="17">
        <f t="shared" si="1"/>
        <v>2.827586207</v>
      </c>
      <c r="M244" s="17">
        <f t="shared" si="2"/>
        <v>0.2762312634</v>
      </c>
      <c r="N244" s="24">
        <f t="shared" si="3"/>
        <v>0.1713062099</v>
      </c>
      <c r="O244" s="24">
        <f t="shared" si="4"/>
        <v>0.03426124197</v>
      </c>
      <c r="P244" s="24">
        <f t="shared" si="5"/>
        <v>0.4068522484</v>
      </c>
      <c r="Q244" s="24">
        <f t="shared" si="6"/>
        <v>0.02997858672</v>
      </c>
      <c r="R244" s="24">
        <f t="shared" si="7"/>
        <v>0.1755888651</v>
      </c>
      <c r="S244" s="17">
        <f t="shared" si="8"/>
        <v>0.05353319058</v>
      </c>
      <c r="T244" s="17">
        <f t="shared" si="9"/>
        <v>1.147751606</v>
      </c>
      <c r="U244" s="37">
        <f t="shared" si="10"/>
        <v>3283.18712</v>
      </c>
      <c r="V244" s="14"/>
      <c r="W244" s="14"/>
      <c r="X244" s="14"/>
      <c r="Y244" s="14"/>
      <c r="Z244" s="14"/>
      <c r="AA244" s="14"/>
      <c r="AB244" s="14"/>
    </row>
    <row r="245">
      <c r="A245" s="4" t="s">
        <v>551</v>
      </c>
      <c r="B245" s="13"/>
      <c r="C245" s="12">
        <f>VLOOKUP(A245,'LHB v. RHP'!C:AH, 5, FALSE)</f>
        <v>58</v>
      </c>
      <c r="D245" s="22">
        <f>VLOOKUP(A245,'LHB v. RHP'!C:AH, 8, FALSE)</f>
        <v>150</v>
      </c>
      <c r="E245" s="22">
        <f>VLOOKUP(A245,'LHB v. RHP'!C:AH, 31, FALSE)</f>
        <v>16</v>
      </c>
      <c r="F245" s="15">
        <f>VLOOKUP(A245,'LHB v. RHP'!C:AH, 12, FALSE)</f>
        <v>4</v>
      </c>
      <c r="G245" s="15">
        <f>VLOOKUP(A245,'LHB v. RHP'!C:AH, 13, FALSE)</f>
        <v>0</v>
      </c>
      <c r="H245" s="15">
        <f>VLOOKUP(A245,'LHB v. RHP'!C:AH, 6, FALSE)</f>
        <v>4</v>
      </c>
      <c r="I245" s="15">
        <f>VLOOKUP(A245,'LHB v. RHP'!C:AH, 25, FALSE)</f>
        <v>2</v>
      </c>
      <c r="J245" s="15">
        <f>VLOOKUP(A245,'LHB v. RHP'!C:AH, 17, FALSE)</f>
        <v>6</v>
      </c>
      <c r="K245" s="23">
        <f>VLOOKUP(A245,'LHB v. RHP'!C:AH, 32, FALSE)</f>
        <v>1</v>
      </c>
      <c r="L245" s="17">
        <f t="shared" si="1"/>
        <v>2.586206897</v>
      </c>
      <c r="M245" s="17">
        <f t="shared" si="2"/>
        <v>0.2971962617</v>
      </c>
      <c r="N245" s="24">
        <f t="shared" si="3"/>
        <v>0.1869158879</v>
      </c>
      <c r="O245" s="24">
        <f t="shared" si="4"/>
        <v>0.02990654206</v>
      </c>
      <c r="P245" s="24">
        <f t="shared" si="5"/>
        <v>0.3925233645</v>
      </c>
      <c r="Q245" s="24">
        <f t="shared" si="6"/>
        <v>0.02990654206</v>
      </c>
      <c r="R245" s="24">
        <f t="shared" si="7"/>
        <v>0.1457943925</v>
      </c>
      <c r="S245" s="17">
        <f t="shared" si="8"/>
        <v>0.06542056075</v>
      </c>
      <c r="T245" s="17">
        <f t="shared" si="9"/>
        <v>1.147663551</v>
      </c>
      <c r="U245" s="37">
        <f t="shared" si="10"/>
        <v>3282.935236</v>
      </c>
      <c r="V245" s="14"/>
      <c r="W245" s="14"/>
      <c r="X245" s="14"/>
      <c r="Y245" s="14"/>
      <c r="Z245" s="14"/>
      <c r="AA245" s="14"/>
      <c r="AB245" s="14"/>
    </row>
    <row r="246">
      <c r="A246" s="4" t="s">
        <v>601</v>
      </c>
      <c r="B246" s="13"/>
      <c r="C246" s="12">
        <f>VLOOKUP(A246,'LHB v. RHP'!C:AH, 5, FALSE)</f>
        <v>49</v>
      </c>
      <c r="D246" s="22">
        <f>VLOOKUP(A246,'LHB v. RHP'!C:AH, 8, FALSE)</f>
        <v>165</v>
      </c>
      <c r="E246" s="22">
        <f>VLOOKUP(A246,'LHB v. RHP'!C:AH, 31, FALSE)</f>
        <v>18</v>
      </c>
      <c r="F246" s="15">
        <f>VLOOKUP(A246,'LHB v. RHP'!C:AH, 12, FALSE)</f>
        <v>5</v>
      </c>
      <c r="G246" s="15">
        <f>VLOOKUP(A246,'LHB v. RHP'!C:AH, 13, FALSE)</f>
        <v>1</v>
      </c>
      <c r="H246" s="15">
        <f>VLOOKUP(A246,'LHB v. RHP'!C:AH, 6, FALSE)</f>
        <v>4</v>
      </c>
      <c r="I246" s="15">
        <f>VLOOKUP(A246,'LHB v. RHP'!C:AH, 25, FALSE)</f>
        <v>2</v>
      </c>
      <c r="J246" s="15">
        <f>VLOOKUP(A246,'LHB v. RHP'!C:AH, 17, FALSE)</f>
        <v>15</v>
      </c>
      <c r="K246" s="23">
        <f>VLOOKUP(A246,'LHB v. RHP'!C:AH, 32, FALSE)</f>
        <v>-3</v>
      </c>
      <c r="L246" s="17">
        <f t="shared" si="1"/>
        <v>3.367346939</v>
      </c>
      <c r="M246" s="17">
        <f t="shared" si="2"/>
        <v>0.3</v>
      </c>
      <c r="N246" s="24">
        <f t="shared" si="3"/>
        <v>0.1909090909</v>
      </c>
      <c r="O246" s="24">
        <f t="shared" si="4"/>
        <v>0.04363636364</v>
      </c>
      <c r="P246" s="24">
        <f t="shared" si="5"/>
        <v>0.3818181818</v>
      </c>
      <c r="Q246" s="24">
        <f t="shared" si="6"/>
        <v>0.02909090909</v>
      </c>
      <c r="R246" s="24">
        <f t="shared" si="7"/>
        <v>0.1745454545</v>
      </c>
      <c r="S246" s="17">
        <f t="shared" si="8"/>
        <v>0.02727272727</v>
      </c>
      <c r="T246" s="17">
        <f t="shared" si="9"/>
        <v>1.147272727</v>
      </c>
      <c r="U246" s="37">
        <f t="shared" si="10"/>
        <v>3281.817269</v>
      </c>
      <c r="V246" s="14"/>
      <c r="W246" s="14"/>
      <c r="X246" s="14"/>
      <c r="Y246" s="14"/>
      <c r="Z246" s="14"/>
      <c r="AA246" s="14"/>
      <c r="AB246" s="14"/>
    </row>
    <row r="247">
      <c r="A247" s="4" t="s">
        <v>92</v>
      </c>
      <c r="B247" s="13"/>
      <c r="C247" s="12">
        <f>VLOOKUP(A247,'LHB v. RHP'!C:AH, 5, FALSE)</f>
        <v>150</v>
      </c>
      <c r="D247" s="22">
        <f>VLOOKUP(A247,'LHB v. RHP'!C:AH, 8, FALSE)</f>
        <v>477</v>
      </c>
      <c r="E247" s="22">
        <f>VLOOKUP(A247,'LHB v. RHP'!C:AH, 31, FALSE)</f>
        <v>92</v>
      </c>
      <c r="F247" s="15">
        <f>VLOOKUP(A247,'LHB v. RHP'!C:AH, 12, FALSE)</f>
        <v>15</v>
      </c>
      <c r="G247" s="15">
        <f>VLOOKUP(A247,'LHB v. RHP'!C:AH, 13, FALSE)</f>
        <v>2</v>
      </c>
      <c r="H247" s="15">
        <f>VLOOKUP(A247,'LHB v. RHP'!C:AH, 6, FALSE)</f>
        <v>7</v>
      </c>
      <c r="I247" s="15">
        <f>VLOOKUP(A247,'LHB v. RHP'!C:AH, 25, FALSE)</f>
        <v>3</v>
      </c>
      <c r="J247" s="15">
        <f>VLOOKUP(A247,'LHB v. RHP'!C:AH, 17, FALSE)</f>
        <v>19</v>
      </c>
      <c r="K247" s="23">
        <f>VLOOKUP(A247,'LHB v. RHP'!C:AH, 32, FALSE)</f>
        <v>6</v>
      </c>
      <c r="L247" s="17">
        <f t="shared" si="1"/>
        <v>3.18</v>
      </c>
      <c r="M247" s="17">
        <f t="shared" si="2"/>
        <v>0.4489559165</v>
      </c>
      <c r="N247" s="24">
        <f t="shared" si="3"/>
        <v>0.1798143852</v>
      </c>
      <c r="O247" s="24">
        <f t="shared" si="4"/>
        <v>0.03712296984</v>
      </c>
      <c r="P247" s="24">
        <f t="shared" si="5"/>
        <v>0.2784222738</v>
      </c>
      <c r="Q247" s="24">
        <f t="shared" si="6"/>
        <v>0.02088167053</v>
      </c>
      <c r="R247" s="24">
        <f t="shared" si="7"/>
        <v>0.120649652</v>
      </c>
      <c r="S247" s="17">
        <f t="shared" si="8"/>
        <v>0.06960556845</v>
      </c>
      <c r="T247" s="17">
        <f t="shared" si="9"/>
        <v>1.155452436</v>
      </c>
      <c r="U247" s="37">
        <f t="shared" si="10"/>
        <v>3305.215637</v>
      </c>
      <c r="V247" s="14"/>
      <c r="W247" s="14"/>
      <c r="X247" s="14"/>
      <c r="Y247" s="14"/>
      <c r="Z247" s="14"/>
      <c r="AA247" s="14"/>
      <c r="AB247" s="14"/>
    </row>
    <row r="248">
      <c r="A248" s="4" t="s">
        <v>644</v>
      </c>
      <c r="B248" s="13"/>
      <c r="C248" s="12">
        <f>VLOOKUP(A248,'LHB v. RHP'!C:AH, 5, FALSE)</f>
        <v>70</v>
      </c>
      <c r="D248" s="22">
        <f>VLOOKUP(A248,'LHB v. RHP'!C:AH, 8, FALSE)</f>
        <v>172</v>
      </c>
      <c r="E248" s="22">
        <f>VLOOKUP(A248,'LHB v. RHP'!C:AH, 31, FALSE)</f>
        <v>19</v>
      </c>
      <c r="F248" s="15">
        <f>VLOOKUP(A248,'LHB v. RHP'!C:AH, 12, FALSE)</f>
        <v>4</v>
      </c>
      <c r="G248" s="15">
        <f>VLOOKUP(A248,'LHB v. RHP'!C:AH, 13, FALSE)</f>
        <v>1</v>
      </c>
      <c r="H248" s="15">
        <f>VLOOKUP(A248,'LHB v. RHP'!C:AH, 6, FALSE)</f>
        <v>2</v>
      </c>
      <c r="I248" s="15">
        <f>VLOOKUP(A248,'LHB v. RHP'!C:AH, 25, FALSE)</f>
        <v>0</v>
      </c>
      <c r="J248" s="15">
        <f>VLOOKUP(A248,'LHB v. RHP'!C:AH, 17, FALSE)</f>
        <v>21</v>
      </c>
      <c r="K248" s="23">
        <f>VLOOKUP(A248,'LHB v. RHP'!C:AH, 32, FALSE)</f>
        <v>1</v>
      </c>
      <c r="L248" s="17">
        <f t="shared" si="1"/>
        <v>2.457142857</v>
      </c>
      <c r="M248" s="17">
        <f t="shared" si="2"/>
        <v>0.3016157989</v>
      </c>
      <c r="N248" s="24">
        <f t="shared" si="3"/>
        <v>0.1795332136</v>
      </c>
      <c r="O248" s="24">
        <f t="shared" si="4"/>
        <v>0.04308797127</v>
      </c>
      <c r="P248" s="24">
        <f t="shared" si="5"/>
        <v>0.3411131059</v>
      </c>
      <c r="Q248" s="24">
        <f t="shared" si="6"/>
        <v>0.02154398564</v>
      </c>
      <c r="R248" s="24">
        <f t="shared" si="7"/>
        <v>0.1938958707</v>
      </c>
      <c r="S248" s="17">
        <f t="shared" si="8"/>
        <v>0.06283662478</v>
      </c>
      <c r="T248" s="17">
        <f t="shared" si="9"/>
        <v>1.143626571</v>
      </c>
      <c r="U248" s="37">
        <f t="shared" si="10"/>
        <v>3271.3873</v>
      </c>
      <c r="V248" s="14"/>
      <c r="W248" s="14"/>
      <c r="X248" s="14"/>
      <c r="Y248" s="14"/>
      <c r="Z248" s="14"/>
      <c r="AA248" s="14"/>
      <c r="AB248" s="14"/>
    </row>
    <row r="249">
      <c r="A249" s="4" t="s">
        <v>113</v>
      </c>
      <c r="B249" s="13"/>
      <c r="C249" s="12">
        <f>VLOOKUP(A249,'LHB v. RHP'!C:AH, 5, FALSE)</f>
        <v>67</v>
      </c>
      <c r="D249" s="22">
        <f>VLOOKUP(A249,'LHB v. RHP'!C:AH, 8, FALSE)</f>
        <v>164</v>
      </c>
      <c r="E249" s="22">
        <f>VLOOKUP(A249,'LHB v. RHP'!C:AH, 31, FALSE)</f>
        <v>16</v>
      </c>
      <c r="F249" s="15">
        <f>VLOOKUP(A249,'LHB v. RHP'!C:AH, 12, FALSE)</f>
        <v>4</v>
      </c>
      <c r="G249" s="15">
        <f>VLOOKUP(A249,'LHB v. RHP'!C:AH, 13, FALSE)</f>
        <v>0</v>
      </c>
      <c r="H249" s="15">
        <f>VLOOKUP(A249,'LHB v. RHP'!C:AH, 6, FALSE)</f>
        <v>3</v>
      </c>
      <c r="I249" s="15">
        <f>VLOOKUP(A249,'LHB v. RHP'!C:AH, 25, FALSE)</f>
        <v>2</v>
      </c>
      <c r="J249" s="15">
        <f>VLOOKUP(A249,'LHB v. RHP'!C:AH, 17, FALSE)</f>
        <v>20</v>
      </c>
      <c r="K249" s="23">
        <f>VLOOKUP(A249,'LHB v. RHP'!C:AH, 32, FALSE)</f>
        <v>0</v>
      </c>
      <c r="L249" s="17">
        <f t="shared" si="1"/>
        <v>2.447761194</v>
      </c>
      <c r="M249" s="17">
        <f t="shared" si="2"/>
        <v>0.2896174863</v>
      </c>
      <c r="N249" s="24">
        <f t="shared" si="3"/>
        <v>0.1821493625</v>
      </c>
      <c r="O249" s="24">
        <f t="shared" si="4"/>
        <v>0.029143898</v>
      </c>
      <c r="P249" s="24">
        <f t="shared" si="5"/>
        <v>0.364298725</v>
      </c>
      <c r="Q249" s="24">
        <f t="shared" si="6"/>
        <v>0.029143898</v>
      </c>
      <c r="R249" s="24">
        <f t="shared" si="7"/>
        <v>0.1930783242</v>
      </c>
      <c r="S249" s="17">
        <f t="shared" si="8"/>
        <v>0.05464480874</v>
      </c>
      <c r="T249" s="17">
        <f t="shared" si="9"/>
        <v>1.142076503</v>
      </c>
      <c r="U249" s="37">
        <f t="shared" si="10"/>
        <v>3266.953271</v>
      </c>
      <c r="V249" s="14"/>
      <c r="W249" s="14"/>
      <c r="X249" s="14"/>
      <c r="Y249" s="14"/>
      <c r="Z249" s="14"/>
      <c r="AA249" s="14"/>
      <c r="AB249" s="14"/>
    </row>
    <row r="250">
      <c r="A250" s="4" t="s">
        <v>467</v>
      </c>
      <c r="B250" s="13"/>
      <c r="C250" s="12">
        <f>VLOOKUP(A250,'LHB v. RHP'!C:AH, 5, FALSE)</f>
        <v>92</v>
      </c>
      <c r="D250" s="22">
        <f>VLOOKUP(A250,'LHB v. RHP'!C:AH, 8, FALSE)</f>
        <v>242</v>
      </c>
      <c r="E250" s="22">
        <f>VLOOKUP(A250,'LHB v. RHP'!C:AH, 31, FALSE)</f>
        <v>20</v>
      </c>
      <c r="F250" s="15">
        <f>VLOOKUP(A250,'LHB v. RHP'!C:AH, 12, FALSE)</f>
        <v>8</v>
      </c>
      <c r="G250" s="15">
        <f>VLOOKUP(A250,'LHB v. RHP'!C:AH, 13, FALSE)</f>
        <v>2</v>
      </c>
      <c r="H250" s="15">
        <f>VLOOKUP(A250,'LHB v. RHP'!C:AH, 6, FALSE)</f>
        <v>3</v>
      </c>
      <c r="I250" s="15">
        <f>VLOOKUP(A250,'LHB v. RHP'!C:AH, 25, FALSE)</f>
        <v>5</v>
      </c>
      <c r="J250" s="15">
        <f>VLOOKUP(A250,'LHB v. RHP'!C:AH, 17, FALSE)</f>
        <v>32</v>
      </c>
      <c r="K250" s="23">
        <f>VLOOKUP(A250,'LHB v. RHP'!C:AH, 32, FALSE)</f>
        <v>1</v>
      </c>
      <c r="L250" s="17">
        <f t="shared" si="1"/>
        <v>2.630434783</v>
      </c>
      <c r="M250" s="17">
        <f t="shared" si="2"/>
        <v>0.2727272727</v>
      </c>
      <c r="N250" s="24">
        <f t="shared" si="3"/>
        <v>0.1913875598</v>
      </c>
      <c r="O250" s="24">
        <f t="shared" si="4"/>
        <v>0.05103668262</v>
      </c>
      <c r="P250" s="24">
        <f t="shared" si="5"/>
        <v>0.3189792663</v>
      </c>
      <c r="Q250" s="24">
        <f t="shared" si="6"/>
        <v>0.0350877193</v>
      </c>
      <c r="R250" s="24">
        <f t="shared" si="7"/>
        <v>0.2073365231</v>
      </c>
      <c r="S250" s="17">
        <f t="shared" si="8"/>
        <v>0.05582137161</v>
      </c>
      <c r="T250" s="17">
        <f t="shared" si="9"/>
        <v>1.132376396</v>
      </c>
      <c r="U250" s="37">
        <f t="shared" si="10"/>
        <v>3239.205746</v>
      </c>
      <c r="V250" s="14"/>
      <c r="W250" s="14"/>
      <c r="X250" s="14"/>
      <c r="Y250" s="14"/>
      <c r="Z250" s="14"/>
      <c r="AA250" s="14"/>
      <c r="AB250" s="14"/>
    </row>
    <row r="251">
      <c r="A251" s="4" t="s">
        <v>479</v>
      </c>
      <c r="B251" s="13"/>
      <c r="C251" s="12">
        <f>VLOOKUP(A251,'LHB v. RHP'!C:AH, 5, FALSE)</f>
        <v>110</v>
      </c>
      <c r="D251" s="22">
        <f>VLOOKUP(A251,'LHB v. RHP'!C:AH, 8, FALSE)</f>
        <v>328</v>
      </c>
      <c r="E251" s="22">
        <f>VLOOKUP(A251,'LHB v. RHP'!C:AH, 31, FALSE)</f>
        <v>31</v>
      </c>
      <c r="F251" s="15">
        <f>VLOOKUP(A251,'LHB v. RHP'!C:AH, 12, FALSE)</f>
        <v>12</v>
      </c>
      <c r="G251" s="15">
        <f>VLOOKUP(A251,'LHB v. RHP'!C:AH, 13, FALSE)</f>
        <v>0</v>
      </c>
      <c r="H251" s="15">
        <f>VLOOKUP(A251,'LHB v. RHP'!C:AH, 6, FALSE)</f>
        <v>10</v>
      </c>
      <c r="I251" s="15">
        <f>VLOOKUP(A251,'LHB v. RHP'!C:AH, 25, FALSE)</f>
        <v>2</v>
      </c>
      <c r="J251" s="15">
        <f>VLOOKUP(A251,'LHB v. RHP'!C:AH, 17, FALSE)</f>
        <v>33</v>
      </c>
      <c r="K251" s="23">
        <f>VLOOKUP(A251,'LHB v. RHP'!C:AH, 32, FALSE)</f>
        <v>0</v>
      </c>
      <c r="L251" s="17">
        <f t="shared" si="1"/>
        <v>2.981818182</v>
      </c>
      <c r="M251" s="17">
        <f t="shared" si="2"/>
        <v>0.286115007</v>
      </c>
      <c r="N251" s="24">
        <f t="shared" si="3"/>
        <v>0.1963534362</v>
      </c>
      <c r="O251" s="24">
        <f t="shared" si="4"/>
        <v>0.02244039271</v>
      </c>
      <c r="P251" s="24">
        <f t="shared" si="5"/>
        <v>0.3786816269</v>
      </c>
      <c r="Q251" s="24">
        <f t="shared" si="6"/>
        <v>0.02244039271</v>
      </c>
      <c r="R251" s="24">
        <f t="shared" si="7"/>
        <v>0.1851332398</v>
      </c>
      <c r="S251" s="17">
        <f t="shared" si="8"/>
        <v>0.04207573633</v>
      </c>
      <c r="T251" s="17">
        <f t="shared" si="9"/>
        <v>1.133239832</v>
      </c>
      <c r="U251" s="37">
        <f t="shared" si="10"/>
        <v>3241.675638</v>
      </c>
      <c r="V251" s="14"/>
      <c r="W251" s="14"/>
      <c r="X251" s="14"/>
      <c r="Y251" s="14"/>
      <c r="Z251" s="14"/>
      <c r="AA251" s="14"/>
      <c r="AB251" s="14"/>
    </row>
    <row r="252">
      <c r="A252" s="4" t="s">
        <v>599</v>
      </c>
      <c r="B252" s="13"/>
      <c r="C252" s="12">
        <f>VLOOKUP(A252,'LHB v. RHP'!C:AH, 5, FALSE)</f>
        <v>130</v>
      </c>
      <c r="D252" s="22">
        <f>VLOOKUP(A252,'LHB v. RHP'!C:AH, 8, FALSE)</f>
        <v>303</v>
      </c>
      <c r="E252" s="22">
        <f>VLOOKUP(A252,'LHB v. RHP'!C:AH, 31, FALSE)</f>
        <v>24</v>
      </c>
      <c r="F252" s="15">
        <f>VLOOKUP(A252,'LHB v. RHP'!C:AH, 12, FALSE)</f>
        <v>11</v>
      </c>
      <c r="G252" s="15">
        <f>VLOOKUP(A252,'LHB v. RHP'!C:AH, 13, FALSE)</f>
        <v>0</v>
      </c>
      <c r="H252" s="15">
        <f>VLOOKUP(A252,'LHB v. RHP'!C:AH, 6, FALSE)</f>
        <v>11</v>
      </c>
      <c r="I252" s="15">
        <f>VLOOKUP(A252,'LHB v. RHP'!C:AH, 25, FALSE)</f>
        <v>2</v>
      </c>
      <c r="J252" s="15">
        <f>VLOOKUP(A252,'LHB v. RHP'!C:AH, 17, FALSE)</f>
        <v>33</v>
      </c>
      <c r="K252" s="23">
        <f>VLOOKUP(A252,'LHB v. RHP'!C:AH, 32, FALSE)</f>
        <v>-3</v>
      </c>
      <c r="L252" s="17">
        <f t="shared" si="1"/>
        <v>2.330769231</v>
      </c>
      <c r="M252" s="17">
        <f t="shared" si="2"/>
        <v>0.2659883721</v>
      </c>
      <c r="N252" s="24">
        <f t="shared" si="3"/>
        <v>0.1962209302</v>
      </c>
      <c r="O252" s="24">
        <f t="shared" si="4"/>
        <v>0.02325581395</v>
      </c>
      <c r="P252" s="24">
        <f t="shared" si="5"/>
        <v>0.4069767442</v>
      </c>
      <c r="Q252" s="24">
        <f t="shared" si="6"/>
        <v>0.02325581395</v>
      </c>
      <c r="R252" s="24">
        <f t="shared" si="7"/>
        <v>0.1918604651</v>
      </c>
      <c r="S252" s="17">
        <f t="shared" si="8"/>
        <v>0.02180232558</v>
      </c>
      <c r="T252" s="17">
        <f t="shared" si="9"/>
        <v>1.129360465</v>
      </c>
      <c r="U252" s="37">
        <f t="shared" si="10"/>
        <v>3230.578562</v>
      </c>
      <c r="V252" s="14"/>
      <c r="W252" s="14"/>
      <c r="X252" s="14"/>
      <c r="Y252" s="14"/>
      <c r="Z252" s="14"/>
      <c r="AA252" s="14"/>
      <c r="AB252" s="14"/>
    </row>
    <row r="253">
      <c r="A253" s="4" t="s">
        <v>595</v>
      </c>
      <c r="B253" s="13"/>
      <c r="C253" s="12">
        <f>VLOOKUP(A253,'LHB v. RHP'!C:AH, 5, FALSE)</f>
        <v>110</v>
      </c>
      <c r="D253" s="22">
        <f>VLOOKUP(A253,'LHB v. RHP'!C:AH, 8, FALSE)</f>
        <v>264</v>
      </c>
      <c r="E253" s="22">
        <f>VLOOKUP(A253,'LHB v. RHP'!C:AH, 31, FALSE)</f>
        <v>28</v>
      </c>
      <c r="F253" s="15">
        <f>VLOOKUP(A253,'LHB v. RHP'!C:AH, 12, FALSE)</f>
        <v>8</v>
      </c>
      <c r="G253" s="15">
        <f>VLOOKUP(A253,'LHB v. RHP'!C:AH, 13, FALSE)</f>
        <v>0</v>
      </c>
      <c r="H253" s="15">
        <f>VLOOKUP(A253,'LHB v. RHP'!C:AH, 6, FALSE)</f>
        <v>6</v>
      </c>
      <c r="I253" s="15">
        <f>VLOOKUP(A253,'LHB v. RHP'!C:AH, 25, FALSE)</f>
        <v>1</v>
      </c>
      <c r="J253" s="15">
        <f>VLOOKUP(A253,'LHB v. RHP'!C:AH, 17, FALSE)</f>
        <v>32</v>
      </c>
      <c r="K253" s="23">
        <f>VLOOKUP(A253,'LHB v. RHP'!C:AH, 32, FALSE)</f>
        <v>-1</v>
      </c>
      <c r="L253" s="17">
        <f t="shared" si="1"/>
        <v>2.4</v>
      </c>
      <c r="M253" s="17">
        <f t="shared" si="2"/>
        <v>0.3004622496</v>
      </c>
      <c r="N253" s="24">
        <f t="shared" si="3"/>
        <v>0.1848998459</v>
      </c>
      <c r="O253" s="24">
        <f t="shared" si="4"/>
        <v>0.02465331279</v>
      </c>
      <c r="P253" s="24">
        <f t="shared" si="5"/>
        <v>0.3543913713</v>
      </c>
      <c r="Q253" s="24">
        <f t="shared" si="6"/>
        <v>0.02157164869</v>
      </c>
      <c r="R253" s="24">
        <f t="shared" si="7"/>
        <v>0.2003081664</v>
      </c>
      <c r="S253" s="17">
        <f t="shared" si="8"/>
        <v>0.03852080123</v>
      </c>
      <c r="T253" s="17">
        <f t="shared" si="9"/>
        <v>1.124807396</v>
      </c>
      <c r="U253" s="37">
        <f t="shared" si="10"/>
        <v>3217.554335</v>
      </c>
      <c r="V253" s="14"/>
      <c r="W253" s="14"/>
      <c r="X253" s="14"/>
      <c r="Y253" s="14"/>
      <c r="Z253" s="14"/>
      <c r="AA253" s="14"/>
      <c r="AB253" s="14"/>
    </row>
    <row r="254">
      <c r="A254" s="4" t="s">
        <v>587</v>
      </c>
      <c r="B254" s="13"/>
      <c r="C254" s="12">
        <f>VLOOKUP(A254,'LHB v. RHP'!C:AH, 5, FALSE)</f>
        <v>152</v>
      </c>
      <c r="D254" s="22">
        <f>VLOOKUP(A254,'LHB v. RHP'!C:AH, 8, FALSE)</f>
        <v>429</v>
      </c>
      <c r="E254" s="22">
        <f>VLOOKUP(A254,'LHB v. RHP'!C:AH, 31, FALSE)</f>
        <v>66</v>
      </c>
      <c r="F254" s="15">
        <f>VLOOKUP(A254,'LHB v. RHP'!C:AH, 12, FALSE)</f>
        <v>17</v>
      </c>
      <c r="G254" s="15">
        <f>VLOOKUP(A254,'LHB v. RHP'!C:AH, 13, FALSE)</f>
        <v>2</v>
      </c>
      <c r="H254" s="15">
        <f>VLOOKUP(A254,'LHB v. RHP'!C:AH, 6, FALSE)</f>
        <v>4</v>
      </c>
      <c r="I254" s="15">
        <f>VLOOKUP(A254,'LHB v. RHP'!C:AH, 25, FALSE)</f>
        <v>1</v>
      </c>
      <c r="J254" s="15">
        <f>VLOOKUP(A254,'LHB v. RHP'!C:AH, 17, FALSE)</f>
        <v>38</v>
      </c>
      <c r="K254" s="23">
        <f>VLOOKUP(A254,'LHB v. RHP'!C:AH, 32, FALSE)</f>
        <v>2</v>
      </c>
      <c r="L254" s="17">
        <f t="shared" si="1"/>
        <v>2.822368421</v>
      </c>
      <c r="M254" s="17">
        <f t="shared" si="2"/>
        <v>0.3796068796</v>
      </c>
      <c r="N254" s="24">
        <f t="shared" si="3"/>
        <v>0.2027027027</v>
      </c>
      <c r="O254" s="24">
        <f t="shared" si="4"/>
        <v>0.03931203931</v>
      </c>
      <c r="P254" s="24">
        <f t="shared" si="5"/>
        <v>0.257985258</v>
      </c>
      <c r="Q254" s="24">
        <f t="shared" si="6"/>
        <v>0.0171990172</v>
      </c>
      <c r="R254" s="24">
        <f t="shared" si="7"/>
        <v>0.1744471744</v>
      </c>
      <c r="S254" s="17">
        <f t="shared" si="8"/>
        <v>0.04914004914</v>
      </c>
      <c r="T254" s="17">
        <f t="shared" si="9"/>
        <v>1.12039312</v>
      </c>
      <c r="U254" s="37">
        <f t="shared" si="10"/>
        <v>3204.927131</v>
      </c>
      <c r="V254" s="14"/>
      <c r="W254" s="14"/>
      <c r="X254" s="14"/>
      <c r="Y254" s="14"/>
      <c r="Z254" s="14"/>
      <c r="AA254" s="14"/>
      <c r="AB254" s="14"/>
    </row>
    <row r="255">
      <c r="A255" s="4" t="s">
        <v>506</v>
      </c>
      <c r="B255" s="13"/>
      <c r="C255" s="12">
        <f>VLOOKUP(A255,'LHB v. RHP'!C:AH, 5, FALSE)</f>
        <v>133</v>
      </c>
      <c r="D255" s="22">
        <f>VLOOKUP(A255,'LHB v. RHP'!C:AH, 8, FALSE)</f>
        <v>354</v>
      </c>
      <c r="E255" s="22">
        <f>VLOOKUP(A255,'LHB v. RHP'!C:AH, 31, FALSE)</f>
        <v>65</v>
      </c>
      <c r="F255" s="15">
        <f>VLOOKUP(A255,'LHB v. RHP'!C:AH, 12, FALSE)</f>
        <v>10</v>
      </c>
      <c r="G255" s="15">
        <f>VLOOKUP(A255,'LHB v. RHP'!C:AH, 13, FALSE)</f>
        <v>2</v>
      </c>
      <c r="H255" s="15">
        <f>VLOOKUP(A255,'LHB v. RHP'!C:AH, 6, FALSE)</f>
        <v>1</v>
      </c>
      <c r="I255" s="15">
        <f>VLOOKUP(A255,'LHB v. RHP'!C:AH, 25, FALSE)</f>
        <v>6</v>
      </c>
      <c r="J255" s="15">
        <f>VLOOKUP(A255,'LHB v. RHP'!C:AH, 17, FALSE)</f>
        <v>23</v>
      </c>
      <c r="K255" s="23">
        <f>VLOOKUP(A255,'LHB v. RHP'!C:AH, 32, FALSE)</f>
        <v>-1</v>
      </c>
      <c r="L255" s="17">
        <f t="shared" si="1"/>
        <v>2.661654135</v>
      </c>
      <c r="M255" s="17">
        <f t="shared" si="2"/>
        <v>0.4140730717</v>
      </c>
      <c r="N255" s="24">
        <f t="shared" si="3"/>
        <v>0.1759133965</v>
      </c>
      <c r="O255" s="24">
        <f t="shared" si="4"/>
        <v>0.04330175913</v>
      </c>
      <c r="P255" s="24">
        <f t="shared" si="5"/>
        <v>0.2435723951</v>
      </c>
      <c r="Q255" s="24">
        <f t="shared" si="6"/>
        <v>0.03247631935</v>
      </c>
      <c r="R255" s="24">
        <f t="shared" si="7"/>
        <v>0.151556157</v>
      </c>
      <c r="S255" s="17">
        <f t="shared" si="8"/>
        <v>0.03382949932</v>
      </c>
      <c r="T255" s="17">
        <f t="shared" si="9"/>
        <v>1.094722598</v>
      </c>
      <c r="U255" s="37">
        <f t="shared" si="10"/>
        <v>3131.495626</v>
      </c>
      <c r="V255" s="14"/>
      <c r="W255" s="14"/>
      <c r="X255" s="14"/>
      <c r="Y255" s="14"/>
      <c r="Z255" s="14"/>
      <c r="AA255" s="14"/>
      <c r="AB255" s="14"/>
    </row>
    <row r="256">
      <c r="A256" s="4" t="s">
        <v>95</v>
      </c>
      <c r="B256" s="13"/>
      <c r="C256" s="12">
        <f>VLOOKUP(A256,'LHB v. RHP'!C:AH, 5, FALSE)</f>
        <v>143</v>
      </c>
      <c r="D256" s="22">
        <f>VLOOKUP(A256,'LHB v. RHP'!C:AH, 8, FALSE)</f>
        <v>426</v>
      </c>
      <c r="E256" s="22">
        <f>VLOOKUP(A256,'LHB v. RHP'!C:AH, 31, FALSE)</f>
        <v>73</v>
      </c>
      <c r="F256" s="15">
        <f>VLOOKUP(A256,'LHB v. RHP'!C:AH, 12, FALSE)</f>
        <v>13</v>
      </c>
      <c r="G256" s="15">
        <f>VLOOKUP(A256,'LHB v. RHP'!C:AH, 13, FALSE)</f>
        <v>3</v>
      </c>
      <c r="H256" s="15">
        <f>VLOOKUP(A256,'LHB v. RHP'!C:AH, 6, FALSE)</f>
        <v>1</v>
      </c>
      <c r="I256" s="15">
        <f>VLOOKUP(A256,'LHB v. RHP'!C:AH, 25, FALSE)</f>
        <v>5</v>
      </c>
      <c r="J256" s="15">
        <f>VLOOKUP(A256,'LHB v. RHP'!C:AH, 17, FALSE)</f>
        <v>34</v>
      </c>
      <c r="K256" s="23">
        <f>VLOOKUP(A256,'LHB v. RHP'!C:AH, 32, FALSE)</f>
        <v>1</v>
      </c>
      <c r="L256" s="17">
        <f t="shared" si="1"/>
        <v>2.979020979</v>
      </c>
      <c r="M256" s="17">
        <f t="shared" si="2"/>
        <v>0.4069050555</v>
      </c>
      <c r="N256" s="24">
        <f t="shared" si="3"/>
        <v>0.1787916153</v>
      </c>
      <c r="O256" s="24">
        <f t="shared" si="4"/>
        <v>0.04932182491</v>
      </c>
      <c r="P256" s="24">
        <f t="shared" si="5"/>
        <v>0.2219482121</v>
      </c>
      <c r="Q256" s="24">
        <f t="shared" si="6"/>
        <v>0.0271270037</v>
      </c>
      <c r="R256" s="24">
        <f t="shared" si="7"/>
        <v>0.1652281134</v>
      </c>
      <c r="S256" s="17">
        <f t="shared" si="8"/>
        <v>0.04315659679</v>
      </c>
      <c r="T256" s="17">
        <f t="shared" si="9"/>
        <v>1.092478422</v>
      </c>
      <c r="U256" s="37">
        <f t="shared" si="10"/>
        <v>3125.076074</v>
      </c>
      <c r="V256" s="14"/>
      <c r="W256" s="14"/>
      <c r="X256" s="14"/>
      <c r="Y256" s="14"/>
      <c r="Z256" s="14"/>
      <c r="AA256" s="14"/>
      <c r="AB256" s="14"/>
    </row>
    <row r="257">
      <c r="A257" s="4" t="s">
        <v>513</v>
      </c>
      <c r="B257" s="13"/>
      <c r="C257" s="12">
        <f>VLOOKUP(A257,'LHB v. RHP'!C:AH, 5, FALSE)</f>
        <v>132</v>
      </c>
      <c r="D257" s="22">
        <f>VLOOKUP(A257,'LHB v. RHP'!C:AH, 8, FALSE)</f>
        <v>388</v>
      </c>
      <c r="E257" s="22">
        <f>VLOOKUP(A257,'LHB v. RHP'!C:AH, 31, FALSE)</f>
        <v>57</v>
      </c>
      <c r="F257" s="15">
        <f>VLOOKUP(A257,'LHB v. RHP'!C:AH, 12, FALSE)</f>
        <v>22</v>
      </c>
      <c r="G257" s="15">
        <f>VLOOKUP(A257,'LHB v. RHP'!C:AH, 13, FALSE)</f>
        <v>2</v>
      </c>
      <c r="H257" s="15">
        <f>VLOOKUP(A257,'LHB v. RHP'!C:AH, 6, FALSE)</f>
        <v>1</v>
      </c>
      <c r="I257" s="15">
        <f>VLOOKUP(A257,'LHB v. RHP'!C:AH, 25, FALSE)</f>
        <v>1</v>
      </c>
      <c r="J257" s="15">
        <f>VLOOKUP(A257,'LHB v. RHP'!C:AH, 17, FALSE)</f>
        <v>22</v>
      </c>
      <c r="K257" s="23">
        <f>VLOOKUP(A257,'LHB v. RHP'!C:AH, 32, FALSE)</f>
        <v>-4</v>
      </c>
      <c r="L257" s="17">
        <f t="shared" si="1"/>
        <v>2.939393939</v>
      </c>
      <c r="M257" s="17">
        <f t="shared" si="2"/>
        <v>0.3648124191</v>
      </c>
      <c r="N257" s="24">
        <f t="shared" si="3"/>
        <v>0.2457956016</v>
      </c>
      <c r="O257" s="24">
        <f t="shared" si="4"/>
        <v>0.04139715395</v>
      </c>
      <c r="P257" s="24">
        <f t="shared" si="5"/>
        <v>0.2328589909</v>
      </c>
      <c r="Q257" s="24">
        <f t="shared" si="6"/>
        <v>0.01811125485</v>
      </c>
      <c r="R257" s="24">
        <f t="shared" si="7"/>
        <v>0.1423027167</v>
      </c>
      <c r="S257" s="17">
        <f t="shared" si="8"/>
        <v>0.01293661061</v>
      </c>
      <c r="T257" s="17">
        <f t="shared" si="9"/>
        <v>1.058214748</v>
      </c>
      <c r="U257" s="37">
        <f t="shared" si="10"/>
        <v>3027.063532</v>
      </c>
      <c r="V257" s="14"/>
      <c r="W257" s="14"/>
      <c r="X257" s="14"/>
      <c r="Y257" s="14"/>
      <c r="Z257" s="14"/>
      <c r="AA257" s="14"/>
      <c r="AB257" s="14"/>
    </row>
    <row r="258">
      <c r="A258" s="4" t="s">
        <v>456</v>
      </c>
      <c r="B258" s="13"/>
      <c r="C258" s="12">
        <f>VLOOKUP(A258,'LHB v. RHP'!C:AH, 5, FALSE)</f>
        <v>28</v>
      </c>
      <c r="D258" s="22">
        <f>VLOOKUP(A258,'LHB v. RHP'!C:AH, 8, FALSE)</f>
        <v>50</v>
      </c>
      <c r="E258" s="22">
        <f>VLOOKUP(A258,'LHB v. RHP'!C:AH, 31, FALSE)</f>
        <v>9</v>
      </c>
      <c r="F258" s="15">
        <f>VLOOKUP(A258,'LHB v. RHP'!C:AH, 12, FALSE)</f>
        <v>3</v>
      </c>
      <c r="G258" s="15">
        <f>VLOOKUP(A258,'LHB v. RHP'!C:AH, 13, FALSE)</f>
        <v>0</v>
      </c>
      <c r="H258" s="15">
        <f>VLOOKUP(A258,'LHB v. RHP'!C:AH, 6, FALSE)</f>
        <v>0</v>
      </c>
      <c r="I258" s="15">
        <f>VLOOKUP(A258,'LHB v. RHP'!C:AH, 25, FALSE)</f>
        <v>1</v>
      </c>
      <c r="J258" s="15">
        <f>VLOOKUP(A258,'LHB v. RHP'!C:AH, 17, FALSE)</f>
        <v>0</v>
      </c>
      <c r="K258" s="23">
        <f>VLOOKUP(A258,'LHB v. RHP'!C:AH, 32, FALSE)</f>
        <v>0</v>
      </c>
      <c r="L258" s="17">
        <f t="shared" si="1"/>
        <v>1.785714286</v>
      </c>
      <c r="M258" s="17">
        <f t="shared" si="2"/>
        <v>0.3172413793</v>
      </c>
      <c r="N258" s="24">
        <f t="shared" si="3"/>
        <v>0.2183908046</v>
      </c>
      <c r="O258" s="24">
        <f t="shared" si="4"/>
        <v>0.0367816092</v>
      </c>
      <c r="P258" s="24">
        <f t="shared" si="5"/>
        <v>0.3908045977</v>
      </c>
      <c r="Q258" s="24">
        <f t="shared" si="6"/>
        <v>0.03218390805</v>
      </c>
      <c r="R258" s="24">
        <f t="shared" si="7"/>
        <v>0.1517241379</v>
      </c>
      <c r="S258" s="17">
        <f t="shared" si="8"/>
        <v>0.06896551724</v>
      </c>
      <c r="T258" s="17">
        <f t="shared" si="9"/>
        <v>1.216091954</v>
      </c>
      <c r="U258" s="37">
        <f t="shared" si="10"/>
        <v>3478.677284</v>
      </c>
      <c r="V258" s="14"/>
      <c r="W258" s="14"/>
      <c r="X258" s="14"/>
      <c r="Y258" s="14"/>
      <c r="Z258" s="14"/>
      <c r="AA258" s="14"/>
      <c r="AB258" s="14"/>
    </row>
    <row r="259">
      <c r="A259" s="4" t="s">
        <v>664</v>
      </c>
      <c r="B259" s="13"/>
      <c r="C259" s="12">
        <f>VLOOKUP(A259,'LHB v. RHP'!C:AH, 5, FALSE)</f>
        <v>28</v>
      </c>
      <c r="D259" s="22">
        <f>VLOOKUP(A259,'LHB v. RHP'!C:AH, 8, FALSE)</f>
        <v>73</v>
      </c>
      <c r="E259" s="22">
        <f>VLOOKUP(A259,'LHB v. RHP'!C:AH, 31, FALSE)</f>
        <v>9</v>
      </c>
      <c r="F259" s="15">
        <f>VLOOKUP(A259,'LHB v. RHP'!C:AH, 12, FALSE)</f>
        <v>8</v>
      </c>
      <c r="G259" s="15">
        <f>VLOOKUP(A259,'LHB v. RHP'!C:AH, 13, FALSE)</f>
        <v>2</v>
      </c>
      <c r="H259" s="15">
        <f>VLOOKUP(A259,'LHB v. RHP'!C:AH, 6, FALSE)</f>
        <v>0</v>
      </c>
      <c r="I259" s="15">
        <f>VLOOKUP(A259,'LHB v. RHP'!C:AH, 25, FALSE)</f>
        <v>1</v>
      </c>
      <c r="J259" s="15">
        <f>VLOOKUP(A259,'LHB v. RHP'!C:AH, 17, FALSE)</f>
        <v>7</v>
      </c>
      <c r="K259" s="23">
        <f>VLOOKUP(A259,'LHB v. RHP'!C:AH, 32, FALSE)</f>
        <v>1</v>
      </c>
      <c r="L259" s="17">
        <f t="shared" si="1"/>
        <v>2.607142857</v>
      </c>
      <c r="M259" s="17">
        <f t="shared" si="2"/>
        <v>0.3013100437</v>
      </c>
      <c r="N259" s="24">
        <f t="shared" si="3"/>
        <v>0.2620087336</v>
      </c>
      <c r="O259" s="24">
        <f t="shared" si="4"/>
        <v>0.06986899563</v>
      </c>
      <c r="P259" s="24">
        <f t="shared" si="5"/>
        <v>0.3711790393</v>
      </c>
      <c r="Q259" s="24">
        <f t="shared" si="6"/>
        <v>0.03056768559</v>
      </c>
      <c r="R259" s="24">
        <f t="shared" si="7"/>
        <v>0.1746724891</v>
      </c>
      <c r="S259" s="17">
        <f t="shared" si="8"/>
        <v>0.07641921397</v>
      </c>
      <c r="T259" s="17">
        <f t="shared" si="9"/>
        <v>1.286026201</v>
      </c>
      <c r="U259" s="37">
        <f t="shared" si="10"/>
        <v>3678.726857</v>
      </c>
      <c r="V259" s="14"/>
      <c r="W259" s="14"/>
      <c r="X259" s="14"/>
      <c r="Y259" s="14"/>
      <c r="Z259" s="14"/>
      <c r="AA259" s="14"/>
      <c r="AB259" s="14"/>
    </row>
    <row r="260">
      <c r="A260" s="4" t="s">
        <v>665</v>
      </c>
      <c r="B260" s="13"/>
      <c r="C260" s="12">
        <f>VLOOKUP(A260,'LHB v. RHP'!C:AH, 5, FALSE)</f>
        <v>10</v>
      </c>
      <c r="D260" s="22">
        <f>VLOOKUP(A260,'LHB v. RHP'!C:AH, 8, FALSE)</f>
        <v>32</v>
      </c>
      <c r="E260" s="22">
        <f>VLOOKUP(A260,'LHB v. RHP'!C:AH, 31, FALSE)</f>
        <v>4</v>
      </c>
      <c r="F260" s="15">
        <f>VLOOKUP(A260,'LHB v. RHP'!C:AH, 12, FALSE)</f>
        <v>0</v>
      </c>
      <c r="G260" s="15">
        <f>VLOOKUP(A260,'LHB v. RHP'!C:AH, 13, FALSE)</f>
        <v>0</v>
      </c>
      <c r="H260" s="15">
        <f>VLOOKUP(A260,'LHB v. RHP'!C:AH, 6, FALSE)</f>
        <v>0</v>
      </c>
      <c r="I260" s="15">
        <f>VLOOKUP(A260,'LHB v. RHP'!C:AH, 25, FALSE)</f>
        <v>0</v>
      </c>
      <c r="J260" s="15">
        <f>VLOOKUP(A260,'LHB v. RHP'!C:AH, 17, FALSE)</f>
        <v>5</v>
      </c>
      <c r="K260" s="23">
        <f>VLOOKUP(A260,'LHB v. RHP'!C:AH, 32, FALSE)</f>
        <v>0</v>
      </c>
      <c r="L260" s="17">
        <f t="shared" si="1"/>
        <v>3.2</v>
      </c>
      <c r="M260" s="17">
        <f t="shared" si="2"/>
        <v>0.2949640288</v>
      </c>
      <c r="N260" s="24">
        <f t="shared" si="3"/>
        <v>0.1918465228</v>
      </c>
      <c r="O260" s="24">
        <f t="shared" si="4"/>
        <v>0.03836930456</v>
      </c>
      <c r="P260" s="24">
        <f t="shared" si="5"/>
        <v>0.4076738609</v>
      </c>
      <c r="Q260" s="24">
        <f t="shared" si="6"/>
        <v>0.02877697842</v>
      </c>
      <c r="R260" s="24">
        <f t="shared" si="7"/>
        <v>0.1822541966</v>
      </c>
      <c r="S260" s="17">
        <f t="shared" si="8"/>
        <v>0.07194244604</v>
      </c>
      <c r="T260" s="17">
        <f t="shared" si="9"/>
        <v>1.215827338</v>
      </c>
      <c r="U260" s="37">
        <f t="shared" si="10"/>
        <v>3477.920341</v>
      </c>
      <c r="V260" s="14"/>
      <c r="W260" s="14"/>
      <c r="X260" s="14"/>
      <c r="Y260" s="14"/>
      <c r="Z260" s="14"/>
      <c r="AA260" s="14"/>
      <c r="AB260" s="14"/>
    </row>
    <row r="261">
      <c r="A261" s="4" t="s">
        <v>666</v>
      </c>
      <c r="B261" s="13"/>
      <c r="C261" s="12">
        <f>VLOOKUP(A261,'LHB v. RHP'!C:AH, 5, FALSE)</f>
        <v>17</v>
      </c>
      <c r="D261" s="22">
        <f>VLOOKUP(A261,'LHB v. RHP'!C:AH, 8, FALSE)</f>
        <v>33</v>
      </c>
      <c r="E261" s="22">
        <f>VLOOKUP(A261,'LHB v. RHP'!C:AH, 31, FALSE)</f>
        <v>3</v>
      </c>
      <c r="F261" s="15">
        <f>VLOOKUP(A261,'LHB v. RHP'!C:AH, 12, FALSE)</f>
        <v>0</v>
      </c>
      <c r="G261" s="15">
        <f>VLOOKUP(A261,'LHB v. RHP'!C:AH, 13, FALSE)</f>
        <v>0</v>
      </c>
      <c r="H261" s="15">
        <f>VLOOKUP(A261,'LHB v. RHP'!C:AH, 6, FALSE)</f>
        <v>0</v>
      </c>
      <c r="I261" s="15">
        <f>VLOOKUP(A261,'LHB v. RHP'!C:AH, 25, FALSE)</f>
        <v>0</v>
      </c>
      <c r="J261" s="15">
        <f>VLOOKUP(A261,'LHB v. RHP'!C:AH, 17, FALSE)</f>
        <v>0</v>
      </c>
      <c r="K261" s="23">
        <f>VLOOKUP(A261,'LHB v. RHP'!C:AH, 32, FALSE)</f>
        <v>0</v>
      </c>
      <c r="L261" s="17">
        <f t="shared" si="1"/>
        <v>1.941176471</v>
      </c>
      <c r="M261" s="17">
        <f t="shared" si="2"/>
        <v>0.2870813397</v>
      </c>
      <c r="N261" s="24">
        <f t="shared" si="3"/>
        <v>0.1913875598</v>
      </c>
      <c r="O261" s="24">
        <f t="shared" si="4"/>
        <v>0.03827751196</v>
      </c>
      <c r="P261" s="24">
        <f t="shared" si="5"/>
        <v>0.4066985646</v>
      </c>
      <c r="Q261" s="24">
        <f t="shared" si="6"/>
        <v>0.02870813397</v>
      </c>
      <c r="R261" s="24">
        <f t="shared" si="7"/>
        <v>0.1578947368</v>
      </c>
      <c r="S261" s="17">
        <f t="shared" si="8"/>
        <v>0.07177033493</v>
      </c>
      <c r="T261" s="17">
        <f t="shared" si="9"/>
        <v>1.181818182</v>
      </c>
      <c r="U261" s="37">
        <f t="shared" si="10"/>
        <v>3380.635856</v>
      </c>
      <c r="V261" s="14"/>
      <c r="W261" s="14"/>
      <c r="X261" s="14"/>
      <c r="Y261" s="14"/>
      <c r="Z261" s="14"/>
      <c r="AA261" s="14"/>
      <c r="AB261" s="14"/>
    </row>
    <row r="262">
      <c r="A262" s="4" t="s">
        <v>667</v>
      </c>
      <c r="B262" s="13"/>
      <c r="C262" s="12">
        <f>VLOOKUP(A262,'LHB v. RHP'!C:AH, 5, FALSE)</f>
        <v>30</v>
      </c>
      <c r="D262" s="22">
        <f>VLOOKUP(A262,'LHB v. RHP'!C:AH, 8, FALSE)</f>
        <v>42</v>
      </c>
      <c r="E262" s="22">
        <f>VLOOKUP(A262,'LHB v. RHP'!C:AH, 31, FALSE)</f>
        <v>8</v>
      </c>
      <c r="F262" s="15">
        <f>VLOOKUP(A262,'LHB v. RHP'!C:AH, 12, FALSE)</f>
        <v>1</v>
      </c>
      <c r="G262" s="15">
        <f>VLOOKUP(A262,'LHB v. RHP'!C:AH, 13, FALSE)</f>
        <v>1</v>
      </c>
      <c r="H262" s="15">
        <f>VLOOKUP(A262,'LHB v. RHP'!C:AH, 6, FALSE)</f>
        <v>0</v>
      </c>
      <c r="I262" s="15">
        <f>VLOOKUP(A262,'LHB v. RHP'!C:AH, 25, FALSE)</f>
        <v>1</v>
      </c>
      <c r="J262" s="15">
        <f>VLOOKUP(A262,'LHB v. RHP'!C:AH, 17, FALSE)</f>
        <v>7</v>
      </c>
      <c r="K262" s="23">
        <f>VLOOKUP(A262,'LHB v. RHP'!C:AH, 32, FALSE)</f>
        <v>0</v>
      </c>
      <c r="L262" s="17">
        <f t="shared" si="1"/>
        <v>1.4</v>
      </c>
      <c r="M262" s="17">
        <f t="shared" si="2"/>
        <v>0.3161592506</v>
      </c>
      <c r="N262" s="24">
        <f t="shared" si="3"/>
        <v>0.1990632319</v>
      </c>
      <c r="O262" s="24">
        <f t="shared" si="4"/>
        <v>0.05620608899</v>
      </c>
      <c r="P262" s="24">
        <f t="shared" si="5"/>
        <v>0.3981264637</v>
      </c>
      <c r="Q262" s="24">
        <f t="shared" si="6"/>
        <v>0.03278688525</v>
      </c>
      <c r="R262" s="24">
        <f t="shared" si="7"/>
        <v>0.18735363</v>
      </c>
      <c r="S262" s="17">
        <f t="shared" si="8"/>
        <v>0.07025761124</v>
      </c>
      <c r="T262" s="17">
        <f t="shared" si="9"/>
        <v>1.259953162</v>
      </c>
      <c r="U262" s="37">
        <f t="shared" si="10"/>
        <v>3604.143937</v>
      </c>
      <c r="V262" s="14"/>
      <c r="W262" s="14"/>
      <c r="X262" s="14"/>
      <c r="Y262" s="14"/>
      <c r="Z262" s="14"/>
      <c r="AA262" s="14"/>
      <c r="AB262" s="14"/>
    </row>
    <row r="263">
      <c r="A263" s="4" t="s">
        <v>668</v>
      </c>
      <c r="B263" s="13"/>
      <c r="C263" s="12">
        <f>VLOOKUP(A263,'LHB v. RHP'!C:AH, 5, FALSE)</f>
        <v>19</v>
      </c>
      <c r="D263" s="22">
        <f>VLOOKUP(A263,'LHB v. RHP'!C:AH, 8, FALSE)</f>
        <v>47</v>
      </c>
      <c r="E263" s="22">
        <f>VLOOKUP(A263,'LHB v. RHP'!C:AH, 31, FALSE)</f>
        <v>3</v>
      </c>
      <c r="F263" s="15">
        <f>VLOOKUP(A263,'LHB v. RHP'!C:AH, 12, FALSE)</f>
        <v>1</v>
      </c>
      <c r="G263" s="15">
        <f>VLOOKUP(A263,'LHB v. RHP'!C:AH, 13, FALSE)</f>
        <v>0</v>
      </c>
      <c r="H263" s="15">
        <f>VLOOKUP(A263,'LHB v. RHP'!C:AH, 6, FALSE)</f>
        <v>0</v>
      </c>
      <c r="I263" s="15">
        <f>VLOOKUP(A263,'LHB v. RHP'!C:AH, 25, FALSE)</f>
        <v>0</v>
      </c>
      <c r="J263" s="15">
        <f>VLOOKUP(A263,'LHB v. RHP'!C:AH, 17, FALSE)</f>
        <v>1</v>
      </c>
      <c r="K263" s="23">
        <f>VLOOKUP(A263,'LHB v. RHP'!C:AH, 32, FALSE)</f>
        <v>0</v>
      </c>
      <c r="L263" s="17">
        <f t="shared" si="1"/>
        <v>2.473684211</v>
      </c>
      <c r="M263" s="17">
        <f t="shared" si="2"/>
        <v>0.2777777778</v>
      </c>
      <c r="N263" s="24">
        <f t="shared" si="3"/>
        <v>0.1967592593</v>
      </c>
      <c r="O263" s="24">
        <f t="shared" si="4"/>
        <v>0.03703703704</v>
      </c>
      <c r="P263" s="24">
        <f t="shared" si="5"/>
        <v>0.3935185185</v>
      </c>
      <c r="Q263" s="24">
        <f t="shared" si="6"/>
        <v>0.02777777778</v>
      </c>
      <c r="R263" s="24">
        <f t="shared" si="7"/>
        <v>0.1574074074</v>
      </c>
      <c r="S263" s="17">
        <f t="shared" si="8"/>
        <v>0.06944444444</v>
      </c>
      <c r="T263" s="17">
        <f t="shared" si="9"/>
        <v>1.159722222</v>
      </c>
      <c r="U263" s="37">
        <f t="shared" si="10"/>
        <v>3317.429523</v>
      </c>
      <c r="V263" s="14"/>
      <c r="W263" s="14"/>
      <c r="X263" s="14"/>
      <c r="Y263" s="14"/>
      <c r="Z263" s="14"/>
      <c r="AA263" s="14"/>
      <c r="AB263" s="14"/>
    </row>
    <row r="264">
      <c r="A264" s="4" t="s">
        <v>669</v>
      </c>
      <c r="B264" s="13"/>
      <c r="C264" s="12">
        <f>VLOOKUP(A264,'LHB v. RHP'!C:AH, 5, FALSE)</f>
        <v>14</v>
      </c>
      <c r="D264" s="22">
        <f>VLOOKUP(A264,'LHB v. RHP'!C:AH, 8, FALSE)</f>
        <v>41</v>
      </c>
      <c r="E264" s="22">
        <f>VLOOKUP(A264,'LHB v. RHP'!C:AH, 31, FALSE)</f>
        <v>2</v>
      </c>
      <c r="F264" s="15">
        <f>VLOOKUP(A264,'LHB v. RHP'!C:AH, 12, FALSE)</f>
        <v>0</v>
      </c>
      <c r="G264" s="15">
        <f>VLOOKUP(A264,'LHB v. RHP'!C:AH, 13, FALSE)</f>
        <v>1</v>
      </c>
      <c r="H264" s="15">
        <f>VLOOKUP(A264,'LHB v. RHP'!C:AH, 6, FALSE)</f>
        <v>0</v>
      </c>
      <c r="I264" s="15">
        <f>VLOOKUP(A264,'LHB v. RHP'!C:AH, 25, FALSE)</f>
        <v>0</v>
      </c>
      <c r="J264" s="15">
        <f>VLOOKUP(A264,'LHB v. RHP'!C:AH, 17, FALSE)</f>
        <v>4</v>
      </c>
      <c r="K264" s="23">
        <f>VLOOKUP(A264,'LHB v. RHP'!C:AH, 32, FALSE)</f>
        <v>0</v>
      </c>
      <c r="L264" s="17">
        <f t="shared" si="1"/>
        <v>2.928571429</v>
      </c>
      <c r="M264" s="17">
        <f t="shared" si="2"/>
        <v>0.2746478873</v>
      </c>
      <c r="N264" s="24">
        <f t="shared" si="3"/>
        <v>0.1877934272</v>
      </c>
      <c r="O264" s="24">
        <f t="shared" si="4"/>
        <v>0.05633802817</v>
      </c>
      <c r="P264" s="24">
        <f t="shared" si="5"/>
        <v>0.3990610329</v>
      </c>
      <c r="Q264" s="24">
        <f t="shared" si="6"/>
        <v>0.02816901408</v>
      </c>
      <c r="R264" s="24">
        <f t="shared" si="7"/>
        <v>0.1737089202</v>
      </c>
      <c r="S264" s="17">
        <f t="shared" si="8"/>
        <v>0.07042253521</v>
      </c>
      <c r="T264" s="17">
        <f t="shared" si="9"/>
        <v>1.190140845</v>
      </c>
      <c r="U264" s="37">
        <f t="shared" si="10"/>
        <v>3404.44315</v>
      </c>
      <c r="V264" s="14"/>
      <c r="W264" s="14"/>
      <c r="X264" s="14"/>
      <c r="Y264" s="14"/>
      <c r="Z264" s="14"/>
      <c r="AA264" s="14"/>
      <c r="AB264" s="14"/>
    </row>
    <row r="265">
      <c r="A265" s="4" t="s">
        <v>670</v>
      </c>
      <c r="B265" s="13"/>
      <c r="C265" s="12">
        <f>VLOOKUP(A265,'LHB v. RHP'!C:AH, 5, FALSE)</f>
        <v>25</v>
      </c>
      <c r="D265" s="22">
        <f>VLOOKUP(A265,'LHB v. RHP'!C:AH, 8, FALSE)</f>
        <v>72</v>
      </c>
      <c r="E265" s="22">
        <f>VLOOKUP(A265,'LHB v. RHP'!C:AH, 31, FALSE)</f>
        <v>11</v>
      </c>
      <c r="F265" s="15">
        <f>VLOOKUP(A265,'LHB v. RHP'!C:AH, 12, FALSE)</f>
        <v>2</v>
      </c>
      <c r="G265" s="15">
        <f>VLOOKUP(A265,'LHB v. RHP'!C:AH, 13, FALSE)</f>
        <v>0</v>
      </c>
      <c r="H265" s="15">
        <f>VLOOKUP(A265,'LHB v. RHP'!C:AH, 6, FALSE)</f>
        <v>0</v>
      </c>
      <c r="I265" s="15">
        <f>VLOOKUP(A265,'LHB v. RHP'!C:AH, 25, FALSE)</f>
        <v>0</v>
      </c>
      <c r="J265" s="15">
        <f>VLOOKUP(A265,'LHB v. RHP'!C:AH, 17, FALSE)</f>
        <v>7</v>
      </c>
      <c r="K265" s="23">
        <f>VLOOKUP(A265,'LHB v. RHP'!C:AH, 32, FALSE)</f>
        <v>0</v>
      </c>
      <c r="L265" s="17">
        <f t="shared" si="1"/>
        <v>2.88</v>
      </c>
      <c r="M265" s="17">
        <f t="shared" si="2"/>
        <v>0.3150984683</v>
      </c>
      <c r="N265" s="24">
        <f t="shared" si="3"/>
        <v>0.1969365427</v>
      </c>
      <c r="O265" s="24">
        <f t="shared" si="4"/>
        <v>0.03501094092</v>
      </c>
      <c r="P265" s="24">
        <f t="shared" si="5"/>
        <v>0.3719912473</v>
      </c>
      <c r="Q265" s="24">
        <f t="shared" si="6"/>
        <v>0.02625820569</v>
      </c>
      <c r="R265" s="24">
        <f t="shared" si="7"/>
        <v>0.1750547046</v>
      </c>
      <c r="S265" s="17">
        <f t="shared" si="8"/>
        <v>0.06564551422</v>
      </c>
      <c r="T265" s="17">
        <f t="shared" si="9"/>
        <v>1.185995624</v>
      </c>
      <c r="U265" s="37">
        <f t="shared" si="10"/>
        <v>3392.585587</v>
      </c>
      <c r="V265" s="14"/>
      <c r="W265" s="14"/>
      <c r="X265" s="14"/>
      <c r="Y265" s="14"/>
      <c r="Z265" s="14"/>
      <c r="AA265" s="14"/>
      <c r="AB265" s="14"/>
    </row>
    <row r="266">
      <c r="A266" s="4" t="s">
        <v>616</v>
      </c>
      <c r="B266" s="13"/>
      <c r="C266" s="12">
        <f>VLOOKUP(A266,'LHB v. RHP'!C:AH, 5, FALSE)</f>
        <v>20</v>
      </c>
      <c r="D266" s="22">
        <f>VLOOKUP(A266,'LHB v. RHP'!C:AH, 8, FALSE)</f>
        <v>44</v>
      </c>
      <c r="E266" s="22">
        <f>VLOOKUP(A266,'LHB v. RHP'!C:AH, 31, FALSE)</f>
        <v>6</v>
      </c>
      <c r="F266" s="15">
        <f>VLOOKUP(A266,'LHB v. RHP'!C:AH, 12, FALSE)</f>
        <v>3</v>
      </c>
      <c r="G266" s="15">
        <f>VLOOKUP(A266,'LHB v. RHP'!C:AH, 13, FALSE)</f>
        <v>0</v>
      </c>
      <c r="H266" s="15">
        <f>VLOOKUP(A266,'LHB v. RHP'!C:AH, 6, FALSE)</f>
        <v>0</v>
      </c>
      <c r="I266" s="15">
        <f>VLOOKUP(A266,'LHB v. RHP'!C:AH, 25, FALSE)</f>
        <v>0</v>
      </c>
      <c r="J266" s="15">
        <f>VLOOKUP(A266,'LHB v. RHP'!C:AH, 17, FALSE)</f>
        <v>5</v>
      </c>
      <c r="K266" s="23">
        <f>VLOOKUP(A266,'LHB v. RHP'!C:AH, 32, FALSE)</f>
        <v>2</v>
      </c>
      <c r="L266" s="17">
        <f t="shared" si="1"/>
        <v>2.2</v>
      </c>
      <c r="M266" s="17">
        <f t="shared" si="2"/>
        <v>0.3006993007</v>
      </c>
      <c r="N266" s="24">
        <f t="shared" si="3"/>
        <v>0.2214452214</v>
      </c>
      <c r="O266" s="24">
        <f t="shared" si="4"/>
        <v>0.0372960373</v>
      </c>
      <c r="P266" s="24">
        <f t="shared" si="5"/>
        <v>0.3962703963</v>
      </c>
      <c r="Q266" s="24">
        <f t="shared" si="6"/>
        <v>0.02797202797</v>
      </c>
      <c r="R266" s="24">
        <f t="shared" si="7"/>
        <v>0.1771561772</v>
      </c>
      <c r="S266" s="17">
        <f t="shared" si="8"/>
        <v>0.09324009324</v>
      </c>
      <c r="T266" s="17">
        <f t="shared" si="9"/>
        <v>1.254079254</v>
      </c>
      <c r="U266" s="37">
        <f t="shared" si="10"/>
        <v>3587.341401</v>
      </c>
      <c r="V266" s="14"/>
      <c r="W266" s="14"/>
      <c r="X266" s="14"/>
      <c r="Y266" s="14"/>
      <c r="Z266" s="14"/>
      <c r="AA266" s="14"/>
      <c r="AB266" s="14"/>
    </row>
    <row r="267">
      <c r="A267" s="4" t="s">
        <v>490</v>
      </c>
      <c r="B267" s="13"/>
      <c r="C267" s="12">
        <f>VLOOKUP(A267,'LHB v. RHP'!C:AH, 5, FALSE)</f>
        <v>53</v>
      </c>
      <c r="D267" s="22">
        <f>VLOOKUP(A267,'LHB v. RHP'!C:AH, 8, FALSE)</f>
        <v>131</v>
      </c>
      <c r="E267" s="22">
        <f>VLOOKUP(A267,'LHB v. RHP'!C:AH, 31, FALSE)</f>
        <v>17</v>
      </c>
      <c r="F267" s="15">
        <f>VLOOKUP(A267,'LHB v. RHP'!C:AH, 12, FALSE)</f>
        <v>6</v>
      </c>
      <c r="G267" s="15">
        <f>VLOOKUP(A267,'LHB v. RHP'!C:AH, 13, FALSE)</f>
        <v>0</v>
      </c>
      <c r="H267" s="15">
        <f>VLOOKUP(A267,'LHB v. RHP'!C:AH, 6, FALSE)</f>
        <v>0</v>
      </c>
      <c r="I267" s="15">
        <f>VLOOKUP(A267,'LHB v. RHP'!C:AH, 25, FALSE)</f>
        <v>0</v>
      </c>
      <c r="J267" s="15">
        <f>VLOOKUP(A267,'LHB v. RHP'!C:AH, 17, FALSE)</f>
        <v>14</v>
      </c>
      <c r="K267" s="23">
        <f>VLOOKUP(A267,'LHB v. RHP'!C:AH, 32, FALSE)</f>
        <v>0</v>
      </c>
      <c r="L267" s="17">
        <f t="shared" si="1"/>
        <v>2.471698113</v>
      </c>
      <c r="M267" s="17">
        <f t="shared" si="2"/>
        <v>0.3139534884</v>
      </c>
      <c r="N267" s="24">
        <f t="shared" si="3"/>
        <v>0.2131782946</v>
      </c>
      <c r="O267" s="24">
        <f t="shared" si="4"/>
        <v>0.03100775194</v>
      </c>
      <c r="P267" s="24">
        <f t="shared" si="5"/>
        <v>0.3294573643</v>
      </c>
      <c r="Q267" s="24">
        <f t="shared" si="6"/>
        <v>0.02325581395</v>
      </c>
      <c r="R267" s="24">
        <f t="shared" si="7"/>
        <v>0.1821705426</v>
      </c>
      <c r="S267" s="17">
        <f t="shared" si="8"/>
        <v>0.05813953488</v>
      </c>
      <c r="T267" s="17">
        <f t="shared" si="9"/>
        <v>1.151162791</v>
      </c>
      <c r="U267" s="37">
        <f t="shared" si="10"/>
        <v>3292.944943</v>
      </c>
      <c r="V267" s="14"/>
      <c r="W267" s="14"/>
      <c r="X267" s="14"/>
      <c r="Y267" s="14"/>
      <c r="Z267" s="14"/>
      <c r="AA267" s="14"/>
      <c r="AB267" s="14"/>
    </row>
    <row r="268">
      <c r="A268" s="4" t="s">
        <v>671</v>
      </c>
      <c r="B268" s="13"/>
      <c r="C268" s="12">
        <f>VLOOKUP(A268,'LHB v. RHP'!C:AH, 5, FALSE)</f>
        <v>16</v>
      </c>
      <c r="D268" s="22">
        <f>VLOOKUP(A268,'LHB v. RHP'!C:AH, 8, FALSE)</f>
        <v>41</v>
      </c>
      <c r="E268" s="22">
        <f>VLOOKUP(A268,'LHB v. RHP'!C:AH, 31, FALSE)</f>
        <v>5</v>
      </c>
      <c r="F268" s="15">
        <f>VLOOKUP(A268,'LHB v. RHP'!C:AH, 12, FALSE)</f>
        <v>2</v>
      </c>
      <c r="G268" s="15">
        <f>VLOOKUP(A268,'LHB v. RHP'!C:AH, 13, FALSE)</f>
        <v>0</v>
      </c>
      <c r="H268" s="15">
        <f>VLOOKUP(A268,'LHB v. RHP'!C:AH, 6, FALSE)</f>
        <v>0</v>
      </c>
      <c r="I268" s="15">
        <f>VLOOKUP(A268,'LHB v. RHP'!C:AH, 25, FALSE)</f>
        <v>0</v>
      </c>
      <c r="J268" s="15">
        <f>VLOOKUP(A268,'LHB v. RHP'!C:AH, 17, FALSE)</f>
        <v>5</v>
      </c>
      <c r="K268" s="23">
        <f>VLOOKUP(A268,'LHB v. RHP'!C:AH, 32, FALSE)</f>
        <v>2</v>
      </c>
      <c r="L268" s="17">
        <f t="shared" si="1"/>
        <v>2.5625</v>
      </c>
      <c r="M268" s="17">
        <f t="shared" si="2"/>
        <v>0.2957746479</v>
      </c>
      <c r="N268" s="24">
        <f t="shared" si="3"/>
        <v>0.2112676056</v>
      </c>
      <c r="O268" s="24">
        <f t="shared" si="4"/>
        <v>0.03755868545</v>
      </c>
      <c r="P268" s="24">
        <f t="shared" si="5"/>
        <v>0.3990610329</v>
      </c>
      <c r="Q268" s="24">
        <f t="shared" si="6"/>
        <v>0.02816901408</v>
      </c>
      <c r="R268" s="24">
        <f t="shared" si="7"/>
        <v>0.1784037559</v>
      </c>
      <c r="S268" s="17">
        <f t="shared" si="8"/>
        <v>0.09389671362</v>
      </c>
      <c r="T268" s="17">
        <f t="shared" si="9"/>
        <v>1.244131455</v>
      </c>
      <c r="U268" s="37">
        <f t="shared" si="10"/>
        <v>3558.885345</v>
      </c>
      <c r="V268" s="14"/>
      <c r="W268" s="14"/>
      <c r="X268" s="14"/>
      <c r="Y268" s="14"/>
      <c r="Z268" s="14"/>
      <c r="AA268" s="14"/>
      <c r="AB268" s="14"/>
    </row>
    <row r="269">
      <c r="A269" s="4" t="s">
        <v>608</v>
      </c>
      <c r="B269" s="13"/>
      <c r="C269" s="12">
        <f>VLOOKUP(A269,'LHB v. RHP'!C:AH, 5, FALSE)</f>
        <v>18</v>
      </c>
      <c r="D269" s="22">
        <f>VLOOKUP(A269,'LHB v. RHP'!C:AH, 8, FALSE)</f>
        <v>43</v>
      </c>
      <c r="E269" s="22">
        <f>VLOOKUP(A269,'LHB v. RHP'!C:AH, 31, FALSE)</f>
        <v>5</v>
      </c>
      <c r="F269" s="15">
        <f>VLOOKUP(A269,'LHB v. RHP'!C:AH, 12, FALSE)</f>
        <v>2</v>
      </c>
      <c r="G269" s="15">
        <f>VLOOKUP(A269,'LHB v. RHP'!C:AH, 13, FALSE)</f>
        <v>0</v>
      </c>
      <c r="H269" s="15">
        <f>VLOOKUP(A269,'LHB v. RHP'!C:AH, 6, FALSE)</f>
        <v>0</v>
      </c>
      <c r="I269" s="15">
        <f>VLOOKUP(A269,'LHB v. RHP'!C:AH, 25, FALSE)</f>
        <v>0</v>
      </c>
      <c r="J269" s="15">
        <f>VLOOKUP(A269,'LHB v. RHP'!C:AH, 17, FALSE)</f>
        <v>1</v>
      </c>
      <c r="K269" s="23">
        <f>VLOOKUP(A269,'LHB v. RHP'!C:AH, 32, FALSE)</f>
        <v>0</v>
      </c>
      <c r="L269" s="17">
        <f t="shared" si="1"/>
        <v>2.388888889</v>
      </c>
      <c r="M269" s="17">
        <f t="shared" si="2"/>
        <v>0.2943925234</v>
      </c>
      <c r="N269" s="24">
        <f t="shared" si="3"/>
        <v>0.2102803738</v>
      </c>
      <c r="O269" s="24">
        <f t="shared" si="4"/>
        <v>0.03738317757</v>
      </c>
      <c r="P269" s="24">
        <f t="shared" si="5"/>
        <v>0.3971962617</v>
      </c>
      <c r="Q269" s="24">
        <f t="shared" si="6"/>
        <v>0.02803738318</v>
      </c>
      <c r="R269" s="24">
        <f t="shared" si="7"/>
        <v>0.1588785047</v>
      </c>
      <c r="S269" s="17">
        <f t="shared" si="8"/>
        <v>0.07009345794</v>
      </c>
      <c r="T269" s="17">
        <f t="shared" si="9"/>
        <v>1.196261682</v>
      </c>
      <c r="U269" s="37">
        <f t="shared" si="10"/>
        <v>3421.952038</v>
      </c>
      <c r="V269" s="14"/>
      <c r="W269" s="14"/>
      <c r="X269" s="14"/>
      <c r="Y269" s="14"/>
      <c r="Z269" s="14"/>
      <c r="AA269" s="14"/>
      <c r="AB269" s="14"/>
    </row>
    <row r="270">
      <c r="A270" s="4" t="s">
        <v>615</v>
      </c>
      <c r="B270" s="13"/>
      <c r="C270" s="12">
        <f>VLOOKUP(A270,'LHB v. RHP'!C:AH, 5, FALSE)</f>
        <v>22</v>
      </c>
      <c r="D270" s="22">
        <f>VLOOKUP(A270,'LHB v. RHP'!C:AH, 8, FALSE)</f>
        <v>39</v>
      </c>
      <c r="E270" s="22">
        <f>VLOOKUP(A270,'LHB v. RHP'!C:AH, 31, FALSE)</f>
        <v>4</v>
      </c>
      <c r="F270" s="15">
        <f>VLOOKUP(A270,'LHB v. RHP'!C:AH, 12, FALSE)</f>
        <v>1</v>
      </c>
      <c r="G270" s="15">
        <f>VLOOKUP(A270,'LHB v. RHP'!C:AH, 13, FALSE)</f>
        <v>0</v>
      </c>
      <c r="H270" s="15">
        <f>VLOOKUP(A270,'LHB v. RHP'!C:AH, 6, FALSE)</f>
        <v>0</v>
      </c>
      <c r="I270" s="15">
        <f>VLOOKUP(A270,'LHB v. RHP'!C:AH, 25, FALSE)</f>
        <v>0</v>
      </c>
      <c r="J270" s="15">
        <f>VLOOKUP(A270,'LHB v. RHP'!C:AH, 17, FALSE)</f>
        <v>3</v>
      </c>
      <c r="K270" s="23">
        <f>VLOOKUP(A270,'LHB v. RHP'!C:AH, 32, FALSE)</f>
        <v>0</v>
      </c>
      <c r="L270" s="17">
        <f t="shared" si="1"/>
        <v>1.772727273</v>
      </c>
      <c r="M270" s="17">
        <f t="shared" si="2"/>
        <v>0.2900943396</v>
      </c>
      <c r="N270" s="24">
        <f t="shared" si="3"/>
        <v>0.2004716981</v>
      </c>
      <c r="O270" s="24">
        <f t="shared" si="4"/>
        <v>0.03773584906</v>
      </c>
      <c r="P270" s="24">
        <f t="shared" si="5"/>
        <v>0.4009433962</v>
      </c>
      <c r="Q270" s="24">
        <f t="shared" si="6"/>
        <v>0.02830188679</v>
      </c>
      <c r="R270" s="24">
        <f t="shared" si="7"/>
        <v>0.1698113208</v>
      </c>
      <c r="S270" s="17">
        <f t="shared" si="8"/>
        <v>0.07075471698</v>
      </c>
      <c r="T270" s="17">
        <f t="shared" si="9"/>
        <v>1.198113208</v>
      </c>
      <c r="U270" s="37">
        <f t="shared" si="10"/>
        <v>3427.248396</v>
      </c>
      <c r="V270" s="14"/>
      <c r="W270" s="14"/>
      <c r="X270" s="14"/>
      <c r="Y270" s="14"/>
      <c r="Z270" s="14"/>
      <c r="AA270" s="14"/>
      <c r="AB270" s="14"/>
    </row>
    <row r="271">
      <c r="A271" s="4" t="s">
        <v>612</v>
      </c>
      <c r="B271" s="13"/>
      <c r="C271" s="12">
        <f>VLOOKUP(A271,'LHB v. RHP'!C:AH, 5, FALSE)</f>
        <v>26</v>
      </c>
      <c r="D271" s="22">
        <f>VLOOKUP(A271,'LHB v. RHP'!C:AH, 8, FALSE)</f>
        <v>36</v>
      </c>
      <c r="E271" s="22">
        <f>VLOOKUP(A271,'LHB v. RHP'!C:AH, 31, FALSE)</f>
        <v>5</v>
      </c>
      <c r="F271" s="15">
        <f>VLOOKUP(A271,'LHB v. RHP'!C:AH, 12, FALSE)</f>
        <v>0</v>
      </c>
      <c r="G271" s="15">
        <f>VLOOKUP(A271,'LHB v. RHP'!C:AH, 13, FALSE)</f>
        <v>0</v>
      </c>
      <c r="H271" s="15">
        <f>VLOOKUP(A271,'LHB v. RHP'!C:AH, 6, FALSE)</f>
        <v>0</v>
      </c>
      <c r="I271" s="15">
        <f>VLOOKUP(A271,'LHB v. RHP'!C:AH, 25, FALSE)</f>
        <v>0</v>
      </c>
      <c r="J271" s="15">
        <f>VLOOKUP(A271,'LHB v. RHP'!C:AH, 17, FALSE)</f>
        <v>4</v>
      </c>
      <c r="K271" s="23">
        <f>VLOOKUP(A271,'LHB v. RHP'!C:AH, 32, FALSE)</f>
        <v>2</v>
      </c>
      <c r="L271" s="17">
        <f t="shared" si="1"/>
        <v>1.384615385</v>
      </c>
      <c r="M271" s="17">
        <f t="shared" si="2"/>
        <v>0.2992874109</v>
      </c>
      <c r="N271" s="24">
        <f t="shared" si="3"/>
        <v>0.190023753</v>
      </c>
      <c r="O271" s="24">
        <f t="shared" si="4"/>
        <v>0.03800475059</v>
      </c>
      <c r="P271" s="24">
        <f t="shared" si="5"/>
        <v>0.4038004751</v>
      </c>
      <c r="Q271" s="24">
        <f t="shared" si="6"/>
        <v>0.02850356295</v>
      </c>
      <c r="R271" s="24">
        <f t="shared" si="7"/>
        <v>0.1757719715</v>
      </c>
      <c r="S271" s="17">
        <f t="shared" si="8"/>
        <v>0.09501187648</v>
      </c>
      <c r="T271" s="17">
        <f t="shared" si="9"/>
        <v>1.2304038</v>
      </c>
      <c r="U271" s="37">
        <f t="shared" si="10"/>
        <v>3519.616866</v>
      </c>
      <c r="V271" s="14"/>
      <c r="W271" s="14"/>
      <c r="X271" s="14"/>
      <c r="Y271" s="14"/>
      <c r="Z271" s="14"/>
      <c r="AA271" s="14"/>
      <c r="AB271" s="14"/>
    </row>
    <row r="272">
      <c r="A272" s="4" t="s">
        <v>672</v>
      </c>
      <c r="B272" s="13"/>
      <c r="C272" s="12">
        <f>VLOOKUP(A272,'LHB v. RHP'!C:AH, 5, FALSE)</f>
        <v>17</v>
      </c>
      <c r="D272" s="22">
        <f>VLOOKUP(A272,'LHB v. RHP'!C:AH, 8, FALSE)</f>
        <v>33</v>
      </c>
      <c r="E272" s="22">
        <f>VLOOKUP(A272,'LHB v. RHP'!C:AH, 31, FALSE)</f>
        <v>3</v>
      </c>
      <c r="F272" s="15">
        <f>VLOOKUP(A272,'LHB v. RHP'!C:AH, 12, FALSE)</f>
        <v>0</v>
      </c>
      <c r="G272" s="15">
        <f>VLOOKUP(A272,'LHB v. RHP'!C:AH, 13, FALSE)</f>
        <v>0</v>
      </c>
      <c r="H272" s="15">
        <f>VLOOKUP(A272,'LHB v. RHP'!C:AH, 6, FALSE)</f>
        <v>0</v>
      </c>
      <c r="I272" s="15">
        <f>VLOOKUP(A272,'LHB v. RHP'!C:AH, 25, FALSE)</f>
        <v>0</v>
      </c>
      <c r="J272" s="15">
        <f>VLOOKUP(A272,'LHB v. RHP'!C:AH, 17, FALSE)</f>
        <v>0</v>
      </c>
      <c r="K272" s="23">
        <f>VLOOKUP(A272,'LHB v. RHP'!C:AH, 32, FALSE)</f>
        <v>0</v>
      </c>
      <c r="L272" s="17">
        <f t="shared" si="1"/>
        <v>1.941176471</v>
      </c>
      <c r="M272" s="17">
        <f t="shared" si="2"/>
        <v>0.2870813397</v>
      </c>
      <c r="N272" s="24">
        <f t="shared" si="3"/>
        <v>0.1913875598</v>
      </c>
      <c r="O272" s="24">
        <f t="shared" si="4"/>
        <v>0.03827751196</v>
      </c>
      <c r="P272" s="24">
        <f t="shared" si="5"/>
        <v>0.4066985646</v>
      </c>
      <c r="Q272" s="24">
        <f t="shared" si="6"/>
        <v>0.02870813397</v>
      </c>
      <c r="R272" s="24">
        <f t="shared" si="7"/>
        <v>0.1578947368</v>
      </c>
      <c r="S272" s="17">
        <f t="shared" si="8"/>
        <v>0.07177033493</v>
      </c>
      <c r="T272" s="17">
        <f t="shared" si="9"/>
        <v>1.181818182</v>
      </c>
      <c r="U272" s="37">
        <f t="shared" si="10"/>
        <v>3380.635856</v>
      </c>
      <c r="V272" s="14"/>
      <c r="W272" s="14"/>
      <c r="X272" s="14"/>
      <c r="Y272" s="14"/>
      <c r="Z272" s="14"/>
      <c r="AA272" s="14"/>
      <c r="AB272" s="14"/>
    </row>
    <row r="273">
      <c r="A273" s="4" t="s">
        <v>630</v>
      </c>
      <c r="B273" s="13"/>
      <c r="C273" s="12">
        <f>VLOOKUP(A273,'LHB v. RHP'!C:AH, 5, FALSE)</f>
        <v>16</v>
      </c>
      <c r="D273" s="22">
        <f>VLOOKUP(A273,'LHB v. RHP'!C:AH, 8, FALSE)</f>
        <v>54</v>
      </c>
      <c r="E273" s="22">
        <f>VLOOKUP(A273,'LHB v. RHP'!C:AH, 31, FALSE)</f>
        <v>5</v>
      </c>
      <c r="F273" s="15">
        <f>VLOOKUP(A273,'LHB v. RHP'!C:AH, 12, FALSE)</f>
        <v>3</v>
      </c>
      <c r="G273" s="15">
        <f>VLOOKUP(A273,'LHB v. RHP'!C:AH, 13, FALSE)</f>
        <v>1</v>
      </c>
      <c r="H273" s="15">
        <f>VLOOKUP(A273,'LHB v. RHP'!C:AH, 6, FALSE)</f>
        <v>0</v>
      </c>
      <c r="I273" s="15">
        <f>VLOOKUP(A273,'LHB v. RHP'!C:AH, 25, FALSE)</f>
        <v>1</v>
      </c>
      <c r="J273" s="15">
        <f>VLOOKUP(A273,'LHB v. RHP'!C:AH, 17, FALSE)</f>
        <v>2</v>
      </c>
      <c r="K273" s="23">
        <f>VLOOKUP(A273,'LHB v. RHP'!C:AH, 32, FALSE)</f>
        <v>1</v>
      </c>
      <c r="L273" s="17">
        <f t="shared" si="1"/>
        <v>3.375</v>
      </c>
      <c r="M273" s="17">
        <f t="shared" si="2"/>
        <v>0.2870159453</v>
      </c>
      <c r="N273" s="24">
        <f t="shared" si="3"/>
        <v>0.2164009112</v>
      </c>
      <c r="O273" s="24">
        <f t="shared" si="4"/>
        <v>0.05466970387</v>
      </c>
      <c r="P273" s="24">
        <f t="shared" si="5"/>
        <v>0.3872437358</v>
      </c>
      <c r="Q273" s="24">
        <f t="shared" si="6"/>
        <v>0.03189066059</v>
      </c>
      <c r="R273" s="24">
        <f t="shared" si="7"/>
        <v>0.159453303</v>
      </c>
      <c r="S273" s="17">
        <f t="shared" si="8"/>
        <v>0.07972665148</v>
      </c>
      <c r="T273" s="17">
        <f t="shared" si="9"/>
        <v>1.216400911</v>
      </c>
      <c r="U273" s="37">
        <f t="shared" si="10"/>
        <v>3479.561068</v>
      </c>
      <c r="V273" s="14"/>
      <c r="W273" s="14"/>
      <c r="X273" s="14"/>
      <c r="Y273" s="14"/>
      <c r="Z273" s="14"/>
      <c r="AA273" s="14"/>
      <c r="AB273" s="14"/>
    </row>
    <row r="274">
      <c r="A274" s="4" t="s">
        <v>607</v>
      </c>
      <c r="B274" s="13"/>
      <c r="C274" s="12">
        <f>VLOOKUP(A274,'LHB v. RHP'!C:AH, 5, FALSE)</f>
        <v>15</v>
      </c>
      <c r="D274" s="22">
        <f>VLOOKUP(A274,'LHB v. RHP'!C:AH, 8, FALSE)</f>
        <v>37</v>
      </c>
      <c r="E274" s="22">
        <f>VLOOKUP(A274,'LHB v. RHP'!C:AH, 31, FALSE)</f>
        <v>6</v>
      </c>
      <c r="F274" s="15">
        <f>VLOOKUP(A274,'LHB v. RHP'!C:AH, 12, FALSE)</f>
        <v>1</v>
      </c>
      <c r="G274" s="15">
        <f>VLOOKUP(A274,'LHB v. RHP'!C:AH, 13, FALSE)</f>
        <v>0</v>
      </c>
      <c r="H274" s="15">
        <f>VLOOKUP(A274,'LHB v. RHP'!C:AH, 6, FALSE)</f>
        <v>0</v>
      </c>
      <c r="I274" s="15">
        <f>VLOOKUP(A274,'LHB v. RHP'!C:AH, 25, FALSE)</f>
        <v>0</v>
      </c>
      <c r="J274" s="15">
        <f>VLOOKUP(A274,'LHB v. RHP'!C:AH, 17, FALSE)</f>
        <v>2</v>
      </c>
      <c r="K274" s="23">
        <f>VLOOKUP(A274,'LHB v. RHP'!C:AH, 32, FALSE)</f>
        <v>0</v>
      </c>
      <c r="L274" s="17">
        <f t="shared" si="1"/>
        <v>2.466666667</v>
      </c>
      <c r="M274" s="17">
        <f t="shared" si="2"/>
        <v>0.3056872038</v>
      </c>
      <c r="N274" s="24">
        <f t="shared" si="3"/>
        <v>0.2014218009</v>
      </c>
      <c r="O274" s="24">
        <f t="shared" si="4"/>
        <v>0.03791469194</v>
      </c>
      <c r="P274" s="24">
        <f t="shared" si="5"/>
        <v>0.4028436019</v>
      </c>
      <c r="Q274" s="24">
        <f t="shared" si="6"/>
        <v>0.02843601896</v>
      </c>
      <c r="R274" s="24">
        <f t="shared" si="7"/>
        <v>0.1658767773</v>
      </c>
      <c r="S274" s="17">
        <f t="shared" si="8"/>
        <v>0.07109004739</v>
      </c>
      <c r="T274" s="17">
        <f t="shared" si="9"/>
        <v>1.213270142</v>
      </c>
      <c r="U274" s="37">
        <f t="shared" si="10"/>
        <v>3470.605384</v>
      </c>
      <c r="V274" s="14"/>
      <c r="W274" s="14"/>
      <c r="X274" s="14"/>
      <c r="Y274" s="14"/>
      <c r="Z274" s="14"/>
      <c r="AA274" s="14"/>
      <c r="AB274" s="14"/>
    </row>
    <row r="275">
      <c r="A275" s="4" t="s">
        <v>673</v>
      </c>
      <c r="B275" s="13"/>
      <c r="C275" s="12">
        <f>VLOOKUP(A275,'LHB v. RHP'!C:AH, 5, FALSE)</f>
        <v>25</v>
      </c>
      <c r="D275" s="22">
        <f>VLOOKUP(A275,'LHB v. RHP'!C:AH, 8, FALSE)</f>
        <v>53</v>
      </c>
      <c r="E275" s="22">
        <f>VLOOKUP(A275,'LHB v. RHP'!C:AH, 31, FALSE)</f>
        <v>5</v>
      </c>
      <c r="F275" s="15">
        <f>VLOOKUP(A275,'LHB v. RHP'!C:AH, 12, FALSE)</f>
        <v>1</v>
      </c>
      <c r="G275" s="15">
        <f>VLOOKUP(A275,'LHB v. RHP'!C:AH, 13, FALSE)</f>
        <v>0</v>
      </c>
      <c r="H275" s="15">
        <f>VLOOKUP(A275,'LHB v. RHP'!C:AH, 6, FALSE)</f>
        <v>0</v>
      </c>
      <c r="I275" s="15">
        <f>VLOOKUP(A275,'LHB v. RHP'!C:AH, 25, FALSE)</f>
        <v>0</v>
      </c>
      <c r="J275" s="15">
        <f>VLOOKUP(A275,'LHB v. RHP'!C:AH, 17, FALSE)</f>
        <v>3</v>
      </c>
      <c r="K275" s="23">
        <f>VLOOKUP(A275,'LHB v. RHP'!C:AH, 32, FALSE)</f>
        <v>0</v>
      </c>
      <c r="L275" s="17">
        <f t="shared" si="1"/>
        <v>2.12</v>
      </c>
      <c r="M275" s="17">
        <f t="shared" si="2"/>
        <v>0.2876712329</v>
      </c>
      <c r="N275" s="24">
        <f t="shared" si="3"/>
        <v>0.1940639269</v>
      </c>
      <c r="O275" s="24">
        <f t="shared" si="4"/>
        <v>0.03652968037</v>
      </c>
      <c r="P275" s="24">
        <f t="shared" si="5"/>
        <v>0.3881278539</v>
      </c>
      <c r="Q275" s="24">
        <f t="shared" si="6"/>
        <v>0.02739726027</v>
      </c>
      <c r="R275" s="24">
        <f t="shared" si="7"/>
        <v>0.1643835616</v>
      </c>
      <c r="S275" s="17">
        <f t="shared" si="8"/>
        <v>0.06849315068</v>
      </c>
      <c r="T275" s="17">
        <f t="shared" si="9"/>
        <v>1.166666667</v>
      </c>
      <c r="U275" s="37">
        <f t="shared" si="10"/>
        <v>3337.29437</v>
      </c>
      <c r="V275" s="14"/>
      <c r="W275" s="14"/>
      <c r="X275" s="14"/>
      <c r="Y275" s="14"/>
      <c r="Z275" s="14"/>
      <c r="AA275" s="14"/>
      <c r="AB275" s="14"/>
    </row>
    <row r="276">
      <c r="A276" s="4" t="s">
        <v>190</v>
      </c>
      <c r="B276" s="13"/>
      <c r="C276" s="12">
        <f>VLOOKUP(A276,'LHB v. RHP'!C:AH, 5, FALSE)</f>
        <v>11</v>
      </c>
      <c r="D276" s="22">
        <f>VLOOKUP(A276,'LHB v. RHP'!C:AH, 8, FALSE)</f>
        <v>33</v>
      </c>
      <c r="E276" s="22">
        <f>VLOOKUP(A276,'LHB v. RHP'!C:AH, 31, FALSE)</f>
        <v>6</v>
      </c>
      <c r="F276" s="15">
        <f>VLOOKUP(A276,'LHB v. RHP'!C:AH, 12, FALSE)</f>
        <v>1</v>
      </c>
      <c r="G276" s="15">
        <f>VLOOKUP(A276,'LHB v. RHP'!C:AH, 13, FALSE)</f>
        <v>0</v>
      </c>
      <c r="H276" s="15">
        <f>VLOOKUP(A276,'LHB v. RHP'!C:AH, 6, FALSE)</f>
        <v>0</v>
      </c>
      <c r="I276" s="15">
        <f>VLOOKUP(A276,'LHB v. RHP'!C:AH, 25, FALSE)</f>
        <v>1</v>
      </c>
      <c r="J276" s="15">
        <f>VLOOKUP(A276,'LHB v. RHP'!C:AH, 17, FALSE)</f>
        <v>3</v>
      </c>
      <c r="K276" s="23">
        <f>VLOOKUP(A276,'LHB v. RHP'!C:AH, 32, FALSE)</f>
        <v>2</v>
      </c>
      <c r="L276" s="17">
        <f t="shared" si="1"/>
        <v>3</v>
      </c>
      <c r="M276" s="17">
        <f t="shared" si="2"/>
        <v>0.3086124402</v>
      </c>
      <c r="N276" s="24">
        <f t="shared" si="3"/>
        <v>0.2033492823</v>
      </c>
      <c r="O276" s="24">
        <f t="shared" si="4"/>
        <v>0.03827751196</v>
      </c>
      <c r="P276" s="24">
        <f t="shared" si="5"/>
        <v>0.4066985646</v>
      </c>
      <c r="Q276" s="24">
        <f t="shared" si="6"/>
        <v>0.03349282297</v>
      </c>
      <c r="R276" s="24">
        <f t="shared" si="7"/>
        <v>0.1722488038</v>
      </c>
      <c r="S276" s="17">
        <f t="shared" si="8"/>
        <v>0.0956937799</v>
      </c>
      <c r="T276" s="17">
        <f t="shared" si="9"/>
        <v>1.258373206</v>
      </c>
      <c r="U276" s="37">
        <f t="shared" si="10"/>
        <v>3599.624413</v>
      </c>
      <c r="V276" s="14"/>
      <c r="W276" s="14"/>
      <c r="X276" s="14"/>
      <c r="Y276" s="14"/>
      <c r="Z276" s="14"/>
      <c r="AA276" s="14"/>
      <c r="AB276" s="14"/>
    </row>
    <row r="277">
      <c r="A277" s="4" t="s">
        <v>674</v>
      </c>
      <c r="B277" s="13"/>
      <c r="C277" s="12">
        <f>VLOOKUP(A277,'LHB v. RHP'!C:AH, 5, FALSE)</f>
        <v>26</v>
      </c>
      <c r="D277" s="22">
        <f>VLOOKUP(A277,'LHB v. RHP'!C:AH, 8, FALSE)</f>
        <v>51</v>
      </c>
      <c r="E277" s="22">
        <f>VLOOKUP(A277,'LHB v. RHP'!C:AH, 31, FALSE)</f>
        <v>3</v>
      </c>
      <c r="F277" s="15">
        <f>VLOOKUP(A277,'LHB v. RHP'!C:AH, 12, FALSE)</f>
        <v>4</v>
      </c>
      <c r="G277" s="15">
        <f>VLOOKUP(A277,'LHB v. RHP'!C:AH, 13, FALSE)</f>
        <v>0</v>
      </c>
      <c r="H277" s="15">
        <f>VLOOKUP(A277,'LHB v. RHP'!C:AH, 6, FALSE)</f>
        <v>0</v>
      </c>
      <c r="I277" s="15">
        <f>VLOOKUP(A277,'LHB v. RHP'!C:AH, 25, FALSE)</f>
        <v>0</v>
      </c>
      <c r="J277" s="15">
        <f>VLOOKUP(A277,'LHB v. RHP'!C:AH, 17, FALSE)</f>
        <v>5</v>
      </c>
      <c r="K277" s="23">
        <f>VLOOKUP(A277,'LHB v. RHP'!C:AH, 32, FALSE)</f>
        <v>0</v>
      </c>
      <c r="L277" s="17">
        <f t="shared" si="1"/>
        <v>1.961538462</v>
      </c>
      <c r="M277" s="17">
        <f t="shared" si="2"/>
        <v>0.2752293578</v>
      </c>
      <c r="N277" s="24">
        <f t="shared" si="3"/>
        <v>0.2293577982</v>
      </c>
      <c r="O277" s="24">
        <f t="shared" si="4"/>
        <v>0.03669724771</v>
      </c>
      <c r="P277" s="24">
        <f t="shared" si="5"/>
        <v>0.3899082569</v>
      </c>
      <c r="Q277" s="24">
        <f t="shared" si="6"/>
        <v>0.02752293578</v>
      </c>
      <c r="R277" s="24">
        <f t="shared" si="7"/>
        <v>0.1743119266</v>
      </c>
      <c r="S277" s="17">
        <f t="shared" si="8"/>
        <v>0.06880733945</v>
      </c>
      <c r="T277" s="17">
        <f t="shared" si="9"/>
        <v>1.201834862</v>
      </c>
      <c r="U277" s="37">
        <f t="shared" si="10"/>
        <v>3437.894332</v>
      </c>
      <c r="V277" s="14"/>
      <c r="W277" s="14"/>
      <c r="X277" s="14"/>
      <c r="Y277" s="14"/>
      <c r="Z277" s="14"/>
      <c r="AA277" s="14"/>
      <c r="AB277" s="14"/>
    </row>
    <row r="278">
      <c r="A278" s="4" t="s">
        <v>218</v>
      </c>
      <c r="B278" s="13"/>
      <c r="C278" s="12">
        <f>VLOOKUP(A278,'LHB v. RHP'!C:AH, 5, FALSE)</f>
        <v>103</v>
      </c>
      <c r="D278" s="22">
        <f>VLOOKUP(A278,'LHB v. RHP'!C:AH, 8, FALSE)</f>
        <v>248</v>
      </c>
      <c r="E278" s="22">
        <f>VLOOKUP(A278,'LHB v. RHP'!C:AH, 31, FALSE)</f>
        <v>42</v>
      </c>
      <c r="F278" s="15">
        <f>VLOOKUP(A278,'LHB v. RHP'!C:AH, 12, FALSE)</f>
        <v>8</v>
      </c>
      <c r="G278" s="15">
        <f>VLOOKUP(A278,'LHB v. RHP'!C:AH, 13, FALSE)</f>
        <v>1</v>
      </c>
      <c r="H278" s="15">
        <f>VLOOKUP(A278,'LHB v. RHP'!C:AH, 6, FALSE)</f>
        <v>0</v>
      </c>
      <c r="I278" s="15">
        <f>VLOOKUP(A278,'LHB v. RHP'!C:AH, 25, FALSE)</f>
        <v>0</v>
      </c>
      <c r="J278" s="15">
        <f>VLOOKUP(A278,'LHB v. RHP'!C:AH, 17, FALSE)</f>
        <v>18</v>
      </c>
      <c r="K278" s="23">
        <f>VLOOKUP(A278,'LHB v. RHP'!C:AH, 32, FALSE)</f>
        <v>15</v>
      </c>
      <c r="L278" s="17">
        <f t="shared" si="1"/>
        <v>2.40776699</v>
      </c>
      <c r="M278" s="17">
        <f t="shared" si="2"/>
        <v>0.3744075829</v>
      </c>
      <c r="N278" s="24">
        <f t="shared" si="3"/>
        <v>0.1895734597</v>
      </c>
      <c r="O278" s="24">
        <f t="shared" si="4"/>
        <v>0.03791469194</v>
      </c>
      <c r="P278" s="24">
        <f t="shared" si="5"/>
        <v>0.2685624013</v>
      </c>
      <c r="Q278" s="24">
        <f t="shared" si="6"/>
        <v>0.01895734597</v>
      </c>
      <c r="R278" s="24">
        <f t="shared" si="7"/>
        <v>0.1611374408</v>
      </c>
      <c r="S278" s="17">
        <f t="shared" si="8"/>
        <v>0.1658767773</v>
      </c>
      <c r="T278" s="17">
        <f t="shared" si="9"/>
        <v>1.2164297</v>
      </c>
      <c r="U278" s="37">
        <f t="shared" si="10"/>
        <v>3479.643419</v>
      </c>
      <c r="V278" s="14"/>
      <c r="W278" s="14"/>
      <c r="X278" s="14"/>
      <c r="Y278" s="14"/>
      <c r="Z278" s="14"/>
      <c r="AA278" s="14"/>
      <c r="AB278" s="14"/>
    </row>
    <row r="279">
      <c r="B279" s="13"/>
      <c r="C279" s="14"/>
      <c r="D279" s="22"/>
      <c r="E279" s="22"/>
      <c r="F279" s="15"/>
      <c r="G279" s="15"/>
      <c r="H279" s="15"/>
      <c r="I279" s="15"/>
      <c r="J279" s="15"/>
      <c r="K279" s="15"/>
      <c r="L279" s="17"/>
      <c r="M279" s="17"/>
      <c r="N279" s="14"/>
      <c r="O279" s="14"/>
      <c r="P279" s="14"/>
      <c r="Q279" s="14"/>
      <c r="R279" s="14"/>
      <c r="S279" s="14"/>
      <c r="T279" s="17"/>
      <c r="U279" s="14"/>
      <c r="V279" s="14"/>
      <c r="W279" s="14"/>
      <c r="X279" s="14"/>
      <c r="Y279" s="14"/>
      <c r="Z279" s="14"/>
      <c r="AA279" s="14"/>
      <c r="AB279" s="14"/>
    </row>
    <row r="280">
      <c r="B280" s="13"/>
      <c r="C280" s="14"/>
      <c r="D280" s="22"/>
      <c r="E280" s="22"/>
      <c r="F280" s="15"/>
      <c r="G280" s="15"/>
      <c r="H280" s="15"/>
      <c r="I280" s="15"/>
      <c r="J280" s="15"/>
      <c r="K280" s="15"/>
      <c r="L280" s="17"/>
      <c r="M280" s="17"/>
      <c r="N280" s="14"/>
      <c r="O280" s="14"/>
      <c r="P280" s="14"/>
      <c r="Q280" s="14"/>
      <c r="R280" s="14"/>
      <c r="S280" s="14"/>
      <c r="T280" s="17"/>
      <c r="U280" s="14"/>
      <c r="V280" s="14"/>
      <c r="W280" s="14"/>
      <c r="X280" s="14"/>
      <c r="Y280" s="14"/>
      <c r="Z280" s="14"/>
      <c r="AA280" s="14"/>
      <c r="AB280" s="14"/>
    </row>
    <row r="281">
      <c r="B281" s="13"/>
      <c r="C281" s="14"/>
      <c r="D281" s="22"/>
      <c r="E281" s="22"/>
      <c r="F281" s="15"/>
      <c r="G281" s="15"/>
      <c r="H281" s="15"/>
      <c r="I281" s="15"/>
      <c r="J281" s="15"/>
      <c r="K281" s="15"/>
      <c r="L281" s="17"/>
      <c r="M281" s="17"/>
      <c r="N281" s="14"/>
      <c r="O281" s="14"/>
      <c r="P281" s="14"/>
      <c r="Q281" s="14"/>
      <c r="R281" s="14"/>
      <c r="S281" s="14"/>
      <c r="T281" s="17"/>
      <c r="U281" s="14"/>
      <c r="V281" s="14"/>
      <c r="W281" s="14"/>
      <c r="X281" s="14"/>
      <c r="Y281" s="14"/>
      <c r="Z281" s="14"/>
      <c r="AA281" s="14"/>
      <c r="AB281" s="14"/>
    </row>
    <row r="282">
      <c r="B282" s="13"/>
      <c r="C282" s="14"/>
      <c r="D282" s="22"/>
      <c r="E282" s="22"/>
      <c r="F282" s="15"/>
      <c r="G282" s="15"/>
      <c r="H282" s="15"/>
      <c r="I282" s="15"/>
      <c r="J282" s="15"/>
      <c r="K282" s="15"/>
      <c r="L282" s="17"/>
      <c r="M282" s="17"/>
      <c r="N282" s="14"/>
      <c r="O282" s="14"/>
      <c r="P282" s="14"/>
      <c r="Q282" s="14"/>
      <c r="R282" s="14"/>
      <c r="S282" s="14"/>
      <c r="T282" s="17"/>
      <c r="U282" s="14"/>
      <c r="V282" s="14"/>
      <c r="W282" s="14"/>
      <c r="X282" s="14"/>
      <c r="Y282" s="14"/>
      <c r="Z282" s="14"/>
      <c r="AA282" s="14"/>
      <c r="AB282" s="14"/>
    </row>
    <row r="283">
      <c r="B283" s="13"/>
      <c r="C283" s="14"/>
      <c r="D283" s="22"/>
      <c r="E283" s="22"/>
      <c r="F283" s="15"/>
      <c r="G283" s="15"/>
      <c r="H283" s="15"/>
      <c r="I283" s="15"/>
      <c r="J283" s="15"/>
      <c r="K283" s="15"/>
      <c r="L283" s="17"/>
      <c r="M283" s="17"/>
      <c r="N283" s="14"/>
      <c r="O283" s="14"/>
      <c r="P283" s="14"/>
      <c r="Q283" s="14"/>
      <c r="R283" s="14"/>
      <c r="S283" s="14"/>
      <c r="T283" s="17"/>
      <c r="U283" s="14"/>
      <c r="V283" s="14"/>
      <c r="W283" s="14"/>
      <c r="X283" s="14"/>
      <c r="Y283" s="14"/>
      <c r="Z283" s="14"/>
      <c r="AA283" s="14"/>
      <c r="AB283" s="14"/>
    </row>
    <row r="284">
      <c r="B284" s="13"/>
      <c r="C284" s="14"/>
      <c r="D284" s="22"/>
      <c r="E284" s="22"/>
      <c r="F284" s="15"/>
      <c r="G284" s="15"/>
      <c r="H284" s="15"/>
      <c r="I284" s="15"/>
      <c r="J284" s="15"/>
      <c r="K284" s="15"/>
      <c r="L284" s="17"/>
      <c r="M284" s="17"/>
      <c r="N284" s="14"/>
      <c r="O284" s="14"/>
      <c r="P284" s="14"/>
      <c r="Q284" s="14"/>
      <c r="R284" s="14"/>
      <c r="S284" s="14"/>
      <c r="T284" s="17"/>
      <c r="U284" s="14"/>
      <c r="V284" s="14"/>
      <c r="W284" s="14"/>
      <c r="X284" s="14"/>
      <c r="Y284" s="14"/>
      <c r="Z284" s="14"/>
      <c r="AA284" s="14"/>
      <c r="AB284" s="14"/>
    </row>
    <row r="285">
      <c r="B285" s="13"/>
      <c r="C285" s="14"/>
      <c r="D285" s="22"/>
      <c r="E285" s="22"/>
      <c r="F285" s="15"/>
      <c r="G285" s="15"/>
      <c r="H285" s="15"/>
      <c r="I285" s="15"/>
      <c r="J285" s="15"/>
      <c r="K285" s="15"/>
      <c r="L285" s="17"/>
      <c r="M285" s="17"/>
      <c r="N285" s="14"/>
      <c r="O285" s="14"/>
      <c r="P285" s="14"/>
      <c r="Q285" s="14"/>
      <c r="R285" s="14"/>
      <c r="S285" s="14"/>
      <c r="T285" s="17"/>
      <c r="U285" s="14"/>
      <c r="V285" s="14"/>
      <c r="W285" s="14"/>
      <c r="X285" s="14"/>
      <c r="Y285" s="14"/>
      <c r="Z285" s="14"/>
      <c r="AA285" s="14"/>
      <c r="AB285" s="14"/>
    </row>
    <row r="286">
      <c r="B286" s="13"/>
      <c r="C286" s="14"/>
      <c r="D286" s="22"/>
      <c r="E286" s="22"/>
      <c r="F286" s="15"/>
      <c r="G286" s="15"/>
      <c r="H286" s="15"/>
      <c r="I286" s="15"/>
      <c r="J286" s="15"/>
      <c r="K286" s="15"/>
      <c r="L286" s="17"/>
      <c r="M286" s="17"/>
      <c r="N286" s="14"/>
      <c r="O286" s="14"/>
      <c r="P286" s="14"/>
      <c r="Q286" s="14"/>
      <c r="R286" s="14"/>
      <c r="S286" s="14"/>
      <c r="T286" s="17"/>
      <c r="U286" s="14"/>
      <c r="V286" s="14"/>
      <c r="W286" s="14"/>
      <c r="X286" s="14"/>
      <c r="Y286" s="14"/>
      <c r="Z286" s="14"/>
      <c r="AA286" s="14"/>
      <c r="AB286" s="14"/>
    </row>
    <row r="287">
      <c r="B287" s="13"/>
      <c r="C287" s="14"/>
      <c r="D287" s="22"/>
      <c r="E287" s="22"/>
      <c r="F287" s="15"/>
      <c r="G287" s="15"/>
      <c r="H287" s="15"/>
      <c r="I287" s="15"/>
      <c r="J287" s="15"/>
      <c r="K287" s="15"/>
      <c r="L287" s="17"/>
      <c r="M287" s="17"/>
      <c r="N287" s="14"/>
      <c r="O287" s="14"/>
      <c r="P287" s="14"/>
      <c r="Q287" s="14"/>
      <c r="R287" s="14"/>
      <c r="S287" s="14"/>
      <c r="T287" s="17"/>
      <c r="U287" s="14"/>
      <c r="V287" s="14"/>
      <c r="W287" s="14"/>
      <c r="X287" s="14"/>
      <c r="Y287" s="14"/>
      <c r="Z287" s="14"/>
      <c r="AA287" s="14"/>
      <c r="AB287" s="14"/>
    </row>
    <row r="288">
      <c r="B288" s="13"/>
      <c r="C288" s="14"/>
      <c r="D288" s="22"/>
      <c r="E288" s="22"/>
      <c r="F288" s="15"/>
      <c r="G288" s="15"/>
      <c r="H288" s="15"/>
      <c r="I288" s="15"/>
      <c r="J288" s="15"/>
      <c r="K288" s="15"/>
      <c r="L288" s="17"/>
      <c r="M288" s="17"/>
      <c r="N288" s="14"/>
      <c r="O288" s="14"/>
      <c r="P288" s="14"/>
      <c r="Q288" s="14"/>
      <c r="R288" s="14"/>
      <c r="S288" s="14"/>
      <c r="T288" s="17"/>
      <c r="U288" s="14"/>
      <c r="V288" s="14"/>
      <c r="W288" s="14"/>
      <c r="X288" s="14"/>
      <c r="Y288" s="14"/>
      <c r="Z288" s="14"/>
      <c r="AA288" s="14"/>
      <c r="AB288" s="14"/>
    </row>
    <row r="289">
      <c r="B289" s="13"/>
      <c r="C289" s="14"/>
      <c r="D289" s="22"/>
      <c r="E289" s="22"/>
      <c r="F289" s="15"/>
      <c r="G289" s="15"/>
      <c r="H289" s="15"/>
      <c r="I289" s="15"/>
      <c r="J289" s="15"/>
      <c r="K289" s="15"/>
      <c r="L289" s="17"/>
      <c r="M289" s="17"/>
      <c r="N289" s="14"/>
      <c r="O289" s="14"/>
      <c r="P289" s="14"/>
      <c r="Q289" s="14"/>
      <c r="R289" s="14"/>
      <c r="S289" s="14"/>
      <c r="T289" s="17"/>
      <c r="U289" s="14"/>
      <c r="V289" s="14"/>
      <c r="W289" s="14"/>
      <c r="X289" s="14"/>
      <c r="Y289" s="14"/>
      <c r="Z289" s="14"/>
      <c r="AA289" s="14"/>
      <c r="AB289" s="14"/>
    </row>
    <row r="290">
      <c r="B290" s="13"/>
      <c r="C290" s="14"/>
      <c r="D290" s="22"/>
      <c r="E290" s="22"/>
      <c r="F290" s="15"/>
      <c r="G290" s="15"/>
      <c r="H290" s="15"/>
      <c r="I290" s="15"/>
      <c r="J290" s="15"/>
      <c r="K290" s="15"/>
      <c r="L290" s="17"/>
      <c r="M290" s="17"/>
      <c r="N290" s="14"/>
      <c r="O290" s="14"/>
      <c r="P290" s="14"/>
      <c r="Q290" s="14"/>
      <c r="R290" s="14"/>
      <c r="S290" s="14"/>
      <c r="T290" s="17"/>
      <c r="U290" s="14"/>
      <c r="V290" s="14"/>
      <c r="W290" s="14"/>
      <c r="X290" s="14"/>
      <c r="Y290" s="14"/>
      <c r="Z290" s="14"/>
      <c r="AA290" s="14"/>
      <c r="AB290" s="14"/>
    </row>
    <row r="291">
      <c r="B291" s="13"/>
      <c r="C291" s="14"/>
      <c r="D291" s="22"/>
      <c r="E291" s="22"/>
      <c r="F291" s="15"/>
      <c r="G291" s="15"/>
      <c r="H291" s="15"/>
      <c r="I291" s="15"/>
      <c r="J291" s="15"/>
      <c r="K291" s="15"/>
      <c r="L291" s="17"/>
      <c r="M291" s="17"/>
      <c r="N291" s="14"/>
      <c r="O291" s="14"/>
      <c r="P291" s="14"/>
      <c r="Q291" s="14"/>
      <c r="R291" s="14"/>
      <c r="S291" s="14"/>
      <c r="T291" s="17"/>
      <c r="U291" s="14"/>
      <c r="V291" s="14"/>
      <c r="W291" s="14"/>
      <c r="X291" s="14"/>
      <c r="Y291" s="14"/>
      <c r="Z291" s="14"/>
      <c r="AA291" s="14"/>
      <c r="AB291" s="14"/>
    </row>
    <row r="292">
      <c r="B292" s="13"/>
      <c r="C292" s="14"/>
      <c r="D292" s="22"/>
      <c r="E292" s="22"/>
      <c r="F292" s="15"/>
      <c r="G292" s="15"/>
      <c r="H292" s="15"/>
      <c r="I292" s="15"/>
      <c r="J292" s="15"/>
      <c r="K292" s="15"/>
      <c r="L292" s="17"/>
      <c r="M292" s="17"/>
      <c r="N292" s="14"/>
      <c r="O292" s="14"/>
      <c r="P292" s="14"/>
      <c r="Q292" s="14"/>
      <c r="R292" s="14"/>
      <c r="S292" s="14"/>
      <c r="T292" s="17"/>
      <c r="U292" s="14"/>
      <c r="V292" s="14"/>
      <c r="W292" s="14"/>
      <c r="X292" s="14"/>
      <c r="Y292" s="14"/>
      <c r="Z292" s="14"/>
      <c r="AA292" s="14"/>
      <c r="AB292" s="14"/>
    </row>
    <row r="293">
      <c r="B293" s="13"/>
      <c r="C293" s="14"/>
      <c r="D293" s="22"/>
      <c r="E293" s="22"/>
      <c r="F293" s="15"/>
      <c r="G293" s="15"/>
      <c r="H293" s="15"/>
      <c r="I293" s="15"/>
      <c r="J293" s="15"/>
      <c r="K293" s="15"/>
      <c r="L293" s="17"/>
      <c r="M293" s="17"/>
      <c r="N293" s="14"/>
      <c r="O293" s="14"/>
      <c r="P293" s="14"/>
      <c r="Q293" s="14"/>
      <c r="R293" s="14"/>
      <c r="S293" s="14"/>
      <c r="T293" s="17"/>
      <c r="U293" s="14"/>
      <c r="V293" s="14"/>
      <c r="W293" s="14"/>
      <c r="X293" s="14"/>
      <c r="Y293" s="14"/>
      <c r="Z293" s="14"/>
      <c r="AA293" s="14"/>
      <c r="AB293" s="14"/>
    </row>
    <row r="294">
      <c r="B294" s="13"/>
      <c r="C294" s="14"/>
      <c r="D294" s="22"/>
      <c r="E294" s="22"/>
      <c r="F294" s="15"/>
      <c r="G294" s="15"/>
      <c r="H294" s="15"/>
      <c r="I294" s="15"/>
      <c r="J294" s="15"/>
      <c r="K294" s="15"/>
      <c r="L294" s="17"/>
      <c r="M294" s="17"/>
      <c r="N294" s="14"/>
      <c r="O294" s="14"/>
      <c r="P294" s="14"/>
      <c r="Q294" s="14"/>
      <c r="R294" s="14"/>
      <c r="S294" s="14"/>
      <c r="T294" s="17"/>
      <c r="U294" s="14"/>
      <c r="V294" s="14"/>
      <c r="W294" s="14"/>
      <c r="X294" s="14"/>
      <c r="Y294" s="14"/>
      <c r="Z294" s="14"/>
      <c r="AA294" s="14"/>
      <c r="AB294" s="14"/>
    </row>
    <row r="295">
      <c r="B295" s="13"/>
      <c r="C295" s="14"/>
      <c r="D295" s="22"/>
      <c r="E295" s="22"/>
      <c r="F295" s="15"/>
      <c r="G295" s="15"/>
      <c r="H295" s="15"/>
      <c r="I295" s="15"/>
      <c r="J295" s="15"/>
      <c r="K295" s="15"/>
      <c r="L295" s="17"/>
      <c r="M295" s="17"/>
      <c r="N295" s="14"/>
      <c r="O295" s="14"/>
      <c r="P295" s="14"/>
      <c r="Q295" s="14"/>
      <c r="R295" s="14"/>
      <c r="S295" s="14"/>
      <c r="T295" s="17"/>
      <c r="U295" s="14"/>
      <c r="V295" s="14"/>
      <c r="W295" s="14"/>
      <c r="X295" s="14"/>
      <c r="Y295" s="14"/>
      <c r="Z295" s="14"/>
      <c r="AA295" s="14"/>
      <c r="AB295" s="14"/>
    </row>
    <row r="296">
      <c r="B296" s="13"/>
      <c r="C296" s="14"/>
      <c r="D296" s="22"/>
      <c r="E296" s="22"/>
      <c r="F296" s="15"/>
      <c r="G296" s="15"/>
      <c r="H296" s="15"/>
      <c r="I296" s="15"/>
      <c r="J296" s="15"/>
      <c r="K296" s="15"/>
      <c r="L296" s="17"/>
      <c r="M296" s="17"/>
      <c r="N296" s="14"/>
      <c r="O296" s="14"/>
      <c r="P296" s="14"/>
      <c r="Q296" s="14"/>
      <c r="R296" s="14"/>
      <c r="S296" s="14"/>
      <c r="T296" s="17"/>
      <c r="U296" s="14"/>
      <c r="V296" s="14"/>
      <c r="W296" s="14"/>
      <c r="X296" s="14"/>
      <c r="Y296" s="14"/>
      <c r="Z296" s="14"/>
      <c r="AA296" s="14"/>
      <c r="AB296" s="14"/>
    </row>
    <row r="297">
      <c r="B297" s="13"/>
      <c r="C297" s="14"/>
      <c r="D297" s="22"/>
      <c r="E297" s="22"/>
      <c r="F297" s="15"/>
      <c r="G297" s="15"/>
      <c r="H297" s="15"/>
      <c r="I297" s="15"/>
      <c r="J297" s="15"/>
      <c r="K297" s="15"/>
      <c r="L297" s="17"/>
      <c r="M297" s="17"/>
      <c r="N297" s="14"/>
      <c r="O297" s="14"/>
      <c r="P297" s="14"/>
      <c r="Q297" s="14"/>
      <c r="R297" s="14"/>
      <c r="S297" s="14"/>
      <c r="T297" s="17"/>
      <c r="U297" s="14"/>
      <c r="V297" s="14"/>
      <c r="W297" s="14"/>
      <c r="X297" s="14"/>
      <c r="Y297" s="14"/>
      <c r="Z297" s="14"/>
      <c r="AA297" s="14"/>
      <c r="AB297" s="14"/>
    </row>
    <row r="298">
      <c r="B298" s="13"/>
      <c r="C298" s="14"/>
      <c r="D298" s="22"/>
      <c r="E298" s="22"/>
      <c r="F298" s="15"/>
      <c r="G298" s="15"/>
      <c r="H298" s="15"/>
      <c r="I298" s="15"/>
      <c r="J298" s="15"/>
      <c r="K298" s="15"/>
      <c r="L298" s="17"/>
      <c r="M298" s="17"/>
      <c r="N298" s="14"/>
      <c r="O298" s="14"/>
      <c r="P298" s="14"/>
      <c r="Q298" s="14"/>
      <c r="R298" s="14"/>
      <c r="S298" s="14"/>
      <c r="T298" s="17"/>
      <c r="U298" s="14"/>
      <c r="V298" s="14"/>
      <c r="W298" s="14"/>
      <c r="X298" s="14"/>
      <c r="Y298" s="14"/>
      <c r="Z298" s="14"/>
      <c r="AA298" s="14"/>
      <c r="AB298" s="14"/>
    </row>
    <row r="299">
      <c r="B299" s="13"/>
      <c r="C299" s="14"/>
      <c r="D299" s="22"/>
      <c r="E299" s="22"/>
      <c r="F299" s="15"/>
      <c r="G299" s="15"/>
      <c r="H299" s="15"/>
      <c r="I299" s="15"/>
      <c r="J299" s="15"/>
      <c r="K299" s="15"/>
      <c r="L299" s="17"/>
      <c r="M299" s="17"/>
      <c r="N299" s="14"/>
      <c r="O299" s="14"/>
      <c r="P299" s="14"/>
      <c r="Q299" s="14"/>
      <c r="R299" s="14"/>
      <c r="S299" s="14"/>
      <c r="T299" s="17"/>
      <c r="U299" s="14"/>
      <c r="V299" s="14"/>
      <c r="W299" s="14"/>
      <c r="X299" s="14"/>
      <c r="Y299" s="14"/>
      <c r="Z299" s="14"/>
      <c r="AA299" s="14"/>
      <c r="AB299" s="14"/>
    </row>
    <row r="300">
      <c r="B300" s="13"/>
      <c r="C300" s="14"/>
      <c r="D300" s="22"/>
      <c r="E300" s="22"/>
      <c r="F300" s="15"/>
      <c r="G300" s="15"/>
      <c r="H300" s="15"/>
      <c r="I300" s="15"/>
      <c r="J300" s="15"/>
      <c r="K300" s="15"/>
      <c r="L300" s="17"/>
      <c r="M300" s="17"/>
      <c r="N300" s="14"/>
      <c r="O300" s="14"/>
      <c r="P300" s="14"/>
      <c r="Q300" s="14"/>
      <c r="R300" s="14"/>
      <c r="S300" s="14"/>
      <c r="T300" s="17"/>
      <c r="U300" s="14"/>
      <c r="V300" s="14"/>
      <c r="W300" s="14"/>
      <c r="X300" s="14"/>
      <c r="Y300" s="14"/>
      <c r="Z300" s="14"/>
      <c r="AA300" s="14"/>
      <c r="AB300" s="14"/>
    </row>
    <row r="301">
      <c r="B301" s="13"/>
      <c r="C301" s="14"/>
      <c r="D301" s="22"/>
      <c r="E301" s="22"/>
      <c r="F301" s="15"/>
      <c r="G301" s="15"/>
      <c r="H301" s="15"/>
      <c r="I301" s="15"/>
      <c r="J301" s="15"/>
      <c r="K301" s="15"/>
      <c r="L301" s="17"/>
      <c r="M301" s="17"/>
      <c r="N301" s="14"/>
      <c r="O301" s="14"/>
      <c r="P301" s="14"/>
      <c r="Q301" s="14"/>
      <c r="R301" s="14"/>
      <c r="S301" s="14"/>
      <c r="T301" s="17"/>
      <c r="U301" s="14"/>
      <c r="V301" s="14"/>
      <c r="W301" s="14"/>
      <c r="X301" s="14"/>
      <c r="Y301" s="14"/>
      <c r="Z301" s="14"/>
      <c r="AA301" s="14"/>
      <c r="AB301" s="14"/>
    </row>
    <row r="302">
      <c r="B302" s="13"/>
      <c r="C302" s="14"/>
      <c r="D302" s="22"/>
      <c r="E302" s="22"/>
      <c r="F302" s="15"/>
      <c r="G302" s="15"/>
      <c r="H302" s="15"/>
      <c r="I302" s="15"/>
      <c r="J302" s="15"/>
      <c r="K302" s="15"/>
      <c r="L302" s="17"/>
      <c r="M302" s="17"/>
      <c r="N302" s="14"/>
      <c r="O302" s="14"/>
      <c r="P302" s="14"/>
      <c r="Q302" s="14"/>
      <c r="R302" s="14"/>
      <c r="S302" s="14"/>
      <c r="T302" s="17"/>
      <c r="U302" s="14"/>
      <c r="V302" s="14"/>
      <c r="W302" s="14"/>
      <c r="X302" s="14"/>
      <c r="Y302" s="14"/>
      <c r="Z302" s="14"/>
      <c r="AA302" s="14"/>
      <c r="AB302" s="14"/>
    </row>
    <row r="303">
      <c r="B303" s="13"/>
      <c r="C303" s="14"/>
      <c r="D303" s="22"/>
      <c r="E303" s="22"/>
      <c r="F303" s="15"/>
      <c r="G303" s="15"/>
      <c r="H303" s="15"/>
      <c r="I303" s="15"/>
      <c r="J303" s="15"/>
      <c r="K303" s="15"/>
      <c r="L303" s="17"/>
      <c r="M303" s="17"/>
      <c r="N303" s="14"/>
      <c r="O303" s="14"/>
      <c r="P303" s="14"/>
      <c r="Q303" s="14"/>
      <c r="R303" s="14"/>
      <c r="S303" s="14"/>
      <c r="T303" s="17"/>
      <c r="U303" s="14"/>
      <c r="V303" s="14"/>
      <c r="W303" s="14"/>
      <c r="X303" s="14"/>
      <c r="Y303" s="14"/>
      <c r="Z303" s="14"/>
      <c r="AA303" s="14"/>
      <c r="AB303" s="14"/>
    </row>
    <row r="304">
      <c r="B304" s="13"/>
      <c r="C304" s="14"/>
      <c r="D304" s="22"/>
      <c r="E304" s="22"/>
      <c r="F304" s="15"/>
      <c r="G304" s="15"/>
      <c r="H304" s="15"/>
      <c r="I304" s="15"/>
      <c r="J304" s="15"/>
      <c r="K304" s="15"/>
      <c r="L304" s="17"/>
      <c r="M304" s="17"/>
      <c r="N304" s="14"/>
      <c r="O304" s="14"/>
      <c r="P304" s="14"/>
      <c r="Q304" s="14"/>
      <c r="R304" s="14"/>
      <c r="S304" s="14"/>
      <c r="T304" s="17"/>
      <c r="U304" s="14"/>
      <c r="V304" s="14"/>
      <c r="W304" s="14"/>
      <c r="X304" s="14"/>
      <c r="Y304" s="14"/>
      <c r="Z304" s="14"/>
      <c r="AA304" s="14"/>
      <c r="AB304" s="14"/>
    </row>
    <row r="305">
      <c r="B305" s="13"/>
      <c r="C305" s="14"/>
      <c r="D305" s="22"/>
      <c r="E305" s="22"/>
      <c r="F305" s="15"/>
      <c r="G305" s="15"/>
      <c r="H305" s="15"/>
      <c r="I305" s="15"/>
      <c r="J305" s="15"/>
      <c r="K305" s="15"/>
      <c r="L305" s="17"/>
      <c r="M305" s="17"/>
      <c r="N305" s="14"/>
      <c r="O305" s="14"/>
      <c r="P305" s="14"/>
      <c r="Q305" s="14"/>
      <c r="R305" s="14"/>
      <c r="S305" s="14"/>
      <c r="T305" s="17"/>
      <c r="U305" s="14"/>
      <c r="V305" s="14"/>
      <c r="W305" s="14"/>
      <c r="X305" s="14"/>
      <c r="Y305" s="14"/>
      <c r="Z305" s="14"/>
      <c r="AA305" s="14"/>
      <c r="AB305" s="14"/>
    </row>
    <row r="306">
      <c r="B306" s="13"/>
      <c r="C306" s="14"/>
      <c r="D306" s="22"/>
      <c r="E306" s="22"/>
      <c r="F306" s="15"/>
      <c r="G306" s="15"/>
      <c r="H306" s="15"/>
      <c r="I306" s="15"/>
      <c r="J306" s="15"/>
      <c r="K306" s="15"/>
      <c r="L306" s="17"/>
      <c r="M306" s="17"/>
      <c r="N306" s="14"/>
      <c r="O306" s="14"/>
      <c r="P306" s="14"/>
      <c r="Q306" s="14"/>
      <c r="R306" s="14"/>
      <c r="S306" s="14"/>
      <c r="T306" s="17"/>
      <c r="U306" s="14"/>
      <c r="V306" s="14"/>
      <c r="W306" s="14"/>
      <c r="X306" s="14"/>
      <c r="Y306" s="14"/>
      <c r="Z306" s="14"/>
      <c r="AA306" s="14"/>
      <c r="AB306" s="14"/>
    </row>
    <row r="307">
      <c r="B307" s="13"/>
      <c r="C307" s="14"/>
      <c r="D307" s="22"/>
      <c r="E307" s="22"/>
      <c r="F307" s="15"/>
      <c r="G307" s="15"/>
      <c r="H307" s="15"/>
      <c r="I307" s="15"/>
      <c r="J307" s="15"/>
      <c r="K307" s="15"/>
      <c r="L307" s="17"/>
      <c r="M307" s="17"/>
      <c r="N307" s="14"/>
      <c r="O307" s="14"/>
      <c r="P307" s="14"/>
      <c r="Q307" s="14"/>
      <c r="R307" s="14"/>
      <c r="S307" s="14"/>
      <c r="T307" s="17"/>
      <c r="U307" s="14"/>
      <c r="V307" s="14"/>
      <c r="W307" s="14"/>
      <c r="X307" s="14"/>
      <c r="Y307" s="14"/>
      <c r="Z307" s="14"/>
      <c r="AA307" s="14"/>
      <c r="AB307" s="14"/>
    </row>
    <row r="308">
      <c r="B308" s="13"/>
      <c r="C308" s="14"/>
      <c r="D308" s="22"/>
      <c r="E308" s="22"/>
      <c r="F308" s="15"/>
      <c r="G308" s="15"/>
      <c r="H308" s="15"/>
      <c r="I308" s="15"/>
      <c r="J308" s="15"/>
      <c r="K308" s="15"/>
      <c r="L308" s="17"/>
      <c r="M308" s="17"/>
      <c r="N308" s="14"/>
      <c r="O308" s="14"/>
      <c r="P308" s="14"/>
      <c r="Q308" s="14"/>
      <c r="R308" s="14"/>
      <c r="S308" s="14"/>
      <c r="T308" s="17"/>
      <c r="U308" s="14"/>
      <c r="V308" s="14"/>
      <c r="W308" s="14"/>
      <c r="X308" s="14"/>
      <c r="Y308" s="14"/>
      <c r="Z308" s="14"/>
      <c r="AA308" s="14"/>
      <c r="AB308" s="14"/>
    </row>
    <row r="309">
      <c r="B309" s="13"/>
      <c r="C309" s="14"/>
      <c r="D309" s="22"/>
      <c r="E309" s="22"/>
      <c r="F309" s="15"/>
      <c r="G309" s="15"/>
      <c r="H309" s="15"/>
      <c r="I309" s="15"/>
      <c r="J309" s="15"/>
      <c r="K309" s="15"/>
      <c r="L309" s="17"/>
      <c r="M309" s="17"/>
      <c r="N309" s="14"/>
      <c r="O309" s="14"/>
      <c r="P309" s="14"/>
      <c r="Q309" s="14"/>
      <c r="R309" s="14"/>
      <c r="S309" s="14"/>
      <c r="T309" s="17"/>
      <c r="U309" s="14"/>
      <c r="V309" s="14"/>
      <c r="W309" s="14"/>
      <c r="X309" s="14"/>
      <c r="Y309" s="14"/>
      <c r="Z309" s="14"/>
      <c r="AA309" s="14"/>
      <c r="AB309" s="14"/>
    </row>
    <row r="310">
      <c r="B310" s="13"/>
      <c r="C310" s="14"/>
      <c r="D310" s="22"/>
      <c r="E310" s="22"/>
      <c r="F310" s="15"/>
      <c r="G310" s="15"/>
      <c r="H310" s="15"/>
      <c r="I310" s="15"/>
      <c r="J310" s="15"/>
      <c r="K310" s="15"/>
      <c r="L310" s="17"/>
      <c r="M310" s="17"/>
      <c r="N310" s="14"/>
      <c r="O310" s="14"/>
      <c r="P310" s="14"/>
      <c r="Q310" s="14"/>
      <c r="R310" s="14"/>
      <c r="S310" s="14"/>
      <c r="T310" s="17"/>
      <c r="U310" s="14"/>
      <c r="V310" s="14"/>
      <c r="W310" s="14"/>
      <c r="X310" s="14"/>
      <c r="Y310" s="14"/>
      <c r="Z310" s="14"/>
      <c r="AA310" s="14"/>
      <c r="AB310" s="14"/>
    </row>
    <row r="311">
      <c r="B311" s="13"/>
      <c r="C311" s="14"/>
      <c r="D311" s="22"/>
      <c r="E311" s="22"/>
      <c r="F311" s="15"/>
      <c r="G311" s="15"/>
      <c r="H311" s="15"/>
      <c r="I311" s="15"/>
      <c r="J311" s="15"/>
      <c r="K311" s="15"/>
      <c r="L311" s="17"/>
      <c r="M311" s="17"/>
      <c r="N311" s="14"/>
      <c r="O311" s="14"/>
      <c r="P311" s="14"/>
      <c r="Q311" s="14"/>
      <c r="R311" s="14"/>
      <c r="S311" s="14"/>
      <c r="T311" s="17"/>
      <c r="U311" s="14"/>
      <c r="V311" s="14"/>
      <c r="W311" s="14"/>
      <c r="X311" s="14"/>
      <c r="Y311" s="14"/>
      <c r="Z311" s="14"/>
      <c r="AA311" s="14"/>
      <c r="AB311" s="14"/>
    </row>
    <row r="312">
      <c r="B312" s="13"/>
      <c r="C312" s="14"/>
      <c r="D312" s="22"/>
      <c r="E312" s="22"/>
      <c r="F312" s="15"/>
      <c r="G312" s="15"/>
      <c r="H312" s="15"/>
      <c r="I312" s="15"/>
      <c r="J312" s="15"/>
      <c r="K312" s="15"/>
      <c r="L312" s="17"/>
      <c r="M312" s="17"/>
      <c r="N312" s="14"/>
      <c r="O312" s="14"/>
      <c r="P312" s="14"/>
      <c r="Q312" s="14"/>
      <c r="R312" s="14"/>
      <c r="S312" s="14"/>
      <c r="T312" s="17"/>
      <c r="U312" s="14"/>
      <c r="V312" s="14"/>
      <c r="W312" s="14"/>
      <c r="X312" s="14"/>
      <c r="Y312" s="14"/>
      <c r="Z312" s="14"/>
      <c r="AA312" s="14"/>
      <c r="AB312" s="14"/>
    </row>
    <row r="313">
      <c r="B313" s="13"/>
      <c r="C313" s="14"/>
      <c r="D313" s="22"/>
      <c r="E313" s="22"/>
      <c r="F313" s="15"/>
      <c r="G313" s="15"/>
      <c r="H313" s="15"/>
      <c r="I313" s="15"/>
      <c r="J313" s="15"/>
      <c r="K313" s="15"/>
      <c r="L313" s="17"/>
      <c r="M313" s="17"/>
      <c r="N313" s="14"/>
      <c r="O313" s="14"/>
      <c r="P313" s="14"/>
      <c r="Q313" s="14"/>
      <c r="R313" s="14"/>
      <c r="S313" s="14"/>
      <c r="T313" s="17"/>
      <c r="U313" s="14"/>
      <c r="V313" s="14"/>
      <c r="W313" s="14"/>
      <c r="X313" s="14"/>
      <c r="Y313" s="14"/>
      <c r="Z313" s="14"/>
      <c r="AA313" s="14"/>
      <c r="AB313" s="14"/>
    </row>
    <row r="314">
      <c r="B314" s="13"/>
      <c r="C314" s="14"/>
      <c r="D314" s="22"/>
      <c r="E314" s="22"/>
      <c r="F314" s="15"/>
      <c r="G314" s="15"/>
      <c r="H314" s="15"/>
      <c r="I314" s="15"/>
      <c r="J314" s="15"/>
      <c r="K314" s="15"/>
      <c r="L314" s="17"/>
      <c r="M314" s="17"/>
      <c r="N314" s="14"/>
      <c r="O314" s="14"/>
      <c r="P314" s="14"/>
      <c r="Q314" s="14"/>
      <c r="R314" s="14"/>
      <c r="S314" s="14"/>
      <c r="T314" s="17"/>
      <c r="U314" s="14"/>
      <c r="V314" s="14"/>
      <c r="W314" s="14"/>
      <c r="X314" s="14"/>
      <c r="Y314" s="14"/>
      <c r="Z314" s="14"/>
      <c r="AA314" s="14"/>
      <c r="AB314" s="14"/>
    </row>
    <row r="315">
      <c r="B315" s="13"/>
      <c r="C315" s="14"/>
      <c r="D315" s="22"/>
      <c r="E315" s="22"/>
      <c r="F315" s="15"/>
      <c r="G315" s="15"/>
      <c r="H315" s="15"/>
      <c r="I315" s="15"/>
      <c r="J315" s="15"/>
      <c r="K315" s="15"/>
      <c r="L315" s="17"/>
      <c r="M315" s="17"/>
      <c r="N315" s="14"/>
      <c r="O315" s="14"/>
      <c r="P315" s="14"/>
      <c r="Q315" s="14"/>
      <c r="R315" s="14"/>
      <c r="S315" s="14"/>
      <c r="T315" s="17"/>
      <c r="U315" s="14"/>
      <c r="V315" s="14"/>
      <c r="W315" s="14"/>
      <c r="X315" s="14"/>
      <c r="Y315" s="14"/>
      <c r="Z315" s="14"/>
      <c r="AA315" s="14"/>
      <c r="AB315" s="14"/>
    </row>
    <row r="316">
      <c r="B316" s="13"/>
      <c r="C316" s="14"/>
      <c r="D316" s="22"/>
      <c r="E316" s="22"/>
      <c r="F316" s="15"/>
      <c r="G316" s="15"/>
      <c r="H316" s="15"/>
      <c r="I316" s="15"/>
      <c r="J316" s="15"/>
      <c r="K316" s="15"/>
      <c r="L316" s="17"/>
      <c r="M316" s="17"/>
      <c r="N316" s="14"/>
      <c r="O316" s="14"/>
      <c r="P316" s="14"/>
      <c r="Q316" s="14"/>
      <c r="R316" s="14"/>
      <c r="S316" s="14"/>
      <c r="T316" s="17"/>
      <c r="U316" s="14"/>
      <c r="V316" s="14"/>
      <c r="W316" s="14"/>
      <c r="X316" s="14"/>
      <c r="Y316" s="14"/>
      <c r="Z316" s="14"/>
      <c r="AA316" s="14"/>
      <c r="AB316" s="14"/>
    </row>
    <row r="317">
      <c r="B317" s="13"/>
      <c r="C317" s="14"/>
      <c r="D317" s="22"/>
      <c r="E317" s="22"/>
      <c r="F317" s="15"/>
      <c r="G317" s="15"/>
      <c r="H317" s="15"/>
      <c r="I317" s="15"/>
      <c r="J317" s="15"/>
      <c r="K317" s="15"/>
      <c r="L317" s="17"/>
      <c r="M317" s="17"/>
      <c r="N317" s="14"/>
      <c r="O317" s="14"/>
      <c r="P317" s="14"/>
      <c r="Q317" s="14"/>
      <c r="R317" s="14"/>
      <c r="S317" s="14"/>
      <c r="T317" s="17"/>
      <c r="U317" s="14"/>
      <c r="V317" s="14"/>
      <c r="W317" s="14"/>
      <c r="X317" s="14"/>
      <c r="Y317" s="14"/>
      <c r="Z317" s="14"/>
      <c r="AA317" s="14"/>
      <c r="AB317" s="14"/>
    </row>
    <row r="318">
      <c r="B318" s="13"/>
      <c r="C318" s="14"/>
      <c r="D318" s="22"/>
      <c r="E318" s="22"/>
      <c r="F318" s="15"/>
      <c r="G318" s="15"/>
      <c r="H318" s="15"/>
      <c r="I318" s="15"/>
      <c r="J318" s="15"/>
      <c r="K318" s="15"/>
      <c r="L318" s="17"/>
      <c r="M318" s="17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>
      <c r="B319" s="13"/>
      <c r="C319" s="14"/>
      <c r="D319" s="22"/>
      <c r="E319" s="22"/>
      <c r="F319" s="15"/>
      <c r="G319" s="15"/>
      <c r="H319" s="15"/>
      <c r="I319" s="15"/>
      <c r="J319" s="15"/>
      <c r="K319" s="15"/>
      <c r="L319" s="17"/>
      <c r="M319" s="17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>
      <c r="B320" s="13"/>
      <c r="C320" s="14"/>
      <c r="D320" s="22"/>
      <c r="E320" s="22"/>
      <c r="F320" s="15"/>
      <c r="G320" s="15"/>
      <c r="H320" s="15"/>
      <c r="I320" s="15"/>
      <c r="J320" s="15"/>
      <c r="K320" s="15"/>
      <c r="L320" s="17"/>
      <c r="M320" s="17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>
      <c r="B321" s="13"/>
      <c r="C321" s="14"/>
      <c r="D321" s="22"/>
      <c r="E321" s="22"/>
      <c r="F321" s="15"/>
      <c r="G321" s="15"/>
      <c r="H321" s="15"/>
      <c r="I321" s="15"/>
      <c r="J321" s="15"/>
      <c r="K321" s="15"/>
      <c r="L321" s="17"/>
      <c r="M321" s="17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>
      <c r="B322" s="13"/>
      <c r="C322" s="14"/>
      <c r="D322" s="22"/>
      <c r="E322" s="22"/>
      <c r="F322" s="15"/>
      <c r="G322" s="15"/>
      <c r="H322" s="15"/>
      <c r="I322" s="15"/>
      <c r="J322" s="15"/>
      <c r="K322" s="15"/>
      <c r="L322" s="17"/>
      <c r="M322" s="17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>
      <c r="B323" s="13"/>
      <c r="C323" s="14"/>
      <c r="D323" s="22"/>
      <c r="E323" s="22"/>
      <c r="F323" s="15"/>
      <c r="G323" s="15"/>
      <c r="H323" s="15"/>
      <c r="I323" s="15"/>
      <c r="J323" s="15"/>
      <c r="K323" s="15"/>
      <c r="L323" s="17"/>
      <c r="M323" s="17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>
      <c r="B324" s="13"/>
      <c r="C324" s="14"/>
      <c r="D324" s="22"/>
      <c r="E324" s="22"/>
      <c r="F324" s="15"/>
      <c r="G324" s="15"/>
      <c r="H324" s="15"/>
      <c r="I324" s="15"/>
      <c r="J324" s="15"/>
      <c r="K324" s="15"/>
      <c r="L324" s="17"/>
      <c r="M324" s="17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>
      <c r="B325" s="13"/>
      <c r="C325" s="14"/>
      <c r="D325" s="22"/>
      <c r="E325" s="22"/>
      <c r="F325" s="15"/>
      <c r="G325" s="15"/>
      <c r="H325" s="15"/>
      <c r="I325" s="15"/>
      <c r="J325" s="15"/>
      <c r="K325" s="15"/>
      <c r="L325" s="17"/>
      <c r="M325" s="17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>
      <c r="B326" s="13"/>
      <c r="C326" s="14"/>
      <c r="D326" s="22"/>
      <c r="E326" s="22"/>
      <c r="F326" s="15"/>
      <c r="G326" s="15"/>
      <c r="H326" s="15"/>
      <c r="I326" s="15"/>
      <c r="J326" s="15"/>
      <c r="K326" s="15"/>
      <c r="L326" s="17"/>
      <c r="M326" s="17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>
      <c r="B327" s="13"/>
      <c r="C327" s="14"/>
      <c r="D327" s="22"/>
      <c r="E327" s="22"/>
      <c r="F327" s="15"/>
      <c r="G327" s="15"/>
      <c r="H327" s="15"/>
      <c r="I327" s="15"/>
      <c r="J327" s="15"/>
      <c r="K327" s="15"/>
      <c r="L327" s="17"/>
      <c r="M327" s="17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>
      <c r="B328" s="13"/>
      <c r="C328" s="14"/>
      <c r="D328" s="22"/>
      <c r="E328" s="22"/>
      <c r="F328" s="15"/>
      <c r="G328" s="15"/>
      <c r="H328" s="15"/>
      <c r="I328" s="15"/>
      <c r="J328" s="15"/>
      <c r="K328" s="15"/>
      <c r="L328" s="17"/>
      <c r="M328" s="17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>
      <c r="B329" s="13"/>
      <c r="C329" s="14"/>
      <c r="D329" s="22"/>
      <c r="E329" s="22"/>
      <c r="F329" s="15"/>
      <c r="G329" s="15"/>
      <c r="H329" s="15"/>
      <c r="I329" s="15"/>
      <c r="J329" s="15"/>
      <c r="K329" s="15"/>
      <c r="L329" s="17"/>
      <c r="M329" s="17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>
      <c r="B330" s="13"/>
      <c r="C330" s="14"/>
      <c r="D330" s="22"/>
      <c r="E330" s="22"/>
      <c r="F330" s="15"/>
      <c r="G330" s="15"/>
      <c r="H330" s="15"/>
      <c r="I330" s="15"/>
      <c r="J330" s="15"/>
      <c r="K330" s="15"/>
      <c r="L330" s="17"/>
      <c r="M330" s="17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>
      <c r="B331" s="13"/>
      <c r="C331" s="14"/>
      <c r="D331" s="22"/>
      <c r="E331" s="22"/>
      <c r="F331" s="15"/>
      <c r="G331" s="15"/>
      <c r="H331" s="15"/>
      <c r="I331" s="15"/>
      <c r="J331" s="15"/>
      <c r="K331" s="15"/>
      <c r="L331" s="17"/>
      <c r="M331" s="17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>
      <c r="B332" s="13"/>
      <c r="C332" s="14"/>
      <c r="D332" s="22"/>
      <c r="E332" s="22"/>
      <c r="F332" s="15"/>
      <c r="G332" s="15"/>
      <c r="H332" s="15"/>
      <c r="I332" s="15"/>
      <c r="J332" s="15"/>
      <c r="K332" s="15"/>
      <c r="L332" s="17"/>
      <c r="M332" s="17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>
      <c r="B333" s="13"/>
      <c r="C333" s="14"/>
      <c r="D333" s="22"/>
      <c r="E333" s="22"/>
      <c r="F333" s="15"/>
      <c r="G333" s="15"/>
      <c r="H333" s="15"/>
      <c r="I333" s="15"/>
      <c r="J333" s="15"/>
      <c r="K333" s="15"/>
      <c r="L333" s="17"/>
      <c r="M333" s="17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>
      <c r="B334" s="13"/>
      <c r="C334" s="14"/>
      <c r="D334" s="22"/>
      <c r="E334" s="22"/>
      <c r="F334" s="15"/>
      <c r="G334" s="15"/>
      <c r="H334" s="15"/>
      <c r="I334" s="15"/>
      <c r="J334" s="15"/>
      <c r="K334" s="15"/>
      <c r="L334" s="17"/>
      <c r="M334" s="17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>
      <c r="B335" s="13"/>
      <c r="C335" s="14"/>
      <c r="D335" s="22"/>
      <c r="E335" s="22"/>
      <c r="F335" s="15"/>
      <c r="G335" s="15"/>
      <c r="H335" s="15"/>
      <c r="I335" s="15"/>
      <c r="J335" s="15"/>
      <c r="K335" s="15"/>
      <c r="L335" s="17"/>
      <c r="M335" s="17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>
      <c r="B336" s="13"/>
      <c r="C336" s="14"/>
      <c r="D336" s="22"/>
      <c r="E336" s="22"/>
      <c r="F336" s="15"/>
      <c r="G336" s="15"/>
      <c r="H336" s="15"/>
      <c r="I336" s="15"/>
      <c r="J336" s="15"/>
      <c r="K336" s="15"/>
      <c r="L336" s="17"/>
      <c r="M336" s="17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>
      <c r="B337" s="13"/>
      <c r="C337" s="14"/>
      <c r="D337" s="22"/>
      <c r="E337" s="22"/>
      <c r="F337" s="15"/>
      <c r="G337" s="15"/>
      <c r="H337" s="15"/>
      <c r="I337" s="15"/>
      <c r="J337" s="15"/>
      <c r="K337" s="15"/>
      <c r="L337" s="17"/>
      <c r="M337" s="17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>
      <c r="B338" s="13"/>
      <c r="C338" s="14"/>
      <c r="D338" s="22"/>
      <c r="E338" s="22"/>
      <c r="F338" s="15"/>
      <c r="G338" s="15"/>
      <c r="H338" s="15"/>
      <c r="I338" s="15"/>
      <c r="J338" s="15"/>
      <c r="K338" s="15"/>
      <c r="L338" s="17"/>
      <c r="M338" s="17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>
      <c r="B339" s="13"/>
      <c r="C339" s="14"/>
      <c r="D339" s="22"/>
      <c r="E339" s="22"/>
      <c r="F339" s="15"/>
      <c r="G339" s="15"/>
      <c r="H339" s="15"/>
      <c r="I339" s="15"/>
      <c r="J339" s="15"/>
      <c r="K339" s="15"/>
      <c r="L339" s="17"/>
      <c r="M339" s="17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>
      <c r="B340" s="13"/>
      <c r="C340" s="14"/>
      <c r="D340" s="22"/>
      <c r="E340" s="22"/>
      <c r="F340" s="15"/>
      <c r="G340" s="15"/>
      <c r="H340" s="15"/>
      <c r="I340" s="15"/>
      <c r="J340" s="15"/>
      <c r="K340" s="15"/>
      <c r="L340" s="17"/>
      <c r="M340" s="17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>
      <c r="B341" s="13"/>
      <c r="C341" s="14"/>
      <c r="D341" s="22"/>
      <c r="E341" s="22"/>
      <c r="F341" s="15"/>
      <c r="G341" s="15"/>
      <c r="H341" s="15"/>
      <c r="I341" s="15"/>
      <c r="J341" s="15"/>
      <c r="K341" s="15"/>
      <c r="L341" s="17"/>
      <c r="M341" s="17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>
      <c r="B342" s="13"/>
      <c r="C342" s="14"/>
      <c r="D342" s="22"/>
      <c r="E342" s="22"/>
      <c r="F342" s="15"/>
      <c r="G342" s="15"/>
      <c r="H342" s="15"/>
      <c r="I342" s="15"/>
      <c r="J342" s="15"/>
      <c r="K342" s="15"/>
      <c r="L342" s="17"/>
      <c r="M342" s="17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>
      <c r="B343" s="13"/>
      <c r="C343" s="14"/>
      <c r="D343" s="22"/>
      <c r="E343" s="22"/>
      <c r="F343" s="15"/>
      <c r="G343" s="15"/>
      <c r="H343" s="15"/>
      <c r="I343" s="15"/>
      <c r="J343" s="15"/>
      <c r="K343" s="15"/>
      <c r="L343" s="17"/>
      <c r="M343" s="17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>
      <c r="B344" s="13"/>
      <c r="C344" s="14"/>
      <c r="D344" s="22"/>
      <c r="E344" s="22"/>
      <c r="F344" s="15"/>
      <c r="G344" s="15"/>
      <c r="H344" s="15"/>
      <c r="I344" s="15"/>
      <c r="J344" s="15"/>
      <c r="K344" s="15"/>
      <c r="L344" s="17"/>
      <c r="M344" s="17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>
      <c r="B345" s="13"/>
      <c r="C345" s="14"/>
      <c r="D345" s="22"/>
      <c r="E345" s="22"/>
      <c r="F345" s="15"/>
      <c r="G345" s="15"/>
      <c r="H345" s="15"/>
      <c r="I345" s="15"/>
      <c r="J345" s="15"/>
      <c r="K345" s="15"/>
      <c r="L345" s="17"/>
      <c r="M345" s="17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>
      <c r="B346" s="13"/>
      <c r="C346" s="14"/>
      <c r="D346" s="22"/>
      <c r="E346" s="22"/>
      <c r="F346" s="15"/>
      <c r="G346" s="15"/>
      <c r="H346" s="15"/>
      <c r="I346" s="15"/>
      <c r="J346" s="15"/>
      <c r="K346" s="15"/>
      <c r="L346" s="17"/>
      <c r="M346" s="17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>
      <c r="B347" s="13"/>
      <c r="C347" s="14"/>
      <c r="D347" s="22"/>
      <c r="E347" s="22"/>
      <c r="F347" s="15"/>
      <c r="G347" s="15"/>
      <c r="H347" s="15"/>
      <c r="I347" s="15"/>
      <c r="J347" s="15"/>
      <c r="K347" s="15"/>
      <c r="L347" s="17"/>
      <c r="M347" s="17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>
      <c r="B348" s="13"/>
      <c r="C348" s="14"/>
      <c r="D348" s="22"/>
      <c r="E348" s="22"/>
      <c r="F348" s="15"/>
      <c r="G348" s="15"/>
      <c r="H348" s="15"/>
      <c r="I348" s="15"/>
      <c r="J348" s="15"/>
      <c r="K348" s="15"/>
      <c r="L348" s="17"/>
      <c r="M348" s="17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>
      <c r="B349" s="13"/>
      <c r="C349" s="14"/>
      <c r="D349" s="22"/>
      <c r="E349" s="22"/>
      <c r="F349" s="15"/>
      <c r="G349" s="15"/>
      <c r="H349" s="15"/>
      <c r="I349" s="15"/>
      <c r="J349" s="15"/>
      <c r="K349" s="15"/>
      <c r="L349" s="17"/>
      <c r="M349" s="17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>
      <c r="B350" s="13"/>
      <c r="C350" s="14"/>
      <c r="D350" s="22"/>
      <c r="E350" s="22"/>
      <c r="F350" s="15"/>
      <c r="G350" s="15"/>
      <c r="H350" s="15"/>
      <c r="I350" s="15"/>
      <c r="J350" s="15"/>
      <c r="K350" s="15"/>
      <c r="L350" s="17"/>
      <c r="M350" s="17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>
      <c r="B351" s="13"/>
      <c r="C351" s="14"/>
      <c r="D351" s="22"/>
      <c r="E351" s="22"/>
      <c r="F351" s="15"/>
      <c r="G351" s="15"/>
      <c r="H351" s="15"/>
      <c r="I351" s="15"/>
      <c r="J351" s="15"/>
      <c r="K351" s="15"/>
      <c r="L351" s="17"/>
      <c r="M351" s="17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>
      <c r="B352" s="13"/>
      <c r="C352" s="14"/>
      <c r="D352" s="22"/>
      <c r="E352" s="22"/>
      <c r="F352" s="15"/>
      <c r="G352" s="15"/>
      <c r="H352" s="15"/>
      <c r="I352" s="15"/>
      <c r="J352" s="15"/>
      <c r="K352" s="15"/>
      <c r="L352" s="17"/>
      <c r="M352" s="17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>
      <c r="B353" s="13"/>
      <c r="C353" s="14"/>
      <c r="D353" s="22"/>
      <c r="E353" s="22"/>
      <c r="F353" s="15"/>
      <c r="G353" s="15"/>
      <c r="H353" s="15"/>
      <c r="I353" s="15"/>
      <c r="J353" s="15"/>
      <c r="K353" s="15"/>
      <c r="L353" s="17"/>
      <c r="M353" s="17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>
      <c r="B354" s="13"/>
      <c r="C354" s="14"/>
      <c r="D354" s="22"/>
      <c r="E354" s="22"/>
      <c r="F354" s="15"/>
      <c r="G354" s="15"/>
      <c r="H354" s="15"/>
      <c r="I354" s="15"/>
      <c r="J354" s="15"/>
      <c r="K354" s="15"/>
      <c r="L354" s="17"/>
      <c r="M354" s="17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>
      <c r="B355" s="13"/>
      <c r="C355" s="14"/>
      <c r="D355" s="22"/>
      <c r="E355" s="22"/>
      <c r="F355" s="15"/>
      <c r="G355" s="15"/>
      <c r="H355" s="15"/>
      <c r="I355" s="15"/>
      <c r="J355" s="15"/>
      <c r="K355" s="15"/>
      <c r="L355" s="17"/>
      <c r="M355" s="17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>
      <c r="B356" s="13"/>
      <c r="C356" s="14"/>
      <c r="D356" s="22"/>
      <c r="E356" s="22"/>
      <c r="F356" s="15"/>
      <c r="G356" s="15"/>
      <c r="H356" s="15"/>
      <c r="I356" s="15"/>
      <c r="J356" s="15"/>
      <c r="K356" s="15"/>
      <c r="L356" s="17"/>
      <c r="M356" s="17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>
      <c r="B357" s="13"/>
      <c r="C357" s="14"/>
      <c r="D357" s="22"/>
      <c r="E357" s="22"/>
      <c r="F357" s="15"/>
      <c r="G357" s="15"/>
      <c r="H357" s="15"/>
      <c r="I357" s="15"/>
      <c r="J357" s="15"/>
      <c r="K357" s="15"/>
      <c r="L357" s="17"/>
      <c r="M357" s="17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>
      <c r="B358" s="13"/>
      <c r="C358" s="14"/>
      <c r="D358" s="22"/>
      <c r="E358" s="22"/>
      <c r="F358" s="15"/>
      <c r="G358" s="15"/>
      <c r="H358" s="15"/>
      <c r="I358" s="15"/>
      <c r="J358" s="15"/>
      <c r="K358" s="15"/>
      <c r="L358" s="17"/>
      <c r="M358" s="17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>
      <c r="B359" s="13"/>
      <c r="C359" s="14"/>
      <c r="D359" s="22"/>
      <c r="E359" s="22"/>
      <c r="F359" s="15"/>
      <c r="G359" s="15"/>
      <c r="H359" s="15"/>
      <c r="I359" s="15"/>
      <c r="J359" s="15"/>
      <c r="K359" s="15"/>
      <c r="L359" s="17"/>
      <c r="M359" s="17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>
      <c r="B360" s="13"/>
      <c r="C360" s="14"/>
      <c r="D360" s="22"/>
      <c r="E360" s="22"/>
      <c r="F360" s="15"/>
      <c r="G360" s="15"/>
      <c r="H360" s="15"/>
      <c r="I360" s="15"/>
      <c r="J360" s="15"/>
      <c r="K360" s="15"/>
      <c r="L360" s="17"/>
      <c r="M360" s="17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>
      <c r="B361" s="13"/>
      <c r="C361" s="14"/>
      <c r="D361" s="22"/>
      <c r="E361" s="22"/>
      <c r="F361" s="15"/>
      <c r="G361" s="15"/>
      <c r="H361" s="15"/>
      <c r="I361" s="15"/>
      <c r="J361" s="15"/>
      <c r="K361" s="15"/>
      <c r="L361" s="17"/>
      <c r="M361" s="17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>
      <c r="B362" s="13"/>
      <c r="C362" s="14"/>
      <c r="D362" s="22"/>
      <c r="E362" s="22"/>
      <c r="F362" s="15"/>
      <c r="G362" s="15"/>
      <c r="H362" s="15"/>
      <c r="I362" s="15"/>
      <c r="J362" s="15"/>
      <c r="K362" s="15"/>
      <c r="L362" s="17"/>
      <c r="M362" s="17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>
      <c r="B363" s="13"/>
      <c r="C363" s="14"/>
      <c r="D363" s="22"/>
      <c r="E363" s="22"/>
      <c r="F363" s="15"/>
      <c r="G363" s="15"/>
      <c r="H363" s="15"/>
      <c r="I363" s="15"/>
      <c r="J363" s="15"/>
      <c r="K363" s="15"/>
      <c r="L363" s="17"/>
      <c r="M363" s="17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>
      <c r="B364" s="13"/>
      <c r="C364" s="14"/>
      <c r="D364" s="22"/>
      <c r="E364" s="22"/>
      <c r="F364" s="15"/>
      <c r="G364" s="15"/>
      <c r="H364" s="15"/>
      <c r="I364" s="15"/>
      <c r="J364" s="15"/>
      <c r="K364" s="15"/>
      <c r="L364" s="17"/>
      <c r="M364" s="17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>
      <c r="B365" s="13"/>
      <c r="C365" s="14"/>
      <c r="D365" s="22"/>
      <c r="E365" s="22"/>
      <c r="F365" s="15"/>
      <c r="G365" s="15"/>
      <c r="H365" s="15"/>
      <c r="I365" s="15"/>
      <c r="J365" s="15"/>
      <c r="K365" s="15"/>
      <c r="L365" s="17"/>
      <c r="M365" s="17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>
      <c r="B366" s="13"/>
      <c r="C366" s="14"/>
      <c r="D366" s="22"/>
      <c r="E366" s="22"/>
      <c r="F366" s="15"/>
      <c r="G366" s="15"/>
      <c r="H366" s="15"/>
      <c r="I366" s="15"/>
      <c r="J366" s="15"/>
      <c r="K366" s="15"/>
      <c r="L366" s="17"/>
      <c r="M366" s="17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>
      <c r="B367" s="13"/>
      <c r="C367" s="14"/>
      <c r="D367" s="22"/>
      <c r="E367" s="22"/>
      <c r="F367" s="15"/>
      <c r="G367" s="15"/>
      <c r="H367" s="15"/>
      <c r="I367" s="15"/>
      <c r="J367" s="15"/>
      <c r="K367" s="15"/>
      <c r="L367" s="17"/>
      <c r="M367" s="17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>
      <c r="B368" s="13"/>
      <c r="C368" s="14"/>
      <c r="D368" s="22"/>
      <c r="E368" s="22"/>
      <c r="F368" s="15"/>
      <c r="G368" s="15"/>
      <c r="H368" s="15"/>
      <c r="I368" s="15"/>
      <c r="J368" s="15"/>
      <c r="K368" s="15"/>
      <c r="L368" s="17"/>
      <c r="M368" s="17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>
      <c r="B369" s="13"/>
      <c r="C369" s="14"/>
      <c r="D369" s="22"/>
      <c r="E369" s="22"/>
      <c r="F369" s="15"/>
      <c r="G369" s="15"/>
      <c r="H369" s="15"/>
      <c r="I369" s="15"/>
      <c r="J369" s="15"/>
      <c r="K369" s="15"/>
      <c r="L369" s="17"/>
      <c r="M369" s="17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>
      <c r="B370" s="13"/>
      <c r="C370" s="14"/>
      <c r="D370" s="22"/>
      <c r="E370" s="22"/>
      <c r="F370" s="15"/>
      <c r="G370" s="15"/>
      <c r="H370" s="15"/>
      <c r="I370" s="15"/>
      <c r="J370" s="15"/>
      <c r="K370" s="15"/>
      <c r="L370" s="17"/>
      <c r="M370" s="17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>
      <c r="B371" s="13"/>
      <c r="C371" s="14"/>
      <c r="D371" s="22"/>
      <c r="E371" s="22"/>
      <c r="F371" s="15"/>
      <c r="G371" s="15"/>
      <c r="H371" s="15"/>
      <c r="I371" s="15"/>
      <c r="J371" s="15"/>
      <c r="K371" s="15"/>
      <c r="L371" s="17"/>
      <c r="M371" s="17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>
      <c r="B372" s="13"/>
      <c r="C372" s="14"/>
      <c r="D372" s="22"/>
      <c r="E372" s="22"/>
      <c r="F372" s="15"/>
      <c r="G372" s="15"/>
      <c r="H372" s="15"/>
      <c r="I372" s="15"/>
      <c r="J372" s="15"/>
      <c r="K372" s="15"/>
      <c r="L372" s="17"/>
      <c r="M372" s="17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>
      <c r="B373" s="13"/>
      <c r="C373" s="14"/>
      <c r="D373" s="22"/>
      <c r="E373" s="22"/>
      <c r="F373" s="15"/>
      <c r="G373" s="15"/>
      <c r="H373" s="15"/>
      <c r="I373" s="15"/>
      <c r="J373" s="15"/>
      <c r="K373" s="15"/>
      <c r="L373" s="17"/>
      <c r="M373" s="17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>
      <c r="B374" s="13"/>
      <c r="C374" s="14"/>
      <c r="D374" s="22"/>
      <c r="E374" s="22"/>
      <c r="F374" s="15"/>
      <c r="G374" s="15"/>
      <c r="H374" s="15"/>
      <c r="I374" s="15"/>
      <c r="J374" s="15"/>
      <c r="K374" s="15"/>
      <c r="L374" s="17"/>
      <c r="M374" s="17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>
      <c r="B375" s="13"/>
      <c r="C375" s="14"/>
      <c r="D375" s="22"/>
      <c r="E375" s="22"/>
      <c r="F375" s="15"/>
      <c r="G375" s="15"/>
      <c r="H375" s="15"/>
      <c r="I375" s="15"/>
      <c r="J375" s="15"/>
      <c r="K375" s="15"/>
      <c r="L375" s="17"/>
      <c r="M375" s="17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>
      <c r="B376" s="13"/>
      <c r="C376" s="14"/>
      <c r="D376" s="22"/>
      <c r="E376" s="22"/>
      <c r="F376" s="15"/>
      <c r="G376" s="15"/>
      <c r="H376" s="15"/>
      <c r="I376" s="15"/>
      <c r="J376" s="15"/>
      <c r="K376" s="15"/>
      <c r="L376" s="17"/>
      <c r="M376" s="17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>
      <c r="B377" s="13"/>
      <c r="C377" s="14"/>
      <c r="D377" s="22"/>
      <c r="E377" s="22"/>
      <c r="F377" s="15"/>
      <c r="G377" s="15"/>
      <c r="H377" s="15"/>
      <c r="I377" s="15"/>
      <c r="J377" s="15"/>
      <c r="K377" s="15"/>
      <c r="L377" s="17"/>
      <c r="M377" s="17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>
      <c r="B378" s="13"/>
      <c r="C378" s="14"/>
      <c r="D378" s="22"/>
      <c r="E378" s="22"/>
      <c r="F378" s="15"/>
      <c r="G378" s="15"/>
      <c r="H378" s="15"/>
      <c r="I378" s="15"/>
      <c r="J378" s="15"/>
      <c r="K378" s="15"/>
      <c r="L378" s="17"/>
      <c r="M378" s="17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>
      <c r="B379" s="13"/>
      <c r="C379" s="14"/>
      <c r="D379" s="22"/>
      <c r="E379" s="22"/>
      <c r="F379" s="15"/>
      <c r="G379" s="15"/>
      <c r="H379" s="15"/>
      <c r="I379" s="15"/>
      <c r="J379" s="15"/>
      <c r="K379" s="15"/>
      <c r="L379" s="17"/>
      <c r="M379" s="17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>
      <c r="B380" s="13"/>
      <c r="C380" s="14"/>
      <c r="D380" s="22"/>
      <c r="E380" s="22"/>
      <c r="F380" s="15"/>
      <c r="G380" s="15"/>
      <c r="H380" s="15"/>
      <c r="I380" s="15"/>
      <c r="J380" s="15"/>
      <c r="K380" s="15"/>
      <c r="L380" s="17"/>
      <c r="M380" s="17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>
      <c r="B381" s="13"/>
      <c r="C381" s="14"/>
      <c r="D381" s="22"/>
      <c r="E381" s="22"/>
      <c r="F381" s="15"/>
      <c r="G381" s="15"/>
      <c r="H381" s="15"/>
      <c r="I381" s="15"/>
      <c r="J381" s="15"/>
      <c r="K381" s="15"/>
      <c r="L381" s="17"/>
      <c r="M381" s="17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>
      <c r="B382" s="13"/>
      <c r="C382" s="14"/>
      <c r="D382" s="22"/>
      <c r="E382" s="22"/>
      <c r="F382" s="15"/>
      <c r="G382" s="15"/>
      <c r="H382" s="15"/>
      <c r="I382" s="15"/>
      <c r="J382" s="15"/>
      <c r="K382" s="15"/>
      <c r="L382" s="17"/>
      <c r="M382" s="17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>
      <c r="B383" s="13"/>
      <c r="C383" s="14"/>
      <c r="D383" s="22"/>
      <c r="E383" s="22"/>
      <c r="F383" s="15"/>
      <c r="G383" s="15"/>
      <c r="H383" s="15"/>
      <c r="I383" s="15"/>
      <c r="J383" s="15"/>
      <c r="K383" s="15"/>
      <c r="L383" s="17"/>
      <c r="M383" s="17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>
      <c r="B384" s="13"/>
      <c r="C384" s="14"/>
      <c r="D384" s="22"/>
      <c r="E384" s="22"/>
      <c r="F384" s="15"/>
      <c r="G384" s="15"/>
      <c r="H384" s="15"/>
      <c r="I384" s="15"/>
      <c r="J384" s="15"/>
      <c r="K384" s="15"/>
      <c r="L384" s="17"/>
      <c r="M384" s="17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>
      <c r="B385" s="13"/>
      <c r="C385" s="14"/>
      <c r="D385" s="22"/>
      <c r="E385" s="22"/>
      <c r="F385" s="15"/>
      <c r="G385" s="15"/>
      <c r="H385" s="15"/>
      <c r="I385" s="15"/>
      <c r="J385" s="15"/>
      <c r="K385" s="15"/>
      <c r="L385" s="17"/>
      <c r="M385" s="17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>
      <c r="B386" s="13"/>
      <c r="C386" s="14"/>
      <c r="D386" s="22"/>
      <c r="E386" s="22"/>
      <c r="F386" s="15"/>
      <c r="G386" s="15"/>
      <c r="H386" s="15"/>
      <c r="I386" s="15"/>
      <c r="J386" s="15"/>
      <c r="K386" s="15"/>
      <c r="L386" s="17"/>
      <c r="M386" s="17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>
      <c r="B387" s="13"/>
      <c r="C387" s="14"/>
      <c r="D387" s="22"/>
      <c r="E387" s="22"/>
      <c r="F387" s="15"/>
      <c r="G387" s="15"/>
      <c r="H387" s="15"/>
      <c r="I387" s="15"/>
      <c r="J387" s="15"/>
      <c r="K387" s="15"/>
      <c r="L387" s="17"/>
      <c r="M387" s="17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>
      <c r="B388" s="13"/>
      <c r="C388" s="14"/>
      <c r="D388" s="22"/>
      <c r="E388" s="22"/>
      <c r="F388" s="15"/>
      <c r="G388" s="15"/>
      <c r="H388" s="15"/>
      <c r="I388" s="15"/>
      <c r="J388" s="15"/>
      <c r="K388" s="15"/>
      <c r="L388" s="17"/>
      <c r="M388" s="17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>
      <c r="B389" s="13"/>
      <c r="C389" s="14"/>
      <c r="D389" s="22"/>
      <c r="E389" s="22"/>
      <c r="F389" s="15"/>
      <c r="G389" s="15"/>
      <c r="H389" s="15"/>
      <c r="I389" s="15"/>
      <c r="J389" s="15"/>
      <c r="K389" s="15"/>
      <c r="L389" s="17"/>
      <c r="M389" s="17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>
      <c r="B390" s="13"/>
      <c r="C390" s="14"/>
      <c r="D390" s="22"/>
      <c r="E390" s="22"/>
      <c r="F390" s="15"/>
      <c r="G390" s="15"/>
      <c r="H390" s="15"/>
      <c r="I390" s="15"/>
      <c r="J390" s="15"/>
      <c r="K390" s="15"/>
      <c r="L390" s="17"/>
      <c r="M390" s="17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>
      <c r="B391" s="13"/>
      <c r="C391" s="14"/>
      <c r="D391" s="22"/>
      <c r="E391" s="22"/>
      <c r="F391" s="15"/>
      <c r="G391" s="15"/>
      <c r="H391" s="15"/>
      <c r="I391" s="15"/>
      <c r="J391" s="15"/>
      <c r="K391" s="15"/>
      <c r="L391" s="17"/>
      <c r="M391" s="17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>
      <c r="B392" s="13"/>
      <c r="C392" s="14"/>
      <c r="D392" s="14"/>
      <c r="E392" s="14"/>
      <c r="F392" s="14"/>
      <c r="G392" s="14"/>
      <c r="H392" s="14"/>
      <c r="I392" s="14"/>
      <c r="J392" s="14"/>
      <c r="K392" s="14"/>
      <c r="L392" s="17"/>
      <c r="M392" s="17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7"/>
      <c r="M393" s="17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>
      <c r="B394" s="13"/>
      <c r="C394" s="14"/>
      <c r="D394" s="14"/>
      <c r="E394" s="14"/>
      <c r="F394" s="14"/>
      <c r="G394" s="14"/>
      <c r="H394" s="14"/>
      <c r="I394" s="14"/>
      <c r="J394" s="14"/>
      <c r="K394" s="14"/>
      <c r="L394" s="17"/>
      <c r="M394" s="17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7"/>
      <c r="M395" s="17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>
      <c r="B396" s="13"/>
      <c r="C396" s="14"/>
      <c r="D396" s="14"/>
      <c r="E396" s="14"/>
      <c r="F396" s="14"/>
      <c r="G396" s="14"/>
      <c r="H396" s="14"/>
      <c r="I396" s="14"/>
      <c r="J396" s="14"/>
      <c r="K396" s="14"/>
      <c r="L396" s="17"/>
      <c r="M396" s="17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7"/>
      <c r="M397" s="17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>
      <c r="B398" s="13"/>
      <c r="C398" s="14"/>
      <c r="D398" s="14"/>
      <c r="E398" s="14"/>
      <c r="F398" s="14"/>
      <c r="G398" s="14"/>
      <c r="H398" s="14"/>
      <c r="I398" s="14"/>
      <c r="J398" s="14"/>
      <c r="K398" s="14"/>
      <c r="L398" s="17"/>
      <c r="M398" s="17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7"/>
      <c r="M399" s="17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>
      <c r="B400" s="13"/>
      <c r="C400" s="14"/>
      <c r="D400" s="14"/>
      <c r="E400" s="14"/>
      <c r="F400" s="14"/>
      <c r="G400" s="14"/>
      <c r="H400" s="14"/>
      <c r="I400" s="14"/>
      <c r="J400" s="14"/>
      <c r="K400" s="14"/>
      <c r="L400" s="17"/>
      <c r="M400" s="17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7"/>
      <c r="M401" s="17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>
      <c r="B402" s="13"/>
      <c r="C402" s="14"/>
      <c r="D402" s="14"/>
      <c r="E402" s="14"/>
      <c r="F402" s="14"/>
      <c r="G402" s="14"/>
      <c r="H402" s="14"/>
      <c r="I402" s="14"/>
      <c r="J402" s="14"/>
      <c r="K402" s="14"/>
      <c r="L402" s="17"/>
      <c r="M402" s="17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7"/>
      <c r="M403" s="17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>
      <c r="B404" s="13"/>
      <c r="C404" s="14"/>
      <c r="D404" s="14"/>
      <c r="E404" s="14"/>
      <c r="F404" s="14"/>
      <c r="G404" s="14"/>
      <c r="H404" s="14"/>
      <c r="I404" s="14"/>
      <c r="J404" s="14"/>
      <c r="K404" s="14"/>
      <c r="L404" s="17"/>
      <c r="M404" s="17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7"/>
      <c r="M405" s="17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>
      <c r="B406" s="13"/>
      <c r="C406" s="14"/>
      <c r="D406" s="14"/>
      <c r="E406" s="14"/>
      <c r="F406" s="14"/>
      <c r="G406" s="14"/>
      <c r="H406" s="14"/>
      <c r="I406" s="14"/>
      <c r="J406" s="14"/>
      <c r="K406" s="14"/>
      <c r="L406" s="17"/>
      <c r="M406" s="17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7"/>
      <c r="M407" s="17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>
      <c r="B408" s="13"/>
      <c r="C408" s="14"/>
      <c r="D408" s="14"/>
      <c r="E408" s="14"/>
      <c r="F408" s="14"/>
      <c r="G408" s="14"/>
      <c r="H408" s="14"/>
      <c r="I408" s="14"/>
      <c r="J408" s="14"/>
      <c r="K408" s="14"/>
      <c r="L408" s="17"/>
      <c r="M408" s="17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7"/>
      <c r="M409" s="17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>
      <c r="B410" s="13"/>
      <c r="C410" s="14"/>
      <c r="D410" s="14"/>
      <c r="E410" s="14"/>
      <c r="F410" s="14"/>
      <c r="G410" s="14"/>
      <c r="H410" s="14"/>
      <c r="I410" s="14"/>
      <c r="J410" s="14"/>
      <c r="K410" s="14"/>
      <c r="L410" s="17"/>
      <c r="M410" s="17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7"/>
      <c r="M411" s="17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>
      <c r="B412" s="13"/>
      <c r="C412" s="14"/>
      <c r="D412" s="14"/>
      <c r="E412" s="14"/>
      <c r="F412" s="14"/>
      <c r="G412" s="14"/>
      <c r="H412" s="14"/>
      <c r="I412" s="14"/>
      <c r="J412" s="14"/>
      <c r="K412" s="14"/>
      <c r="L412" s="17"/>
      <c r="M412" s="17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7"/>
      <c r="M413" s="17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>
      <c r="B414" s="13"/>
      <c r="C414" s="14"/>
      <c r="D414" s="14"/>
      <c r="E414" s="14"/>
      <c r="F414" s="14"/>
      <c r="G414" s="14"/>
      <c r="H414" s="14"/>
      <c r="I414" s="14"/>
      <c r="J414" s="14"/>
      <c r="K414" s="14"/>
      <c r="L414" s="17"/>
      <c r="M414" s="17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7"/>
      <c r="M415" s="17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>
      <c r="B416" s="13"/>
      <c r="C416" s="14"/>
      <c r="D416" s="14"/>
      <c r="E416" s="14"/>
      <c r="F416" s="14"/>
      <c r="G416" s="14"/>
      <c r="H416" s="14"/>
      <c r="I416" s="14"/>
      <c r="J416" s="14"/>
      <c r="K416" s="14"/>
      <c r="L416" s="17"/>
      <c r="M416" s="17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7"/>
      <c r="M417" s="17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>
      <c r="B418" s="13"/>
      <c r="C418" s="14"/>
      <c r="D418" s="14"/>
      <c r="E418" s="14"/>
      <c r="F418" s="14"/>
      <c r="G418" s="14"/>
      <c r="H418" s="14"/>
      <c r="I418" s="14"/>
      <c r="J418" s="14"/>
      <c r="K418" s="14"/>
      <c r="L418" s="17"/>
      <c r="M418" s="17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7"/>
      <c r="M419" s="17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>
      <c r="B420" s="13"/>
      <c r="C420" s="14"/>
      <c r="D420" s="14"/>
      <c r="E420" s="14"/>
      <c r="F420" s="14"/>
      <c r="G420" s="14"/>
      <c r="H420" s="14"/>
      <c r="I420" s="14"/>
      <c r="J420" s="14"/>
      <c r="K420" s="14"/>
      <c r="L420" s="17"/>
      <c r="M420" s="17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7"/>
      <c r="M421" s="17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>
      <c r="B422" s="13"/>
      <c r="C422" s="14"/>
      <c r="D422" s="14"/>
      <c r="E422" s="14"/>
      <c r="F422" s="14"/>
      <c r="G422" s="14"/>
      <c r="H422" s="14"/>
      <c r="I422" s="14"/>
      <c r="J422" s="14"/>
      <c r="K422" s="14"/>
      <c r="L422" s="17"/>
      <c r="M422" s="17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7"/>
      <c r="M423" s="17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>
      <c r="B424" s="13"/>
      <c r="C424" s="14"/>
      <c r="D424" s="14"/>
      <c r="E424" s="14"/>
      <c r="F424" s="14"/>
      <c r="G424" s="14"/>
      <c r="H424" s="14"/>
      <c r="I424" s="14"/>
      <c r="J424" s="14"/>
      <c r="K424" s="14"/>
      <c r="L424" s="17"/>
      <c r="M424" s="17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7"/>
      <c r="M425" s="17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>
      <c r="B426" s="13"/>
      <c r="C426" s="14"/>
      <c r="D426" s="14"/>
      <c r="E426" s="14"/>
      <c r="F426" s="14"/>
      <c r="G426" s="14"/>
      <c r="H426" s="14"/>
      <c r="I426" s="14"/>
      <c r="J426" s="14"/>
      <c r="K426" s="14"/>
      <c r="L426" s="17"/>
      <c r="M426" s="17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7"/>
      <c r="M427" s="17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7"/>
      <c r="M428" s="17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7"/>
      <c r="M429" s="17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7"/>
      <c r="M430" s="17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7"/>
      <c r="M431" s="17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7"/>
      <c r="M432" s="17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7"/>
      <c r="M433" s="17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>
      <c r="B434" s="13"/>
      <c r="C434" s="14"/>
      <c r="D434" s="14"/>
      <c r="E434" s="14"/>
      <c r="F434" s="14"/>
      <c r="G434" s="14"/>
      <c r="H434" s="14"/>
      <c r="I434" s="14"/>
      <c r="J434" s="14"/>
      <c r="K434" s="14"/>
      <c r="L434" s="17"/>
      <c r="M434" s="17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7"/>
      <c r="M435" s="17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>
      <c r="B436" s="13"/>
      <c r="C436" s="14"/>
      <c r="D436" s="14"/>
      <c r="E436" s="14"/>
      <c r="F436" s="14"/>
      <c r="G436" s="14"/>
      <c r="H436" s="14"/>
      <c r="I436" s="14"/>
      <c r="J436" s="14"/>
      <c r="K436" s="14"/>
      <c r="L436" s="17"/>
      <c r="M436" s="17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7"/>
      <c r="M437" s="17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>
      <c r="B438" s="13"/>
      <c r="C438" s="14"/>
      <c r="D438" s="14"/>
      <c r="E438" s="14"/>
      <c r="F438" s="14"/>
      <c r="G438" s="14"/>
      <c r="H438" s="14"/>
      <c r="I438" s="14"/>
      <c r="J438" s="14"/>
      <c r="K438" s="14"/>
      <c r="L438" s="17"/>
      <c r="M438" s="17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7"/>
      <c r="M439" s="17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>
      <c r="B440" s="13"/>
      <c r="C440" s="14"/>
      <c r="D440" s="14"/>
      <c r="E440" s="14"/>
      <c r="F440" s="14"/>
      <c r="G440" s="14"/>
      <c r="H440" s="14"/>
      <c r="I440" s="14"/>
      <c r="J440" s="14"/>
      <c r="K440" s="14"/>
      <c r="L440" s="17"/>
      <c r="M440" s="17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7"/>
      <c r="M441" s="17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>
      <c r="B442" s="13"/>
      <c r="C442" s="14"/>
      <c r="D442" s="14"/>
      <c r="E442" s="14"/>
      <c r="F442" s="14"/>
      <c r="G442" s="14"/>
      <c r="H442" s="14"/>
      <c r="I442" s="14"/>
      <c r="J442" s="14"/>
      <c r="K442" s="14"/>
      <c r="L442" s="17"/>
      <c r="M442" s="17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>
      <c r="B443" s="13"/>
      <c r="C443" s="14"/>
      <c r="D443" s="14"/>
      <c r="E443" s="14"/>
      <c r="F443" s="14"/>
      <c r="G443" s="14"/>
      <c r="H443" s="14"/>
      <c r="I443" s="14"/>
      <c r="J443" s="14"/>
      <c r="K443" s="14"/>
      <c r="L443" s="17"/>
      <c r="M443" s="17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>
      <c r="B444" s="13"/>
      <c r="C444" s="14"/>
      <c r="D444" s="14"/>
      <c r="E444" s="14"/>
      <c r="F444" s="14"/>
      <c r="G444" s="14"/>
      <c r="H444" s="14"/>
      <c r="I444" s="14"/>
      <c r="J444" s="14"/>
      <c r="K444" s="14"/>
      <c r="L444" s="17"/>
      <c r="M444" s="17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>
      <c r="B445" s="13"/>
      <c r="C445" s="14"/>
      <c r="D445" s="14"/>
      <c r="E445" s="14"/>
      <c r="F445" s="14"/>
      <c r="G445" s="14"/>
      <c r="H445" s="14"/>
      <c r="I445" s="14"/>
      <c r="J445" s="14"/>
      <c r="K445" s="14"/>
      <c r="L445" s="17"/>
      <c r="M445" s="17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>
      <c r="B446" s="13"/>
      <c r="C446" s="14"/>
      <c r="D446" s="14"/>
      <c r="E446" s="14"/>
      <c r="F446" s="14"/>
      <c r="G446" s="14"/>
      <c r="H446" s="14"/>
      <c r="I446" s="14"/>
      <c r="J446" s="14"/>
      <c r="K446" s="14"/>
      <c r="L446" s="17"/>
      <c r="M446" s="17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>
      <c r="B447" s="13"/>
      <c r="C447" s="14"/>
      <c r="D447" s="14"/>
      <c r="E447" s="14"/>
      <c r="F447" s="14"/>
      <c r="G447" s="14"/>
      <c r="H447" s="14"/>
      <c r="I447" s="14"/>
      <c r="J447" s="14"/>
      <c r="K447" s="14"/>
      <c r="L447" s="17"/>
      <c r="M447" s="17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>
      <c r="B448" s="13"/>
      <c r="C448" s="14"/>
      <c r="D448" s="14"/>
      <c r="E448" s="14"/>
      <c r="F448" s="14"/>
      <c r="G448" s="14"/>
      <c r="H448" s="14"/>
      <c r="I448" s="14"/>
      <c r="J448" s="14"/>
      <c r="K448" s="14"/>
      <c r="L448" s="17"/>
      <c r="M448" s="17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>
      <c r="B449" s="13"/>
      <c r="C449" s="14"/>
      <c r="D449" s="14"/>
      <c r="E449" s="14"/>
      <c r="F449" s="14"/>
      <c r="G449" s="14"/>
      <c r="H449" s="14"/>
      <c r="I449" s="14"/>
      <c r="J449" s="14"/>
      <c r="K449" s="14"/>
      <c r="L449" s="17"/>
      <c r="M449" s="17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>
      <c r="B450" s="13"/>
      <c r="C450" s="14"/>
      <c r="D450" s="14"/>
      <c r="E450" s="14"/>
      <c r="F450" s="14"/>
      <c r="G450" s="14"/>
      <c r="H450" s="14"/>
      <c r="I450" s="14"/>
      <c r="J450" s="14"/>
      <c r="K450" s="14"/>
      <c r="L450" s="17"/>
      <c r="M450" s="17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>
      <c r="B451" s="13"/>
      <c r="C451" s="14"/>
      <c r="D451" s="14"/>
      <c r="E451" s="14"/>
      <c r="F451" s="14"/>
      <c r="G451" s="14"/>
      <c r="H451" s="14"/>
      <c r="I451" s="14"/>
      <c r="J451" s="14"/>
      <c r="K451" s="14"/>
      <c r="L451" s="17"/>
      <c r="M451" s="17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>
      <c r="B452" s="13"/>
      <c r="C452" s="14"/>
      <c r="D452" s="14"/>
      <c r="E452" s="14"/>
      <c r="F452" s="14"/>
      <c r="G452" s="14"/>
      <c r="H452" s="14"/>
      <c r="I452" s="14"/>
      <c r="J452" s="14"/>
      <c r="K452" s="14"/>
      <c r="L452" s="17"/>
      <c r="M452" s="17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>
      <c r="B453" s="13"/>
      <c r="C453" s="14"/>
      <c r="D453" s="14"/>
      <c r="E453" s="14"/>
      <c r="F453" s="14"/>
      <c r="G453" s="14"/>
      <c r="H453" s="14"/>
      <c r="I453" s="14"/>
      <c r="J453" s="14"/>
      <c r="K453" s="14"/>
      <c r="L453" s="17"/>
      <c r="M453" s="17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>
      <c r="B454" s="13"/>
      <c r="C454" s="14"/>
      <c r="D454" s="14"/>
      <c r="E454" s="14"/>
      <c r="F454" s="14"/>
      <c r="G454" s="14"/>
      <c r="H454" s="14"/>
      <c r="I454" s="14"/>
      <c r="J454" s="14"/>
      <c r="K454" s="14"/>
      <c r="L454" s="17"/>
      <c r="M454" s="17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>
      <c r="B455" s="13"/>
      <c r="C455" s="14"/>
      <c r="D455" s="14"/>
      <c r="E455" s="14"/>
      <c r="F455" s="14"/>
      <c r="G455" s="14"/>
      <c r="H455" s="14"/>
      <c r="I455" s="14"/>
      <c r="J455" s="14"/>
      <c r="K455" s="14"/>
      <c r="L455" s="17"/>
      <c r="M455" s="17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>
      <c r="B456" s="13"/>
      <c r="C456" s="14"/>
      <c r="D456" s="14"/>
      <c r="E456" s="14"/>
      <c r="F456" s="14"/>
      <c r="G456" s="14"/>
      <c r="H456" s="14"/>
      <c r="I456" s="14"/>
      <c r="J456" s="14"/>
      <c r="K456" s="14"/>
      <c r="L456" s="17"/>
      <c r="M456" s="17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>
      <c r="B457" s="13"/>
      <c r="C457" s="14"/>
      <c r="D457" s="14"/>
      <c r="E457" s="14"/>
      <c r="F457" s="14"/>
      <c r="G457" s="14"/>
      <c r="H457" s="14"/>
      <c r="I457" s="14"/>
      <c r="J457" s="14"/>
      <c r="K457" s="14"/>
      <c r="L457" s="17"/>
      <c r="M457" s="17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>
      <c r="B458" s="13"/>
      <c r="C458" s="14"/>
      <c r="D458" s="14"/>
      <c r="E458" s="14"/>
      <c r="F458" s="14"/>
      <c r="G458" s="14"/>
      <c r="H458" s="14"/>
      <c r="I458" s="14"/>
      <c r="J458" s="14"/>
      <c r="K458" s="14"/>
      <c r="L458" s="17"/>
      <c r="M458" s="17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>
      <c r="B459" s="13"/>
      <c r="C459" s="14"/>
      <c r="D459" s="14"/>
      <c r="E459" s="14"/>
      <c r="F459" s="14"/>
      <c r="G459" s="14"/>
      <c r="H459" s="14"/>
      <c r="I459" s="14"/>
      <c r="J459" s="14"/>
      <c r="K459" s="14"/>
      <c r="L459" s="17"/>
      <c r="M459" s="17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>
      <c r="B460" s="13"/>
      <c r="C460" s="14"/>
      <c r="D460" s="14"/>
      <c r="E460" s="14"/>
      <c r="F460" s="14"/>
      <c r="G460" s="14"/>
      <c r="H460" s="14"/>
      <c r="I460" s="14"/>
      <c r="J460" s="14"/>
      <c r="K460" s="14"/>
      <c r="L460" s="17"/>
      <c r="M460" s="17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>
      <c r="B461" s="13"/>
      <c r="C461" s="14"/>
      <c r="D461" s="14"/>
      <c r="E461" s="14"/>
      <c r="F461" s="14"/>
      <c r="G461" s="14"/>
      <c r="H461" s="14"/>
      <c r="I461" s="14"/>
      <c r="J461" s="14"/>
      <c r="K461" s="14"/>
      <c r="L461" s="17"/>
      <c r="M461" s="17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>
      <c r="B462" s="13"/>
      <c r="C462" s="14"/>
      <c r="D462" s="14"/>
      <c r="E462" s="14"/>
      <c r="F462" s="14"/>
      <c r="G462" s="14"/>
      <c r="H462" s="14"/>
      <c r="I462" s="14"/>
      <c r="J462" s="14"/>
      <c r="K462" s="14"/>
      <c r="L462" s="17"/>
      <c r="M462" s="17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>
      <c r="B463" s="13"/>
      <c r="C463" s="14"/>
      <c r="D463" s="14"/>
      <c r="E463" s="14"/>
      <c r="F463" s="14"/>
      <c r="G463" s="14"/>
      <c r="H463" s="14"/>
      <c r="I463" s="14"/>
      <c r="J463" s="14"/>
      <c r="K463" s="14"/>
      <c r="L463" s="17"/>
      <c r="M463" s="17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>
      <c r="B464" s="13"/>
      <c r="C464" s="14"/>
      <c r="D464" s="14"/>
      <c r="E464" s="14"/>
      <c r="F464" s="14"/>
      <c r="G464" s="14"/>
      <c r="H464" s="14"/>
      <c r="I464" s="14"/>
      <c r="J464" s="14"/>
      <c r="K464" s="14"/>
      <c r="L464" s="17"/>
      <c r="M464" s="17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>
      <c r="B465" s="13"/>
      <c r="C465" s="14"/>
      <c r="D465" s="14"/>
      <c r="E465" s="14"/>
      <c r="F465" s="14"/>
      <c r="G465" s="14"/>
      <c r="H465" s="14"/>
      <c r="I465" s="14"/>
      <c r="J465" s="14"/>
      <c r="K465" s="14"/>
      <c r="L465" s="17"/>
      <c r="M465" s="17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>
      <c r="B466" s="13"/>
      <c r="C466" s="14"/>
      <c r="D466" s="14"/>
      <c r="E466" s="14"/>
      <c r="F466" s="14"/>
      <c r="G466" s="14"/>
      <c r="H466" s="14"/>
      <c r="I466" s="14"/>
      <c r="J466" s="14"/>
      <c r="K466" s="14"/>
      <c r="L466" s="17"/>
      <c r="M466" s="17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>
      <c r="B467" s="13"/>
      <c r="C467" s="14"/>
      <c r="D467" s="14"/>
      <c r="E467" s="14"/>
      <c r="F467" s="14"/>
      <c r="G467" s="14"/>
      <c r="H467" s="14"/>
      <c r="I467" s="14"/>
      <c r="J467" s="14"/>
      <c r="K467" s="14"/>
      <c r="L467" s="17"/>
      <c r="M467" s="17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>
      <c r="B468" s="13"/>
      <c r="C468" s="14"/>
      <c r="D468" s="14"/>
      <c r="E468" s="14"/>
      <c r="F468" s="14"/>
      <c r="G468" s="14"/>
      <c r="H468" s="14"/>
      <c r="I468" s="14"/>
      <c r="J468" s="14"/>
      <c r="K468" s="14"/>
      <c r="L468" s="17"/>
      <c r="M468" s="17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>
      <c r="B469" s="13"/>
      <c r="C469" s="14"/>
      <c r="D469" s="14"/>
      <c r="E469" s="14"/>
      <c r="F469" s="14"/>
      <c r="G469" s="14"/>
      <c r="H469" s="14"/>
      <c r="I469" s="14"/>
      <c r="J469" s="14"/>
      <c r="K469" s="14"/>
      <c r="L469" s="17"/>
      <c r="M469" s="17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>
      <c r="B470" s="13"/>
      <c r="C470" s="14"/>
      <c r="D470" s="14"/>
      <c r="E470" s="14"/>
      <c r="F470" s="14"/>
      <c r="G470" s="14"/>
      <c r="H470" s="14"/>
      <c r="I470" s="14"/>
      <c r="J470" s="14"/>
      <c r="K470" s="14"/>
      <c r="L470" s="17"/>
      <c r="M470" s="17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>
      <c r="B471" s="13"/>
      <c r="C471" s="14"/>
      <c r="D471" s="14"/>
      <c r="E471" s="14"/>
      <c r="F471" s="14"/>
      <c r="G471" s="14"/>
      <c r="H471" s="14"/>
      <c r="I471" s="14"/>
      <c r="J471" s="14"/>
      <c r="K471" s="14"/>
      <c r="L471" s="17"/>
      <c r="M471" s="17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>
      <c r="B472" s="13"/>
      <c r="C472" s="14"/>
      <c r="D472" s="14"/>
      <c r="E472" s="14"/>
      <c r="F472" s="14"/>
      <c r="G472" s="14"/>
      <c r="H472" s="14"/>
      <c r="I472" s="14"/>
      <c r="J472" s="14"/>
      <c r="K472" s="14"/>
      <c r="L472" s="17"/>
      <c r="M472" s="17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>
      <c r="B473" s="13"/>
      <c r="C473" s="14"/>
      <c r="D473" s="14"/>
      <c r="E473" s="14"/>
      <c r="F473" s="14"/>
      <c r="G473" s="14"/>
      <c r="H473" s="14"/>
      <c r="I473" s="14"/>
      <c r="J473" s="14"/>
      <c r="K473" s="14"/>
      <c r="L473" s="17"/>
      <c r="M473" s="17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>
      <c r="B474" s="13"/>
      <c r="C474" s="14"/>
      <c r="D474" s="14"/>
      <c r="E474" s="14"/>
      <c r="F474" s="14"/>
      <c r="G474" s="14"/>
      <c r="H474" s="14"/>
      <c r="I474" s="14"/>
      <c r="J474" s="14"/>
      <c r="K474" s="14"/>
      <c r="L474" s="17"/>
      <c r="M474" s="17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>
      <c r="B475" s="13"/>
      <c r="C475" s="14"/>
      <c r="D475" s="14"/>
      <c r="E475" s="14"/>
      <c r="F475" s="14"/>
      <c r="G475" s="14"/>
      <c r="H475" s="14"/>
      <c r="I475" s="14"/>
      <c r="J475" s="14"/>
      <c r="K475" s="14"/>
      <c r="L475" s="17"/>
      <c r="M475" s="17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>
      <c r="B476" s="13"/>
      <c r="C476" s="14"/>
      <c r="D476" s="14"/>
      <c r="E476" s="14"/>
      <c r="F476" s="14"/>
      <c r="G476" s="14"/>
      <c r="H476" s="14"/>
      <c r="I476" s="14"/>
      <c r="J476" s="14"/>
      <c r="K476" s="14"/>
      <c r="L476" s="17"/>
      <c r="M476" s="17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>
      <c r="B477" s="13"/>
      <c r="C477" s="14"/>
      <c r="D477" s="14"/>
      <c r="E477" s="14"/>
      <c r="F477" s="14"/>
      <c r="G477" s="14"/>
      <c r="H477" s="14"/>
      <c r="I477" s="14"/>
      <c r="J477" s="14"/>
      <c r="K477" s="14"/>
      <c r="L477" s="17"/>
      <c r="M477" s="17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>
      <c r="B478" s="13"/>
      <c r="C478" s="14"/>
      <c r="D478" s="14"/>
      <c r="E478" s="14"/>
      <c r="F478" s="14"/>
      <c r="G478" s="14"/>
      <c r="H478" s="14"/>
      <c r="I478" s="14"/>
      <c r="J478" s="14"/>
      <c r="K478" s="14"/>
      <c r="L478" s="17"/>
      <c r="M478" s="17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>
      <c r="B479" s="13"/>
      <c r="C479" s="14"/>
      <c r="D479" s="14"/>
      <c r="E479" s="14"/>
      <c r="F479" s="14"/>
      <c r="G479" s="14"/>
      <c r="H479" s="14"/>
      <c r="I479" s="14"/>
      <c r="J479" s="14"/>
      <c r="K479" s="14"/>
      <c r="L479" s="17"/>
      <c r="M479" s="17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>
      <c r="B480" s="13"/>
      <c r="C480" s="14"/>
      <c r="D480" s="14"/>
      <c r="E480" s="14"/>
      <c r="F480" s="14"/>
      <c r="G480" s="14"/>
      <c r="H480" s="14"/>
      <c r="I480" s="14"/>
      <c r="J480" s="14"/>
      <c r="K480" s="14"/>
      <c r="L480" s="17"/>
      <c r="M480" s="17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>
      <c r="B481" s="13"/>
      <c r="C481" s="14"/>
      <c r="D481" s="14"/>
      <c r="E481" s="14"/>
      <c r="F481" s="14"/>
      <c r="G481" s="14"/>
      <c r="H481" s="14"/>
      <c r="I481" s="14"/>
      <c r="J481" s="14"/>
      <c r="K481" s="14"/>
      <c r="L481" s="17"/>
      <c r="M481" s="17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7"/>
      <c r="M482" s="17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>
      <c r="B483" s="13"/>
      <c r="C483" s="14"/>
      <c r="D483" s="14"/>
      <c r="E483" s="14"/>
      <c r="F483" s="14"/>
      <c r="G483" s="14"/>
      <c r="H483" s="14"/>
      <c r="I483" s="14"/>
      <c r="J483" s="14"/>
      <c r="K483" s="14"/>
      <c r="L483" s="17"/>
      <c r="M483" s="17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>
      <c r="B484" s="13"/>
      <c r="C484" s="14"/>
      <c r="D484" s="14"/>
      <c r="E484" s="14"/>
      <c r="F484" s="14"/>
      <c r="G484" s="14"/>
      <c r="H484" s="14"/>
      <c r="I484" s="14"/>
      <c r="J484" s="14"/>
      <c r="K484" s="14"/>
      <c r="L484" s="17"/>
      <c r="M484" s="17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>
      <c r="B485" s="13"/>
      <c r="C485" s="14"/>
      <c r="D485" s="14"/>
      <c r="E485" s="14"/>
      <c r="F485" s="14"/>
      <c r="G485" s="14"/>
      <c r="H485" s="14"/>
      <c r="I485" s="14"/>
      <c r="J485" s="14"/>
      <c r="K485" s="14"/>
      <c r="L485" s="17"/>
      <c r="M485" s="17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>
      <c r="B486" s="13"/>
      <c r="C486" s="14"/>
      <c r="D486" s="14"/>
      <c r="E486" s="14"/>
      <c r="F486" s="14"/>
      <c r="G486" s="14"/>
      <c r="H486" s="14"/>
      <c r="I486" s="14"/>
      <c r="J486" s="14"/>
      <c r="K486" s="14"/>
      <c r="L486" s="17"/>
      <c r="M486" s="17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>
      <c r="B487" s="13"/>
      <c r="C487" s="14"/>
      <c r="D487" s="14"/>
      <c r="E487" s="14"/>
      <c r="F487" s="14"/>
      <c r="G487" s="14"/>
      <c r="H487" s="14"/>
      <c r="I487" s="14"/>
      <c r="J487" s="14"/>
      <c r="K487" s="14"/>
      <c r="L487" s="17"/>
      <c r="M487" s="17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>
      <c r="B488" s="13"/>
      <c r="C488" s="14"/>
      <c r="D488" s="14"/>
      <c r="E488" s="14"/>
      <c r="F488" s="14"/>
      <c r="G488" s="14"/>
      <c r="H488" s="14"/>
      <c r="I488" s="14"/>
      <c r="J488" s="14"/>
      <c r="K488" s="14"/>
      <c r="L488" s="17"/>
      <c r="M488" s="17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>
      <c r="B489" s="13"/>
      <c r="C489" s="14"/>
      <c r="D489" s="14"/>
      <c r="E489" s="14"/>
      <c r="F489" s="14"/>
      <c r="G489" s="14"/>
      <c r="H489" s="14"/>
      <c r="I489" s="14"/>
      <c r="J489" s="14"/>
      <c r="K489" s="14"/>
      <c r="L489" s="17"/>
      <c r="M489" s="17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>
      <c r="B490" s="13"/>
      <c r="C490" s="14"/>
      <c r="D490" s="14"/>
      <c r="E490" s="14"/>
      <c r="F490" s="14"/>
      <c r="G490" s="14"/>
      <c r="H490" s="14"/>
      <c r="I490" s="14"/>
      <c r="J490" s="14"/>
      <c r="K490" s="14"/>
      <c r="L490" s="17"/>
      <c r="M490" s="17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>
      <c r="B491" s="13"/>
      <c r="C491" s="14"/>
      <c r="D491" s="14"/>
      <c r="E491" s="14"/>
      <c r="F491" s="14"/>
      <c r="G491" s="14"/>
      <c r="H491" s="14"/>
      <c r="I491" s="14"/>
      <c r="J491" s="14"/>
      <c r="K491" s="14"/>
      <c r="L491" s="17"/>
      <c r="M491" s="17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>
      <c r="B492" s="13"/>
      <c r="C492" s="14"/>
      <c r="D492" s="14"/>
      <c r="E492" s="14"/>
      <c r="F492" s="14"/>
      <c r="G492" s="14"/>
      <c r="H492" s="14"/>
      <c r="I492" s="14"/>
      <c r="J492" s="14"/>
      <c r="K492" s="14"/>
      <c r="L492" s="17"/>
      <c r="M492" s="17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>
      <c r="B493" s="13"/>
      <c r="C493" s="14"/>
      <c r="D493" s="14"/>
      <c r="E493" s="14"/>
      <c r="F493" s="14"/>
      <c r="G493" s="14"/>
      <c r="H493" s="14"/>
      <c r="I493" s="14"/>
      <c r="J493" s="14"/>
      <c r="K493" s="14"/>
      <c r="L493" s="17"/>
      <c r="M493" s="17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>
      <c r="B494" s="13"/>
      <c r="C494" s="14"/>
      <c r="D494" s="14"/>
      <c r="E494" s="14"/>
      <c r="F494" s="14"/>
      <c r="G494" s="14"/>
      <c r="H494" s="14"/>
      <c r="I494" s="14"/>
      <c r="J494" s="14"/>
      <c r="K494" s="14"/>
      <c r="L494" s="17"/>
      <c r="M494" s="17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>
      <c r="B495" s="13"/>
      <c r="C495" s="14"/>
      <c r="D495" s="14"/>
      <c r="E495" s="14"/>
      <c r="F495" s="14"/>
      <c r="G495" s="14"/>
      <c r="H495" s="14"/>
      <c r="I495" s="14"/>
      <c r="J495" s="14"/>
      <c r="K495" s="14"/>
      <c r="L495" s="17"/>
      <c r="M495" s="17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>
      <c r="B496" s="13"/>
      <c r="C496" s="14"/>
      <c r="D496" s="14"/>
      <c r="E496" s="14"/>
      <c r="F496" s="14"/>
      <c r="G496" s="14"/>
      <c r="H496" s="14"/>
      <c r="I496" s="14"/>
      <c r="J496" s="14"/>
      <c r="K496" s="14"/>
      <c r="L496" s="17"/>
      <c r="M496" s="17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>
      <c r="B497" s="13"/>
      <c r="C497" s="14"/>
      <c r="D497" s="14"/>
      <c r="E497" s="14"/>
      <c r="F497" s="14"/>
      <c r="G497" s="14"/>
      <c r="H497" s="14"/>
      <c r="I497" s="14"/>
      <c r="J497" s="14"/>
      <c r="K497" s="14"/>
      <c r="L497" s="17"/>
      <c r="M497" s="17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>
      <c r="B498" s="13"/>
      <c r="C498" s="14"/>
      <c r="D498" s="14"/>
      <c r="E498" s="14"/>
      <c r="F498" s="14"/>
      <c r="G498" s="14"/>
      <c r="H498" s="14"/>
      <c r="I498" s="14"/>
      <c r="J498" s="14"/>
      <c r="K498" s="14"/>
      <c r="L498" s="17"/>
      <c r="M498" s="17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>
      <c r="B499" s="13"/>
      <c r="C499" s="14"/>
      <c r="D499" s="14"/>
      <c r="E499" s="14"/>
      <c r="F499" s="14"/>
      <c r="G499" s="14"/>
      <c r="H499" s="14"/>
      <c r="I499" s="14"/>
      <c r="J499" s="14"/>
      <c r="K499" s="14"/>
      <c r="L499" s="17"/>
      <c r="M499" s="17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>
      <c r="B500" s="13"/>
      <c r="C500" s="14"/>
      <c r="D500" s="14"/>
      <c r="E500" s="14"/>
      <c r="F500" s="14"/>
      <c r="G500" s="14"/>
      <c r="H500" s="14"/>
      <c r="I500" s="14"/>
      <c r="J500" s="14"/>
      <c r="K500" s="14"/>
      <c r="L500" s="17"/>
      <c r="M500" s="17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>
      <c r="B501" s="13"/>
      <c r="C501" s="14"/>
      <c r="D501" s="14"/>
      <c r="E501" s="14"/>
      <c r="F501" s="14"/>
      <c r="G501" s="14"/>
      <c r="H501" s="14"/>
      <c r="I501" s="14"/>
      <c r="J501" s="14"/>
      <c r="K501" s="14"/>
      <c r="L501" s="17"/>
      <c r="M501" s="17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>
      <c r="B502" s="13"/>
      <c r="C502" s="14"/>
      <c r="D502" s="14"/>
      <c r="E502" s="14"/>
      <c r="F502" s="14"/>
      <c r="G502" s="14"/>
      <c r="H502" s="14"/>
      <c r="I502" s="14"/>
      <c r="J502" s="14"/>
      <c r="K502" s="14"/>
      <c r="L502" s="17"/>
      <c r="M502" s="17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>
      <c r="B503" s="13"/>
      <c r="C503" s="14"/>
      <c r="D503" s="14"/>
      <c r="E503" s="14"/>
      <c r="F503" s="14"/>
      <c r="G503" s="14"/>
      <c r="H503" s="14"/>
      <c r="I503" s="14"/>
      <c r="J503" s="14"/>
      <c r="K503" s="14"/>
      <c r="L503" s="17"/>
      <c r="M503" s="17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7"/>
      <c r="M504" s="17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>
      <c r="B505" s="13"/>
      <c r="C505" s="14"/>
      <c r="D505" s="14"/>
      <c r="E505" s="14"/>
      <c r="F505" s="14"/>
      <c r="G505" s="14"/>
      <c r="H505" s="14"/>
      <c r="I505" s="14"/>
      <c r="J505" s="14"/>
      <c r="K505" s="14"/>
      <c r="L505" s="17"/>
      <c r="M505" s="17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>
      <c r="B506" s="13"/>
      <c r="C506" s="14"/>
      <c r="D506" s="14"/>
      <c r="E506" s="14"/>
      <c r="F506" s="14"/>
      <c r="G506" s="14"/>
      <c r="H506" s="14"/>
      <c r="I506" s="14"/>
      <c r="J506" s="14"/>
      <c r="K506" s="14"/>
      <c r="L506" s="17"/>
      <c r="M506" s="17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>
      <c r="B507" s="13"/>
      <c r="C507" s="14"/>
      <c r="D507" s="14"/>
      <c r="E507" s="14"/>
      <c r="F507" s="14"/>
      <c r="G507" s="14"/>
      <c r="H507" s="14"/>
      <c r="I507" s="14"/>
      <c r="J507" s="14"/>
      <c r="K507" s="14"/>
      <c r="L507" s="17"/>
      <c r="M507" s="17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>
      <c r="B508" s="13"/>
      <c r="C508" s="14"/>
      <c r="D508" s="14"/>
      <c r="E508" s="14"/>
      <c r="F508" s="14"/>
      <c r="G508" s="14"/>
      <c r="H508" s="14"/>
      <c r="I508" s="14"/>
      <c r="J508" s="14"/>
      <c r="K508" s="14"/>
      <c r="L508" s="17"/>
      <c r="M508" s="17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>
      <c r="B509" s="13"/>
      <c r="C509" s="14"/>
      <c r="D509" s="14"/>
      <c r="E509" s="14"/>
      <c r="F509" s="14"/>
      <c r="G509" s="14"/>
      <c r="H509" s="14"/>
      <c r="I509" s="14"/>
      <c r="J509" s="14"/>
      <c r="K509" s="14"/>
      <c r="L509" s="17"/>
      <c r="M509" s="17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>
      <c r="B510" s="13"/>
      <c r="C510" s="14"/>
      <c r="D510" s="14"/>
      <c r="E510" s="14"/>
      <c r="F510" s="14"/>
      <c r="G510" s="14"/>
      <c r="H510" s="14"/>
      <c r="I510" s="14"/>
      <c r="J510" s="14"/>
      <c r="K510" s="14"/>
      <c r="L510" s="17"/>
      <c r="M510" s="17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>
      <c r="B511" s="13"/>
      <c r="C511" s="14"/>
      <c r="D511" s="14"/>
      <c r="E511" s="14"/>
      <c r="F511" s="14"/>
      <c r="G511" s="14"/>
      <c r="H511" s="14"/>
      <c r="I511" s="14"/>
      <c r="J511" s="14"/>
      <c r="K511" s="14"/>
      <c r="L511" s="17"/>
      <c r="M511" s="17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>
      <c r="B512" s="13"/>
      <c r="C512" s="14"/>
      <c r="D512" s="14"/>
      <c r="E512" s="14"/>
      <c r="F512" s="14"/>
      <c r="G512" s="14"/>
      <c r="H512" s="14"/>
      <c r="I512" s="14"/>
      <c r="J512" s="14"/>
      <c r="K512" s="14"/>
      <c r="L512" s="17"/>
      <c r="M512" s="17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>
      <c r="B513" s="13"/>
      <c r="C513" s="14"/>
      <c r="D513" s="14"/>
      <c r="E513" s="14"/>
      <c r="F513" s="14"/>
      <c r="G513" s="14"/>
      <c r="H513" s="14"/>
      <c r="I513" s="14"/>
      <c r="J513" s="14"/>
      <c r="K513" s="14"/>
      <c r="L513" s="17"/>
      <c r="M513" s="17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7"/>
      <c r="M514" s="17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>
      <c r="B515" s="13"/>
      <c r="C515" s="14"/>
      <c r="D515" s="14"/>
      <c r="E515" s="14"/>
      <c r="F515" s="14"/>
      <c r="G515" s="14"/>
      <c r="H515" s="14"/>
      <c r="I515" s="14"/>
      <c r="J515" s="14"/>
      <c r="K515" s="14"/>
      <c r="L515" s="17"/>
      <c r="M515" s="17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>
      <c r="B516" s="13"/>
      <c r="C516" s="14"/>
      <c r="D516" s="14"/>
      <c r="E516" s="14"/>
      <c r="F516" s="14"/>
      <c r="G516" s="14"/>
      <c r="H516" s="14"/>
      <c r="I516" s="14"/>
      <c r="J516" s="14"/>
      <c r="K516" s="14"/>
      <c r="L516" s="17"/>
      <c r="M516" s="17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>
      <c r="B517" s="13"/>
      <c r="C517" s="14"/>
      <c r="D517" s="14"/>
      <c r="E517" s="14"/>
      <c r="F517" s="14"/>
      <c r="G517" s="14"/>
      <c r="H517" s="14"/>
      <c r="I517" s="14"/>
      <c r="J517" s="14"/>
      <c r="K517" s="14"/>
      <c r="L517" s="17"/>
      <c r="M517" s="17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>
      <c r="B518" s="13"/>
      <c r="C518" s="14"/>
      <c r="D518" s="14"/>
      <c r="E518" s="14"/>
      <c r="F518" s="14"/>
      <c r="G518" s="14"/>
      <c r="H518" s="14"/>
      <c r="I518" s="14"/>
      <c r="J518" s="14"/>
      <c r="K518" s="14"/>
      <c r="L518" s="17"/>
      <c r="M518" s="17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>
      <c r="B519" s="13"/>
      <c r="C519" s="14"/>
      <c r="D519" s="14"/>
      <c r="E519" s="14"/>
      <c r="F519" s="14"/>
      <c r="G519" s="14"/>
      <c r="H519" s="14"/>
      <c r="I519" s="14"/>
      <c r="J519" s="14"/>
      <c r="K519" s="14"/>
      <c r="L519" s="17"/>
      <c r="M519" s="17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>
      <c r="B520" s="13"/>
      <c r="C520" s="14"/>
      <c r="D520" s="14"/>
      <c r="E520" s="14"/>
      <c r="F520" s="14"/>
      <c r="G520" s="14"/>
      <c r="H520" s="14"/>
      <c r="I520" s="14"/>
      <c r="J520" s="14"/>
      <c r="K520" s="14"/>
      <c r="L520" s="17"/>
      <c r="M520" s="17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>
      <c r="B521" s="13"/>
      <c r="C521" s="14"/>
      <c r="D521" s="14"/>
      <c r="E521" s="14"/>
      <c r="F521" s="14"/>
      <c r="G521" s="14"/>
      <c r="H521" s="14"/>
      <c r="I521" s="14"/>
      <c r="J521" s="14"/>
      <c r="K521" s="14"/>
      <c r="L521" s="17"/>
      <c r="M521" s="17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>
      <c r="B522" s="13"/>
      <c r="C522" s="14"/>
      <c r="D522" s="14"/>
      <c r="E522" s="14"/>
      <c r="F522" s="14"/>
      <c r="G522" s="14"/>
      <c r="H522" s="14"/>
      <c r="I522" s="14"/>
      <c r="J522" s="14"/>
      <c r="K522" s="14"/>
      <c r="L522" s="17"/>
      <c r="M522" s="17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>
      <c r="B523" s="13"/>
      <c r="C523" s="14"/>
      <c r="D523" s="14"/>
      <c r="E523" s="14"/>
      <c r="F523" s="14"/>
      <c r="G523" s="14"/>
      <c r="H523" s="14"/>
      <c r="I523" s="14"/>
      <c r="J523" s="14"/>
      <c r="K523" s="14"/>
      <c r="L523" s="17"/>
      <c r="M523" s="17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>
      <c r="B524" s="13"/>
      <c r="C524" s="14"/>
      <c r="D524" s="14"/>
      <c r="E524" s="14"/>
      <c r="F524" s="14"/>
      <c r="G524" s="14"/>
      <c r="H524" s="14"/>
      <c r="I524" s="14"/>
      <c r="J524" s="14"/>
      <c r="K524" s="14"/>
      <c r="L524" s="17"/>
      <c r="M524" s="17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>
      <c r="B525" s="13"/>
      <c r="C525" s="14"/>
      <c r="D525" s="14"/>
      <c r="E525" s="14"/>
      <c r="F525" s="14"/>
      <c r="G525" s="14"/>
      <c r="H525" s="14"/>
      <c r="I525" s="14"/>
      <c r="J525" s="14"/>
      <c r="K525" s="14"/>
      <c r="L525" s="17"/>
      <c r="M525" s="17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>
      <c r="B526" s="13"/>
      <c r="C526" s="14"/>
      <c r="D526" s="14"/>
      <c r="E526" s="14"/>
      <c r="F526" s="14"/>
      <c r="G526" s="14"/>
      <c r="H526" s="14"/>
      <c r="I526" s="14"/>
      <c r="J526" s="14"/>
      <c r="K526" s="14"/>
      <c r="L526" s="17"/>
      <c r="M526" s="17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>
      <c r="B527" s="13"/>
      <c r="C527" s="14"/>
      <c r="D527" s="14"/>
      <c r="E527" s="14"/>
      <c r="F527" s="14"/>
      <c r="G527" s="14"/>
      <c r="H527" s="14"/>
      <c r="I527" s="14"/>
      <c r="J527" s="14"/>
      <c r="K527" s="14"/>
      <c r="L527" s="17"/>
      <c r="M527" s="17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7"/>
      <c r="M528" s="17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>
      <c r="B529" s="13"/>
      <c r="C529" s="14"/>
      <c r="D529" s="14"/>
      <c r="E529" s="14"/>
      <c r="F529" s="14"/>
      <c r="G529" s="14"/>
      <c r="H529" s="14"/>
      <c r="I529" s="14"/>
      <c r="J529" s="14"/>
      <c r="K529" s="14"/>
      <c r="L529" s="17"/>
      <c r="M529" s="17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>
      <c r="B530" s="13"/>
      <c r="C530" s="14"/>
      <c r="D530" s="14"/>
      <c r="E530" s="14"/>
      <c r="F530" s="14"/>
      <c r="G530" s="14"/>
      <c r="H530" s="14"/>
      <c r="I530" s="14"/>
      <c r="J530" s="14"/>
      <c r="K530" s="14"/>
      <c r="L530" s="17"/>
      <c r="M530" s="17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>
      <c r="B531" s="13"/>
      <c r="C531" s="14"/>
      <c r="D531" s="14"/>
      <c r="E531" s="14"/>
      <c r="F531" s="14"/>
      <c r="G531" s="14"/>
      <c r="H531" s="14"/>
      <c r="I531" s="14"/>
      <c r="J531" s="14"/>
      <c r="K531" s="14"/>
      <c r="L531" s="17"/>
      <c r="M531" s="17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>
      <c r="B532" s="13"/>
      <c r="C532" s="14"/>
      <c r="D532" s="14"/>
      <c r="E532" s="14"/>
      <c r="F532" s="14"/>
      <c r="G532" s="14"/>
      <c r="H532" s="14"/>
      <c r="I532" s="14"/>
      <c r="J532" s="14"/>
      <c r="K532" s="14"/>
      <c r="L532" s="17"/>
      <c r="M532" s="17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>
      <c r="B533" s="13"/>
      <c r="C533" s="14"/>
      <c r="D533" s="14"/>
      <c r="E533" s="14"/>
      <c r="F533" s="14"/>
      <c r="G533" s="14"/>
      <c r="H533" s="14"/>
      <c r="I533" s="14"/>
      <c r="J533" s="14"/>
      <c r="K533" s="14"/>
      <c r="L533" s="17"/>
      <c r="M533" s="17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>
      <c r="B534" s="13"/>
      <c r="C534" s="14"/>
      <c r="D534" s="14"/>
      <c r="E534" s="14"/>
      <c r="F534" s="14"/>
      <c r="G534" s="14"/>
      <c r="H534" s="14"/>
      <c r="I534" s="14"/>
      <c r="J534" s="14"/>
      <c r="K534" s="14"/>
      <c r="L534" s="17"/>
      <c r="M534" s="17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>
      <c r="B535" s="13"/>
      <c r="C535" s="14"/>
      <c r="D535" s="14"/>
      <c r="E535" s="14"/>
      <c r="F535" s="14"/>
      <c r="G535" s="14"/>
      <c r="H535" s="14"/>
      <c r="I535" s="14"/>
      <c r="J535" s="14"/>
      <c r="K535" s="14"/>
      <c r="L535" s="17"/>
      <c r="M535" s="17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>
      <c r="B536" s="13"/>
      <c r="C536" s="14"/>
      <c r="D536" s="14"/>
      <c r="E536" s="14"/>
      <c r="F536" s="14"/>
      <c r="G536" s="14"/>
      <c r="H536" s="14"/>
      <c r="I536" s="14"/>
      <c r="J536" s="14"/>
      <c r="K536" s="14"/>
      <c r="L536" s="17"/>
      <c r="M536" s="17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>
      <c r="B537" s="13"/>
      <c r="C537" s="14"/>
      <c r="D537" s="14"/>
      <c r="E537" s="14"/>
      <c r="F537" s="14"/>
      <c r="G537" s="14"/>
      <c r="H537" s="14"/>
      <c r="I537" s="14"/>
      <c r="J537" s="14"/>
      <c r="K537" s="14"/>
      <c r="L537" s="17"/>
      <c r="M537" s="17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>
      <c r="B538" s="13"/>
      <c r="C538" s="14"/>
      <c r="D538" s="14"/>
      <c r="E538" s="14"/>
      <c r="F538" s="14"/>
      <c r="G538" s="14"/>
      <c r="H538" s="14"/>
      <c r="I538" s="14"/>
      <c r="J538" s="14"/>
      <c r="K538" s="14"/>
      <c r="L538" s="17"/>
      <c r="M538" s="17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>
      <c r="B539" s="13"/>
      <c r="C539" s="14"/>
      <c r="D539" s="14"/>
      <c r="E539" s="14"/>
      <c r="F539" s="14"/>
      <c r="G539" s="14"/>
      <c r="H539" s="14"/>
      <c r="I539" s="14"/>
      <c r="J539" s="14"/>
      <c r="K539" s="14"/>
      <c r="L539" s="17"/>
      <c r="M539" s="17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>
      <c r="B540" s="13"/>
      <c r="C540" s="14"/>
      <c r="D540" s="14"/>
      <c r="E540" s="14"/>
      <c r="F540" s="14"/>
      <c r="G540" s="14"/>
      <c r="H540" s="14"/>
      <c r="I540" s="14"/>
      <c r="J540" s="14"/>
      <c r="K540" s="14"/>
      <c r="L540" s="17"/>
      <c r="M540" s="17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>
      <c r="B541" s="13"/>
      <c r="C541" s="14"/>
      <c r="D541" s="14"/>
      <c r="E541" s="14"/>
      <c r="F541" s="14"/>
      <c r="G541" s="14"/>
      <c r="H541" s="14"/>
      <c r="I541" s="14"/>
      <c r="J541" s="14"/>
      <c r="K541" s="14"/>
      <c r="L541" s="17"/>
      <c r="M541" s="17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>
      <c r="B542" s="13"/>
      <c r="C542" s="14"/>
      <c r="D542" s="14"/>
      <c r="E542" s="14"/>
      <c r="F542" s="14"/>
      <c r="G542" s="14"/>
      <c r="H542" s="14"/>
      <c r="I542" s="14"/>
      <c r="J542" s="14"/>
      <c r="K542" s="14"/>
      <c r="L542" s="17"/>
      <c r="M542" s="17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>
      <c r="B543" s="13"/>
      <c r="C543" s="14"/>
      <c r="D543" s="14"/>
      <c r="E543" s="14"/>
      <c r="F543" s="14"/>
      <c r="G543" s="14"/>
      <c r="H543" s="14"/>
      <c r="I543" s="14"/>
      <c r="J543" s="14"/>
      <c r="K543" s="14"/>
      <c r="L543" s="17"/>
      <c r="M543" s="17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>
      <c r="B544" s="13"/>
      <c r="C544" s="14"/>
      <c r="D544" s="14"/>
      <c r="E544" s="14"/>
      <c r="F544" s="14"/>
      <c r="G544" s="14"/>
      <c r="H544" s="14"/>
      <c r="I544" s="14"/>
      <c r="J544" s="14"/>
      <c r="K544" s="14"/>
      <c r="L544" s="17"/>
      <c r="M544" s="17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>
      <c r="B545" s="13"/>
      <c r="C545" s="14"/>
      <c r="D545" s="14"/>
      <c r="E545" s="14"/>
      <c r="F545" s="14"/>
      <c r="G545" s="14"/>
      <c r="H545" s="14"/>
      <c r="I545" s="14"/>
      <c r="J545" s="14"/>
      <c r="K545" s="14"/>
      <c r="L545" s="17"/>
      <c r="M545" s="17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>
      <c r="B546" s="13"/>
      <c r="C546" s="14"/>
      <c r="D546" s="14"/>
      <c r="E546" s="14"/>
      <c r="F546" s="14"/>
      <c r="G546" s="14"/>
      <c r="H546" s="14"/>
      <c r="I546" s="14"/>
      <c r="J546" s="14"/>
      <c r="K546" s="14"/>
      <c r="L546" s="17"/>
      <c r="M546" s="17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>
      <c r="B547" s="13"/>
      <c r="C547" s="14"/>
      <c r="D547" s="14"/>
      <c r="E547" s="14"/>
      <c r="F547" s="14"/>
      <c r="G547" s="14"/>
      <c r="H547" s="14"/>
      <c r="I547" s="14"/>
      <c r="J547" s="14"/>
      <c r="K547" s="14"/>
      <c r="L547" s="17"/>
      <c r="M547" s="17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>
      <c r="B548" s="13"/>
      <c r="C548" s="14"/>
      <c r="D548" s="14"/>
      <c r="E548" s="14"/>
      <c r="F548" s="14"/>
      <c r="G548" s="14"/>
      <c r="H548" s="14"/>
      <c r="I548" s="14"/>
      <c r="J548" s="14"/>
      <c r="K548" s="14"/>
      <c r="L548" s="17"/>
      <c r="M548" s="17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>
      <c r="B549" s="13"/>
      <c r="C549" s="14"/>
      <c r="D549" s="14"/>
      <c r="E549" s="14"/>
      <c r="F549" s="14"/>
      <c r="G549" s="14"/>
      <c r="H549" s="14"/>
      <c r="I549" s="14"/>
      <c r="J549" s="14"/>
      <c r="K549" s="14"/>
      <c r="L549" s="17"/>
      <c r="M549" s="17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>
      <c r="B550" s="13"/>
      <c r="C550" s="14"/>
      <c r="D550" s="14"/>
      <c r="E550" s="14"/>
      <c r="F550" s="14"/>
      <c r="G550" s="14"/>
      <c r="H550" s="14"/>
      <c r="I550" s="14"/>
      <c r="J550" s="14"/>
      <c r="K550" s="14"/>
      <c r="L550" s="17"/>
      <c r="M550" s="17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>
      <c r="B551" s="13"/>
      <c r="C551" s="14"/>
      <c r="D551" s="14"/>
      <c r="E551" s="14"/>
      <c r="F551" s="14"/>
      <c r="G551" s="14"/>
      <c r="H551" s="14"/>
      <c r="I551" s="14"/>
      <c r="J551" s="14"/>
      <c r="K551" s="14"/>
      <c r="L551" s="17"/>
      <c r="M551" s="17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>
      <c r="B552" s="13"/>
      <c r="C552" s="14"/>
      <c r="D552" s="14"/>
      <c r="E552" s="14"/>
      <c r="F552" s="14"/>
      <c r="G552" s="14"/>
      <c r="H552" s="14"/>
      <c r="I552" s="14"/>
      <c r="J552" s="14"/>
      <c r="K552" s="14"/>
      <c r="L552" s="17"/>
      <c r="M552" s="17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>
      <c r="B553" s="13"/>
      <c r="C553" s="14"/>
      <c r="D553" s="14"/>
      <c r="E553" s="14"/>
      <c r="F553" s="14"/>
      <c r="G553" s="14"/>
      <c r="H553" s="14"/>
      <c r="I553" s="14"/>
      <c r="J553" s="14"/>
      <c r="K553" s="14"/>
      <c r="L553" s="17"/>
      <c r="M553" s="17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>
      <c r="B554" s="13"/>
      <c r="C554" s="14"/>
      <c r="D554" s="14"/>
      <c r="E554" s="14"/>
      <c r="F554" s="14"/>
      <c r="G554" s="14"/>
      <c r="H554" s="14"/>
      <c r="I554" s="14"/>
      <c r="J554" s="14"/>
      <c r="K554" s="14"/>
      <c r="L554" s="17"/>
      <c r="M554" s="17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>
      <c r="B555" s="13"/>
      <c r="C555" s="14"/>
      <c r="D555" s="14"/>
      <c r="E555" s="14"/>
      <c r="F555" s="14"/>
      <c r="G555" s="14"/>
      <c r="H555" s="14"/>
      <c r="I555" s="14"/>
      <c r="J555" s="14"/>
      <c r="K555" s="14"/>
      <c r="L555" s="17"/>
      <c r="M555" s="17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7"/>
      <c r="M556" s="17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>
      <c r="B557" s="13"/>
      <c r="C557" s="14"/>
      <c r="D557" s="14"/>
      <c r="E557" s="14"/>
      <c r="F557" s="14"/>
      <c r="G557" s="14"/>
      <c r="H557" s="14"/>
      <c r="I557" s="14"/>
      <c r="J557" s="14"/>
      <c r="K557" s="14"/>
      <c r="L557" s="17"/>
      <c r="M557" s="17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>
      <c r="B558" s="13"/>
      <c r="C558" s="14"/>
      <c r="D558" s="14"/>
      <c r="E558" s="14"/>
      <c r="F558" s="14"/>
      <c r="G558" s="14"/>
      <c r="H558" s="14"/>
      <c r="I558" s="14"/>
      <c r="J558" s="14"/>
      <c r="K558" s="14"/>
      <c r="L558" s="17"/>
      <c r="M558" s="17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>
      <c r="B559" s="13"/>
      <c r="C559" s="14"/>
      <c r="D559" s="14"/>
      <c r="E559" s="14"/>
      <c r="F559" s="14"/>
      <c r="G559" s="14"/>
      <c r="H559" s="14"/>
      <c r="I559" s="14"/>
      <c r="J559" s="14"/>
      <c r="K559" s="14"/>
      <c r="L559" s="17"/>
      <c r="M559" s="17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>
      <c r="B560" s="13"/>
      <c r="C560" s="14"/>
      <c r="D560" s="14"/>
      <c r="E560" s="14"/>
      <c r="F560" s="14"/>
      <c r="G560" s="14"/>
      <c r="H560" s="14"/>
      <c r="I560" s="14"/>
      <c r="J560" s="14"/>
      <c r="K560" s="14"/>
      <c r="L560" s="17"/>
      <c r="M560" s="17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>
      <c r="B561" s="13"/>
      <c r="C561" s="14"/>
      <c r="D561" s="14"/>
      <c r="E561" s="14"/>
      <c r="F561" s="14"/>
      <c r="G561" s="14"/>
      <c r="H561" s="14"/>
      <c r="I561" s="14"/>
      <c r="J561" s="14"/>
      <c r="K561" s="14"/>
      <c r="L561" s="17"/>
      <c r="M561" s="17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>
      <c r="B562" s="13"/>
      <c r="C562" s="14"/>
      <c r="D562" s="14"/>
      <c r="E562" s="14"/>
      <c r="F562" s="14"/>
      <c r="G562" s="14"/>
      <c r="H562" s="14"/>
      <c r="I562" s="14"/>
      <c r="J562" s="14"/>
      <c r="K562" s="14"/>
      <c r="L562" s="17"/>
      <c r="M562" s="17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>
      <c r="B563" s="13"/>
      <c r="C563" s="14"/>
      <c r="D563" s="14"/>
      <c r="E563" s="14"/>
      <c r="F563" s="14"/>
      <c r="G563" s="14"/>
      <c r="H563" s="14"/>
      <c r="I563" s="14"/>
      <c r="J563" s="14"/>
      <c r="K563" s="14"/>
      <c r="L563" s="17"/>
      <c r="M563" s="17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>
      <c r="B564" s="13"/>
      <c r="C564" s="14"/>
      <c r="D564" s="14"/>
      <c r="E564" s="14"/>
      <c r="F564" s="14"/>
      <c r="G564" s="14"/>
      <c r="H564" s="14"/>
      <c r="I564" s="14"/>
      <c r="J564" s="14"/>
      <c r="K564" s="14"/>
      <c r="L564" s="17"/>
      <c r="M564" s="17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>
      <c r="B565" s="13"/>
      <c r="C565" s="14"/>
      <c r="D565" s="14"/>
      <c r="E565" s="14"/>
      <c r="F565" s="14"/>
      <c r="G565" s="14"/>
      <c r="H565" s="14"/>
      <c r="I565" s="14"/>
      <c r="J565" s="14"/>
      <c r="K565" s="14"/>
      <c r="L565" s="17"/>
      <c r="M565" s="17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>
      <c r="B566" s="13"/>
      <c r="C566" s="14"/>
      <c r="D566" s="14"/>
      <c r="E566" s="14"/>
      <c r="F566" s="14"/>
      <c r="G566" s="14"/>
      <c r="H566" s="14"/>
      <c r="I566" s="14"/>
      <c r="J566" s="14"/>
      <c r="K566" s="14"/>
      <c r="L566" s="17"/>
      <c r="M566" s="17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>
      <c r="B567" s="13"/>
      <c r="C567" s="14"/>
      <c r="D567" s="14"/>
      <c r="E567" s="14"/>
      <c r="F567" s="14"/>
      <c r="G567" s="14"/>
      <c r="H567" s="14"/>
      <c r="I567" s="14"/>
      <c r="J567" s="14"/>
      <c r="K567" s="14"/>
      <c r="L567" s="17"/>
      <c r="M567" s="17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>
      <c r="B568" s="13"/>
      <c r="C568" s="14"/>
      <c r="D568" s="14"/>
      <c r="E568" s="14"/>
      <c r="F568" s="14"/>
      <c r="G568" s="14"/>
      <c r="H568" s="14"/>
      <c r="I568" s="14"/>
      <c r="J568" s="14"/>
      <c r="K568" s="14"/>
      <c r="L568" s="17"/>
      <c r="M568" s="17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>
      <c r="B569" s="13"/>
      <c r="C569" s="14"/>
      <c r="D569" s="14"/>
      <c r="E569" s="14"/>
      <c r="F569" s="14"/>
      <c r="G569" s="14"/>
      <c r="H569" s="14"/>
      <c r="I569" s="14"/>
      <c r="J569" s="14"/>
      <c r="K569" s="14"/>
      <c r="L569" s="17"/>
      <c r="M569" s="17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>
      <c r="B570" s="13"/>
      <c r="C570" s="14"/>
      <c r="D570" s="14"/>
      <c r="E570" s="14"/>
      <c r="F570" s="14"/>
      <c r="G570" s="14"/>
      <c r="H570" s="14"/>
      <c r="I570" s="14"/>
      <c r="J570" s="14"/>
      <c r="K570" s="14"/>
      <c r="L570" s="17"/>
      <c r="M570" s="17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>
      <c r="B571" s="13"/>
      <c r="C571" s="14"/>
      <c r="D571" s="14"/>
      <c r="E571" s="14"/>
      <c r="F571" s="14"/>
      <c r="G571" s="14"/>
      <c r="H571" s="14"/>
      <c r="I571" s="14"/>
      <c r="J571" s="14"/>
      <c r="K571" s="14"/>
      <c r="L571" s="17"/>
      <c r="M571" s="17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>
      <c r="B572" s="13"/>
      <c r="C572" s="14"/>
      <c r="D572" s="14"/>
      <c r="E572" s="14"/>
      <c r="F572" s="14"/>
      <c r="G572" s="14"/>
      <c r="H572" s="14"/>
      <c r="I572" s="14"/>
      <c r="J572" s="14"/>
      <c r="K572" s="14"/>
      <c r="L572" s="17"/>
      <c r="M572" s="17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>
      <c r="B573" s="13"/>
      <c r="C573" s="14"/>
      <c r="D573" s="14"/>
      <c r="E573" s="14"/>
      <c r="F573" s="14"/>
      <c r="G573" s="14"/>
      <c r="H573" s="14"/>
      <c r="I573" s="14"/>
      <c r="J573" s="14"/>
      <c r="K573" s="14"/>
      <c r="L573" s="17"/>
      <c r="M573" s="17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>
      <c r="B574" s="13"/>
      <c r="C574" s="14"/>
      <c r="D574" s="14"/>
      <c r="E574" s="14"/>
      <c r="F574" s="14"/>
      <c r="G574" s="14"/>
      <c r="H574" s="14"/>
      <c r="I574" s="14"/>
      <c r="J574" s="14"/>
      <c r="K574" s="14"/>
      <c r="L574" s="17"/>
      <c r="M574" s="17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>
      <c r="B575" s="13"/>
      <c r="C575" s="14"/>
      <c r="D575" s="14"/>
      <c r="E575" s="14"/>
      <c r="F575" s="14"/>
      <c r="G575" s="14"/>
      <c r="H575" s="14"/>
      <c r="I575" s="14"/>
      <c r="J575" s="14"/>
      <c r="K575" s="14"/>
      <c r="L575" s="17"/>
      <c r="M575" s="17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>
      <c r="B576" s="13"/>
      <c r="C576" s="14"/>
      <c r="D576" s="14"/>
      <c r="E576" s="14"/>
      <c r="F576" s="14"/>
      <c r="G576" s="14"/>
      <c r="H576" s="14"/>
      <c r="I576" s="14"/>
      <c r="J576" s="14"/>
      <c r="K576" s="14"/>
      <c r="L576" s="17"/>
      <c r="M576" s="17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>
      <c r="B577" s="13"/>
      <c r="C577" s="14"/>
      <c r="D577" s="14"/>
      <c r="E577" s="14"/>
      <c r="F577" s="14"/>
      <c r="G577" s="14"/>
      <c r="H577" s="14"/>
      <c r="I577" s="14"/>
      <c r="J577" s="14"/>
      <c r="K577" s="14"/>
      <c r="L577" s="17"/>
      <c r="M577" s="17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>
      <c r="B578" s="13"/>
      <c r="C578" s="14"/>
      <c r="D578" s="14"/>
      <c r="E578" s="14"/>
      <c r="F578" s="14"/>
      <c r="G578" s="14"/>
      <c r="H578" s="14"/>
      <c r="I578" s="14"/>
      <c r="J578" s="14"/>
      <c r="K578" s="14"/>
      <c r="L578" s="17"/>
      <c r="M578" s="17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>
      <c r="B579" s="13"/>
      <c r="C579" s="14"/>
      <c r="D579" s="14"/>
      <c r="E579" s="14"/>
      <c r="F579" s="14"/>
      <c r="G579" s="14"/>
      <c r="H579" s="14"/>
      <c r="I579" s="14"/>
      <c r="J579" s="14"/>
      <c r="K579" s="14"/>
      <c r="L579" s="17"/>
      <c r="M579" s="17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>
      <c r="B580" s="13"/>
      <c r="C580" s="14"/>
      <c r="D580" s="14"/>
      <c r="E580" s="14"/>
      <c r="F580" s="14"/>
      <c r="G580" s="14"/>
      <c r="H580" s="14"/>
      <c r="I580" s="14"/>
      <c r="J580" s="14"/>
      <c r="K580" s="14"/>
      <c r="L580" s="17"/>
      <c r="M580" s="17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>
      <c r="B581" s="13"/>
      <c r="C581" s="14"/>
      <c r="D581" s="14"/>
      <c r="E581" s="14"/>
      <c r="F581" s="14"/>
      <c r="G581" s="14"/>
      <c r="H581" s="14"/>
      <c r="I581" s="14"/>
      <c r="J581" s="14"/>
      <c r="K581" s="14"/>
      <c r="L581" s="17"/>
      <c r="M581" s="17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>
      <c r="B582" s="13"/>
      <c r="C582" s="14"/>
      <c r="D582" s="14"/>
      <c r="E582" s="14"/>
      <c r="F582" s="14"/>
      <c r="G582" s="14"/>
      <c r="H582" s="14"/>
      <c r="I582" s="14"/>
      <c r="J582" s="14"/>
      <c r="K582" s="14"/>
      <c r="L582" s="17"/>
      <c r="M582" s="17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>
      <c r="B583" s="13"/>
      <c r="C583" s="14"/>
      <c r="D583" s="14"/>
      <c r="E583" s="14"/>
      <c r="F583" s="14"/>
      <c r="G583" s="14"/>
      <c r="H583" s="14"/>
      <c r="I583" s="14"/>
      <c r="J583" s="14"/>
      <c r="K583" s="14"/>
      <c r="L583" s="17"/>
      <c r="M583" s="17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>
      <c r="B584" s="13"/>
      <c r="C584" s="14"/>
      <c r="D584" s="14"/>
      <c r="E584" s="14"/>
      <c r="F584" s="14"/>
      <c r="G584" s="14"/>
      <c r="H584" s="14"/>
      <c r="I584" s="14"/>
      <c r="J584" s="14"/>
      <c r="K584" s="14"/>
      <c r="L584" s="17"/>
      <c r="M584" s="17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>
      <c r="B585" s="13"/>
      <c r="C585" s="14"/>
      <c r="D585" s="14"/>
      <c r="E585" s="14"/>
      <c r="F585" s="14"/>
      <c r="G585" s="14"/>
      <c r="H585" s="14"/>
      <c r="I585" s="14"/>
      <c r="J585" s="14"/>
      <c r="K585" s="14"/>
      <c r="L585" s="17"/>
      <c r="M585" s="17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7"/>
      <c r="M586" s="17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>
      <c r="B587" s="13"/>
      <c r="C587" s="14"/>
      <c r="D587" s="14"/>
      <c r="E587" s="14"/>
      <c r="F587" s="14"/>
      <c r="G587" s="14"/>
      <c r="H587" s="14"/>
      <c r="I587" s="14"/>
      <c r="J587" s="14"/>
      <c r="K587" s="14"/>
      <c r="L587" s="17"/>
      <c r="M587" s="17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>
      <c r="B588" s="13"/>
      <c r="C588" s="14"/>
      <c r="D588" s="14"/>
      <c r="E588" s="14"/>
      <c r="F588" s="14"/>
      <c r="G588" s="14"/>
      <c r="H588" s="14"/>
      <c r="I588" s="14"/>
      <c r="J588" s="14"/>
      <c r="K588" s="14"/>
      <c r="L588" s="17"/>
      <c r="M588" s="17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>
      <c r="B589" s="13"/>
      <c r="C589" s="14"/>
      <c r="D589" s="14"/>
      <c r="E589" s="14"/>
      <c r="F589" s="14"/>
      <c r="G589" s="14"/>
      <c r="H589" s="14"/>
      <c r="I589" s="14"/>
      <c r="J589" s="14"/>
      <c r="K589" s="14"/>
      <c r="L589" s="17"/>
      <c r="M589" s="17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>
      <c r="B590" s="13"/>
      <c r="C590" s="14"/>
      <c r="D590" s="14"/>
      <c r="E590" s="14"/>
      <c r="F590" s="14"/>
      <c r="G590" s="14"/>
      <c r="H590" s="14"/>
      <c r="I590" s="14"/>
      <c r="J590" s="14"/>
      <c r="K590" s="14"/>
      <c r="L590" s="17"/>
      <c r="M590" s="17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>
      <c r="B591" s="13"/>
      <c r="C591" s="14"/>
      <c r="D591" s="14"/>
      <c r="E591" s="14"/>
      <c r="F591" s="14"/>
      <c r="G591" s="14"/>
      <c r="H591" s="14"/>
      <c r="I591" s="14"/>
      <c r="J591" s="14"/>
      <c r="K591" s="14"/>
      <c r="L591" s="17"/>
      <c r="M591" s="17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>
      <c r="B592" s="13"/>
      <c r="C592" s="14"/>
      <c r="D592" s="14"/>
      <c r="E592" s="14"/>
      <c r="F592" s="14"/>
      <c r="G592" s="14"/>
      <c r="H592" s="14"/>
      <c r="I592" s="14"/>
      <c r="J592" s="14"/>
      <c r="K592" s="14"/>
      <c r="L592" s="17"/>
      <c r="M592" s="17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>
      <c r="B593" s="13"/>
      <c r="C593" s="14"/>
      <c r="D593" s="14"/>
      <c r="E593" s="14"/>
      <c r="F593" s="14"/>
      <c r="G593" s="14"/>
      <c r="H593" s="14"/>
      <c r="I593" s="14"/>
      <c r="J593" s="14"/>
      <c r="K593" s="14"/>
      <c r="L593" s="17"/>
      <c r="M593" s="17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7"/>
      <c r="M594" s="17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>
      <c r="B595" s="13"/>
      <c r="C595" s="14"/>
      <c r="D595" s="14"/>
      <c r="E595" s="14"/>
      <c r="F595" s="14"/>
      <c r="G595" s="14"/>
      <c r="H595" s="14"/>
      <c r="I595" s="14"/>
      <c r="J595" s="14"/>
      <c r="K595" s="14"/>
      <c r="L595" s="17"/>
      <c r="M595" s="17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>
      <c r="B596" s="13"/>
      <c r="C596" s="14"/>
      <c r="D596" s="14"/>
      <c r="E596" s="14"/>
      <c r="F596" s="14"/>
      <c r="G596" s="14"/>
      <c r="H596" s="14"/>
      <c r="I596" s="14"/>
      <c r="J596" s="14"/>
      <c r="K596" s="14"/>
      <c r="L596" s="17"/>
      <c r="M596" s="17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>
      <c r="B597" s="13"/>
      <c r="C597" s="14"/>
      <c r="D597" s="14"/>
      <c r="E597" s="14"/>
      <c r="F597" s="14"/>
      <c r="G597" s="14"/>
      <c r="H597" s="14"/>
      <c r="I597" s="14"/>
      <c r="J597" s="14"/>
      <c r="K597" s="14"/>
      <c r="L597" s="17"/>
      <c r="M597" s="17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>
      <c r="B598" s="13"/>
      <c r="C598" s="14"/>
      <c r="D598" s="14"/>
      <c r="E598" s="14"/>
      <c r="F598" s="14"/>
      <c r="G598" s="14"/>
      <c r="H598" s="14"/>
      <c r="I598" s="14"/>
      <c r="J598" s="14"/>
      <c r="K598" s="14"/>
      <c r="L598" s="17"/>
      <c r="M598" s="17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>
      <c r="B599" s="13"/>
      <c r="C599" s="14"/>
      <c r="D599" s="14"/>
      <c r="E599" s="14"/>
      <c r="F599" s="14"/>
      <c r="G599" s="14"/>
      <c r="H599" s="14"/>
      <c r="I599" s="14"/>
      <c r="J599" s="14"/>
      <c r="K599" s="14"/>
      <c r="L599" s="17"/>
      <c r="M599" s="17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>
      <c r="B600" s="13"/>
      <c r="C600" s="14"/>
      <c r="D600" s="14"/>
      <c r="E600" s="14"/>
      <c r="F600" s="14"/>
      <c r="G600" s="14"/>
      <c r="H600" s="14"/>
      <c r="I600" s="14"/>
      <c r="J600" s="14"/>
      <c r="K600" s="14"/>
      <c r="L600" s="17"/>
      <c r="M600" s="17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>
      <c r="B601" s="13"/>
      <c r="C601" s="14"/>
      <c r="D601" s="14"/>
      <c r="E601" s="14"/>
      <c r="F601" s="14"/>
      <c r="G601" s="14"/>
      <c r="H601" s="14"/>
      <c r="I601" s="14"/>
      <c r="J601" s="14"/>
      <c r="K601" s="14"/>
      <c r="L601" s="17"/>
      <c r="M601" s="17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>
      <c r="B602" s="13"/>
      <c r="C602" s="14"/>
      <c r="D602" s="14"/>
      <c r="E602" s="14"/>
      <c r="F602" s="14"/>
      <c r="G602" s="14"/>
      <c r="H602" s="14"/>
      <c r="I602" s="14"/>
      <c r="J602" s="14"/>
      <c r="K602" s="14"/>
      <c r="L602" s="17"/>
      <c r="M602" s="17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>
      <c r="B603" s="13"/>
      <c r="C603" s="14"/>
      <c r="D603" s="14"/>
      <c r="E603" s="14"/>
      <c r="F603" s="14"/>
      <c r="G603" s="14"/>
      <c r="H603" s="14"/>
      <c r="I603" s="14"/>
      <c r="J603" s="14"/>
      <c r="K603" s="14"/>
      <c r="L603" s="17"/>
      <c r="M603" s="17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>
      <c r="B604" s="13"/>
      <c r="C604" s="14"/>
      <c r="D604" s="14"/>
      <c r="E604" s="14"/>
      <c r="F604" s="14"/>
      <c r="G604" s="14"/>
      <c r="H604" s="14"/>
      <c r="I604" s="14"/>
      <c r="J604" s="14"/>
      <c r="K604" s="14"/>
      <c r="L604" s="17"/>
      <c r="M604" s="17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>
      <c r="B605" s="13"/>
      <c r="C605" s="14"/>
      <c r="D605" s="14"/>
      <c r="E605" s="14"/>
      <c r="F605" s="14"/>
      <c r="G605" s="14"/>
      <c r="H605" s="14"/>
      <c r="I605" s="14"/>
      <c r="J605" s="14"/>
      <c r="K605" s="14"/>
      <c r="L605" s="17"/>
      <c r="M605" s="17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>
      <c r="B606" s="13"/>
      <c r="C606" s="14"/>
      <c r="D606" s="14"/>
      <c r="E606" s="14"/>
      <c r="F606" s="14"/>
      <c r="G606" s="14"/>
      <c r="H606" s="14"/>
      <c r="I606" s="14"/>
      <c r="J606" s="14"/>
      <c r="K606" s="14"/>
      <c r="L606" s="17"/>
      <c r="M606" s="17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>
      <c r="B607" s="13"/>
      <c r="C607" s="14"/>
      <c r="D607" s="14"/>
      <c r="E607" s="14"/>
      <c r="F607" s="14"/>
      <c r="G607" s="14"/>
      <c r="H607" s="14"/>
      <c r="I607" s="14"/>
      <c r="J607" s="14"/>
      <c r="K607" s="14"/>
      <c r="L607" s="17"/>
      <c r="M607" s="17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7"/>
      <c r="M608" s="17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>
      <c r="B609" s="13"/>
      <c r="C609" s="14"/>
      <c r="D609" s="14"/>
      <c r="E609" s="14"/>
      <c r="F609" s="14"/>
      <c r="G609" s="14"/>
      <c r="H609" s="14"/>
      <c r="I609" s="14"/>
      <c r="J609" s="14"/>
      <c r="K609" s="14"/>
      <c r="L609" s="17"/>
      <c r="M609" s="17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>
      <c r="B610" s="13"/>
      <c r="C610" s="14"/>
      <c r="D610" s="14"/>
      <c r="E610" s="14"/>
      <c r="F610" s="14"/>
      <c r="G610" s="14"/>
      <c r="H610" s="14"/>
      <c r="I610" s="14"/>
      <c r="J610" s="14"/>
      <c r="K610" s="14"/>
      <c r="L610" s="17"/>
      <c r="M610" s="17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>
      <c r="B611" s="13"/>
      <c r="C611" s="14"/>
      <c r="D611" s="14"/>
      <c r="E611" s="14"/>
      <c r="F611" s="14"/>
      <c r="G611" s="14"/>
      <c r="H611" s="14"/>
      <c r="I611" s="14"/>
      <c r="J611" s="14"/>
      <c r="K611" s="14"/>
      <c r="L611" s="17"/>
      <c r="M611" s="17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7"/>
      <c r="M612" s="17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>
      <c r="B613" s="13"/>
      <c r="C613" s="14"/>
      <c r="D613" s="14"/>
      <c r="E613" s="14"/>
      <c r="F613" s="14"/>
      <c r="G613" s="14"/>
      <c r="H613" s="14"/>
      <c r="I613" s="14"/>
      <c r="J613" s="14"/>
      <c r="K613" s="14"/>
      <c r="L613" s="17"/>
      <c r="M613" s="17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>
      <c r="B614" s="13"/>
      <c r="C614" s="14"/>
      <c r="D614" s="14"/>
      <c r="E614" s="14"/>
      <c r="F614" s="14"/>
      <c r="G614" s="14"/>
      <c r="H614" s="14"/>
      <c r="I614" s="14"/>
      <c r="J614" s="14"/>
      <c r="K614" s="14"/>
      <c r="L614" s="17"/>
      <c r="M614" s="17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>
      <c r="B615" s="13"/>
      <c r="C615" s="14"/>
      <c r="D615" s="14"/>
      <c r="E615" s="14"/>
      <c r="F615" s="14"/>
      <c r="G615" s="14"/>
      <c r="H615" s="14"/>
      <c r="I615" s="14"/>
      <c r="J615" s="14"/>
      <c r="K615" s="14"/>
      <c r="L615" s="17"/>
      <c r="M615" s="17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7"/>
      <c r="M616" s="17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>
      <c r="B617" s="13"/>
      <c r="C617" s="14"/>
      <c r="D617" s="14"/>
      <c r="E617" s="14"/>
      <c r="F617" s="14"/>
      <c r="G617" s="14"/>
      <c r="H617" s="14"/>
      <c r="I617" s="14"/>
      <c r="J617" s="14"/>
      <c r="K617" s="14"/>
      <c r="L617" s="17"/>
      <c r="M617" s="17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>
      <c r="B618" s="13"/>
      <c r="C618" s="14"/>
      <c r="D618" s="14"/>
      <c r="E618" s="14"/>
      <c r="F618" s="14"/>
      <c r="G618" s="14"/>
      <c r="H618" s="14"/>
      <c r="I618" s="14"/>
      <c r="J618" s="14"/>
      <c r="K618" s="14"/>
      <c r="L618" s="17"/>
      <c r="M618" s="17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7"/>
      <c r="M619" s="17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>
      <c r="B620" s="13"/>
      <c r="C620" s="14"/>
      <c r="D620" s="14"/>
      <c r="E620" s="14"/>
      <c r="F620" s="14"/>
      <c r="G620" s="14"/>
      <c r="H620" s="14"/>
      <c r="I620" s="14"/>
      <c r="J620" s="14"/>
      <c r="K620" s="14"/>
      <c r="L620" s="17"/>
      <c r="M620" s="17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>
      <c r="B621" s="13"/>
      <c r="C621" s="14"/>
      <c r="D621" s="14"/>
      <c r="E621" s="14"/>
      <c r="F621" s="14"/>
      <c r="G621" s="14"/>
      <c r="H621" s="14"/>
      <c r="I621" s="14"/>
      <c r="J621" s="14"/>
      <c r="K621" s="14"/>
      <c r="L621" s="17"/>
      <c r="M621" s="17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>
      <c r="B622" s="13"/>
      <c r="C622" s="14"/>
      <c r="D622" s="14"/>
      <c r="E622" s="14"/>
      <c r="F622" s="14"/>
      <c r="G622" s="14"/>
      <c r="H622" s="14"/>
      <c r="I622" s="14"/>
      <c r="J622" s="14"/>
      <c r="K622" s="14"/>
      <c r="L622" s="17"/>
      <c r="M622" s="17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>
      <c r="B623" s="13"/>
      <c r="C623" s="14"/>
      <c r="D623" s="14"/>
      <c r="E623" s="14"/>
      <c r="F623" s="14"/>
      <c r="G623" s="14"/>
      <c r="H623" s="14"/>
      <c r="I623" s="14"/>
      <c r="J623" s="14"/>
      <c r="K623" s="14"/>
      <c r="L623" s="17"/>
      <c r="M623" s="17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>
      <c r="B624" s="13"/>
      <c r="C624" s="14"/>
      <c r="D624" s="14"/>
      <c r="E624" s="14"/>
      <c r="F624" s="14"/>
      <c r="G624" s="14"/>
      <c r="H624" s="14"/>
      <c r="I624" s="14"/>
      <c r="J624" s="14"/>
      <c r="K624" s="14"/>
      <c r="L624" s="17"/>
      <c r="M624" s="17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>
      <c r="B625" s="13"/>
      <c r="C625" s="14"/>
      <c r="D625" s="14"/>
      <c r="E625" s="14"/>
      <c r="F625" s="14"/>
      <c r="G625" s="14"/>
      <c r="H625" s="14"/>
      <c r="I625" s="14"/>
      <c r="J625" s="14"/>
      <c r="K625" s="14"/>
      <c r="L625" s="17"/>
      <c r="M625" s="17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7"/>
      <c r="M626" s="17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>
      <c r="B627" s="13"/>
      <c r="C627" s="14"/>
      <c r="D627" s="14"/>
      <c r="E627" s="14"/>
      <c r="F627" s="14"/>
      <c r="G627" s="14"/>
      <c r="H627" s="14"/>
      <c r="I627" s="14"/>
      <c r="J627" s="14"/>
      <c r="K627" s="14"/>
      <c r="L627" s="17"/>
      <c r="M627" s="17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>
      <c r="B628" s="13"/>
      <c r="C628" s="14"/>
      <c r="D628" s="14"/>
      <c r="E628" s="14"/>
      <c r="F628" s="14"/>
      <c r="G628" s="14"/>
      <c r="H628" s="14"/>
      <c r="I628" s="14"/>
      <c r="J628" s="14"/>
      <c r="K628" s="14"/>
      <c r="L628" s="17"/>
      <c r="M628" s="17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>
      <c r="B629" s="13"/>
      <c r="C629" s="14"/>
      <c r="D629" s="14"/>
      <c r="E629" s="14"/>
      <c r="F629" s="14"/>
      <c r="G629" s="14"/>
      <c r="H629" s="14"/>
      <c r="I629" s="14"/>
      <c r="J629" s="14"/>
      <c r="K629" s="14"/>
      <c r="L629" s="17"/>
      <c r="M629" s="17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>
      <c r="B630" s="13"/>
      <c r="C630" s="14"/>
      <c r="D630" s="14"/>
      <c r="E630" s="14"/>
      <c r="F630" s="14"/>
      <c r="G630" s="14"/>
      <c r="H630" s="14"/>
      <c r="I630" s="14"/>
      <c r="J630" s="14"/>
      <c r="K630" s="14"/>
      <c r="L630" s="17"/>
      <c r="M630" s="17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>
      <c r="B631" s="13"/>
      <c r="C631" s="14"/>
      <c r="D631" s="14"/>
      <c r="E631" s="14"/>
      <c r="F631" s="14"/>
      <c r="G631" s="14"/>
      <c r="H631" s="14"/>
      <c r="I631" s="14"/>
      <c r="J631" s="14"/>
      <c r="K631" s="14"/>
      <c r="L631" s="17"/>
      <c r="M631" s="17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7"/>
      <c r="M632" s="17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>
      <c r="B633" s="13"/>
      <c r="C633" s="14"/>
      <c r="D633" s="14"/>
      <c r="E633" s="14"/>
      <c r="F633" s="14"/>
      <c r="G633" s="14"/>
      <c r="H633" s="14"/>
      <c r="I633" s="14"/>
      <c r="J633" s="14"/>
      <c r="K633" s="14"/>
      <c r="L633" s="17"/>
      <c r="M633" s="17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>
      <c r="B634" s="13"/>
      <c r="C634" s="14"/>
      <c r="D634" s="14"/>
      <c r="E634" s="14"/>
      <c r="F634" s="14"/>
      <c r="G634" s="14"/>
      <c r="H634" s="14"/>
      <c r="I634" s="14"/>
      <c r="J634" s="14"/>
      <c r="K634" s="14"/>
      <c r="L634" s="17"/>
      <c r="M634" s="17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>
      <c r="B635" s="13"/>
      <c r="C635" s="14"/>
      <c r="D635" s="14"/>
      <c r="E635" s="14"/>
      <c r="F635" s="14"/>
      <c r="G635" s="14"/>
      <c r="H635" s="14"/>
      <c r="I635" s="14"/>
      <c r="J635" s="14"/>
      <c r="K635" s="14"/>
      <c r="L635" s="17"/>
      <c r="M635" s="17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>
      <c r="B636" s="13"/>
      <c r="C636" s="14"/>
      <c r="D636" s="14"/>
      <c r="E636" s="14"/>
      <c r="F636" s="14"/>
      <c r="G636" s="14"/>
      <c r="H636" s="14"/>
      <c r="I636" s="14"/>
      <c r="J636" s="14"/>
      <c r="K636" s="14"/>
      <c r="L636" s="17"/>
      <c r="M636" s="17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>
      <c r="B637" s="13"/>
      <c r="C637" s="14"/>
      <c r="D637" s="14"/>
      <c r="E637" s="14"/>
      <c r="F637" s="14"/>
      <c r="G637" s="14"/>
      <c r="H637" s="14"/>
      <c r="I637" s="14"/>
      <c r="J637" s="14"/>
      <c r="K637" s="14"/>
      <c r="L637" s="17"/>
      <c r="M637" s="17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>
      <c r="B638" s="13"/>
      <c r="C638" s="14"/>
      <c r="D638" s="14"/>
      <c r="E638" s="14"/>
      <c r="F638" s="14"/>
      <c r="G638" s="14"/>
      <c r="H638" s="14"/>
      <c r="I638" s="14"/>
      <c r="J638" s="14"/>
      <c r="K638" s="14"/>
      <c r="L638" s="17"/>
      <c r="M638" s="17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>
      <c r="B639" s="13"/>
      <c r="C639" s="14"/>
      <c r="D639" s="14"/>
      <c r="E639" s="14"/>
      <c r="F639" s="14"/>
      <c r="G639" s="14"/>
      <c r="H639" s="14"/>
      <c r="I639" s="14"/>
      <c r="J639" s="14"/>
      <c r="K639" s="14"/>
      <c r="L639" s="17"/>
      <c r="M639" s="17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>
      <c r="B640" s="13"/>
      <c r="C640" s="14"/>
      <c r="D640" s="14"/>
      <c r="E640" s="14"/>
      <c r="F640" s="14"/>
      <c r="G640" s="14"/>
      <c r="H640" s="14"/>
      <c r="I640" s="14"/>
      <c r="J640" s="14"/>
      <c r="K640" s="14"/>
      <c r="L640" s="17"/>
      <c r="M640" s="17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>
      <c r="B641" s="13"/>
      <c r="C641" s="14"/>
      <c r="D641" s="14"/>
      <c r="E641" s="14"/>
      <c r="F641" s="14"/>
      <c r="G641" s="14"/>
      <c r="H641" s="14"/>
      <c r="I641" s="14"/>
      <c r="J641" s="14"/>
      <c r="K641" s="14"/>
      <c r="L641" s="17"/>
      <c r="M641" s="17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7"/>
      <c r="M642" s="17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>
      <c r="B643" s="13"/>
      <c r="C643" s="14"/>
      <c r="D643" s="14"/>
      <c r="E643" s="14"/>
      <c r="F643" s="14"/>
      <c r="G643" s="14"/>
      <c r="H643" s="14"/>
      <c r="I643" s="14"/>
      <c r="J643" s="14"/>
      <c r="K643" s="14"/>
      <c r="L643" s="17"/>
      <c r="M643" s="17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>
      <c r="B644" s="13"/>
      <c r="C644" s="14"/>
      <c r="D644" s="14"/>
      <c r="E644" s="14"/>
      <c r="F644" s="14"/>
      <c r="G644" s="14"/>
      <c r="H644" s="14"/>
      <c r="I644" s="14"/>
      <c r="J644" s="14"/>
      <c r="K644" s="14"/>
      <c r="L644" s="17"/>
      <c r="M644" s="17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>
      <c r="B645" s="13"/>
      <c r="C645" s="14"/>
      <c r="D645" s="14"/>
      <c r="E645" s="14"/>
      <c r="F645" s="14"/>
      <c r="G645" s="14"/>
      <c r="H645" s="14"/>
      <c r="I645" s="14"/>
      <c r="J645" s="14"/>
      <c r="K645" s="14"/>
      <c r="L645" s="17"/>
      <c r="M645" s="17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7"/>
      <c r="M646" s="17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>
      <c r="B647" s="13"/>
      <c r="C647" s="14"/>
      <c r="D647" s="14"/>
      <c r="E647" s="14"/>
      <c r="F647" s="14"/>
      <c r="G647" s="14"/>
      <c r="H647" s="14"/>
      <c r="I647" s="14"/>
      <c r="J647" s="14"/>
      <c r="K647" s="14"/>
      <c r="L647" s="17"/>
      <c r="M647" s="17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>
      <c r="B648" s="13"/>
      <c r="C648" s="14"/>
      <c r="D648" s="14"/>
      <c r="E648" s="14"/>
      <c r="F648" s="14"/>
      <c r="G648" s="14"/>
      <c r="H648" s="14"/>
      <c r="I648" s="14"/>
      <c r="J648" s="14"/>
      <c r="K648" s="14"/>
      <c r="L648" s="17"/>
      <c r="M648" s="17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>
      <c r="B649" s="13"/>
      <c r="C649" s="14"/>
      <c r="D649" s="14"/>
      <c r="E649" s="14"/>
      <c r="F649" s="14"/>
      <c r="G649" s="14"/>
      <c r="H649" s="14"/>
      <c r="I649" s="14"/>
      <c r="J649" s="14"/>
      <c r="K649" s="14"/>
      <c r="L649" s="17"/>
      <c r="M649" s="17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>
      <c r="B650" s="13"/>
      <c r="C650" s="14"/>
      <c r="D650" s="14"/>
      <c r="E650" s="14"/>
      <c r="F650" s="14"/>
      <c r="G650" s="14"/>
      <c r="H650" s="14"/>
      <c r="I650" s="14"/>
      <c r="J650" s="14"/>
      <c r="K650" s="14"/>
      <c r="L650" s="17"/>
      <c r="M650" s="17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>
      <c r="B651" s="13"/>
      <c r="C651" s="14"/>
      <c r="D651" s="14"/>
      <c r="E651" s="14"/>
      <c r="F651" s="14"/>
      <c r="G651" s="14"/>
      <c r="H651" s="14"/>
      <c r="I651" s="14"/>
      <c r="J651" s="14"/>
      <c r="K651" s="14"/>
      <c r="L651" s="17"/>
      <c r="M651" s="17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>
      <c r="B652" s="13"/>
      <c r="C652" s="14"/>
      <c r="D652" s="14"/>
      <c r="E652" s="14"/>
      <c r="F652" s="14"/>
      <c r="G652" s="14"/>
      <c r="H652" s="14"/>
      <c r="I652" s="14"/>
      <c r="J652" s="14"/>
      <c r="K652" s="14"/>
      <c r="L652" s="17"/>
      <c r="M652" s="17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>
      <c r="B653" s="13"/>
      <c r="C653" s="14"/>
      <c r="D653" s="14"/>
      <c r="E653" s="14"/>
      <c r="F653" s="14"/>
      <c r="G653" s="14"/>
      <c r="H653" s="14"/>
      <c r="I653" s="14"/>
      <c r="J653" s="14"/>
      <c r="K653" s="14"/>
      <c r="L653" s="17"/>
      <c r="M653" s="17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>
      <c r="B654" s="13"/>
      <c r="C654" s="14"/>
      <c r="D654" s="14"/>
      <c r="E654" s="14"/>
      <c r="F654" s="14"/>
      <c r="G654" s="14"/>
      <c r="H654" s="14"/>
      <c r="I654" s="14"/>
      <c r="J654" s="14"/>
      <c r="K654" s="14"/>
      <c r="L654" s="17"/>
      <c r="M654" s="17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>
      <c r="B655" s="13"/>
      <c r="C655" s="14"/>
      <c r="D655" s="14"/>
      <c r="E655" s="14"/>
      <c r="F655" s="14"/>
      <c r="G655" s="14"/>
      <c r="H655" s="14"/>
      <c r="I655" s="14"/>
      <c r="J655" s="14"/>
      <c r="K655" s="14"/>
      <c r="L655" s="17"/>
      <c r="M655" s="17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>
      <c r="B656" s="13"/>
      <c r="C656" s="14"/>
      <c r="D656" s="14"/>
      <c r="E656" s="14"/>
      <c r="F656" s="14"/>
      <c r="G656" s="14"/>
      <c r="H656" s="14"/>
      <c r="I656" s="14"/>
      <c r="J656" s="14"/>
      <c r="K656" s="14"/>
      <c r="L656" s="17"/>
      <c r="M656" s="17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>
      <c r="B657" s="13"/>
      <c r="C657" s="14"/>
      <c r="D657" s="14"/>
      <c r="E657" s="14"/>
      <c r="F657" s="14"/>
      <c r="G657" s="14"/>
      <c r="H657" s="14"/>
      <c r="I657" s="14"/>
      <c r="J657" s="14"/>
      <c r="K657" s="14"/>
      <c r="L657" s="17"/>
      <c r="M657" s="17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>
      <c r="B658" s="13"/>
      <c r="C658" s="14"/>
      <c r="D658" s="14"/>
      <c r="E658" s="14"/>
      <c r="F658" s="14"/>
      <c r="G658" s="14"/>
      <c r="H658" s="14"/>
      <c r="I658" s="14"/>
      <c r="J658" s="14"/>
      <c r="K658" s="14"/>
      <c r="L658" s="17"/>
      <c r="M658" s="17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>
      <c r="B659" s="13"/>
      <c r="C659" s="14"/>
      <c r="D659" s="14"/>
      <c r="E659" s="14"/>
      <c r="F659" s="14"/>
      <c r="G659" s="14"/>
      <c r="H659" s="14"/>
      <c r="I659" s="14"/>
      <c r="J659" s="14"/>
      <c r="K659" s="14"/>
      <c r="L659" s="17"/>
      <c r="M659" s="17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>
      <c r="B660" s="13"/>
      <c r="C660" s="14"/>
      <c r="D660" s="14"/>
      <c r="E660" s="14"/>
      <c r="F660" s="14"/>
      <c r="G660" s="14"/>
      <c r="H660" s="14"/>
      <c r="I660" s="14"/>
      <c r="J660" s="14"/>
      <c r="K660" s="14"/>
      <c r="L660" s="17"/>
      <c r="M660" s="17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>
      <c r="B661" s="13"/>
      <c r="C661" s="14"/>
      <c r="D661" s="14"/>
      <c r="E661" s="14"/>
      <c r="F661" s="14"/>
      <c r="G661" s="14"/>
      <c r="H661" s="14"/>
      <c r="I661" s="14"/>
      <c r="J661" s="14"/>
      <c r="K661" s="14"/>
      <c r="L661" s="17"/>
      <c r="M661" s="17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>
      <c r="B662" s="13"/>
      <c r="C662" s="14"/>
      <c r="D662" s="14"/>
      <c r="E662" s="14"/>
      <c r="F662" s="14"/>
      <c r="G662" s="14"/>
      <c r="H662" s="14"/>
      <c r="I662" s="14"/>
      <c r="J662" s="14"/>
      <c r="K662" s="14"/>
      <c r="L662" s="17"/>
      <c r="M662" s="17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>
      <c r="B663" s="13"/>
      <c r="C663" s="14"/>
      <c r="D663" s="14"/>
      <c r="E663" s="14"/>
      <c r="F663" s="14"/>
      <c r="G663" s="14"/>
      <c r="H663" s="14"/>
      <c r="I663" s="14"/>
      <c r="J663" s="14"/>
      <c r="K663" s="14"/>
      <c r="L663" s="17"/>
      <c r="M663" s="17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>
      <c r="B664" s="13"/>
      <c r="C664" s="14"/>
      <c r="D664" s="14"/>
      <c r="E664" s="14"/>
      <c r="F664" s="14"/>
      <c r="G664" s="14"/>
      <c r="H664" s="14"/>
      <c r="I664" s="14"/>
      <c r="J664" s="14"/>
      <c r="K664" s="14"/>
      <c r="L664" s="17"/>
      <c r="M664" s="17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>
      <c r="B665" s="13"/>
      <c r="C665" s="14"/>
      <c r="D665" s="14"/>
      <c r="E665" s="14"/>
      <c r="F665" s="14"/>
      <c r="G665" s="14"/>
      <c r="H665" s="14"/>
      <c r="I665" s="14"/>
      <c r="J665" s="14"/>
      <c r="K665" s="14"/>
      <c r="L665" s="17"/>
      <c r="M665" s="17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>
      <c r="B666" s="13"/>
      <c r="C666" s="14"/>
      <c r="D666" s="14"/>
      <c r="E666" s="14"/>
      <c r="F666" s="14"/>
      <c r="G666" s="14"/>
      <c r="H666" s="14"/>
      <c r="I666" s="14"/>
      <c r="J666" s="14"/>
      <c r="K666" s="14"/>
      <c r="L666" s="17"/>
      <c r="M666" s="17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>
      <c r="B667" s="13"/>
      <c r="C667" s="14"/>
      <c r="D667" s="14"/>
      <c r="E667" s="14"/>
      <c r="F667" s="14"/>
      <c r="G667" s="14"/>
      <c r="H667" s="14"/>
      <c r="I667" s="14"/>
      <c r="J667" s="14"/>
      <c r="K667" s="14"/>
      <c r="L667" s="17"/>
      <c r="M667" s="17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>
      <c r="B668" s="13"/>
      <c r="C668" s="14"/>
      <c r="D668" s="14"/>
      <c r="E668" s="14"/>
      <c r="F668" s="14"/>
      <c r="G668" s="14"/>
      <c r="H668" s="14"/>
      <c r="I668" s="14"/>
      <c r="J668" s="14"/>
      <c r="K668" s="14"/>
      <c r="L668" s="17"/>
      <c r="M668" s="17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>
      <c r="B669" s="13"/>
      <c r="C669" s="14"/>
      <c r="D669" s="14"/>
      <c r="E669" s="14"/>
      <c r="F669" s="14"/>
      <c r="G669" s="14"/>
      <c r="H669" s="14"/>
      <c r="I669" s="14"/>
      <c r="J669" s="14"/>
      <c r="K669" s="14"/>
      <c r="L669" s="17"/>
      <c r="M669" s="17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>
      <c r="B670" s="13"/>
      <c r="C670" s="14"/>
      <c r="D670" s="14"/>
      <c r="E670" s="14"/>
      <c r="F670" s="14"/>
      <c r="G670" s="14"/>
      <c r="H670" s="14"/>
      <c r="I670" s="14"/>
      <c r="J670" s="14"/>
      <c r="K670" s="14"/>
      <c r="L670" s="17"/>
      <c r="M670" s="17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>
      <c r="B671" s="13"/>
      <c r="C671" s="14"/>
      <c r="D671" s="14"/>
      <c r="E671" s="14"/>
      <c r="F671" s="14"/>
      <c r="G671" s="14"/>
      <c r="H671" s="14"/>
      <c r="I671" s="14"/>
      <c r="J671" s="14"/>
      <c r="K671" s="14"/>
      <c r="L671" s="17"/>
      <c r="M671" s="17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7"/>
      <c r="M672" s="17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>
      <c r="B673" s="13"/>
      <c r="C673" s="14"/>
      <c r="D673" s="14"/>
      <c r="E673" s="14"/>
      <c r="F673" s="14"/>
      <c r="G673" s="14"/>
      <c r="H673" s="14"/>
      <c r="I673" s="14"/>
      <c r="J673" s="14"/>
      <c r="K673" s="14"/>
      <c r="L673" s="17"/>
      <c r="M673" s="17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>
      <c r="B674" s="13"/>
      <c r="C674" s="14"/>
      <c r="D674" s="14"/>
      <c r="E674" s="14"/>
      <c r="F674" s="14"/>
      <c r="G674" s="14"/>
      <c r="H674" s="14"/>
      <c r="I674" s="14"/>
      <c r="J674" s="14"/>
      <c r="K674" s="14"/>
      <c r="L674" s="17"/>
      <c r="M674" s="17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>
      <c r="B675" s="13"/>
      <c r="C675" s="14"/>
      <c r="D675" s="14"/>
      <c r="E675" s="14"/>
      <c r="F675" s="14"/>
      <c r="G675" s="14"/>
      <c r="H675" s="14"/>
      <c r="I675" s="14"/>
      <c r="J675" s="14"/>
      <c r="K675" s="14"/>
      <c r="L675" s="17"/>
      <c r="M675" s="17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7"/>
      <c r="M676" s="17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>
      <c r="B677" s="13"/>
      <c r="C677" s="14"/>
      <c r="D677" s="14"/>
      <c r="E677" s="14"/>
      <c r="F677" s="14"/>
      <c r="G677" s="14"/>
      <c r="H677" s="14"/>
      <c r="I677" s="14"/>
      <c r="J677" s="14"/>
      <c r="K677" s="14"/>
      <c r="L677" s="17"/>
      <c r="M677" s="17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>
      <c r="B678" s="13"/>
      <c r="C678" s="14"/>
      <c r="D678" s="14"/>
      <c r="E678" s="14"/>
      <c r="F678" s="14"/>
      <c r="G678" s="14"/>
      <c r="H678" s="14"/>
      <c r="I678" s="14"/>
      <c r="J678" s="14"/>
      <c r="K678" s="14"/>
      <c r="L678" s="17"/>
      <c r="M678" s="17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>
      <c r="B679" s="13"/>
      <c r="C679" s="14"/>
      <c r="D679" s="14"/>
      <c r="E679" s="14"/>
      <c r="F679" s="14"/>
      <c r="G679" s="14"/>
      <c r="H679" s="14"/>
      <c r="I679" s="14"/>
      <c r="J679" s="14"/>
      <c r="K679" s="14"/>
      <c r="L679" s="17"/>
      <c r="M679" s="17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>
      <c r="B680" s="13"/>
      <c r="C680" s="14"/>
      <c r="D680" s="14"/>
      <c r="E680" s="14"/>
      <c r="F680" s="14"/>
      <c r="G680" s="14"/>
      <c r="H680" s="14"/>
      <c r="I680" s="14"/>
      <c r="J680" s="14"/>
      <c r="K680" s="14"/>
      <c r="L680" s="17"/>
      <c r="M680" s="17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>
      <c r="B681" s="13"/>
      <c r="C681" s="14"/>
      <c r="D681" s="14"/>
      <c r="E681" s="14"/>
      <c r="F681" s="14"/>
      <c r="G681" s="14"/>
      <c r="H681" s="14"/>
      <c r="I681" s="14"/>
      <c r="J681" s="14"/>
      <c r="K681" s="14"/>
      <c r="L681" s="17"/>
      <c r="M681" s="17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>
      <c r="B682" s="13"/>
      <c r="C682" s="14"/>
      <c r="D682" s="14"/>
      <c r="E682" s="14"/>
      <c r="F682" s="14"/>
      <c r="G682" s="14"/>
      <c r="H682" s="14"/>
      <c r="I682" s="14"/>
      <c r="J682" s="14"/>
      <c r="K682" s="14"/>
      <c r="L682" s="17"/>
      <c r="M682" s="17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>
      <c r="B683" s="13"/>
      <c r="C683" s="14"/>
      <c r="D683" s="14"/>
      <c r="E683" s="14"/>
      <c r="F683" s="14"/>
      <c r="G683" s="14"/>
      <c r="H683" s="14"/>
      <c r="I683" s="14"/>
      <c r="J683" s="14"/>
      <c r="K683" s="14"/>
      <c r="L683" s="17"/>
      <c r="M683" s="17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>
      <c r="B684" s="13"/>
      <c r="C684" s="14"/>
      <c r="D684" s="14"/>
      <c r="E684" s="14"/>
      <c r="F684" s="14"/>
      <c r="G684" s="14"/>
      <c r="H684" s="14"/>
      <c r="I684" s="14"/>
      <c r="J684" s="14"/>
      <c r="K684" s="14"/>
      <c r="L684" s="17"/>
      <c r="M684" s="17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>
      <c r="B685" s="13"/>
      <c r="C685" s="14"/>
      <c r="D685" s="14"/>
      <c r="E685" s="14"/>
      <c r="F685" s="14"/>
      <c r="G685" s="14"/>
      <c r="H685" s="14"/>
      <c r="I685" s="14"/>
      <c r="J685" s="14"/>
      <c r="K685" s="14"/>
      <c r="L685" s="17"/>
      <c r="M685" s="17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>
      <c r="B686" s="13"/>
      <c r="C686" s="14"/>
      <c r="D686" s="14"/>
      <c r="E686" s="14"/>
      <c r="F686" s="14"/>
      <c r="G686" s="14"/>
      <c r="H686" s="14"/>
      <c r="I686" s="14"/>
      <c r="J686" s="14"/>
      <c r="K686" s="14"/>
      <c r="L686" s="17"/>
      <c r="M686" s="17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>
      <c r="B687" s="13"/>
      <c r="C687" s="14"/>
      <c r="D687" s="14"/>
      <c r="E687" s="14"/>
      <c r="F687" s="14"/>
      <c r="G687" s="14"/>
      <c r="H687" s="14"/>
      <c r="I687" s="14"/>
      <c r="J687" s="14"/>
      <c r="K687" s="14"/>
      <c r="L687" s="17"/>
      <c r="M687" s="17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>
      <c r="B688" s="13"/>
      <c r="C688" s="14"/>
      <c r="D688" s="14"/>
      <c r="E688" s="14"/>
      <c r="F688" s="14"/>
      <c r="G688" s="14"/>
      <c r="H688" s="14"/>
      <c r="I688" s="14"/>
      <c r="J688" s="14"/>
      <c r="K688" s="14"/>
      <c r="L688" s="17"/>
      <c r="M688" s="17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>
      <c r="B689" s="13"/>
      <c r="C689" s="14"/>
      <c r="D689" s="14"/>
      <c r="E689" s="14"/>
      <c r="F689" s="14"/>
      <c r="G689" s="14"/>
      <c r="H689" s="14"/>
      <c r="I689" s="14"/>
      <c r="J689" s="14"/>
      <c r="K689" s="14"/>
      <c r="L689" s="17"/>
      <c r="M689" s="17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>
      <c r="B690" s="13"/>
      <c r="C690" s="14"/>
      <c r="D690" s="14"/>
      <c r="E690" s="14"/>
      <c r="F690" s="14"/>
      <c r="G690" s="14"/>
      <c r="H690" s="14"/>
      <c r="I690" s="14"/>
      <c r="J690" s="14"/>
      <c r="K690" s="14"/>
      <c r="L690" s="17"/>
      <c r="M690" s="17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>
      <c r="B691" s="13"/>
      <c r="C691" s="14"/>
      <c r="D691" s="14"/>
      <c r="E691" s="14"/>
      <c r="F691" s="14"/>
      <c r="G691" s="14"/>
      <c r="H691" s="14"/>
      <c r="I691" s="14"/>
      <c r="J691" s="14"/>
      <c r="K691" s="14"/>
      <c r="L691" s="17"/>
      <c r="M691" s="17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>
      <c r="B692" s="13"/>
      <c r="C692" s="14"/>
      <c r="D692" s="14"/>
      <c r="E692" s="14"/>
      <c r="F692" s="14"/>
      <c r="G692" s="14"/>
      <c r="H692" s="14"/>
      <c r="I692" s="14"/>
      <c r="J692" s="14"/>
      <c r="K692" s="14"/>
      <c r="L692" s="17"/>
      <c r="M692" s="17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>
      <c r="B693" s="13"/>
      <c r="C693" s="14"/>
      <c r="D693" s="14"/>
      <c r="E693" s="14"/>
      <c r="F693" s="14"/>
      <c r="G693" s="14"/>
      <c r="H693" s="14"/>
      <c r="I693" s="14"/>
      <c r="J693" s="14"/>
      <c r="K693" s="14"/>
      <c r="L693" s="17"/>
      <c r="M693" s="17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>
      <c r="B694" s="13"/>
      <c r="C694" s="14"/>
      <c r="D694" s="14"/>
      <c r="E694" s="14"/>
      <c r="F694" s="14"/>
      <c r="G694" s="14"/>
      <c r="H694" s="14"/>
      <c r="I694" s="14"/>
      <c r="J694" s="14"/>
      <c r="K694" s="14"/>
      <c r="L694" s="17"/>
      <c r="M694" s="17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>
      <c r="B695" s="13"/>
      <c r="C695" s="14"/>
      <c r="D695" s="14"/>
      <c r="E695" s="14"/>
      <c r="F695" s="14"/>
      <c r="G695" s="14"/>
      <c r="H695" s="14"/>
      <c r="I695" s="14"/>
      <c r="J695" s="14"/>
      <c r="K695" s="14"/>
      <c r="L695" s="17"/>
      <c r="M695" s="17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>
      <c r="B696" s="13"/>
      <c r="C696" s="14"/>
      <c r="D696" s="14"/>
      <c r="E696" s="14"/>
      <c r="F696" s="14"/>
      <c r="G696" s="14"/>
      <c r="H696" s="14"/>
      <c r="I696" s="14"/>
      <c r="J696" s="14"/>
      <c r="K696" s="14"/>
      <c r="L696" s="17"/>
      <c r="M696" s="17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>
      <c r="B697" s="13"/>
      <c r="C697" s="14"/>
      <c r="D697" s="14"/>
      <c r="E697" s="14"/>
      <c r="F697" s="14"/>
      <c r="G697" s="14"/>
      <c r="H697" s="14"/>
      <c r="I697" s="14"/>
      <c r="J697" s="14"/>
      <c r="K697" s="14"/>
      <c r="L697" s="17"/>
      <c r="M697" s="17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>
      <c r="B698" s="13"/>
      <c r="C698" s="14"/>
      <c r="D698" s="14"/>
      <c r="E698" s="14"/>
      <c r="F698" s="14"/>
      <c r="G698" s="14"/>
      <c r="H698" s="14"/>
      <c r="I698" s="14"/>
      <c r="J698" s="14"/>
      <c r="K698" s="14"/>
      <c r="L698" s="17"/>
      <c r="M698" s="17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>
      <c r="B699" s="13"/>
      <c r="C699" s="14"/>
      <c r="D699" s="14"/>
      <c r="E699" s="14"/>
      <c r="F699" s="14"/>
      <c r="G699" s="14"/>
      <c r="H699" s="14"/>
      <c r="I699" s="14"/>
      <c r="J699" s="14"/>
      <c r="K699" s="14"/>
      <c r="L699" s="17"/>
      <c r="M699" s="17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>
      <c r="B700" s="13"/>
      <c r="C700" s="14"/>
      <c r="D700" s="14"/>
      <c r="E700" s="14"/>
      <c r="F700" s="14"/>
      <c r="G700" s="14"/>
      <c r="H700" s="14"/>
      <c r="I700" s="14"/>
      <c r="J700" s="14"/>
      <c r="K700" s="14"/>
      <c r="L700" s="17"/>
      <c r="M700" s="17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>
      <c r="B701" s="13"/>
      <c r="C701" s="14"/>
      <c r="D701" s="14"/>
      <c r="E701" s="14"/>
      <c r="F701" s="14"/>
      <c r="G701" s="14"/>
      <c r="H701" s="14"/>
      <c r="I701" s="14"/>
      <c r="J701" s="14"/>
      <c r="K701" s="14"/>
      <c r="L701" s="17"/>
      <c r="M701" s="17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>
      <c r="B702" s="13"/>
      <c r="C702" s="14"/>
      <c r="D702" s="14"/>
      <c r="E702" s="14"/>
      <c r="F702" s="14"/>
      <c r="G702" s="14"/>
      <c r="H702" s="14"/>
      <c r="I702" s="14"/>
      <c r="J702" s="14"/>
      <c r="K702" s="14"/>
      <c r="L702" s="17"/>
      <c r="M702" s="17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>
      <c r="B703" s="13"/>
      <c r="C703" s="14"/>
      <c r="D703" s="14"/>
      <c r="E703" s="14"/>
      <c r="F703" s="14"/>
      <c r="G703" s="14"/>
      <c r="H703" s="14"/>
      <c r="I703" s="14"/>
      <c r="J703" s="14"/>
      <c r="K703" s="14"/>
      <c r="L703" s="17"/>
      <c r="M703" s="17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>
      <c r="B704" s="13"/>
      <c r="C704" s="14"/>
      <c r="D704" s="14"/>
      <c r="E704" s="14"/>
      <c r="F704" s="14"/>
      <c r="G704" s="14"/>
      <c r="H704" s="14"/>
      <c r="I704" s="14"/>
      <c r="J704" s="14"/>
      <c r="K704" s="14"/>
      <c r="L704" s="17"/>
      <c r="M704" s="17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>
      <c r="B705" s="13"/>
      <c r="C705" s="14"/>
      <c r="D705" s="14"/>
      <c r="E705" s="14"/>
      <c r="F705" s="14"/>
      <c r="G705" s="14"/>
      <c r="H705" s="14"/>
      <c r="I705" s="14"/>
      <c r="J705" s="14"/>
      <c r="K705" s="14"/>
      <c r="L705" s="17"/>
      <c r="M705" s="17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>
      <c r="B706" s="13"/>
      <c r="C706" s="14"/>
      <c r="D706" s="14"/>
      <c r="E706" s="14"/>
      <c r="F706" s="14"/>
      <c r="G706" s="14"/>
      <c r="H706" s="14"/>
      <c r="I706" s="14"/>
      <c r="J706" s="14"/>
      <c r="K706" s="14"/>
      <c r="L706" s="17"/>
      <c r="M706" s="17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>
      <c r="B707" s="13"/>
      <c r="C707" s="14"/>
      <c r="D707" s="14"/>
      <c r="E707" s="14"/>
      <c r="F707" s="14"/>
      <c r="G707" s="14"/>
      <c r="H707" s="14"/>
      <c r="I707" s="14"/>
      <c r="J707" s="14"/>
      <c r="K707" s="14"/>
      <c r="L707" s="17"/>
      <c r="M707" s="17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>
      <c r="B708" s="13"/>
      <c r="C708" s="14"/>
      <c r="D708" s="14"/>
      <c r="E708" s="14"/>
      <c r="F708" s="14"/>
      <c r="G708" s="14"/>
      <c r="H708" s="14"/>
      <c r="I708" s="14"/>
      <c r="J708" s="14"/>
      <c r="K708" s="14"/>
      <c r="L708" s="17"/>
      <c r="M708" s="17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>
      <c r="B709" s="13"/>
      <c r="C709" s="14"/>
      <c r="D709" s="14"/>
      <c r="E709" s="14"/>
      <c r="F709" s="14"/>
      <c r="G709" s="14"/>
      <c r="H709" s="14"/>
      <c r="I709" s="14"/>
      <c r="J709" s="14"/>
      <c r="K709" s="14"/>
      <c r="L709" s="17"/>
      <c r="M709" s="17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>
      <c r="B710" s="13"/>
      <c r="C710" s="14"/>
      <c r="D710" s="14"/>
      <c r="E710" s="14"/>
      <c r="F710" s="14"/>
      <c r="G710" s="14"/>
      <c r="H710" s="14"/>
      <c r="I710" s="14"/>
      <c r="J710" s="14"/>
      <c r="K710" s="14"/>
      <c r="L710" s="17"/>
      <c r="M710" s="17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>
      <c r="B711" s="13"/>
      <c r="C711" s="14"/>
      <c r="D711" s="14"/>
      <c r="E711" s="14"/>
      <c r="F711" s="14"/>
      <c r="G711" s="14"/>
      <c r="H711" s="14"/>
      <c r="I711" s="14"/>
      <c r="J711" s="14"/>
      <c r="K711" s="14"/>
      <c r="L711" s="17"/>
      <c r="M711" s="17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7"/>
      <c r="M712" s="17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>
      <c r="B713" s="13"/>
      <c r="C713" s="14"/>
      <c r="D713" s="14"/>
      <c r="E713" s="14"/>
      <c r="F713" s="14"/>
      <c r="G713" s="14"/>
      <c r="H713" s="14"/>
      <c r="I713" s="14"/>
      <c r="J713" s="14"/>
      <c r="K713" s="14"/>
      <c r="L713" s="17"/>
      <c r="M713" s="17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>
      <c r="B714" s="13"/>
      <c r="C714" s="14"/>
      <c r="D714" s="14"/>
      <c r="E714" s="14"/>
      <c r="F714" s="14"/>
      <c r="G714" s="14"/>
      <c r="H714" s="14"/>
      <c r="I714" s="14"/>
      <c r="J714" s="14"/>
      <c r="K714" s="14"/>
      <c r="L714" s="17"/>
      <c r="M714" s="17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>
      <c r="B715" s="13"/>
      <c r="C715" s="14"/>
      <c r="D715" s="14"/>
      <c r="E715" s="14"/>
      <c r="F715" s="14"/>
      <c r="G715" s="14"/>
      <c r="H715" s="14"/>
      <c r="I715" s="14"/>
      <c r="J715" s="14"/>
      <c r="K715" s="14"/>
      <c r="L715" s="17"/>
      <c r="M715" s="17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>
      <c r="B716" s="13"/>
      <c r="C716" s="14"/>
      <c r="D716" s="14"/>
      <c r="E716" s="14"/>
      <c r="F716" s="14"/>
      <c r="G716" s="14"/>
      <c r="H716" s="14"/>
      <c r="I716" s="14"/>
      <c r="J716" s="14"/>
      <c r="K716" s="14"/>
      <c r="L716" s="17"/>
      <c r="M716" s="17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>
      <c r="B717" s="13"/>
      <c r="C717" s="14"/>
      <c r="D717" s="14"/>
      <c r="E717" s="14"/>
      <c r="F717" s="14"/>
      <c r="G717" s="14"/>
      <c r="H717" s="14"/>
      <c r="I717" s="14"/>
      <c r="J717" s="14"/>
      <c r="K717" s="14"/>
      <c r="L717" s="17"/>
      <c r="M717" s="17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>
      <c r="B718" s="13"/>
      <c r="C718" s="14"/>
      <c r="D718" s="14"/>
      <c r="E718" s="14"/>
      <c r="F718" s="14"/>
      <c r="G718" s="14"/>
      <c r="H718" s="14"/>
      <c r="I718" s="14"/>
      <c r="J718" s="14"/>
      <c r="K718" s="14"/>
      <c r="L718" s="17"/>
      <c r="M718" s="17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>
      <c r="B719" s="13"/>
      <c r="C719" s="14"/>
      <c r="D719" s="14"/>
      <c r="E719" s="14"/>
      <c r="F719" s="14"/>
      <c r="G719" s="14"/>
      <c r="H719" s="14"/>
      <c r="I719" s="14"/>
      <c r="J719" s="14"/>
      <c r="K719" s="14"/>
      <c r="L719" s="17"/>
      <c r="M719" s="17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>
      <c r="B720" s="13"/>
      <c r="C720" s="14"/>
      <c r="D720" s="14"/>
      <c r="E720" s="14"/>
      <c r="F720" s="14"/>
      <c r="G720" s="14"/>
      <c r="H720" s="14"/>
      <c r="I720" s="14"/>
      <c r="J720" s="14"/>
      <c r="K720" s="14"/>
      <c r="L720" s="17"/>
      <c r="M720" s="17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>
      <c r="B721" s="13"/>
      <c r="C721" s="14"/>
      <c r="D721" s="14"/>
      <c r="E721" s="14"/>
      <c r="F721" s="14"/>
      <c r="G721" s="14"/>
      <c r="H721" s="14"/>
      <c r="I721" s="14"/>
      <c r="J721" s="14"/>
      <c r="K721" s="14"/>
      <c r="L721" s="17"/>
      <c r="M721" s="17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>
      <c r="B722" s="13"/>
      <c r="C722" s="14"/>
      <c r="D722" s="14"/>
      <c r="E722" s="14"/>
      <c r="F722" s="14"/>
      <c r="G722" s="14"/>
      <c r="H722" s="14"/>
      <c r="I722" s="14"/>
      <c r="J722" s="14"/>
      <c r="K722" s="14"/>
      <c r="L722" s="17"/>
      <c r="M722" s="17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>
      <c r="B723" s="13"/>
      <c r="C723" s="14"/>
      <c r="D723" s="14"/>
      <c r="E723" s="14"/>
      <c r="F723" s="14"/>
      <c r="G723" s="14"/>
      <c r="H723" s="14"/>
      <c r="I723" s="14"/>
      <c r="J723" s="14"/>
      <c r="K723" s="14"/>
      <c r="L723" s="17"/>
      <c r="M723" s="17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>
      <c r="B724" s="13"/>
      <c r="C724" s="14"/>
      <c r="D724" s="14"/>
      <c r="E724" s="14"/>
      <c r="F724" s="14"/>
      <c r="G724" s="14"/>
      <c r="H724" s="14"/>
      <c r="I724" s="14"/>
      <c r="J724" s="14"/>
      <c r="K724" s="14"/>
      <c r="L724" s="17"/>
      <c r="M724" s="17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>
      <c r="B725" s="13"/>
      <c r="C725" s="14"/>
      <c r="D725" s="14"/>
      <c r="E725" s="14"/>
      <c r="F725" s="14"/>
      <c r="G725" s="14"/>
      <c r="H725" s="14"/>
      <c r="I725" s="14"/>
      <c r="J725" s="14"/>
      <c r="K725" s="14"/>
      <c r="L725" s="17"/>
      <c r="M725" s="17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>
      <c r="B726" s="13"/>
      <c r="C726" s="14"/>
      <c r="D726" s="14"/>
      <c r="E726" s="14"/>
      <c r="F726" s="14"/>
      <c r="G726" s="14"/>
      <c r="H726" s="14"/>
      <c r="I726" s="14"/>
      <c r="J726" s="14"/>
      <c r="K726" s="14"/>
      <c r="L726" s="17"/>
      <c r="M726" s="17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>
      <c r="B727" s="13"/>
      <c r="C727" s="14"/>
      <c r="D727" s="14"/>
      <c r="E727" s="14"/>
      <c r="F727" s="14"/>
      <c r="G727" s="14"/>
      <c r="H727" s="14"/>
      <c r="I727" s="14"/>
      <c r="J727" s="14"/>
      <c r="K727" s="14"/>
      <c r="L727" s="17"/>
      <c r="M727" s="17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>
      <c r="B728" s="13"/>
      <c r="C728" s="14"/>
      <c r="D728" s="14"/>
      <c r="E728" s="14"/>
      <c r="F728" s="14"/>
      <c r="G728" s="14"/>
      <c r="H728" s="14"/>
      <c r="I728" s="14"/>
      <c r="J728" s="14"/>
      <c r="K728" s="14"/>
      <c r="L728" s="17"/>
      <c r="M728" s="17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>
      <c r="B729" s="13"/>
      <c r="C729" s="14"/>
      <c r="D729" s="14"/>
      <c r="E729" s="14"/>
      <c r="F729" s="14"/>
      <c r="G729" s="14"/>
      <c r="H729" s="14"/>
      <c r="I729" s="14"/>
      <c r="J729" s="14"/>
      <c r="K729" s="14"/>
      <c r="L729" s="17"/>
      <c r="M729" s="17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>
      <c r="B730" s="13"/>
      <c r="C730" s="14"/>
      <c r="D730" s="14"/>
      <c r="E730" s="14"/>
      <c r="F730" s="14"/>
      <c r="G730" s="14"/>
      <c r="H730" s="14"/>
      <c r="I730" s="14"/>
      <c r="J730" s="14"/>
      <c r="K730" s="14"/>
      <c r="L730" s="17"/>
      <c r="M730" s="17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>
      <c r="B731" s="13"/>
      <c r="C731" s="14"/>
      <c r="D731" s="14"/>
      <c r="E731" s="14"/>
      <c r="F731" s="14"/>
      <c r="G731" s="14"/>
      <c r="H731" s="14"/>
      <c r="I731" s="14"/>
      <c r="J731" s="14"/>
      <c r="K731" s="14"/>
      <c r="L731" s="17"/>
      <c r="M731" s="17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>
      <c r="B732" s="13"/>
      <c r="C732" s="14"/>
      <c r="D732" s="14"/>
      <c r="E732" s="14"/>
      <c r="F732" s="14"/>
      <c r="G732" s="14"/>
      <c r="H732" s="14"/>
      <c r="I732" s="14"/>
      <c r="J732" s="14"/>
      <c r="K732" s="14"/>
      <c r="L732" s="17"/>
      <c r="M732" s="17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>
      <c r="B733" s="13"/>
      <c r="C733" s="14"/>
      <c r="D733" s="14"/>
      <c r="E733" s="14"/>
      <c r="F733" s="14"/>
      <c r="G733" s="14"/>
      <c r="H733" s="14"/>
      <c r="I733" s="14"/>
      <c r="J733" s="14"/>
      <c r="K733" s="14"/>
      <c r="L733" s="17"/>
      <c r="M733" s="17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>
      <c r="B734" s="13"/>
      <c r="C734" s="14"/>
      <c r="D734" s="14"/>
      <c r="E734" s="14"/>
      <c r="F734" s="14"/>
      <c r="G734" s="14"/>
      <c r="H734" s="14"/>
      <c r="I734" s="14"/>
      <c r="J734" s="14"/>
      <c r="K734" s="14"/>
      <c r="L734" s="17"/>
      <c r="M734" s="17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>
      <c r="B735" s="13"/>
      <c r="C735" s="14"/>
      <c r="D735" s="14"/>
      <c r="E735" s="14"/>
      <c r="F735" s="14"/>
      <c r="G735" s="14"/>
      <c r="H735" s="14"/>
      <c r="I735" s="14"/>
      <c r="J735" s="14"/>
      <c r="K735" s="14"/>
      <c r="L735" s="17"/>
      <c r="M735" s="17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7"/>
      <c r="M736" s="17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7"/>
      <c r="M737" s="17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7"/>
      <c r="M738" s="17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7"/>
      <c r="M739" s="17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7"/>
      <c r="M740" s="17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7"/>
      <c r="M741" s="17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7"/>
      <c r="M742" s="17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7"/>
      <c r="M743" s="17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7"/>
      <c r="M744" s="17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7"/>
      <c r="M745" s="17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7"/>
      <c r="M746" s="17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7"/>
      <c r="M747" s="17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7"/>
      <c r="M748" s="17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7"/>
      <c r="M749" s="17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7"/>
      <c r="M750" s="17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7"/>
      <c r="M751" s="17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7"/>
      <c r="M752" s="17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7"/>
      <c r="M753" s="17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7"/>
      <c r="M754" s="17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7"/>
      <c r="M755" s="17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7"/>
      <c r="M756" s="17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7"/>
      <c r="M757" s="17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7"/>
      <c r="M758" s="17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7"/>
      <c r="M759" s="17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7"/>
      <c r="M760" s="17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7"/>
      <c r="M761" s="17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7"/>
      <c r="M762" s="17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7"/>
      <c r="M763" s="17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7"/>
      <c r="M764" s="17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7"/>
      <c r="M765" s="17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7"/>
      <c r="M766" s="17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7"/>
      <c r="M767" s="17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7"/>
      <c r="M768" s="17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7"/>
      <c r="M769" s="17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7"/>
      <c r="M770" s="17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7"/>
      <c r="M771" s="17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7"/>
      <c r="M772" s="17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7"/>
      <c r="M773" s="17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7"/>
      <c r="M774" s="17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>
      <c r="B775" s="13"/>
      <c r="C775" s="14"/>
      <c r="D775" s="14"/>
      <c r="E775" s="14"/>
      <c r="F775" s="14"/>
      <c r="G775" s="14"/>
      <c r="H775" s="14"/>
      <c r="I775" s="14"/>
      <c r="J775" s="14"/>
      <c r="K775" s="14"/>
      <c r="L775" s="17"/>
      <c r="M775" s="17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>
      <c r="B776" s="13"/>
      <c r="C776" s="14"/>
      <c r="D776" s="14"/>
      <c r="E776" s="14"/>
      <c r="F776" s="14"/>
      <c r="G776" s="14"/>
      <c r="H776" s="14"/>
      <c r="I776" s="14"/>
      <c r="J776" s="14"/>
      <c r="K776" s="14"/>
      <c r="L776" s="17"/>
      <c r="M776" s="17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>
      <c r="B777" s="13"/>
      <c r="C777" s="14"/>
      <c r="D777" s="14"/>
      <c r="E777" s="14"/>
      <c r="F777" s="14"/>
      <c r="G777" s="14"/>
      <c r="H777" s="14"/>
      <c r="I777" s="14"/>
      <c r="J777" s="14"/>
      <c r="K777" s="14"/>
      <c r="L777" s="17"/>
      <c r="M777" s="17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>
      <c r="B778" s="13"/>
      <c r="C778" s="14"/>
      <c r="D778" s="14"/>
      <c r="E778" s="14"/>
      <c r="F778" s="14"/>
      <c r="G778" s="14"/>
      <c r="H778" s="14"/>
      <c r="I778" s="14"/>
      <c r="J778" s="14"/>
      <c r="K778" s="14"/>
      <c r="L778" s="17"/>
      <c r="M778" s="17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>
      <c r="B779" s="13"/>
      <c r="C779" s="14"/>
      <c r="D779" s="14"/>
      <c r="E779" s="14"/>
      <c r="F779" s="14"/>
      <c r="G779" s="14"/>
      <c r="H779" s="14"/>
      <c r="I779" s="14"/>
      <c r="J779" s="14"/>
      <c r="K779" s="14"/>
      <c r="L779" s="17"/>
      <c r="M779" s="17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>
      <c r="B780" s="13"/>
      <c r="C780" s="14"/>
      <c r="D780" s="14"/>
      <c r="E780" s="14"/>
      <c r="F780" s="14"/>
      <c r="G780" s="14"/>
      <c r="H780" s="14"/>
      <c r="I780" s="14"/>
      <c r="J780" s="14"/>
      <c r="K780" s="14"/>
      <c r="L780" s="17"/>
      <c r="M780" s="17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>
      <c r="B781" s="13"/>
      <c r="C781" s="14"/>
      <c r="D781" s="14"/>
      <c r="E781" s="14"/>
      <c r="F781" s="14"/>
      <c r="G781" s="14"/>
      <c r="H781" s="14"/>
      <c r="I781" s="14"/>
      <c r="J781" s="14"/>
      <c r="K781" s="14"/>
      <c r="L781" s="17"/>
      <c r="M781" s="17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>
      <c r="B782" s="13"/>
      <c r="C782" s="14"/>
      <c r="D782" s="14"/>
      <c r="E782" s="14"/>
      <c r="F782" s="14"/>
      <c r="G782" s="14"/>
      <c r="H782" s="14"/>
      <c r="I782" s="14"/>
      <c r="J782" s="14"/>
      <c r="K782" s="14"/>
      <c r="L782" s="17"/>
      <c r="M782" s="17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>
      <c r="B783" s="13"/>
      <c r="C783" s="14"/>
      <c r="D783" s="14"/>
      <c r="E783" s="14"/>
      <c r="F783" s="14"/>
      <c r="G783" s="14"/>
      <c r="H783" s="14"/>
      <c r="I783" s="14"/>
      <c r="J783" s="14"/>
      <c r="K783" s="14"/>
      <c r="L783" s="17"/>
      <c r="M783" s="17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>
      <c r="B784" s="13"/>
      <c r="C784" s="14"/>
      <c r="D784" s="14"/>
      <c r="E784" s="14"/>
      <c r="F784" s="14"/>
      <c r="G784" s="14"/>
      <c r="H784" s="14"/>
      <c r="I784" s="14"/>
      <c r="J784" s="14"/>
      <c r="K784" s="14"/>
      <c r="L784" s="17"/>
      <c r="M784" s="17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>
      <c r="B785" s="13"/>
      <c r="C785" s="14"/>
      <c r="D785" s="14"/>
      <c r="E785" s="14"/>
      <c r="F785" s="14"/>
      <c r="G785" s="14"/>
      <c r="H785" s="14"/>
      <c r="I785" s="14"/>
      <c r="J785" s="14"/>
      <c r="K785" s="14"/>
      <c r="L785" s="17"/>
      <c r="M785" s="17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>
      <c r="B786" s="13"/>
      <c r="C786" s="14"/>
      <c r="D786" s="14"/>
      <c r="E786" s="14"/>
      <c r="F786" s="14"/>
      <c r="G786" s="14"/>
      <c r="H786" s="14"/>
      <c r="I786" s="14"/>
      <c r="J786" s="14"/>
      <c r="K786" s="14"/>
      <c r="L786" s="17"/>
      <c r="M786" s="17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>
      <c r="B787" s="13"/>
      <c r="C787" s="14"/>
      <c r="D787" s="14"/>
      <c r="E787" s="14"/>
      <c r="F787" s="14"/>
      <c r="G787" s="14"/>
      <c r="H787" s="14"/>
      <c r="I787" s="14"/>
      <c r="J787" s="14"/>
      <c r="K787" s="14"/>
      <c r="L787" s="17"/>
      <c r="M787" s="17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>
      <c r="B788" s="13"/>
      <c r="C788" s="14"/>
      <c r="D788" s="14"/>
      <c r="E788" s="14"/>
      <c r="F788" s="14"/>
      <c r="G788" s="14"/>
      <c r="H788" s="14"/>
      <c r="I788" s="14"/>
      <c r="J788" s="14"/>
      <c r="K788" s="14"/>
      <c r="L788" s="17"/>
      <c r="M788" s="17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>
      <c r="B789" s="13"/>
      <c r="C789" s="14"/>
      <c r="D789" s="14"/>
      <c r="E789" s="14"/>
      <c r="F789" s="14"/>
      <c r="G789" s="14"/>
      <c r="H789" s="14"/>
      <c r="I789" s="14"/>
      <c r="J789" s="14"/>
      <c r="K789" s="14"/>
      <c r="L789" s="17"/>
      <c r="M789" s="17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>
      <c r="B790" s="13"/>
      <c r="C790" s="14"/>
      <c r="D790" s="14"/>
      <c r="E790" s="14"/>
      <c r="F790" s="14"/>
      <c r="G790" s="14"/>
      <c r="H790" s="14"/>
      <c r="I790" s="14"/>
      <c r="J790" s="14"/>
      <c r="K790" s="14"/>
      <c r="L790" s="17"/>
      <c r="M790" s="17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>
      <c r="B791" s="13"/>
      <c r="C791" s="14"/>
      <c r="D791" s="14"/>
      <c r="E791" s="14"/>
      <c r="F791" s="14"/>
      <c r="G791" s="14"/>
      <c r="H791" s="14"/>
      <c r="I791" s="14"/>
      <c r="J791" s="14"/>
      <c r="K791" s="14"/>
      <c r="L791" s="17"/>
      <c r="M791" s="17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>
      <c r="B792" s="13"/>
      <c r="C792" s="14"/>
      <c r="D792" s="14"/>
      <c r="E792" s="14"/>
      <c r="F792" s="14"/>
      <c r="G792" s="14"/>
      <c r="H792" s="14"/>
      <c r="I792" s="14"/>
      <c r="J792" s="14"/>
      <c r="K792" s="14"/>
      <c r="L792" s="17"/>
      <c r="M792" s="17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>
      <c r="B793" s="13"/>
      <c r="C793" s="14"/>
      <c r="D793" s="14"/>
      <c r="E793" s="14"/>
      <c r="F793" s="14"/>
      <c r="G793" s="14"/>
      <c r="H793" s="14"/>
      <c r="I793" s="14"/>
      <c r="J793" s="14"/>
      <c r="K793" s="14"/>
      <c r="L793" s="17"/>
      <c r="M793" s="17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7"/>
      <c r="M794" s="17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>
      <c r="B795" s="13"/>
      <c r="C795" s="14"/>
      <c r="D795" s="14"/>
      <c r="E795" s="14"/>
      <c r="F795" s="14"/>
      <c r="G795" s="14"/>
      <c r="H795" s="14"/>
      <c r="I795" s="14"/>
      <c r="J795" s="14"/>
      <c r="K795" s="14"/>
      <c r="L795" s="17"/>
      <c r="M795" s="17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7"/>
      <c r="M796" s="17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>
      <c r="B797" s="13"/>
      <c r="C797" s="14"/>
      <c r="D797" s="14"/>
      <c r="E797" s="14"/>
      <c r="F797" s="14"/>
      <c r="G797" s="14"/>
      <c r="H797" s="14"/>
      <c r="I797" s="14"/>
      <c r="J797" s="14"/>
      <c r="K797" s="14"/>
      <c r="L797" s="17"/>
      <c r="M797" s="17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7"/>
      <c r="M798" s="17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>
      <c r="B799" s="13"/>
      <c r="C799" s="14"/>
      <c r="D799" s="14"/>
      <c r="E799" s="14"/>
      <c r="F799" s="14"/>
      <c r="G799" s="14"/>
      <c r="H799" s="14"/>
      <c r="I799" s="14"/>
      <c r="J799" s="14"/>
      <c r="K799" s="14"/>
      <c r="L799" s="17"/>
      <c r="M799" s="17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>
      <c r="B800" s="13"/>
      <c r="C800" s="14"/>
      <c r="D800" s="14"/>
      <c r="E800" s="14"/>
      <c r="F800" s="14"/>
      <c r="G800" s="14"/>
      <c r="H800" s="14"/>
      <c r="I800" s="14"/>
      <c r="J800" s="14"/>
      <c r="K800" s="14"/>
      <c r="L800" s="17"/>
      <c r="M800" s="17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7"/>
      <c r="M801" s="17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>
      <c r="B802" s="13"/>
      <c r="C802" s="14"/>
      <c r="D802" s="14"/>
      <c r="E802" s="14"/>
      <c r="F802" s="14"/>
      <c r="G802" s="14"/>
      <c r="H802" s="14"/>
      <c r="I802" s="14"/>
      <c r="J802" s="14"/>
      <c r="K802" s="14"/>
      <c r="L802" s="17"/>
      <c r="M802" s="17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>
      <c r="B803" s="13"/>
      <c r="C803" s="14"/>
      <c r="D803" s="14"/>
      <c r="E803" s="14"/>
      <c r="F803" s="14"/>
      <c r="G803" s="14"/>
      <c r="H803" s="14"/>
      <c r="I803" s="14"/>
      <c r="J803" s="14"/>
      <c r="K803" s="14"/>
      <c r="L803" s="17"/>
      <c r="M803" s="17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>
      <c r="B804" s="13"/>
      <c r="C804" s="14"/>
      <c r="D804" s="14"/>
      <c r="E804" s="14"/>
      <c r="F804" s="14"/>
      <c r="G804" s="14"/>
      <c r="H804" s="14"/>
      <c r="I804" s="14"/>
      <c r="J804" s="14"/>
      <c r="K804" s="14"/>
      <c r="L804" s="17"/>
      <c r="M804" s="17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>
      <c r="B805" s="13"/>
      <c r="C805" s="14"/>
      <c r="D805" s="14"/>
      <c r="E805" s="14"/>
      <c r="F805" s="14"/>
      <c r="G805" s="14"/>
      <c r="H805" s="14"/>
      <c r="I805" s="14"/>
      <c r="J805" s="14"/>
      <c r="K805" s="14"/>
      <c r="L805" s="17"/>
      <c r="M805" s="17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>
      <c r="B806" s="13"/>
      <c r="C806" s="14"/>
      <c r="D806" s="14"/>
      <c r="E806" s="14"/>
      <c r="F806" s="14"/>
      <c r="G806" s="14"/>
      <c r="H806" s="14"/>
      <c r="I806" s="14"/>
      <c r="J806" s="14"/>
      <c r="K806" s="14"/>
      <c r="L806" s="17"/>
      <c r="M806" s="17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>
      <c r="B807" s="13"/>
      <c r="C807" s="14"/>
      <c r="D807" s="14"/>
      <c r="E807" s="14"/>
      <c r="F807" s="14"/>
      <c r="G807" s="14"/>
      <c r="H807" s="14"/>
      <c r="I807" s="14"/>
      <c r="J807" s="14"/>
      <c r="K807" s="14"/>
      <c r="L807" s="17"/>
      <c r="M807" s="17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>
      <c r="B808" s="13"/>
      <c r="C808" s="14"/>
      <c r="D808" s="14"/>
      <c r="E808" s="14"/>
      <c r="F808" s="14"/>
      <c r="G808" s="14"/>
      <c r="H808" s="14"/>
      <c r="I808" s="14"/>
      <c r="J808" s="14"/>
      <c r="K808" s="14"/>
      <c r="L808" s="17"/>
      <c r="M808" s="17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>
      <c r="B809" s="13"/>
      <c r="C809" s="14"/>
      <c r="D809" s="14"/>
      <c r="E809" s="14"/>
      <c r="F809" s="14"/>
      <c r="G809" s="14"/>
      <c r="H809" s="14"/>
      <c r="I809" s="14"/>
      <c r="J809" s="14"/>
      <c r="K809" s="14"/>
      <c r="L809" s="17"/>
      <c r="M809" s="17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>
      <c r="B810" s="13"/>
      <c r="C810" s="14"/>
      <c r="D810" s="14"/>
      <c r="E810" s="14"/>
      <c r="F810" s="14"/>
      <c r="G810" s="14"/>
      <c r="H810" s="14"/>
      <c r="I810" s="14"/>
      <c r="J810" s="14"/>
      <c r="K810" s="14"/>
      <c r="L810" s="17"/>
      <c r="M810" s="17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>
      <c r="B811" s="13"/>
      <c r="C811" s="14"/>
      <c r="D811" s="14"/>
      <c r="E811" s="14"/>
      <c r="F811" s="14"/>
      <c r="G811" s="14"/>
      <c r="H811" s="14"/>
      <c r="I811" s="14"/>
      <c r="J811" s="14"/>
      <c r="K811" s="14"/>
      <c r="L811" s="17"/>
      <c r="M811" s="17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>
      <c r="B812" s="13"/>
      <c r="C812" s="14"/>
      <c r="D812" s="14"/>
      <c r="E812" s="14"/>
      <c r="F812" s="14"/>
      <c r="G812" s="14"/>
      <c r="H812" s="14"/>
      <c r="I812" s="14"/>
      <c r="J812" s="14"/>
      <c r="K812" s="14"/>
      <c r="L812" s="17"/>
      <c r="M812" s="17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>
      <c r="B813" s="13"/>
      <c r="C813" s="14"/>
      <c r="D813" s="14"/>
      <c r="E813" s="14"/>
      <c r="F813" s="14"/>
      <c r="G813" s="14"/>
      <c r="H813" s="14"/>
      <c r="I813" s="14"/>
      <c r="J813" s="14"/>
      <c r="K813" s="14"/>
      <c r="L813" s="17"/>
      <c r="M813" s="17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>
      <c r="B814" s="13"/>
      <c r="C814" s="14"/>
      <c r="D814" s="14"/>
      <c r="E814" s="14"/>
      <c r="F814" s="14"/>
      <c r="G814" s="14"/>
      <c r="H814" s="14"/>
      <c r="I814" s="14"/>
      <c r="J814" s="14"/>
      <c r="K814" s="14"/>
      <c r="L814" s="17"/>
      <c r="M814" s="17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>
      <c r="B815" s="13"/>
      <c r="C815" s="14"/>
      <c r="D815" s="14"/>
      <c r="E815" s="14"/>
      <c r="F815" s="14"/>
      <c r="G815" s="14"/>
      <c r="H815" s="14"/>
      <c r="I815" s="14"/>
      <c r="J815" s="14"/>
      <c r="K815" s="14"/>
      <c r="L815" s="17"/>
      <c r="M815" s="17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>
      <c r="B816" s="13"/>
      <c r="C816" s="14"/>
      <c r="D816" s="14"/>
      <c r="E816" s="14"/>
      <c r="F816" s="14"/>
      <c r="G816" s="14"/>
      <c r="H816" s="14"/>
      <c r="I816" s="14"/>
      <c r="J816" s="14"/>
      <c r="K816" s="14"/>
      <c r="L816" s="17"/>
      <c r="M816" s="17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>
      <c r="B817" s="13"/>
      <c r="C817" s="14"/>
      <c r="D817" s="14"/>
      <c r="E817" s="14"/>
      <c r="F817" s="14"/>
      <c r="G817" s="14"/>
      <c r="H817" s="14"/>
      <c r="I817" s="14"/>
      <c r="J817" s="14"/>
      <c r="K817" s="14"/>
      <c r="L817" s="17"/>
      <c r="M817" s="17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>
      <c r="B818" s="13"/>
      <c r="C818" s="14"/>
      <c r="D818" s="14"/>
      <c r="E818" s="14"/>
      <c r="F818" s="14"/>
      <c r="G818" s="14"/>
      <c r="H818" s="14"/>
      <c r="I818" s="14"/>
      <c r="J818" s="14"/>
      <c r="K818" s="14"/>
      <c r="L818" s="17"/>
      <c r="M818" s="17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>
      <c r="B819" s="13"/>
      <c r="C819" s="14"/>
      <c r="D819" s="14"/>
      <c r="E819" s="14"/>
      <c r="F819" s="14"/>
      <c r="G819" s="14"/>
      <c r="H819" s="14"/>
      <c r="I819" s="14"/>
      <c r="J819" s="14"/>
      <c r="K819" s="14"/>
      <c r="L819" s="17"/>
      <c r="M819" s="17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>
      <c r="B820" s="13"/>
      <c r="C820" s="14"/>
      <c r="D820" s="14"/>
      <c r="E820" s="14"/>
      <c r="F820" s="14"/>
      <c r="G820" s="14"/>
      <c r="H820" s="14"/>
      <c r="I820" s="14"/>
      <c r="J820" s="14"/>
      <c r="K820" s="14"/>
      <c r="L820" s="17"/>
      <c r="M820" s="17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>
      <c r="B821" s="13"/>
      <c r="C821" s="14"/>
      <c r="D821" s="14"/>
      <c r="E821" s="14"/>
      <c r="F821" s="14"/>
      <c r="G821" s="14"/>
      <c r="H821" s="14"/>
      <c r="I821" s="14"/>
      <c r="J821" s="14"/>
      <c r="K821" s="14"/>
      <c r="L821" s="17"/>
      <c r="M821" s="17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7"/>
      <c r="M822" s="17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>
      <c r="B823" s="13"/>
      <c r="C823" s="14"/>
      <c r="D823" s="14"/>
      <c r="E823" s="14"/>
      <c r="F823" s="14"/>
      <c r="G823" s="14"/>
      <c r="H823" s="14"/>
      <c r="I823" s="14"/>
      <c r="J823" s="14"/>
      <c r="K823" s="14"/>
      <c r="L823" s="17"/>
      <c r="M823" s="17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>
      <c r="B824" s="13"/>
      <c r="C824" s="14"/>
      <c r="D824" s="14"/>
      <c r="E824" s="14"/>
      <c r="F824" s="14"/>
      <c r="G824" s="14"/>
      <c r="H824" s="14"/>
      <c r="I824" s="14"/>
      <c r="J824" s="14"/>
      <c r="K824" s="14"/>
      <c r="L824" s="17"/>
      <c r="M824" s="17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>
      <c r="B825" s="13"/>
      <c r="C825" s="14"/>
      <c r="D825" s="14"/>
      <c r="E825" s="14"/>
      <c r="F825" s="14"/>
      <c r="G825" s="14"/>
      <c r="H825" s="14"/>
      <c r="I825" s="14"/>
      <c r="J825" s="14"/>
      <c r="K825" s="14"/>
      <c r="L825" s="17"/>
      <c r="M825" s="17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>
      <c r="B826" s="13"/>
      <c r="C826" s="14"/>
      <c r="D826" s="14"/>
      <c r="E826" s="14"/>
      <c r="F826" s="14"/>
      <c r="G826" s="14"/>
      <c r="H826" s="14"/>
      <c r="I826" s="14"/>
      <c r="J826" s="14"/>
      <c r="K826" s="14"/>
      <c r="L826" s="17"/>
      <c r="M826" s="17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>
      <c r="B827" s="13"/>
      <c r="C827" s="14"/>
      <c r="D827" s="14"/>
      <c r="E827" s="14"/>
      <c r="F827" s="14"/>
      <c r="G827" s="14"/>
      <c r="H827" s="14"/>
      <c r="I827" s="14"/>
      <c r="J827" s="14"/>
      <c r="K827" s="14"/>
      <c r="L827" s="17"/>
      <c r="M827" s="17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>
      <c r="B828" s="13"/>
      <c r="C828" s="14"/>
      <c r="D828" s="14"/>
      <c r="E828" s="14"/>
      <c r="F828" s="14"/>
      <c r="G828" s="14"/>
      <c r="H828" s="14"/>
      <c r="I828" s="14"/>
      <c r="J828" s="14"/>
      <c r="K828" s="14"/>
      <c r="L828" s="17"/>
      <c r="M828" s="17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>
      <c r="B829" s="13"/>
      <c r="C829" s="14"/>
      <c r="D829" s="14"/>
      <c r="E829" s="14"/>
      <c r="F829" s="14"/>
      <c r="G829" s="14"/>
      <c r="H829" s="14"/>
      <c r="I829" s="14"/>
      <c r="J829" s="14"/>
      <c r="K829" s="14"/>
      <c r="L829" s="17"/>
      <c r="M829" s="17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>
      <c r="B830" s="13"/>
      <c r="C830" s="14"/>
      <c r="D830" s="14"/>
      <c r="E830" s="14"/>
      <c r="F830" s="14"/>
      <c r="G830" s="14"/>
      <c r="H830" s="14"/>
      <c r="I830" s="14"/>
      <c r="J830" s="14"/>
      <c r="K830" s="14"/>
      <c r="L830" s="17"/>
      <c r="M830" s="17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>
      <c r="B831" s="13"/>
      <c r="C831" s="14"/>
      <c r="D831" s="14"/>
      <c r="E831" s="14"/>
      <c r="F831" s="14"/>
      <c r="G831" s="14"/>
      <c r="H831" s="14"/>
      <c r="I831" s="14"/>
      <c r="J831" s="14"/>
      <c r="K831" s="14"/>
      <c r="L831" s="17"/>
      <c r="M831" s="17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>
      <c r="B832" s="13"/>
      <c r="C832" s="14"/>
      <c r="D832" s="14"/>
      <c r="E832" s="14"/>
      <c r="F832" s="14"/>
      <c r="G832" s="14"/>
      <c r="H832" s="14"/>
      <c r="I832" s="14"/>
      <c r="J832" s="14"/>
      <c r="K832" s="14"/>
      <c r="L832" s="17"/>
      <c r="M832" s="17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>
      <c r="B833" s="13"/>
      <c r="C833" s="14"/>
      <c r="D833" s="14"/>
      <c r="E833" s="14"/>
      <c r="F833" s="14"/>
      <c r="G833" s="14"/>
      <c r="H833" s="14"/>
      <c r="I833" s="14"/>
      <c r="J833" s="14"/>
      <c r="K833" s="14"/>
      <c r="L833" s="17"/>
      <c r="M833" s="17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7"/>
      <c r="M834" s="17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>
      <c r="B835" s="13"/>
      <c r="C835" s="14"/>
      <c r="D835" s="14"/>
      <c r="E835" s="14"/>
      <c r="F835" s="14"/>
      <c r="G835" s="14"/>
      <c r="H835" s="14"/>
      <c r="I835" s="14"/>
      <c r="J835" s="14"/>
      <c r="K835" s="14"/>
      <c r="L835" s="17"/>
      <c r="M835" s="17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>
      <c r="B836" s="13"/>
      <c r="C836" s="14"/>
      <c r="D836" s="14"/>
      <c r="E836" s="14"/>
      <c r="F836" s="14"/>
      <c r="G836" s="14"/>
      <c r="H836" s="14"/>
      <c r="I836" s="14"/>
      <c r="J836" s="14"/>
      <c r="K836" s="14"/>
      <c r="L836" s="17"/>
      <c r="M836" s="17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>
      <c r="B837" s="13"/>
      <c r="C837" s="14"/>
      <c r="D837" s="14"/>
      <c r="E837" s="14"/>
      <c r="F837" s="14"/>
      <c r="G837" s="14"/>
      <c r="H837" s="14"/>
      <c r="I837" s="14"/>
      <c r="J837" s="14"/>
      <c r="K837" s="14"/>
      <c r="L837" s="17"/>
      <c r="M837" s="17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>
      <c r="B838" s="13"/>
      <c r="C838" s="14"/>
      <c r="D838" s="14"/>
      <c r="E838" s="14"/>
      <c r="F838" s="14"/>
      <c r="G838" s="14"/>
      <c r="H838" s="14"/>
      <c r="I838" s="14"/>
      <c r="J838" s="14"/>
      <c r="K838" s="14"/>
      <c r="L838" s="17"/>
      <c r="M838" s="17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>
      <c r="B839" s="13"/>
      <c r="C839" s="14"/>
      <c r="D839" s="14"/>
      <c r="E839" s="14"/>
      <c r="F839" s="14"/>
      <c r="G839" s="14"/>
      <c r="H839" s="14"/>
      <c r="I839" s="14"/>
      <c r="J839" s="14"/>
      <c r="K839" s="14"/>
      <c r="L839" s="17"/>
      <c r="M839" s="17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>
      <c r="B840" s="13"/>
      <c r="C840" s="14"/>
      <c r="D840" s="14"/>
      <c r="E840" s="14"/>
      <c r="F840" s="14"/>
      <c r="G840" s="14"/>
      <c r="H840" s="14"/>
      <c r="I840" s="14"/>
      <c r="J840" s="14"/>
      <c r="K840" s="14"/>
      <c r="L840" s="17"/>
      <c r="M840" s="17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>
      <c r="B841" s="13"/>
      <c r="C841" s="14"/>
      <c r="D841" s="14"/>
      <c r="E841" s="14"/>
      <c r="F841" s="14"/>
      <c r="G841" s="14"/>
      <c r="H841" s="14"/>
      <c r="I841" s="14"/>
      <c r="J841" s="14"/>
      <c r="K841" s="14"/>
      <c r="L841" s="17"/>
      <c r="M841" s="17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>
      <c r="B842" s="13"/>
      <c r="C842" s="14"/>
      <c r="D842" s="14"/>
      <c r="E842" s="14"/>
      <c r="F842" s="14"/>
      <c r="G842" s="14"/>
      <c r="H842" s="14"/>
      <c r="I842" s="14"/>
      <c r="J842" s="14"/>
      <c r="K842" s="14"/>
      <c r="L842" s="17"/>
      <c r="M842" s="17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>
      <c r="B843" s="13"/>
      <c r="C843" s="14"/>
      <c r="D843" s="14"/>
      <c r="E843" s="14"/>
      <c r="F843" s="14"/>
      <c r="G843" s="14"/>
      <c r="H843" s="14"/>
      <c r="I843" s="14"/>
      <c r="J843" s="14"/>
      <c r="K843" s="14"/>
      <c r="L843" s="17"/>
      <c r="M843" s="17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>
      <c r="B844" s="13"/>
      <c r="C844" s="14"/>
      <c r="D844" s="14"/>
      <c r="E844" s="14"/>
      <c r="F844" s="14"/>
      <c r="G844" s="14"/>
      <c r="H844" s="14"/>
      <c r="I844" s="14"/>
      <c r="J844" s="14"/>
      <c r="K844" s="14"/>
      <c r="L844" s="17"/>
      <c r="M844" s="17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>
      <c r="B845" s="13"/>
      <c r="C845" s="14"/>
      <c r="D845" s="14"/>
      <c r="E845" s="14"/>
      <c r="F845" s="14"/>
      <c r="G845" s="14"/>
      <c r="H845" s="14"/>
      <c r="I845" s="14"/>
      <c r="J845" s="14"/>
      <c r="K845" s="14"/>
      <c r="L845" s="17"/>
      <c r="M845" s="17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>
      <c r="B846" s="13"/>
      <c r="C846" s="14"/>
      <c r="D846" s="14"/>
      <c r="E846" s="14"/>
      <c r="F846" s="14"/>
      <c r="G846" s="14"/>
      <c r="H846" s="14"/>
      <c r="I846" s="14"/>
      <c r="J846" s="14"/>
      <c r="K846" s="14"/>
      <c r="L846" s="17"/>
      <c r="M846" s="17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>
      <c r="B847" s="13"/>
      <c r="C847" s="14"/>
      <c r="D847" s="14"/>
      <c r="E847" s="14"/>
      <c r="F847" s="14"/>
      <c r="G847" s="14"/>
      <c r="H847" s="14"/>
      <c r="I847" s="14"/>
      <c r="J847" s="14"/>
      <c r="K847" s="14"/>
      <c r="L847" s="17"/>
      <c r="M847" s="17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>
      <c r="B848" s="13"/>
      <c r="C848" s="14"/>
      <c r="D848" s="14"/>
      <c r="E848" s="14"/>
      <c r="F848" s="14"/>
      <c r="G848" s="14"/>
      <c r="H848" s="14"/>
      <c r="I848" s="14"/>
      <c r="J848" s="14"/>
      <c r="K848" s="14"/>
      <c r="L848" s="17"/>
      <c r="M848" s="17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>
      <c r="B849" s="13"/>
      <c r="C849" s="14"/>
      <c r="D849" s="14"/>
      <c r="E849" s="14"/>
      <c r="F849" s="14"/>
      <c r="G849" s="14"/>
      <c r="H849" s="14"/>
      <c r="I849" s="14"/>
      <c r="J849" s="14"/>
      <c r="K849" s="14"/>
      <c r="L849" s="17"/>
      <c r="M849" s="17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7"/>
      <c r="M850" s="17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>
      <c r="B851" s="13"/>
      <c r="C851" s="14"/>
      <c r="D851" s="14"/>
      <c r="E851" s="14"/>
      <c r="F851" s="14"/>
      <c r="G851" s="14"/>
      <c r="H851" s="14"/>
      <c r="I851" s="14"/>
      <c r="J851" s="14"/>
      <c r="K851" s="14"/>
      <c r="L851" s="17"/>
      <c r="M851" s="17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>
      <c r="B852" s="13"/>
      <c r="C852" s="14"/>
      <c r="D852" s="14"/>
      <c r="E852" s="14"/>
      <c r="F852" s="14"/>
      <c r="G852" s="14"/>
      <c r="H852" s="14"/>
      <c r="I852" s="14"/>
      <c r="J852" s="14"/>
      <c r="K852" s="14"/>
      <c r="L852" s="17"/>
      <c r="M852" s="17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>
      <c r="B853" s="13"/>
      <c r="C853" s="14"/>
      <c r="D853" s="14"/>
      <c r="E853" s="14"/>
      <c r="F853" s="14"/>
      <c r="G853" s="14"/>
      <c r="H853" s="14"/>
      <c r="I853" s="14"/>
      <c r="J853" s="14"/>
      <c r="K853" s="14"/>
      <c r="L853" s="17"/>
      <c r="M853" s="17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>
      <c r="B854" s="13"/>
      <c r="C854" s="14"/>
      <c r="D854" s="14"/>
      <c r="E854" s="14"/>
      <c r="F854" s="14"/>
      <c r="G854" s="14"/>
      <c r="H854" s="14"/>
      <c r="I854" s="14"/>
      <c r="J854" s="14"/>
      <c r="K854" s="14"/>
      <c r="L854" s="17"/>
      <c r="M854" s="17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>
      <c r="B855" s="13"/>
      <c r="C855" s="14"/>
      <c r="D855" s="14"/>
      <c r="E855" s="14"/>
      <c r="F855" s="14"/>
      <c r="G855" s="14"/>
      <c r="H855" s="14"/>
      <c r="I855" s="14"/>
      <c r="J855" s="14"/>
      <c r="K855" s="14"/>
      <c r="L855" s="17"/>
      <c r="M855" s="17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>
      <c r="B856" s="13"/>
      <c r="C856" s="14"/>
      <c r="D856" s="14"/>
      <c r="E856" s="14"/>
      <c r="F856" s="14"/>
      <c r="G856" s="14"/>
      <c r="H856" s="14"/>
      <c r="I856" s="14"/>
      <c r="J856" s="14"/>
      <c r="K856" s="14"/>
      <c r="L856" s="17"/>
      <c r="M856" s="17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>
      <c r="B857" s="13"/>
      <c r="C857" s="14"/>
      <c r="D857" s="14"/>
      <c r="E857" s="14"/>
      <c r="F857" s="14"/>
      <c r="G857" s="14"/>
      <c r="H857" s="14"/>
      <c r="I857" s="14"/>
      <c r="J857" s="14"/>
      <c r="K857" s="14"/>
      <c r="L857" s="17"/>
      <c r="M857" s="17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>
      <c r="B858" s="13"/>
      <c r="C858" s="14"/>
      <c r="D858" s="14"/>
      <c r="E858" s="14"/>
      <c r="F858" s="14"/>
      <c r="G858" s="14"/>
      <c r="H858" s="14"/>
      <c r="I858" s="14"/>
      <c r="J858" s="14"/>
      <c r="K858" s="14"/>
      <c r="L858" s="17"/>
      <c r="M858" s="17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>
      <c r="B859" s="13"/>
      <c r="C859" s="14"/>
      <c r="D859" s="14"/>
      <c r="E859" s="14"/>
      <c r="F859" s="14"/>
      <c r="G859" s="14"/>
      <c r="H859" s="14"/>
      <c r="I859" s="14"/>
      <c r="J859" s="14"/>
      <c r="K859" s="14"/>
      <c r="L859" s="17"/>
      <c r="M859" s="17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>
      <c r="B860" s="13"/>
      <c r="C860" s="14"/>
      <c r="D860" s="14"/>
      <c r="E860" s="14"/>
      <c r="F860" s="14"/>
      <c r="G860" s="14"/>
      <c r="H860" s="14"/>
      <c r="I860" s="14"/>
      <c r="J860" s="14"/>
      <c r="K860" s="14"/>
      <c r="L860" s="17"/>
      <c r="M860" s="17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>
      <c r="B861" s="13"/>
      <c r="C861" s="14"/>
      <c r="D861" s="14"/>
      <c r="E861" s="14"/>
      <c r="F861" s="14"/>
      <c r="G861" s="14"/>
      <c r="H861" s="14"/>
      <c r="I861" s="14"/>
      <c r="J861" s="14"/>
      <c r="K861" s="14"/>
      <c r="L861" s="17"/>
      <c r="M861" s="17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>
      <c r="B862" s="13"/>
      <c r="C862" s="14"/>
      <c r="D862" s="14"/>
      <c r="E862" s="14"/>
      <c r="F862" s="14"/>
      <c r="G862" s="14"/>
      <c r="H862" s="14"/>
      <c r="I862" s="14"/>
      <c r="J862" s="14"/>
      <c r="K862" s="14"/>
      <c r="L862" s="17"/>
      <c r="M862" s="17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>
      <c r="B863" s="13"/>
      <c r="C863" s="14"/>
      <c r="D863" s="14"/>
      <c r="E863" s="14"/>
      <c r="F863" s="14"/>
      <c r="G863" s="14"/>
      <c r="H863" s="14"/>
      <c r="I863" s="14"/>
      <c r="J863" s="14"/>
      <c r="K863" s="14"/>
      <c r="L863" s="17"/>
      <c r="M863" s="17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>
      <c r="B864" s="13"/>
      <c r="C864" s="14"/>
      <c r="D864" s="14"/>
      <c r="E864" s="14"/>
      <c r="F864" s="14"/>
      <c r="G864" s="14"/>
      <c r="H864" s="14"/>
      <c r="I864" s="14"/>
      <c r="J864" s="14"/>
      <c r="K864" s="14"/>
      <c r="L864" s="17"/>
      <c r="M864" s="17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>
      <c r="B865" s="13"/>
      <c r="C865" s="14"/>
      <c r="D865" s="14"/>
      <c r="E865" s="14"/>
      <c r="F865" s="14"/>
      <c r="G865" s="14"/>
      <c r="H865" s="14"/>
      <c r="I865" s="14"/>
      <c r="J865" s="14"/>
      <c r="K865" s="14"/>
      <c r="L865" s="17"/>
      <c r="M865" s="17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>
      <c r="B866" s="13"/>
      <c r="C866" s="14"/>
      <c r="D866" s="14"/>
      <c r="E866" s="14"/>
      <c r="F866" s="14"/>
      <c r="G866" s="14"/>
      <c r="H866" s="14"/>
      <c r="I866" s="14"/>
      <c r="J866" s="14"/>
      <c r="K866" s="14"/>
      <c r="L866" s="17"/>
      <c r="M866" s="17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>
      <c r="B867" s="13"/>
      <c r="C867" s="14"/>
      <c r="D867" s="14"/>
      <c r="E867" s="14"/>
      <c r="F867" s="14"/>
      <c r="G867" s="14"/>
      <c r="H867" s="14"/>
      <c r="I867" s="14"/>
      <c r="J867" s="14"/>
      <c r="K867" s="14"/>
      <c r="L867" s="17"/>
      <c r="M867" s="17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>
      <c r="B868" s="13"/>
      <c r="C868" s="14"/>
      <c r="D868" s="14"/>
      <c r="E868" s="14"/>
      <c r="F868" s="14"/>
      <c r="G868" s="14"/>
      <c r="H868" s="14"/>
      <c r="I868" s="14"/>
      <c r="J868" s="14"/>
      <c r="K868" s="14"/>
      <c r="L868" s="17"/>
      <c r="M868" s="17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>
      <c r="B869" s="13"/>
      <c r="C869" s="14"/>
      <c r="D869" s="14"/>
      <c r="E869" s="14"/>
      <c r="F869" s="14"/>
      <c r="G869" s="14"/>
      <c r="H869" s="14"/>
      <c r="I869" s="14"/>
      <c r="J869" s="14"/>
      <c r="K869" s="14"/>
      <c r="L869" s="17"/>
      <c r="M869" s="17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>
      <c r="B870" s="13"/>
      <c r="C870" s="14"/>
      <c r="D870" s="14"/>
      <c r="E870" s="14"/>
      <c r="F870" s="14"/>
      <c r="G870" s="14"/>
      <c r="H870" s="14"/>
      <c r="I870" s="14"/>
      <c r="J870" s="14"/>
      <c r="K870" s="14"/>
      <c r="L870" s="17"/>
      <c r="M870" s="17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>
      <c r="B871" s="13"/>
      <c r="C871" s="14"/>
      <c r="D871" s="14"/>
      <c r="E871" s="14"/>
      <c r="F871" s="14"/>
      <c r="G871" s="14"/>
      <c r="H871" s="14"/>
      <c r="I871" s="14"/>
      <c r="J871" s="14"/>
      <c r="K871" s="14"/>
      <c r="L871" s="17"/>
      <c r="M871" s="17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>
      <c r="B872" s="13"/>
      <c r="C872" s="14"/>
      <c r="D872" s="14"/>
      <c r="E872" s="14"/>
      <c r="F872" s="14"/>
      <c r="G872" s="14"/>
      <c r="H872" s="14"/>
      <c r="I872" s="14"/>
      <c r="J872" s="14"/>
      <c r="K872" s="14"/>
      <c r="L872" s="17"/>
      <c r="M872" s="17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>
      <c r="B873" s="13"/>
      <c r="C873" s="14"/>
      <c r="D873" s="14"/>
      <c r="E873" s="14"/>
      <c r="F873" s="14"/>
      <c r="G873" s="14"/>
      <c r="H873" s="14"/>
      <c r="I873" s="14"/>
      <c r="J873" s="14"/>
      <c r="K873" s="14"/>
      <c r="L873" s="17"/>
      <c r="M873" s="17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>
      <c r="B874" s="13"/>
      <c r="C874" s="14"/>
      <c r="D874" s="14"/>
      <c r="E874" s="14"/>
      <c r="F874" s="14"/>
      <c r="G874" s="14"/>
      <c r="H874" s="14"/>
      <c r="I874" s="14"/>
      <c r="J874" s="14"/>
      <c r="K874" s="14"/>
      <c r="L874" s="17"/>
      <c r="M874" s="17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>
      <c r="B875" s="13"/>
      <c r="C875" s="14"/>
      <c r="D875" s="14"/>
      <c r="E875" s="14"/>
      <c r="F875" s="14"/>
      <c r="G875" s="14"/>
      <c r="H875" s="14"/>
      <c r="I875" s="14"/>
      <c r="J875" s="14"/>
      <c r="K875" s="14"/>
      <c r="L875" s="17"/>
      <c r="M875" s="17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>
      <c r="B876" s="13"/>
      <c r="C876" s="14"/>
      <c r="D876" s="14"/>
      <c r="E876" s="14"/>
      <c r="F876" s="14"/>
      <c r="G876" s="14"/>
      <c r="H876" s="14"/>
      <c r="I876" s="14"/>
      <c r="J876" s="14"/>
      <c r="K876" s="14"/>
      <c r="L876" s="17"/>
      <c r="M876" s="17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>
      <c r="B877" s="13"/>
      <c r="C877" s="14"/>
      <c r="D877" s="14"/>
      <c r="E877" s="14"/>
      <c r="F877" s="14"/>
      <c r="G877" s="14"/>
      <c r="H877" s="14"/>
      <c r="I877" s="14"/>
      <c r="J877" s="14"/>
      <c r="K877" s="14"/>
      <c r="L877" s="17"/>
      <c r="M877" s="17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7"/>
      <c r="M878" s="17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>
      <c r="B879" s="13"/>
      <c r="C879" s="14"/>
      <c r="D879" s="14"/>
      <c r="E879" s="14"/>
      <c r="F879" s="14"/>
      <c r="G879" s="14"/>
      <c r="H879" s="14"/>
      <c r="I879" s="14"/>
      <c r="J879" s="14"/>
      <c r="K879" s="14"/>
      <c r="L879" s="17"/>
      <c r="M879" s="17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7"/>
      <c r="M880" s="17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>
      <c r="B881" s="13"/>
      <c r="C881" s="14"/>
      <c r="D881" s="14"/>
      <c r="E881" s="14"/>
      <c r="F881" s="14"/>
      <c r="G881" s="14"/>
      <c r="H881" s="14"/>
      <c r="I881" s="14"/>
      <c r="J881" s="14"/>
      <c r="K881" s="14"/>
      <c r="L881" s="17"/>
      <c r="M881" s="17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>
      <c r="B882" s="13"/>
      <c r="C882" s="14"/>
      <c r="D882" s="14"/>
      <c r="E882" s="14"/>
      <c r="F882" s="14"/>
      <c r="G882" s="14"/>
      <c r="H882" s="14"/>
      <c r="I882" s="14"/>
      <c r="J882" s="14"/>
      <c r="K882" s="14"/>
      <c r="L882" s="17"/>
      <c r="M882" s="17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>
      <c r="B883" s="13"/>
      <c r="C883" s="14"/>
      <c r="D883" s="14"/>
      <c r="E883" s="14"/>
      <c r="F883" s="14"/>
      <c r="G883" s="14"/>
      <c r="H883" s="14"/>
      <c r="I883" s="14"/>
      <c r="J883" s="14"/>
      <c r="K883" s="14"/>
      <c r="L883" s="17"/>
      <c r="M883" s="17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>
      <c r="B884" s="13"/>
      <c r="C884" s="14"/>
      <c r="D884" s="14"/>
      <c r="E884" s="14"/>
      <c r="F884" s="14"/>
      <c r="G884" s="14"/>
      <c r="H884" s="14"/>
      <c r="I884" s="14"/>
      <c r="J884" s="14"/>
      <c r="K884" s="14"/>
      <c r="L884" s="17"/>
      <c r="M884" s="17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>
      <c r="B885" s="13"/>
      <c r="C885" s="14"/>
      <c r="D885" s="14"/>
      <c r="E885" s="14"/>
      <c r="F885" s="14"/>
      <c r="G885" s="14"/>
      <c r="H885" s="14"/>
      <c r="I885" s="14"/>
      <c r="J885" s="14"/>
      <c r="K885" s="14"/>
      <c r="L885" s="17"/>
      <c r="M885" s="17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>
      <c r="B886" s="13"/>
      <c r="C886" s="14"/>
      <c r="D886" s="14"/>
      <c r="E886" s="14"/>
      <c r="F886" s="14"/>
      <c r="G886" s="14"/>
      <c r="H886" s="14"/>
      <c r="I886" s="14"/>
      <c r="J886" s="14"/>
      <c r="K886" s="14"/>
      <c r="L886" s="17"/>
      <c r="M886" s="17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>
      <c r="B887" s="13"/>
      <c r="C887" s="14"/>
      <c r="D887" s="14"/>
      <c r="E887" s="14"/>
      <c r="F887" s="14"/>
      <c r="G887" s="14"/>
      <c r="H887" s="14"/>
      <c r="I887" s="14"/>
      <c r="J887" s="14"/>
      <c r="K887" s="14"/>
      <c r="L887" s="17"/>
      <c r="M887" s="17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>
      <c r="B888" s="13"/>
      <c r="C888" s="14"/>
      <c r="D888" s="14"/>
      <c r="E888" s="14"/>
      <c r="F888" s="14"/>
      <c r="G888" s="14"/>
      <c r="H888" s="14"/>
      <c r="I888" s="14"/>
      <c r="J888" s="14"/>
      <c r="K888" s="14"/>
      <c r="L888" s="17"/>
      <c r="M888" s="17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>
      <c r="B889" s="13"/>
      <c r="C889" s="14"/>
      <c r="D889" s="14"/>
      <c r="E889" s="14"/>
      <c r="F889" s="14"/>
      <c r="G889" s="14"/>
      <c r="H889" s="14"/>
      <c r="I889" s="14"/>
      <c r="J889" s="14"/>
      <c r="K889" s="14"/>
      <c r="L889" s="17"/>
      <c r="M889" s="17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>
      <c r="B890" s="13"/>
      <c r="C890" s="14"/>
      <c r="D890" s="14"/>
      <c r="E890" s="14"/>
      <c r="F890" s="14"/>
      <c r="G890" s="14"/>
      <c r="H890" s="14"/>
      <c r="I890" s="14"/>
      <c r="J890" s="14"/>
      <c r="K890" s="14"/>
      <c r="L890" s="17"/>
      <c r="M890" s="17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>
      <c r="B891" s="13"/>
      <c r="C891" s="14"/>
      <c r="D891" s="14"/>
      <c r="E891" s="14"/>
      <c r="F891" s="14"/>
      <c r="G891" s="14"/>
      <c r="H891" s="14"/>
      <c r="I891" s="14"/>
      <c r="J891" s="14"/>
      <c r="K891" s="14"/>
      <c r="L891" s="17"/>
      <c r="M891" s="17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>
      <c r="B892" s="13"/>
      <c r="C892" s="14"/>
      <c r="D892" s="14"/>
      <c r="E892" s="14"/>
      <c r="F892" s="14"/>
      <c r="G892" s="14"/>
      <c r="H892" s="14"/>
      <c r="I892" s="14"/>
      <c r="J892" s="14"/>
      <c r="K892" s="14"/>
      <c r="L892" s="17"/>
      <c r="M892" s="17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>
      <c r="B893" s="13"/>
      <c r="C893" s="14"/>
      <c r="D893" s="14"/>
      <c r="E893" s="14"/>
      <c r="F893" s="14"/>
      <c r="G893" s="14"/>
      <c r="H893" s="14"/>
      <c r="I893" s="14"/>
      <c r="J893" s="14"/>
      <c r="K893" s="14"/>
      <c r="L893" s="17"/>
      <c r="M893" s="17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>
      <c r="B894" s="13"/>
      <c r="C894" s="14"/>
      <c r="D894" s="14"/>
      <c r="E894" s="14"/>
      <c r="F894" s="14"/>
      <c r="G894" s="14"/>
      <c r="H894" s="14"/>
      <c r="I894" s="14"/>
      <c r="J894" s="14"/>
      <c r="K894" s="14"/>
      <c r="L894" s="17"/>
      <c r="M894" s="17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>
      <c r="B895" s="13"/>
      <c r="C895" s="14"/>
      <c r="D895" s="14"/>
      <c r="E895" s="14"/>
      <c r="F895" s="14"/>
      <c r="G895" s="14"/>
      <c r="H895" s="14"/>
      <c r="I895" s="14"/>
      <c r="J895" s="14"/>
      <c r="K895" s="14"/>
      <c r="L895" s="17"/>
      <c r="M895" s="17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>
      <c r="B896" s="13"/>
      <c r="C896" s="14"/>
      <c r="D896" s="14"/>
      <c r="E896" s="14"/>
      <c r="F896" s="14"/>
      <c r="G896" s="14"/>
      <c r="H896" s="14"/>
      <c r="I896" s="14"/>
      <c r="J896" s="14"/>
      <c r="K896" s="14"/>
      <c r="L896" s="17"/>
      <c r="M896" s="17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>
      <c r="B897" s="13"/>
      <c r="C897" s="14"/>
      <c r="D897" s="14"/>
      <c r="E897" s="14"/>
      <c r="F897" s="14"/>
      <c r="G897" s="14"/>
      <c r="H897" s="14"/>
      <c r="I897" s="14"/>
      <c r="J897" s="14"/>
      <c r="K897" s="14"/>
      <c r="L897" s="17"/>
      <c r="M897" s="17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>
      <c r="B898" s="13"/>
      <c r="C898" s="14"/>
      <c r="D898" s="14"/>
      <c r="E898" s="14"/>
      <c r="F898" s="14"/>
      <c r="G898" s="14"/>
      <c r="H898" s="14"/>
      <c r="I898" s="14"/>
      <c r="J898" s="14"/>
      <c r="K898" s="14"/>
      <c r="L898" s="17"/>
      <c r="M898" s="17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>
      <c r="B899" s="13"/>
      <c r="C899" s="14"/>
      <c r="D899" s="14"/>
      <c r="E899" s="14"/>
      <c r="F899" s="14"/>
      <c r="G899" s="14"/>
      <c r="H899" s="14"/>
      <c r="I899" s="14"/>
      <c r="J899" s="14"/>
      <c r="K899" s="14"/>
      <c r="L899" s="17"/>
      <c r="M899" s="17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>
      <c r="B900" s="13"/>
      <c r="C900" s="14"/>
      <c r="D900" s="14"/>
      <c r="E900" s="14"/>
      <c r="F900" s="14"/>
      <c r="G900" s="14"/>
      <c r="H900" s="14"/>
      <c r="I900" s="14"/>
      <c r="J900" s="14"/>
      <c r="K900" s="14"/>
      <c r="L900" s="17"/>
      <c r="M900" s="17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>
      <c r="B901" s="13"/>
      <c r="C901" s="14"/>
      <c r="D901" s="14"/>
      <c r="E901" s="14"/>
      <c r="F901" s="14"/>
      <c r="G901" s="14"/>
      <c r="H901" s="14"/>
      <c r="I901" s="14"/>
      <c r="J901" s="14"/>
      <c r="K901" s="14"/>
      <c r="L901" s="17"/>
      <c r="M901" s="17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>
      <c r="B902" s="13"/>
      <c r="C902" s="14"/>
      <c r="D902" s="14"/>
      <c r="E902" s="14"/>
      <c r="F902" s="14"/>
      <c r="G902" s="14"/>
      <c r="H902" s="14"/>
      <c r="I902" s="14"/>
      <c r="J902" s="14"/>
      <c r="K902" s="14"/>
      <c r="L902" s="17"/>
      <c r="M902" s="17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>
      <c r="B903" s="13"/>
      <c r="C903" s="14"/>
      <c r="D903" s="14"/>
      <c r="E903" s="14"/>
      <c r="F903" s="14"/>
      <c r="G903" s="14"/>
      <c r="H903" s="14"/>
      <c r="I903" s="14"/>
      <c r="J903" s="14"/>
      <c r="K903" s="14"/>
      <c r="L903" s="17"/>
      <c r="M903" s="17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>
      <c r="B904" s="13"/>
      <c r="C904" s="14"/>
      <c r="D904" s="14"/>
      <c r="E904" s="14"/>
      <c r="F904" s="14"/>
      <c r="G904" s="14"/>
      <c r="H904" s="14"/>
      <c r="I904" s="14"/>
      <c r="J904" s="14"/>
      <c r="K904" s="14"/>
      <c r="L904" s="17"/>
      <c r="M904" s="17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>
      <c r="B905" s="13"/>
      <c r="C905" s="14"/>
      <c r="D905" s="14"/>
      <c r="E905" s="14"/>
      <c r="F905" s="14"/>
      <c r="G905" s="14"/>
      <c r="H905" s="14"/>
      <c r="I905" s="14"/>
      <c r="J905" s="14"/>
      <c r="K905" s="14"/>
      <c r="L905" s="17"/>
      <c r="M905" s="17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>
      <c r="B906" s="13"/>
      <c r="C906" s="14"/>
      <c r="D906" s="14"/>
      <c r="E906" s="14"/>
      <c r="F906" s="14"/>
      <c r="G906" s="14"/>
      <c r="H906" s="14"/>
      <c r="I906" s="14"/>
      <c r="J906" s="14"/>
      <c r="K906" s="14"/>
      <c r="L906" s="17"/>
      <c r="M906" s="17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>
      <c r="B907" s="13"/>
      <c r="C907" s="14"/>
      <c r="D907" s="14"/>
      <c r="E907" s="14"/>
      <c r="F907" s="14"/>
      <c r="G907" s="14"/>
      <c r="H907" s="14"/>
      <c r="I907" s="14"/>
      <c r="J907" s="14"/>
      <c r="K907" s="14"/>
      <c r="L907" s="17"/>
      <c r="M907" s="17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>
      <c r="B908" s="13"/>
      <c r="C908" s="14"/>
      <c r="D908" s="14"/>
      <c r="E908" s="14"/>
      <c r="F908" s="14"/>
      <c r="G908" s="14"/>
      <c r="H908" s="14"/>
      <c r="I908" s="14"/>
      <c r="J908" s="14"/>
      <c r="K908" s="14"/>
      <c r="L908" s="17"/>
      <c r="M908" s="17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>
      <c r="B909" s="13"/>
      <c r="C909" s="14"/>
      <c r="D909" s="14"/>
      <c r="E909" s="14"/>
      <c r="F909" s="14"/>
      <c r="G909" s="14"/>
      <c r="H909" s="14"/>
      <c r="I909" s="14"/>
      <c r="J909" s="14"/>
      <c r="K909" s="14"/>
      <c r="L909" s="17"/>
      <c r="M909" s="17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>
      <c r="B910" s="13"/>
      <c r="C910" s="14"/>
      <c r="D910" s="14"/>
      <c r="E910" s="14"/>
      <c r="F910" s="14"/>
      <c r="G910" s="14"/>
      <c r="H910" s="14"/>
      <c r="I910" s="14"/>
      <c r="J910" s="14"/>
      <c r="K910" s="14"/>
      <c r="L910" s="17"/>
      <c r="M910" s="17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>
      <c r="B911" s="13"/>
      <c r="C911" s="14"/>
      <c r="D911" s="14"/>
      <c r="E911" s="14"/>
      <c r="F911" s="14"/>
      <c r="G911" s="14"/>
      <c r="H911" s="14"/>
      <c r="I911" s="14"/>
      <c r="J911" s="14"/>
      <c r="K911" s="14"/>
      <c r="L911" s="17"/>
      <c r="M911" s="17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>
      <c r="B912" s="13"/>
      <c r="C912" s="14"/>
      <c r="D912" s="14"/>
      <c r="E912" s="14"/>
      <c r="F912" s="14"/>
      <c r="G912" s="14"/>
      <c r="H912" s="14"/>
      <c r="I912" s="14"/>
      <c r="J912" s="14"/>
      <c r="K912" s="14"/>
      <c r="L912" s="17"/>
      <c r="M912" s="17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>
      <c r="B913" s="13"/>
      <c r="C913" s="14"/>
      <c r="D913" s="14"/>
      <c r="E913" s="14"/>
      <c r="F913" s="14"/>
      <c r="G913" s="14"/>
      <c r="H913" s="14"/>
      <c r="I913" s="14"/>
      <c r="J913" s="14"/>
      <c r="K913" s="14"/>
      <c r="L913" s="17"/>
      <c r="M913" s="17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7"/>
      <c r="M914" s="17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>
      <c r="B915" s="13"/>
      <c r="C915" s="14"/>
      <c r="D915" s="14"/>
      <c r="E915" s="14"/>
      <c r="F915" s="14"/>
      <c r="G915" s="14"/>
      <c r="H915" s="14"/>
      <c r="I915" s="14"/>
      <c r="J915" s="14"/>
      <c r="K915" s="14"/>
      <c r="L915" s="17"/>
      <c r="M915" s="17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>
      <c r="B916" s="13"/>
      <c r="C916" s="14"/>
      <c r="D916" s="14"/>
      <c r="E916" s="14"/>
      <c r="F916" s="14"/>
      <c r="G916" s="14"/>
      <c r="H916" s="14"/>
      <c r="I916" s="14"/>
      <c r="J916" s="14"/>
      <c r="K916" s="14"/>
      <c r="L916" s="17"/>
      <c r="M916" s="17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>
      <c r="B917" s="13"/>
      <c r="C917" s="14"/>
      <c r="D917" s="14"/>
      <c r="E917" s="14"/>
      <c r="F917" s="14"/>
      <c r="G917" s="14"/>
      <c r="H917" s="14"/>
      <c r="I917" s="14"/>
      <c r="J917" s="14"/>
      <c r="K917" s="14"/>
      <c r="L917" s="17"/>
      <c r="M917" s="17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>
      <c r="B918" s="13"/>
      <c r="C918" s="14"/>
      <c r="D918" s="14"/>
      <c r="E918" s="14"/>
      <c r="F918" s="14"/>
      <c r="G918" s="14"/>
      <c r="H918" s="14"/>
      <c r="I918" s="14"/>
      <c r="J918" s="14"/>
      <c r="K918" s="14"/>
      <c r="L918" s="17"/>
      <c r="M918" s="17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7"/>
      <c r="M919" s="17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>
      <c r="B920" s="13"/>
      <c r="C920" s="14"/>
      <c r="D920" s="14"/>
      <c r="E920" s="14"/>
      <c r="F920" s="14"/>
      <c r="G920" s="14"/>
      <c r="H920" s="14"/>
      <c r="I920" s="14"/>
      <c r="J920" s="14"/>
      <c r="K920" s="14"/>
      <c r="L920" s="17"/>
      <c r="M920" s="17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>
      <c r="B921" s="13"/>
      <c r="C921" s="14"/>
      <c r="D921" s="14"/>
      <c r="E921" s="14"/>
      <c r="F921" s="14"/>
      <c r="G921" s="14"/>
      <c r="H921" s="14"/>
      <c r="I921" s="14"/>
      <c r="J921" s="14"/>
      <c r="K921" s="14"/>
      <c r="L921" s="17"/>
      <c r="M921" s="17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>
      <c r="B922" s="13"/>
      <c r="C922" s="14"/>
      <c r="D922" s="14"/>
      <c r="E922" s="14"/>
      <c r="F922" s="14"/>
      <c r="G922" s="14"/>
      <c r="H922" s="14"/>
      <c r="I922" s="14"/>
      <c r="J922" s="14"/>
      <c r="K922" s="14"/>
      <c r="L922" s="17"/>
      <c r="M922" s="17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>
      <c r="B923" s="13"/>
      <c r="C923" s="14"/>
      <c r="D923" s="14"/>
      <c r="E923" s="14"/>
      <c r="F923" s="14"/>
      <c r="G923" s="14"/>
      <c r="H923" s="14"/>
      <c r="I923" s="14"/>
      <c r="J923" s="14"/>
      <c r="K923" s="14"/>
      <c r="L923" s="17"/>
      <c r="M923" s="17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>
      <c r="B924" s="13"/>
      <c r="C924" s="14"/>
      <c r="D924" s="14"/>
      <c r="E924" s="14"/>
      <c r="F924" s="14"/>
      <c r="G924" s="14"/>
      <c r="H924" s="14"/>
      <c r="I924" s="14"/>
      <c r="J924" s="14"/>
      <c r="K924" s="14"/>
      <c r="L924" s="17"/>
      <c r="M924" s="17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>
      <c r="B925" s="13"/>
      <c r="C925" s="14"/>
      <c r="D925" s="14"/>
      <c r="E925" s="14"/>
      <c r="F925" s="14"/>
      <c r="G925" s="14"/>
      <c r="H925" s="14"/>
      <c r="I925" s="14"/>
      <c r="J925" s="14"/>
      <c r="K925" s="14"/>
      <c r="L925" s="17"/>
      <c r="M925" s="17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>
      <c r="B926" s="13"/>
      <c r="C926" s="14"/>
      <c r="D926" s="14"/>
      <c r="E926" s="14"/>
      <c r="F926" s="14"/>
      <c r="G926" s="14"/>
      <c r="H926" s="14"/>
      <c r="I926" s="14"/>
      <c r="J926" s="14"/>
      <c r="K926" s="14"/>
      <c r="L926" s="17"/>
      <c r="M926" s="17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>
      <c r="B927" s="13"/>
      <c r="C927" s="14"/>
      <c r="D927" s="14"/>
      <c r="E927" s="14"/>
      <c r="F927" s="14"/>
      <c r="G927" s="14"/>
      <c r="H927" s="14"/>
      <c r="I927" s="14"/>
      <c r="J927" s="14"/>
      <c r="K927" s="14"/>
      <c r="L927" s="17"/>
      <c r="M927" s="17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>
      <c r="B928" s="13"/>
      <c r="C928" s="14"/>
      <c r="D928" s="14"/>
      <c r="E928" s="14"/>
      <c r="F928" s="14"/>
      <c r="G928" s="14"/>
      <c r="H928" s="14"/>
      <c r="I928" s="14"/>
      <c r="J928" s="14"/>
      <c r="K928" s="14"/>
      <c r="L928" s="17"/>
      <c r="M928" s="17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>
      <c r="B929" s="13"/>
      <c r="C929" s="14"/>
      <c r="D929" s="14"/>
      <c r="E929" s="14"/>
      <c r="F929" s="14"/>
      <c r="G929" s="14"/>
      <c r="H929" s="14"/>
      <c r="I929" s="14"/>
      <c r="J929" s="14"/>
      <c r="K929" s="14"/>
      <c r="L929" s="17"/>
      <c r="M929" s="17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>
      <c r="B930" s="13"/>
      <c r="C930" s="14"/>
      <c r="D930" s="14"/>
      <c r="E930" s="14"/>
      <c r="F930" s="14"/>
      <c r="G930" s="14"/>
      <c r="H930" s="14"/>
      <c r="I930" s="14"/>
      <c r="J930" s="14"/>
      <c r="K930" s="14"/>
      <c r="L930" s="17"/>
      <c r="M930" s="17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>
      <c r="B931" s="13"/>
      <c r="C931" s="14"/>
      <c r="D931" s="14"/>
      <c r="E931" s="14"/>
      <c r="F931" s="14"/>
      <c r="G931" s="14"/>
      <c r="H931" s="14"/>
      <c r="I931" s="14"/>
      <c r="J931" s="14"/>
      <c r="K931" s="14"/>
      <c r="L931" s="17"/>
      <c r="M931" s="17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>
      <c r="B932" s="13"/>
      <c r="C932" s="14"/>
      <c r="D932" s="14"/>
      <c r="E932" s="14"/>
      <c r="F932" s="14"/>
      <c r="G932" s="14"/>
      <c r="H932" s="14"/>
      <c r="I932" s="14"/>
      <c r="J932" s="14"/>
      <c r="K932" s="14"/>
      <c r="L932" s="17"/>
      <c r="M932" s="17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>
      <c r="B933" s="13"/>
      <c r="C933" s="14"/>
      <c r="D933" s="14"/>
      <c r="E933" s="14"/>
      <c r="F933" s="14"/>
      <c r="G933" s="14"/>
      <c r="H933" s="14"/>
      <c r="I933" s="14"/>
      <c r="J933" s="14"/>
      <c r="K933" s="14"/>
      <c r="L933" s="17"/>
      <c r="M933" s="17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>
      <c r="B934" s="13"/>
      <c r="C934" s="14"/>
      <c r="D934" s="14"/>
      <c r="E934" s="14"/>
      <c r="F934" s="14"/>
      <c r="G934" s="14"/>
      <c r="H934" s="14"/>
      <c r="I934" s="14"/>
      <c r="J934" s="14"/>
      <c r="K934" s="14"/>
      <c r="L934" s="17"/>
      <c r="M934" s="17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>
      <c r="B935" s="13"/>
      <c r="C935" s="14"/>
      <c r="D935" s="14"/>
      <c r="E935" s="14"/>
      <c r="F935" s="14"/>
      <c r="G935" s="14"/>
      <c r="H935" s="14"/>
      <c r="I935" s="14"/>
      <c r="J935" s="14"/>
      <c r="K935" s="14"/>
      <c r="L935" s="17"/>
      <c r="M935" s="17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>
      <c r="B936" s="13"/>
      <c r="C936" s="14"/>
      <c r="D936" s="14"/>
      <c r="E936" s="14"/>
      <c r="F936" s="14"/>
      <c r="G936" s="14"/>
      <c r="H936" s="14"/>
      <c r="I936" s="14"/>
      <c r="J936" s="14"/>
      <c r="K936" s="14"/>
      <c r="L936" s="17"/>
      <c r="M936" s="17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>
      <c r="B937" s="13"/>
      <c r="C937" s="14"/>
      <c r="D937" s="14"/>
      <c r="E937" s="14"/>
      <c r="F937" s="14"/>
      <c r="G937" s="14"/>
      <c r="H937" s="14"/>
      <c r="I937" s="14"/>
      <c r="J937" s="14"/>
      <c r="K937" s="14"/>
      <c r="L937" s="17"/>
      <c r="M937" s="17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7"/>
      <c r="M938" s="17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>
      <c r="B939" s="13"/>
      <c r="C939" s="14"/>
      <c r="D939" s="14"/>
      <c r="E939" s="14"/>
      <c r="F939" s="14"/>
      <c r="G939" s="14"/>
      <c r="H939" s="14"/>
      <c r="I939" s="14"/>
      <c r="J939" s="14"/>
      <c r="K939" s="14"/>
      <c r="L939" s="17"/>
      <c r="M939" s="17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>
      <c r="B940" s="13"/>
      <c r="C940" s="14"/>
      <c r="D940" s="14"/>
      <c r="E940" s="14"/>
      <c r="F940" s="14"/>
      <c r="G940" s="14"/>
      <c r="H940" s="14"/>
      <c r="I940" s="14"/>
      <c r="J940" s="14"/>
      <c r="K940" s="14"/>
      <c r="L940" s="17"/>
      <c r="M940" s="17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>
      <c r="B941" s="13"/>
      <c r="C941" s="14"/>
      <c r="D941" s="14"/>
      <c r="E941" s="14"/>
      <c r="F941" s="14"/>
      <c r="G941" s="14"/>
      <c r="H941" s="14"/>
      <c r="I941" s="14"/>
      <c r="J941" s="14"/>
      <c r="K941" s="14"/>
      <c r="L941" s="17"/>
      <c r="M941" s="17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>
      <c r="B942" s="13"/>
      <c r="C942" s="14"/>
      <c r="D942" s="14"/>
      <c r="E942" s="14"/>
      <c r="F942" s="14"/>
      <c r="G942" s="14"/>
      <c r="H942" s="14"/>
      <c r="I942" s="14"/>
      <c r="J942" s="14"/>
      <c r="K942" s="14"/>
      <c r="L942" s="17"/>
      <c r="M942" s="17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>
      <c r="B943" s="13"/>
      <c r="C943" s="14"/>
      <c r="D943" s="14"/>
      <c r="E943" s="14"/>
      <c r="F943" s="14"/>
      <c r="G943" s="14"/>
      <c r="H943" s="14"/>
      <c r="I943" s="14"/>
      <c r="J943" s="14"/>
      <c r="K943" s="14"/>
      <c r="L943" s="17"/>
      <c r="M943" s="17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>
      <c r="B944" s="13"/>
      <c r="C944" s="14"/>
      <c r="D944" s="14"/>
      <c r="E944" s="14"/>
      <c r="F944" s="14"/>
      <c r="G944" s="14"/>
      <c r="H944" s="14"/>
      <c r="I944" s="14"/>
      <c r="J944" s="14"/>
      <c r="K944" s="14"/>
      <c r="L944" s="17"/>
      <c r="M944" s="17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>
      <c r="B945" s="13"/>
      <c r="C945" s="14"/>
      <c r="D945" s="14"/>
      <c r="E945" s="14"/>
      <c r="F945" s="14"/>
      <c r="G945" s="14"/>
      <c r="H945" s="14"/>
      <c r="I945" s="14"/>
      <c r="J945" s="14"/>
      <c r="K945" s="14"/>
      <c r="L945" s="17"/>
      <c r="M945" s="17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>
      <c r="B946" s="13"/>
      <c r="C946" s="14"/>
      <c r="D946" s="14"/>
      <c r="E946" s="14"/>
      <c r="F946" s="14"/>
      <c r="G946" s="14"/>
      <c r="H946" s="14"/>
      <c r="I946" s="14"/>
      <c r="J946" s="14"/>
      <c r="K946" s="14"/>
      <c r="L946" s="17"/>
      <c r="M946" s="17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>
      <c r="B947" s="13"/>
      <c r="C947" s="14"/>
      <c r="D947" s="14"/>
      <c r="E947" s="14"/>
      <c r="F947" s="14"/>
      <c r="G947" s="14"/>
      <c r="H947" s="14"/>
      <c r="I947" s="14"/>
      <c r="J947" s="14"/>
      <c r="K947" s="14"/>
      <c r="L947" s="17"/>
      <c r="M947" s="17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>
      <c r="B948" s="13"/>
      <c r="C948" s="14"/>
      <c r="D948" s="14"/>
      <c r="E948" s="14"/>
      <c r="F948" s="14"/>
      <c r="G948" s="14"/>
      <c r="H948" s="14"/>
      <c r="I948" s="14"/>
      <c r="J948" s="14"/>
      <c r="K948" s="14"/>
      <c r="L948" s="17"/>
      <c r="M948" s="17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>
      <c r="B949" s="13"/>
      <c r="C949" s="14"/>
      <c r="D949" s="14"/>
      <c r="E949" s="14"/>
      <c r="F949" s="14"/>
      <c r="G949" s="14"/>
      <c r="H949" s="14"/>
      <c r="I949" s="14"/>
      <c r="J949" s="14"/>
      <c r="K949" s="14"/>
      <c r="L949" s="17"/>
      <c r="M949" s="17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>
      <c r="B950" s="13"/>
      <c r="C950" s="14"/>
      <c r="D950" s="14"/>
      <c r="E950" s="14"/>
      <c r="F950" s="14"/>
      <c r="G950" s="14"/>
      <c r="H950" s="14"/>
      <c r="I950" s="14"/>
      <c r="J950" s="14"/>
      <c r="K950" s="14"/>
      <c r="L950" s="17"/>
      <c r="M950" s="17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>
      <c r="B951" s="13"/>
      <c r="C951" s="14"/>
      <c r="D951" s="14"/>
      <c r="E951" s="14"/>
      <c r="F951" s="14"/>
      <c r="G951" s="14"/>
      <c r="H951" s="14"/>
      <c r="I951" s="14"/>
      <c r="J951" s="14"/>
      <c r="K951" s="14"/>
      <c r="L951" s="17"/>
      <c r="M951" s="17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>
      <c r="B952" s="13"/>
      <c r="C952" s="14"/>
      <c r="D952" s="14"/>
      <c r="E952" s="14"/>
      <c r="F952" s="14"/>
      <c r="G952" s="14"/>
      <c r="H952" s="14"/>
      <c r="I952" s="14"/>
      <c r="J952" s="14"/>
      <c r="K952" s="14"/>
      <c r="L952" s="17"/>
      <c r="M952" s="17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>
      <c r="B953" s="13"/>
      <c r="C953" s="14"/>
      <c r="D953" s="14"/>
      <c r="E953" s="14"/>
      <c r="F953" s="14"/>
      <c r="G953" s="14"/>
      <c r="H953" s="14"/>
      <c r="I953" s="14"/>
      <c r="J953" s="14"/>
      <c r="K953" s="14"/>
      <c r="L953" s="17"/>
      <c r="M953" s="17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>
      <c r="B954" s="13"/>
      <c r="C954" s="14"/>
      <c r="D954" s="14"/>
      <c r="E954" s="14"/>
      <c r="F954" s="14"/>
      <c r="G954" s="14"/>
      <c r="H954" s="14"/>
      <c r="I954" s="14"/>
      <c r="J954" s="14"/>
      <c r="K954" s="14"/>
      <c r="L954" s="17"/>
      <c r="M954" s="17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>
      <c r="B955" s="13"/>
      <c r="C955" s="14"/>
      <c r="D955" s="14"/>
      <c r="E955" s="14"/>
      <c r="F955" s="14"/>
      <c r="G955" s="14"/>
      <c r="H955" s="14"/>
      <c r="I955" s="14"/>
      <c r="J955" s="14"/>
      <c r="K955" s="14"/>
      <c r="L955" s="17"/>
      <c r="M955" s="17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>
      <c r="B956" s="13"/>
      <c r="C956" s="14"/>
      <c r="D956" s="14"/>
      <c r="E956" s="14"/>
      <c r="F956" s="14"/>
      <c r="G956" s="14"/>
      <c r="H956" s="14"/>
      <c r="I956" s="14"/>
      <c r="J956" s="14"/>
      <c r="K956" s="14"/>
      <c r="L956" s="17"/>
      <c r="M956" s="17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>
      <c r="B957" s="13"/>
      <c r="C957" s="14"/>
      <c r="D957" s="14"/>
      <c r="E957" s="14"/>
      <c r="F957" s="14"/>
      <c r="G957" s="14"/>
      <c r="H957" s="14"/>
      <c r="I957" s="14"/>
      <c r="J957" s="14"/>
      <c r="K957" s="14"/>
      <c r="L957" s="17"/>
      <c r="M957" s="17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>
      <c r="B958" s="13"/>
      <c r="C958" s="14"/>
      <c r="D958" s="14"/>
      <c r="E958" s="14"/>
      <c r="F958" s="14"/>
      <c r="G958" s="14"/>
      <c r="H958" s="14"/>
      <c r="I958" s="14"/>
      <c r="J958" s="14"/>
      <c r="K958" s="14"/>
      <c r="L958" s="17"/>
      <c r="M958" s="17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>
      <c r="B959" s="13"/>
      <c r="C959" s="14"/>
      <c r="D959" s="14"/>
      <c r="E959" s="14"/>
      <c r="F959" s="14"/>
      <c r="G959" s="14"/>
      <c r="H959" s="14"/>
      <c r="I959" s="14"/>
      <c r="J959" s="14"/>
      <c r="K959" s="14"/>
      <c r="L959" s="17"/>
      <c r="M959" s="17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>
      <c r="B960" s="13"/>
      <c r="C960" s="14"/>
      <c r="D960" s="14"/>
      <c r="E960" s="14"/>
      <c r="F960" s="14"/>
      <c r="G960" s="14"/>
      <c r="H960" s="14"/>
      <c r="I960" s="14"/>
      <c r="J960" s="14"/>
      <c r="K960" s="14"/>
      <c r="L960" s="17"/>
      <c r="M960" s="17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>
      <c r="B961" s="13"/>
      <c r="C961" s="14"/>
      <c r="D961" s="14"/>
      <c r="E961" s="14"/>
      <c r="F961" s="14"/>
      <c r="G961" s="14"/>
      <c r="H961" s="14"/>
      <c r="I961" s="14"/>
      <c r="J961" s="14"/>
      <c r="K961" s="14"/>
      <c r="L961" s="17"/>
      <c r="M961" s="17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7"/>
      <c r="M962" s="17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>
      <c r="B963" s="13"/>
      <c r="C963" s="14"/>
      <c r="D963" s="14"/>
      <c r="E963" s="14"/>
      <c r="F963" s="14"/>
      <c r="G963" s="14"/>
      <c r="H963" s="14"/>
      <c r="I963" s="14"/>
      <c r="J963" s="14"/>
      <c r="K963" s="14"/>
      <c r="L963" s="17"/>
      <c r="M963" s="17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7"/>
      <c r="M964" s="17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>
      <c r="B965" s="13"/>
      <c r="C965" s="14"/>
      <c r="D965" s="14"/>
      <c r="E965" s="14"/>
      <c r="F965" s="14"/>
      <c r="G965" s="14"/>
      <c r="H965" s="14"/>
      <c r="I965" s="14"/>
      <c r="J965" s="14"/>
      <c r="K965" s="14"/>
      <c r="L965" s="17"/>
      <c r="M965" s="17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7"/>
      <c r="M966" s="17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>
      <c r="B967" s="13"/>
      <c r="C967" s="14"/>
      <c r="D967" s="14"/>
      <c r="E967" s="14"/>
      <c r="F967" s="14"/>
      <c r="G967" s="14"/>
      <c r="H967" s="14"/>
      <c r="I967" s="14"/>
      <c r="J967" s="14"/>
      <c r="K967" s="14"/>
      <c r="L967" s="17"/>
      <c r="M967" s="17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>
      <c r="B968" s="13"/>
      <c r="C968" s="14"/>
      <c r="D968" s="14"/>
      <c r="E968" s="14"/>
      <c r="F968" s="14"/>
      <c r="G968" s="14"/>
      <c r="H968" s="14"/>
      <c r="I968" s="14"/>
      <c r="J968" s="14"/>
      <c r="K968" s="14"/>
      <c r="L968" s="17"/>
      <c r="M968" s="17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>
      <c r="B969" s="13"/>
      <c r="C969" s="14"/>
      <c r="D969" s="14"/>
      <c r="E969" s="14"/>
      <c r="F969" s="14"/>
      <c r="G969" s="14"/>
      <c r="H969" s="14"/>
      <c r="I969" s="14"/>
      <c r="J969" s="14"/>
      <c r="K969" s="14"/>
      <c r="L969" s="17"/>
      <c r="M969" s="17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>
      <c r="B970" s="13"/>
      <c r="C970" s="14"/>
      <c r="D970" s="14"/>
      <c r="E970" s="14"/>
      <c r="F970" s="14"/>
      <c r="G970" s="14"/>
      <c r="H970" s="14"/>
      <c r="I970" s="14"/>
      <c r="J970" s="14"/>
      <c r="K970" s="14"/>
      <c r="L970" s="17"/>
      <c r="M970" s="17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>
      <c r="B971" s="13"/>
      <c r="C971" s="14"/>
      <c r="D971" s="14"/>
      <c r="E971" s="14"/>
      <c r="F971" s="14"/>
      <c r="G971" s="14"/>
      <c r="H971" s="14"/>
      <c r="I971" s="14"/>
      <c r="J971" s="14"/>
      <c r="K971" s="14"/>
      <c r="L971" s="17"/>
      <c r="M971" s="17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>
      <c r="B972" s="13"/>
      <c r="C972" s="14"/>
      <c r="D972" s="14"/>
      <c r="E972" s="14"/>
      <c r="F972" s="14"/>
      <c r="G972" s="14"/>
      <c r="H972" s="14"/>
      <c r="I972" s="14"/>
      <c r="J972" s="14"/>
      <c r="K972" s="14"/>
      <c r="L972" s="17"/>
      <c r="M972" s="17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>
      <c r="B973" s="13"/>
      <c r="C973" s="14"/>
      <c r="D973" s="14"/>
      <c r="E973" s="14"/>
      <c r="F973" s="14"/>
      <c r="G973" s="14"/>
      <c r="H973" s="14"/>
      <c r="I973" s="14"/>
      <c r="J973" s="14"/>
      <c r="K973" s="14"/>
      <c r="L973" s="17"/>
      <c r="M973" s="17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>
      <c r="B974" s="13"/>
      <c r="C974" s="14"/>
      <c r="D974" s="14"/>
      <c r="E974" s="14"/>
      <c r="F974" s="14"/>
      <c r="G974" s="14"/>
      <c r="H974" s="14"/>
      <c r="I974" s="14"/>
      <c r="J974" s="14"/>
      <c r="K974" s="14"/>
      <c r="L974" s="17"/>
      <c r="M974" s="17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>
      <c r="B975" s="13"/>
      <c r="C975" s="14"/>
      <c r="D975" s="14"/>
      <c r="E975" s="14"/>
      <c r="F975" s="14"/>
      <c r="G975" s="14"/>
      <c r="H975" s="14"/>
      <c r="I975" s="14"/>
      <c r="J975" s="14"/>
      <c r="K975" s="14"/>
      <c r="L975" s="17"/>
      <c r="M975" s="17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>
      <c r="B976" s="13"/>
      <c r="C976" s="14"/>
      <c r="D976" s="14"/>
      <c r="E976" s="14"/>
      <c r="F976" s="14"/>
      <c r="G976" s="14"/>
      <c r="H976" s="14"/>
      <c r="I976" s="14"/>
      <c r="J976" s="14"/>
      <c r="K976" s="14"/>
      <c r="L976" s="17"/>
      <c r="M976" s="17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>
      <c r="B977" s="13"/>
      <c r="C977" s="14"/>
      <c r="D977" s="14"/>
      <c r="E977" s="14"/>
      <c r="F977" s="14"/>
      <c r="G977" s="14"/>
      <c r="H977" s="14"/>
      <c r="I977" s="14"/>
      <c r="J977" s="14"/>
      <c r="K977" s="14"/>
      <c r="L977" s="17"/>
      <c r="M977" s="17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>
      <c r="B978" s="13"/>
      <c r="C978" s="14"/>
      <c r="D978" s="14"/>
      <c r="E978" s="14"/>
      <c r="F978" s="14"/>
      <c r="G978" s="14"/>
      <c r="H978" s="14"/>
      <c r="I978" s="14"/>
      <c r="J978" s="14"/>
      <c r="K978" s="14"/>
      <c r="L978" s="17"/>
      <c r="M978" s="17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>
      <c r="B979" s="13"/>
      <c r="C979" s="14"/>
      <c r="D979" s="14"/>
      <c r="E979" s="14"/>
      <c r="F979" s="14"/>
      <c r="G979" s="14"/>
      <c r="H979" s="14"/>
      <c r="I979" s="14"/>
      <c r="J979" s="14"/>
      <c r="K979" s="14"/>
      <c r="L979" s="17"/>
      <c r="M979" s="17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>
      <c r="B980" s="13"/>
      <c r="C980" s="14"/>
      <c r="D980" s="14"/>
      <c r="E980" s="14"/>
      <c r="F980" s="14"/>
      <c r="G980" s="14"/>
      <c r="H980" s="14"/>
      <c r="I980" s="14"/>
      <c r="J980" s="14"/>
      <c r="K980" s="14"/>
      <c r="L980" s="17"/>
      <c r="M980" s="17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>
      <c r="B981" s="13"/>
      <c r="C981" s="14"/>
      <c r="D981" s="14"/>
      <c r="E981" s="14"/>
      <c r="F981" s="14"/>
      <c r="G981" s="14"/>
      <c r="H981" s="14"/>
      <c r="I981" s="14"/>
      <c r="J981" s="14"/>
      <c r="K981" s="14"/>
      <c r="L981" s="17"/>
      <c r="M981" s="17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>
      <c r="B982" s="13"/>
      <c r="C982" s="14"/>
      <c r="D982" s="14"/>
      <c r="E982" s="14"/>
      <c r="F982" s="14"/>
      <c r="G982" s="14"/>
      <c r="H982" s="14"/>
      <c r="I982" s="14"/>
      <c r="J982" s="14"/>
      <c r="K982" s="14"/>
      <c r="L982" s="17"/>
      <c r="M982" s="17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>
      <c r="B983" s="13"/>
      <c r="C983" s="14"/>
      <c r="D983" s="14"/>
      <c r="E983" s="14"/>
      <c r="F983" s="14"/>
      <c r="G983" s="14"/>
      <c r="H983" s="14"/>
      <c r="I983" s="14"/>
      <c r="J983" s="14"/>
      <c r="K983" s="14"/>
      <c r="L983" s="17"/>
      <c r="M983" s="17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>
      <c r="B984" s="13"/>
      <c r="C984" s="14"/>
      <c r="D984" s="14"/>
      <c r="E984" s="14"/>
      <c r="F984" s="14"/>
      <c r="G984" s="14"/>
      <c r="H984" s="14"/>
      <c r="I984" s="14"/>
      <c r="J984" s="14"/>
      <c r="K984" s="14"/>
      <c r="L984" s="17"/>
      <c r="M984" s="17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>
      <c r="B985" s="13"/>
      <c r="C985" s="14"/>
      <c r="D985" s="14"/>
      <c r="E985" s="14"/>
      <c r="F985" s="14"/>
      <c r="G985" s="14"/>
      <c r="H985" s="14"/>
      <c r="I985" s="14"/>
      <c r="J985" s="14"/>
      <c r="K985" s="14"/>
      <c r="L985" s="17"/>
      <c r="M985" s="17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>
      <c r="B986" s="13"/>
      <c r="C986" s="14"/>
      <c r="D986" s="14"/>
      <c r="E986" s="14"/>
      <c r="F986" s="14"/>
      <c r="G986" s="14"/>
      <c r="H986" s="14"/>
      <c r="I986" s="14"/>
      <c r="J986" s="14"/>
      <c r="K986" s="14"/>
      <c r="L986" s="17"/>
      <c r="M986" s="17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>
      <c r="B987" s="13"/>
      <c r="C987" s="14"/>
      <c r="D987" s="14"/>
      <c r="E987" s="14"/>
      <c r="F987" s="14"/>
      <c r="G987" s="14"/>
      <c r="H987" s="14"/>
      <c r="I987" s="14"/>
      <c r="J987" s="14"/>
      <c r="K987" s="14"/>
      <c r="L987" s="17"/>
      <c r="M987" s="17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>
      <c r="B988" s="13"/>
      <c r="C988" s="14"/>
      <c r="D988" s="14"/>
      <c r="E988" s="14"/>
      <c r="F988" s="14"/>
      <c r="G988" s="14"/>
      <c r="H988" s="14"/>
      <c r="I988" s="14"/>
      <c r="J988" s="14"/>
      <c r="K988" s="14"/>
      <c r="L988" s="17"/>
      <c r="M988" s="17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>
      <c r="B989" s="13"/>
      <c r="C989" s="14"/>
      <c r="D989" s="14"/>
      <c r="E989" s="14"/>
      <c r="F989" s="14"/>
      <c r="G989" s="14"/>
      <c r="H989" s="14"/>
      <c r="I989" s="14"/>
      <c r="J989" s="14"/>
      <c r="K989" s="14"/>
      <c r="L989" s="17"/>
      <c r="M989" s="17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>
      <c r="B990" s="13"/>
      <c r="C990" s="14"/>
      <c r="D990" s="14"/>
      <c r="E990" s="14"/>
      <c r="F990" s="14"/>
      <c r="G990" s="14"/>
      <c r="H990" s="14"/>
      <c r="I990" s="14"/>
      <c r="J990" s="14"/>
      <c r="K990" s="14"/>
      <c r="L990" s="17"/>
      <c r="M990" s="17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>
      <c r="B991" s="13"/>
      <c r="C991" s="14"/>
      <c r="D991" s="14"/>
      <c r="E991" s="14"/>
      <c r="F991" s="14"/>
      <c r="G991" s="14"/>
      <c r="H991" s="14"/>
      <c r="I991" s="14"/>
      <c r="J991" s="14"/>
      <c r="K991" s="14"/>
      <c r="L991" s="17"/>
      <c r="M991" s="17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>
      <c r="B992" s="13"/>
      <c r="C992" s="14"/>
      <c r="D992" s="14"/>
      <c r="E992" s="14"/>
      <c r="F992" s="14"/>
      <c r="G992" s="14"/>
      <c r="H992" s="14"/>
      <c r="I992" s="14"/>
      <c r="J992" s="14"/>
      <c r="K992" s="14"/>
      <c r="L992" s="17"/>
      <c r="M992" s="17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>
      <c r="B993" s="13"/>
      <c r="C993" s="14"/>
      <c r="D993" s="14"/>
      <c r="E993" s="14"/>
      <c r="F993" s="14"/>
      <c r="G993" s="14"/>
      <c r="H993" s="14"/>
      <c r="I993" s="14"/>
      <c r="J993" s="14"/>
      <c r="K993" s="14"/>
      <c r="L993" s="17"/>
      <c r="M993" s="17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>
      <c r="B994" s="13"/>
      <c r="C994" s="14"/>
      <c r="D994" s="14"/>
      <c r="E994" s="14"/>
      <c r="F994" s="14"/>
      <c r="G994" s="14"/>
      <c r="H994" s="14"/>
      <c r="I994" s="14"/>
      <c r="J994" s="14"/>
      <c r="K994" s="14"/>
      <c r="L994" s="17"/>
      <c r="M994" s="17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>
      <c r="B995" s="13"/>
      <c r="C995" s="14"/>
      <c r="D995" s="14"/>
      <c r="E995" s="14"/>
      <c r="F995" s="14"/>
      <c r="G995" s="14"/>
      <c r="H995" s="14"/>
      <c r="I995" s="14"/>
      <c r="J995" s="14"/>
      <c r="K995" s="14"/>
      <c r="L995" s="17"/>
      <c r="M995" s="17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>
      <c r="B996" s="13"/>
      <c r="C996" s="14"/>
      <c r="D996" s="14"/>
      <c r="E996" s="14"/>
      <c r="F996" s="14"/>
      <c r="G996" s="14"/>
      <c r="H996" s="14"/>
      <c r="I996" s="14"/>
      <c r="J996" s="14"/>
      <c r="K996" s="14"/>
      <c r="L996" s="17"/>
      <c r="M996" s="17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>
      <c r="B997" s="13"/>
      <c r="C997" s="14"/>
      <c r="D997" s="14"/>
      <c r="E997" s="14"/>
      <c r="F997" s="14"/>
      <c r="G997" s="14"/>
      <c r="H997" s="14"/>
      <c r="I997" s="14"/>
      <c r="J997" s="14"/>
      <c r="K997" s="14"/>
      <c r="L997" s="17"/>
      <c r="M997" s="17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>
      <c r="B998" s="13"/>
      <c r="C998" s="14"/>
      <c r="D998" s="14"/>
      <c r="E998" s="14"/>
      <c r="F998" s="14"/>
      <c r="G998" s="14"/>
      <c r="H998" s="14"/>
      <c r="I998" s="14"/>
      <c r="J998" s="14"/>
      <c r="K998" s="14"/>
      <c r="L998" s="17"/>
      <c r="M998" s="17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>
      <c r="B999" s="13"/>
      <c r="C999" s="14"/>
      <c r="D999" s="14"/>
      <c r="E999" s="14"/>
      <c r="F999" s="14"/>
      <c r="G999" s="14"/>
      <c r="H999" s="14"/>
      <c r="I999" s="14"/>
      <c r="J999" s="14"/>
      <c r="K999" s="14"/>
      <c r="L999" s="17"/>
      <c r="M999" s="17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>
      <c r="B1000" s="13"/>
      <c r="C1000" s="14"/>
      <c r="D1000" s="14"/>
      <c r="E1000" s="14"/>
      <c r="F1000" s="14"/>
      <c r="G1000" s="14"/>
      <c r="H1000" s="14"/>
      <c r="I1000" s="14"/>
      <c r="J1000" s="14"/>
      <c r="K1000" s="14"/>
      <c r="L1000" s="17"/>
      <c r="M1000" s="17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>
      <c r="B1001" s="13"/>
      <c r="C1001" s="14"/>
      <c r="D1001" s="14"/>
      <c r="E1001" s="14"/>
      <c r="F1001" s="14"/>
      <c r="G1001" s="14"/>
      <c r="H1001" s="14"/>
      <c r="I1001" s="14"/>
      <c r="J1001" s="14"/>
      <c r="K1001" s="14"/>
      <c r="L1001" s="17"/>
      <c r="M1001" s="17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1303</v>
      </c>
      <c r="B1" s="1" t="s">
        <v>1304</v>
      </c>
      <c r="C1" s="1" t="s">
        <v>1305</v>
      </c>
    </row>
    <row r="2">
      <c r="A2" s="4" t="s">
        <v>39</v>
      </c>
      <c r="B2" s="5">
        <v>30.0</v>
      </c>
      <c r="C2" s="4" t="s">
        <v>1306</v>
      </c>
    </row>
    <row r="3">
      <c r="A3" s="4" t="s">
        <v>37</v>
      </c>
      <c r="B3" s="5">
        <v>29.0</v>
      </c>
      <c r="C3" s="4" t="s">
        <v>1306</v>
      </c>
    </row>
    <row r="4">
      <c r="A4" s="4" t="s">
        <v>468</v>
      </c>
      <c r="B4" s="5">
        <v>32.0</v>
      </c>
      <c r="C4" s="4" t="s">
        <v>1306</v>
      </c>
    </row>
    <row r="5">
      <c r="A5" s="4" t="s">
        <v>35</v>
      </c>
      <c r="B5" s="5">
        <v>31.0</v>
      </c>
      <c r="C5" s="4" t="s">
        <v>1306</v>
      </c>
    </row>
    <row r="6">
      <c r="A6" s="4" t="s">
        <v>38</v>
      </c>
      <c r="B6" s="5">
        <v>26.0</v>
      </c>
      <c r="C6" s="4" t="s">
        <v>1306</v>
      </c>
    </row>
    <row r="7">
      <c r="A7" s="4" t="s">
        <v>466</v>
      </c>
      <c r="B7" s="5">
        <v>32.0</v>
      </c>
      <c r="C7" s="4" t="s">
        <v>1306</v>
      </c>
    </row>
    <row r="8">
      <c r="A8" s="4" t="s">
        <v>40</v>
      </c>
      <c r="B8" s="5">
        <v>25.0</v>
      </c>
      <c r="C8" s="4" t="s">
        <v>1306</v>
      </c>
    </row>
    <row r="9">
      <c r="A9" s="4" t="s">
        <v>42</v>
      </c>
      <c r="B9" s="5">
        <v>27.0</v>
      </c>
      <c r="C9" s="4" t="s">
        <v>1306</v>
      </c>
    </row>
    <row r="10">
      <c r="A10" s="4" t="s">
        <v>469</v>
      </c>
      <c r="B10" s="5">
        <v>35.0</v>
      </c>
      <c r="C10" s="4" t="s">
        <v>1306</v>
      </c>
    </row>
    <row r="11">
      <c r="A11" s="4" t="s">
        <v>606</v>
      </c>
      <c r="B11" s="5">
        <v>23.0</v>
      </c>
      <c r="C11" s="4" t="s">
        <v>1306</v>
      </c>
    </row>
    <row r="12">
      <c r="A12" s="4" t="s">
        <v>467</v>
      </c>
      <c r="B12" s="5">
        <v>29.0</v>
      </c>
      <c r="C12" s="4" t="s">
        <v>1306</v>
      </c>
    </row>
    <row r="13">
      <c r="A13" s="4" t="s">
        <v>470</v>
      </c>
      <c r="B13" s="5">
        <v>35.0</v>
      </c>
      <c r="C13" s="4" t="s">
        <v>1306</v>
      </c>
    </row>
    <row r="14">
      <c r="A14" s="4" t="s">
        <v>1307</v>
      </c>
      <c r="B14" s="5">
        <v>26.0</v>
      </c>
      <c r="C14" s="4" t="s">
        <v>1306</v>
      </c>
    </row>
    <row r="15">
      <c r="A15" s="4" t="s">
        <v>41</v>
      </c>
      <c r="B15" s="5">
        <v>27.0</v>
      </c>
      <c r="C15" s="4" t="s">
        <v>1306</v>
      </c>
    </row>
    <row r="16">
      <c r="A16" s="4" t="s">
        <v>471</v>
      </c>
      <c r="B16" s="5">
        <v>26.0</v>
      </c>
      <c r="C16" s="4" t="s">
        <v>1306</v>
      </c>
    </row>
    <row r="17">
      <c r="A17" s="4" t="s">
        <v>44</v>
      </c>
      <c r="B17" s="5">
        <v>29.0</v>
      </c>
      <c r="C17" s="4" t="s">
        <v>1308</v>
      </c>
    </row>
    <row r="18">
      <c r="A18" s="4" t="s">
        <v>45</v>
      </c>
      <c r="B18" s="5">
        <v>26.0</v>
      </c>
      <c r="C18" s="4" t="s">
        <v>1308</v>
      </c>
    </row>
    <row r="19">
      <c r="A19" s="4" t="s">
        <v>472</v>
      </c>
      <c r="B19" s="5">
        <v>30.0</v>
      </c>
      <c r="C19" s="4" t="s">
        <v>1308</v>
      </c>
    </row>
    <row r="20">
      <c r="A20" s="4" t="s">
        <v>48</v>
      </c>
      <c r="B20" s="5">
        <v>31.0</v>
      </c>
      <c r="C20" s="4" t="s">
        <v>1308</v>
      </c>
    </row>
    <row r="21">
      <c r="A21" s="4" t="s">
        <v>46</v>
      </c>
      <c r="B21" s="5">
        <v>23.0</v>
      </c>
      <c r="C21" s="4" t="s">
        <v>1308</v>
      </c>
    </row>
    <row r="22">
      <c r="A22" s="4" t="s">
        <v>51</v>
      </c>
      <c r="B22" s="5">
        <v>26.0</v>
      </c>
      <c r="C22" s="4" t="s">
        <v>1308</v>
      </c>
    </row>
    <row r="23">
      <c r="A23" s="4" t="s">
        <v>474</v>
      </c>
      <c r="B23" s="5">
        <v>29.0</v>
      </c>
      <c r="C23" s="4" t="s">
        <v>1308</v>
      </c>
    </row>
    <row r="24">
      <c r="A24" s="4" t="s">
        <v>43</v>
      </c>
      <c r="B24" s="5">
        <v>22.0</v>
      </c>
      <c r="C24" s="4" t="s">
        <v>1308</v>
      </c>
    </row>
    <row r="25">
      <c r="A25" s="4" t="s">
        <v>49</v>
      </c>
      <c r="B25" s="5">
        <v>31.0</v>
      </c>
      <c r="C25" s="4" t="s">
        <v>1308</v>
      </c>
    </row>
    <row r="26">
      <c r="A26" s="4" t="s">
        <v>475</v>
      </c>
      <c r="B26" s="5">
        <v>36.0</v>
      </c>
      <c r="C26" s="4" t="s">
        <v>1308</v>
      </c>
    </row>
    <row r="27">
      <c r="A27" s="4" t="s">
        <v>52</v>
      </c>
      <c r="B27" s="5">
        <v>31.0</v>
      </c>
      <c r="C27" s="4" t="s">
        <v>1308</v>
      </c>
    </row>
    <row r="28">
      <c r="A28" s="4" t="s">
        <v>473</v>
      </c>
      <c r="B28" s="5">
        <v>31.0</v>
      </c>
      <c r="C28" s="4" t="s">
        <v>1308</v>
      </c>
    </row>
    <row r="29">
      <c r="A29" s="4" t="s">
        <v>50</v>
      </c>
      <c r="B29" s="5">
        <v>34.0</v>
      </c>
      <c r="C29" s="4" t="s">
        <v>1308</v>
      </c>
    </row>
    <row r="30">
      <c r="A30" s="4" t="s">
        <v>47</v>
      </c>
      <c r="B30" s="5">
        <v>23.0</v>
      </c>
      <c r="C30" s="4" t="s">
        <v>1308</v>
      </c>
    </row>
    <row r="31">
      <c r="A31" s="4" t="s">
        <v>53</v>
      </c>
      <c r="B31" s="5">
        <v>31.0</v>
      </c>
      <c r="C31" s="4" t="s">
        <v>1308</v>
      </c>
    </row>
    <row r="32">
      <c r="A32" s="4" t="s">
        <v>1309</v>
      </c>
      <c r="B32" s="5">
        <v>24.0</v>
      </c>
      <c r="C32" s="4" t="s">
        <v>1308</v>
      </c>
    </row>
    <row r="33">
      <c r="A33" s="4" t="s">
        <v>1310</v>
      </c>
      <c r="B33" s="5">
        <v>22.0</v>
      </c>
      <c r="C33" s="4" t="s">
        <v>1308</v>
      </c>
    </row>
    <row r="34">
      <c r="A34" s="4" t="s">
        <v>55</v>
      </c>
      <c r="B34" s="5">
        <v>25.0</v>
      </c>
      <c r="C34" s="4" t="s">
        <v>1311</v>
      </c>
    </row>
    <row r="35">
      <c r="A35" s="4" t="s">
        <v>54</v>
      </c>
      <c r="B35" s="5">
        <v>26.0</v>
      </c>
      <c r="C35" s="4" t="s">
        <v>1311</v>
      </c>
    </row>
    <row r="36">
      <c r="A36" s="4" t="s">
        <v>57</v>
      </c>
      <c r="B36" s="5">
        <v>27.0</v>
      </c>
      <c r="C36" s="4" t="s">
        <v>1311</v>
      </c>
    </row>
    <row r="37">
      <c r="A37" s="4" t="s">
        <v>62</v>
      </c>
      <c r="B37" s="5">
        <v>27.0</v>
      </c>
      <c r="C37" s="4" t="s">
        <v>1311</v>
      </c>
    </row>
    <row r="38">
      <c r="A38" s="4" t="s">
        <v>476</v>
      </c>
      <c r="B38" s="5">
        <v>26.0</v>
      </c>
      <c r="C38" s="4" t="s">
        <v>1311</v>
      </c>
    </row>
    <row r="39">
      <c r="A39" s="4" t="s">
        <v>58</v>
      </c>
      <c r="B39" s="5">
        <v>26.0</v>
      </c>
      <c r="C39" s="4" t="s">
        <v>1311</v>
      </c>
    </row>
    <row r="40">
      <c r="A40" s="4" t="s">
        <v>64</v>
      </c>
      <c r="B40" s="5">
        <v>25.0</v>
      </c>
      <c r="C40" s="4" t="s">
        <v>1311</v>
      </c>
    </row>
    <row r="41">
      <c r="A41" s="4" t="s">
        <v>63</v>
      </c>
      <c r="B41" s="5">
        <v>25.0</v>
      </c>
      <c r="C41" s="4" t="s">
        <v>1311</v>
      </c>
    </row>
    <row r="42">
      <c r="A42" s="4" t="s">
        <v>478</v>
      </c>
      <c r="B42" s="5">
        <v>25.0</v>
      </c>
      <c r="C42" s="4" t="s">
        <v>1311</v>
      </c>
    </row>
    <row r="43">
      <c r="A43" s="4" t="s">
        <v>56</v>
      </c>
      <c r="B43" s="5">
        <v>30.0</v>
      </c>
      <c r="C43" s="4" t="s">
        <v>1311</v>
      </c>
    </row>
    <row r="44">
      <c r="A44" s="4" t="s">
        <v>477</v>
      </c>
      <c r="B44" s="5">
        <v>27.0</v>
      </c>
      <c r="C44" s="4" t="s">
        <v>1311</v>
      </c>
    </row>
    <row r="45">
      <c r="A45" s="4" t="s">
        <v>59</v>
      </c>
      <c r="B45" s="5">
        <v>24.0</v>
      </c>
      <c r="C45" s="4" t="s">
        <v>1311</v>
      </c>
    </row>
    <row r="46">
      <c r="A46" s="4" t="s">
        <v>61</v>
      </c>
      <c r="B46" s="5">
        <v>23.0</v>
      </c>
      <c r="C46" s="4" t="s">
        <v>1311</v>
      </c>
    </row>
    <row r="47">
      <c r="A47" s="4" t="s">
        <v>479</v>
      </c>
      <c r="B47" s="5">
        <v>34.0</v>
      </c>
      <c r="C47" s="4" t="s">
        <v>1311</v>
      </c>
    </row>
    <row r="48">
      <c r="A48" s="4" t="s">
        <v>60</v>
      </c>
      <c r="B48" s="5">
        <v>32.0</v>
      </c>
      <c r="C48" s="4" t="s">
        <v>1311</v>
      </c>
    </row>
    <row r="49">
      <c r="A49" s="4" t="s">
        <v>480</v>
      </c>
      <c r="B49" s="5">
        <v>26.0</v>
      </c>
      <c r="C49" s="4" t="s">
        <v>1311</v>
      </c>
    </row>
    <row r="50">
      <c r="A50" s="4" t="s">
        <v>607</v>
      </c>
      <c r="B50" s="5">
        <v>28.0</v>
      </c>
      <c r="C50" s="4" t="s">
        <v>1311</v>
      </c>
    </row>
    <row r="51">
      <c r="A51" s="4" t="s">
        <v>1312</v>
      </c>
      <c r="B51" s="5">
        <v>26.0</v>
      </c>
      <c r="C51" s="4" t="s">
        <v>1311</v>
      </c>
    </row>
    <row r="52">
      <c r="A52" s="4" t="s">
        <v>484</v>
      </c>
      <c r="B52" s="5">
        <v>24.0</v>
      </c>
      <c r="C52" s="4" t="s">
        <v>1313</v>
      </c>
    </row>
    <row r="53">
      <c r="A53" s="4" t="s">
        <v>65</v>
      </c>
      <c r="B53" s="5">
        <v>27.0</v>
      </c>
      <c r="C53" s="4" t="s">
        <v>1313</v>
      </c>
    </row>
    <row r="54">
      <c r="A54" s="4" t="s">
        <v>481</v>
      </c>
      <c r="B54" s="5">
        <v>23.0</v>
      </c>
      <c r="C54" s="4" t="s">
        <v>1313</v>
      </c>
    </row>
    <row r="55">
      <c r="A55" s="4" t="s">
        <v>482</v>
      </c>
      <c r="B55" s="5">
        <v>30.0</v>
      </c>
      <c r="C55" s="4" t="s">
        <v>1313</v>
      </c>
    </row>
    <row r="56">
      <c r="A56" s="4" t="s">
        <v>66</v>
      </c>
      <c r="B56" s="5">
        <v>32.0</v>
      </c>
      <c r="C56" s="4" t="s">
        <v>1313</v>
      </c>
    </row>
    <row r="57">
      <c r="A57" s="4" t="s">
        <v>67</v>
      </c>
      <c r="B57" s="5">
        <v>29.0</v>
      </c>
      <c r="C57" s="4" t="s">
        <v>1313</v>
      </c>
    </row>
    <row r="58">
      <c r="A58" s="4" t="s">
        <v>69</v>
      </c>
      <c r="B58" s="5">
        <v>26.0</v>
      </c>
      <c r="C58" s="4" t="s">
        <v>1313</v>
      </c>
    </row>
    <row r="59">
      <c r="A59" s="4" t="s">
        <v>68</v>
      </c>
      <c r="B59" s="5">
        <v>24.0</v>
      </c>
      <c r="C59" s="4" t="s">
        <v>1313</v>
      </c>
    </row>
    <row r="60">
      <c r="A60" s="4" t="s">
        <v>1314</v>
      </c>
      <c r="B60" s="5">
        <v>21.0</v>
      </c>
      <c r="C60" s="4" t="s">
        <v>1313</v>
      </c>
    </row>
    <row r="61">
      <c r="A61" s="4" t="s">
        <v>608</v>
      </c>
      <c r="B61" s="5">
        <v>26.0</v>
      </c>
      <c r="C61" s="4" t="s">
        <v>1313</v>
      </c>
    </row>
    <row r="62">
      <c r="A62" s="4" t="s">
        <v>71</v>
      </c>
      <c r="B62" s="5">
        <v>29.0</v>
      </c>
      <c r="C62" s="4" t="s">
        <v>1313</v>
      </c>
    </row>
    <row r="63">
      <c r="A63" s="4" t="s">
        <v>483</v>
      </c>
      <c r="B63" s="5">
        <v>25.0</v>
      </c>
      <c r="C63" s="4" t="s">
        <v>1313</v>
      </c>
    </row>
    <row r="64">
      <c r="A64" s="4" t="s">
        <v>1315</v>
      </c>
      <c r="B64" s="5">
        <v>25.0</v>
      </c>
      <c r="C64" s="4" t="s">
        <v>1313</v>
      </c>
    </row>
    <row r="65">
      <c r="A65" s="4" t="s">
        <v>70</v>
      </c>
      <c r="B65" s="5">
        <v>25.0</v>
      </c>
      <c r="C65" s="4" t="s">
        <v>1313</v>
      </c>
    </row>
    <row r="66">
      <c r="A66" s="4" t="s">
        <v>75</v>
      </c>
      <c r="B66" s="5">
        <v>25.0</v>
      </c>
      <c r="C66" s="4" t="s">
        <v>1316</v>
      </c>
    </row>
    <row r="67">
      <c r="A67" s="4" t="s">
        <v>486</v>
      </c>
      <c r="B67" s="5">
        <v>30.0</v>
      </c>
      <c r="C67" s="4" t="s">
        <v>1316</v>
      </c>
    </row>
    <row r="68">
      <c r="A68" s="4" t="s">
        <v>485</v>
      </c>
      <c r="B68" s="5">
        <v>27.0</v>
      </c>
      <c r="C68" s="4" t="s">
        <v>1316</v>
      </c>
    </row>
    <row r="69">
      <c r="A69" s="4" t="s">
        <v>72</v>
      </c>
      <c r="B69" s="5">
        <v>27.0</v>
      </c>
      <c r="C69" s="4" t="s">
        <v>1316</v>
      </c>
    </row>
    <row r="70">
      <c r="A70" s="4" t="s">
        <v>74</v>
      </c>
      <c r="B70" s="5">
        <v>28.0</v>
      </c>
      <c r="C70" s="4" t="s">
        <v>1316</v>
      </c>
    </row>
    <row r="71">
      <c r="A71" s="4" t="s">
        <v>488</v>
      </c>
      <c r="B71" s="5">
        <v>30.0</v>
      </c>
      <c r="C71" s="4" t="s">
        <v>1316</v>
      </c>
    </row>
    <row r="72">
      <c r="A72" s="4" t="s">
        <v>80</v>
      </c>
      <c r="B72" s="5">
        <v>23.0</v>
      </c>
      <c r="C72" s="4" t="s">
        <v>1316</v>
      </c>
    </row>
    <row r="73">
      <c r="A73" s="4" t="s">
        <v>76</v>
      </c>
      <c r="B73" s="5">
        <v>27.0</v>
      </c>
      <c r="C73" s="4" t="s">
        <v>1316</v>
      </c>
    </row>
    <row r="74">
      <c r="A74" s="4" t="s">
        <v>77</v>
      </c>
      <c r="B74" s="5">
        <v>26.0</v>
      </c>
      <c r="C74" s="4" t="s">
        <v>1316</v>
      </c>
    </row>
    <row r="75">
      <c r="A75" s="4" t="s">
        <v>487</v>
      </c>
      <c r="B75" s="5">
        <v>33.0</v>
      </c>
      <c r="C75" s="4" t="s">
        <v>1316</v>
      </c>
    </row>
    <row r="76">
      <c r="A76" s="4" t="s">
        <v>78</v>
      </c>
      <c r="B76" s="5">
        <v>26.0</v>
      </c>
      <c r="C76" s="4" t="s">
        <v>1316</v>
      </c>
    </row>
    <row r="77">
      <c r="A77" s="4" t="s">
        <v>73</v>
      </c>
      <c r="B77" s="5">
        <v>28.0</v>
      </c>
      <c r="C77" s="4" t="s">
        <v>1316</v>
      </c>
    </row>
    <row r="78">
      <c r="A78" s="4" t="s">
        <v>1317</v>
      </c>
      <c r="B78" s="5">
        <v>31.0</v>
      </c>
      <c r="C78" s="4" t="s">
        <v>1316</v>
      </c>
    </row>
    <row r="79">
      <c r="A79" s="4" t="s">
        <v>79</v>
      </c>
      <c r="B79" s="5">
        <v>32.0</v>
      </c>
      <c r="C79" s="4" t="s">
        <v>1316</v>
      </c>
    </row>
    <row r="80">
      <c r="A80" s="4" t="s">
        <v>84</v>
      </c>
      <c r="B80" s="5">
        <v>33.0</v>
      </c>
      <c r="C80" s="4" t="s">
        <v>1318</v>
      </c>
    </row>
    <row r="81">
      <c r="A81" s="4" t="s">
        <v>85</v>
      </c>
      <c r="B81" s="5">
        <v>23.0</v>
      </c>
      <c r="C81" s="4" t="s">
        <v>1318</v>
      </c>
    </row>
    <row r="82">
      <c r="A82" s="4" t="s">
        <v>91</v>
      </c>
      <c r="B82" s="5">
        <v>22.0</v>
      </c>
      <c r="C82" s="4" t="s">
        <v>1318</v>
      </c>
    </row>
    <row r="83">
      <c r="A83" s="4" t="s">
        <v>87</v>
      </c>
      <c r="B83" s="5">
        <v>25.0</v>
      </c>
      <c r="C83" s="4" t="s">
        <v>1318</v>
      </c>
    </row>
    <row r="84">
      <c r="A84" s="4" t="s">
        <v>90</v>
      </c>
      <c r="B84" s="5">
        <v>27.0</v>
      </c>
      <c r="C84" s="4" t="s">
        <v>1318</v>
      </c>
    </row>
    <row r="85">
      <c r="A85" s="4" t="s">
        <v>88</v>
      </c>
      <c r="B85" s="5">
        <v>31.0</v>
      </c>
      <c r="C85" s="4" t="s">
        <v>1318</v>
      </c>
    </row>
    <row r="86">
      <c r="A86" s="4" t="s">
        <v>94</v>
      </c>
      <c r="B86" s="5">
        <v>26.0</v>
      </c>
      <c r="C86" s="4" t="s">
        <v>1318</v>
      </c>
    </row>
    <row r="87">
      <c r="A87" s="4" t="s">
        <v>86</v>
      </c>
      <c r="B87" s="5">
        <v>37.0</v>
      </c>
      <c r="C87" s="4" t="s">
        <v>1318</v>
      </c>
    </row>
    <row r="88">
      <c r="A88" s="4" t="s">
        <v>489</v>
      </c>
      <c r="B88" s="5">
        <v>25.0</v>
      </c>
      <c r="C88" s="4" t="s">
        <v>1318</v>
      </c>
    </row>
    <row r="89">
      <c r="A89" s="4" t="s">
        <v>93</v>
      </c>
      <c r="B89" s="5">
        <v>28.0</v>
      </c>
      <c r="C89" s="4" t="s">
        <v>1318</v>
      </c>
    </row>
    <row r="90">
      <c r="A90" s="4" t="s">
        <v>89</v>
      </c>
      <c r="B90" s="5">
        <v>30.0</v>
      </c>
      <c r="C90" s="4" t="s">
        <v>1318</v>
      </c>
    </row>
    <row r="91">
      <c r="A91" s="4" t="s">
        <v>92</v>
      </c>
      <c r="B91" s="5">
        <v>29.0</v>
      </c>
      <c r="C91" s="4" t="s">
        <v>1318</v>
      </c>
    </row>
    <row r="92">
      <c r="A92" s="4" t="s">
        <v>490</v>
      </c>
      <c r="B92" s="5">
        <v>32.0</v>
      </c>
      <c r="C92" s="4" t="s">
        <v>1318</v>
      </c>
    </row>
    <row r="93">
      <c r="A93" s="4" t="s">
        <v>96</v>
      </c>
      <c r="B93" s="5">
        <v>23.0</v>
      </c>
      <c r="C93" s="4" t="s">
        <v>1318</v>
      </c>
    </row>
    <row r="94">
      <c r="A94" s="4" t="s">
        <v>609</v>
      </c>
      <c r="B94" s="5">
        <v>25.0</v>
      </c>
      <c r="C94" s="4" t="s">
        <v>1318</v>
      </c>
    </row>
    <row r="95">
      <c r="A95" s="4" t="s">
        <v>610</v>
      </c>
      <c r="B95" s="5">
        <v>27.0</v>
      </c>
      <c r="C95" s="4" t="s">
        <v>1318</v>
      </c>
    </row>
    <row r="96">
      <c r="A96" s="4" t="s">
        <v>95</v>
      </c>
      <c r="B96" s="5">
        <v>28.0</v>
      </c>
      <c r="C96" s="4" t="s">
        <v>1318</v>
      </c>
    </row>
    <row r="97">
      <c r="A97" s="4" t="s">
        <v>98</v>
      </c>
      <c r="B97" s="5">
        <v>28.0</v>
      </c>
      <c r="C97" s="4" t="s">
        <v>1319</v>
      </c>
    </row>
    <row r="98">
      <c r="A98" s="4" t="s">
        <v>495</v>
      </c>
      <c r="B98" s="5">
        <v>26.0</v>
      </c>
      <c r="C98" s="4" t="s">
        <v>1319</v>
      </c>
    </row>
    <row r="99">
      <c r="A99" s="4" t="s">
        <v>97</v>
      </c>
      <c r="B99" s="5">
        <v>28.0</v>
      </c>
      <c r="C99" s="4" t="s">
        <v>1319</v>
      </c>
    </row>
    <row r="100">
      <c r="A100" s="4" t="s">
        <v>611</v>
      </c>
      <c r="B100" s="5">
        <v>32.0</v>
      </c>
      <c r="C100" s="4" t="s">
        <v>1319</v>
      </c>
    </row>
    <row r="101">
      <c r="A101" s="4" t="s">
        <v>494</v>
      </c>
      <c r="B101" s="5">
        <v>36.0</v>
      </c>
      <c r="C101" s="4" t="s">
        <v>1319</v>
      </c>
    </row>
    <row r="102">
      <c r="A102" s="4" t="s">
        <v>99</v>
      </c>
      <c r="B102" s="5">
        <v>30.0</v>
      </c>
      <c r="C102" s="4" t="s">
        <v>1319</v>
      </c>
    </row>
    <row r="103">
      <c r="A103" s="4" t="s">
        <v>492</v>
      </c>
      <c r="B103" s="5">
        <v>31.0</v>
      </c>
      <c r="C103" s="4" t="s">
        <v>1319</v>
      </c>
    </row>
    <row r="104">
      <c r="A104" s="4" t="s">
        <v>101</v>
      </c>
      <c r="B104" s="5">
        <v>29.0</v>
      </c>
      <c r="C104" s="4" t="s">
        <v>1319</v>
      </c>
    </row>
    <row r="105">
      <c r="A105" s="4" t="s">
        <v>104</v>
      </c>
      <c r="B105" s="5">
        <v>29.0</v>
      </c>
      <c r="C105" s="4" t="s">
        <v>1319</v>
      </c>
    </row>
    <row r="106">
      <c r="A106" s="4" t="s">
        <v>103</v>
      </c>
      <c r="B106" s="5">
        <v>31.0</v>
      </c>
      <c r="C106" s="4" t="s">
        <v>1319</v>
      </c>
    </row>
    <row r="107">
      <c r="A107" s="4" t="s">
        <v>461</v>
      </c>
      <c r="B107" s="5">
        <v>29.0</v>
      </c>
      <c r="C107" s="4" t="s">
        <v>1319</v>
      </c>
    </row>
    <row r="108">
      <c r="A108" s="4" t="s">
        <v>612</v>
      </c>
      <c r="B108" s="5">
        <v>29.0</v>
      </c>
      <c r="C108" s="4" t="s">
        <v>1319</v>
      </c>
    </row>
    <row r="109">
      <c r="A109" s="4" t="s">
        <v>102</v>
      </c>
      <c r="B109" s="5">
        <v>25.0</v>
      </c>
      <c r="C109" s="4" t="s">
        <v>1319</v>
      </c>
    </row>
    <row r="110">
      <c r="A110" s="4" t="s">
        <v>496</v>
      </c>
      <c r="B110" s="5">
        <v>25.0</v>
      </c>
      <c r="C110" s="4" t="s">
        <v>1319</v>
      </c>
    </row>
    <row r="111">
      <c r="A111" s="4" t="s">
        <v>1320</v>
      </c>
      <c r="B111" s="5">
        <v>31.0</v>
      </c>
      <c r="C111" s="4" t="s">
        <v>1319</v>
      </c>
    </row>
    <row r="112">
      <c r="A112" s="4" t="s">
        <v>100</v>
      </c>
      <c r="B112" s="5">
        <v>26.0</v>
      </c>
      <c r="C112" s="4" t="s">
        <v>1319</v>
      </c>
    </row>
    <row r="113">
      <c r="A113" s="4" t="s">
        <v>1321</v>
      </c>
      <c r="B113" s="5">
        <v>22.0</v>
      </c>
      <c r="C113" s="4" t="s">
        <v>1319</v>
      </c>
    </row>
    <row r="114">
      <c r="A114" s="4" t="s">
        <v>1322</v>
      </c>
      <c r="B114" s="5">
        <v>28.0</v>
      </c>
      <c r="C114" s="4" t="s">
        <v>1319</v>
      </c>
    </row>
    <row r="115">
      <c r="A115" s="4" t="s">
        <v>106</v>
      </c>
      <c r="B115" s="5">
        <v>26.0</v>
      </c>
      <c r="C115" s="4" t="s">
        <v>1323</v>
      </c>
    </row>
    <row r="116">
      <c r="A116" s="4" t="s">
        <v>108</v>
      </c>
      <c r="B116" s="5">
        <v>27.0</v>
      </c>
      <c r="C116" s="4" t="s">
        <v>1323</v>
      </c>
    </row>
    <row r="117">
      <c r="A117" s="4" t="s">
        <v>107</v>
      </c>
      <c r="B117" s="5">
        <v>34.0</v>
      </c>
      <c r="C117" s="4" t="s">
        <v>1323</v>
      </c>
    </row>
    <row r="118">
      <c r="A118" s="4" t="s">
        <v>105</v>
      </c>
      <c r="B118" s="5">
        <v>24.0</v>
      </c>
      <c r="C118" s="4" t="s">
        <v>1323</v>
      </c>
    </row>
    <row r="119">
      <c r="A119" s="4" t="s">
        <v>111</v>
      </c>
      <c r="B119" s="5">
        <v>30.0</v>
      </c>
      <c r="C119" s="4" t="s">
        <v>1323</v>
      </c>
    </row>
    <row r="120">
      <c r="A120" s="4" t="s">
        <v>110</v>
      </c>
      <c r="B120" s="5">
        <v>27.0</v>
      </c>
      <c r="C120" s="4" t="s">
        <v>1323</v>
      </c>
    </row>
    <row r="121">
      <c r="A121" s="4" t="s">
        <v>497</v>
      </c>
      <c r="B121" s="5">
        <v>29.0</v>
      </c>
      <c r="C121" s="4" t="s">
        <v>1323</v>
      </c>
    </row>
    <row r="122">
      <c r="A122" s="4" t="s">
        <v>112</v>
      </c>
      <c r="B122" s="5">
        <v>25.0</v>
      </c>
      <c r="C122" s="4" t="s">
        <v>1323</v>
      </c>
    </row>
    <row r="123">
      <c r="A123" s="4" t="s">
        <v>116</v>
      </c>
      <c r="B123" s="5">
        <v>27.0</v>
      </c>
      <c r="C123" s="4" t="s">
        <v>1323</v>
      </c>
    </row>
    <row r="124">
      <c r="A124" s="4" t="s">
        <v>614</v>
      </c>
      <c r="B124" s="5">
        <v>27.0</v>
      </c>
      <c r="C124" s="4" t="s">
        <v>1323</v>
      </c>
    </row>
    <row r="125">
      <c r="A125" s="4" t="s">
        <v>113</v>
      </c>
      <c r="B125" s="5">
        <v>31.0</v>
      </c>
      <c r="C125" s="4" t="s">
        <v>1323</v>
      </c>
    </row>
    <row r="126">
      <c r="A126" s="4" t="s">
        <v>114</v>
      </c>
      <c r="B126" s="5">
        <v>26.0</v>
      </c>
      <c r="C126" s="4" t="s">
        <v>1323</v>
      </c>
    </row>
    <row r="127">
      <c r="A127" s="4" t="s">
        <v>109</v>
      </c>
      <c r="B127" s="5">
        <v>31.0</v>
      </c>
      <c r="C127" s="4" t="s">
        <v>1323</v>
      </c>
    </row>
    <row r="128">
      <c r="A128" s="4" t="s">
        <v>498</v>
      </c>
      <c r="B128" s="5">
        <v>32.0</v>
      </c>
      <c r="C128" s="4" t="s">
        <v>1323</v>
      </c>
    </row>
    <row r="129">
      <c r="A129" s="4" t="s">
        <v>115</v>
      </c>
      <c r="B129" s="5">
        <v>24.0</v>
      </c>
      <c r="C129" s="4" t="s">
        <v>1323</v>
      </c>
    </row>
    <row r="130">
      <c r="A130" s="4" t="s">
        <v>613</v>
      </c>
      <c r="B130" s="5">
        <v>30.0</v>
      </c>
      <c r="C130" s="4" t="s">
        <v>1323</v>
      </c>
    </row>
    <row r="131">
      <c r="A131" s="4" t="s">
        <v>1324</v>
      </c>
      <c r="B131" s="5">
        <v>24.0</v>
      </c>
      <c r="C131" s="4" t="s">
        <v>1323</v>
      </c>
    </row>
    <row r="132">
      <c r="A132" s="4" t="s">
        <v>500</v>
      </c>
      <c r="B132" s="5">
        <v>33.0</v>
      </c>
      <c r="C132" s="4" t="s">
        <v>1325</v>
      </c>
    </row>
    <row r="133">
      <c r="A133" s="4" t="s">
        <v>119</v>
      </c>
      <c r="B133" s="5">
        <v>27.0</v>
      </c>
      <c r="C133" s="4" t="s">
        <v>1325</v>
      </c>
    </row>
    <row r="134">
      <c r="A134" s="4" t="s">
        <v>118</v>
      </c>
      <c r="B134" s="5">
        <v>29.0</v>
      </c>
      <c r="C134" s="4" t="s">
        <v>1325</v>
      </c>
    </row>
    <row r="135">
      <c r="A135" s="4" t="s">
        <v>120</v>
      </c>
      <c r="B135" s="5">
        <v>25.0</v>
      </c>
      <c r="C135" s="4" t="s">
        <v>1325</v>
      </c>
    </row>
    <row r="136">
      <c r="A136" s="4" t="s">
        <v>501</v>
      </c>
      <c r="B136" s="5">
        <v>25.0</v>
      </c>
      <c r="C136" s="4" t="s">
        <v>1325</v>
      </c>
    </row>
    <row r="137">
      <c r="A137" s="4" t="s">
        <v>504</v>
      </c>
      <c r="B137" s="5">
        <v>35.0</v>
      </c>
      <c r="C137" s="4" t="s">
        <v>1325</v>
      </c>
    </row>
    <row r="138">
      <c r="A138" s="4" t="s">
        <v>122</v>
      </c>
      <c r="B138" s="5">
        <v>35.0</v>
      </c>
      <c r="C138" s="4" t="s">
        <v>1325</v>
      </c>
    </row>
    <row r="139">
      <c r="A139" s="4" t="s">
        <v>502</v>
      </c>
      <c r="B139" s="5">
        <v>26.0</v>
      </c>
      <c r="C139" s="4" t="s">
        <v>1325</v>
      </c>
    </row>
    <row r="140">
      <c r="A140" s="4" t="s">
        <v>506</v>
      </c>
      <c r="B140" s="5">
        <v>28.0</v>
      </c>
      <c r="C140" s="4" t="s">
        <v>1325</v>
      </c>
    </row>
    <row r="141">
      <c r="A141" s="4" t="s">
        <v>503</v>
      </c>
      <c r="B141" s="5">
        <v>26.0</v>
      </c>
      <c r="C141" s="4" t="s">
        <v>1325</v>
      </c>
    </row>
    <row r="142">
      <c r="A142" s="4" t="s">
        <v>126</v>
      </c>
      <c r="B142" s="5">
        <v>36.0</v>
      </c>
      <c r="C142" s="4" t="s">
        <v>1325</v>
      </c>
    </row>
    <row r="143">
      <c r="A143" s="4" t="s">
        <v>505</v>
      </c>
      <c r="B143" s="5">
        <v>26.0</v>
      </c>
      <c r="C143" s="4" t="s">
        <v>1325</v>
      </c>
    </row>
    <row r="144">
      <c r="A144" s="4" t="s">
        <v>121</v>
      </c>
      <c r="B144" s="5">
        <v>28.0</v>
      </c>
      <c r="C144" s="4" t="s">
        <v>1325</v>
      </c>
    </row>
    <row r="145">
      <c r="A145" s="4" t="s">
        <v>124</v>
      </c>
      <c r="B145" s="5">
        <v>29.0</v>
      </c>
      <c r="C145" s="4" t="s">
        <v>1325</v>
      </c>
    </row>
    <row r="146">
      <c r="A146" s="4" t="s">
        <v>123</v>
      </c>
      <c r="B146" s="5">
        <v>27.0</v>
      </c>
      <c r="C146" s="4" t="s">
        <v>1325</v>
      </c>
    </row>
    <row r="147">
      <c r="A147" s="4" t="s">
        <v>125</v>
      </c>
      <c r="B147" s="5">
        <v>23.0</v>
      </c>
      <c r="C147" s="4" t="s">
        <v>1325</v>
      </c>
    </row>
    <row r="148">
      <c r="A148" s="4" t="s">
        <v>132</v>
      </c>
      <c r="B148" s="5">
        <v>37.0</v>
      </c>
      <c r="C148" s="4" t="s">
        <v>1326</v>
      </c>
    </row>
    <row r="149">
      <c r="A149" s="4" t="s">
        <v>128</v>
      </c>
      <c r="B149" s="5">
        <v>28.0</v>
      </c>
      <c r="C149" s="4" t="s">
        <v>1326</v>
      </c>
    </row>
    <row r="150">
      <c r="A150" s="4" t="s">
        <v>134</v>
      </c>
      <c r="B150" s="5">
        <v>25.0</v>
      </c>
      <c r="C150" s="4" t="s">
        <v>1326</v>
      </c>
    </row>
    <row r="151">
      <c r="A151" s="4" t="s">
        <v>133</v>
      </c>
      <c r="B151" s="5">
        <v>26.0</v>
      </c>
      <c r="C151" s="4" t="s">
        <v>1326</v>
      </c>
    </row>
    <row r="152">
      <c r="A152" s="4" t="s">
        <v>130</v>
      </c>
      <c r="B152" s="5">
        <v>28.0</v>
      </c>
      <c r="C152" s="4" t="s">
        <v>1326</v>
      </c>
    </row>
    <row r="153">
      <c r="A153" s="4" t="s">
        <v>507</v>
      </c>
      <c r="B153" s="5">
        <v>26.0</v>
      </c>
      <c r="C153" s="4" t="s">
        <v>1326</v>
      </c>
    </row>
    <row r="154">
      <c r="A154" s="4" t="s">
        <v>131</v>
      </c>
      <c r="B154" s="5">
        <v>28.0</v>
      </c>
      <c r="C154" s="4" t="s">
        <v>1326</v>
      </c>
    </row>
    <row r="155">
      <c r="A155" s="4" t="s">
        <v>135</v>
      </c>
      <c r="B155" s="5">
        <v>31.0</v>
      </c>
      <c r="C155" s="4" t="s">
        <v>1326</v>
      </c>
    </row>
    <row r="156">
      <c r="A156" s="4" t="s">
        <v>139</v>
      </c>
      <c r="B156" s="5">
        <v>23.0</v>
      </c>
      <c r="C156" s="4" t="s">
        <v>1326</v>
      </c>
    </row>
    <row r="157">
      <c r="A157" s="4" t="s">
        <v>140</v>
      </c>
      <c r="B157" s="5">
        <v>21.0</v>
      </c>
      <c r="C157" s="4" t="s">
        <v>1326</v>
      </c>
    </row>
    <row r="158">
      <c r="A158" s="4" t="s">
        <v>508</v>
      </c>
      <c r="B158" s="5">
        <v>26.0</v>
      </c>
      <c r="C158" s="4" t="s">
        <v>1326</v>
      </c>
    </row>
    <row r="159">
      <c r="A159" s="4" t="s">
        <v>137</v>
      </c>
      <c r="B159" s="5">
        <v>27.0</v>
      </c>
      <c r="C159" s="4" t="s">
        <v>1326</v>
      </c>
    </row>
    <row r="160">
      <c r="A160" s="4" t="s">
        <v>141</v>
      </c>
      <c r="B160" s="5">
        <v>27.0</v>
      </c>
      <c r="C160" s="4" t="s">
        <v>1326</v>
      </c>
    </row>
    <row r="161">
      <c r="A161" s="4" t="s">
        <v>129</v>
      </c>
      <c r="B161" s="5">
        <v>30.0</v>
      </c>
      <c r="C161" s="4" t="s">
        <v>1326</v>
      </c>
    </row>
    <row r="162">
      <c r="A162" s="4" t="s">
        <v>138</v>
      </c>
      <c r="B162" s="5">
        <v>25.0</v>
      </c>
      <c r="C162" s="4" t="s">
        <v>1326</v>
      </c>
    </row>
    <row r="163">
      <c r="A163" s="4" t="s">
        <v>136</v>
      </c>
      <c r="B163" s="5">
        <v>25.0</v>
      </c>
      <c r="C163" s="4" t="s">
        <v>1326</v>
      </c>
    </row>
    <row r="164">
      <c r="A164" s="4" t="s">
        <v>146</v>
      </c>
      <c r="B164" s="5">
        <v>25.0</v>
      </c>
      <c r="C164" s="4" t="s">
        <v>1327</v>
      </c>
    </row>
    <row r="165">
      <c r="A165" s="4" t="s">
        <v>510</v>
      </c>
      <c r="B165" s="5">
        <v>23.0</v>
      </c>
      <c r="C165" s="4" t="s">
        <v>1327</v>
      </c>
    </row>
    <row r="166">
      <c r="A166" s="4" t="s">
        <v>144</v>
      </c>
      <c r="B166" s="5">
        <v>36.0</v>
      </c>
      <c r="C166" s="4" t="s">
        <v>1327</v>
      </c>
    </row>
    <row r="167">
      <c r="A167" s="4" t="s">
        <v>509</v>
      </c>
      <c r="B167" s="5">
        <v>33.0</v>
      </c>
      <c r="C167" s="4" t="s">
        <v>1327</v>
      </c>
    </row>
    <row r="168">
      <c r="A168" s="4" t="s">
        <v>145</v>
      </c>
      <c r="B168" s="5">
        <v>30.0</v>
      </c>
      <c r="C168" s="4" t="s">
        <v>1327</v>
      </c>
    </row>
    <row r="169">
      <c r="A169" s="4" t="s">
        <v>142</v>
      </c>
      <c r="B169" s="5">
        <v>30.0</v>
      </c>
      <c r="C169" s="4" t="s">
        <v>1327</v>
      </c>
    </row>
    <row r="170">
      <c r="A170" s="4" t="s">
        <v>147</v>
      </c>
      <c r="B170" s="5">
        <v>33.0</v>
      </c>
      <c r="C170" s="4" t="s">
        <v>1327</v>
      </c>
    </row>
    <row r="171">
      <c r="A171" s="4" t="s">
        <v>511</v>
      </c>
      <c r="B171" s="5">
        <v>33.0</v>
      </c>
      <c r="C171" s="4" t="s">
        <v>1327</v>
      </c>
    </row>
    <row r="172">
      <c r="A172" s="4" t="s">
        <v>149</v>
      </c>
      <c r="B172" s="5">
        <v>23.0</v>
      </c>
      <c r="C172" s="4" t="s">
        <v>1327</v>
      </c>
    </row>
    <row r="173">
      <c r="A173" s="4" t="s">
        <v>152</v>
      </c>
      <c r="B173" s="5">
        <v>25.0</v>
      </c>
      <c r="C173" s="4" t="s">
        <v>1327</v>
      </c>
    </row>
    <row r="174">
      <c r="A174" s="4" t="s">
        <v>143</v>
      </c>
      <c r="B174" s="5">
        <v>26.0</v>
      </c>
      <c r="C174" s="4" t="s">
        <v>1327</v>
      </c>
    </row>
    <row r="175">
      <c r="A175" s="4" t="s">
        <v>615</v>
      </c>
      <c r="B175" s="5">
        <v>27.0</v>
      </c>
      <c r="C175" s="4" t="s">
        <v>1327</v>
      </c>
    </row>
    <row r="176">
      <c r="A176" s="4" t="s">
        <v>151</v>
      </c>
      <c r="B176" s="5">
        <v>29.0</v>
      </c>
      <c r="C176" s="4" t="s">
        <v>1327</v>
      </c>
    </row>
    <row r="177">
      <c r="A177" s="4" t="s">
        <v>150</v>
      </c>
      <c r="B177" s="5">
        <v>32.0</v>
      </c>
      <c r="C177" s="4" t="s">
        <v>1327</v>
      </c>
    </row>
    <row r="178">
      <c r="A178" s="4" t="s">
        <v>148</v>
      </c>
      <c r="B178" s="5">
        <v>29.0</v>
      </c>
      <c r="C178" s="4" t="s">
        <v>1327</v>
      </c>
    </row>
    <row r="179">
      <c r="A179" s="4" t="s">
        <v>1328</v>
      </c>
      <c r="B179" s="5">
        <v>26.0</v>
      </c>
      <c r="C179" s="4" t="s">
        <v>1327</v>
      </c>
    </row>
    <row r="180">
      <c r="A180" s="4" t="s">
        <v>156</v>
      </c>
      <c r="B180" s="5">
        <v>31.0</v>
      </c>
      <c r="C180" s="4" t="s">
        <v>1329</v>
      </c>
    </row>
    <row r="181">
      <c r="A181" s="4" t="s">
        <v>155</v>
      </c>
      <c r="B181" s="5">
        <v>27.0</v>
      </c>
      <c r="C181" s="4" t="s">
        <v>1329</v>
      </c>
    </row>
    <row r="182">
      <c r="A182" s="4" t="s">
        <v>157</v>
      </c>
      <c r="B182" s="5">
        <v>24.0</v>
      </c>
      <c r="C182" s="4" t="s">
        <v>1329</v>
      </c>
    </row>
    <row r="183">
      <c r="A183" s="4" t="s">
        <v>153</v>
      </c>
      <c r="B183" s="5">
        <v>28.0</v>
      </c>
      <c r="C183" s="4" t="s">
        <v>1329</v>
      </c>
    </row>
    <row r="184">
      <c r="A184" s="4" t="s">
        <v>513</v>
      </c>
      <c r="B184" s="5">
        <v>25.0</v>
      </c>
      <c r="C184" s="4" t="s">
        <v>1329</v>
      </c>
    </row>
    <row r="185">
      <c r="A185" s="4" t="s">
        <v>512</v>
      </c>
      <c r="B185" s="5">
        <v>36.0</v>
      </c>
      <c r="C185" s="4" t="s">
        <v>1329</v>
      </c>
    </row>
    <row r="186">
      <c r="A186" s="4" t="s">
        <v>514</v>
      </c>
      <c r="B186" s="5">
        <v>26.0</v>
      </c>
      <c r="C186" s="4" t="s">
        <v>1329</v>
      </c>
    </row>
    <row r="187">
      <c r="A187" s="4" t="s">
        <v>161</v>
      </c>
      <c r="B187" s="5">
        <v>28.0</v>
      </c>
      <c r="C187" s="4" t="s">
        <v>1329</v>
      </c>
    </row>
    <row r="188">
      <c r="A188" s="4" t="s">
        <v>154</v>
      </c>
      <c r="B188" s="5">
        <v>28.0</v>
      </c>
      <c r="C188" s="4" t="s">
        <v>1329</v>
      </c>
    </row>
    <row r="189">
      <c r="A189" s="4" t="s">
        <v>158</v>
      </c>
      <c r="B189" s="5">
        <v>27.0</v>
      </c>
      <c r="C189" s="4" t="s">
        <v>1329</v>
      </c>
    </row>
    <row r="190">
      <c r="A190" s="4" t="s">
        <v>159</v>
      </c>
      <c r="B190" s="5">
        <v>30.0</v>
      </c>
      <c r="C190" s="4" t="s">
        <v>1329</v>
      </c>
    </row>
    <row r="191">
      <c r="A191" s="4" t="s">
        <v>160</v>
      </c>
      <c r="B191" s="5">
        <v>27.0</v>
      </c>
      <c r="C191" s="4" t="s">
        <v>1329</v>
      </c>
    </row>
    <row r="192">
      <c r="A192" s="4" t="s">
        <v>515</v>
      </c>
      <c r="B192" s="5">
        <v>23.0</v>
      </c>
      <c r="C192" s="4" t="s">
        <v>1329</v>
      </c>
    </row>
    <row r="193">
      <c r="A193" s="4" t="s">
        <v>616</v>
      </c>
      <c r="B193" s="5">
        <v>25.0</v>
      </c>
      <c r="C193" s="4" t="s">
        <v>1329</v>
      </c>
    </row>
    <row r="194">
      <c r="A194" s="4" t="s">
        <v>1330</v>
      </c>
      <c r="B194" s="5">
        <v>25.0</v>
      </c>
      <c r="C194" s="4" t="s">
        <v>1329</v>
      </c>
    </row>
    <row r="195">
      <c r="A195" s="4" t="s">
        <v>1331</v>
      </c>
      <c r="B195" s="5">
        <v>26.0</v>
      </c>
      <c r="C195" s="4" t="s">
        <v>1329</v>
      </c>
    </row>
    <row r="196">
      <c r="A196" s="4" t="s">
        <v>1332</v>
      </c>
      <c r="B196" s="5">
        <v>26.0</v>
      </c>
      <c r="C196" s="4" t="s">
        <v>1329</v>
      </c>
    </row>
    <row r="197">
      <c r="A197" s="4" t="s">
        <v>163</v>
      </c>
      <c r="B197" s="5">
        <v>28.0</v>
      </c>
      <c r="C197" s="4" t="s">
        <v>1333</v>
      </c>
    </row>
    <row r="198">
      <c r="A198" s="4" t="s">
        <v>164</v>
      </c>
      <c r="B198" s="5">
        <v>30.0</v>
      </c>
      <c r="C198" s="4" t="s">
        <v>1333</v>
      </c>
    </row>
    <row r="199">
      <c r="A199" s="4" t="s">
        <v>167</v>
      </c>
      <c r="B199" s="5">
        <v>26.0</v>
      </c>
      <c r="C199" s="4" t="s">
        <v>1333</v>
      </c>
    </row>
    <row r="200">
      <c r="A200" s="4" t="s">
        <v>516</v>
      </c>
      <c r="B200" s="5">
        <v>25.0</v>
      </c>
      <c r="C200" s="4" t="s">
        <v>1333</v>
      </c>
    </row>
    <row r="201">
      <c r="A201" s="4" t="s">
        <v>165</v>
      </c>
      <c r="B201" s="5">
        <v>40.0</v>
      </c>
      <c r="C201" s="4" t="s">
        <v>1333</v>
      </c>
    </row>
    <row r="202">
      <c r="A202" s="4" t="s">
        <v>166</v>
      </c>
      <c r="B202" s="5">
        <v>32.0</v>
      </c>
      <c r="C202" s="4" t="s">
        <v>1333</v>
      </c>
    </row>
    <row r="203">
      <c r="A203" s="4" t="s">
        <v>171</v>
      </c>
      <c r="B203" s="5">
        <v>21.0</v>
      </c>
      <c r="C203" s="4" t="s">
        <v>1333</v>
      </c>
    </row>
    <row r="204">
      <c r="A204" s="4" t="s">
        <v>168</v>
      </c>
      <c r="B204" s="5">
        <v>23.0</v>
      </c>
      <c r="C204" s="4" t="s">
        <v>1333</v>
      </c>
    </row>
    <row r="205">
      <c r="A205" s="4" t="s">
        <v>170</v>
      </c>
      <c r="B205" s="5">
        <v>29.0</v>
      </c>
      <c r="C205" s="4" t="s">
        <v>1333</v>
      </c>
    </row>
    <row r="206">
      <c r="A206" s="4" t="s">
        <v>172</v>
      </c>
      <c r="B206" s="5">
        <v>26.0</v>
      </c>
      <c r="C206" s="4" t="s">
        <v>1333</v>
      </c>
    </row>
    <row r="207">
      <c r="A207" s="4" t="s">
        <v>169</v>
      </c>
      <c r="B207" s="5">
        <v>30.0</v>
      </c>
      <c r="C207" s="4" t="s">
        <v>1333</v>
      </c>
    </row>
    <row r="208">
      <c r="A208" s="4" t="s">
        <v>618</v>
      </c>
      <c r="B208" s="5">
        <v>26.0</v>
      </c>
      <c r="C208" s="4" t="s">
        <v>1333</v>
      </c>
    </row>
    <row r="209">
      <c r="A209" s="4" t="s">
        <v>619</v>
      </c>
      <c r="B209" s="5">
        <v>30.0</v>
      </c>
      <c r="C209" s="4" t="s">
        <v>1333</v>
      </c>
    </row>
    <row r="210">
      <c r="A210" s="4" t="s">
        <v>173</v>
      </c>
      <c r="B210" s="5">
        <v>25.0</v>
      </c>
      <c r="C210" s="4" t="s">
        <v>1333</v>
      </c>
    </row>
    <row r="211">
      <c r="A211" s="4" t="s">
        <v>617</v>
      </c>
      <c r="B211" s="5">
        <v>25.0</v>
      </c>
      <c r="C211" s="4" t="s">
        <v>1333</v>
      </c>
    </row>
    <row r="212">
      <c r="A212" s="4" t="s">
        <v>518</v>
      </c>
      <c r="B212" s="5">
        <v>29.0</v>
      </c>
      <c r="C212" s="4" t="s">
        <v>1334</v>
      </c>
    </row>
    <row r="213">
      <c r="A213" s="4" t="s">
        <v>175</v>
      </c>
      <c r="B213" s="5">
        <v>27.0</v>
      </c>
      <c r="C213" s="4" t="s">
        <v>1334</v>
      </c>
    </row>
    <row r="214">
      <c r="A214" s="4" t="s">
        <v>178</v>
      </c>
      <c r="B214" s="5">
        <v>32.0</v>
      </c>
      <c r="C214" s="4" t="s">
        <v>1334</v>
      </c>
    </row>
    <row r="215">
      <c r="A215" s="4" t="s">
        <v>517</v>
      </c>
      <c r="B215" s="5">
        <v>24.0</v>
      </c>
      <c r="C215" s="4" t="s">
        <v>1334</v>
      </c>
    </row>
    <row r="216">
      <c r="A216" s="4" t="s">
        <v>180</v>
      </c>
      <c r="B216" s="5">
        <v>29.0</v>
      </c>
      <c r="C216" s="4" t="s">
        <v>1334</v>
      </c>
    </row>
    <row r="217">
      <c r="A217" s="4" t="s">
        <v>519</v>
      </c>
      <c r="B217" s="5">
        <v>26.0</v>
      </c>
      <c r="C217" s="4" t="s">
        <v>1334</v>
      </c>
    </row>
    <row r="218">
      <c r="A218" s="4" t="s">
        <v>179</v>
      </c>
      <c r="B218" s="5">
        <v>28.0</v>
      </c>
      <c r="C218" s="4" t="s">
        <v>1334</v>
      </c>
    </row>
    <row r="219">
      <c r="A219" s="4" t="s">
        <v>520</v>
      </c>
      <c r="B219" s="5">
        <v>28.0</v>
      </c>
      <c r="C219" s="4" t="s">
        <v>1334</v>
      </c>
    </row>
    <row r="220">
      <c r="A220" s="4" t="s">
        <v>176</v>
      </c>
      <c r="B220" s="5">
        <v>35.0</v>
      </c>
      <c r="C220" s="4" t="s">
        <v>1334</v>
      </c>
    </row>
    <row r="221">
      <c r="A221" s="4" t="s">
        <v>177</v>
      </c>
      <c r="B221" s="5">
        <v>25.0</v>
      </c>
      <c r="C221" s="4" t="s">
        <v>1334</v>
      </c>
    </row>
    <row r="222">
      <c r="A222" s="4" t="s">
        <v>181</v>
      </c>
      <c r="B222" s="5">
        <v>30.0</v>
      </c>
      <c r="C222" s="4" t="s">
        <v>1334</v>
      </c>
    </row>
    <row r="223">
      <c r="A223" s="4" t="s">
        <v>521</v>
      </c>
      <c r="B223" s="5">
        <v>27.0</v>
      </c>
      <c r="C223" s="4" t="s">
        <v>1334</v>
      </c>
    </row>
    <row r="224">
      <c r="A224" s="4" t="s">
        <v>620</v>
      </c>
      <c r="B224" s="5">
        <v>26.0</v>
      </c>
      <c r="C224" s="4" t="s">
        <v>1334</v>
      </c>
    </row>
    <row r="225">
      <c r="A225" s="4" t="s">
        <v>621</v>
      </c>
      <c r="B225" s="5">
        <v>22.0</v>
      </c>
      <c r="C225" s="4" t="s">
        <v>1334</v>
      </c>
    </row>
    <row r="226">
      <c r="A226" s="4" t="s">
        <v>182</v>
      </c>
      <c r="B226" s="5">
        <v>27.0</v>
      </c>
      <c r="C226" s="4" t="s">
        <v>1335</v>
      </c>
    </row>
    <row r="227">
      <c r="A227" s="4" t="s">
        <v>522</v>
      </c>
      <c r="B227" s="5">
        <v>31.0</v>
      </c>
      <c r="C227" s="4" t="s">
        <v>1335</v>
      </c>
    </row>
    <row r="228">
      <c r="A228" s="4" t="s">
        <v>189</v>
      </c>
      <c r="B228" s="5">
        <v>30.0</v>
      </c>
      <c r="C228" s="4" t="s">
        <v>1335</v>
      </c>
    </row>
    <row r="229">
      <c r="A229" s="4" t="s">
        <v>184</v>
      </c>
      <c r="B229" s="5">
        <v>30.0</v>
      </c>
      <c r="C229" s="4" t="s">
        <v>1335</v>
      </c>
    </row>
    <row r="230">
      <c r="A230" s="4" t="s">
        <v>523</v>
      </c>
      <c r="B230" s="5">
        <v>35.0</v>
      </c>
      <c r="C230" s="4" t="s">
        <v>1335</v>
      </c>
    </row>
    <row r="231">
      <c r="A231" s="4" t="s">
        <v>191</v>
      </c>
      <c r="B231" s="5">
        <v>26.0</v>
      </c>
      <c r="C231" s="4" t="s">
        <v>1335</v>
      </c>
    </row>
    <row r="232">
      <c r="A232" s="4" t="s">
        <v>188</v>
      </c>
      <c r="B232" s="5">
        <v>31.0</v>
      </c>
      <c r="C232" s="4" t="s">
        <v>1335</v>
      </c>
    </row>
    <row r="233">
      <c r="A233" s="4" t="s">
        <v>187</v>
      </c>
      <c r="B233" s="5">
        <v>34.0</v>
      </c>
      <c r="C233" s="4" t="s">
        <v>1335</v>
      </c>
    </row>
    <row r="234">
      <c r="A234" s="4" t="s">
        <v>622</v>
      </c>
      <c r="B234" s="5">
        <v>24.0</v>
      </c>
      <c r="C234" s="4" t="s">
        <v>1335</v>
      </c>
    </row>
    <row r="235">
      <c r="A235" s="4" t="s">
        <v>183</v>
      </c>
      <c r="B235" s="5">
        <v>27.0</v>
      </c>
      <c r="C235" s="4" t="s">
        <v>1335</v>
      </c>
    </row>
    <row r="236">
      <c r="A236" s="4" t="s">
        <v>1336</v>
      </c>
      <c r="B236" s="5">
        <v>23.0</v>
      </c>
      <c r="C236" s="4" t="s">
        <v>1335</v>
      </c>
    </row>
    <row r="237">
      <c r="A237" s="4" t="s">
        <v>1337</v>
      </c>
      <c r="B237" s="5">
        <v>24.0</v>
      </c>
      <c r="C237" s="4" t="s">
        <v>1335</v>
      </c>
    </row>
    <row r="238">
      <c r="A238" s="4" t="s">
        <v>190</v>
      </c>
      <c r="B238" s="5">
        <v>30.0</v>
      </c>
      <c r="C238" s="4" t="s">
        <v>1335</v>
      </c>
    </row>
    <row r="239">
      <c r="A239" s="4" t="s">
        <v>186</v>
      </c>
      <c r="B239" s="5">
        <v>33.0</v>
      </c>
      <c r="C239" s="4" t="s">
        <v>1335</v>
      </c>
    </row>
    <row r="240">
      <c r="A240" s="4" t="s">
        <v>185</v>
      </c>
      <c r="B240" s="5">
        <v>29.0</v>
      </c>
      <c r="C240" s="4" t="s">
        <v>1335</v>
      </c>
    </row>
    <row r="241">
      <c r="A241" s="4" t="s">
        <v>1338</v>
      </c>
      <c r="B241" s="5">
        <v>22.0</v>
      </c>
      <c r="C241" s="4" t="s">
        <v>1335</v>
      </c>
    </row>
    <row r="242">
      <c r="A242" s="4" t="s">
        <v>1339</v>
      </c>
      <c r="B242" s="5">
        <v>32.0</v>
      </c>
      <c r="C242" s="4" t="s">
        <v>1335</v>
      </c>
    </row>
    <row r="243">
      <c r="A243" s="4" t="s">
        <v>193</v>
      </c>
      <c r="B243" s="5">
        <v>23.0</v>
      </c>
      <c r="C243" s="4" t="s">
        <v>1340</v>
      </c>
    </row>
    <row r="244">
      <c r="A244" s="4" t="s">
        <v>196</v>
      </c>
      <c r="B244" s="5">
        <v>25.0</v>
      </c>
      <c r="C244" s="4" t="s">
        <v>1340</v>
      </c>
    </row>
    <row r="245">
      <c r="A245" s="4" t="s">
        <v>524</v>
      </c>
      <c r="B245" s="5">
        <v>28.0</v>
      </c>
      <c r="C245" s="4" t="s">
        <v>1340</v>
      </c>
    </row>
    <row r="246">
      <c r="A246" s="4" t="s">
        <v>528</v>
      </c>
      <c r="B246" s="5">
        <v>28.0</v>
      </c>
      <c r="C246" s="4" t="s">
        <v>1340</v>
      </c>
    </row>
    <row r="247">
      <c r="A247" s="4" t="s">
        <v>194</v>
      </c>
      <c r="B247" s="5">
        <v>33.0</v>
      </c>
      <c r="C247" s="4" t="s">
        <v>1340</v>
      </c>
    </row>
    <row r="248">
      <c r="A248" s="4" t="s">
        <v>195</v>
      </c>
      <c r="B248" s="5">
        <v>29.0</v>
      </c>
      <c r="C248" s="4" t="s">
        <v>1340</v>
      </c>
    </row>
    <row r="249">
      <c r="A249" s="4" t="s">
        <v>527</v>
      </c>
      <c r="B249" s="5">
        <v>28.0</v>
      </c>
      <c r="C249" s="4" t="s">
        <v>1340</v>
      </c>
    </row>
    <row r="250">
      <c r="A250" s="4" t="s">
        <v>525</v>
      </c>
      <c r="B250" s="5">
        <v>34.0</v>
      </c>
      <c r="C250" s="4" t="s">
        <v>1340</v>
      </c>
    </row>
    <row r="251">
      <c r="A251" s="4" t="s">
        <v>201</v>
      </c>
      <c r="B251" s="5">
        <v>23.0</v>
      </c>
      <c r="C251" s="4" t="s">
        <v>1340</v>
      </c>
    </row>
    <row r="252">
      <c r="A252" s="4" t="s">
        <v>197</v>
      </c>
      <c r="B252" s="5">
        <v>36.0</v>
      </c>
      <c r="C252" s="4" t="s">
        <v>1340</v>
      </c>
    </row>
    <row r="253">
      <c r="A253" s="4" t="s">
        <v>200</v>
      </c>
      <c r="B253" s="5">
        <v>31.0</v>
      </c>
      <c r="C253" s="4" t="s">
        <v>1340</v>
      </c>
    </row>
    <row r="254">
      <c r="A254" s="4" t="s">
        <v>1341</v>
      </c>
      <c r="B254" s="5">
        <v>25.0</v>
      </c>
      <c r="C254" s="4" t="s">
        <v>1340</v>
      </c>
    </row>
    <row r="255">
      <c r="A255" s="4" t="s">
        <v>199</v>
      </c>
      <c r="B255" s="5">
        <v>33.0</v>
      </c>
      <c r="C255" s="4" t="s">
        <v>1340</v>
      </c>
    </row>
    <row r="256">
      <c r="A256" s="4" t="s">
        <v>624</v>
      </c>
      <c r="B256" s="5">
        <v>30.0</v>
      </c>
      <c r="C256" s="4" t="s">
        <v>1340</v>
      </c>
    </row>
    <row r="257">
      <c r="A257" s="4" t="s">
        <v>623</v>
      </c>
      <c r="B257" s="5">
        <v>32.0</v>
      </c>
      <c r="C257" s="4" t="s">
        <v>1340</v>
      </c>
    </row>
    <row r="258">
      <c r="A258" s="4" t="s">
        <v>1342</v>
      </c>
      <c r="B258" s="5">
        <v>25.0</v>
      </c>
      <c r="C258" s="4" t="s">
        <v>1340</v>
      </c>
    </row>
    <row r="259">
      <c r="A259" s="4" t="s">
        <v>198</v>
      </c>
      <c r="B259" s="5">
        <v>34.0</v>
      </c>
      <c r="C259" s="4" t="s">
        <v>1340</v>
      </c>
    </row>
    <row r="260">
      <c r="A260" s="4" t="s">
        <v>206</v>
      </c>
      <c r="B260" s="5">
        <v>26.0</v>
      </c>
      <c r="C260" s="4" t="s">
        <v>1343</v>
      </c>
    </row>
    <row r="261">
      <c r="A261" s="4" t="s">
        <v>202</v>
      </c>
      <c r="B261" s="5">
        <v>39.0</v>
      </c>
      <c r="C261" s="4" t="s">
        <v>1343</v>
      </c>
    </row>
    <row r="262">
      <c r="A262" s="4" t="s">
        <v>530</v>
      </c>
      <c r="B262" s="5">
        <v>28.0</v>
      </c>
      <c r="C262" s="4" t="s">
        <v>1343</v>
      </c>
    </row>
    <row r="263">
      <c r="A263" s="4" t="s">
        <v>204</v>
      </c>
      <c r="B263" s="5">
        <v>27.0</v>
      </c>
      <c r="C263" s="4" t="s">
        <v>1343</v>
      </c>
    </row>
    <row r="264">
      <c r="A264" s="4" t="s">
        <v>207</v>
      </c>
      <c r="B264" s="5">
        <v>31.0</v>
      </c>
      <c r="C264" s="4" t="s">
        <v>1343</v>
      </c>
    </row>
    <row r="265">
      <c r="A265" s="4" t="s">
        <v>529</v>
      </c>
      <c r="B265" s="5">
        <v>27.0</v>
      </c>
      <c r="C265" s="4" t="s">
        <v>1343</v>
      </c>
    </row>
    <row r="266">
      <c r="A266" s="4" t="s">
        <v>209</v>
      </c>
      <c r="B266" s="5">
        <v>30.0</v>
      </c>
      <c r="C266" s="4" t="s">
        <v>1343</v>
      </c>
    </row>
    <row r="267">
      <c r="A267" s="4" t="s">
        <v>533</v>
      </c>
      <c r="B267" s="5">
        <v>23.0</v>
      </c>
      <c r="C267" s="4" t="s">
        <v>1343</v>
      </c>
    </row>
    <row r="268">
      <c r="A268" s="4" t="s">
        <v>531</v>
      </c>
      <c r="B268" s="5">
        <v>27.0</v>
      </c>
      <c r="C268" s="4" t="s">
        <v>1343</v>
      </c>
    </row>
    <row r="269">
      <c r="A269" s="4" t="s">
        <v>208</v>
      </c>
      <c r="B269" s="5">
        <v>26.0</v>
      </c>
      <c r="C269" s="4" t="s">
        <v>1343</v>
      </c>
    </row>
    <row r="270">
      <c r="A270" s="4" t="s">
        <v>532</v>
      </c>
      <c r="B270" s="5">
        <v>33.0</v>
      </c>
      <c r="C270" s="4" t="s">
        <v>1343</v>
      </c>
    </row>
    <row r="271">
      <c r="A271" s="4" t="s">
        <v>205</v>
      </c>
      <c r="B271" s="5">
        <v>29.0</v>
      </c>
      <c r="C271" s="4" t="s">
        <v>1343</v>
      </c>
    </row>
    <row r="272">
      <c r="A272" s="4" t="s">
        <v>1344</v>
      </c>
      <c r="B272" s="5">
        <v>23.0</v>
      </c>
      <c r="C272" s="4" t="s">
        <v>1343</v>
      </c>
    </row>
    <row r="273">
      <c r="A273" s="4" t="s">
        <v>203</v>
      </c>
      <c r="B273" s="5">
        <v>34.0</v>
      </c>
      <c r="C273" s="4" t="s">
        <v>1343</v>
      </c>
    </row>
    <row r="274">
      <c r="A274" s="4" t="s">
        <v>625</v>
      </c>
      <c r="B274" s="5">
        <v>26.0</v>
      </c>
      <c r="C274" s="4" t="s">
        <v>1343</v>
      </c>
    </row>
    <row r="275">
      <c r="A275" s="4" t="s">
        <v>1345</v>
      </c>
      <c r="B275" s="5">
        <v>25.0</v>
      </c>
      <c r="C275" s="4" t="s">
        <v>1343</v>
      </c>
    </row>
    <row r="276">
      <c r="A276" s="4" t="s">
        <v>534</v>
      </c>
      <c r="B276" s="5">
        <v>27.0</v>
      </c>
      <c r="C276" s="4" t="s">
        <v>1346</v>
      </c>
    </row>
    <row r="277">
      <c r="A277" s="4" t="s">
        <v>210</v>
      </c>
      <c r="B277" s="5">
        <v>25.0</v>
      </c>
      <c r="C277" s="4" t="s">
        <v>1346</v>
      </c>
    </row>
    <row r="278">
      <c r="A278" s="4" t="s">
        <v>211</v>
      </c>
      <c r="B278" s="5">
        <v>27.0</v>
      </c>
      <c r="C278" s="4" t="s">
        <v>1346</v>
      </c>
    </row>
    <row r="279">
      <c r="A279" s="4" t="s">
        <v>536</v>
      </c>
      <c r="B279" s="5">
        <v>27.0</v>
      </c>
      <c r="C279" s="4" t="s">
        <v>1346</v>
      </c>
    </row>
    <row r="280">
      <c r="A280" s="4" t="s">
        <v>537</v>
      </c>
      <c r="B280" s="5">
        <v>25.0</v>
      </c>
      <c r="C280" s="4" t="s">
        <v>1346</v>
      </c>
    </row>
    <row r="281">
      <c r="A281" s="4" t="s">
        <v>538</v>
      </c>
      <c r="B281" s="5">
        <v>28.0</v>
      </c>
      <c r="C281" s="4" t="s">
        <v>1346</v>
      </c>
    </row>
    <row r="282">
      <c r="A282" s="4" t="s">
        <v>214</v>
      </c>
      <c r="B282" s="5">
        <v>32.0</v>
      </c>
      <c r="C282" s="4" t="s">
        <v>1346</v>
      </c>
    </row>
    <row r="283">
      <c r="A283" s="4" t="s">
        <v>626</v>
      </c>
      <c r="B283" s="5">
        <v>21.0</v>
      </c>
      <c r="C283" s="4" t="s">
        <v>1346</v>
      </c>
    </row>
    <row r="284">
      <c r="A284" s="4" t="s">
        <v>213</v>
      </c>
      <c r="B284" s="5">
        <v>24.0</v>
      </c>
      <c r="C284" s="4" t="s">
        <v>1346</v>
      </c>
    </row>
    <row r="285">
      <c r="A285" s="4" t="s">
        <v>535</v>
      </c>
      <c r="B285" s="5">
        <v>37.0</v>
      </c>
      <c r="C285" s="4" t="s">
        <v>1346</v>
      </c>
    </row>
    <row r="286">
      <c r="A286" s="4" t="s">
        <v>627</v>
      </c>
      <c r="B286" s="5">
        <v>25.0</v>
      </c>
      <c r="C286" s="4" t="s">
        <v>1346</v>
      </c>
    </row>
    <row r="287">
      <c r="A287" s="4" t="s">
        <v>218</v>
      </c>
      <c r="B287" s="5">
        <v>29.0</v>
      </c>
      <c r="C287" s="4" t="s">
        <v>1346</v>
      </c>
    </row>
    <row r="288">
      <c r="A288" s="4" t="s">
        <v>215</v>
      </c>
      <c r="B288" s="5">
        <v>29.0</v>
      </c>
      <c r="C288" s="4" t="s">
        <v>1346</v>
      </c>
    </row>
    <row r="289">
      <c r="A289" s="4" t="s">
        <v>1347</v>
      </c>
      <c r="B289" s="5">
        <v>34.0</v>
      </c>
      <c r="C289" s="4" t="s">
        <v>1346</v>
      </c>
    </row>
    <row r="290">
      <c r="A290" s="4" t="s">
        <v>217</v>
      </c>
      <c r="B290" s="5">
        <v>26.0</v>
      </c>
      <c r="C290" s="4" t="s">
        <v>1346</v>
      </c>
    </row>
    <row r="291">
      <c r="A291" s="4" t="s">
        <v>212</v>
      </c>
      <c r="B291" s="5">
        <v>33.0</v>
      </c>
      <c r="C291" s="4" t="s">
        <v>1346</v>
      </c>
    </row>
    <row r="292">
      <c r="A292" s="4" t="s">
        <v>1348</v>
      </c>
      <c r="B292" s="5">
        <v>23.0</v>
      </c>
      <c r="C292" s="4" t="s">
        <v>1346</v>
      </c>
    </row>
    <row r="293">
      <c r="A293" s="4" t="s">
        <v>216</v>
      </c>
      <c r="B293" s="5">
        <v>28.0</v>
      </c>
      <c r="C293" s="4" t="s">
        <v>1346</v>
      </c>
    </row>
    <row r="294">
      <c r="A294" s="4" t="s">
        <v>223</v>
      </c>
      <c r="B294" s="5">
        <v>29.0</v>
      </c>
      <c r="C294" s="4" t="s">
        <v>1349</v>
      </c>
    </row>
    <row r="295">
      <c r="A295" s="4" t="s">
        <v>227</v>
      </c>
      <c r="B295" s="5">
        <v>30.0</v>
      </c>
      <c r="C295" s="4" t="s">
        <v>1349</v>
      </c>
    </row>
    <row r="296">
      <c r="A296" s="4" t="s">
        <v>542</v>
      </c>
      <c r="B296" s="5">
        <v>25.0</v>
      </c>
      <c r="C296" s="4" t="s">
        <v>1349</v>
      </c>
    </row>
    <row r="297">
      <c r="A297" s="4" t="s">
        <v>540</v>
      </c>
      <c r="B297" s="5">
        <v>36.0</v>
      </c>
      <c r="C297" s="4" t="s">
        <v>1349</v>
      </c>
    </row>
    <row r="298">
      <c r="A298" s="4" t="s">
        <v>221</v>
      </c>
      <c r="B298" s="5">
        <v>27.0</v>
      </c>
      <c r="C298" s="4" t="s">
        <v>1349</v>
      </c>
    </row>
    <row r="299">
      <c r="A299" s="4" t="s">
        <v>226</v>
      </c>
      <c r="B299" s="5">
        <v>28.0</v>
      </c>
      <c r="C299" s="4" t="s">
        <v>1349</v>
      </c>
    </row>
    <row r="300">
      <c r="A300" s="4" t="s">
        <v>541</v>
      </c>
      <c r="B300" s="5">
        <v>29.0</v>
      </c>
      <c r="C300" s="4" t="s">
        <v>1349</v>
      </c>
    </row>
    <row r="301">
      <c r="A301" s="4" t="s">
        <v>225</v>
      </c>
      <c r="B301" s="5">
        <v>31.0</v>
      </c>
      <c r="C301" s="4" t="s">
        <v>1349</v>
      </c>
    </row>
    <row r="302">
      <c r="A302" s="4" t="s">
        <v>222</v>
      </c>
      <c r="B302" s="5">
        <v>23.0</v>
      </c>
      <c r="C302" s="4" t="s">
        <v>1349</v>
      </c>
    </row>
    <row r="303">
      <c r="A303" s="4" t="s">
        <v>539</v>
      </c>
      <c r="B303" s="5">
        <v>27.0</v>
      </c>
      <c r="C303" s="4" t="s">
        <v>1349</v>
      </c>
    </row>
    <row r="304">
      <c r="A304" s="4" t="s">
        <v>228</v>
      </c>
      <c r="B304" s="5">
        <v>25.0</v>
      </c>
      <c r="C304" s="4" t="s">
        <v>1349</v>
      </c>
    </row>
    <row r="305">
      <c r="A305" s="4" t="s">
        <v>230</v>
      </c>
      <c r="B305" s="5">
        <v>24.0</v>
      </c>
      <c r="C305" s="4" t="s">
        <v>1349</v>
      </c>
    </row>
    <row r="306">
      <c r="A306" s="4" t="s">
        <v>224</v>
      </c>
      <c r="B306" s="5">
        <v>28.0</v>
      </c>
      <c r="C306" s="4" t="s">
        <v>1349</v>
      </c>
    </row>
    <row r="307">
      <c r="A307" s="4" t="s">
        <v>233</v>
      </c>
      <c r="B307" s="5">
        <v>25.0</v>
      </c>
      <c r="C307" s="4" t="s">
        <v>1349</v>
      </c>
    </row>
    <row r="308">
      <c r="A308" s="4" t="s">
        <v>229</v>
      </c>
      <c r="B308" s="5">
        <v>30.0</v>
      </c>
      <c r="C308" s="4" t="s">
        <v>1349</v>
      </c>
    </row>
    <row r="309">
      <c r="A309" s="4" t="s">
        <v>232</v>
      </c>
      <c r="B309" s="5">
        <v>40.0</v>
      </c>
      <c r="C309" s="4" t="s">
        <v>1349</v>
      </c>
    </row>
    <row r="310">
      <c r="A310" s="4" t="s">
        <v>231</v>
      </c>
      <c r="B310" s="5">
        <v>30.0</v>
      </c>
      <c r="C310" s="4" t="s">
        <v>1349</v>
      </c>
    </row>
    <row r="311">
      <c r="A311" s="4" t="s">
        <v>235</v>
      </c>
      <c r="B311" s="5">
        <v>27.0</v>
      </c>
      <c r="C311" s="4" t="s">
        <v>1350</v>
      </c>
    </row>
    <row r="312">
      <c r="A312" s="4" t="s">
        <v>543</v>
      </c>
      <c r="B312" s="5">
        <v>26.0</v>
      </c>
      <c r="C312" s="4" t="s">
        <v>1350</v>
      </c>
    </row>
    <row r="313">
      <c r="A313" s="4" t="s">
        <v>238</v>
      </c>
      <c r="B313" s="5">
        <v>31.0</v>
      </c>
      <c r="C313" s="4" t="s">
        <v>1350</v>
      </c>
    </row>
    <row r="314">
      <c r="A314" s="4" t="s">
        <v>236</v>
      </c>
      <c r="B314" s="5">
        <v>29.0</v>
      </c>
      <c r="C314" s="4" t="s">
        <v>1350</v>
      </c>
    </row>
    <row r="315">
      <c r="A315" s="4" t="s">
        <v>237</v>
      </c>
      <c r="B315" s="5">
        <v>25.0</v>
      </c>
      <c r="C315" s="4" t="s">
        <v>1350</v>
      </c>
    </row>
    <row r="316">
      <c r="A316" s="4" t="s">
        <v>240</v>
      </c>
      <c r="B316" s="5">
        <v>29.0</v>
      </c>
      <c r="C316" s="4" t="s">
        <v>1350</v>
      </c>
    </row>
    <row r="317">
      <c r="A317" s="4" t="s">
        <v>241</v>
      </c>
      <c r="B317" s="5">
        <v>30.0</v>
      </c>
      <c r="C317" s="4" t="s">
        <v>1350</v>
      </c>
    </row>
    <row r="318">
      <c r="A318" s="4" t="s">
        <v>242</v>
      </c>
      <c r="B318" s="5">
        <v>25.0</v>
      </c>
      <c r="C318" s="4" t="s">
        <v>1350</v>
      </c>
    </row>
    <row r="319">
      <c r="A319" s="4" t="s">
        <v>545</v>
      </c>
      <c r="B319" s="5">
        <v>28.0</v>
      </c>
      <c r="C319" s="4" t="s">
        <v>1350</v>
      </c>
    </row>
    <row r="320">
      <c r="A320" s="4" t="s">
        <v>239</v>
      </c>
      <c r="B320" s="5">
        <v>32.0</v>
      </c>
      <c r="C320" s="4" t="s">
        <v>1350</v>
      </c>
    </row>
    <row r="321">
      <c r="A321" s="4" t="s">
        <v>243</v>
      </c>
      <c r="B321" s="5">
        <v>28.0</v>
      </c>
      <c r="C321" s="4" t="s">
        <v>1350</v>
      </c>
    </row>
    <row r="322">
      <c r="A322" s="4" t="s">
        <v>628</v>
      </c>
      <c r="B322" s="5">
        <v>26.0</v>
      </c>
      <c r="C322" s="4" t="s">
        <v>1350</v>
      </c>
    </row>
    <row r="323">
      <c r="A323" s="4" t="s">
        <v>1351</v>
      </c>
      <c r="B323" s="5">
        <v>26.0</v>
      </c>
      <c r="C323" s="4" t="s">
        <v>1350</v>
      </c>
    </row>
    <row r="324">
      <c r="A324" s="4" t="s">
        <v>547</v>
      </c>
      <c r="B324" s="5">
        <v>30.0</v>
      </c>
      <c r="C324" s="4" t="s">
        <v>1352</v>
      </c>
    </row>
    <row r="325">
      <c r="A325" s="4" t="s">
        <v>245</v>
      </c>
      <c r="B325" s="5">
        <v>29.0</v>
      </c>
      <c r="C325" s="4" t="s">
        <v>1352</v>
      </c>
    </row>
    <row r="326">
      <c r="A326" s="4" t="s">
        <v>247</v>
      </c>
      <c r="B326" s="5">
        <v>33.0</v>
      </c>
      <c r="C326" s="4" t="s">
        <v>1352</v>
      </c>
    </row>
    <row r="327">
      <c r="A327" s="4" t="s">
        <v>244</v>
      </c>
      <c r="B327" s="5">
        <v>27.0</v>
      </c>
      <c r="C327" s="4" t="s">
        <v>1352</v>
      </c>
    </row>
    <row r="328">
      <c r="A328" s="4" t="s">
        <v>546</v>
      </c>
      <c r="B328" s="5">
        <v>27.0</v>
      </c>
      <c r="C328" s="4" t="s">
        <v>1352</v>
      </c>
    </row>
    <row r="329">
      <c r="A329" s="4" t="s">
        <v>249</v>
      </c>
      <c r="B329" s="5">
        <v>30.0</v>
      </c>
      <c r="C329" s="4" t="s">
        <v>1352</v>
      </c>
    </row>
    <row r="330">
      <c r="A330" s="4" t="s">
        <v>250</v>
      </c>
      <c r="B330" s="5">
        <v>27.0</v>
      </c>
      <c r="C330" s="4" t="s">
        <v>1352</v>
      </c>
    </row>
    <row r="331">
      <c r="A331" s="4" t="s">
        <v>253</v>
      </c>
      <c r="B331" s="5">
        <v>31.0</v>
      </c>
      <c r="C331" s="4" t="s">
        <v>1352</v>
      </c>
    </row>
    <row r="332">
      <c r="A332" s="4" t="s">
        <v>548</v>
      </c>
      <c r="B332" s="5">
        <v>33.0</v>
      </c>
      <c r="C332" s="4" t="s">
        <v>1352</v>
      </c>
    </row>
    <row r="333">
      <c r="A333" s="4" t="s">
        <v>246</v>
      </c>
      <c r="B333" s="5">
        <v>26.0</v>
      </c>
      <c r="C333" s="4" t="s">
        <v>1352</v>
      </c>
    </row>
    <row r="334">
      <c r="A334" s="4" t="s">
        <v>252</v>
      </c>
      <c r="B334" s="5">
        <v>23.0</v>
      </c>
      <c r="C334" s="4" t="s">
        <v>1352</v>
      </c>
    </row>
    <row r="335">
      <c r="A335" s="4" t="s">
        <v>549</v>
      </c>
      <c r="B335" s="5">
        <v>24.0</v>
      </c>
      <c r="C335" s="4" t="s">
        <v>1352</v>
      </c>
    </row>
    <row r="336">
      <c r="A336" s="4" t="s">
        <v>248</v>
      </c>
      <c r="B336" s="5">
        <v>34.0</v>
      </c>
      <c r="C336" s="4" t="s">
        <v>1352</v>
      </c>
    </row>
    <row r="337">
      <c r="A337" s="4" t="s">
        <v>251</v>
      </c>
      <c r="B337" s="5">
        <v>28.0</v>
      </c>
      <c r="C337" s="4" t="s">
        <v>1352</v>
      </c>
    </row>
    <row r="338">
      <c r="A338" s="4" t="s">
        <v>462</v>
      </c>
      <c r="B338" s="5">
        <v>28.0</v>
      </c>
      <c r="C338" s="4" t="s">
        <v>1352</v>
      </c>
    </row>
    <row r="339">
      <c r="A339" s="4" t="s">
        <v>552</v>
      </c>
      <c r="B339" s="5">
        <v>28.0</v>
      </c>
      <c r="C339" s="4" t="s">
        <v>1353</v>
      </c>
    </row>
    <row r="340">
      <c r="A340" s="4" t="s">
        <v>254</v>
      </c>
      <c r="B340" s="5">
        <v>27.0</v>
      </c>
      <c r="C340" s="4" t="s">
        <v>1353</v>
      </c>
    </row>
    <row r="341">
      <c r="A341" s="4" t="s">
        <v>255</v>
      </c>
      <c r="B341" s="5">
        <v>25.0</v>
      </c>
      <c r="C341" s="4" t="s">
        <v>1353</v>
      </c>
    </row>
    <row r="342">
      <c r="A342" s="4" t="s">
        <v>261</v>
      </c>
      <c r="B342" s="5">
        <v>28.0</v>
      </c>
      <c r="C342" s="4" t="s">
        <v>1353</v>
      </c>
    </row>
    <row r="343">
      <c r="A343" s="4" t="s">
        <v>256</v>
      </c>
      <c r="B343" s="5">
        <v>26.0</v>
      </c>
      <c r="C343" s="4" t="s">
        <v>1353</v>
      </c>
    </row>
    <row r="344">
      <c r="A344" s="4" t="s">
        <v>550</v>
      </c>
      <c r="B344" s="5">
        <v>27.0</v>
      </c>
      <c r="C344" s="4" t="s">
        <v>1353</v>
      </c>
    </row>
    <row r="345">
      <c r="A345" s="4" t="s">
        <v>262</v>
      </c>
      <c r="B345" s="5">
        <v>23.0</v>
      </c>
      <c r="C345" s="4" t="s">
        <v>1353</v>
      </c>
    </row>
    <row r="346">
      <c r="A346" s="4" t="s">
        <v>553</v>
      </c>
      <c r="B346" s="5">
        <v>28.0</v>
      </c>
      <c r="C346" s="4" t="s">
        <v>1353</v>
      </c>
    </row>
    <row r="347">
      <c r="A347" s="4" t="s">
        <v>258</v>
      </c>
      <c r="B347" s="5">
        <v>30.0</v>
      </c>
      <c r="C347" s="4" t="s">
        <v>1353</v>
      </c>
    </row>
    <row r="348">
      <c r="A348" s="4" t="s">
        <v>257</v>
      </c>
      <c r="B348" s="5">
        <v>27.0</v>
      </c>
      <c r="C348" s="4" t="s">
        <v>1353</v>
      </c>
    </row>
    <row r="349">
      <c r="A349" s="4" t="s">
        <v>260</v>
      </c>
      <c r="B349" s="5">
        <v>29.0</v>
      </c>
      <c r="C349" s="4" t="s">
        <v>1353</v>
      </c>
    </row>
    <row r="350">
      <c r="A350" s="4" t="s">
        <v>551</v>
      </c>
      <c r="B350" s="5">
        <v>28.0</v>
      </c>
      <c r="C350" s="4" t="s">
        <v>1353</v>
      </c>
    </row>
    <row r="351">
      <c r="A351" s="4" t="s">
        <v>263</v>
      </c>
      <c r="B351" s="5">
        <v>27.0</v>
      </c>
      <c r="C351" s="4" t="s">
        <v>1353</v>
      </c>
    </row>
    <row r="352">
      <c r="A352" s="4" t="s">
        <v>259</v>
      </c>
      <c r="B352" s="5">
        <v>29.0</v>
      </c>
      <c r="C352" s="4" t="s">
        <v>1353</v>
      </c>
    </row>
    <row r="353">
      <c r="A353" s="4" t="s">
        <v>1354</v>
      </c>
      <c r="B353" s="5">
        <v>23.0</v>
      </c>
      <c r="C353" s="4" t="s">
        <v>1353</v>
      </c>
    </row>
    <row r="354">
      <c r="A354" s="4" t="s">
        <v>265</v>
      </c>
      <c r="B354" s="5">
        <v>21.0</v>
      </c>
      <c r="C354" s="4" t="s">
        <v>1355</v>
      </c>
    </row>
    <row r="355">
      <c r="A355" s="4" t="s">
        <v>266</v>
      </c>
      <c r="B355" s="5">
        <v>27.0</v>
      </c>
      <c r="C355" s="4" t="s">
        <v>1355</v>
      </c>
    </row>
    <row r="356">
      <c r="A356" s="4" t="s">
        <v>555</v>
      </c>
      <c r="B356" s="5">
        <v>23.0</v>
      </c>
      <c r="C356" s="4" t="s">
        <v>1355</v>
      </c>
    </row>
    <row r="357">
      <c r="A357" s="4" t="s">
        <v>267</v>
      </c>
      <c r="B357" s="5">
        <v>27.0</v>
      </c>
      <c r="C357" s="4" t="s">
        <v>1355</v>
      </c>
    </row>
    <row r="358">
      <c r="A358" s="4" t="s">
        <v>269</v>
      </c>
      <c r="B358" s="5">
        <v>29.0</v>
      </c>
      <c r="C358" s="4" t="s">
        <v>1355</v>
      </c>
    </row>
    <row r="359">
      <c r="A359" s="4" t="s">
        <v>557</v>
      </c>
      <c r="B359" s="5">
        <v>26.0</v>
      </c>
      <c r="C359" s="4" t="s">
        <v>1355</v>
      </c>
    </row>
    <row r="360">
      <c r="A360" s="4" t="s">
        <v>554</v>
      </c>
      <c r="B360" s="5">
        <v>30.0</v>
      </c>
      <c r="C360" s="4" t="s">
        <v>1355</v>
      </c>
    </row>
    <row r="361">
      <c r="A361" s="4" t="s">
        <v>559</v>
      </c>
      <c r="B361" s="5">
        <v>30.0</v>
      </c>
      <c r="C361" s="4" t="s">
        <v>1355</v>
      </c>
    </row>
    <row r="362">
      <c r="A362" s="4" t="s">
        <v>268</v>
      </c>
      <c r="B362" s="5">
        <v>32.0</v>
      </c>
      <c r="C362" s="4" t="s">
        <v>1355</v>
      </c>
    </row>
    <row r="363">
      <c r="A363" s="4" t="s">
        <v>270</v>
      </c>
      <c r="B363" s="5">
        <v>24.0</v>
      </c>
      <c r="C363" s="4" t="s">
        <v>1355</v>
      </c>
    </row>
    <row r="364">
      <c r="A364" s="4" t="s">
        <v>1356</v>
      </c>
      <c r="B364" s="5">
        <v>25.0</v>
      </c>
      <c r="C364" s="4" t="s">
        <v>1355</v>
      </c>
    </row>
    <row r="365">
      <c r="A365" s="4" t="s">
        <v>560</v>
      </c>
      <c r="B365" s="5">
        <v>32.0</v>
      </c>
      <c r="C365" s="4" t="s">
        <v>1357</v>
      </c>
    </row>
    <row r="366">
      <c r="A366" s="4" t="s">
        <v>274</v>
      </c>
      <c r="B366" s="5">
        <v>24.0</v>
      </c>
      <c r="C366" s="4" t="s">
        <v>1357</v>
      </c>
    </row>
    <row r="367">
      <c r="A367" s="4" t="s">
        <v>561</v>
      </c>
      <c r="B367" s="5">
        <v>25.0</v>
      </c>
      <c r="C367" s="4" t="s">
        <v>1357</v>
      </c>
    </row>
    <row r="368">
      <c r="A368" s="4" t="s">
        <v>275</v>
      </c>
      <c r="B368" s="5">
        <v>24.0</v>
      </c>
      <c r="C368" s="4" t="s">
        <v>1357</v>
      </c>
    </row>
    <row r="369">
      <c r="A369" s="4" t="s">
        <v>562</v>
      </c>
      <c r="B369" s="5">
        <v>24.0</v>
      </c>
      <c r="C369" s="4" t="s">
        <v>1357</v>
      </c>
    </row>
    <row r="370">
      <c r="A370" s="4" t="s">
        <v>278</v>
      </c>
      <c r="B370" s="5">
        <v>26.0</v>
      </c>
      <c r="C370" s="4" t="s">
        <v>1357</v>
      </c>
    </row>
    <row r="371">
      <c r="A371" s="4" t="s">
        <v>273</v>
      </c>
      <c r="B371" s="5">
        <v>27.0</v>
      </c>
      <c r="C371" s="4" t="s">
        <v>1357</v>
      </c>
    </row>
    <row r="372">
      <c r="A372" s="4" t="s">
        <v>564</v>
      </c>
      <c r="B372" s="5">
        <v>32.0</v>
      </c>
      <c r="C372" s="4" t="s">
        <v>1357</v>
      </c>
    </row>
    <row r="373">
      <c r="A373" s="4" t="s">
        <v>629</v>
      </c>
      <c r="B373" s="5">
        <v>27.0</v>
      </c>
      <c r="C373" s="4" t="s">
        <v>1357</v>
      </c>
    </row>
    <row r="374">
      <c r="A374" s="4" t="s">
        <v>563</v>
      </c>
      <c r="B374" s="5">
        <v>27.0</v>
      </c>
      <c r="C374" s="4" t="s">
        <v>1357</v>
      </c>
    </row>
    <row r="375">
      <c r="A375" s="4" t="s">
        <v>276</v>
      </c>
      <c r="B375" s="5">
        <v>26.0</v>
      </c>
      <c r="C375" s="4" t="s">
        <v>1357</v>
      </c>
    </row>
    <row r="376">
      <c r="A376" s="4" t="s">
        <v>1358</v>
      </c>
      <c r="B376" s="5">
        <v>28.0</v>
      </c>
      <c r="C376" s="4" t="s">
        <v>1357</v>
      </c>
    </row>
    <row r="377">
      <c r="A377" s="4" t="s">
        <v>1359</v>
      </c>
      <c r="B377" s="5">
        <v>29.0</v>
      </c>
      <c r="C377" s="4" t="s">
        <v>1357</v>
      </c>
    </row>
    <row r="378">
      <c r="A378" s="4" t="s">
        <v>277</v>
      </c>
      <c r="B378" s="5">
        <v>26.0</v>
      </c>
      <c r="C378" s="4" t="s">
        <v>1357</v>
      </c>
    </row>
    <row r="379">
      <c r="A379" s="4" t="s">
        <v>630</v>
      </c>
      <c r="B379" s="5">
        <v>25.0</v>
      </c>
      <c r="C379" s="4" t="s">
        <v>1357</v>
      </c>
    </row>
    <row r="380">
      <c r="A380" s="4" t="s">
        <v>565</v>
      </c>
      <c r="B380" s="5">
        <v>29.0</v>
      </c>
      <c r="C380" s="4" t="s">
        <v>1360</v>
      </c>
    </row>
    <row r="381">
      <c r="A381" s="4" t="s">
        <v>284</v>
      </c>
      <c r="B381" s="5">
        <v>28.0</v>
      </c>
      <c r="C381" s="4" t="s">
        <v>1360</v>
      </c>
    </row>
    <row r="382">
      <c r="A382" s="4" t="s">
        <v>286</v>
      </c>
      <c r="B382" s="5">
        <v>32.0</v>
      </c>
      <c r="C382" s="4" t="s">
        <v>1360</v>
      </c>
    </row>
    <row r="383">
      <c r="A383" s="4" t="s">
        <v>567</v>
      </c>
      <c r="B383" s="5">
        <v>33.0</v>
      </c>
      <c r="C383" s="4" t="s">
        <v>1360</v>
      </c>
    </row>
    <row r="384">
      <c r="A384" s="4" t="s">
        <v>281</v>
      </c>
      <c r="B384" s="5">
        <v>34.0</v>
      </c>
      <c r="C384" s="4" t="s">
        <v>1360</v>
      </c>
    </row>
    <row r="385">
      <c r="A385" s="4" t="s">
        <v>568</v>
      </c>
      <c r="B385" s="5">
        <v>30.0</v>
      </c>
      <c r="C385" s="4" t="s">
        <v>1360</v>
      </c>
    </row>
    <row r="386">
      <c r="A386" s="4" t="s">
        <v>287</v>
      </c>
      <c r="B386" s="5">
        <v>25.0</v>
      </c>
      <c r="C386" s="4" t="s">
        <v>1360</v>
      </c>
    </row>
    <row r="387">
      <c r="A387" s="4" t="s">
        <v>566</v>
      </c>
      <c r="B387" s="5">
        <v>32.0</v>
      </c>
      <c r="C387" s="4" t="s">
        <v>1360</v>
      </c>
    </row>
    <row r="388">
      <c r="A388" s="4" t="s">
        <v>282</v>
      </c>
      <c r="B388" s="5">
        <v>33.0</v>
      </c>
      <c r="C388" s="4" t="s">
        <v>1360</v>
      </c>
    </row>
    <row r="389">
      <c r="A389" s="4" t="s">
        <v>463</v>
      </c>
      <c r="B389" s="5">
        <v>33.0</v>
      </c>
      <c r="C389" s="4" t="s">
        <v>1360</v>
      </c>
    </row>
    <row r="390">
      <c r="A390" s="4" t="s">
        <v>285</v>
      </c>
      <c r="B390" s="5">
        <v>27.0</v>
      </c>
      <c r="C390" s="4" t="s">
        <v>1360</v>
      </c>
    </row>
    <row r="391">
      <c r="A391" s="4" t="s">
        <v>288</v>
      </c>
      <c r="B391" s="5">
        <v>25.0</v>
      </c>
      <c r="C391" s="4" t="s">
        <v>1360</v>
      </c>
    </row>
    <row r="392">
      <c r="A392" s="4" t="s">
        <v>283</v>
      </c>
      <c r="B392" s="5">
        <v>37.0</v>
      </c>
      <c r="C392" s="4" t="s">
        <v>1360</v>
      </c>
    </row>
    <row r="393">
      <c r="A393" s="4" t="s">
        <v>569</v>
      </c>
      <c r="B393" s="5">
        <v>26.0</v>
      </c>
      <c r="C393" s="4" t="s">
        <v>1360</v>
      </c>
    </row>
    <row r="394">
      <c r="A394" s="4" t="s">
        <v>292</v>
      </c>
      <c r="B394" s="5">
        <v>23.0</v>
      </c>
      <c r="C394" s="4" t="s">
        <v>1360</v>
      </c>
    </row>
    <row r="395">
      <c r="A395" s="4" t="s">
        <v>290</v>
      </c>
      <c r="B395" s="5">
        <v>29.0</v>
      </c>
      <c r="C395" s="4" t="s">
        <v>1360</v>
      </c>
    </row>
    <row r="396">
      <c r="A396" s="4" t="s">
        <v>291</v>
      </c>
      <c r="B396" s="5">
        <v>26.0</v>
      </c>
      <c r="C396" s="4" t="s">
        <v>1360</v>
      </c>
    </row>
    <row r="397">
      <c r="A397" s="4" t="s">
        <v>289</v>
      </c>
      <c r="B397" s="5">
        <v>25.0</v>
      </c>
      <c r="C397" s="4" t="s">
        <v>1360</v>
      </c>
    </row>
    <row r="398">
      <c r="A398" s="4" t="s">
        <v>294</v>
      </c>
      <c r="B398" s="5">
        <v>32.0</v>
      </c>
      <c r="C398" s="4" t="s">
        <v>1361</v>
      </c>
    </row>
    <row r="399">
      <c r="A399" s="4" t="s">
        <v>299</v>
      </c>
      <c r="B399" s="5">
        <v>25.0</v>
      </c>
      <c r="C399" s="4" t="s">
        <v>1361</v>
      </c>
    </row>
    <row r="400">
      <c r="A400" s="4" t="s">
        <v>570</v>
      </c>
      <c r="B400" s="5">
        <v>29.0</v>
      </c>
      <c r="C400" s="4" t="s">
        <v>1361</v>
      </c>
    </row>
    <row r="401">
      <c r="A401" s="4" t="s">
        <v>571</v>
      </c>
      <c r="B401" s="5">
        <v>34.0</v>
      </c>
      <c r="C401" s="4" t="s">
        <v>1361</v>
      </c>
    </row>
    <row r="402">
      <c r="A402" s="4" t="s">
        <v>297</v>
      </c>
      <c r="B402" s="5">
        <v>26.0</v>
      </c>
      <c r="C402" s="4" t="s">
        <v>1361</v>
      </c>
    </row>
    <row r="403">
      <c r="A403" s="4" t="s">
        <v>298</v>
      </c>
      <c r="B403" s="5">
        <v>25.0</v>
      </c>
      <c r="C403" s="4" t="s">
        <v>1361</v>
      </c>
    </row>
    <row r="404">
      <c r="A404" s="4" t="s">
        <v>631</v>
      </c>
      <c r="B404" s="5">
        <v>30.0</v>
      </c>
      <c r="C404" s="4" t="s">
        <v>1361</v>
      </c>
    </row>
    <row r="405">
      <c r="A405" s="4" t="s">
        <v>296</v>
      </c>
      <c r="B405" s="5">
        <v>37.0</v>
      </c>
      <c r="C405" s="4" t="s">
        <v>1361</v>
      </c>
    </row>
    <row r="406">
      <c r="A406" s="4" t="s">
        <v>295</v>
      </c>
      <c r="B406" s="5">
        <v>34.0</v>
      </c>
      <c r="C406" s="4" t="s">
        <v>1361</v>
      </c>
    </row>
    <row r="407">
      <c r="A407" s="4" t="s">
        <v>303</v>
      </c>
      <c r="B407" s="5">
        <v>21.0</v>
      </c>
      <c r="C407" s="4" t="s">
        <v>1361</v>
      </c>
    </row>
    <row r="408">
      <c r="A408" s="4" t="s">
        <v>293</v>
      </c>
      <c r="B408" s="5">
        <v>26.0</v>
      </c>
      <c r="C408" s="4" t="s">
        <v>1361</v>
      </c>
    </row>
    <row r="409">
      <c r="A409" s="4" t="s">
        <v>1362</v>
      </c>
      <c r="B409" s="5">
        <v>25.0</v>
      </c>
      <c r="C409" s="4" t="s">
        <v>1361</v>
      </c>
    </row>
    <row r="410">
      <c r="A410" s="4" t="s">
        <v>301</v>
      </c>
      <c r="B410" s="5">
        <v>24.0</v>
      </c>
      <c r="C410" s="4" t="s">
        <v>1361</v>
      </c>
    </row>
    <row r="411">
      <c r="A411" s="4" t="s">
        <v>302</v>
      </c>
      <c r="B411" s="5">
        <v>25.0</v>
      </c>
      <c r="C411" s="4" t="s">
        <v>1361</v>
      </c>
    </row>
    <row r="412">
      <c r="A412" s="4" t="s">
        <v>300</v>
      </c>
      <c r="B412" s="5">
        <v>34.0</v>
      </c>
      <c r="C412" s="4" t="s">
        <v>1361</v>
      </c>
    </row>
    <row r="413">
      <c r="A413" s="4" t="s">
        <v>305</v>
      </c>
      <c r="B413" s="5">
        <v>24.0</v>
      </c>
      <c r="C413" s="4" t="s">
        <v>1363</v>
      </c>
    </row>
    <row r="414">
      <c r="A414" s="4" t="s">
        <v>573</v>
      </c>
      <c r="B414" s="5">
        <v>25.0</v>
      </c>
      <c r="C414" s="4" t="s">
        <v>1363</v>
      </c>
    </row>
    <row r="415">
      <c r="A415" s="4" t="s">
        <v>575</v>
      </c>
      <c r="B415" s="5">
        <v>29.0</v>
      </c>
      <c r="C415" s="4" t="s">
        <v>1363</v>
      </c>
    </row>
    <row r="416">
      <c r="A416" s="4" t="s">
        <v>574</v>
      </c>
      <c r="B416" s="5">
        <v>30.0</v>
      </c>
      <c r="C416" s="4" t="s">
        <v>1363</v>
      </c>
    </row>
    <row r="417">
      <c r="A417" s="4" t="s">
        <v>576</v>
      </c>
      <c r="B417" s="5">
        <v>30.0</v>
      </c>
      <c r="C417" s="4" t="s">
        <v>1363</v>
      </c>
    </row>
    <row r="418">
      <c r="A418" s="4" t="s">
        <v>308</v>
      </c>
      <c r="B418" s="5">
        <v>28.0</v>
      </c>
      <c r="C418" s="4" t="s">
        <v>1363</v>
      </c>
    </row>
    <row r="419">
      <c r="A419" s="4" t="s">
        <v>632</v>
      </c>
      <c r="B419" s="5">
        <v>28.0</v>
      </c>
      <c r="C419" s="4" t="s">
        <v>1363</v>
      </c>
    </row>
    <row r="420">
      <c r="A420" s="4" t="s">
        <v>304</v>
      </c>
      <c r="B420" s="5">
        <v>28.0</v>
      </c>
      <c r="C420" s="4" t="s">
        <v>1363</v>
      </c>
    </row>
    <row r="421">
      <c r="A421" s="4" t="s">
        <v>307</v>
      </c>
      <c r="B421" s="5">
        <v>25.0</v>
      </c>
      <c r="C421" s="4" t="s">
        <v>1363</v>
      </c>
    </row>
    <row r="422">
      <c r="A422" s="4" t="s">
        <v>572</v>
      </c>
      <c r="B422" s="5">
        <v>25.0</v>
      </c>
      <c r="C422" s="4" t="s">
        <v>1363</v>
      </c>
    </row>
    <row r="423">
      <c r="A423" s="4" t="s">
        <v>634</v>
      </c>
      <c r="B423" s="5">
        <v>27.0</v>
      </c>
      <c r="C423" s="4" t="s">
        <v>1363</v>
      </c>
    </row>
    <row r="424">
      <c r="A424" s="4" t="s">
        <v>310</v>
      </c>
      <c r="B424" s="5">
        <v>26.0</v>
      </c>
      <c r="C424" s="4" t="s">
        <v>1363</v>
      </c>
    </row>
    <row r="425">
      <c r="A425" s="4" t="s">
        <v>306</v>
      </c>
      <c r="B425" s="5">
        <v>29.0</v>
      </c>
      <c r="C425" s="4" t="s">
        <v>1363</v>
      </c>
    </row>
    <row r="426">
      <c r="A426" s="4" t="s">
        <v>309</v>
      </c>
      <c r="B426" s="5">
        <v>32.0</v>
      </c>
      <c r="C426" s="4" t="s">
        <v>1363</v>
      </c>
    </row>
    <row r="427">
      <c r="A427" s="4" t="s">
        <v>1364</v>
      </c>
      <c r="B427" s="5">
        <v>25.0</v>
      </c>
      <c r="C427" s="4" t="s">
        <v>1363</v>
      </c>
    </row>
    <row r="428">
      <c r="A428" s="4" t="s">
        <v>313</v>
      </c>
      <c r="B428" s="5">
        <v>25.0</v>
      </c>
      <c r="C428" s="4" t="s">
        <v>1365</v>
      </c>
    </row>
    <row r="429">
      <c r="A429" s="4" t="s">
        <v>317</v>
      </c>
      <c r="B429" s="5">
        <v>25.0</v>
      </c>
      <c r="C429" s="4" t="s">
        <v>1365</v>
      </c>
    </row>
    <row r="430">
      <c r="A430" s="4" t="s">
        <v>577</v>
      </c>
      <c r="B430" s="5">
        <v>26.0</v>
      </c>
      <c r="C430" s="4" t="s">
        <v>1365</v>
      </c>
    </row>
    <row r="431">
      <c r="A431" s="4" t="s">
        <v>580</v>
      </c>
      <c r="B431" s="5">
        <v>37.0</v>
      </c>
      <c r="C431" s="4" t="s">
        <v>1365</v>
      </c>
    </row>
    <row r="432">
      <c r="A432" s="4" t="s">
        <v>312</v>
      </c>
      <c r="B432" s="5">
        <v>31.0</v>
      </c>
      <c r="C432" s="4" t="s">
        <v>1365</v>
      </c>
    </row>
    <row r="433">
      <c r="A433" s="4" t="s">
        <v>315</v>
      </c>
      <c r="B433" s="5">
        <v>27.0</v>
      </c>
      <c r="C433" s="4" t="s">
        <v>1365</v>
      </c>
    </row>
    <row r="434">
      <c r="A434" s="4" t="s">
        <v>578</v>
      </c>
      <c r="B434" s="5">
        <v>26.0</v>
      </c>
      <c r="C434" s="4" t="s">
        <v>1365</v>
      </c>
    </row>
    <row r="435">
      <c r="A435" s="4" t="s">
        <v>316</v>
      </c>
      <c r="B435" s="5">
        <v>27.0</v>
      </c>
      <c r="C435" s="4" t="s">
        <v>1365</v>
      </c>
    </row>
    <row r="436">
      <c r="A436" s="4" t="s">
        <v>579</v>
      </c>
      <c r="B436" s="5">
        <v>25.0</v>
      </c>
      <c r="C436" s="4" t="s">
        <v>1365</v>
      </c>
    </row>
    <row r="437">
      <c r="A437" s="4" t="s">
        <v>582</v>
      </c>
      <c r="B437" s="5">
        <v>30.0</v>
      </c>
      <c r="C437" s="4" t="s">
        <v>1365</v>
      </c>
    </row>
    <row r="438">
      <c r="A438" s="4" t="s">
        <v>311</v>
      </c>
      <c r="B438" s="5">
        <v>29.0</v>
      </c>
      <c r="C438" s="4" t="s">
        <v>1365</v>
      </c>
    </row>
    <row r="439">
      <c r="A439" s="4" t="s">
        <v>1366</v>
      </c>
      <c r="B439" s="5">
        <v>29.0</v>
      </c>
      <c r="C439" s="4" t="s">
        <v>1365</v>
      </c>
    </row>
    <row r="440">
      <c r="A440" s="4" t="s">
        <v>314</v>
      </c>
      <c r="B440" s="5">
        <v>37.0</v>
      </c>
      <c r="C440" s="4" t="s">
        <v>1365</v>
      </c>
    </row>
    <row r="441">
      <c r="A441" s="4" t="s">
        <v>1367</v>
      </c>
      <c r="B441" s="5">
        <v>21.0</v>
      </c>
      <c r="C441" s="4" t="s">
        <v>1365</v>
      </c>
    </row>
    <row r="442">
      <c r="A442" s="4" t="s">
        <v>581</v>
      </c>
      <c r="B442" s="5">
        <v>25.0</v>
      </c>
      <c r="C442" s="4" t="s">
        <v>1365</v>
      </c>
    </row>
    <row r="443">
      <c r="A443" s="4" t="s">
        <v>1368</v>
      </c>
      <c r="B443" s="5">
        <v>22.0</v>
      </c>
      <c r="C443" s="4" t="s">
        <v>1365</v>
      </c>
    </row>
    <row r="444">
      <c r="A444" s="4" t="s">
        <v>1369</v>
      </c>
      <c r="B444" s="5">
        <v>26.0</v>
      </c>
      <c r="C444" s="4" t="s">
        <v>1365</v>
      </c>
    </row>
    <row r="445">
      <c r="A445" s="4" t="s">
        <v>585</v>
      </c>
      <c r="B445" s="5">
        <v>25.0</v>
      </c>
      <c r="C445" s="4" t="s">
        <v>1370</v>
      </c>
    </row>
    <row r="446">
      <c r="A446" s="4" t="s">
        <v>321</v>
      </c>
      <c r="B446" s="5">
        <v>21.0</v>
      </c>
      <c r="C446" s="4" t="s">
        <v>1370</v>
      </c>
    </row>
    <row r="447">
      <c r="A447" s="4" t="s">
        <v>319</v>
      </c>
      <c r="B447" s="5">
        <v>27.0</v>
      </c>
      <c r="C447" s="4" t="s">
        <v>1370</v>
      </c>
    </row>
    <row r="448">
      <c r="A448" s="4" t="s">
        <v>320</v>
      </c>
      <c r="B448" s="5">
        <v>26.0</v>
      </c>
      <c r="C448" s="4" t="s">
        <v>1370</v>
      </c>
    </row>
    <row r="449">
      <c r="A449" s="4" t="s">
        <v>318</v>
      </c>
      <c r="B449" s="5">
        <v>28.0</v>
      </c>
      <c r="C449" s="4" t="s">
        <v>1370</v>
      </c>
    </row>
    <row r="450">
      <c r="A450" s="4" t="s">
        <v>583</v>
      </c>
      <c r="B450" s="5">
        <v>25.0</v>
      </c>
      <c r="C450" s="4" t="s">
        <v>1370</v>
      </c>
    </row>
    <row r="451">
      <c r="A451" s="4" t="s">
        <v>588</v>
      </c>
      <c r="B451" s="5">
        <v>30.0</v>
      </c>
      <c r="C451" s="4" t="s">
        <v>1370</v>
      </c>
    </row>
    <row r="452">
      <c r="A452" s="4" t="s">
        <v>324</v>
      </c>
      <c r="B452" s="5">
        <v>25.0</v>
      </c>
      <c r="C452" s="4" t="s">
        <v>1370</v>
      </c>
    </row>
    <row r="453">
      <c r="A453" s="4" t="s">
        <v>587</v>
      </c>
      <c r="B453" s="5">
        <v>29.0</v>
      </c>
      <c r="C453" s="4" t="s">
        <v>1370</v>
      </c>
    </row>
    <row r="454">
      <c r="A454" s="4" t="s">
        <v>322</v>
      </c>
      <c r="B454" s="5">
        <v>27.0</v>
      </c>
      <c r="C454" s="4" t="s">
        <v>1370</v>
      </c>
    </row>
    <row r="455">
      <c r="A455" s="4" t="s">
        <v>1371</v>
      </c>
      <c r="B455" s="5">
        <v>25.0</v>
      </c>
      <c r="C455" s="4" t="s">
        <v>1370</v>
      </c>
    </row>
    <row r="456">
      <c r="A456" s="4" t="s">
        <v>586</v>
      </c>
      <c r="B456" s="5">
        <v>25.0</v>
      </c>
      <c r="C456" s="4" t="s">
        <v>1370</v>
      </c>
    </row>
    <row r="457">
      <c r="A457" s="4" t="s">
        <v>323</v>
      </c>
      <c r="B457" s="5">
        <v>22.0</v>
      </c>
      <c r="C457" s="4" t="s">
        <v>1370</v>
      </c>
    </row>
    <row r="458">
      <c r="A458" s="4" t="s">
        <v>584</v>
      </c>
      <c r="B458" s="5">
        <v>26.0</v>
      </c>
      <c r="C458" s="4" t="s">
        <v>1370</v>
      </c>
    </row>
    <row r="459">
      <c r="A459" s="4" t="s">
        <v>192</v>
      </c>
      <c r="B459" s="5">
        <v>31.0</v>
      </c>
      <c r="C459" s="4" t="s">
        <v>1335</v>
      </c>
    </row>
    <row r="460">
      <c r="A460" s="4" t="s">
        <v>325</v>
      </c>
      <c r="B460" s="5">
        <v>29.0</v>
      </c>
      <c r="C460" s="4" t="s">
        <v>1370</v>
      </c>
    </row>
    <row r="461">
      <c r="A461" s="4" t="s">
        <v>493</v>
      </c>
      <c r="B461" s="5">
        <v>29.0</v>
      </c>
      <c r="C461" s="4" t="s">
        <v>1319</v>
      </c>
    </row>
    <row r="462">
      <c r="A462" s="4" t="s">
        <v>127</v>
      </c>
      <c r="B462" s="5">
        <v>31.0</v>
      </c>
      <c r="C462" s="4" t="s">
        <v>1325</v>
      </c>
    </row>
    <row r="463">
      <c r="A463" s="4" t="s">
        <v>219</v>
      </c>
      <c r="B463" s="5">
        <v>34.0</v>
      </c>
      <c r="C463" s="4" t="s">
        <v>1346</v>
      </c>
    </row>
    <row r="464">
      <c r="A464" s="4" t="s">
        <v>271</v>
      </c>
      <c r="B464" s="5">
        <v>30.0</v>
      </c>
      <c r="C464" s="4" t="s">
        <v>1355</v>
      </c>
    </row>
    <row r="465">
      <c r="A465" s="4" t="s">
        <v>544</v>
      </c>
      <c r="B465" s="5">
        <v>31.0</v>
      </c>
      <c r="C465" s="4" t="s">
        <v>1350</v>
      </c>
    </row>
    <row r="466">
      <c r="A466" s="4" t="s">
        <v>117</v>
      </c>
      <c r="B466" s="5">
        <v>27.0</v>
      </c>
      <c r="C466" s="4" t="s">
        <v>1323</v>
      </c>
    </row>
    <row r="467">
      <c r="A467" s="4" t="s">
        <v>82</v>
      </c>
      <c r="B467" s="5">
        <v>31.0</v>
      </c>
      <c r="C467" s="4" t="s">
        <v>1316</v>
      </c>
    </row>
    <row r="468">
      <c r="A468" s="4" t="s">
        <v>556</v>
      </c>
      <c r="B468" s="5">
        <v>34.0</v>
      </c>
      <c r="C468" s="4" t="s">
        <v>1355</v>
      </c>
    </row>
    <row r="469">
      <c r="A469" s="4" t="s">
        <v>491</v>
      </c>
      <c r="B469" s="5">
        <v>35.0</v>
      </c>
      <c r="C469" s="4" t="s">
        <v>1318</v>
      </c>
    </row>
    <row r="470">
      <c r="A470" s="4" t="s">
        <v>279</v>
      </c>
      <c r="B470" s="5">
        <v>25.0</v>
      </c>
      <c r="C470" s="4" t="s">
        <v>1357</v>
      </c>
    </row>
    <row r="471">
      <c r="A471" s="4" t="s">
        <v>499</v>
      </c>
      <c r="B471" s="5">
        <v>23.0</v>
      </c>
      <c r="C471" s="4" t="s">
        <v>1323</v>
      </c>
    </row>
    <row r="472">
      <c r="A472" s="4" t="s">
        <v>589</v>
      </c>
      <c r="B472" s="5">
        <v>32.0</v>
      </c>
      <c r="C472" s="4" t="s">
        <v>1372</v>
      </c>
    </row>
    <row r="473">
      <c r="A473" s="4" t="s">
        <v>526</v>
      </c>
      <c r="B473" s="5">
        <v>27.0</v>
      </c>
      <c r="C473" s="4" t="s">
        <v>1340</v>
      </c>
    </row>
    <row r="474">
      <c r="A474" s="4" t="s">
        <v>633</v>
      </c>
      <c r="B474" s="5">
        <v>26.0</v>
      </c>
      <c r="C474" s="4" t="s">
        <v>1363</v>
      </c>
    </row>
    <row r="475">
      <c r="A475" s="4" t="s">
        <v>280</v>
      </c>
      <c r="B475" s="5">
        <v>27.0</v>
      </c>
      <c r="C475" s="4" t="s">
        <v>1357</v>
      </c>
    </row>
    <row r="476">
      <c r="A476" s="4" t="s">
        <v>174</v>
      </c>
      <c r="B476" s="5">
        <v>24.0</v>
      </c>
      <c r="C476" s="4" t="s">
        <v>1333</v>
      </c>
    </row>
    <row r="477">
      <c r="A477" s="4" t="s">
        <v>81</v>
      </c>
      <c r="B477" s="5">
        <v>33.0</v>
      </c>
      <c r="C477" s="4" t="s">
        <v>1316</v>
      </c>
    </row>
    <row r="478">
      <c r="A478" s="4" t="s">
        <v>558</v>
      </c>
      <c r="B478" s="5">
        <v>33.0</v>
      </c>
      <c r="C478" s="4" t="s">
        <v>1355</v>
      </c>
    </row>
    <row r="479">
      <c r="A479" s="4" t="s">
        <v>83</v>
      </c>
      <c r="B479" s="5">
        <v>28.0</v>
      </c>
      <c r="C479" s="4" t="s">
        <v>1316</v>
      </c>
    </row>
    <row r="480">
      <c r="A480" s="4" t="s">
        <v>264</v>
      </c>
      <c r="B480" s="5">
        <v>25.0</v>
      </c>
      <c r="C480" s="4" t="s">
        <v>1353</v>
      </c>
    </row>
    <row r="481">
      <c r="A481" s="4" t="s">
        <v>162</v>
      </c>
      <c r="B481" s="5">
        <v>24.0</v>
      </c>
      <c r="C481" s="4" t="s">
        <v>1329</v>
      </c>
    </row>
    <row r="482">
      <c r="A482" s="4" t="s">
        <v>220</v>
      </c>
      <c r="B482" s="5">
        <v>36.0</v>
      </c>
      <c r="C482" s="4" t="s">
        <v>1346</v>
      </c>
    </row>
    <row r="483">
      <c r="A483" s="4" t="s">
        <v>272</v>
      </c>
      <c r="B483" s="5">
        <v>27.0</v>
      </c>
      <c r="C483" s="4" t="s">
        <v>1355</v>
      </c>
    </row>
    <row r="484">
      <c r="A484" s="4" t="s">
        <v>1373</v>
      </c>
      <c r="B484" s="5">
        <v>24.0</v>
      </c>
      <c r="C484" s="4" t="s">
        <v>1323</v>
      </c>
    </row>
    <row r="485">
      <c r="A485" s="4" t="s">
        <v>234</v>
      </c>
      <c r="B485" s="5">
        <v>33.0</v>
      </c>
      <c r="C485" s="4" t="s">
        <v>1349</v>
      </c>
    </row>
    <row r="486">
      <c r="A486" s="4" t="s">
        <v>326</v>
      </c>
      <c r="B486" s="5">
        <v>27.0</v>
      </c>
      <c r="C486" s="4" t="s">
        <v>1374</v>
      </c>
    </row>
    <row r="487">
      <c r="A487" s="4" t="s">
        <v>327</v>
      </c>
      <c r="B487" s="5">
        <v>34.0</v>
      </c>
      <c r="C487" s="4" t="s">
        <v>1374</v>
      </c>
    </row>
    <row r="488">
      <c r="A488" s="4" t="s">
        <v>328</v>
      </c>
      <c r="B488" s="5">
        <v>23.0</v>
      </c>
      <c r="C488" s="4" t="s">
        <v>1374</v>
      </c>
    </row>
    <row r="489">
      <c r="A489" s="4" t="s">
        <v>592</v>
      </c>
      <c r="B489" s="5">
        <v>31.0</v>
      </c>
      <c r="C489" s="4" t="s">
        <v>1374</v>
      </c>
    </row>
    <row r="490">
      <c r="A490" s="4" t="s">
        <v>591</v>
      </c>
      <c r="B490" s="5">
        <v>33.0</v>
      </c>
      <c r="C490" s="4" t="s">
        <v>1374</v>
      </c>
    </row>
    <row r="491">
      <c r="A491" s="4" t="s">
        <v>590</v>
      </c>
      <c r="B491" s="5">
        <v>21.0</v>
      </c>
      <c r="C491" s="4" t="s">
        <v>1374</v>
      </c>
    </row>
    <row r="492">
      <c r="A492" s="4" t="s">
        <v>331</v>
      </c>
      <c r="B492" s="5">
        <v>36.0</v>
      </c>
      <c r="C492" s="4" t="s">
        <v>1374</v>
      </c>
    </row>
    <row r="493">
      <c r="A493" s="4" t="s">
        <v>334</v>
      </c>
      <c r="B493" s="5">
        <v>29.0</v>
      </c>
      <c r="C493" s="4" t="s">
        <v>1374</v>
      </c>
    </row>
    <row r="494">
      <c r="A494" s="4" t="s">
        <v>635</v>
      </c>
      <c r="B494" s="5">
        <v>20.0</v>
      </c>
      <c r="C494" s="4" t="s">
        <v>1374</v>
      </c>
    </row>
    <row r="495">
      <c r="A495" s="4" t="s">
        <v>330</v>
      </c>
      <c r="B495" s="5">
        <v>36.0</v>
      </c>
      <c r="C495" s="4" t="s">
        <v>1374</v>
      </c>
    </row>
    <row r="496">
      <c r="A496" s="4" t="s">
        <v>333</v>
      </c>
      <c r="B496" s="5">
        <v>22.0</v>
      </c>
      <c r="C496" s="4" t="s">
        <v>1374</v>
      </c>
    </row>
    <row r="497">
      <c r="A497" s="4" t="s">
        <v>332</v>
      </c>
      <c r="B497" s="5">
        <v>32.0</v>
      </c>
      <c r="C497" s="4" t="s">
        <v>1374</v>
      </c>
    </row>
    <row r="498">
      <c r="A498" s="4" t="s">
        <v>329</v>
      </c>
      <c r="B498" s="5">
        <v>30.0</v>
      </c>
      <c r="C498" s="4" t="s">
        <v>1374</v>
      </c>
    </row>
    <row r="499">
      <c r="A499" s="4" t="s">
        <v>335</v>
      </c>
      <c r="B499" s="5">
        <v>32.0</v>
      </c>
      <c r="C499" s="4" t="s">
        <v>1374</v>
      </c>
    </row>
    <row r="500">
      <c r="A500" s="4" t="s">
        <v>336</v>
      </c>
      <c r="B500" s="5">
        <v>28.0</v>
      </c>
      <c r="C500" s="4" t="s">
        <v>1374</v>
      </c>
    </row>
    <row r="501">
      <c r="A501" s="4" t="s">
        <v>1375</v>
      </c>
      <c r="B501" s="10"/>
      <c r="C501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20.86"/>
    <col customWidth="1" min="2" max="2" width="15.57"/>
    <col customWidth="1" min="3" max="3" width="5.71"/>
    <col customWidth="1" min="4" max="5" width="4.57"/>
    <col customWidth="1" min="6" max="6" width="3.86"/>
    <col customWidth="1" min="7" max="8" width="4.57"/>
    <col customWidth="1" min="9" max="10" width="5.57"/>
    <col customWidth="1" min="11" max="11" width="4.57"/>
    <col customWidth="1" min="12" max="12" width="5.71"/>
    <col customWidth="1" min="13" max="15" width="10.14"/>
    <col customWidth="1" min="16" max="16" width="10.57"/>
    <col customWidth="1" min="17" max="17" width="10.43"/>
    <col customWidth="1" min="18" max="18" width="11.86"/>
    <col customWidth="1" min="19" max="19" width="14.57"/>
    <col customWidth="1" min="20" max="20" width="16.0"/>
    <col customWidth="1" min="21" max="21" width="15.43"/>
  </cols>
  <sheetData>
    <row r="1">
      <c r="A1" s="12" t="s">
        <v>1292</v>
      </c>
      <c r="B1" s="38" t="s">
        <v>694</v>
      </c>
      <c r="C1" s="15">
        <f>VLOOKUP(B1,'RHP v. RHB'!C:BD, 6, FALSE)</f>
        <v>176</v>
      </c>
      <c r="D1" s="15">
        <f>VLOOKUP(B1,'RHP v. RHB'!C:BD, 53, FALSE)</f>
        <v>60</v>
      </c>
      <c r="E1" s="15">
        <f>VLOOKUP(B1,'RHP v. RHB'!C:BD, 35, FALSE)</f>
        <v>21</v>
      </c>
      <c r="F1" s="15">
        <f>VLOOKUP(B1,'RHP v. RHB'!C:BD, 36, FALSE)</f>
        <v>3</v>
      </c>
      <c r="G1" s="15">
        <f>VLOOKUP(B1,'RHP v. RHB'!C:BD, 37, FALSE)</f>
        <v>20</v>
      </c>
      <c r="H1" s="15">
        <f>VLOOKUP(B1,'RHP v. RHB'!C:BD, 21, FALSE)</f>
        <v>29</v>
      </c>
      <c r="I1" s="15">
        <f>VLOOKUP(B1,'RHP v. RHB'!C:BD, 24, FALSE)</f>
        <v>9</v>
      </c>
      <c r="J1" s="15">
        <f>VLOOKUP(B1,'RHP v. RHB'!C:BD, 54, FALSE)</f>
        <v>7</v>
      </c>
      <c r="K1" s="14">
        <f>VLOOKUP(B1,'RHP v. RHB'!C:BD, 27, FALSE)</f>
        <v>522</v>
      </c>
      <c r="L1" s="13"/>
      <c r="M1" s="18">
        <f t="shared" ref="M1:R1" si="1">((D2+D1)*0.6)/($K$1+$L$2)</f>
        <v>0.08772200772</v>
      </c>
      <c r="N1" s="18">
        <f t="shared" si="1"/>
        <v>0.02625482625</v>
      </c>
      <c r="O1" s="18">
        <f t="shared" si="1"/>
        <v>0.002316602317</v>
      </c>
      <c r="P1" s="18">
        <f t="shared" si="1"/>
        <v>0.02146718147</v>
      </c>
      <c r="Q1" s="18">
        <f t="shared" si="1"/>
        <v>0.05837837838</v>
      </c>
      <c r="R1" s="18">
        <f t="shared" si="1"/>
        <v>0.007722007722</v>
      </c>
      <c r="S1" s="13"/>
      <c r="T1" s="18">
        <f>M1+N1+O1+P1+Q1+R1</f>
        <v>0.2038610039</v>
      </c>
      <c r="U1" s="14"/>
      <c r="V1" s="13"/>
      <c r="W1" s="13"/>
    </row>
    <row r="2">
      <c r="A2" s="12" t="s">
        <v>1376</v>
      </c>
      <c r="B2" s="39"/>
      <c r="C2" s="15">
        <f t="shared" ref="C2:L2" si="2">SUM(C4:C1001)</f>
        <v>1109</v>
      </c>
      <c r="D2" s="15">
        <f t="shared" si="2"/>
        <v>508</v>
      </c>
      <c r="E2" s="15">
        <f t="shared" si="2"/>
        <v>149</v>
      </c>
      <c r="F2" s="15">
        <f t="shared" si="2"/>
        <v>12</v>
      </c>
      <c r="G2" s="15">
        <f t="shared" si="2"/>
        <v>119</v>
      </c>
      <c r="H2" s="15">
        <f t="shared" si="2"/>
        <v>349</v>
      </c>
      <c r="I2" s="15">
        <f t="shared" si="2"/>
        <v>41</v>
      </c>
      <c r="J2" s="23">
        <f t="shared" si="2"/>
        <v>23</v>
      </c>
      <c r="K2" s="13">
        <f t="shared" si="2"/>
        <v>0</v>
      </c>
      <c r="L2" s="14">
        <f t="shared" si="2"/>
        <v>3363</v>
      </c>
      <c r="M2" s="13"/>
      <c r="N2" s="13"/>
      <c r="O2" s="13"/>
      <c r="P2" s="13"/>
      <c r="Q2" s="13"/>
      <c r="R2" s="13"/>
      <c r="S2" s="12" t="s">
        <v>1377</v>
      </c>
      <c r="T2" s="18">
        <f>AVERAGE(T4:T1001)</f>
        <v>1.213589915</v>
      </c>
      <c r="U2" s="13"/>
      <c r="V2" s="13"/>
      <c r="W2" s="13"/>
    </row>
    <row r="3">
      <c r="A3" s="12" t="s">
        <v>1378</v>
      </c>
      <c r="B3" s="13"/>
      <c r="C3" s="12" t="s">
        <v>19</v>
      </c>
      <c r="D3" s="12" t="s">
        <v>32</v>
      </c>
      <c r="E3" s="12" t="s">
        <v>13</v>
      </c>
      <c r="F3" s="12" t="s">
        <v>14</v>
      </c>
      <c r="G3" s="12" t="s">
        <v>7</v>
      </c>
      <c r="H3" s="12" t="s">
        <v>18</v>
      </c>
      <c r="I3" s="12" t="s">
        <v>26</v>
      </c>
      <c r="J3" s="12" t="s">
        <v>33</v>
      </c>
      <c r="K3" s="12" t="s">
        <v>687</v>
      </c>
      <c r="L3" s="12" t="s">
        <v>9</v>
      </c>
      <c r="M3" s="20" t="s">
        <v>1294</v>
      </c>
      <c r="N3" s="12" t="s">
        <v>1295</v>
      </c>
      <c r="O3" s="12" t="s">
        <v>1296</v>
      </c>
      <c r="P3" s="12" t="s">
        <v>1297</v>
      </c>
      <c r="Q3" s="12" t="s">
        <v>1299</v>
      </c>
      <c r="R3" s="12" t="s">
        <v>1298</v>
      </c>
      <c r="S3" s="12" t="s">
        <v>1300</v>
      </c>
      <c r="T3" s="12" t="s">
        <v>1301</v>
      </c>
      <c r="U3" s="21" t="s">
        <v>1302</v>
      </c>
      <c r="V3" s="13"/>
      <c r="W3" s="13"/>
    </row>
    <row r="4">
      <c r="A4" s="4" t="s">
        <v>163</v>
      </c>
      <c r="B4" s="13"/>
      <c r="C4" s="12">
        <f>VLOOKUP(A4,'RHB v. RHP'!C:AH, 5, FALSE)</f>
        <v>164</v>
      </c>
      <c r="D4" s="22">
        <f>VLOOKUP(A4,'RHB v. RHP'!C:AH, 31, FALSE)</f>
        <v>59</v>
      </c>
      <c r="E4" s="22">
        <f>VLOOKUP(A4,'RHB v. RHP'!C:AH, 12, FALSE)</f>
        <v>22</v>
      </c>
      <c r="F4" s="15">
        <f>VLOOKUP(A4,'RHB v. RHP'!C:AH, 13, FALSE)</f>
        <v>2</v>
      </c>
      <c r="G4" s="15">
        <f>VLOOKUP(A4,'RHB v. RHP'!C:AH, 6, FALSE)</f>
        <v>48</v>
      </c>
      <c r="H4" s="15">
        <f>VLOOKUP(A4,'RHB v. RHP'!C:AH, 17, FALSE)</f>
        <v>89</v>
      </c>
      <c r="I4" s="15">
        <f>VLOOKUP(A4,'RHB v. RHP'!C:AH, 25, FALSE)</f>
        <v>15</v>
      </c>
      <c r="J4" s="23">
        <f>VLOOKUP(A4,'RHB v. RHP'!C:AH, 32, FALSE)</f>
        <v>7</v>
      </c>
      <c r="K4" s="13"/>
      <c r="L4" s="15">
        <f>VLOOKUP(A4,'RHB v. RHP'!C:AH, 8, FALSE)</f>
        <v>539</v>
      </c>
      <c r="M4" s="18">
        <f t="shared" ref="M4:M15" si="3">((D4+$D$1)*3)/(L4+$K$1)</f>
        <v>0.3364750236</v>
      </c>
      <c r="N4" s="40">
        <f t="shared" ref="N4:N15" si="4">((E4+$E$1)*5)/(L4+$K$1)</f>
        <v>0.2026390198</v>
      </c>
      <c r="O4" s="40">
        <f t="shared" ref="O4:O15" si="5">((F4+$F$1)*8)/(L4+$K$1)</f>
        <v>0.03770028275</v>
      </c>
      <c r="P4" s="40">
        <f t="shared" ref="P4:P15" si="6">((G4+$G$1)*10)/(L4+$K$1)</f>
        <v>0.6409048068</v>
      </c>
      <c r="Q4" s="40">
        <f t="shared" ref="Q4:Q15" si="7">((H4+$H$1)*2)/(L4+$K$1)</f>
        <v>0.2224316682</v>
      </c>
      <c r="R4" s="40">
        <f t="shared" ref="R4:R15" si="8">((I4+$I$1)*2)/(L4+$K$1)</f>
        <v>0.0452403393</v>
      </c>
      <c r="S4" s="40">
        <f t="shared" ref="S4:S15" si="9">((J4+$J$1)*5)/(L4+$K$1)</f>
        <v>0.06597549482</v>
      </c>
      <c r="T4" s="18">
        <f t="shared" ref="T4:T15" si="10">M4+N4+O4+P4+Q4+R4+S4</f>
        <v>1.551366635</v>
      </c>
      <c r="U4" s="41">
        <f t="shared" ref="U4:U15" si="11">(((T4*0.800451)+T4)*3515.66)/1.473595629</f>
        <v>6663.83594</v>
      </c>
      <c r="V4" s="13"/>
      <c r="W4" s="13"/>
    </row>
    <row r="5">
      <c r="A5" s="4" t="s">
        <v>164</v>
      </c>
      <c r="B5" s="13"/>
      <c r="C5" s="12">
        <f>VLOOKUP(A5,'RHB v. RHP'!C:AH, 5, FALSE)</f>
        <v>175</v>
      </c>
      <c r="D5" s="22">
        <f>VLOOKUP(A5,'RHB v. RHP'!C:AH, 31, FALSE)</f>
        <v>89</v>
      </c>
      <c r="E5" s="22">
        <f>VLOOKUP(A5,'RHB v. RHP'!C:AH, 12, FALSE)</f>
        <v>38</v>
      </c>
      <c r="F5" s="15">
        <f>VLOOKUP(A5,'RHB v. RHP'!C:AH, 13, FALSE)</f>
        <v>3</v>
      </c>
      <c r="G5" s="15">
        <f>VLOOKUP(A5,'RHB v. RHP'!C:AH, 6, FALSE)</f>
        <v>29</v>
      </c>
      <c r="H5" s="15">
        <f>VLOOKUP(A5,'RHB v. RHP'!C:AH, 17, FALSE)</f>
        <v>71</v>
      </c>
      <c r="I5" s="15">
        <f>VLOOKUP(A5,'RHB v. RHP'!C:AH, 25, FALSE)</f>
        <v>10</v>
      </c>
      <c r="J5" s="23">
        <f>VLOOKUP(A5,'RHB v. RHP'!C:AH, 32, FALSE)</f>
        <v>1</v>
      </c>
      <c r="K5" s="13"/>
      <c r="L5" s="15">
        <f>VLOOKUP(A5,'RHB v. RHP'!C:AH, 8, FALSE)</f>
        <v>584</v>
      </c>
      <c r="M5" s="18">
        <f t="shared" si="3"/>
        <v>0.404159132</v>
      </c>
      <c r="N5" s="40">
        <f t="shared" si="4"/>
        <v>0.2667269439</v>
      </c>
      <c r="O5" s="40">
        <f t="shared" si="5"/>
        <v>0.04339963834</v>
      </c>
      <c r="P5" s="40">
        <f t="shared" si="6"/>
        <v>0.4430379747</v>
      </c>
      <c r="Q5" s="40">
        <f t="shared" si="7"/>
        <v>0.1808318264</v>
      </c>
      <c r="R5" s="40">
        <f t="shared" si="8"/>
        <v>0.03435804702</v>
      </c>
      <c r="S5" s="40">
        <f t="shared" si="9"/>
        <v>0.03616636528</v>
      </c>
      <c r="T5" s="18">
        <f t="shared" si="10"/>
        <v>1.408679928</v>
      </c>
      <c r="U5" s="41">
        <f t="shared" si="11"/>
        <v>6050.930655</v>
      </c>
      <c r="V5" s="13"/>
      <c r="W5" s="13"/>
    </row>
    <row r="6">
      <c r="A6" s="4" t="s">
        <v>165</v>
      </c>
      <c r="B6" s="13"/>
      <c r="C6" s="12">
        <f>VLOOKUP(A6,'RHB v. RHP'!C:AH, 5, FALSE)</f>
        <v>146</v>
      </c>
      <c r="D6" s="22">
        <f>VLOOKUP(A6,'RHB v. RHP'!C:AH, 31, FALSE)</f>
        <v>62</v>
      </c>
      <c r="E6" s="22">
        <f>VLOOKUP(A6,'RHB v. RHP'!C:AH, 12, FALSE)</f>
        <v>16</v>
      </c>
      <c r="F6" s="15">
        <f>VLOOKUP(A6,'RHB v. RHP'!C:AH, 13, FALSE)</f>
        <v>0</v>
      </c>
      <c r="G6" s="15">
        <f>VLOOKUP(A6,'RHB v. RHP'!C:AH, 6, FALSE)</f>
        <v>14</v>
      </c>
      <c r="H6" s="15">
        <f>VLOOKUP(A6,'RHB v. RHP'!C:AH, 17, FALSE)</f>
        <v>35</v>
      </c>
      <c r="I6" s="15">
        <f>VLOOKUP(A6,'RHB v. RHP'!C:AH, 25, FALSE)</f>
        <v>4</v>
      </c>
      <c r="J6" s="23">
        <f>VLOOKUP(A6,'RHB v. RHP'!C:AH, 32, FALSE)</f>
        <v>2</v>
      </c>
      <c r="K6" s="13"/>
      <c r="L6" s="15">
        <f>VLOOKUP(A6,'RHB v. RHP'!C:AH, 8, FALSE)</f>
        <v>428</v>
      </c>
      <c r="M6" s="18">
        <f t="shared" si="3"/>
        <v>0.3852631579</v>
      </c>
      <c r="N6" s="40">
        <f t="shared" si="4"/>
        <v>0.1947368421</v>
      </c>
      <c r="O6" s="40">
        <f t="shared" si="5"/>
        <v>0.02526315789</v>
      </c>
      <c r="P6" s="40">
        <f t="shared" si="6"/>
        <v>0.3578947368</v>
      </c>
      <c r="Q6" s="40">
        <f t="shared" si="7"/>
        <v>0.1347368421</v>
      </c>
      <c r="R6" s="40">
        <f t="shared" si="8"/>
        <v>0.02736842105</v>
      </c>
      <c r="S6" s="40">
        <f t="shared" si="9"/>
        <v>0.04736842105</v>
      </c>
      <c r="T6" s="18">
        <f t="shared" si="10"/>
        <v>1.172631579</v>
      </c>
      <c r="U6" s="41">
        <f t="shared" si="11"/>
        <v>5036.994017</v>
      </c>
      <c r="V6" s="13"/>
      <c r="W6" s="13"/>
    </row>
    <row r="7">
      <c r="A7" s="4" t="s">
        <v>166</v>
      </c>
      <c r="B7" s="13"/>
      <c r="C7" s="12">
        <f>VLOOKUP(A7,'RHB v. RHP'!C:AH, 5, FALSE)</f>
        <v>82</v>
      </c>
      <c r="D7" s="22">
        <f>VLOOKUP(A7,'RHB v. RHP'!C:AH, 31, FALSE)</f>
        <v>29</v>
      </c>
      <c r="E7" s="22">
        <f>VLOOKUP(A7,'RHB v. RHP'!C:AH, 12, FALSE)</f>
        <v>6</v>
      </c>
      <c r="F7" s="15">
        <f>VLOOKUP(A7,'RHB v. RHP'!C:AH, 13, FALSE)</f>
        <v>0</v>
      </c>
      <c r="G7" s="15">
        <f>VLOOKUP(A7,'RHB v. RHP'!C:AH, 6, FALSE)</f>
        <v>12</v>
      </c>
      <c r="H7" s="15">
        <f>VLOOKUP(A7,'RHB v. RHP'!C:AH, 17, FALSE)</f>
        <v>26</v>
      </c>
      <c r="I7" s="15">
        <f>VLOOKUP(A7,'RHB v. RHP'!C:AH, 25, FALSE)</f>
        <v>3</v>
      </c>
      <c r="J7" s="23">
        <f>VLOOKUP(A7,'RHB v. RHP'!C:AH, 32, FALSE)</f>
        <v>0</v>
      </c>
      <c r="K7" s="13"/>
      <c r="L7" s="15">
        <f>VLOOKUP(A7,'RHB v. RHP'!C:AH, 8, FALSE)</f>
        <v>238</v>
      </c>
      <c r="M7" s="18">
        <f t="shared" si="3"/>
        <v>0.3513157895</v>
      </c>
      <c r="N7" s="40">
        <f t="shared" si="4"/>
        <v>0.1776315789</v>
      </c>
      <c r="O7" s="40">
        <f t="shared" si="5"/>
        <v>0.03157894737</v>
      </c>
      <c r="P7" s="40">
        <f t="shared" si="6"/>
        <v>0.4210526316</v>
      </c>
      <c r="Q7" s="40">
        <f t="shared" si="7"/>
        <v>0.1447368421</v>
      </c>
      <c r="R7" s="40">
        <f t="shared" si="8"/>
        <v>0.03157894737</v>
      </c>
      <c r="S7" s="40">
        <f t="shared" si="9"/>
        <v>0.04605263158</v>
      </c>
      <c r="T7" s="18">
        <f t="shared" si="10"/>
        <v>1.203947368</v>
      </c>
      <c r="U7" s="41">
        <f t="shared" si="11"/>
        <v>5171.509791</v>
      </c>
      <c r="V7" s="13"/>
      <c r="W7" s="13"/>
    </row>
    <row r="8">
      <c r="A8" s="4" t="s">
        <v>167</v>
      </c>
      <c r="B8" s="13"/>
      <c r="C8" s="12">
        <f>VLOOKUP(A8,'RHB v. RHP'!C:AH, 5, FALSE)</f>
        <v>174</v>
      </c>
      <c r="D8" s="22">
        <f>VLOOKUP(A8,'RHB v. RHP'!C:AH, 31, FALSE)</f>
        <v>120</v>
      </c>
      <c r="E8" s="22">
        <f>VLOOKUP(A8,'RHB v. RHP'!C:AH, 12, FALSE)</f>
        <v>27</v>
      </c>
      <c r="F8" s="15">
        <f>VLOOKUP(A8,'RHB v. RHP'!C:AH, 13, FALSE)</f>
        <v>3</v>
      </c>
      <c r="G8" s="15">
        <f>VLOOKUP(A8,'RHB v. RHP'!C:AH, 6, FALSE)</f>
        <v>5</v>
      </c>
      <c r="H8" s="15">
        <f>VLOOKUP(A8,'RHB v. RHP'!C:AH, 17, FALSE)</f>
        <v>44</v>
      </c>
      <c r="I8" s="15">
        <f>VLOOKUP(A8,'RHB v. RHP'!C:AH, 25, FALSE)</f>
        <v>0</v>
      </c>
      <c r="J8" s="23">
        <f>VLOOKUP(A8,'RHB v. RHP'!C:AH, 32, FALSE)</f>
        <v>7</v>
      </c>
      <c r="K8" s="13"/>
      <c r="L8" s="15">
        <f>VLOOKUP(A8,'RHB v. RHP'!C:AH, 8, FALSE)</f>
        <v>559</v>
      </c>
      <c r="M8" s="18">
        <f t="shared" si="3"/>
        <v>0.4995374653</v>
      </c>
      <c r="N8" s="40">
        <f t="shared" si="4"/>
        <v>0.2220166512</v>
      </c>
      <c r="O8" s="40">
        <f t="shared" si="5"/>
        <v>0.04440333025</v>
      </c>
      <c r="P8" s="40">
        <f t="shared" si="6"/>
        <v>0.2312673451</v>
      </c>
      <c r="Q8" s="40">
        <f t="shared" si="7"/>
        <v>0.1350601295</v>
      </c>
      <c r="R8" s="40">
        <f t="shared" si="8"/>
        <v>0.01665124884</v>
      </c>
      <c r="S8" s="40">
        <f t="shared" si="9"/>
        <v>0.06475485661</v>
      </c>
      <c r="T8" s="18">
        <f t="shared" si="10"/>
        <v>1.213691027</v>
      </c>
      <c r="U8" s="41">
        <f t="shared" si="11"/>
        <v>5213.363302</v>
      </c>
      <c r="V8" s="13"/>
      <c r="W8" s="13"/>
    </row>
    <row r="9">
      <c r="A9" s="4" t="s">
        <v>168</v>
      </c>
      <c r="B9" s="13"/>
      <c r="C9" s="12">
        <f>VLOOKUP(A9,'RHB v. RHP'!C:AH, 5, FALSE)</f>
        <v>120</v>
      </c>
      <c r="D9" s="22">
        <f>VLOOKUP(A9,'RHB v. RHP'!C:AH, 31, FALSE)</f>
        <v>45</v>
      </c>
      <c r="E9" s="22">
        <f>VLOOKUP(A9,'RHB v. RHP'!C:AH, 12, FALSE)</f>
        <v>14</v>
      </c>
      <c r="F9" s="15">
        <f>VLOOKUP(A9,'RHB v. RHP'!C:AH, 13, FALSE)</f>
        <v>2</v>
      </c>
      <c r="G9" s="15">
        <f>VLOOKUP(A9,'RHB v. RHP'!C:AH, 6, FALSE)</f>
        <v>5</v>
      </c>
      <c r="H9" s="15">
        <f>VLOOKUP(A9,'RHB v. RHP'!C:AH, 17, FALSE)</f>
        <v>41</v>
      </c>
      <c r="I9" s="15">
        <f>VLOOKUP(A9,'RHB v. RHP'!C:AH, 25, FALSE)</f>
        <v>4</v>
      </c>
      <c r="J9" s="23">
        <f>VLOOKUP(A9,'RHB v. RHP'!C:AH, 32, FALSE)</f>
        <v>0</v>
      </c>
      <c r="K9" s="13"/>
      <c r="L9" s="15">
        <f>VLOOKUP(A9,'RHB v. RHP'!C:AH, 8, FALSE)</f>
        <v>324</v>
      </c>
      <c r="M9" s="18">
        <f t="shared" si="3"/>
        <v>0.3723404255</v>
      </c>
      <c r="N9" s="40">
        <f t="shared" si="4"/>
        <v>0.206855792</v>
      </c>
      <c r="O9" s="40">
        <f t="shared" si="5"/>
        <v>0.04728132388</v>
      </c>
      <c r="P9" s="40">
        <f t="shared" si="6"/>
        <v>0.2955082742</v>
      </c>
      <c r="Q9" s="40">
        <f t="shared" si="7"/>
        <v>0.1654846336</v>
      </c>
      <c r="R9" s="40">
        <f t="shared" si="8"/>
        <v>0.03073286052</v>
      </c>
      <c r="S9" s="40">
        <f t="shared" si="9"/>
        <v>0.04137115839</v>
      </c>
      <c r="T9" s="18">
        <f t="shared" si="10"/>
        <v>1.159574468</v>
      </c>
      <c r="U9" s="41">
        <f t="shared" si="11"/>
        <v>4980.907698</v>
      </c>
      <c r="V9" s="13"/>
      <c r="W9" s="13"/>
    </row>
    <row r="10">
      <c r="A10" s="4" t="s">
        <v>169</v>
      </c>
      <c r="B10" s="13"/>
      <c r="C10" s="12">
        <f>VLOOKUP(A10,'RHB v. RHP'!C:AH, 5, FALSE)</f>
        <v>110</v>
      </c>
      <c r="D10" s="22">
        <f>VLOOKUP(A10,'RHB v. RHP'!C:AH, 31, FALSE)</f>
        <v>69</v>
      </c>
      <c r="E10" s="22">
        <f>VLOOKUP(A10,'RHB v. RHP'!C:AH, 12, FALSE)</f>
        <v>17</v>
      </c>
      <c r="F10" s="15">
        <f>VLOOKUP(A10,'RHB v. RHP'!C:AH, 13, FALSE)</f>
        <v>0</v>
      </c>
      <c r="G10" s="15">
        <f>VLOOKUP(A10,'RHB v. RHP'!C:AH, 6, FALSE)</f>
        <v>3</v>
      </c>
      <c r="H10" s="15">
        <f>VLOOKUP(A10,'RHB v. RHP'!C:AH, 17, FALSE)</f>
        <v>18</v>
      </c>
      <c r="I10" s="15">
        <f>VLOOKUP(A10,'RHB v. RHP'!C:AH, 25, FALSE)</f>
        <v>1</v>
      </c>
      <c r="J10" s="23">
        <f>VLOOKUP(A10,'RHB v. RHP'!C:AH, 32, FALSE)</f>
        <v>6</v>
      </c>
      <c r="K10" s="13"/>
      <c r="L10" s="15">
        <f>VLOOKUP(A10,'RHB v. RHP'!C:AH, 8, FALSE)</f>
        <v>360</v>
      </c>
      <c r="M10" s="18">
        <f t="shared" si="3"/>
        <v>0.4387755102</v>
      </c>
      <c r="N10" s="40">
        <f t="shared" si="4"/>
        <v>0.2154195011</v>
      </c>
      <c r="O10" s="40">
        <f t="shared" si="5"/>
        <v>0.02721088435</v>
      </c>
      <c r="P10" s="40">
        <f t="shared" si="6"/>
        <v>0.2607709751</v>
      </c>
      <c r="Q10" s="40">
        <f t="shared" si="7"/>
        <v>0.1065759637</v>
      </c>
      <c r="R10" s="40">
        <f t="shared" si="8"/>
        <v>0.02267573696</v>
      </c>
      <c r="S10" s="40">
        <f t="shared" si="9"/>
        <v>0.07369614512</v>
      </c>
      <c r="T10" s="18">
        <f t="shared" si="10"/>
        <v>1.145124717</v>
      </c>
      <c r="U10" s="41">
        <f t="shared" si="11"/>
        <v>4918.839344</v>
      </c>
      <c r="V10" s="13"/>
      <c r="W10" s="13"/>
    </row>
    <row r="11">
      <c r="A11" s="8" t="s">
        <v>170</v>
      </c>
      <c r="B11" s="13"/>
      <c r="C11" s="12">
        <f>VLOOKUP(A11,'RHB v. RHP'!C:AH, 5, FALSE)</f>
        <v>54</v>
      </c>
      <c r="D11" s="22">
        <f>VLOOKUP(A11,'RHB v. RHP'!C:AH, 31, FALSE)</f>
        <v>18</v>
      </c>
      <c r="E11" s="22">
        <f>VLOOKUP(A11,'RHB v. RHP'!C:AH, 12, FALSE)</f>
        <v>1</v>
      </c>
      <c r="F11" s="15">
        <f>VLOOKUP(A11,'RHB v. RHP'!C:AH, 13, FALSE)</f>
        <v>0</v>
      </c>
      <c r="G11" s="15">
        <f>VLOOKUP(A11,'RHB v. RHP'!C:AH, 6, FALSE)</f>
        <v>1</v>
      </c>
      <c r="H11" s="15">
        <f>VLOOKUP(A11,'RHB v. RHP'!C:AH, 17, FALSE)</f>
        <v>8</v>
      </c>
      <c r="I11" s="15">
        <f>VLOOKUP(A11,'RHB v. RHP'!C:AH, 25, FALSE)</f>
        <v>2</v>
      </c>
      <c r="J11" s="23">
        <f>VLOOKUP(A11,'RHB v. RHP'!C:AH, 32, FALSE)</f>
        <v>0</v>
      </c>
      <c r="K11" s="13"/>
      <c r="L11" s="15">
        <f>VLOOKUP(A11,'RHB v. RHP'!C:AH, 8, FALSE)</f>
        <v>125</v>
      </c>
      <c r="M11" s="18">
        <f t="shared" si="3"/>
        <v>0.3616692427</v>
      </c>
      <c r="N11" s="40">
        <f t="shared" si="4"/>
        <v>0.170015456</v>
      </c>
      <c r="O11" s="40">
        <f t="shared" si="5"/>
        <v>0.0370942813</v>
      </c>
      <c r="P11" s="40">
        <f t="shared" si="6"/>
        <v>0.3245749614</v>
      </c>
      <c r="Q11" s="40">
        <f t="shared" si="7"/>
        <v>0.114374034</v>
      </c>
      <c r="R11" s="40">
        <f t="shared" si="8"/>
        <v>0.03400309119</v>
      </c>
      <c r="S11" s="40">
        <f t="shared" si="9"/>
        <v>0.05409582689</v>
      </c>
      <c r="T11" s="18">
        <f t="shared" si="10"/>
        <v>1.095826893</v>
      </c>
      <c r="U11" s="41">
        <f t="shared" si="11"/>
        <v>4707.082433</v>
      </c>
      <c r="V11" s="13"/>
      <c r="W11" s="13"/>
    </row>
    <row r="12">
      <c r="A12" s="8" t="s">
        <v>171</v>
      </c>
      <c r="B12" s="13"/>
      <c r="C12" s="12">
        <f>VLOOKUP(A12,'RHB v. RHP'!C:AH, 5, FALSE)</f>
        <v>22</v>
      </c>
      <c r="D12" s="22">
        <f>VLOOKUP(A12,'RHB v. RHP'!C:AH, 31, FALSE)</f>
        <v>8</v>
      </c>
      <c r="E12" s="22">
        <f>VLOOKUP(A12,'RHB v. RHP'!C:AH, 12, FALSE)</f>
        <v>2</v>
      </c>
      <c r="F12" s="15">
        <f>VLOOKUP(A12,'RHB v. RHP'!C:AH, 13, FALSE)</f>
        <v>0</v>
      </c>
      <c r="G12" s="15">
        <f>VLOOKUP(A12,'RHB v. RHP'!C:AH, 6, FALSE)</f>
        <v>1</v>
      </c>
      <c r="H12" s="15">
        <f>VLOOKUP(A12,'RHB v. RHP'!C:AH, 17, FALSE)</f>
        <v>4</v>
      </c>
      <c r="I12" s="15">
        <f>VLOOKUP(A12,'RHB v. RHP'!C:AH, 25, FALSE)</f>
        <v>0</v>
      </c>
      <c r="J12" s="23">
        <f>VLOOKUP(A12,'RHB v. RHP'!C:AH, 32, FALSE)</f>
        <v>-1</v>
      </c>
      <c r="K12" s="13"/>
      <c r="L12" s="15">
        <f>VLOOKUP(A12,'RHB v. RHP'!C:AH, 8, FALSE)</f>
        <v>63</v>
      </c>
      <c r="M12" s="18">
        <f t="shared" si="3"/>
        <v>0.3487179487</v>
      </c>
      <c r="N12" s="40">
        <f t="shared" si="4"/>
        <v>0.1965811966</v>
      </c>
      <c r="O12" s="40">
        <f t="shared" si="5"/>
        <v>0.04102564103</v>
      </c>
      <c r="P12" s="40">
        <f t="shared" si="6"/>
        <v>0.358974359</v>
      </c>
      <c r="Q12" s="40">
        <f t="shared" si="7"/>
        <v>0.1128205128</v>
      </c>
      <c r="R12" s="40">
        <f t="shared" si="8"/>
        <v>0.03076923077</v>
      </c>
      <c r="S12" s="40">
        <f t="shared" si="9"/>
        <v>0.05128205128</v>
      </c>
      <c r="T12" s="18">
        <f t="shared" si="10"/>
        <v>1.14017094</v>
      </c>
      <c r="U12" s="41">
        <f t="shared" si="11"/>
        <v>4897.560587</v>
      </c>
      <c r="V12" s="13"/>
      <c r="W12" s="13"/>
    </row>
    <row r="13">
      <c r="A13" s="8" t="s">
        <v>172</v>
      </c>
      <c r="B13" s="13"/>
      <c r="C13" s="12">
        <f>VLOOKUP(A13,'RHB v. RHP'!C:AH, 5, FALSE)</f>
        <v>24</v>
      </c>
      <c r="D13" s="22">
        <f>VLOOKUP(A13,'RHB v. RHP'!C:AH, 31, FALSE)</f>
        <v>4</v>
      </c>
      <c r="E13" s="22">
        <f>VLOOKUP(A13,'RHB v. RHP'!C:AH, 12, FALSE)</f>
        <v>3</v>
      </c>
      <c r="F13" s="15">
        <f>VLOOKUP(A13,'RHB v. RHP'!C:AH, 13, FALSE)</f>
        <v>1</v>
      </c>
      <c r="G13" s="15">
        <f>VLOOKUP(A13,'RHB v. RHP'!C:AH, 6, FALSE)</f>
        <v>1</v>
      </c>
      <c r="H13" s="15">
        <f>VLOOKUP(A13,'RHB v. RHP'!C:AH, 17, FALSE)</f>
        <v>8</v>
      </c>
      <c r="I13" s="15">
        <f>VLOOKUP(A13,'RHB v. RHP'!C:AH, 25, FALSE)</f>
        <v>0</v>
      </c>
      <c r="J13" s="23">
        <f>VLOOKUP(A13,'RHB v. RHP'!C:AH, 32, FALSE)</f>
        <v>0</v>
      </c>
      <c r="K13" s="13"/>
      <c r="L13" s="15">
        <f>VLOOKUP(A13,'RHB v. RHP'!C:AH, 8, FALSE)</f>
        <v>58</v>
      </c>
      <c r="M13" s="18">
        <f t="shared" si="3"/>
        <v>0.3310344828</v>
      </c>
      <c r="N13" s="40">
        <f t="shared" si="4"/>
        <v>0.2068965517</v>
      </c>
      <c r="O13" s="40">
        <f t="shared" si="5"/>
        <v>0.05517241379</v>
      </c>
      <c r="P13" s="40">
        <f t="shared" si="6"/>
        <v>0.3620689655</v>
      </c>
      <c r="Q13" s="40">
        <f t="shared" si="7"/>
        <v>0.1275862069</v>
      </c>
      <c r="R13" s="40">
        <f t="shared" si="8"/>
        <v>0.03103448276</v>
      </c>
      <c r="S13" s="40">
        <f t="shared" si="9"/>
        <v>0.06034482759</v>
      </c>
      <c r="T13" s="18">
        <f t="shared" si="10"/>
        <v>1.174137931</v>
      </c>
      <c r="U13" s="41">
        <f t="shared" si="11"/>
        <v>5043.464495</v>
      </c>
      <c r="V13" s="13"/>
      <c r="W13" s="13"/>
    </row>
    <row r="14">
      <c r="A14" s="8" t="s">
        <v>173</v>
      </c>
      <c r="B14" s="13"/>
      <c r="C14" s="12">
        <f>VLOOKUP(A14,'RHB v. RHP'!C:AH, 5, FALSE)</f>
        <v>15</v>
      </c>
      <c r="D14" s="22">
        <f>VLOOKUP(A14,'RHB v. RHP'!C:AH, 31, FALSE)</f>
        <v>3</v>
      </c>
      <c r="E14" s="22">
        <f>VLOOKUP(A14,'RHB v. RHP'!C:AH, 12, FALSE)</f>
        <v>1</v>
      </c>
      <c r="F14" s="15">
        <f>VLOOKUP(A14,'RHB v. RHP'!C:AH, 13, FALSE)</f>
        <v>1</v>
      </c>
      <c r="G14" s="15">
        <f>VLOOKUP(A14,'RHB v. RHP'!C:AH, 6, FALSE)</f>
        <v>0</v>
      </c>
      <c r="H14" s="15">
        <f>VLOOKUP(A14,'RHB v. RHP'!C:AH, 17, FALSE)</f>
        <v>4</v>
      </c>
      <c r="I14" s="15">
        <f>VLOOKUP(A14,'RHB v. RHP'!C:AH, 25, FALSE)</f>
        <v>2</v>
      </c>
      <c r="J14" s="23">
        <f>VLOOKUP(A14,'RHB v. RHP'!C:AH, 32, FALSE)</f>
        <v>1</v>
      </c>
      <c r="K14" s="13"/>
      <c r="L14" s="15">
        <f>VLOOKUP(A14,'RHB v. RHP'!C:AH, 8, FALSE)</f>
        <v>39</v>
      </c>
      <c r="M14" s="18">
        <f t="shared" si="3"/>
        <v>0.3368983957</v>
      </c>
      <c r="N14" s="40">
        <f t="shared" si="4"/>
        <v>0.1960784314</v>
      </c>
      <c r="O14" s="40">
        <f t="shared" si="5"/>
        <v>0.05704099822</v>
      </c>
      <c r="P14" s="40">
        <f t="shared" si="6"/>
        <v>0.3565062389</v>
      </c>
      <c r="Q14" s="40">
        <f t="shared" si="7"/>
        <v>0.1176470588</v>
      </c>
      <c r="R14" s="40">
        <f t="shared" si="8"/>
        <v>0.03921568627</v>
      </c>
      <c r="S14" s="40">
        <f t="shared" si="9"/>
        <v>0.07130124777</v>
      </c>
      <c r="T14" s="18">
        <f t="shared" si="10"/>
        <v>1.174688057</v>
      </c>
      <c r="U14" s="41">
        <f t="shared" si="11"/>
        <v>5045.82754</v>
      </c>
      <c r="V14" s="13"/>
      <c r="W14" s="13"/>
    </row>
    <row r="15">
      <c r="A15" s="8" t="s">
        <v>174</v>
      </c>
      <c r="B15" s="13"/>
      <c r="C15" s="12">
        <f>VLOOKUP(A15,'RHB v. RHP'!C:AH, 5, FALSE)</f>
        <v>23</v>
      </c>
      <c r="D15" s="22">
        <f>VLOOKUP(A15,'RHB v. RHP'!C:AH, 31, FALSE)</f>
        <v>2</v>
      </c>
      <c r="E15" s="22">
        <f>VLOOKUP(A15,'RHB v. RHP'!C:AH, 12, FALSE)</f>
        <v>2</v>
      </c>
      <c r="F15" s="15">
        <f>VLOOKUP(A15,'RHB v. RHP'!C:AH, 13, FALSE)</f>
        <v>0</v>
      </c>
      <c r="G15" s="15">
        <f>VLOOKUP(A15,'RHB v. RHP'!C:AH, 6, FALSE)</f>
        <v>0</v>
      </c>
      <c r="H15" s="15">
        <f>VLOOKUP(A15,'RHB v. RHP'!C:AH, 17, FALSE)</f>
        <v>1</v>
      </c>
      <c r="I15" s="15">
        <f>VLOOKUP(A15,'RHB v. RHP'!C:AH, 25, FALSE)</f>
        <v>0</v>
      </c>
      <c r="J15" s="23">
        <f>VLOOKUP(A15,'RHB v. RHP'!C:AH, 32, FALSE)</f>
        <v>0</v>
      </c>
      <c r="K15" s="13"/>
      <c r="L15" s="15">
        <f>VLOOKUP(A15,'RHB v. RHP'!C:AH, 8, FALSE)</f>
        <v>46</v>
      </c>
      <c r="M15" s="18">
        <f t="shared" si="3"/>
        <v>0.3274647887</v>
      </c>
      <c r="N15" s="40">
        <f t="shared" si="4"/>
        <v>0.2024647887</v>
      </c>
      <c r="O15" s="40">
        <f t="shared" si="5"/>
        <v>0.04225352113</v>
      </c>
      <c r="P15" s="40">
        <f t="shared" si="6"/>
        <v>0.3521126761</v>
      </c>
      <c r="Q15" s="40">
        <f t="shared" si="7"/>
        <v>0.1056338028</v>
      </c>
      <c r="R15" s="40">
        <f t="shared" si="8"/>
        <v>0.03169014085</v>
      </c>
      <c r="S15" s="40">
        <f t="shared" si="9"/>
        <v>0.06161971831</v>
      </c>
      <c r="T15" s="18">
        <f t="shared" si="10"/>
        <v>1.123239437</v>
      </c>
      <c r="U15" s="41">
        <f t="shared" si="11"/>
        <v>4824.831962</v>
      </c>
      <c r="V15" s="13"/>
      <c r="W15" s="13"/>
    </row>
    <row r="16">
      <c r="A16" s="38"/>
      <c r="B16" s="13"/>
      <c r="C16" s="14"/>
      <c r="D16" s="14"/>
      <c r="E16" s="14"/>
      <c r="F16" s="14"/>
      <c r="G16" s="14"/>
      <c r="H16" s="14"/>
      <c r="I16" s="14"/>
      <c r="J16" s="14"/>
      <c r="K16" s="13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3"/>
    </row>
    <row r="17">
      <c r="A17" s="38"/>
      <c r="B17" s="13"/>
      <c r="C17" s="14"/>
      <c r="D17" s="14"/>
      <c r="E17" s="14"/>
      <c r="F17" s="14"/>
      <c r="G17" s="14"/>
      <c r="H17" s="14"/>
      <c r="I17" s="14"/>
      <c r="J17" s="14"/>
      <c r="K17" s="13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3"/>
    </row>
    <row r="18">
      <c r="A18" s="38"/>
      <c r="B18" s="13"/>
      <c r="C18" s="14"/>
      <c r="D18" s="14"/>
      <c r="E18" s="14"/>
      <c r="F18" s="14"/>
      <c r="G18" s="14"/>
      <c r="H18" s="14"/>
      <c r="I18" s="14"/>
      <c r="J18" s="14"/>
      <c r="K18" s="13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3"/>
    </row>
    <row r="19">
      <c r="A19" s="14"/>
      <c r="B19" s="13"/>
      <c r="C19" s="14"/>
      <c r="D19" s="14"/>
      <c r="E19" s="14"/>
      <c r="F19" s="14"/>
      <c r="G19" s="14"/>
      <c r="H19" s="14"/>
      <c r="I19" s="14"/>
      <c r="J19" s="14"/>
      <c r="K19" s="13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3"/>
    </row>
    <row r="20">
      <c r="A20" s="14"/>
      <c r="B20" s="13"/>
      <c r="C20" s="14"/>
      <c r="D20" s="14"/>
      <c r="E20" s="14"/>
      <c r="F20" s="14"/>
      <c r="G20" s="14"/>
      <c r="H20" s="14"/>
      <c r="I20" s="14"/>
      <c r="J20" s="14"/>
      <c r="K20" s="13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3"/>
    </row>
    <row r="21">
      <c r="A21" s="14"/>
      <c r="B21" s="13"/>
      <c r="C21" s="14"/>
      <c r="D21" s="14"/>
      <c r="E21" s="14"/>
      <c r="F21" s="14"/>
      <c r="G21" s="14"/>
      <c r="H21" s="14"/>
      <c r="I21" s="14"/>
      <c r="J21" s="14"/>
      <c r="K21" s="13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3"/>
    </row>
    <row r="22">
      <c r="A22" s="14"/>
      <c r="B22" s="13"/>
      <c r="C22" s="14"/>
      <c r="D22" s="14"/>
      <c r="E22" s="14"/>
      <c r="F22" s="14"/>
      <c r="G22" s="14"/>
      <c r="H22" s="14"/>
      <c r="I22" s="14"/>
      <c r="J22" s="14"/>
      <c r="K22" s="13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3"/>
    </row>
    <row r="23">
      <c r="A23" s="14"/>
      <c r="B23" s="13"/>
      <c r="C23" s="14"/>
      <c r="D23" s="14"/>
      <c r="E23" s="14"/>
      <c r="F23" s="14"/>
      <c r="G23" s="14"/>
      <c r="H23" s="14"/>
      <c r="I23" s="14"/>
      <c r="J23" s="14"/>
      <c r="K23" s="13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3"/>
    </row>
    <row r="24">
      <c r="A24" s="14"/>
      <c r="B24" s="13"/>
      <c r="C24" s="14"/>
      <c r="D24" s="14"/>
      <c r="E24" s="14"/>
      <c r="F24" s="14"/>
      <c r="G24" s="14"/>
      <c r="H24" s="14"/>
      <c r="I24" s="14"/>
      <c r="J24" s="14"/>
      <c r="K24" s="13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3"/>
    </row>
    <row r="25">
      <c r="A25" s="14"/>
      <c r="B25" s="13"/>
      <c r="C25" s="14"/>
      <c r="D25" s="14"/>
      <c r="E25" s="14"/>
      <c r="F25" s="14"/>
      <c r="G25" s="14"/>
      <c r="H25" s="14"/>
      <c r="I25" s="14"/>
      <c r="J25" s="14"/>
      <c r="K25" s="13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3"/>
    </row>
    <row r="26">
      <c r="A26" s="14"/>
      <c r="B26" s="13"/>
      <c r="C26" s="14"/>
      <c r="D26" s="14"/>
      <c r="E26" s="14"/>
      <c r="F26" s="14"/>
      <c r="G26" s="14"/>
      <c r="H26" s="14"/>
      <c r="I26" s="14"/>
      <c r="J26" s="14"/>
      <c r="K26" s="13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3"/>
    </row>
    <row r="27">
      <c r="A27" s="14"/>
      <c r="B27" s="13"/>
      <c r="C27" s="14"/>
      <c r="D27" s="14"/>
      <c r="E27" s="14"/>
      <c r="F27" s="14"/>
      <c r="G27" s="14"/>
      <c r="H27" s="14"/>
      <c r="I27" s="14"/>
      <c r="J27" s="14"/>
      <c r="K27" s="13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3"/>
    </row>
    <row r="28">
      <c r="A28" s="14"/>
      <c r="B28" s="13"/>
      <c r="C28" s="14"/>
      <c r="D28" s="14"/>
      <c r="E28" s="14"/>
      <c r="F28" s="14"/>
      <c r="G28" s="14"/>
      <c r="H28" s="14"/>
      <c r="I28" s="14"/>
      <c r="J28" s="14"/>
      <c r="K28" s="13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3"/>
    </row>
    <row r="29">
      <c r="A29" s="14"/>
      <c r="B29" s="13"/>
      <c r="C29" s="14"/>
      <c r="D29" s="14"/>
      <c r="E29" s="14"/>
      <c r="F29" s="14"/>
      <c r="G29" s="14"/>
      <c r="H29" s="14"/>
      <c r="I29" s="14"/>
      <c r="J29" s="14"/>
      <c r="K29" s="13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3"/>
    </row>
    <row r="30">
      <c r="A30" s="14"/>
      <c r="B30" s="13"/>
      <c r="C30" s="14"/>
      <c r="D30" s="14"/>
      <c r="E30" s="14"/>
      <c r="F30" s="14"/>
      <c r="G30" s="14"/>
      <c r="H30" s="14"/>
      <c r="I30" s="14"/>
      <c r="J30" s="14"/>
      <c r="K30" s="13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3"/>
    </row>
    <row r="31">
      <c r="A31" s="14"/>
      <c r="B31" s="13"/>
      <c r="C31" s="14"/>
      <c r="D31" s="14"/>
      <c r="E31" s="14"/>
      <c r="F31" s="14"/>
      <c r="G31" s="14"/>
      <c r="H31" s="14"/>
      <c r="I31" s="14"/>
      <c r="J31" s="14"/>
      <c r="K31" s="13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3"/>
    </row>
    <row r="32">
      <c r="A32" s="14"/>
      <c r="B32" s="13"/>
      <c r="C32" s="14"/>
      <c r="D32" s="14"/>
      <c r="E32" s="14"/>
      <c r="F32" s="14"/>
      <c r="G32" s="14"/>
      <c r="H32" s="14"/>
      <c r="I32" s="14"/>
      <c r="J32" s="14"/>
      <c r="K32" s="13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3"/>
    </row>
    <row r="33">
      <c r="A33" s="14"/>
      <c r="B33" s="13"/>
      <c r="C33" s="14"/>
      <c r="D33" s="14"/>
      <c r="E33" s="14"/>
      <c r="F33" s="14"/>
      <c r="G33" s="14"/>
      <c r="H33" s="14"/>
      <c r="I33" s="14"/>
      <c r="J33" s="14"/>
      <c r="K33" s="13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3"/>
    </row>
    <row r="34">
      <c r="A34" s="14"/>
      <c r="B34" s="13"/>
      <c r="C34" s="14"/>
      <c r="D34" s="14"/>
      <c r="E34" s="14"/>
      <c r="F34" s="14"/>
      <c r="G34" s="14"/>
      <c r="H34" s="14"/>
      <c r="I34" s="14"/>
      <c r="J34" s="14"/>
      <c r="K34" s="13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3"/>
    </row>
    <row r="35">
      <c r="A35" s="14"/>
      <c r="B35" s="13"/>
      <c r="C35" s="14"/>
      <c r="D35" s="14"/>
      <c r="E35" s="14"/>
      <c r="F35" s="14"/>
      <c r="G35" s="14"/>
      <c r="H35" s="14"/>
      <c r="I35" s="14"/>
      <c r="J35" s="14"/>
      <c r="K35" s="13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3"/>
    </row>
    <row r="36">
      <c r="A36" s="14"/>
      <c r="B36" s="13"/>
      <c r="C36" s="14"/>
      <c r="D36" s="14"/>
      <c r="E36" s="14"/>
      <c r="F36" s="14"/>
      <c r="G36" s="14"/>
      <c r="H36" s="14"/>
      <c r="I36" s="14"/>
      <c r="J36" s="14"/>
      <c r="K36" s="13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</row>
    <row r="37">
      <c r="A37" s="14"/>
      <c r="B37" s="13"/>
      <c r="C37" s="14"/>
      <c r="D37" s="14"/>
      <c r="E37" s="14"/>
      <c r="F37" s="14"/>
      <c r="G37" s="14"/>
      <c r="H37" s="14"/>
      <c r="I37" s="14"/>
      <c r="J37" s="14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3"/>
    </row>
    <row r="38">
      <c r="A38" s="14"/>
      <c r="B38" s="13"/>
      <c r="C38" s="14"/>
      <c r="D38" s="14"/>
      <c r="E38" s="14"/>
      <c r="F38" s="14"/>
      <c r="G38" s="14"/>
      <c r="H38" s="14"/>
      <c r="I38" s="14"/>
      <c r="J38" s="14"/>
      <c r="K38" s="13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3"/>
    </row>
    <row r="39">
      <c r="A39" s="14"/>
      <c r="B39" s="13"/>
      <c r="C39" s="14"/>
      <c r="D39" s="14"/>
      <c r="E39" s="14"/>
      <c r="F39" s="14"/>
      <c r="G39" s="14"/>
      <c r="H39" s="14"/>
      <c r="I39" s="14"/>
      <c r="J39" s="14"/>
      <c r="K39" s="13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3"/>
    </row>
    <row r="40">
      <c r="A40" s="14"/>
      <c r="B40" s="13"/>
      <c r="C40" s="14"/>
      <c r="D40" s="14"/>
      <c r="E40" s="14"/>
      <c r="F40" s="14"/>
      <c r="G40" s="14"/>
      <c r="H40" s="14"/>
      <c r="I40" s="14"/>
      <c r="J40" s="14"/>
      <c r="K40" s="13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3"/>
    </row>
    <row r="41">
      <c r="A41" s="14"/>
      <c r="B41" s="13"/>
      <c r="C41" s="14"/>
      <c r="D41" s="14"/>
      <c r="E41" s="14"/>
      <c r="F41" s="14"/>
      <c r="G41" s="14"/>
      <c r="H41" s="14"/>
      <c r="I41" s="14"/>
      <c r="J41" s="14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3"/>
    </row>
    <row r="42">
      <c r="A42" s="14"/>
      <c r="B42" s="13"/>
      <c r="C42" s="14"/>
      <c r="D42" s="14"/>
      <c r="E42" s="14"/>
      <c r="F42" s="14"/>
      <c r="G42" s="14"/>
      <c r="H42" s="14"/>
      <c r="I42" s="14"/>
      <c r="J42" s="14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3"/>
    </row>
    <row r="43">
      <c r="A43" s="14"/>
      <c r="B43" s="13"/>
      <c r="C43" s="14"/>
      <c r="D43" s="14"/>
      <c r="E43" s="14"/>
      <c r="F43" s="14"/>
      <c r="G43" s="14"/>
      <c r="H43" s="14"/>
      <c r="I43" s="14"/>
      <c r="J43" s="14"/>
      <c r="K43" s="1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3"/>
    </row>
    <row r="44">
      <c r="A44" s="14"/>
      <c r="B44" s="13"/>
      <c r="C44" s="14"/>
      <c r="D44" s="14"/>
      <c r="E44" s="14"/>
      <c r="F44" s="14"/>
      <c r="G44" s="14"/>
      <c r="H44" s="14"/>
      <c r="I44" s="14"/>
      <c r="J44" s="14"/>
      <c r="K44" s="1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3"/>
    </row>
    <row r="45">
      <c r="A45" s="14"/>
      <c r="B45" s="13"/>
      <c r="C45" s="14"/>
      <c r="D45" s="14"/>
      <c r="E45" s="14"/>
      <c r="F45" s="14"/>
      <c r="G45" s="14"/>
      <c r="H45" s="14"/>
      <c r="I45" s="14"/>
      <c r="J45" s="14"/>
      <c r="K45" s="13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3"/>
    </row>
    <row r="46">
      <c r="A46" s="14"/>
      <c r="B46" s="13"/>
      <c r="C46" s="14"/>
      <c r="D46" s="14"/>
      <c r="E46" s="14"/>
      <c r="F46" s="14"/>
      <c r="G46" s="14"/>
      <c r="H46" s="14"/>
      <c r="I46" s="14"/>
      <c r="J46" s="14"/>
      <c r="K46" s="13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3"/>
    </row>
    <row r="47">
      <c r="A47" s="14"/>
      <c r="B47" s="13"/>
      <c r="C47" s="14"/>
      <c r="D47" s="14"/>
      <c r="E47" s="14"/>
      <c r="F47" s="14"/>
      <c r="G47" s="14"/>
      <c r="H47" s="14"/>
      <c r="I47" s="14"/>
      <c r="J47" s="14"/>
      <c r="K47" s="13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3"/>
    </row>
    <row r="48">
      <c r="A48" s="14"/>
      <c r="B48" s="13"/>
      <c r="C48" s="14"/>
      <c r="D48" s="14"/>
      <c r="E48" s="14"/>
      <c r="F48" s="14"/>
      <c r="G48" s="14"/>
      <c r="H48" s="14"/>
      <c r="I48" s="14"/>
      <c r="J48" s="14"/>
      <c r="K48" s="13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3"/>
    </row>
    <row r="49">
      <c r="A49" s="14"/>
      <c r="B49" s="13"/>
      <c r="C49" s="14"/>
      <c r="D49" s="14"/>
      <c r="E49" s="14"/>
      <c r="F49" s="14"/>
      <c r="G49" s="14"/>
      <c r="H49" s="14"/>
      <c r="I49" s="14"/>
      <c r="J49" s="14"/>
      <c r="K49" s="13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3"/>
    </row>
    <row r="50">
      <c r="A50" s="14"/>
      <c r="B50" s="13"/>
      <c r="C50" s="14"/>
      <c r="D50" s="14"/>
      <c r="E50" s="14"/>
      <c r="F50" s="14"/>
      <c r="G50" s="14"/>
      <c r="H50" s="14"/>
      <c r="I50" s="14"/>
      <c r="J50" s="14"/>
      <c r="K50" s="13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3"/>
    </row>
    <row r="51">
      <c r="A51" s="14"/>
      <c r="B51" s="13"/>
      <c r="C51" s="14"/>
      <c r="D51" s="14"/>
      <c r="E51" s="14"/>
      <c r="F51" s="14"/>
      <c r="G51" s="14"/>
      <c r="H51" s="14"/>
      <c r="I51" s="14"/>
      <c r="J51" s="14"/>
      <c r="K51" s="13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</row>
    <row r="52">
      <c r="A52" s="14"/>
      <c r="B52" s="13"/>
      <c r="C52" s="14"/>
      <c r="D52" s="14"/>
      <c r="E52" s="14"/>
      <c r="F52" s="14"/>
      <c r="G52" s="14"/>
      <c r="H52" s="14"/>
      <c r="I52" s="14"/>
      <c r="J52" s="14"/>
      <c r="K52" s="13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3"/>
    </row>
    <row r="53">
      <c r="A53" s="14"/>
      <c r="B53" s="13"/>
      <c r="C53" s="14"/>
      <c r="D53" s="14"/>
      <c r="E53" s="14"/>
      <c r="F53" s="14"/>
      <c r="G53" s="14"/>
      <c r="H53" s="14"/>
      <c r="I53" s="14"/>
      <c r="J53" s="14"/>
      <c r="K53" s="13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3"/>
    </row>
    <row r="54">
      <c r="A54" s="14"/>
      <c r="B54" s="13"/>
      <c r="C54" s="14"/>
      <c r="D54" s="14"/>
      <c r="E54" s="14"/>
      <c r="F54" s="14"/>
      <c r="G54" s="14"/>
      <c r="H54" s="14"/>
      <c r="I54" s="14"/>
      <c r="J54" s="14"/>
      <c r="K54" s="13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3"/>
    </row>
    <row r="55">
      <c r="A55" s="14"/>
      <c r="B55" s="13"/>
      <c r="C55" s="14"/>
      <c r="D55" s="14"/>
      <c r="E55" s="14"/>
      <c r="F55" s="14"/>
      <c r="G55" s="14"/>
      <c r="H55" s="14"/>
      <c r="I55" s="14"/>
      <c r="J55" s="14"/>
      <c r="K55" s="13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</row>
    <row r="56">
      <c r="A56" s="14"/>
      <c r="B56" s="13"/>
      <c r="C56" s="14"/>
      <c r="D56" s="14"/>
      <c r="E56" s="14"/>
      <c r="F56" s="14"/>
      <c r="G56" s="14"/>
      <c r="H56" s="14"/>
      <c r="I56" s="14"/>
      <c r="J56" s="14"/>
      <c r="K56" s="13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3"/>
    </row>
    <row r="57">
      <c r="A57" s="14"/>
      <c r="B57" s="13"/>
      <c r="C57" s="14"/>
      <c r="D57" s="14"/>
      <c r="E57" s="14"/>
      <c r="F57" s="14"/>
      <c r="G57" s="14"/>
      <c r="H57" s="14"/>
      <c r="I57" s="14"/>
      <c r="J57" s="14"/>
      <c r="K57" s="13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3"/>
    </row>
    <row r="58">
      <c r="A58" s="14"/>
      <c r="B58" s="13"/>
      <c r="C58" s="14"/>
      <c r="D58" s="14"/>
      <c r="E58" s="14"/>
      <c r="F58" s="14"/>
      <c r="G58" s="14"/>
      <c r="H58" s="14"/>
      <c r="I58" s="14"/>
      <c r="J58" s="14"/>
      <c r="K58" s="13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3"/>
    </row>
    <row r="59">
      <c r="A59" s="14"/>
      <c r="B59" s="13"/>
      <c r="C59" s="14"/>
      <c r="D59" s="14"/>
      <c r="E59" s="14"/>
      <c r="F59" s="14"/>
      <c r="G59" s="14"/>
      <c r="H59" s="14"/>
      <c r="I59" s="14"/>
      <c r="J59" s="14"/>
      <c r="K59" s="13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3"/>
    </row>
    <row r="60">
      <c r="A60" s="14"/>
      <c r="B60" s="13"/>
      <c r="C60" s="14"/>
      <c r="D60" s="14"/>
      <c r="E60" s="14"/>
      <c r="F60" s="14"/>
      <c r="G60" s="14"/>
      <c r="H60" s="14"/>
      <c r="I60" s="14"/>
      <c r="J60" s="14"/>
      <c r="K60" s="13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3"/>
    </row>
    <row r="61">
      <c r="A61" s="14"/>
      <c r="B61" s="13"/>
      <c r="C61" s="14"/>
      <c r="D61" s="14"/>
      <c r="E61" s="14"/>
      <c r="F61" s="14"/>
      <c r="G61" s="14"/>
      <c r="H61" s="14"/>
      <c r="I61" s="14"/>
      <c r="J61" s="14"/>
      <c r="K61" s="13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3"/>
      <c r="W61" s="13"/>
    </row>
    <row r="62">
      <c r="A62" s="14"/>
      <c r="B62" s="13"/>
      <c r="C62" s="14"/>
      <c r="D62" s="14"/>
      <c r="E62" s="14"/>
      <c r="F62" s="14"/>
      <c r="G62" s="14"/>
      <c r="H62" s="14"/>
      <c r="I62" s="14"/>
      <c r="J62" s="14"/>
      <c r="K62" s="13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3"/>
    </row>
    <row r="63">
      <c r="A63" s="14"/>
      <c r="B63" s="13"/>
      <c r="C63" s="14"/>
      <c r="D63" s="14"/>
      <c r="E63" s="14"/>
      <c r="F63" s="14"/>
      <c r="G63" s="14"/>
      <c r="H63" s="14"/>
      <c r="I63" s="14"/>
      <c r="J63" s="14"/>
      <c r="K63" s="13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3"/>
    </row>
    <row r="64">
      <c r="A64" s="14"/>
      <c r="B64" s="13"/>
      <c r="C64" s="14"/>
      <c r="D64" s="14"/>
      <c r="E64" s="14"/>
      <c r="F64" s="14"/>
      <c r="G64" s="14"/>
      <c r="H64" s="14"/>
      <c r="I64" s="14"/>
      <c r="J64" s="14"/>
      <c r="K64" s="13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3"/>
    </row>
    <row r="65">
      <c r="A65" s="14"/>
      <c r="B65" s="13"/>
      <c r="C65" s="14"/>
      <c r="D65" s="14"/>
      <c r="E65" s="14"/>
      <c r="F65" s="14"/>
      <c r="G65" s="14"/>
      <c r="H65" s="14"/>
      <c r="I65" s="14"/>
      <c r="J65" s="14"/>
      <c r="K65" s="13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3"/>
    </row>
    <row r="66">
      <c r="A66" s="14"/>
      <c r="B66" s="13"/>
      <c r="C66" s="14"/>
      <c r="D66" s="14"/>
      <c r="E66" s="14"/>
      <c r="F66" s="14"/>
      <c r="G66" s="14"/>
      <c r="H66" s="14"/>
      <c r="I66" s="14"/>
      <c r="J66" s="14"/>
      <c r="K66" s="13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3"/>
    </row>
    <row r="67">
      <c r="A67" s="14"/>
      <c r="B67" s="13"/>
      <c r="C67" s="14"/>
      <c r="D67" s="14"/>
      <c r="E67" s="14"/>
      <c r="F67" s="14"/>
      <c r="G67" s="14"/>
      <c r="H67" s="14"/>
      <c r="I67" s="14"/>
      <c r="J67" s="14"/>
      <c r="K67" s="13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3"/>
    </row>
    <row r="68">
      <c r="A68" s="14"/>
      <c r="B68" s="13"/>
      <c r="C68" s="14"/>
      <c r="D68" s="14"/>
      <c r="E68" s="14"/>
      <c r="F68" s="14"/>
      <c r="G68" s="14"/>
      <c r="H68" s="14"/>
      <c r="I68" s="14"/>
      <c r="J68" s="14"/>
      <c r="K68" s="13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3"/>
      <c r="W68" s="13"/>
    </row>
    <row r="69">
      <c r="A69" s="14"/>
      <c r="B69" s="13"/>
      <c r="C69" s="14"/>
      <c r="D69" s="14"/>
      <c r="E69" s="14"/>
      <c r="F69" s="14"/>
      <c r="G69" s="14"/>
      <c r="H69" s="14"/>
      <c r="I69" s="14"/>
      <c r="J69" s="14"/>
      <c r="K69" s="13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3"/>
      <c r="W69" s="13"/>
    </row>
    <row r="70">
      <c r="A70" s="14"/>
      <c r="B70" s="13"/>
      <c r="C70" s="14"/>
      <c r="D70" s="14"/>
      <c r="E70" s="14"/>
      <c r="F70" s="14"/>
      <c r="G70" s="14"/>
      <c r="H70" s="14"/>
      <c r="I70" s="14"/>
      <c r="J70" s="14"/>
      <c r="K70" s="13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3"/>
    </row>
    <row r="71">
      <c r="A71" s="14"/>
      <c r="B71" s="13"/>
      <c r="C71" s="14"/>
      <c r="D71" s="14"/>
      <c r="E71" s="14"/>
      <c r="F71" s="14"/>
      <c r="G71" s="14"/>
      <c r="H71" s="14"/>
      <c r="I71" s="14"/>
      <c r="J71" s="14"/>
      <c r="K71" s="13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3"/>
    </row>
    <row r="72">
      <c r="A72" s="14"/>
      <c r="B72" s="13"/>
      <c r="C72" s="14"/>
      <c r="D72" s="14"/>
      <c r="E72" s="14"/>
      <c r="F72" s="14"/>
      <c r="G72" s="14"/>
      <c r="H72" s="14"/>
      <c r="I72" s="14"/>
      <c r="J72" s="14"/>
      <c r="K72" s="13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3"/>
      <c r="W72" s="13"/>
    </row>
    <row r="73">
      <c r="A73" s="14"/>
      <c r="B73" s="13"/>
      <c r="C73" s="14"/>
      <c r="D73" s="14"/>
      <c r="E73" s="14"/>
      <c r="F73" s="14"/>
      <c r="G73" s="14"/>
      <c r="H73" s="14"/>
      <c r="I73" s="14"/>
      <c r="J73" s="14"/>
      <c r="K73" s="13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3"/>
      <c r="W73" s="13"/>
    </row>
    <row r="74">
      <c r="A74" s="14"/>
      <c r="B74" s="13"/>
      <c r="C74" s="14"/>
      <c r="D74" s="14"/>
      <c r="E74" s="14"/>
      <c r="F74" s="14"/>
      <c r="G74" s="14"/>
      <c r="H74" s="14"/>
      <c r="I74" s="14"/>
      <c r="J74" s="14"/>
      <c r="K74" s="13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3"/>
      <c r="W74" s="13"/>
    </row>
    <row r="75">
      <c r="A75" s="14"/>
      <c r="B75" s="13"/>
      <c r="C75" s="14"/>
      <c r="D75" s="14"/>
      <c r="E75" s="14"/>
      <c r="F75" s="14"/>
      <c r="G75" s="14"/>
      <c r="H75" s="14"/>
      <c r="I75" s="14"/>
      <c r="J75" s="14"/>
      <c r="K75" s="13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3"/>
      <c r="W75" s="13"/>
    </row>
    <row r="76">
      <c r="A76" s="14"/>
      <c r="B76" s="13"/>
      <c r="C76" s="14"/>
      <c r="D76" s="14"/>
      <c r="E76" s="14"/>
      <c r="F76" s="14"/>
      <c r="G76" s="14"/>
      <c r="H76" s="14"/>
      <c r="I76" s="14"/>
      <c r="J76" s="14"/>
      <c r="K76" s="13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3"/>
      <c r="W76" s="13"/>
    </row>
    <row r="77">
      <c r="A77" s="14"/>
      <c r="B77" s="13"/>
      <c r="C77" s="14"/>
      <c r="D77" s="14"/>
      <c r="E77" s="14"/>
      <c r="F77" s="14"/>
      <c r="G77" s="14"/>
      <c r="H77" s="14"/>
      <c r="I77" s="14"/>
      <c r="J77" s="14"/>
      <c r="K77" s="13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3"/>
      <c r="W77" s="13"/>
    </row>
    <row r="78">
      <c r="A78" s="14"/>
      <c r="B78" s="13"/>
      <c r="C78" s="14"/>
      <c r="D78" s="14"/>
      <c r="E78" s="14"/>
      <c r="F78" s="14"/>
      <c r="G78" s="14"/>
      <c r="H78" s="14"/>
      <c r="I78" s="14"/>
      <c r="J78" s="14"/>
      <c r="K78" s="13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3"/>
      <c r="W78" s="13"/>
    </row>
    <row r="79">
      <c r="A79" s="14"/>
      <c r="B79" s="13"/>
      <c r="C79" s="14"/>
      <c r="D79" s="14"/>
      <c r="E79" s="14"/>
      <c r="F79" s="14"/>
      <c r="G79" s="14"/>
      <c r="H79" s="14"/>
      <c r="I79" s="14"/>
      <c r="J79" s="14"/>
      <c r="K79" s="13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3"/>
      <c r="W79" s="13"/>
    </row>
    <row r="80">
      <c r="A80" s="14"/>
      <c r="B80" s="13"/>
      <c r="C80" s="14"/>
      <c r="D80" s="14"/>
      <c r="E80" s="14"/>
      <c r="F80" s="14"/>
      <c r="G80" s="14"/>
      <c r="H80" s="14"/>
      <c r="I80" s="14"/>
      <c r="J80" s="14"/>
      <c r="K80" s="13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3"/>
      <c r="W80" s="13"/>
    </row>
    <row r="81">
      <c r="A81" s="14"/>
      <c r="B81" s="13"/>
      <c r="C81" s="14"/>
      <c r="D81" s="14"/>
      <c r="E81" s="14"/>
      <c r="F81" s="14"/>
      <c r="G81" s="14"/>
      <c r="H81" s="14"/>
      <c r="I81" s="14"/>
      <c r="J81" s="14"/>
      <c r="K81" s="13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3"/>
      <c r="W81" s="13"/>
    </row>
    <row r="82">
      <c r="A82" s="14"/>
      <c r="B82" s="13"/>
      <c r="C82" s="14"/>
      <c r="D82" s="14"/>
      <c r="E82" s="14"/>
      <c r="F82" s="14"/>
      <c r="G82" s="14"/>
      <c r="H82" s="14"/>
      <c r="I82" s="14"/>
      <c r="J82" s="14"/>
      <c r="K82" s="13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3"/>
      <c r="W82" s="13"/>
    </row>
    <row r="83">
      <c r="A83" s="14"/>
      <c r="B83" s="13"/>
      <c r="C83" s="14"/>
      <c r="D83" s="14"/>
      <c r="E83" s="14"/>
      <c r="F83" s="14"/>
      <c r="G83" s="14"/>
      <c r="H83" s="14"/>
      <c r="I83" s="14"/>
      <c r="J83" s="14"/>
      <c r="K83" s="13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3"/>
      <c r="W83" s="13"/>
    </row>
    <row r="84">
      <c r="A84" s="14"/>
      <c r="B84" s="13"/>
      <c r="C84" s="14"/>
      <c r="D84" s="14"/>
      <c r="E84" s="14"/>
      <c r="F84" s="14"/>
      <c r="G84" s="14"/>
      <c r="H84" s="14"/>
      <c r="I84" s="14"/>
      <c r="J84" s="14"/>
      <c r="K84" s="13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3"/>
      <c r="W84" s="13"/>
    </row>
    <row r="85">
      <c r="A85" s="14"/>
      <c r="B85" s="13"/>
      <c r="C85" s="14"/>
      <c r="D85" s="14"/>
      <c r="E85" s="14"/>
      <c r="F85" s="14"/>
      <c r="G85" s="14"/>
      <c r="H85" s="14"/>
      <c r="I85" s="14"/>
      <c r="J85" s="14"/>
      <c r="K85" s="13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3"/>
      <c r="W85" s="13"/>
    </row>
    <row r="86">
      <c r="A86" s="14"/>
      <c r="B86" s="13"/>
      <c r="C86" s="14"/>
      <c r="D86" s="14"/>
      <c r="E86" s="14"/>
      <c r="F86" s="14"/>
      <c r="G86" s="14"/>
      <c r="H86" s="14"/>
      <c r="I86" s="14"/>
      <c r="J86" s="14"/>
      <c r="K86" s="13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3"/>
      <c r="W86" s="13"/>
    </row>
    <row r="87">
      <c r="A87" s="14"/>
      <c r="B87" s="13"/>
      <c r="C87" s="14"/>
      <c r="D87" s="14"/>
      <c r="E87" s="14"/>
      <c r="F87" s="14"/>
      <c r="G87" s="14"/>
      <c r="H87" s="14"/>
      <c r="I87" s="14"/>
      <c r="J87" s="14"/>
      <c r="K87" s="13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3"/>
      <c r="W87" s="13"/>
    </row>
    <row r="88">
      <c r="A88" s="14"/>
      <c r="B88" s="13"/>
      <c r="C88" s="14"/>
      <c r="D88" s="14"/>
      <c r="E88" s="14"/>
      <c r="F88" s="14"/>
      <c r="G88" s="14"/>
      <c r="H88" s="14"/>
      <c r="I88" s="14"/>
      <c r="J88" s="14"/>
      <c r="K88" s="13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3"/>
      <c r="W88" s="13"/>
    </row>
    <row r="89">
      <c r="A89" s="14"/>
      <c r="B89" s="13"/>
      <c r="C89" s="14"/>
      <c r="D89" s="14"/>
      <c r="E89" s="14"/>
      <c r="F89" s="14"/>
      <c r="G89" s="14"/>
      <c r="H89" s="14"/>
      <c r="I89" s="14"/>
      <c r="J89" s="14"/>
      <c r="K89" s="13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3"/>
      <c r="W89" s="13"/>
    </row>
    <row r="90">
      <c r="A90" s="14"/>
      <c r="B90" s="13"/>
      <c r="C90" s="14"/>
      <c r="D90" s="14"/>
      <c r="E90" s="14"/>
      <c r="F90" s="14"/>
      <c r="G90" s="14"/>
      <c r="H90" s="14"/>
      <c r="I90" s="14"/>
      <c r="J90" s="14"/>
      <c r="K90" s="13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3"/>
      <c r="W90" s="13"/>
    </row>
    <row r="91">
      <c r="A91" s="14"/>
      <c r="B91" s="13"/>
      <c r="C91" s="14"/>
      <c r="D91" s="14"/>
      <c r="E91" s="14"/>
      <c r="F91" s="14"/>
      <c r="G91" s="14"/>
      <c r="H91" s="14"/>
      <c r="I91" s="14"/>
      <c r="J91" s="14"/>
      <c r="K91" s="13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3"/>
      <c r="W91" s="13"/>
    </row>
    <row r="92">
      <c r="A92" s="14"/>
      <c r="B92" s="13"/>
      <c r="C92" s="14"/>
      <c r="D92" s="14"/>
      <c r="E92" s="14"/>
      <c r="F92" s="14"/>
      <c r="G92" s="14"/>
      <c r="H92" s="14"/>
      <c r="I92" s="14"/>
      <c r="J92" s="14"/>
      <c r="K92" s="13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3"/>
      <c r="W92" s="13"/>
    </row>
    <row r="93">
      <c r="A93" s="14"/>
      <c r="B93" s="13"/>
      <c r="C93" s="14"/>
      <c r="D93" s="14"/>
      <c r="E93" s="14"/>
      <c r="F93" s="14"/>
      <c r="G93" s="14"/>
      <c r="H93" s="14"/>
      <c r="I93" s="14"/>
      <c r="J93" s="14"/>
      <c r="K93" s="13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3"/>
      <c r="W93" s="13"/>
    </row>
    <row r="94">
      <c r="A94" s="14"/>
      <c r="B94" s="13"/>
      <c r="C94" s="14"/>
      <c r="D94" s="14"/>
      <c r="E94" s="14"/>
      <c r="F94" s="14"/>
      <c r="G94" s="14"/>
      <c r="H94" s="14"/>
      <c r="I94" s="14"/>
      <c r="J94" s="14"/>
      <c r="K94" s="13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3"/>
      <c r="W94" s="13"/>
    </row>
    <row r="95">
      <c r="A95" s="14"/>
      <c r="B95" s="13"/>
      <c r="C95" s="14"/>
      <c r="D95" s="14"/>
      <c r="E95" s="14"/>
      <c r="F95" s="14"/>
      <c r="G95" s="14"/>
      <c r="H95" s="14"/>
      <c r="I95" s="14"/>
      <c r="J95" s="14"/>
      <c r="K95" s="13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3"/>
      <c r="W95" s="13"/>
    </row>
    <row r="96">
      <c r="A96" s="14"/>
      <c r="B96" s="13"/>
      <c r="C96" s="14"/>
      <c r="D96" s="14"/>
      <c r="E96" s="14"/>
      <c r="F96" s="14"/>
      <c r="G96" s="14"/>
      <c r="H96" s="14"/>
      <c r="I96" s="14"/>
      <c r="J96" s="14"/>
      <c r="K96" s="13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3"/>
      <c r="W96" s="13"/>
    </row>
    <row r="97">
      <c r="A97" s="14"/>
      <c r="B97" s="13"/>
      <c r="C97" s="14"/>
      <c r="D97" s="14"/>
      <c r="E97" s="14"/>
      <c r="F97" s="14"/>
      <c r="G97" s="14"/>
      <c r="H97" s="14"/>
      <c r="I97" s="14"/>
      <c r="J97" s="14"/>
      <c r="K97" s="13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3"/>
      <c r="W97" s="13"/>
    </row>
    <row r="98">
      <c r="A98" s="14"/>
      <c r="B98" s="13"/>
      <c r="C98" s="14"/>
      <c r="D98" s="14"/>
      <c r="E98" s="14"/>
      <c r="F98" s="14"/>
      <c r="G98" s="14"/>
      <c r="H98" s="14"/>
      <c r="I98" s="14"/>
      <c r="J98" s="14"/>
      <c r="K98" s="13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3"/>
      <c r="W98" s="13"/>
    </row>
    <row r="99">
      <c r="A99" s="14"/>
      <c r="B99" s="13"/>
      <c r="C99" s="14"/>
      <c r="D99" s="14"/>
      <c r="E99" s="14"/>
      <c r="F99" s="14"/>
      <c r="G99" s="14"/>
      <c r="H99" s="14"/>
      <c r="I99" s="14"/>
      <c r="J99" s="14"/>
      <c r="K99" s="13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3"/>
      <c r="W99" s="13"/>
    </row>
    <row r="100">
      <c r="A100" s="14"/>
      <c r="B100" s="13"/>
      <c r="C100" s="14"/>
      <c r="D100" s="14"/>
      <c r="E100" s="14"/>
      <c r="F100" s="14"/>
      <c r="G100" s="14"/>
      <c r="H100" s="14"/>
      <c r="I100" s="14"/>
      <c r="J100" s="14"/>
      <c r="K100" s="13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3"/>
      <c r="W100" s="13"/>
    </row>
    <row r="101">
      <c r="A101" s="14"/>
      <c r="B101" s="13"/>
      <c r="C101" s="14"/>
      <c r="D101" s="14"/>
      <c r="E101" s="14"/>
      <c r="F101" s="14"/>
      <c r="G101" s="14"/>
      <c r="H101" s="14"/>
      <c r="I101" s="14"/>
      <c r="J101" s="14"/>
      <c r="K101" s="13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3"/>
      <c r="W101" s="13"/>
    </row>
    <row r="102">
      <c r="A102" s="14"/>
      <c r="B102" s="13"/>
      <c r="C102" s="14"/>
      <c r="D102" s="14"/>
      <c r="E102" s="14"/>
      <c r="F102" s="14"/>
      <c r="G102" s="14"/>
      <c r="H102" s="14"/>
      <c r="I102" s="14"/>
      <c r="J102" s="14"/>
      <c r="K102" s="13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3"/>
      <c r="W102" s="13"/>
    </row>
    <row r="103">
      <c r="A103" s="14"/>
      <c r="B103" s="13"/>
      <c r="C103" s="14"/>
      <c r="D103" s="14"/>
      <c r="E103" s="14"/>
      <c r="F103" s="14"/>
      <c r="G103" s="14"/>
      <c r="H103" s="14"/>
      <c r="I103" s="14"/>
      <c r="J103" s="14"/>
      <c r="K103" s="13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3"/>
      <c r="W103" s="13"/>
    </row>
    <row r="104">
      <c r="A104" s="14"/>
      <c r="B104" s="13"/>
      <c r="C104" s="14"/>
      <c r="D104" s="14"/>
      <c r="E104" s="14"/>
      <c r="F104" s="14"/>
      <c r="G104" s="14"/>
      <c r="H104" s="14"/>
      <c r="I104" s="14"/>
      <c r="J104" s="14"/>
      <c r="K104" s="13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3"/>
      <c r="W104" s="13"/>
    </row>
    <row r="105">
      <c r="A105" s="14"/>
      <c r="B105" s="13"/>
      <c r="C105" s="14"/>
      <c r="D105" s="14"/>
      <c r="E105" s="14"/>
      <c r="F105" s="14"/>
      <c r="G105" s="14"/>
      <c r="H105" s="14"/>
      <c r="I105" s="14"/>
      <c r="J105" s="14"/>
      <c r="K105" s="13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3"/>
      <c r="W105" s="13"/>
    </row>
    <row r="106">
      <c r="A106" s="14"/>
      <c r="B106" s="13"/>
      <c r="C106" s="14"/>
      <c r="D106" s="14"/>
      <c r="E106" s="14"/>
      <c r="F106" s="14"/>
      <c r="G106" s="14"/>
      <c r="H106" s="14"/>
      <c r="I106" s="14"/>
      <c r="J106" s="14"/>
      <c r="K106" s="13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3"/>
      <c r="W106" s="13"/>
    </row>
    <row r="107">
      <c r="A107" s="14"/>
      <c r="B107" s="13"/>
      <c r="C107" s="14"/>
      <c r="D107" s="14"/>
      <c r="E107" s="14"/>
      <c r="F107" s="14"/>
      <c r="G107" s="14"/>
      <c r="H107" s="14"/>
      <c r="I107" s="14"/>
      <c r="J107" s="14"/>
      <c r="K107" s="13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3"/>
      <c r="W107" s="13"/>
    </row>
    <row r="108">
      <c r="A108" s="14"/>
      <c r="B108" s="13"/>
      <c r="C108" s="14"/>
      <c r="D108" s="14"/>
      <c r="E108" s="14"/>
      <c r="F108" s="14"/>
      <c r="G108" s="14"/>
      <c r="H108" s="14"/>
      <c r="I108" s="14"/>
      <c r="J108" s="14"/>
      <c r="K108" s="13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3"/>
      <c r="W108" s="13"/>
    </row>
    <row r="109">
      <c r="A109" s="14"/>
      <c r="B109" s="13"/>
      <c r="C109" s="14"/>
      <c r="D109" s="14"/>
      <c r="E109" s="14"/>
      <c r="F109" s="14"/>
      <c r="G109" s="14"/>
      <c r="H109" s="14"/>
      <c r="I109" s="14"/>
      <c r="J109" s="14"/>
      <c r="K109" s="13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3"/>
      <c r="W109" s="13"/>
    </row>
    <row r="110">
      <c r="A110" s="14"/>
      <c r="B110" s="13"/>
      <c r="C110" s="14"/>
      <c r="D110" s="14"/>
      <c r="E110" s="14"/>
      <c r="F110" s="14"/>
      <c r="G110" s="14"/>
      <c r="H110" s="14"/>
      <c r="I110" s="14"/>
      <c r="J110" s="14"/>
      <c r="K110" s="13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3"/>
      <c r="W110" s="13"/>
    </row>
    <row r="111">
      <c r="A111" s="14"/>
      <c r="B111" s="13"/>
      <c r="C111" s="14"/>
      <c r="D111" s="14"/>
      <c r="E111" s="14"/>
      <c r="F111" s="14"/>
      <c r="G111" s="14"/>
      <c r="H111" s="14"/>
      <c r="I111" s="14"/>
      <c r="J111" s="14"/>
      <c r="K111" s="13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3"/>
      <c r="W111" s="13"/>
    </row>
    <row r="112">
      <c r="A112" s="14"/>
      <c r="B112" s="13"/>
      <c r="C112" s="14"/>
      <c r="D112" s="14"/>
      <c r="E112" s="14"/>
      <c r="F112" s="14"/>
      <c r="G112" s="14"/>
      <c r="H112" s="14"/>
      <c r="I112" s="14"/>
      <c r="J112" s="14"/>
      <c r="K112" s="13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3"/>
      <c r="W112" s="13"/>
    </row>
    <row r="113">
      <c r="A113" s="14"/>
      <c r="B113" s="13"/>
      <c r="C113" s="14"/>
      <c r="D113" s="14"/>
      <c r="E113" s="14"/>
      <c r="F113" s="14"/>
      <c r="G113" s="14"/>
      <c r="H113" s="14"/>
      <c r="I113" s="14"/>
      <c r="J113" s="14"/>
      <c r="K113" s="13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3"/>
      <c r="W113" s="13"/>
    </row>
    <row r="114">
      <c r="A114" s="14"/>
      <c r="B114" s="13"/>
      <c r="C114" s="14"/>
      <c r="D114" s="14"/>
      <c r="E114" s="14"/>
      <c r="F114" s="14"/>
      <c r="G114" s="14"/>
      <c r="H114" s="14"/>
      <c r="I114" s="14"/>
      <c r="J114" s="14"/>
      <c r="K114" s="13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3"/>
      <c r="W114" s="13"/>
    </row>
    <row r="115">
      <c r="A115" s="14"/>
      <c r="B115" s="13"/>
      <c r="C115" s="14"/>
      <c r="D115" s="14"/>
      <c r="E115" s="14"/>
      <c r="F115" s="14"/>
      <c r="G115" s="14"/>
      <c r="H115" s="14"/>
      <c r="I115" s="14"/>
      <c r="J115" s="14"/>
      <c r="K115" s="13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3"/>
      <c r="W115" s="13"/>
    </row>
    <row r="116">
      <c r="A116" s="14"/>
      <c r="B116" s="13"/>
      <c r="C116" s="14"/>
      <c r="D116" s="14"/>
      <c r="E116" s="14"/>
      <c r="F116" s="14"/>
      <c r="G116" s="14"/>
      <c r="H116" s="14"/>
      <c r="I116" s="14"/>
      <c r="J116" s="14"/>
      <c r="K116" s="13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3"/>
      <c r="W116" s="13"/>
    </row>
    <row r="117">
      <c r="A117" s="14"/>
      <c r="B117" s="13"/>
      <c r="C117" s="14"/>
      <c r="D117" s="14"/>
      <c r="E117" s="14"/>
      <c r="F117" s="14"/>
      <c r="G117" s="14"/>
      <c r="H117" s="14"/>
      <c r="I117" s="14"/>
      <c r="J117" s="14"/>
      <c r="K117" s="13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3"/>
      <c r="W117" s="13"/>
    </row>
    <row r="118">
      <c r="A118" s="14"/>
      <c r="B118" s="13"/>
      <c r="C118" s="14"/>
      <c r="D118" s="14"/>
      <c r="E118" s="14"/>
      <c r="F118" s="14"/>
      <c r="G118" s="14"/>
      <c r="H118" s="14"/>
      <c r="I118" s="14"/>
      <c r="J118" s="14"/>
      <c r="K118" s="13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3"/>
      <c r="W118" s="13"/>
    </row>
    <row r="119">
      <c r="A119" s="14"/>
      <c r="B119" s="13"/>
      <c r="C119" s="14"/>
      <c r="D119" s="14"/>
      <c r="E119" s="14"/>
      <c r="F119" s="14"/>
      <c r="G119" s="14"/>
      <c r="H119" s="14"/>
      <c r="I119" s="14"/>
      <c r="J119" s="14"/>
      <c r="K119" s="13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3"/>
      <c r="W119" s="13"/>
    </row>
    <row r="120">
      <c r="A120" s="14"/>
      <c r="B120" s="13"/>
      <c r="C120" s="14"/>
      <c r="D120" s="14"/>
      <c r="E120" s="14"/>
      <c r="F120" s="14"/>
      <c r="G120" s="14"/>
      <c r="H120" s="14"/>
      <c r="I120" s="14"/>
      <c r="J120" s="14"/>
      <c r="K120" s="13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3"/>
      <c r="W120" s="13"/>
    </row>
    <row r="121">
      <c r="A121" s="14"/>
      <c r="B121" s="13"/>
      <c r="C121" s="14"/>
      <c r="D121" s="14"/>
      <c r="E121" s="14"/>
      <c r="F121" s="14"/>
      <c r="G121" s="14"/>
      <c r="H121" s="14"/>
      <c r="I121" s="14"/>
      <c r="J121" s="14"/>
      <c r="K121" s="13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3"/>
      <c r="W121" s="13"/>
    </row>
    <row r="122">
      <c r="A122" s="14"/>
      <c r="B122" s="13"/>
      <c r="C122" s="14"/>
      <c r="D122" s="14"/>
      <c r="E122" s="14"/>
      <c r="F122" s="14"/>
      <c r="G122" s="14"/>
      <c r="H122" s="14"/>
      <c r="I122" s="14"/>
      <c r="J122" s="14"/>
      <c r="K122" s="13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3"/>
      <c r="W122" s="13"/>
    </row>
    <row r="123">
      <c r="A123" s="14"/>
      <c r="B123" s="13"/>
      <c r="C123" s="14"/>
      <c r="D123" s="14"/>
      <c r="E123" s="14"/>
      <c r="F123" s="14"/>
      <c r="G123" s="14"/>
      <c r="H123" s="14"/>
      <c r="I123" s="14"/>
      <c r="J123" s="14"/>
      <c r="K123" s="13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3"/>
      <c r="W123" s="13"/>
    </row>
    <row r="124">
      <c r="A124" s="14"/>
      <c r="B124" s="13"/>
      <c r="C124" s="14"/>
      <c r="D124" s="14"/>
      <c r="E124" s="14"/>
      <c r="F124" s="14"/>
      <c r="G124" s="14"/>
      <c r="H124" s="14"/>
      <c r="I124" s="14"/>
      <c r="J124" s="14"/>
      <c r="K124" s="13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3"/>
      <c r="W124" s="13"/>
    </row>
    <row r="125">
      <c r="A125" s="14"/>
      <c r="B125" s="13"/>
      <c r="C125" s="14"/>
      <c r="D125" s="14"/>
      <c r="E125" s="14"/>
      <c r="F125" s="14"/>
      <c r="G125" s="14"/>
      <c r="H125" s="14"/>
      <c r="I125" s="14"/>
      <c r="J125" s="14"/>
      <c r="K125" s="13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3"/>
      <c r="W125" s="13"/>
    </row>
    <row r="126">
      <c r="A126" s="14"/>
      <c r="B126" s="13"/>
      <c r="C126" s="14"/>
      <c r="D126" s="14"/>
      <c r="E126" s="14"/>
      <c r="F126" s="14"/>
      <c r="G126" s="14"/>
      <c r="H126" s="14"/>
      <c r="I126" s="14"/>
      <c r="J126" s="14"/>
      <c r="K126" s="13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3"/>
      <c r="W126" s="13"/>
    </row>
    <row r="127">
      <c r="A127" s="14"/>
      <c r="B127" s="13"/>
      <c r="C127" s="14"/>
      <c r="D127" s="14"/>
      <c r="E127" s="14"/>
      <c r="F127" s="14"/>
      <c r="G127" s="14"/>
      <c r="H127" s="14"/>
      <c r="I127" s="14"/>
      <c r="J127" s="14"/>
      <c r="K127" s="13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3"/>
      <c r="W127" s="13"/>
    </row>
    <row r="128">
      <c r="A128" s="14"/>
      <c r="B128" s="13"/>
      <c r="C128" s="14"/>
      <c r="D128" s="14"/>
      <c r="E128" s="14"/>
      <c r="F128" s="14"/>
      <c r="G128" s="14"/>
      <c r="H128" s="14"/>
      <c r="I128" s="14"/>
      <c r="J128" s="14"/>
      <c r="K128" s="13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3"/>
      <c r="W128" s="13"/>
    </row>
    <row r="129">
      <c r="A129" s="14"/>
      <c r="B129" s="13"/>
      <c r="C129" s="14"/>
      <c r="D129" s="14"/>
      <c r="E129" s="14"/>
      <c r="F129" s="14"/>
      <c r="G129" s="14"/>
      <c r="H129" s="14"/>
      <c r="I129" s="14"/>
      <c r="J129" s="14"/>
      <c r="K129" s="13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3"/>
      <c r="W129" s="13"/>
    </row>
    <row r="130">
      <c r="A130" s="14"/>
      <c r="B130" s="13"/>
      <c r="C130" s="14"/>
      <c r="D130" s="14"/>
      <c r="E130" s="14"/>
      <c r="F130" s="14"/>
      <c r="G130" s="14"/>
      <c r="H130" s="14"/>
      <c r="I130" s="14"/>
      <c r="J130" s="14"/>
      <c r="K130" s="13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3"/>
      <c r="W130" s="13"/>
    </row>
    <row r="131">
      <c r="A131" s="14"/>
      <c r="B131" s="13"/>
      <c r="C131" s="14"/>
      <c r="D131" s="14"/>
      <c r="E131" s="14"/>
      <c r="F131" s="14"/>
      <c r="G131" s="14"/>
      <c r="H131" s="14"/>
      <c r="I131" s="14"/>
      <c r="J131" s="14"/>
      <c r="K131" s="13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3"/>
      <c r="W131" s="13"/>
    </row>
    <row r="132">
      <c r="A132" s="14"/>
      <c r="B132" s="13"/>
      <c r="C132" s="14"/>
      <c r="D132" s="14"/>
      <c r="E132" s="14"/>
      <c r="F132" s="14"/>
      <c r="G132" s="14"/>
      <c r="H132" s="14"/>
      <c r="I132" s="14"/>
      <c r="J132" s="14"/>
      <c r="K132" s="13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3"/>
      <c r="W132" s="13"/>
    </row>
    <row r="133">
      <c r="A133" s="14"/>
      <c r="B133" s="13"/>
      <c r="C133" s="14"/>
      <c r="D133" s="14"/>
      <c r="E133" s="14"/>
      <c r="F133" s="14"/>
      <c r="G133" s="14"/>
      <c r="H133" s="14"/>
      <c r="I133" s="14"/>
      <c r="J133" s="14"/>
      <c r="K133" s="13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3"/>
      <c r="W133" s="13"/>
    </row>
    <row r="134">
      <c r="A134" s="14"/>
      <c r="B134" s="13"/>
      <c r="C134" s="14"/>
      <c r="D134" s="14"/>
      <c r="E134" s="14"/>
      <c r="F134" s="14"/>
      <c r="G134" s="14"/>
      <c r="H134" s="14"/>
      <c r="I134" s="14"/>
      <c r="J134" s="14"/>
      <c r="K134" s="13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3"/>
      <c r="W134" s="13"/>
    </row>
    <row r="135">
      <c r="A135" s="14"/>
      <c r="B135" s="13"/>
      <c r="C135" s="14"/>
      <c r="D135" s="14"/>
      <c r="E135" s="14"/>
      <c r="F135" s="14"/>
      <c r="G135" s="14"/>
      <c r="H135" s="14"/>
      <c r="I135" s="14"/>
      <c r="J135" s="14"/>
      <c r="K135" s="13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3"/>
      <c r="W135" s="13"/>
    </row>
    <row r="136">
      <c r="A136" s="14"/>
      <c r="B136" s="13"/>
      <c r="C136" s="14"/>
      <c r="D136" s="14"/>
      <c r="E136" s="14"/>
      <c r="F136" s="14"/>
      <c r="G136" s="14"/>
      <c r="H136" s="14"/>
      <c r="I136" s="14"/>
      <c r="J136" s="14"/>
      <c r="K136" s="13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3"/>
      <c r="W136" s="13"/>
    </row>
    <row r="137">
      <c r="A137" s="14"/>
      <c r="B137" s="13"/>
      <c r="C137" s="14"/>
      <c r="D137" s="14"/>
      <c r="E137" s="14"/>
      <c r="F137" s="14"/>
      <c r="G137" s="14"/>
      <c r="H137" s="14"/>
      <c r="I137" s="14"/>
      <c r="J137" s="14"/>
      <c r="K137" s="13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3"/>
      <c r="W137" s="13"/>
    </row>
    <row r="138">
      <c r="A138" s="14"/>
      <c r="B138" s="13"/>
      <c r="C138" s="14"/>
      <c r="D138" s="14"/>
      <c r="E138" s="14"/>
      <c r="F138" s="14"/>
      <c r="G138" s="14"/>
      <c r="H138" s="14"/>
      <c r="I138" s="14"/>
      <c r="J138" s="14"/>
      <c r="K138" s="13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3"/>
      <c r="W138" s="13"/>
    </row>
    <row r="139">
      <c r="A139" s="14"/>
      <c r="B139" s="13"/>
      <c r="C139" s="14"/>
      <c r="D139" s="14"/>
      <c r="E139" s="14"/>
      <c r="F139" s="14"/>
      <c r="G139" s="14"/>
      <c r="H139" s="14"/>
      <c r="I139" s="14"/>
      <c r="J139" s="14"/>
      <c r="K139" s="13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3"/>
      <c r="W139" s="13"/>
    </row>
    <row r="140">
      <c r="A140" s="14"/>
      <c r="B140" s="13"/>
      <c r="C140" s="14"/>
      <c r="D140" s="14"/>
      <c r="E140" s="14"/>
      <c r="F140" s="14"/>
      <c r="G140" s="14"/>
      <c r="H140" s="14"/>
      <c r="I140" s="14"/>
      <c r="J140" s="14"/>
      <c r="K140" s="13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3"/>
      <c r="W140" s="13"/>
    </row>
    <row r="141">
      <c r="A141" s="14"/>
      <c r="B141" s="13"/>
      <c r="C141" s="14"/>
      <c r="D141" s="14"/>
      <c r="E141" s="14"/>
      <c r="F141" s="14"/>
      <c r="G141" s="14"/>
      <c r="H141" s="14"/>
      <c r="I141" s="14"/>
      <c r="J141" s="14"/>
      <c r="K141" s="13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3"/>
      <c r="W141" s="13"/>
    </row>
    <row r="142">
      <c r="A142" s="14"/>
      <c r="B142" s="13"/>
      <c r="C142" s="14"/>
      <c r="D142" s="14"/>
      <c r="E142" s="14"/>
      <c r="F142" s="14"/>
      <c r="G142" s="14"/>
      <c r="H142" s="14"/>
      <c r="I142" s="14"/>
      <c r="J142" s="14"/>
      <c r="K142" s="13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3"/>
      <c r="W142" s="13"/>
    </row>
    <row r="143">
      <c r="A143" s="14"/>
      <c r="B143" s="13"/>
      <c r="C143" s="14"/>
      <c r="D143" s="14"/>
      <c r="E143" s="14"/>
      <c r="F143" s="14"/>
      <c r="G143" s="14"/>
      <c r="H143" s="14"/>
      <c r="I143" s="14"/>
      <c r="J143" s="14"/>
      <c r="K143" s="13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3"/>
      <c r="W143" s="13"/>
    </row>
    <row r="144">
      <c r="A144" s="14"/>
      <c r="B144" s="13"/>
      <c r="C144" s="14"/>
      <c r="D144" s="14"/>
      <c r="E144" s="14"/>
      <c r="F144" s="14"/>
      <c r="G144" s="14"/>
      <c r="H144" s="14"/>
      <c r="I144" s="14"/>
      <c r="J144" s="14"/>
      <c r="K144" s="13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3"/>
      <c r="W144" s="13"/>
    </row>
    <row r="145">
      <c r="A145" s="14"/>
      <c r="B145" s="13"/>
      <c r="C145" s="14"/>
      <c r="D145" s="14"/>
      <c r="E145" s="14"/>
      <c r="F145" s="14"/>
      <c r="G145" s="14"/>
      <c r="H145" s="14"/>
      <c r="I145" s="14"/>
      <c r="J145" s="14"/>
      <c r="K145" s="13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3"/>
      <c r="W145" s="13"/>
    </row>
    <row r="146">
      <c r="A146" s="14"/>
      <c r="B146" s="13"/>
      <c r="C146" s="14"/>
      <c r="D146" s="14"/>
      <c r="E146" s="14"/>
      <c r="F146" s="14"/>
      <c r="G146" s="14"/>
      <c r="H146" s="14"/>
      <c r="I146" s="14"/>
      <c r="J146" s="14"/>
      <c r="K146" s="13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3"/>
      <c r="W146" s="13"/>
    </row>
    <row r="147">
      <c r="A147" s="14"/>
      <c r="B147" s="13"/>
      <c r="C147" s="14"/>
      <c r="D147" s="14"/>
      <c r="E147" s="14"/>
      <c r="F147" s="14"/>
      <c r="G147" s="14"/>
      <c r="H147" s="14"/>
      <c r="I147" s="14"/>
      <c r="J147" s="14"/>
      <c r="K147" s="13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3"/>
      <c r="W147" s="13"/>
    </row>
    <row r="148">
      <c r="A148" s="14"/>
      <c r="B148" s="13"/>
      <c r="C148" s="14"/>
      <c r="D148" s="14"/>
      <c r="E148" s="14"/>
      <c r="F148" s="14"/>
      <c r="G148" s="14"/>
      <c r="H148" s="14"/>
      <c r="I148" s="14"/>
      <c r="J148" s="14"/>
      <c r="K148" s="13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3"/>
      <c r="W148" s="13"/>
    </row>
    <row r="149">
      <c r="A149" s="14"/>
      <c r="B149" s="13"/>
      <c r="C149" s="14"/>
      <c r="D149" s="14"/>
      <c r="E149" s="14"/>
      <c r="F149" s="14"/>
      <c r="G149" s="14"/>
      <c r="H149" s="14"/>
      <c r="I149" s="14"/>
      <c r="J149" s="14"/>
      <c r="K149" s="13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3"/>
      <c r="W149" s="13"/>
    </row>
    <row r="150">
      <c r="A150" s="14"/>
      <c r="B150" s="13"/>
      <c r="C150" s="14"/>
      <c r="D150" s="14"/>
      <c r="E150" s="14"/>
      <c r="F150" s="14"/>
      <c r="G150" s="14"/>
      <c r="H150" s="14"/>
      <c r="I150" s="14"/>
      <c r="J150" s="14"/>
      <c r="K150" s="13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3"/>
      <c r="W150" s="13"/>
    </row>
    <row r="151">
      <c r="A151" s="14"/>
      <c r="B151" s="13"/>
      <c r="C151" s="14"/>
      <c r="D151" s="14"/>
      <c r="E151" s="14"/>
      <c r="F151" s="14"/>
      <c r="G151" s="14"/>
      <c r="H151" s="14"/>
      <c r="I151" s="14"/>
      <c r="J151" s="14"/>
      <c r="K151" s="13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3"/>
      <c r="W151" s="13"/>
    </row>
    <row r="152">
      <c r="A152" s="14"/>
      <c r="B152" s="13"/>
      <c r="C152" s="14"/>
      <c r="D152" s="14"/>
      <c r="E152" s="14"/>
      <c r="F152" s="14"/>
      <c r="G152" s="14"/>
      <c r="H152" s="14"/>
      <c r="I152" s="14"/>
      <c r="J152" s="14"/>
      <c r="K152" s="13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3"/>
      <c r="W152" s="13"/>
    </row>
    <row r="153">
      <c r="A153" s="14"/>
      <c r="B153" s="13"/>
      <c r="C153" s="14"/>
      <c r="D153" s="14"/>
      <c r="E153" s="14"/>
      <c r="F153" s="14"/>
      <c r="G153" s="14"/>
      <c r="H153" s="14"/>
      <c r="I153" s="14"/>
      <c r="J153" s="14"/>
      <c r="K153" s="13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3"/>
      <c r="W153" s="13"/>
    </row>
    <row r="154">
      <c r="A154" s="14"/>
      <c r="B154" s="13"/>
      <c r="C154" s="14"/>
      <c r="D154" s="14"/>
      <c r="E154" s="14"/>
      <c r="F154" s="14"/>
      <c r="G154" s="14"/>
      <c r="H154" s="14"/>
      <c r="I154" s="14"/>
      <c r="J154" s="14"/>
      <c r="K154" s="13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3"/>
      <c r="W154" s="13"/>
    </row>
    <row r="155">
      <c r="A155" s="14"/>
      <c r="B155" s="13"/>
      <c r="C155" s="14"/>
      <c r="D155" s="14"/>
      <c r="E155" s="14"/>
      <c r="F155" s="14"/>
      <c r="G155" s="14"/>
      <c r="H155" s="14"/>
      <c r="I155" s="14"/>
      <c r="J155" s="14"/>
      <c r="K155" s="13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3"/>
      <c r="W155" s="13"/>
    </row>
    <row r="156">
      <c r="A156" s="14"/>
      <c r="B156" s="13"/>
      <c r="C156" s="14"/>
      <c r="D156" s="14"/>
      <c r="E156" s="14"/>
      <c r="F156" s="14"/>
      <c r="G156" s="14"/>
      <c r="H156" s="14"/>
      <c r="I156" s="14"/>
      <c r="J156" s="14"/>
      <c r="K156" s="13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3"/>
      <c r="W156" s="13"/>
    </row>
    <row r="157">
      <c r="A157" s="14"/>
      <c r="B157" s="13"/>
      <c r="C157" s="14"/>
      <c r="D157" s="14"/>
      <c r="E157" s="14"/>
      <c r="F157" s="14"/>
      <c r="G157" s="14"/>
      <c r="H157" s="14"/>
      <c r="I157" s="14"/>
      <c r="J157" s="14"/>
      <c r="K157" s="13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3"/>
      <c r="W157" s="13"/>
    </row>
    <row r="158">
      <c r="A158" s="14"/>
      <c r="B158" s="13"/>
      <c r="C158" s="14"/>
      <c r="D158" s="14"/>
      <c r="E158" s="14"/>
      <c r="F158" s="14"/>
      <c r="G158" s="14"/>
      <c r="H158" s="14"/>
      <c r="I158" s="14"/>
      <c r="J158" s="14"/>
      <c r="K158" s="13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3"/>
      <c r="W158" s="13"/>
    </row>
    <row r="159">
      <c r="A159" s="14"/>
      <c r="B159" s="13"/>
      <c r="C159" s="14"/>
      <c r="D159" s="14"/>
      <c r="E159" s="14"/>
      <c r="F159" s="14"/>
      <c r="G159" s="14"/>
      <c r="H159" s="14"/>
      <c r="I159" s="14"/>
      <c r="J159" s="14"/>
      <c r="K159" s="13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3"/>
      <c r="W159" s="13"/>
    </row>
    <row r="160">
      <c r="A160" s="14"/>
      <c r="B160" s="13"/>
      <c r="C160" s="14"/>
      <c r="D160" s="14"/>
      <c r="E160" s="14"/>
      <c r="F160" s="14"/>
      <c r="G160" s="14"/>
      <c r="H160" s="14"/>
      <c r="I160" s="14"/>
      <c r="J160" s="14"/>
      <c r="K160" s="13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3"/>
      <c r="W160" s="13"/>
    </row>
    <row r="161">
      <c r="A161" s="14"/>
      <c r="B161" s="13"/>
      <c r="C161" s="14"/>
      <c r="D161" s="14"/>
      <c r="E161" s="14"/>
      <c r="F161" s="14"/>
      <c r="G161" s="14"/>
      <c r="H161" s="14"/>
      <c r="I161" s="14"/>
      <c r="J161" s="14"/>
      <c r="K161" s="13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3"/>
      <c r="W161" s="13"/>
    </row>
    <row r="162">
      <c r="A162" s="14"/>
      <c r="B162" s="13"/>
      <c r="C162" s="14"/>
      <c r="D162" s="14"/>
      <c r="E162" s="14"/>
      <c r="F162" s="14"/>
      <c r="G162" s="14"/>
      <c r="H162" s="14"/>
      <c r="I162" s="14"/>
      <c r="J162" s="14"/>
      <c r="K162" s="13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3"/>
      <c r="W162" s="13"/>
    </row>
    <row r="163">
      <c r="A163" s="14"/>
      <c r="B163" s="13"/>
      <c r="C163" s="14"/>
      <c r="D163" s="14"/>
      <c r="E163" s="14"/>
      <c r="F163" s="14"/>
      <c r="G163" s="14"/>
      <c r="H163" s="14"/>
      <c r="I163" s="14"/>
      <c r="J163" s="14"/>
      <c r="K163" s="13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3"/>
      <c r="W163" s="13"/>
    </row>
    <row r="164">
      <c r="A164" s="14"/>
      <c r="B164" s="13"/>
      <c r="C164" s="14"/>
      <c r="D164" s="14"/>
      <c r="E164" s="14"/>
      <c r="F164" s="14"/>
      <c r="G164" s="14"/>
      <c r="H164" s="14"/>
      <c r="I164" s="14"/>
      <c r="J164" s="14"/>
      <c r="K164" s="13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3"/>
      <c r="W164" s="13"/>
    </row>
    <row r="165">
      <c r="A165" s="14"/>
      <c r="B165" s="13"/>
      <c r="C165" s="14"/>
      <c r="D165" s="14"/>
      <c r="E165" s="14"/>
      <c r="F165" s="14"/>
      <c r="G165" s="14"/>
      <c r="H165" s="14"/>
      <c r="I165" s="14"/>
      <c r="J165" s="14"/>
      <c r="K165" s="13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3"/>
      <c r="W165" s="13"/>
    </row>
    <row r="166">
      <c r="A166" s="14"/>
      <c r="B166" s="13"/>
      <c r="C166" s="14"/>
      <c r="D166" s="14"/>
      <c r="E166" s="14"/>
      <c r="F166" s="14"/>
      <c r="G166" s="14"/>
      <c r="H166" s="14"/>
      <c r="I166" s="14"/>
      <c r="J166" s="14"/>
      <c r="K166" s="13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3"/>
      <c r="W166" s="13"/>
    </row>
    <row r="167">
      <c r="A167" s="14"/>
      <c r="B167" s="13"/>
      <c r="C167" s="14"/>
      <c r="D167" s="14"/>
      <c r="E167" s="14"/>
      <c r="F167" s="14"/>
      <c r="G167" s="14"/>
      <c r="H167" s="14"/>
      <c r="I167" s="14"/>
      <c r="J167" s="14"/>
      <c r="K167" s="13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3"/>
      <c r="W167" s="13"/>
    </row>
    <row r="168">
      <c r="A168" s="14"/>
      <c r="B168" s="13"/>
      <c r="C168" s="14"/>
      <c r="D168" s="14"/>
      <c r="E168" s="14"/>
      <c r="F168" s="14"/>
      <c r="G168" s="14"/>
      <c r="H168" s="14"/>
      <c r="I168" s="14"/>
      <c r="J168" s="14"/>
      <c r="K168" s="13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3"/>
      <c r="W168" s="13"/>
    </row>
    <row r="169">
      <c r="A169" s="14"/>
      <c r="B169" s="13"/>
      <c r="C169" s="14"/>
      <c r="D169" s="14"/>
      <c r="E169" s="14"/>
      <c r="F169" s="14"/>
      <c r="G169" s="14"/>
      <c r="H169" s="14"/>
      <c r="I169" s="14"/>
      <c r="J169" s="14"/>
      <c r="K169" s="13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3"/>
      <c r="W169" s="13"/>
    </row>
    <row r="170">
      <c r="A170" s="14"/>
      <c r="B170" s="13"/>
      <c r="C170" s="14"/>
      <c r="D170" s="14"/>
      <c r="E170" s="14"/>
      <c r="F170" s="14"/>
      <c r="G170" s="14"/>
      <c r="H170" s="14"/>
      <c r="I170" s="14"/>
      <c r="J170" s="14"/>
      <c r="K170" s="13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3"/>
      <c r="W170" s="13"/>
    </row>
    <row r="171">
      <c r="A171" s="14"/>
      <c r="B171" s="13"/>
      <c r="C171" s="14"/>
      <c r="D171" s="14"/>
      <c r="E171" s="14"/>
      <c r="F171" s="14"/>
      <c r="G171" s="14"/>
      <c r="H171" s="14"/>
      <c r="I171" s="14"/>
      <c r="J171" s="14"/>
      <c r="K171" s="13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3"/>
      <c r="W171" s="13"/>
    </row>
    <row r="172">
      <c r="A172" s="14"/>
      <c r="B172" s="13"/>
      <c r="C172" s="14"/>
      <c r="D172" s="14"/>
      <c r="E172" s="14"/>
      <c r="F172" s="14"/>
      <c r="G172" s="14"/>
      <c r="H172" s="14"/>
      <c r="I172" s="14"/>
      <c r="J172" s="14"/>
      <c r="K172" s="13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3"/>
      <c r="W172" s="13"/>
    </row>
    <row r="173">
      <c r="A173" s="14"/>
      <c r="B173" s="13"/>
      <c r="C173" s="14"/>
      <c r="D173" s="14"/>
      <c r="E173" s="14"/>
      <c r="F173" s="14"/>
      <c r="G173" s="14"/>
      <c r="H173" s="14"/>
      <c r="I173" s="14"/>
      <c r="J173" s="14"/>
      <c r="K173" s="13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3"/>
      <c r="W173" s="13"/>
    </row>
    <row r="174">
      <c r="A174" s="14"/>
      <c r="B174" s="13"/>
      <c r="C174" s="14"/>
      <c r="D174" s="14"/>
      <c r="E174" s="14"/>
      <c r="F174" s="14"/>
      <c r="G174" s="14"/>
      <c r="H174" s="14"/>
      <c r="I174" s="14"/>
      <c r="J174" s="14"/>
      <c r="K174" s="13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3"/>
      <c r="W174" s="13"/>
    </row>
    <row r="175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3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3"/>
      <c r="W175" s="13"/>
    </row>
    <row r="176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3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3"/>
      <c r="W176" s="13"/>
    </row>
    <row r="177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3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3"/>
      <c r="W177" s="13"/>
    </row>
    <row r="178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3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3"/>
      <c r="W178" s="13"/>
    </row>
    <row r="179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3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3"/>
      <c r="W179" s="13"/>
    </row>
    <row r="180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3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3"/>
      <c r="W180" s="13"/>
    </row>
    <row r="18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3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3"/>
      <c r="W181" s="13"/>
    </row>
    <row r="182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3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3"/>
      <c r="W182" s="13"/>
    </row>
    <row r="183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3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3"/>
      <c r="W183" s="13"/>
    </row>
    <row r="184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3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3"/>
      <c r="W184" s="13"/>
    </row>
    <row r="185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3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3"/>
      <c r="W185" s="13"/>
    </row>
    <row r="186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3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3"/>
      <c r="W186" s="13"/>
    </row>
    <row r="187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3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3"/>
      <c r="W187" s="13"/>
    </row>
    <row r="188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3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3"/>
      <c r="W188" s="13"/>
    </row>
    <row r="189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3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3"/>
      <c r="W189" s="13"/>
    </row>
    <row r="190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3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3"/>
    </row>
    <row r="19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3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3"/>
      <c r="W191" s="13"/>
    </row>
    <row r="192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3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3"/>
      <c r="W192" s="13"/>
    </row>
    <row r="193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3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3"/>
      <c r="W193" s="13"/>
    </row>
    <row r="194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3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3"/>
      <c r="W194" s="13"/>
    </row>
    <row r="195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3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3"/>
      <c r="W195" s="13"/>
    </row>
    <row r="196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3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3"/>
      <c r="W196" s="13"/>
    </row>
    <row r="197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3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3"/>
      <c r="W197" s="13"/>
    </row>
    <row r="198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3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3"/>
      <c r="W198" s="13"/>
    </row>
    <row r="199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3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3"/>
      <c r="W199" s="13"/>
    </row>
    <row r="200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3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3"/>
      <c r="W200" s="13"/>
    </row>
    <row r="20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3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3"/>
      <c r="W201" s="13"/>
    </row>
    <row r="202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3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3"/>
      <c r="W202" s="13"/>
    </row>
    <row r="203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3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3"/>
      <c r="W203" s="13"/>
    </row>
    <row r="204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3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3"/>
    </row>
    <row r="205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3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3"/>
    </row>
    <row r="206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3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3"/>
      <c r="W206" s="13"/>
    </row>
    <row r="207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3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3"/>
    </row>
    <row r="208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3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3"/>
      <c r="W208" s="13"/>
    </row>
    <row r="209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3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3"/>
      <c r="W209" s="13"/>
    </row>
    <row r="210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3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3"/>
      <c r="W210" s="13"/>
    </row>
    <row r="21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3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3"/>
      <c r="W211" s="13"/>
    </row>
    <row r="212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3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3"/>
      <c r="W212" s="13"/>
    </row>
    <row r="213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3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3"/>
      <c r="W213" s="13"/>
    </row>
    <row r="214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3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3"/>
      <c r="W214" s="13"/>
    </row>
    <row r="215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3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3"/>
      <c r="W215" s="13"/>
    </row>
    <row r="216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3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3"/>
      <c r="W216" s="13"/>
    </row>
    <row r="217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3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3"/>
      <c r="W217" s="13"/>
    </row>
    <row r="218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3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3"/>
      <c r="W218" s="13"/>
    </row>
    <row r="219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3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3"/>
      <c r="W219" s="13"/>
    </row>
    <row r="220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3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3"/>
      <c r="W220" s="13"/>
    </row>
    <row r="22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3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3"/>
      <c r="W221" s="13"/>
    </row>
    <row r="222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3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3"/>
      <c r="W222" s="13"/>
    </row>
    <row r="223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3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3"/>
      <c r="W223" s="13"/>
    </row>
    <row r="224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3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3"/>
      <c r="W224" s="13"/>
    </row>
    <row r="225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3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3"/>
      <c r="W225" s="13"/>
    </row>
    <row r="226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3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3"/>
      <c r="W226" s="13"/>
    </row>
    <row r="227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3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3"/>
      <c r="W227" s="13"/>
    </row>
    <row r="228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3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3"/>
      <c r="W228" s="13"/>
    </row>
    <row r="229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3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3"/>
      <c r="W229" s="13"/>
    </row>
    <row r="230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3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3"/>
      <c r="W230" s="13"/>
    </row>
    <row r="23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3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3"/>
      <c r="W231" s="13"/>
    </row>
    <row r="232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3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3"/>
      <c r="W232" s="13"/>
    </row>
    <row r="233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3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3"/>
      <c r="W233" s="13"/>
    </row>
    <row r="234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3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3"/>
      <c r="W234" s="13"/>
    </row>
    <row r="235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3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3"/>
      <c r="W235" s="13"/>
    </row>
    <row r="236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3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3"/>
      <c r="W236" s="13"/>
    </row>
    <row r="237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3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3"/>
      <c r="W237" s="13"/>
    </row>
    <row r="238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3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3"/>
      <c r="W238" s="13"/>
    </row>
    <row r="239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3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3"/>
      <c r="W239" s="13"/>
    </row>
    <row r="240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3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3"/>
      <c r="W240" s="13"/>
    </row>
    <row r="24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3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3"/>
      <c r="W241" s="13"/>
    </row>
    <row r="242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3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3"/>
      <c r="W242" s="13"/>
    </row>
    <row r="243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3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3"/>
      <c r="W243" s="13"/>
    </row>
    <row r="244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3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3"/>
      <c r="W244" s="13"/>
    </row>
    <row r="245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3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3"/>
      <c r="W245" s="13"/>
    </row>
    <row r="246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3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3"/>
      <c r="W246" s="13"/>
    </row>
    <row r="247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3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3"/>
      <c r="W247" s="13"/>
    </row>
    <row r="248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3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3"/>
      <c r="W248" s="13"/>
    </row>
    <row r="249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3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3"/>
      <c r="W249" s="13"/>
    </row>
    <row r="250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3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3"/>
      <c r="W250" s="13"/>
    </row>
    <row r="25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3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3"/>
      <c r="W251" s="13"/>
    </row>
    <row r="252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3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3"/>
      <c r="W252" s="13"/>
    </row>
    <row r="253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3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3"/>
      <c r="W253" s="13"/>
    </row>
    <row r="254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3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3"/>
      <c r="W254" s="13"/>
    </row>
    <row r="255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3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3"/>
      <c r="W255" s="13"/>
    </row>
    <row r="256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3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3"/>
      <c r="W256" s="13"/>
    </row>
    <row r="257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3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3"/>
      <c r="W257" s="13"/>
    </row>
    <row r="258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3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3"/>
      <c r="W258" s="13"/>
    </row>
    <row r="259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3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3"/>
      <c r="W259" s="13"/>
    </row>
    <row r="260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3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3"/>
      <c r="W260" s="13"/>
    </row>
    <row r="26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3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3"/>
      <c r="W261" s="13"/>
    </row>
    <row r="262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3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3"/>
      <c r="W262" s="13"/>
    </row>
    <row r="263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3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3"/>
      <c r="W263" s="13"/>
    </row>
    <row r="264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3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3"/>
      <c r="W264" s="13"/>
    </row>
    <row r="265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3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3"/>
      <c r="W265" s="13"/>
    </row>
    <row r="266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3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3"/>
      <c r="W266" s="13"/>
    </row>
    <row r="267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3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3"/>
      <c r="W267" s="13"/>
    </row>
    <row r="268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3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3"/>
      <c r="W268" s="13"/>
    </row>
    <row r="269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3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3"/>
      <c r="W269" s="13"/>
    </row>
    <row r="270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3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3"/>
      <c r="W270" s="13"/>
    </row>
    <row r="27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3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3"/>
      <c r="W271" s="13"/>
    </row>
    <row r="272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3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3"/>
      <c r="W272" s="13"/>
    </row>
    <row r="273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3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3"/>
      <c r="W273" s="13"/>
    </row>
    <row r="274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3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3"/>
      <c r="W274" s="13"/>
    </row>
    <row r="275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3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3"/>
      <c r="W275" s="13"/>
    </row>
    <row r="276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3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3"/>
      <c r="W276" s="13"/>
    </row>
    <row r="277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3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3"/>
      <c r="W277" s="13"/>
    </row>
    <row r="278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3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3"/>
      <c r="W278" s="13"/>
    </row>
    <row r="279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3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3"/>
      <c r="W279" s="13"/>
    </row>
    <row r="280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3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3"/>
      <c r="W280" s="13"/>
    </row>
    <row r="28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3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3"/>
      <c r="W281" s="13"/>
    </row>
    <row r="282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3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3"/>
      <c r="W282" s="13"/>
    </row>
    <row r="283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3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3"/>
      <c r="W283" s="13"/>
    </row>
    <row r="284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3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3"/>
      <c r="W284" s="13"/>
    </row>
    <row r="285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3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3"/>
      <c r="W285" s="13"/>
    </row>
    <row r="286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3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3"/>
      <c r="W286" s="13"/>
    </row>
    <row r="287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3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3"/>
      <c r="W287" s="13"/>
    </row>
    <row r="288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3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3"/>
      <c r="W288" s="13"/>
    </row>
    <row r="289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3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3"/>
      <c r="W289" s="13"/>
    </row>
    <row r="290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3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3"/>
      <c r="W290" s="13"/>
    </row>
    <row r="29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3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3"/>
      <c r="W291" s="13"/>
    </row>
    <row r="292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3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3"/>
      <c r="W292" s="13"/>
    </row>
    <row r="293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3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3"/>
      <c r="W293" s="13"/>
    </row>
    <row r="294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3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3"/>
      <c r="W294" s="13"/>
    </row>
    <row r="295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3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3"/>
      <c r="W295" s="13"/>
    </row>
    <row r="296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3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3"/>
      <c r="W296" s="13"/>
    </row>
    <row r="297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3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3"/>
      <c r="W297" s="13"/>
    </row>
    <row r="298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3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3"/>
      <c r="W298" s="13"/>
    </row>
    <row r="299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3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3"/>
      <c r="W299" s="13"/>
    </row>
    <row r="300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3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3"/>
      <c r="W300" s="13"/>
    </row>
    <row r="30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3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3"/>
      <c r="W301" s="13"/>
    </row>
    <row r="302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3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3"/>
      <c r="W302" s="13"/>
    </row>
    <row r="303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3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3"/>
      <c r="W303" s="13"/>
    </row>
    <row r="304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3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3"/>
      <c r="W304" s="13"/>
    </row>
    <row r="305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3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3"/>
      <c r="W305" s="13"/>
    </row>
    <row r="306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3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3"/>
      <c r="W306" s="13"/>
    </row>
    <row r="307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3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3"/>
      <c r="W307" s="13"/>
    </row>
    <row r="308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3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3"/>
      <c r="W308" s="13"/>
    </row>
    <row r="309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3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3"/>
      <c r="W309" s="13"/>
    </row>
    <row r="310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3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3"/>
      <c r="W310" s="13"/>
    </row>
    <row r="31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3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3"/>
      <c r="W311" s="13"/>
    </row>
    <row r="312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3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3"/>
      <c r="W312" s="13"/>
    </row>
    <row r="313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3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3"/>
      <c r="W313" s="13"/>
    </row>
    <row r="314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3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3"/>
      <c r="W314" s="13"/>
    </row>
    <row r="315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3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3"/>
      <c r="W315" s="13"/>
    </row>
    <row r="316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3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3"/>
      <c r="W316" s="13"/>
    </row>
    <row r="317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3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3"/>
      <c r="W317" s="13"/>
    </row>
    <row r="318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3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3"/>
      <c r="W318" s="13"/>
    </row>
    <row r="319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3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3"/>
      <c r="W319" s="13"/>
    </row>
    <row r="320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3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3"/>
      <c r="W320" s="13"/>
    </row>
    <row r="32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3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3"/>
      <c r="W321" s="13"/>
    </row>
    <row r="322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3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3"/>
      <c r="W322" s="13"/>
    </row>
    <row r="323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3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3"/>
      <c r="W323" s="13"/>
    </row>
    <row r="324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3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3"/>
      <c r="W324" s="13"/>
    </row>
    <row r="325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3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3"/>
      <c r="W325" s="13"/>
    </row>
    <row r="326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3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3"/>
      <c r="W326" s="13"/>
    </row>
    <row r="327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3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3"/>
      <c r="W327" s="13"/>
    </row>
    <row r="328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3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3"/>
      <c r="W328" s="13"/>
    </row>
    <row r="329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3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3"/>
      <c r="W329" s="13"/>
    </row>
    <row r="330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3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3"/>
      <c r="W330" s="13"/>
    </row>
    <row r="33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3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3"/>
      <c r="W331" s="13"/>
    </row>
    <row r="332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3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3"/>
      <c r="W332" s="13"/>
    </row>
    <row r="333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3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3"/>
      <c r="W333" s="13"/>
    </row>
    <row r="334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3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3"/>
      <c r="W334" s="13"/>
    </row>
    <row r="335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3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3"/>
      <c r="W335" s="13"/>
    </row>
    <row r="336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3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3"/>
      <c r="W336" s="13"/>
    </row>
    <row r="337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3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3"/>
      <c r="W337" s="13"/>
    </row>
    <row r="338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3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3"/>
      <c r="W338" s="13"/>
    </row>
    <row r="339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3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3"/>
      <c r="W339" s="13"/>
    </row>
    <row r="340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3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3"/>
      <c r="W340" s="13"/>
    </row>
    <row r="34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3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3"/>
      <c r="W341" s="13"/>
    </row>
    <row r="342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3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3"/>
      <c r="W342" s="13"/>
    </row>
    <row r="343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3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3"/>
      <c r="W343" s="13"/>
    </row>
    <row r="344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3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3"/>
      <c r="W344" s="13"/>
    </row>
    <row r="345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3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3"/>
      <c r="W345" s="13"/>
    </row>
    <row r="346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3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3"/>
      <c r="W346" s="13"/>
    </row>
    <row r="347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3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3"/>
      <c r="W347" s="13"/>
    </row>
    <row r="348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3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3"/>
      <c r="W348" s="13"/>
    </row>
    <row r="349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3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3"/>
      <c r="W349" s="13"/>
    </row>
    <row r="350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3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3"/>
      <c r="W350" s="13"/>
    </row>
    <row r="35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3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3"/>
      <c r="W351" s="13"/>
    </row>
    <row r="352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3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3"/>
      <c r="W352" s="13"/>
    </row>
    <row r="353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3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3"/>
      <c r="W353" s="13"/>
    </row>
    <row r="354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3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3"/>
      <c r="W354" s="13"/>
    </row>
    <row r="355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3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3"/>
      <c r="W355" s="13"/>
    </row>
    <row r="356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3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3"/>
      <c r="W356" s="13"/>
    </row>
    <row r="357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3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3"/>
      <c r="W357" s="13"/>
    </row>
    <row r="358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3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3"/>
      <c r="W358" s="13"/>
    </row>
    <row r="359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3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3"/>
      <c r="W359" s="13"/>
    </row>
    <row r="360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3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3"/>
      <c r="W360" s="13"/>
    </row>
    <row r="36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3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3"/>
      <c r="W361" s="13"/>
    </row>
    <row r="362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3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3"/>
      <c r="W362" s="13"/>
    </row>
    <row r="363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3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3"/>
      <c r="W363" s="13"/>
    </row>
    <row r="364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3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3"/>
      <c r="W364" s="13"/>
    </row>
    <row r="365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3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3"/>
      <c r="W365" s="13"/>
    </row>
    <row r="366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3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3"/>
      <c r="W366" s="13"/>
    </row>
    <row r="367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3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3"/>
      <c r="W367" s="13"/>
    </row>
    <row r="368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3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3"/>
      <c r="W368" s="13"/>
    </row>
    <row r="369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3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3"/>
      <c r="W369" s="13"/>
    </row>
    <row r="370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3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3"/>
      <c r="W370" s="13"/>
    </row>
    <row r="37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3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3"/>
      <c r="W371" s="13"/>
    </row>
    <row r="372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3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3"/>
      <c r="W372" s="13"/>
    </row>
    <row r="373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3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3"/>
      <c r="W373" s="13"/>
    </row>
    <row r="374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3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3"/>
      <c r="W374" s="13"/>
    </row>
    <row r="375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3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3"/>
      <c r="W375" s="13"/>
    </row>
    <row r="376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3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3"/>
      <c r="W376" s="13"/>
    </row>
    <row r="377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3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3"/>
      <c r="W377" s="13"/>
    </row>
    <row r="378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3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3"/>
      <c r="W378" s="13"/>
    </row>
    <row r="379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3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3"/>
      <c r="W379" s="13"/>
    </row>
    <row r="380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3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3"/>
      <c r="W380" s="13"/>
    </row>
    <row r="38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3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3"/>
      <c r="W381" s="13"/>
    </row>
    <row r="382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3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3"/>
      <c r="W382" s="13"/>
    </row>
    <row r="383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3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3"/>
      <c r="W383" s="13"/>
    </row>
    <row r="384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3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3"/>
      <c r="W384" s="13"/>
    </row>
    <row r="385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3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3"/>
      <c r="W385" s="13"/>
    </row>
    <row r="386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3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3"/>
      <c r="W386" s="13"/>
    </row>
    <row r="387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3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3"/>
      <c r="W387" s="13"/>
    </row>
    <row r="388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3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3"/>
      <c r="W388" s="13"/>
    </row>
    <row r="389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3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3"/>
      <c r="W389" s="13"/>
    </row>
    <row r="390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3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3"/>
      <c r="W390" s="13"/>
    </row>
    <row r="39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3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3"/>
      <c r="W391" s="13"/>
    </row>
    <row r="392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3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3"/>
      <c r="W392" s="13"/>
    </row>
    <row r="393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3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3"/>
      <c r="W393" s="13"/>
    </row>
    <row r="394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3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3"/>
      <c r="W394" s="13"/>
    </row>
    <row r="395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3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3"/>
      <c r="W395" s="13"/>
    </row>
    <row r="396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3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3"/>
      <c r="W396" s="13"/>
    </row>
    <row r="397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3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3"/>
      <c r="W397" s="13"/>
    </row>
    <row r="398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3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3"/>
      <c r="W398" s="13"/>
    </row>
    <row r="399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3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3"/>
      <c r="W399" s="13"/>
    </row>
    <row r="400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3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3"/>
      <c r="W400" s="13"/>
    </row>
    <row r="40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3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3"/>
      <c r="W401" s="13"/>
    </row>
    <row r="402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3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3"/>
      <c r="W402" s="13"/>
    </row>
    <row r="403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3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3"/>
      <c r="W403" s="13"/>
    </row>
    <row r="404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3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3"/>
      <c r="W404" s="13"/>
    </row>
    <row r="405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3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3"/>
      <c r="W405" s="13"/>
    </row>
    <row r="406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3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3"/>
      <c r="W406" s="13"/>
    </row>
    <row r="407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3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3"/>
      <c r="W407" s="13"/>
    </row>
    <row r="408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3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3"/>
      <c r="W408" s="13"/>
    </row>
    <row r="409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3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3"/>
      <c r="W409" s="13"/>
    </row>
    <row r="410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3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3"/>
      <c r="W410" s="13"/>
    </row>
    <row r="41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3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3"/>
      <c r="W411" s="13"/>
    </row>
    <row r="412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3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3"/>
      <c r="W412" s="13"/>
    </row>
    <row r="413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3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3"/>
      <c r="W413" s="13"/>
    </row>
    <row r="414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3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3"/>
      <c r="W414" s="13"/>
    </row>
    <row r="415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3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3"/>
      <c r="W415" s="13"/>
    </row>
    <row r="416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3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3"/>
      <c r="W416" s="13"/>
    </row>
    <row r="417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3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3"/>
      <c r="W417" s="13"/>
    </row>
    <row r="418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3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3"/>
      <c r="W418" s="13"/>
    </row>
    <row r="419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3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3"/>
      <c r="W419" s="13"/>
    </row>
    <row r="420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3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3"/>
      <c r="W420" s="13"/>
    </row>
    <row r="42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3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3"/>
      <c r="W421" s="13"/>
    </row>
    <row r="422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3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3"/>
      <c r="W422" s="13"/>
    </row>
    <row r="423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3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3"/>
      <c r="W423" s="13"/>
    </row>
    <row r="424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3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3"/>
      <c r="W424" s="13"/>
    </row>
    <row r="425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3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3"/>
      <c r="W425" s="13"/>
    </row>
    <row r="426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3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3"/>
      <c r="W426" s="13"/>
    </row>
    <row r="427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3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3"/>
      <c r="W427" s="13"/>
    </row>
    <row r="428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3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3"/>
      <c r="W428" s="13"/>
    </row>
    <row r="429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3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3"/>
      <c r="W429" s="13"/>
    </row>
    <row r="430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3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3"/>
      <c r="W430" s="13"/>
    </row>
    <row r="43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3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3"/>
      <c r="W431" s="13"/>
    </row>
    <row r="432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3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3"/>
      <c r="W432" s="13"/>
    </row>
    <row r="433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3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3"/>
      <c r="W433" s="13"/>
    </row>
    <row r="434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3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3"/>
      <c r="W434" s="13"/>
    </row>
    <row r="435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3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3"/>
      <c r="W435" s="13"/>
    </row>
    <row r="436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3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3"/>
      <c r="W436" s="13"/>
    </row>
    <row r="437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3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3"/>
      <c r="W437" s="13"/>
    </row>
    <row r="438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3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3"/>
      <c r="W438" s="13"/>
    </row>
    <row r="439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3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3"/>
      <c r="W439" s="13"/>
    </row>
    <row r="440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3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3"/>
      <c r="W440" s="13"/>
    </row>
    <row r="44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3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3"/>
      <c r="W441" s="13"/>
    </row>
    <row r="442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3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3"/>
      <c r="W442" s="13"/>
    </row>
    <row r="443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3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3"/>
      <c r="W443" s="13"/>
    </row>
    <row r="444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3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3"/>
      <c r="W444" s="13"/>
    </row>
    <row r="445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3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3"/>
      <c r="W445" s="13"/>
    </row>
    <row r="446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3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3"/>
      <c r="W446" s="13"/>
    </row>
    <row r="447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3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3"/>
      <c r="W447" s="13"/>
    </row>
    <row r="448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3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3"/>
      <c r="W448" s="13"/>
    </row>
    <row r="449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3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3"/>
      <c r="W449" s="13"/>
    </row>
    <row r="450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3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3"/>
      <c r="W450" s="13"/>
    </row>
    <row r="45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3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3"/>
      <c r="W451" s="13"/>
    </row>
    <row r="452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3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3"/>
      <c r="W452" s="13"/>
    </row>
    <row r="453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3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3"/>
      <c r="W453" s="13"/>
    </row>
    <row r="454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3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3"/>
      <c r="W454" s="13"/>
    </row>
    <row r="455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3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3"/>
      <c r="W455" s="13"/>
    </row>
    <row r="456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3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3"/>
      <c r="W456" s="13"/>
    </row>
    <row r="457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3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3"/>
      <c r="W457" s="13"/>
    </row>
    <row r="458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3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3"/>
      <c r="W458" s="13"/>
    </row>
    <row r="459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3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3"/>
      <c r="W459" s="13"/>
    </row>
    <row r="460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3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3"/>
      <c r="W460" s="13"/>
    </row>
    <row r="46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3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3"/>
      <c r="W461" s="13"/>
    </row>
    <row r="462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3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3"/>
      <c r="W462" s="13"/>
    </row>
    <row r="463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3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3"/>
      <c r="W463" s="13"/>
    </row>
    <row r="464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3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3"/>
      <c r="W464" s="13"/>
    </row>
    <row r="465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3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3"/>
      <c r="W465" s="13"/>
    </row>
    <row r="466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3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3"/>
      <c r="W466" s="13"/>
    </row>
    <row r="467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3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3"/>
      <c r="W467" s="13"/>
    </row>
    <row r="468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3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3"/>
      <c r="W468" s="13"/>
    </row>
    <row r="469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3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3"/>
      <c r="W469" s="13"/>
    </row>
    <row r="470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3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3"/>
      <c r="W470" s="13"/>
    </row>
    <row r="47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3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3"/>
      <c r="W471" s="13"/>
    </row>
    <row r="472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3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3"/>
      <c r="W472" s="13"/>
    </row>
    <row r="473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3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3"/>
      <c r="W473" s="13"/>
    </row>
    <row r="474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3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3"/>
      <c r="W474" s="13"/>
    </row>
    <row r="475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3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3"/>
      <c r="W475" s="13"/>
    </row>
    <row r="476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3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3"/>
      <c r="W476" s="13"/>
    </row>
    <row r="477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3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3"/>
      <c r="W477" s="13"/>
    </row>
    <row r="478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3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3"/>
      <c r="W478" s="13"/>
    </row>
    <row r="479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3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3"/>
      <c r="W479" s="13"/>
    </row>
    <row r="480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3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3"/>
      <c r="W480" s="13"/>
    </row>
    <row r="48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3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3"/>
      <c r="W481" s="13"/>
    </row>
    <row r="482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3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3"/>
      <c r="W482" s="13"/>
    </row>
    <row r="483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3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3"/>
      <c r="W483" s="13"/>
    </row>
    <row r="484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3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3"/>
      <c r="W484" s="13"/>
    </row>
    <row r="485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3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3"/>
      <c r="W485" s="13"/>
    </row>
    <row r="486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3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3"/>
      <c r="W486" s="13"/>
    </row>
    <row r="487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3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3"/>
      <c r="W487" s="13"/>
    </row>
    <row r="488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3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3"/>
      <c r="W488" s="13"/>
    </row>
    <row r="489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3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3"/>
      <c r="W489" s="13"/>
    </row>
    <row r="490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3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3"/>
      <c r="W490" s="13"/>
    </row>
    <row r="49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3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3"/>
      <c r="W491" s="13"/>
    </row>
    <row r="492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3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3"/>
      <c r="W492" s="13"/>
    </row>
    <row r="493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3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3"/>
      <c r="W493" s="13"/>
    </row>
    <row r="494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3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3"/>
      <c r="W494" s="13"/>
    </row>
    <row r="495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3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3"/>
      <c r="W495" s="13"/>
    </row>
    <row r="496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3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3"/>
      <c r="W496" s="13"/>
    </row>
    <row r="497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3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3"/>
      <c r="W497" s="13"/>
    </row>
    <row r="498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3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3"/>
      <c r="W498" s="13"/>
    </row>
    <row r="499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3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3"/>
      <c r="W499" s="13"/>
    </row>
    <row r="500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3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3"/>
      <c r="W500" s="13"/>
    </row>
    <row r="50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3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3"/>
      <c r="W501" s="13"/>
    </row>
    <row r="502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3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3"/>
      <c r="W502" s="13"/>
    </row>
    <row r="503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3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3"/>
      <c r="W503" s="13"/>
    </row>
    <row r="504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3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3"/>
      <c r="W504" s="13"/>
    </row>
    <row r="505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3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3"/>
      <c r="W505" s="13"/>
    </row>
    <row r="506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3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3"/>
      <c r="W506" s="13"/>
    </row>
    <row r="507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3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3"/>
      <c r="W507" s="13"/>
    </row>
    <row r="508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3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3"/>
      <c r="W508" s="13"/>
    </row>
    <row r="509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3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3"/>
      <c r="W509" s="13"/>
    </row>
    <row r="510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3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3"/>
      <c r="W510" s="13"/>
    </row>
    <row r="51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3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3"/>
      <c r="W511" s="13"/>
    </row>
    <row r="512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3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3"/>
      <c r="W512" s="13"/>
    </row>
    <row r="513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3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3"/>
      <c r="W513" s="13"/>
    </row>
    <row r="514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3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3"/>
      <c r="W514" s="13"/>
    </row>
    <row r="515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3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3"/>
      <c r="W515" s="13"/>
    </row>
    <row r="516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3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3"/>
      <c r="W516" s="13"/>
    </row>
    <row r="517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3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3"/>
      <c r="W517" s="13"/>
    </row>
    <row r="518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3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3"/>
      <c r="W518" s="13"/>
    </row>
    <row r="519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3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3"/>
      <c r="W519" s="13"/>
    </row>
    <row r="520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3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3"/>
      <c r="W520" s="13"/>
    </row>
    <row r="52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3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3"/>
      <c r="W521" s="13"/>
    </row>
    <row r="522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3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3"/>
      <c r="W522" s="13"/>
    </row>
    <row r="523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3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3"/>
      <c r="W523" s="13"/>
    </row>
    <row r="524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3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3"/>
      <c r="W524" s="13"/>
    </row>
    <row r="525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3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3"/>
      <c r="W525" s="13"/>
    </row>
    <row r="526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3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3"/>
      <c r="W526" s="13"/>
    </row>
    <row r="527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3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3"/>
      <c r="W527" s="13"/>
    </row>
    <row r="528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3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3"/>
      <c r="W528" s="13"/>
    </row>
    <row r="529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3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3"/>
      <c r="W529" s="13"/>
    </row>
    <row r="530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3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3"/>
      <c r="W530" s="13"/>
    </row>
    <row r="53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3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3"/>
      <c r="W531" s="13"/>
    </row>
    <row r="532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3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3"/>
      <c r="W532" s="13"/>
    </row>
    <row r="533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3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3"/>
      <c r="W533" s="13"/>
    </row>
    <row r="534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3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3"/>
      <c r="W534" s="13"/>
    </row>
    <row r="535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3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3"/>
      <c r="W535" s="13"/>
    </row>
    <row r="536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3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3"/>
      <c r="W536" s="13"/>
    </row>
    <row r="537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3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3"/>
      <c r="W537" s="13"/>
    </row>
    <row r="538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3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3"/>
      <c r="W538" s="13"/>
    </row>
    <row r="539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3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3"/>
      <c r="W539" s="13"/>
    </row>
    <row r="540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3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3"/>
      <c r="W540" s="13"/>
    </row>
    <row r="54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3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3"/>
      <c r="W541" s="13"/>
    </row>
    <row r="542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3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3"/>
      <c r="W542" s="13"/>
    </row>
    <row r="543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3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3"/>
      <c r="W543" s="13"/>
    </row>
    <row r="544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3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3"/>
      <c r="W544" s="13"/>
    </row>
    <row r="545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3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3"/>
      <c r="W545" s="13"/>
    </row>
    <row r="546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3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3"/>
      <c r="W546" s="13"/>
    </row>
    <row r="547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3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3"/>
      <c r="W547" s="13"/>
    </row>
    <row r="548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3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3"/>
      <c r="W548" s="13"/>
    </row>
    <row r="549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3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3"/>
      <c r="W549" s="13"/>
    </row>
    <row r="550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3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3"/>
      <c r="W550" s="13"/>
    </row>
    <row r="55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3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3"/>
      <c r="W551" s="13"/>
    </row>
    <row r="552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3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3"/>
      <c r="W552" s="13"/>
    </row>
    <row r="553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3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3"/>
      <c r="W553" s="13"/>
    </row>
    <row r="554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3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3"/>
      <c r="W554" s="13"/>
    </row>
    <row r="555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3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3"/>
      <c r="W555" s="13"/>
    </row>
    <row r="556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3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3"/>
      <c r="W556" s="13"/>
    </row>
    <row r="557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3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3"/>
      <c r="W557" s="13"/>
    </row>
    <row r="558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3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3"/>
      <c r="W558" s="13"/>
    </row>
    <row r="559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3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3"/>
      <c r="W559" s="13"/>
    </row>
    <row r="560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3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3"/>
      <c r="W560" s="13"/>
    </row>
    <row r="56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3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3"/>
      <c r="W561" s="13"/>
    </row>
    <row r="562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3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3"/>
      <c r="W562" s="13"/>
    </row>
    <row r="563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3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3"/>
      <c r="W563" s="13"/>
    </row>
    <row r="564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3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3"/>
      <c r="W564" s="13"/>
    </row>
    <row r="565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3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3"/>
      <c r="W565" s="13"/>
    </row>
    <row r="566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3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3"/>
      <c r="W566" s="13"/>
    </row>
    <row r="567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3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3"/>
      <c r="W567" s="13"/>
    </row>
    <row r="568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3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3"/>
      <c r="W568" s="13"/>
    </row>
    <row r="569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3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3"/>
      <c r="W569" s="13"/>
    </row>
    <row r="570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3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3"/>
      <c r="W570" s="13"/>
    </row>
    <row r="57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3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3"/>
      <c r="W571" s="13"/>
    </row>
    <row r="572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3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3"/>
      <c r="W572" s="13"/>
    </row>
    <row r="573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3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3"/>
      <c r="W573" s="13"/>
    </row>
    <row r="574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3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3"/>
      <c r="W574" s="13"/>
    </row>
    <row r="575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3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3"/>
      <c r="W575" s="13"/>
    </row>
    <row r="576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3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3"/>
      <c r="W576" s="13"/>
    </row>
    <row r="577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3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3"/>
      <c r="W577" s="13"/>
    </row>
    <row r="578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3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3"/>
      <c r="W578" s="13"/>
    </row>
    <row r="579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3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3"/>
      <c r="W579" s="13"/>
    </row>
    <row r="580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3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3"/>
      <c r="W580" s="13"/>
    </row>
    <row r="58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3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3"/>
      <c r="W581" s="13"/>
    </row>
    <row r="582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3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3"/>
      <c r="W582" s="13"/>
    </row>
    <row r="583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3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3"/>
      <c r="W583" s="13"/>
    </row>
    <row r="584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3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3"/>
      <c r="W584" s="13"/>
    </row>
    <row r="585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3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3"/>
      <c r="W585" s="13"/>
    </row>
    <row r="586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3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3"/>
      <c r="W586" s="13"/>
    </row>
    <row r="587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3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3"/>
      <c r="W587" s="13"/>
    </row>
    <row r="588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3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3"/>
      <c r="W588" s="13"/>
    </row>
    <row r="589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3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3"/>
      <c r="W589" s="13"/>
    </row>
    <row r="590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3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3"/>
      <c r="W590" s="13"/>
    </row>
    <row r="59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3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3"/>
      <c r="W591" s="13"/>
    </row>
    <row r="592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3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3"/>
      <c r="W592" s="13"/>
    </row>
    <row r="593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3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3"/>
      <c r="W593" s="13"/>
    </row>
    <row r="594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3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3"/>
      <c r="W594" s="13"/>
    </row>
    <row r="595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3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3"/>
      <c r="W595" s="13"/>
    </row>
    <row r="596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3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3"/>
      <c r="W596" s="13"/>
    </row>
    <row r="597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3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3"/>
      <c r="W597" s="13"/>
    </row>
    <row r="598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3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3"/>
      <c r="W598" s="13"/>
    </row>
    <row r="599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3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3"/>
      <c r="W599" s="13"/>
    </row>
    <row r="600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3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3"/>
      <c r="W600" s="13"/>
    </row>
    <row r="60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3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3"/>
      <c r="W601" s="13"/>
    </row>
    <row r="602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3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3"/>
      <c r="W602" s="13"/>
    </row>
    <row r="603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3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3"/>
      <c r="W603" s="13"/>
    </row>
    <row r="604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3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3"/>
      <c r="W604" s="13"/>
    </row>
    <row r="605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3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3"/>
      <c r="W605" s="13"/>
    </row>
    <row r="606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3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3"/>
      <c r="W606" s="13"/>
    </row>
    <row r="607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3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3"/>
      <c r="W607" s="13"/>
    </row>
    <row r="608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3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3"/>
      <c r="W608" s="13"/>
    </row>
    <row r="609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3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3"/>
      <c r="W609" s="13"/>
    </row>
    <row r="610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3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3"/>
      <c r="W610" s="13"/>
    </row>
    <row r="61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3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3"/>
      <c r="W611" s="13"/>
    </row>
    <row r="612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3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3"/>
      <c r="W612" s="13"/>
    </row>
    <row r="613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3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3"/>
      <c r="W613" s="13"/>
    </row>
    <row r="614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3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3"/>
      <c r="W614" s="13"/>
    </row>
    <row r="615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3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3"/>
      <c r="W615" s="13"/>
    </row>
    <row r="616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3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3"/>
      <c r="W616" s="13"/>
    </row>
    <row r="617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3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3"/>
      <c r="W617" s="13"/>
    </row>
    <row r="618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3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3"/>
      <c r="W618" s="13"/>
    </row>
    <row r="619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3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3"/>
      <c r="W619" s="13"/>
    </row>
    <row r="620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3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3"/>
      <c r="W620" s="13"/>
    </row>
    <row r="62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3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3"/>
      <c r="W621" s="13"/>
    </row>
    <row r="622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3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3"/>
      <c r="W622" s="13"/>
    </row>
    <row r="623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3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3"/>
      <c r="W623" s="13"/>
    </row>
    <row r="624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3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3"/>
      <c r="W624" s="13"/>
    </row>
    <row r="625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3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3"/>
      <c r="W625" s="13"/>
    </row>
    <row r="626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3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3"/>
      <c r="W626" s="13"/>
    </row>
    <row r="627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3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3"/>
      <c r="W627" s="13"/>
    </row>
    <row r="628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3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3"/>
      <c r="W628" s="13"/>
    </row>
    <row r="629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3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3"/>
      <c r="W629" s="13"/>
    </row>
    <row r="630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3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3"/>
      <c r="W630" s="13"/>
    </row>
    <row r="63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3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3"/>
      <c r="W631" s="13"/>
    </row>
    <row r="632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3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3"/>
      <c r="W632" s="13"/>
    </row>
    <row r="633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3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3"/>
      <c r="W633" s="13"/>
    </row>
    <row r="634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3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3"/>
      <c r="W634" s="13"/>
    </row>
    <row r="635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3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3"/>
      <c r="W635" s="13"/>
    </row>
    <row r="636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3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3"/>
      <c r="W636" s="13"/>
    </row>
    <row r="637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3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3"/>
      <c r="W637" s="13"/>
    </row>
    <row r="638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3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3"/>
      <c r="W638" s="13"/>
    </row>
    <row r="639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3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3"/>
      <c r="W639" s="13"/>
    </row>
    <row r="640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3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3"/>
      <c r="W640" s="13"/>
    </row>
    <row r="64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3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3"/>
      <c r="W641" s="13"/>
    </row>
    <row r="642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3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3"/>
      <c r="W642" s="13"/>
    </row>
    <row r="643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3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3"/>
      <c r="W643" s="13"/>
    </row>
    <row r="644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3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3"/>
      <c r="W644" s="13"/>
    </row>
    <row r="645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3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3"/>
      <c r="W645" s="13"/>
    </row>
    <row r="646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3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3"/>
      <c r="W646" s="13"/>
    </row>
    <row r="647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3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3"/>
      <c r="W647" s="13"/>
    </row>
    <row r="648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3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3"/>
      <c r="W648" s="13"/>
    </row>
    <row r="649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3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3"/>
      <c r="W649" s="13"/>
    </row>
    <row r="650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3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3"/>
      <c r="W650" s="13"/>
    </row>
    <row r="65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3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3"/>
      <c r="W651" s="13"/>
    </row>
    <row r="652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3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3"/>
      <c r="W652" s="13"/>
    </row>
    <row r="653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3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3"/>
      <c r="W653" s="13"/>
    </row>
    <row r="654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3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3"/>
      <c r="W654" s="13"/>
    </row>
    <row r="655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3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3"/>
      <c r="W655" s="13"/>
    </row>
    <row r="656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3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3"/>
      <c r="W656" s="13"/>
    </row>
    <row r="657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3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3"/>
      <c r="W657" s="13"/>
    </row>
    <row r="658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3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3"/>
      <c r="W658" s="13"/>
    </row>
    <row r="659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3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3"/>
      <c r="W659" s="13"/>
    </row>
    <row r="660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3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3"/>
      <c r="W660" s="13"/>
    </row>
    <row r="66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3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3"/>
      <c r="W661" s="13"/>
    </row>
    <row r="662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3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3"/>
      <c r="W662" s="13"/>
    </row>
    <row r="663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3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3"/>
      <c r="W663" s="13"/>
    </row>
    <row r="664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3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3"/>
      <c r="W664" s="13"/>
    </row>
    <row r="665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3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3"/>
      <c r="W665" s="13"/>
    </row>
    <row r="666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3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3"/>
      <c r="W666" s="13"/>
    </row>
    <row r="667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3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3"/>
      <c r="W667" s="13"/>
    </row>
    <row r="668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3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3"/>
      <c r="W668" s="13"/>
    </row>
    <row r="669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3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3"/>
      <c r="W669" s="13"/>
    </row>
    <row r="670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3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3"/>
      <c r="W670" s="13"/>
    </row>
    <row r="67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3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3"/>
      <c r="W671" s="13"/>
    </row>
    <row r="672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3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3"/>
      <c r="W672" s="13"/>
    </row>
    <row r="673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3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3"/>
      <c r="W673" s="13"/>
    </row>
    <row r="674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3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3"/>
      <c r="W674" s="13"/>
    </row>
    <row r="675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3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3"/>
      <c r="W675" s="13"/>
    </row>
    <row r="676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3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3"/>
      <c r="W676" s="13"/>
    </row>
    <row r="677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3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3"/>
      <c r="W677" s="13"/>
    </row>
    <row r="678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3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3"/>
      <c r="W678" s="13"/>
    </row>
    <row r="679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3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3"/>
      <c r="W679" s="13"/>
    </row>
    <row r="680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3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3"/>
      <c r="W680" s="13"/>
    </row>
    <row r="68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3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3"/>
      <c r="W681" s="13"/>
    </row>
    <row r="682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3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3"/>
      <c r="W682" s="13"/>
    </row>
    <row r="683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3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3"/>
      <c r="W683" s="13"/>
    </row>
    <row r="684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3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3"/>
      <c r="W684" s="13"/>
    </row>
    <row r="685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3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3"/>
      <c r="W685" s="13"/>
    </row>
    <row r="686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3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3"/>
      <c r="W686" s="13"/>
    </row>
    <row r="687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3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3"/>
      <c r="W687" s="13"/>
    </row>
    <row r="688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3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3"/>
      <c r="W688" s="13"/>
    </row>
    <row r="689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3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3"/>
      <c r="W689" s="13"/>
    </row>
    <row r="690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3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3"/>
      <c r="W690" s="13"/>
    </row>
    <row r="69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3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3"/>
      <c r="W691" s="13"/>
    </row>
    <row r="692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3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3"/>
      <c r="W692" s="13"/>
    </row>
    <row r="693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3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3"/>
      <c r="W693" s="13"/>
    </row>
    <row r="694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3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3"/>
      <c r="W694" s="13"/>
    </row>
    <row r="695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3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3"/>
      <c r="W695" s="13"/>
    </row>
    <row r="696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3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3"/>
      <c r="W696" s="13"/>
    </row>
    <row r="697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3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3"/>
      <c r="W697" s="13"/>
    </row>
    <row r="698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3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3"/>
      <c r="W698" s="13"/>
    </row>
    <row r="699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3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3"/>
      <c r="W699" s="13"/>
    </row>
    <row r="700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3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3"/>
      <c r="W700" s="13"/>
    </row>
    <row r="70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3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3"/>
      <c r="W701" s="13"/>
    </row>
    <row r="702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3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3"/>
      <c r="W702" s="13"/>
    </row>
    <row r="703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3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3"/>
      <c r="W703" s="13"/>
    </row>
    <row r="704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3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3"/>
      <c r="W704" s="13"/>
    </row>
    <row r="705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3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3"/>
      <c r="W705" s="13"/>
    </row>
    <row r="706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3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3"/>
      <c r="W706" s="13"/>
    </row>
    <row r="707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3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3"/>
      <c r="W707" s="13"/>
    </row>
    <row r="708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3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3"/>
      <c r="W708" s="13"/>
    </row>
    <row r="709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3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3"/>
      <c r="W709" s="13"/>
    </row>
    <row r="710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3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3"/>
      <c r="W710" s="13"/>
    </row>
    <row r="71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3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3"/>
      <c r="W711" s="13"/>
    </row>
    <row r="712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3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3"/>
      <c r="W712" s="13"/>
    </row>
    <row r="713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3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3"/>
      <c r="W713" s="13"/>
    </row>
    <row r="714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3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3"/>
      <c r="W714" s="13"/>
    </row>
    <row r="715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3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3"/>
      <c r="W715" s="13"/>
    </row>
    <row r="716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3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3"/>
      <c r="W716" s="13"/>
    </row>
    <row r="717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3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3"/>
      <c r="W717" s="13"/>
    </row>
    <row r="718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3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3"/>
      <c r="W718" s="13"/>
    </row>
    <row r="719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3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3"/>
      <c r="W719" s="13"/>
    </row>
    <row r="720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3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3"/>
      <c r="W720" s="13"/>
    </row>
    <row r="72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3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3"/>
      <c r="W721" s="13"/>
    </row>
    <row r="722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3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3"/>
      <c r="W722" s="13"/>
    </row>
    <row r="723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3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3"/>
      <c r="W723" s="13"/>
    </row>
    <row r="724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3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3"/>
      <c r="W724" s="13"/>
    </row>
    <row r="725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3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3"/>
      <c r="W725" s="13"/>
    </row>
    <row r="726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3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3"/>
      <c r="W726" s="13"/>
    </row>
    <row r="727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3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3"/>
      <c r="W727" s="13"/>
    </row>
    <row r="728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3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3"/>
      <c r="W728" s="13"/>
    </row>
    <row r="729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3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3"/>
      <c r="W729" s="13"/>
    </row>
    <row r="730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3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3"/>
      <c r="W730" s="13"/>
    </row>
    <row r="73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3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3"/>
      <c r="W731" s="13"/>
    </row>
    <row r="732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3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3"/>
      <c r="W732" s="13"/>
    </row>
    <row r="733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3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3"/>
      <c r="W733" s="13"/>
    </row>
    <row r="734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3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3"/>
      <c r="W734" s="13"/>
    </row>
    <row r="735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3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3"/>
      <c r="W735" s="13"/>
    </row>
    <row r="736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3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3"/>
      <c r="W736" s="13"/>
    </row>
    <row r="737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3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3"/>
      <c r="W737" s="13"/>
    </row>
    <row r="738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3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3"/>
      <c r="W738" s="13"/>
    </row>
    <row r="739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3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3"/>
      <c r="W739" s="13"/>
    </row>
    <row r="740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3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3"/>
      <c r="W740" s="13"/>
    </row>
    <row r="74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3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3"/>
      <c r="W741" s="13"/>
    </row>
    <row r="742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3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3"/>
      <c r="W742" s="13"/>
    </row>
    <row r="743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3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3"/>
      <c r="W743" s="13"/>
    </row>
    <row r="744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3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3"/>
      <c r="W744" s="13"/>
    </row>
    <row r="745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3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3"/>
      <c r="W745" s="13"/>
    </row>
    <row r="746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3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3"/>
      <c r="W746" s="13"/>
    </row>
    <row r="747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3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3"/>
      <c r="W747" s="13"/>
    </row>
    <row r="748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3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3"/>
      <c r="W748" s="13"/>
    </row>
    <row r="749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3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3"/>
      <c r="W749" s="13"/>
    </row>
    <row r="750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3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3"/>
      <c r="W750" s="13"/>
    </row>
    <row r="75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3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3"/>
      <c r="W751" s="13"/>
    </row>
    <row r="752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3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3"/>
      <c r="W752" s="13"/>
    </row>
    <row r="753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3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3"/>
      <c r="W753" s="13"/>
    </row>
    <row r="754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3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3"/>
      <c r="W754" s="13"/>
    </row>
    <row r="755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3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3"/>
      <c r="W755" s="13"/>
    </row>
    <row r="756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3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3"/>
      <c r="W756" s="13"/>
    </row>
    <row r="757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3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3"/>
      <c r="W757" s="13"/>
    </row>
    <row r="758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3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3"/>
      <c r="W758" s="13"/>
    </row>
    <row r="759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3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3"/>
      <c r="W759" s="13"/>
    </row>
    <row r="760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3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3"/>
      <c r="W760" s="13"/>
    </row>
    <row r="76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3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3"/>
      <c r="W761" s="13"/>
    </row>
    <row r="762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3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3"/>
      <c r="W762" s="13"/>
    </row>
    <row r="763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3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3"/>
      <c r="W763" s="13"/>
    </row>
    <row r="764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3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3"/>
      <c r="W764" s="13"/>
    </row>
    <row r="765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3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3"/>
      <c r="W765" s="13"/>
    </row>
    <row r="766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3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3"/>
      <c r="W766" s="13"/>
    </row>
    <row r="767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3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3"/>
      <c r="W767" s="13"/>
    </row>
    <row r="768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3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3"/>
      <c r="W768" s="13"/>
    </row>
    <row r="769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3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3"/>
      <c r="W769" s="13"/>
    </row>
    <row r="770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3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3"/>
      <c r="W770" s="13"/>
    </row>
    <row r="77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3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3"/>
      <c r="W771" s="13"/>
    </row>
    <row r="772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3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3"/>
      <c r="W772" s="13"/>
    </row>
    <row r="773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3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3"/>
      <c r="W773" s="13"/>
    </row>
    <row r="774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3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3"/>
      <c r="W774" s="13"/>
    </row>
    <row r="775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3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3"/>
      <c r="W775" s="13"/>
    </row>
    <row r="776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3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3"/>
      <c r="W776" s="13"/>
    </row>
    <row r="777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3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3"/>
      <c r="W777" s="13"/>
    </row>
    <row r="778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3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3"/>
      <c r="W778" s="13"/>
    </row>
    <row r="779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3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3"/>
      <c r="W779" s="13"/>
    </row>
    <row r="780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3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3"/>
      <c r="W780" s="13"/>
    </row>
    <row r="78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3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3"/>
      <c r="W781" s="13"/>
    </row>
    <row r="782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3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3"/>
      <c r="W782" s="13"/>
    </row>
    <row r="783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3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3"/>
      <c r="W783" s="13"/>
    </row>
    <row r="784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3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3"/>
      <c r="W784" s="13"/>
    </row>
    <row r="785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3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3"/>
      <c r="W785" s="13"/>
    </row>
    <row r="786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3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3"/>
      <c r="W786" s="13"/>
    </row>
    <row r="787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3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3"/>
      <c r="W787" s="13"/>
    </row>
    <row r="788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3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3"/>
      <c r="W788" s="13"/>
    </row>
    <row r="789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3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3"/>
      <c r="W789" s="13"/>
    </row>
    <row r="790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3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3"/>
      <c r="W790" s="13"/>
    </row>
    <row r="79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3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3"/>
      <c r="W791" s="13"/>
    </row>
    <row r="792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3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3"/>
      <c r="W792" s="13"/>
    </row>
    <row r="793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3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3"/>
      <c r="W793" s="13"/>
    </row>
    <row r="794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3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3"/>
      <c r="W794" s="13"/>
    </row>
    <row r="795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3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3"/>
      <c r="W795" s="13"/>
    </row>
    <row r="796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3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3"/>
      <c r="W796" s="13"/>
    </row>
    <row r="797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3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3"/>
      <c r="W797" s="13"/>
    </row>
    <row r="798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3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3"/>
      <c r="W798" s="13"/>
    </row>
    <row r="799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3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3"/>
      <c r="W799" s="13"/>
    </row>
    <row r="800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3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3"/>
      <c r="W800" s="13"/>
    </row>
    <row r="80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3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3"/>
      <c r="W801" s="13"/>
    </row>
    <row r="802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3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3"/>
      <c r="W802" s="13"/>
    </row>
    <row r="803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3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3"/>
      <c r="W803" s="13"/>
    </row>
    <row r="804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3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3"/>
      <c r="W804" s="13"/>
    </row>
    <row r="805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3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3"/>
      <c r="W805" s="13"/>
    </row>
    <row r="806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3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3"/>
      <c r="W806" s="13"/>
    </row>
    <row r="807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3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3"/>
      <c r="W807" s="13"/>
    </row>
    <row r="808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3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3"/>
      <c r="W808" s="13"/>
    </row>
    <row r="809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3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3"/>
      <c r="W809" s="13"/>
    </row>
    <row r="810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3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3"/>
      <c r="W810" s="13"/>
    </row>
    <row r="81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3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3"/>
      <c r="W811" s="13"/>
    </row>
    <row r="812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3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3"/>
      <c r="W812" s="13"/>
    </row>
    <row r="813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3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3"/>
      <c r="W813" s="13"/>
    </row>
    <row r="814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3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3"/>
      <c r="W814" s="13"/>
    </row>
    <row r="815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3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3"/>
      <c r="W815" s="13"/>
    </row>
    <row r="816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3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3"/>
      <c r="W816" s="13"/>
    </row>
    <row r="817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3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3"/>
      <c r="W817" s="13"/>
    </row>
    <row r="818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3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3"/>
      <c r="W818" s="13"/>
    </row>
    <row r="819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3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3"/>
      <c r="W819" s="13"/>
    </row>
    <row r="820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3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3"/>
      <c r="W820" s="13"/>
    </row>
    <row r="82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3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3"/>
      <c r="W821" s="13"/>
    </row>
    <row r="822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3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3"/>
      <c r="W822" s="13"/>
    </row>
    <row r="823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3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3"/>
      <c r="W823" s="13"/>
    </row>
    <row r="824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3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3"/>
      <c r="W824" s="13"/>
    </row>
    <row r="825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3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3"/>
      <c r="W825" s="13"/>
    </row>
    <row r="826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3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3"/>
      <c r="W826" s="13"/>
    </row>
    <row r="827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3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3"/>
      <c r="W827" s="13"/>
    </row>
    <row r="828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3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3"/>
      <c r="W828" s="13"/>
    </row>
    <row r="829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3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3"/>
      <c r="W829" s="13"/>
    </row>
    <row r="830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3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3"/>
      <c r="W830" s="13"/>
    </row>
    <row r="83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3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3"/>
      <c r="W831" s="13"/>
    </row>
    <row r="832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3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3"/>
      <c r="W832" s="13"/>
    </row>
    <row r="833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3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3"/>
      <c r="W833" s="13"/>
    </row>
    <row r="834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3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3"/>
      <c r="W834" s="13"/>
    </row>
    <row r="835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3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3"/>
      <c r="W835" s="13"/>
    </row>
    <row r="836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3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3"/>
      <c r="W836" s="13"/>
    </row>
    <row r="837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3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3"/>
      <c r="W837" s="13"/>
    </row>
    <row r="838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3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3"/>
      <c r="W838" s="13"/>
    </row>
    <row r="839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3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3"/>
      <c r="W839" s="13"/>
    </row>
    <row r="840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3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3"/>
      <c r="W840" s="13"/>
    </row>
    <row r="84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3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3"/>
      <c r="W841" s="13"/>
    </row>
    <row r="842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3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3"/>
      <c r="W842" s="13"/>
    </row>
    <row r="843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3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3"/>
      <c r="W843" s="13"/>
    </row>
    <row r="844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3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3"/>
      <c r="W844" s="13"/>
    </row>
    <row r="845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3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3"/>
      <c r="W845" s="13"/>
    </row>
    <row r="846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3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3"/>
      <c r="W846" s="13"/>
    </row>
    <row r="847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3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3"/>
      <c r="W847" s="13"/>
    </row>
    <row r="848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3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3"/>
      <c r="W848" s="13"/>
    </row>
    <row r="849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3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3"/>
      <c r="W849" s="13"/>
    </row>
    <row r="850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3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3"/>
      <c r="W850" s="13"/>
    </row>
    <row r="85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3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3"/>
      <c r="W851" s="13"/>
    </row>
    <row r="852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3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3"/>
      <c r="W852" s="13"/>
    </row>
    <row r="853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3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3"/>
      <c r="W853" s="13"/>
    </row>
    <row r="854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3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3"/>
      <c r="W854" s="13"/>
    </row>
    <row r="855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3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3"/>
      <c r="W855" s="13"/>
    </row>
    <row r="856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3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3"/>
      <c r="W856" s="13"/>
    </row>
    <row r="857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3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3"/>
      <c r="W857" s="13"/>
    </row>
    <row r="858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3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3"/>
      <c r="W858" s="13"/>
    </row>
    <row r="859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3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3"/>
      <c r="W859" s="13"/>
    </row>
    <row r="860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3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3"/>
      <c r="W860" s="13"/>
    </row>
    <row r="86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3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3"/>
      <c r="W861" s="13"/>
    </row>
    <row r="862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3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3"/>
      <c r="W862" s="13"/>
    </row>
    <row r="863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3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3"/>
      <c r="W863" s="13"/>
    </row>
    <row r="864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3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3"/>
      <c r="W864" s="13"/>
    </row>
    <row r="865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3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3"/>
      <c r="W865" s="13"/>
    </row>
    <row r="866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3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3"/>
      <c r="W866" s="13"/>
    </row>
    <row r="867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3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3"/>
      <c r="W867" s="13"/>
    </row>
    <row r="868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3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3"/>
      <c r="W868" s="13"/>
    </row>
    <row r="869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3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3"/>
      <c r="W869" s="13"/>
    </row>
    <row r="870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3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3"/>
      <c r="W870" s="13"/>
    </row>
    <row r="87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3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3"/>
      <c r="W871" s="13"/>
    </row>
    <row r="872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3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3"/>
      <c r="W872" s="13"/>
    </row>
    <row r="873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3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3"/>
      <c r="W873" s="13"/>
    </row>
    <row r="874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3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3"/>
      <c r="W874" s="13"/>
    </row>
    <row r="875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3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3"/>
      <c r="W875" s="13"/>
    </row>
    <row r="876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3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3"/>
      <c r="W876" s="13"/>
    </row>
    <row r="877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3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3"/>
      <c r="W877" s="13"/>
    </row>
    <row r="878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3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3"/>
      <c r="W878" s="13"/>
    </row>
    <row r="879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3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3"/>
      <c r="W879" s="13"/>
    </row>
    <row r="880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3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3"/>
      <c r="W880" s="13"/>
    </row>
    <row r="88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3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3"/>
      <c r="W881" s="13"/>
    </row>
    <row r="882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3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3"/>
      <c r="W882" s="13"/>
    </row>
    <row r="883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3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3"/>
      <c r="W883" s="13"/>
    </row>
    <row r="884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3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3"/>
      <c r="W884" s="13"/>
    </row>
    <row r="885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3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3"/>
      <c r="W885" s="13"/>
    </row>
    <row r="886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3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3"/>
      <c r="W886" s="13"/>
    </row>
    <row r="887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3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3"/>
      <c r="W887" s="13"/>
    </row>
    <row r="888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3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3"/>
      <c r="W888" s="13"/>
    </row>
    <row r="889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3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3"/>
      <c r="W889" s="13"/>
    </row>
    <row r="890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3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3"/>
      <c r="W890" s="13"/>
    </row>
    <row r="89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3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3"/>
      <c r="W891" s="13"/>
    </row>
    <row r="892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3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3"/>
      <c r="W892" s="13"/>
    </row>
    <row r="893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3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3"/>
      <c r="W893" s="13"/>
    </row>
    <row r="894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3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3"/>
      <c r="W894" s="13"/>
    </row>
    <row r="895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3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3"/>
      <c r="W895" s="13"/>
    </row>
    <row r="896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3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3"/>
      <c r="W896" s="13"/>
    </row>
    <row r="897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3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3"/>
      <c r="W897" s="13"/>
    </row>
    <row r="898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3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3"/>
      <c r="W898" s="13"/>
    </row>
    <row r="899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3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3"/>
      <c r="W899" s="13"/>
    </row>
    <row r="900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3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3"/>
      <c r="W900" s="13"/>
    </row>
    <row r="90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3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3"/>
      <c r="W901" s="13"/>
    </row>
    <row r="902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3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3"/>
      <c r="W902" s="13"/>
    </row>
    <row r="903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3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3"/>
      <c r="W903" s="13"/>
    </row>
    <row r="904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3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3"/>
      <c r="W904" s="13"/>
    </row>
    <row r="905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3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3"/>
      <c r="W905" s="13"/>
    </row>
    <row r="906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3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3"/>
      <c r="W906" s="13"/>
    </row>
    <row r="907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3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3"/>
      <c r="W907" s="13"/>
    </row>
    <row r="908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3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3"/>
      <c r="W908" s="13"/>
    </row>
    <row r="909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3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3"/>
      <c r="W909" s="13"/>
    </row>
    <row r="910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3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3"/>
      <c r="W910" s="13"/>
    </row>
    <row r="91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3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3"/>
      <c r="W911" s="13"/>
    </row>
    <row r="912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3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3"/>
      <c r="W912" s="13"/>
    </row>
    <row r="913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3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3"/>
      <c r="W913" s="13"/>
    </row>
    <row r="914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3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3"/>
      <c r="W914" s="13"/>
    </row>
    <row r="915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3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3"/>
      <c r="W915" s="13"/>
    </row>
    <row r="916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3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3"/>
      <c r="W916" s="13"/>
    </row>
    <row r="917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3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3"/>
      <c r="W917" s="13"/>
    </row>
    <row r="918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3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3"/>
      <c r="W918" s="13"/>
    </row>
    <row r="919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3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3"/>
      <c r="W919" s="13"/>
    </row>
    <row r="920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3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3"/>
      <c r="W920" s="13"/>
    </row>
    <row r="92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3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3"/>
      <c r="W921" s="13"/>
    </row>
    <row r="922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3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3"/>
      <c r="W922" s="13"/>
    </row>
    <row r="923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3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3"/>
      <c r="W923" s="13"/>
    </row>
    <row r="924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3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3"/>
      <c r="W924" s="13"/>
    </row>
    <row r="925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3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3"/>
      <c r="W925" s="13"/>
    </row>
    <row r="926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3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3"/>
      <c r="W926" s="13"/>
    </row>
    <row r="927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3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3"/>
      <c r="W927" s="13"/>
    </row>
    <row r="928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3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3"/>
      <c r="W928" s="13"/>
    </row>
    <row r="929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3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3"/>
      <c r="W929" s="13"/>
    </row>
    <row r="930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3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3"/>
      <c r="W930" s="13"/>
    </row>
    <row r="93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3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3"/>
      <c r="W931" s="13"/>
    </row>
    <row r="932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3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3"/>
      <c r="W932" s="13"/>
    </row>
    <row r="933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3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3"/>
      <c r="W933" s="13"/>
    </row>
    <row r="934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3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3"/>
      <c r="W934" s="13"/>
    </row>
    <row r="935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3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3"/>
      <c r="W935" s="13"/>
    </row>
    <row r="936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3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3"/>
      <c r="W936" s="13"/>
    </row>
    <row r="937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3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3"/>
      <c r="W937" s="13"/>
    </row>
    <row r="938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3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3"/>
      <c r="W938" s="13"/>
    </row>
    <row r="939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3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3"/>
      <c r="W939" s="13"/>
    </row>
    <row r="940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3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3"/>
      <c r="W940" s="13"/>
    </row>
    <row r="94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3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3"/>
      <c r="W941" s="13"/>
    </row>
    <row r="942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3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3"/>
      <c r="W942" s="13"/>
    </row>
    <row r="943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3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3"/>
      <c r="W943" s="13"/>
    </row>
    <row r="944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3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3"/>
      <c r="W944" s="13"/>
    </row>
    <row r="945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3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3"/>
      <c r="W945" s="13"/>
    </row>
    <row r="946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3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3"/>
      <c r="W946" s="13"/>
    </row>
    <row r="947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3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3"/>
      <c r="W947" s="13"/>
    </row>
    <row r="948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3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3"/>
      <c r="W948" s="13"/>
    </row>
    <row r="949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3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3"/>
      <c r="W949" s="13"/>
    </row>
    <row r="950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3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3"/>
      <c r="W950" s="13"/>
    </row>
    <row r="95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3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3"/>
      <c r="W951" s="13"/>
    </row>
    <row r="952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3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3"/>
      <c r="W952" s="13"/>
    </row>
    <row r="953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3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3"/>
      <c r="W953" s="13"/>
    </row>
    <row r="954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3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3"/>
      <c r="W954" s="13"/>
    </row>
    <row r="955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3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3"/>
      <c r="W955" s="13"/>
    </row>
    <row r="956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3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3"/>
      <c r="W956" s="13"/>
    </row>
    <row r="957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3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3"/>
      <c r="W957" s="13"/>
    </row>
    <row r="958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3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3"/>
      <c r="W958" s="13"/>
    </row>
    <row r="959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3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3"/>
      <c r="W959" s="13"/>
    </row>
    <row r="960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3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3"/>
      <c r="W960" s="13"/>
    </row>
    <row r="96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3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3"/>
      <c r="W961" s="13"/>
    </row>
    <row r="962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3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3"/>
      <c r="W962" s="13"/>
    </row>
    <row r="963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3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3"/>
      <c r="W963" s="13"/>
    </row>
    <row r="964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3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3"/>
      <c r="W964" s="13"/>
    </row>
    <row r="965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3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3"/>
      <c r="W965" s="13"/>
    </row>
    <row r="966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3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3"/>
      <c r="W966" s="13"/>
    </row>
    <row r="967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3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3"/>
      <c r="W967" s="13"/>
    </row>
    <row r="968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3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3"/>
      <c r="W968" s="13"/>
    </row>
    <row r="969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3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3"/>
      <c r="W969" s="13"/>
    </row>
    <row r="970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3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3"/>
      <c r="W970" s="13"/>
    </row>
    <row r="97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3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3"/>
      <c r="W971" s="13"/>
    </row>
    <row r="972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3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3"/>
      <c r="W972" s="13"/>
    </row>
    <row r="973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3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3"/>
      <c r="W973" s="13"/>
    </row>
    <row r="974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3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3"/>
      <c r="W974" s="13"/>
    </row>
    <row r="975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3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3"/>
      <c r="W975" s="13"/>
    </row>
    <row r="976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3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3"/>
      <c r="W976" s="13"/>
    </row>
    <row r="977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3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3"/>
      <c r="W977" s="13"/>
    </row>
    <row r="978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3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3"/>
      <c r="W978" s="13"/>
    </row>
    <row r="979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3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3"/>
      <c r="W979" s="13"/>
    </row>
    <row r="980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3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3"/>
      <c r="W980" s="13"/>
    </row>
    <row r="98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3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3"/>
      <c r="W981" s="13"/>
    </row>
    <row r="982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3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3"/>
      <c r="W982" s="13"/>
    </row>
    <row r="983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3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3"/>
      <c r="W983" s="13"/>
    </row>
    <row r="984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3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3"/>
      <c r="W984" s="13"/>
    </row>
    <row r="985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3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3"/>
      <c r="W985" s="13"/>
    </row>
    <row r="986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3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3"/>
      <c r="W986" s="13"/>
    </row>
    <row r="987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3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3"/>
      <c r="W987" s="13"/>
    </row>
    <row r="988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3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3"/>
      <c r="W988" s="13"/>
    </row>
    <row r="989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3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3"/>
      <c r="W989" s="13"/>
    </row>
    <row r="990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3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3"/>
      <c r="W990" s="13"/>
    </row>
    <row r="99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3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3"/>
      <c r="W991" s="13"/>
    </row>
    <row r="992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3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3"/>
      <c r="W992" s="13"/>
    </row>
    <row r="993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3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3"/>
      <c r="W993" s="13"/>
    </row>
    <row r="994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3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3"/>
      <c r="W994" s="13"/>
    </row>
    <row r="995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3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3"/>
      <c r="W995" s="13"/>
    </row>
    <row r="996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3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3"/>
      <c r="W996" s="13"/>
    </row>
    <row r="997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3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3"/>
      <c r="W997" s="13"/>
    </row>
    <row r="998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3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3"/>
      <c r="W998" s="13"/>
    </row>
    <row r="999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3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3"/>
      <c r="W999" s="13"/>
    </row>
    <row r="1000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3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3"/>
      <c r="W1000" s="13"/>
    </row>
    <row r="1001">
      <c r="A1001" s="14"/>
      <c r="B1001" s="13"/>
      <c r="C1001" s="14"/>
      <c r="D1001" s="14"/>
      <c r="E1001" s="14"/>
      <c r="F1001" s="14"/>
      <c r="G1001" s="14"/>
      <c r="H1001" s="14"/>
      <c r="I1001" s="14"/>
      <c r="J1001" s="14"/>
      <c r="K1001" s="13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3"/>
      <c r="W1001" s="13"/>
    </row>
  </sheetData>
  <conditionalFormatting sqref="B12:B57 V12:W57 K14:K57 A16:A57 C16:J57 L16:U57">
    <cfRule type="containsBlanks" dxfId="0" priority="1">
      <formula>LEN(TRIM(B12))=0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20.86"/>
    <col customWidth="1" min="2" max="2" width="15.14"/>
    <col customWidth="1" min="3" max="4" width="4.57"/>
    <col customWidth="1" min="5" max="6" width="3.86"/>
    <col customWidth="1" min="7" max="7" width="4.29"/>
    <col customWidth="1" min="8" max="8" width="4.43"/>
    <col customWidth="1" min="9" max="10" width="5.57"/>
    <col customWidth="1" min="11" max="11" width="4.57"/>
    <col customWidth="1" min="12" max="12" width="5.71"/>
    <col customWidth="1" min="13" max="15" width="10.14"/>
    <col customWidth="1" min="16" max="16" width="10.57"/>
    <col customWidth="1" min="17" max="17" width="10.43"/>
    <col customWidth="1" min="18" max="18" width="11.86"/>
    <col customWidth="1" min="19" max="19" width="14.57"/>
    <col customWidth="1" min="20" max="20" width="16.0"/>
    <col customWidth="1" min="21" max="21" width="15.43"/>
  </cols>
  <sheetData>
    <row r="1">
      <c r="A1" s="12" t="s">
        <v>1292</v>
      </c>
      <c r="B1" s="8" t="s">
        <v>1160</v>
      </c>
      <c r="C1" s="15">
        <f>VLOOKUP(B1,'LHP v. RHB'!C:BD, 6, FALSE)</f>
        <v>132</v>
      </c>
      <c r="D1" s="15">
        <f>VLOOKUP(B1,'LHP v. RHB'!C:BD, 53, FALSE)</f>
        <v>114</v>
      </c>
      <c r="E1" s="15">
        <f>VLOOKUP(B1,'LHP v. RHB'!C:BD, 35, FALSE)</f>
        <v>41</v>
      </c>
      <c r="F1" s="15">
        <f>VLOOKUP(B1,'LHP v. RHB'!C:BD, 36, FALSE)</f>
        <v>0</v>
      </c>
      <c r="G1" s="15">
        <f>VLOOKUP(B1,'LHP v. RHB'!C:BD, 37, FALSE)</f>
        <v>26</v>
      </c>
      <c r="H1" s="15">
        <f>VLOOKUP(B1,'LHP v. RHB'!C:BD, 21, FALSE)</f>
        <v>72</v>
      </c>
      <c r="I1" s="15">
        <f>VLOOKUP(B1,'LHP v. RHB'!C:BD, 24, FALSE)</f>
        <v>0</v>
      </c>
      <c r="J1" s="15">
        <f>VLOOKUP(B1,'LHP v. RHB'!C:BD, 54, FALSE)</f>
        <v>8</v>
      </c>
      <c r="K1" s="14">
        <f>VLOOKUP(B1,'LHP v. RHB'!C:BD, 27, FALSE)</f>
        <v>730</v>
      </c>
      <c r="L1" s="13"/>
      <c r="M1" s="18">
        <f t="shared" ref="M1:R1" si="1">((D2+D1)*0.6)/($K$1+$L$2)</f>
        <v>0.08369905956</v>
      </c>
      <c r="N1" s="18">
        <f t="shared" si="1"/>
        <v>0.03605015674</v>
      </c>
      <c r="O1" s="18">
        <f t="shared" si="1"/>
        <v>0.001567398119</v>
      </c>
      <c r="P1" s="18">
        <f t="shared" si="1"/>
        <v>0.02351097179</v>
      </c>
      <c r="Q1" s="18">
        <f t="shared" si="1"/>
        <v>0.06677115987</v>
      </c>
      <c r="R1" s="18">
        <f t="shared" si="1"/>
        <v>0.002821316614</v>
      </c>
      <c r="S1" s="13"/>
      <c r="T1" s="18">
        <f>M1+N1+O1+P1+Q1+R1</f>
        <v>0.2144200627</v>
      </c>
      <c r="U1" s="14"/>
      <c r="V1" s="13"/>
      <c r="W1" s="13"/>
    </row>
    <row r="2">
      <c r="A2" s="12" t="s">
        <v>1376</v>
      </c>
      <c r="B2" s="39"/>
      <c r="C2" s="15">
        <f t="shared" ref="C2:L2" si="2">SUM(C4:C1001)</f>
        <v>603</v>
      </c>
      <c r="D2" s="15">
        <f t="shared" si="2"/>
        <v>153</v>
      </c>
      <c r="E2" s="15">
        <f t="shared" si="2"/>
        <v>74</v>
      </c>
      <c r="F2" s="15">
        <f t="shared" si="2"/>
        <v>5</v>
      </c>
      <c r="G2" s="15">
        <f t="shared" si="2"/>
        <v>49</v>
      </c>
      <c r="H2" s="15">
        <f t="shared" si="2"/>
        <v>141</v>
      </c>
      <c r="I2" s="15">
        <f t="shared" si="2"/>
        <v>9</v>
      </c>
      <c r="J2" s="23">
        <f t="shared" si="2"/>
        <v>12</v>
      </c>
      <c r="K2" s="13">
        <f t="shared" si="2"/>
        <v>0</v>
      </c>
      <c r="L2" s="14">
        <f t="shared" si="2"/>
        <v>1184</v>
      </c>
      <c r="M2" s="13"/>
      <c r="N2" s="13"/>
      <c r="O2" s="13"/>
      <c r="P2" s="13"/>
      <c r="Q2" s="13"/>
      <c r="R2" s="13"/>
      <c r="S2" s="12" t="s">
        <v>1377</v>
      </c>
      <c r="T2" s="18">
        <f>AVERAGE(T4:T1001)</f>
        <v>1.369044132</v>
      </c>
      <c r="U2" s="13"/>
      <c r="V2" s="13"/>
      <c r="W2" s="13"/>
    </row>
    <row r="3">
      <c r="A3" s="12" t="s">
        <v>1378</v>
      </c>
      <c r="B3" s="13"/>
      <c r="C3" s="12" t="s">
        <v>19</v>
      </c>
      <c r="D3" s="12" t="s">
        <v>32</v>
      </c>
      <c r="E3" s="12" t="s">
        <v>13</v>
      </c>
      <c r="F3" s="12" t="s">
        <v>14</v>
      </c>
      <c r="G3" s="12" t="s">
        <v>7</v>
      </c>
      <c r="H3" s="12" t="s">
        <v>18</v>
      </c>
      <c r="I3" s="12" t="s">
        <v>26</v>
      </c>
      <c r="J3" s="12" t="s">
        <v>33</v>
      </c>
      <c r="K3" s="12" t="s">
        <v>687</v>
      </c>
      <c r="L3" s="12" t="s">
        <v>9</v>
      </c>
      <c r="M3" s="20" t="s">
        <v>1294</v>
      </c>
      <c r="N3" s="12" t="s">
        <v>1295</v>
      </c>
      <c r="O3" s="12" t="s">
        <v>1296</v>
      </c>
      <c r="P3" s="12" t="s">
        <v>1297</v>
      </c>
      <c r="Q3" s="12" t="s">
        <v>1299</v>
      </c>
      <c r="R3" s="12" t="s">
        <v>1298</v>
      </c>
      <c r="S3" s="12" t="s">
        <v>1300</v>
      </c>
      <c r="T3" s="12" t="s">
        <v>1301</v>
      </c>
      <c r="U3" s="21" t="s">
        <v>1302</v>
      </c>
      <c r="V3" s="13"/>
      <c r="W3" s="13"/>
    </row>
    <row r="4">
      <c r="A4" s="4" t="s">
        <v>244</v>
      </c>
      <c r="B4" s="13"/>
      <c r="C4" s="12">
        <f>VLOOKUP(A4,'RHB v. LHP'!C:AH, 5, FALSE)</f>
        <v>108</v>
      </c>
      <c r="D4" s="22">
        <f>VLOOKUP(A4,'RHB v. LHP'!C:AH, 31, FALSE)</f>
        <v>22</v>
      </c>
      <c r="E4" s="22">
        <f>VLOOKUP(A4,'RHB v. LHP'!C:AH, 12, FALSE)</f>
        <v>13</v>
      </c>
      <c r="F4" s="15">
        <f>VLOOKUP(A4,'RHB v. LHP'!C:AH, 13, FALSE)</f>
        <v>1</v>
      </c>
      <c r="G4" s="15">
        <f>VLOOKUP(A4,'RHB v. LHP'!C:AH, 6, FALSE)</f>
        <v>11</v>
      </c>
      <c r="H4" s="15">
        <f>VLOOKUP(A4,'RHB v. LHP'!C:AH, 17, FALSE)</f>
        <v>56</v>
      </c>
      <c r="I4" s="15">
        <f>VLOOKUP(A4,'RHB v. LHP'!C:AH, 25, FALSE)</f>
        <v>3</v>
      </c>
      <c r="J4" s="23">
        <f>VLOOKUP(A4,'RHB v. LHP'!C:AH, 32, FALSE)</f>
        <v>2</v>
      </c>
      <c r="K4" s="13"/>
      <c r="L4" s="15">
        <f>VLOOKUP(A4,'RHB v. LHP'!C:AH, 8, FALSE)</f>
        <v>233</v>
      </c>
      <c r="M4" s="18">
        <f t="shared" ref="M4:M13" si="3">((D4+$D$1)*3)/(L4+$K$1)</f>
        <v>0.4236760125</v>
      </c>
      <c r="N4" s="40">
        <f t="shared" ref="N4:N13" si="4">((E4+$E$1)*5)/(L4+$K$1)</f>
        <v>0.2803738318</v>
      </c>
      <c r="O4" s="40">
        <f t="shared" ref="O4:O13" si="5">((F4+$F$1)*8)/(L4+$K$1)</f>
        <v>0.008307372793</v>
      </c>
      <c r="P4" s="40">
        <f t="shared" ref="P4:P13" si="6">((G4+$G$1)*10)/(L4+$K$1)</f>
        <v>0.3842159917</v>
      </c>
      <c r="Q4" s="40">
        <f t="shared" ref="Q4:Q13" si="7">((H4+$H$1)*2)/(L4+$K$1)</f>
        <v>0.2658359294</v>
      </c>
      <c r="R4" s="40">
        <f t="shared" ref="R4:R13" si="8">((I4+$I$1)*2)/(L4+$K$1)</f>
        <v>0.006230529595</v>
      </c>
      <c r="S4" s="40">
        <f t="shared" ref="S4:S13" si="9">((J4+$J$1)*5)/(L4+$K$1)</f>
        <v>0.05192107996</v>
      </c>
      <c r="T4" s="18">
        <f t="shared" ref="T4:T13" si="10">M4+N4+O4+P4+Q4+R4+S4</f>
        <v>1.420560748</v>
      </c>
      <c r="U4" s="41">
        <f t="shared" ref="U4:U13" si="11">(((T4*0.800451)+T4)*3515.66)/1.473595629</f>
        <v>6101.964262</v>
      </c>
      <c r="V4" s="13"/>
      <c r="W4" s="13"/>
    </row>
    <row r="5">
      <c r="A5" s="4" t="s">
        <v>245</v>
      </c>
      <c r="B5" s="13"/>
      <c r="C5" s="12">
        <f>VLOOKUP(A5,'RHB v. LHP'!C:AH, 5, FALSE)</f>
        <v>91</v>
      </c>
      <c r="D5" s="22">
        <f>VLOOKUP(A5,'RHB v. LHP'!C:AH, 31, FALSE)</f>
        <v>29</v>
      </c>
      <c r="E5" s="22">
        <f>VLOOKUP(A5,'RHB v. LHP'!C:AH, 12, FALSE)</f>
        <v>14</v>
      </c>
      <c r="F5" s="15">
        <f>VLOOKUP(A5,'RHB v. LHP'!C:AH, 13, FALSE)</f>
        <v>0</v>
      </c>
      <c r="G5" s="15">
        <f>VLOOKUP(A5,'RHB v. LHP'!C:AH, 6, FALSE)</f>
        <v>10</v>
      </c>
      <c r="H5" s="15">
        <f>VLOOKUP(A5,'RHB v. LHP'!C:AH, 17, FALSE)</f>
        <v>13</v>
      </c>
      <c r="I5" s="15">
        <f>VLOOKUP(A5,'RHB v. LHP'!C:AH, 25, FALSE)</f>
        <v>4</v>
      </c>
      <c r="J5" s="23">
        <f>VLOOKUP(A5,'RHB v. LHP'!C:AH, 32, FALSE)</f>
        <v>5</v>
      </c>
      <c r="K5" s="13"/>
      <c r="L5" s="15">
        <f>VLOOKUP(A5,'RHB v. LHP'!C:AH, 8, FALSE)</f>
        <v>197</v>
      </c>
      <c r="M5" s="18">
        <f t="shared" si="3"/>
        <v>0.4627831715</v>
      </c>
      <c r="N5" s="40">
        <f t="shared" si="4"/>
        <v>0.2966558792</v>
      </c>
      <c r="O5" s="40">
        <f t="shared" si="5"/>
        <v>0</v>
      </c>
      <c r="P5" s="40">
        <f t="shared" si="6"/>
        <v>0.3883495146</v>
      </c>
      <c r="Q5" s="40">
        <f t="shared" si="7"/>
        <v>0.1833872708</v>
      </c>
      <c r="R5" s="40">
        <f t="shared" si="8"/>
        <v>0.008629989213</v>
      </c>
      <c r="S5" s="40">
        <f t="shared" si="9"/>
        <v>0.07011866235</v>
      </c>
      <c r="T5" s="18">
        <f t="shared" si="10"/>
        <v>1.409924488</v>
      </c>
      <c r="U5" s="41">
        <f t="shared" si="11"/>
        <v>6056.276614</v>
      </c>
      <c r="V5" s="13"/>
      <c r="W5" s="13"/>
    </row>
    <row r="6">
      <c r="A6" s="4" t="s">
        <v>249</v>
      </c>
      <c r="B6" s="13"/>
      <c r="C6" s="12">
        <f>VLOOKUP(A6,'RHB v. LHP'!C:AH, 5, FALSE)</f>
        <v>87</v>
      </c>
      <c r="D6" s="22">
        <f>VLOOKUP(A6,'RHB v. LHP'!C:AH, 31, FALSE)</f>
        <v>21</v>
      </c>
      <c r="E6" s="22">
        <f>VLOOKUP(A6,'RHB v. LHP'!C:AH, 12, FALSE)</f>
        <v>17</v>
      </c>
      <c r="F6" s="15">
        <f>VLOOKUP(A6,'RHB v. LHP'!C:AH, 13, FALSE)</f>
        <v>1</v>
      </c>
      <c r="G6" s="15">
        <f>VLOOKUP(A6,'RHB v. LHP'!C:AH, 6, FALSE)</f>
        <v>9</v>
      </c>
      <c r="H6" s="15">
        <f>VLOOKUP(A6,'RHB v. LHP'!C:AH, 17, FALSE)</f>
        <v>15</v>
      </c>
      <c r="I6" s="15">
        <f>VLOOKUP(A6,'RHB v. LHP'!C:AH, 25, FALSE)</f>
        <v>2</v>
      </c>
      <c r="J6" s="23">
        <f>VLOOKUP(A6,'RHB v. LHP'!C:AH, 32, FALSE)</f>
        <v>0</v>
      </c>
      <c r="K6" s="13"/>
      <c r="L6" s="15">
        <f>VLOOKUP(A6,'RHB v. LHP'!C:AH, 8, FALSE)</f>
        <v>187</v>
      </c>
      <c r="M6" s="18">
        <f t="shared" si="3"/>
        <v>0.4416575791</v>
      </c>
      <c r="N6" s="40">
        <f t="shared" si="4"/>
        <v>0.3162486369</v>
      </c>
      <c r="O6" s="40">
        <f t="shared" si="5"/>
        <v>0.008724100327</v>
      </c>
      <c r="P6" s="40">
        <f t="shared" si="6"/>
        <v>0.3816793893</v>
      </c>
      <c r="Q6" s="40">
        <f t="shared" si="7"/>
        <v>0.1897491821</v>
      </c>
      <c r="R6" s="40">
        <f t="shared" si="8"/>
        <v>0.004362050164</v>
      </c>
      <c r="S6" s="40">
        <f t="shared" si="9"/>
        <v>0.04362050164</v>
      </c>
      <c r="T6" s="18">
        <f t="shared" si="10"/>
        <v>1.386041439</v>
      </c>
      <c r="U6" s="41">
        <f t="shared" si="11"/>
        <v>5953.687896</v>
      </c>
      <c r="V6" s="13"/>
      <c r="W6" s="13"/>
    </row>
    <row r="7">
      <c r="A7" s="4" t="s">
        <v>246</v>
      </c>
      <c r="B7" s="13"/>
      <c r="C7" s="12">
        <f>VLOOKUP(A7,'RHB v. LHP'!C:AH, 5, FALSE)</f>
        <v>79</v>
      </c>
      <c r="D7" s="22">
        <f>VLOOKUP(A7,'RHB v. LHP'!C:AH, 31, FALSE)</f>
        <v>21</v>
      </c>
      <c r="E7" s="22">
        <f>VLOOKUP(A7,'RHB v. LHP'!C:AH, 12, FALSE)</f>
        <v>10</v>
      </c>
      <c r="F7" s="15">
        <f>VLOOKUP(A7,'RHB v. LHP'!C:AH, 13, FALSE)</f>
        <v>1</v>
      </c>
      <c r="G7" s="15">
        <f>VLOOKUP(A7,'RHB v. LHP'!C:AH, 6, FALSE)</f>
        <v>7</v>
      </c>
      <c r="H7" s="15">
        <f>VLOOKUP(A7,'RHB v. LHP'!C:AH, 17, FALSE)</f>
        <v>9</v>
      </c>
      <c r="I7" s="15">
        <f>VLOOKUP(A7,'RHB v. LHP'!C:AH, 25, FALSE)</f>
        <v>0</v>
      </c>
      <c r="J7" s="23">
        <f>VLOOKUP(A7,'RHB v. LHP'!C:AH, 32, FALSE)</f>
        <v>-2</v>
      </c>
      <c r="K7" s="13"/>
      <c r="L7" s="15">
        <f>VLOOKUP(A7,'RHB v. LHP'!C:AH, 8, FALSE)</f>
        <v>158</v>
      </c>
      <c r="M7" s="18">
        <f t="shared" si="3"/>
        <v>0.4560810811</v>
      </c>
      <c r="N7" s="40">
        <f t="shared" si="4"/>
        <v>0.2871621622</v>
      </c>
      <c r="O7" s="40">
        <f t="shared" si="5"/>
        <v>0.009009009009</v>
      </c>
      <c r="P7" s="40">
        <f t="shared" si="6"/>
        <v>0.3716216216</v>
      </c>
      <c r="Q7" s="40">
        <f t="shared" si="7"/>
        <v>0.1824324324</v>
      </c>
      <c r="R7" s="40">
        <f t="shared" si="8"/>
        <v>0</v>
      </c>
      <c r="S7" s="40">
        <f t="shared" si="9"/>
        <v>0.03378378378</v>
      </c>
      <c r="T7" s="18">
        <f t="shared" si="10"/>
        <v>1.34009009</v>
      </c>
      <c r="U7" s="41">
        <f t="shared" si="11"/>
        <v>5756.305636</v>
      </c>
      <c r="V7" s="13"/>
      <c r="W7" s="13"/>
    </row>
    <row r="8">
      <c r="A8" s="4" t="s">
        <v>250</v>
      </c>
      <c r="B8" s="13"/>
      <c r="C8" s="12">
        <f>VLOOKUP(A8,'RHB v. LHP'!C:AH, 5, FALSE)</f>
        <v>43</v>
      </c>
      <c r="D8" s="22">
        <f>VLOOKUP(A8,'RHB v. LHP'!C:AH, 31, FALSE)</f>
        <v>9</v>
      </c>
      <c r="E8" s="22">
        <f>VLOOKUP(A8,'RHB v. LHP'!C:AH, 12, FALSE)</f>
        <v>2</v>
      </c>
      <c r="F8" s="15">
        <f>VLOOKUP(A8,'RHB v. LHP'!C:AH, 13, FALSE)</f>
        <v>1</v>
      </c>
      <c r="G8" s="15">
        <f>VLOOKUP(A8,'RHB v. LHP'!C:AH, 6, FALSE)</f>
        <v>4</v>
      </c>
      <c r="H8" s="15">
        <f>VLOOKUP(A8,'RHB v. LHP'!C:AH, 17, FALSE)</f>
        <v>10</v>
      </c>
      <c r="I8" s="15">
        <f>VLOOKUP(A8,'RHB v. LHP'!C:AH, 25, FALSE)</f>
        <v>0</v>
      </c>
      <c r="J8" s="23">
        <f>VLOOKUP(A8,'RHB v. LHP'!C:AH, 32, FALSE)</f>
        <v>6</v>
      </c>
      <c r="K8" s="13"/>
      <c r="L8" s="15">
        <f>VLOOKUP(A8,'RHB v. LHP'!C:AH, 8, FALSE)</f>
        <v>86</v>
      </c>
      <c r="M8" s="18">
        <f t="shared" si="3"/>
        <v>0.4522058824</v>
      </c>
      <c r="N8" s="40">
        <f t="shared" si="4"/>
        <v>0.2634803922</v>
      </c>
      <c r="O8" s="40">
        <f t="shared" si="5"/>
        <v>0.009803921569</v>
      </c>
      <c r="P8" s="40">
        <f t="shared" si="6"/>
        <v>0.3676470588</v>
      </c>
      <c r="Q8" s="40">
        <f t="shared" si="7"/>
        <v>0.2009803922</v>
      </c>
      <c r="R8" s="40">
        <f t="shared" si="8"/>
        <v>0</v>
      </c>
      <c r="S8" s="40">
        <f t="shared" si="9"/>
        <v>0.08578431373</v>
      </c>
      <c r="T8" s="18">
        <f t="shared" si="10"/>
        <v>1.379901961</v>
      </c>
      <c r="U8" s="41">
        <f t="shared" si="11"/>
        <v>5927.316001</v>
      </c>
      <c r="V8" s="13"/>
      <c r="W8" s="13"/>
    </row>
    <row r="9">
      <c r="A9" s="4" t="s">
        <v>462</v>
      </c>
      <c r="B9" s="13"/>
      <c r="C9" s="12">
        <f>VLOOKUP(A9,'RHB v. LHP'!C:AH, 5, FALSE)</f>
        <v>21</v>
      </c>
      <c r="D9" s="22">
        <f>VLOOKUP(A9,'RHB v. LHP'!C:AH, 31, FALSE)</f>
        <v>2</v>
      </c>
      <c r="E9" s="22">
        <f>VLOOKUP(A9,'RHB v. LHP'!C:AH, 12, FALSE)</f>
        <v>3</v>
      </c>
      <c r="F9" s="15">
        <f>VLOOKUP(A9,'RHB v. LHP'!C:AH, 13, FALSE)</f>
        <v>0</v>
      </c>
      <c r="G9" s="15">
        <f>VLOOKUP(A9,'RHB v. LHP'!C:AH, 6, FALSE)</f>
        <v>3</v>
      </c>
      <c r="H9" s="15">
        <f>VLOOKUP(A9,'RHB v. LHP'!C:AH, 17, FALSE)</f>
        <v>3</v>
      </c>
      <c r="I9" s="15">
        <f>VLOOKUP(A9,'RHB v. LHP'!C:AH, 25, FALSE)</f>
        <v>0</v>
      </c>
      <c r="J9" s="23">
        <f>VLOOKUP(A9,'RHB v. LHP'!C:AH, 32, FALSE)</f>
        <v>0</v>
      </c>
      <c r="K9" s="13"/>
      <c r="L9" s="15">
        <f>VLOOKUP(A9,'RHB v. LHP'!C:AH, 8, FALSE)</f>
        <v>37</v>
      </c>
      <c r="M9" s="18">
        <f t="shared" si="3"/>
        <v>0.4537157757</v>
      </c>
      <c r="N9" s="40">
        <f t="shared" si="4"/>
        <v>0.2868318123</v>
      </c>
      <c r="O9" s="40">
        <f t="shared" si="5"/>
        <v>0</v>
      </c>
      <c r="P9" s="40">
        <f t="shared" si="6"/>
        <v>0.3780964798</v>
      </c>
      <c r="Q9" s="40">
        <f t="shared" si="7"/>
        <v>0.1955671447</v>
      </c>
      <c r="R9" s="40">
        <f t="shared" si="8"/>
        <v>0</v>
      </c>
      <c r="S9" s="40">
        <f t="shared" si="9"/>
        <v>0.05215123859</v>
      </c>
      <c r="T9" s="18">
        <f t="shared" si="10"/>
        <v>1.366362451</v>
      </c>
      <c r="U9" s="41">
        <f t="shared" si="11"/>
        <v>5869.157556</v>
      </c>
      <c r="V9" s="13"/>
      <c r="W9" s="13"/>
    </row>
    <row r="10">
      <c r="A10" s="4" t="s">
        <v>247</v>
      </c>
      <c r="B10" s="13"/>
      <c r="C10" s="12">
        <f>VLOOKUP(A10,'RHB v. LHP'!C:AH, 5, FALSE)</f>
        <v>51</v>
      </c>
      <c r="D10" s="22">
        <f>VLOOKUP(A10,'RHB v. LHP'!C:AH, 31, FALSE)</f>
        <v>15</v>
      </c>
      <c r="E10" s="22">
        <f>VLOOKUP(A10,'RHB v. LHP'!C:AH, 12, FALSE)</f>
        <v>6</v>
      </c>
      <c r="F10" s="15">
        <f>VLOOKUP(A10,'RHB v. LHP'!C:AH, 13, FALSE)</f>
        <v>1</v>
      </c>
      <c r="G10" s="15">
        <f>VLOOKUP(A10,'RHB v. LHP'!C:AH, 6, FALSE)</f>
        <v>3</v>
      </c>
      <c r="H10" s="15">
        <f>VLOOKUP(A10,'RHB v. LHP'!C:AH, 17, FALSE)</f>
        <v>17</v>
      </c>
      <c r="I10" s="15">
        <f>VLOOKUP(A10,'RHB v. LHP'!C:AH, 25, FALSE)</f>
        <v>0</v>
      </c>
      <c r="J10" s="23">
        <f>VLOOKUP(A10,'RHB v. LHP'!C:AH, 32, FALSE)</f>
        <v>1</v>
      </c>
      <c r="K10" s="13"/>
      <c r="L10" s="15">
        <f>VLOOKUP(A10,'RHB v. LHP'!C:AH, 8, FALSE)</f>
        <v>109</v>
      </c>
      <c r="M10" s="18">
        <f t="shared" si="3"/>
        <v>0.4612634088</v>
      </c>
      <c r="N10" s="40">
        <f t="shared" si="4"/>
        <v>0.2800953516</v>
      </c>
      <c r="O10" s="40">
        <f t="shared" si="5"/>
        <v>0.009535160906</v>
      </c>
      <c r="P10" s="40">
        <f t="shared" si="6"/>
        <v>0.3456495828</v>
      </c>
      <c r="Q10" s="40">
        <f t="shared" si="7"/>
        <v>0.2121573302</v>
      </c>
      <c r="R10" s="40">
        <f t="shared" si="8"/>
        <v>0</v>
      </c>
      <c r="S10" s="40">
        <f t="shared" si="9"/>
        <v>0.0536352801</v>
      </c>
      <c r="T10" s="18">
        <f t="shared" si="10"/>
        <v>1.362336114</v>
      </c>
      <c r="U10" s="41">
        <f t="shared" si="11"/>
        <v>5851.862581</v>
      </c>
      <c r="V10" s="13"/>
      <c r="W10" s="13"/>
    </row>
    <row r="11">
      <c r="A11" s="4" t="s">
        <v>253</v>
      </c>
      <c r="B11" s="13"/>
      <c r="C11" s="12">
        <f>VLOOKUP(A11,'RHB v. LHP'!C:AH, 5, FALSE)</f>
        <v>40</v>
      </c>
      <c r="D11" s="22">
        <f>VLOOKUP(A11,'RHB v. LHP'!C:AH, 31, FALSE)</f>
        <v>16</v>
      </c>
      <c r="E11" s="22">
        <f>VLOOKUP(A11,'RHB v. LHP'!C:AH, 12, FALSE)</f>
        <v>3</v>
      </c>
      <c r="F11" s="15">
        <f>VLOOKUP(A11,'RHB v. LHP'!C:AH, 13, FALSE)</f>
        <v>0</v>
      </c>
      <c r="G11" s="15">
        <f>VLOOKUP(A11,'RHB v. LHP'!C:AH, 6, FALSE)</f>
        <v>2</v>
      </c>
      <c r="H11" s="15">
        <f>VLOOKUP(A11,'RHB v. LHP'!C:AH, 17, FALSE)</f>
        <v>8</v>
      </c>
      <c r="I11" s="15">
        <f>VLOOKUP(A11,'RHB v. LHP'!C:AH, 25, FALSE)</f>
        <v>0</v>
      </c>
      <c r="J11" s="23">
        <f>VLOOKUP(A11,'RHB v. LHP'!C:AH, 32, FALSE)</f>
        <v>0</v>
      </c>
      <c r="K11" s="13"/>
      <c r="L11" s="15">
        <f>VLOOKUP(A11,'RHB v. LHP'!C:AH, 8, FALSE)</f>
        <v>71</v>
      </c>
      <c r="M11" s="18">
        <f t="shared" si="3"/>
        <v>0.4868913858</v>
      </c>
      <c r="N11" s="40">
        <f t="shared" si="4"/>
        <v>0.2746566792</v>
      </c>
      <c r="O11" s="40">
        <f t="shared" si="5"/>
        <v>0</v>
      </c>
      <c r="P11" s="40">
        <f t="shared" si="6"/>
        <v>0.3495630462</v>
      </c>
      <c r="Q11" s="40">
        <f t="shared" si="7"/>
        <v>0.1997503121</v>
      </c>
      <c r="R11" s="40">
        <f t="shared" si="8"/>
        <v>0</v>
      </c>
      <c r="S11" s="40">
        <f t="shared" si="9"/>
        <v>0.04993757803</v>
      </c>
      <c r="T11" s="18">
        <f t="shared" si="10"/>
        <v>1.360799001</v>
      </c>
      <c r="U11" s="41">
        <f t="shared" si="11"/>
        <v>5845.25997</v>
      </c>
      <c r="V11" s="13"/>
      <c r="W11" s="13"/>
    </row>
    <row r="12">
      <c r="A12" s="8" t="s">
        <v>251</v>
      </c>
      <c r="B12" s="13"/>
      <c r="C12" s="12">
        <f>VLOOKUP(A12,'RHB v. LHP'!C:AH, 5, FALSE)</f>
        <v>32</v>
      </c>
      <c r="D12" s="22">
        <f>VLOOKUP(A12,'RHB v. LHP'!C:AH, 31, FALSE)</f>
        <v>7</v>
      </c>
      <c r="E12" s="22">
        <f>VLOOKUP(A12,'RHB v. LHP'!C:AH, 12, FALSE)</f>
        <v>3</v>
      </c>
      <c r="F12" s="15">
        <f>VLOOKUP(A12,'RHB v. LHP'!C:AH, 13, FALSE)</f>
        <v>0</v>
      </c>
      <c r="G12" s="15">
        <f>VLOOKUP(A12,'RHB v. LHP'!C:AH, 6, FALSE)</f>
        <v>0</v>
      </c>
      <c r="H12" s="15">
        <f>VLOOKUP(A12,'RHB v. LHP'!C:AH, 17, FALSE)</f>
        <v>4</v>
      </c>
      <c r="I12" s="15">
        <f>VLOOKUP(A12,'RHB v. LHP'!C:AH, 25, FALSE)</f>
        <v>0</v>
      </c>
      <c r="J12" s="23">
        <f>VLOOKUP(A12,'RHB v. LHP'!C:AH, 32, FALSE)</f>
        <v>0</v>
      </c>
      <c r="K12" s="13"/>
      <c r="L12" s="15">
        <f>VLOOKUP(A12,'RHB v. LHP'!C:AH, 8, FALSE)</f>
        <v>41</v>
      </c>
      <c r="M12" s="18">
        <f t="shared" si="3"/>
        <v>0.4708171206</v>
      </c>
      <c r="N12" s="40">
        <f t="shared" si="4"/>
        <v>0.2853437095</v>
      </c>
      <c r="O12" s="40">
        <f t="shared" si="5"/>
        <v>0</v>
      </c>
      <c r="P12" s="40">
        <f t="shared" si="6"/>
        <v>0.3372243839</v>
      </c>
      <c r="Q12" s="40">
        <f t="shared" si="7"/>
        <v>0.1971465629</v>
      </c>
      <c r="R12" s="40">
        <f t="shared" si="8"/>
        <v>0</v>
      </c>
      <c r="S12" s="40">
        <f t="shared" si="9"/>
        <v>0.05188067445</v>
      </c>
      <c r="T12" s="18">
        <f t="shared" si="10"/>
        <v>1.342412451</v>
      </c>
      <c r="U12" s="41">
        <f t="shared" si="11"/>
        <v>5766.281249</v>
      </c>
      <c r="V12" s="13"/>
      <c r="W12" s="13"/>
    </row>
    <row r="13">
      <c r="A13" s="8" t="s">
        <v>248</v>
      </c>
      <c r="B13" s="13"/>
      <c r="C13" s="12">
        <f>VLOOKUP(A13,'RHB v. LHP'!C:AH, 5, FALSE)</f>
        <v>51</v>
      </c>
      <c r="D13" s="22">
        <f>VLOOKUP(A13,'RHB v. LHP'!C:AH, 31, FALSE)</f>
        <v>11</v>
      </c>
      <c r="E13" s="22">
        <f>VLOOKUP(A13,'RHB v. LHP'!C:AH, 12, FALSE)</f>
        <v>3</v>
      </c>
      <c r="F13" s="15">
        <f>VLOOKUP(A13,'RHB v. LHP'!C:AH, 13, FALSE)</f>
        <v>0</v>
      </c>
      <c r="G13" s="15">
        <f>VLOOKUP(A13,'RHB v. LHP'!C:AH, 6, FALSE)</f>
        <v>0</v>
      </c>
      <c r="H13" s="15">
        <f>VLOOKUP(A13,'RHB v. LHP'!C:AH, 17, FALSE)</f>
        <v>6</v>
      </c>
      <c r="I13" s="15">
        <f>VLOOKUP(A13,'RHB v. LHP'!C:AH, 25, FALSE)</f>
        <v>0</v>
      </c>
      <c r="J13" s="23">
        <f>VLOOKUP(A13,'RHB v. LHP'!C:AH, 32, FALSE)</f>
        <v>0</v>
      </c>
      <c r="K13" s="13"/>
      <c r="L13" s="15">
        <f>VLOOKUP(A13,'RHB v. LHP'!C:AH, 8, FALSE)</f>
        <v>65</v>
      </c>
      <c r="M13" s="18">
        <f t="shared" si="3"/>
        <v>0.4716981132</v>
      </c>
      <c r="N13" s="40">
        <f t="shared" si="4"/>
        <v>0.2767295597</v>
      </c>
      <c r="O13" s="40">
        <f t="shared" si="5"/>
        <v>0</v>
      </c>
      <c r="P13" s="40">
        <f t="shared" si="6"/>
        <v>0.3270440252</v>
      </c>
      <c r="Q13" s="40">
        <f t="shared" si="7"/>
        <v>0.1962264151</v>
      </c>
      <c r="R13" s="40">
        <f t="shared" si="8"/>
        <v>0</v>
      </c>
      <c r="S13" s="40">
        <f t="shared" si="9"/>
        <v>0.05031446541</v>
      </c>
      <c r="T13" s="18">
        <f t="shared" si="10"/>
        <v>1.322012579</v>
      </c>
      <c r="U13" s="41">
        <f t="shared" si="11"/>
        <v>5678.654378</v>
      </c>
      <c r="V13" s="13"/>
      <c r="W13" s="13"/>
    </row>
    <row r="14">
      <c r="A14" s="38"/>
      <c r="B14" s="13"/>
      <c r="C14" s="14"/>
      <c r="D14" s="14"/>
      <c r="E14" s="14"/>
      <c r="F14" s="14"/>
      <c r="G14" s="14"/>
      <c r="H14" s="14"/>
      <c r="I14" s="14"/>
      <c r="J14" s="14"/>
      <c r="K14" s="13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3"/>
      <c r="W14" s="13"/>
    </row>
    <row r="15">
      <c r="A15" s="38"/>
      <c r="B15" s="13"/>
      <c r="C15" s="14"/>
      <c r="D15" s="14"/>
      <c r="E15" s="14"/>
      <c r="F15" s="14"/>
      <c r="G15" s="14"/>
      <c r="H15" s="14"/>
      <c r="I15" s="14"/>
      <c r="J15" s="14"/>
      <c r="K15" s="13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3"/>
      <c r="W15" s="13"/>
    </row>
    <row r="16">
      <c r="A16" s="38"/>
      <c r="B16" s="13"/>
      <c r="C16" s="14"/>
      <c r="D16" s="14"/>
      <c r="E16" s="14"/>
      <c r="F16" s="14"/>
      <c r="G16" s="14"/>
      <c r="H16" s="14"/>
      <c r="I16" s="14"/>
      <c r="J16" s="14"/>
      <c r="K16" s="13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3"/>
    </row>
    <row r="17">
      <c r="A17" s="38"/>
      <c r="B17" s="13"/>
      <c r="C17" s="14"/>
      <c r="D17" s="14"/>
      <c r="E17" s="14"/>
      <c r="F17" s="14"/>
      <c r="G17" s="14"/>
      <c r="H17" s="14"/>
      <c r="I17" s="14"/>
      <c r="J17" s="14"/>
      <c r="K17" s="13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3"/>
    </row>
    <row r="18">
      <c r="A18" s="38"/>
      <c r="B18" s="13"/>
      <c r="C18" s="14"/>
      <c r="D18" s="14"/>
      <c r="E18" s="14"/>
      <c r="F18" s="14"/>
      <c r="G18" s="14"/>
      <c r="H18" s="14"/>
      <c r="I18" s="14"/>
      <c r="J18" s="14"/>
      <c r="K18" s="13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3"/>
    </row>
    <row r="19">
      <c r="A19" s="14"/>
      <c r="B19" s="13"/>
      <c r="C19" s="14"/>
      <c r="D19" s="14"/>
      <c r="E19" s="14"/>
      <c r="F19" s="14"/>
      <c r="G19" s="14"/>
      <c r="H19" s="14"/>
      <c r="I19" s="14"/>
      <c r="J19" s="14"/>
      <c r="K19" s="13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3"/>
    </row>
    <row r="20">
      <c r="A20" s="14"/>
      <c r="B20" s="13"/>
      <c r="C20" s="14"/>
      <c r="D20" s="14"/>
      <c r="E20" s="14"/>
      <c r="F20" s="14"/>
      <c r="G20" s="14"/>
      <c r="H20" s="14"/>
      <c r="I20" s="14"/>
      <c r="J20" s="14"/>
      <c r="K20" s="13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3"/>
    </row>
    <row r="21">
      <c r="A21" s="14"/>
      <c r="B21" s="13"/>
      <c r="C21" s="14"/>
      <c r="D21" s="14"/>
      <c r="E21" s="14"/>
      <c r="F21" s="14"/>
      <c r="G21" s="14"/>
      <c r="H21" s="14"/>
      <c r="I21" s="14"/>
      <c r="J21" s="14"/>
      <c r="K21" s="13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3"/>
    </row>
    <row r="22">
      <c r="A22" s="14"/>
      <c r="B22" s="13"/>
      <c r="C22" s="14"/>
      <c r="D22" s="14"/>
      <c r="E22" s="14"/>
      <c r="F22" s="14"/>
      <c r="G22" s="14"/>
      <c r="H22" s="14"/>
      <c r="I22" s="14"/>
      <c r="J22" s="14"/>
      <c r="K22" s="13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3"/>
    </row>
    <row r="23">
      <c r="A23" s="14"/>
      <c r="B23" s="13"/>
      <c r="C23" s="14"/>
      <c r="D23" s="14"/>
      <c r="E23" s="14"/>
      <c r="F23" s="14"/>
      <c r="G23" s="14"/>
      <c r="H23" s="14"/>
      <c r="I23" s="14"/>
      <c r="J23" s="14"/>
      <c r="K23" s="13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3"/>
    </row>
    <row r="24">
      <c r="A24" s="14"/>
      <c r="B24" s="13"/>
      <c r="C24" s="14"/>
      <c r="D24" s="14"/>
      <c r="E24" s="14"/>
      <c r="F24" s="14"/>
      <c r="G24" s="14"/>
      <c r="H24" s="14"/>
      <c r="I24" s="14"/>
      <c r="J24" s="14"/>
      <c r="K24" s="13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3"/>
    </row>
    <row r="25">
      <c r="A25" s="14"/>
      <c r="B25" s="13"/>
      <c r="C25" s="14"/>
      <c r="D25" s="14"/>
      <c r="E25" s="14"/>
      <c r="F25" s="14"/>
      <c r="G25" s="14"/>
      <c r="H25" s="14"/>
      <c r="I25" s="14"/>
      <c r="J25" s="14"/>
      <c r="K25" s="13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3"/>
    </row>
    <row r="26">
      <c r="A26" s="14"/>
      <c r="B26" s="13"/>
      <c r="C26" s="14"/>
      <c r="D26" s="14"/>
      <c r="E26" s="14"/>
      <c r="F26" s="14"/>
      <c r="G26" s="14"/>
      <c r="H26" s="14"/>
      <c r="I26" s="14"/>
      <c r="J26" s="14"/>
      <c r="K26" s="13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3"/>
    </row>
    <row r="27">
      <c r="A27" s="14"/>
      <c r="B27" s="13"/>
      <c r="C27" s="14"/>
      <c r="D27" s="14"/>
      <c r="E27" s="14"/>
      <c r="F27" s="14"/>
      <c r="G27" s="14"/>
      <c r="H27" s="14"/>
      <c r="I27" s="14"/>
      <c r="J27" s="14"/>
      <c r="K27" s="13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3"/>
    </row>
    <row r="28">
      <c r="A28" s="14"/>
      <c r="B28" s="13"/>
      <c r="C28" s="14"/>
      <c r="D28" s="14"/>
      <c r="E28" s="14"/>
      <c r="F28" s="14"/>
      <c r="G28" s="14"/>
      <c r="H28" s="14"/>
      <c r="I28" s="14"/>
      <c r="J28" s="14"/>
      <c r="K28" s="13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3"/>
    </row>
    <row r="29">
      <c r="A29" s="14"/>
      <c r="B29" s="13"/>
      <c r="C29" s="14"/>
      <c r="D29" s="14"/>
      <c r="E29" s="14"/>
      <c r="F29" s="14"/>
      <c r="G29" s="14"/>
      <c r="H29" s="14"/>
      <c r="I29" s="14"/>
      <c r="J29" s="14"/>
      <c r="K29" s="13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3"/>
    </row>
    <row r="30">
      <c r="A30" s="14"/>
      <c r="B30" s="13"/>
      <c r="C30" s="14"/>
      <c r="D30" s="14"/>
      <c r="E30" s="14"/>
      <c r="F30" s="14"/>
      <c r="G30" s="14"/>
      <c r="H30" s="14"/>
      <c r="I30" s="14"/>
      <c r="J30" s="14"/>
      <c r="K30" s="13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3"/>
    </row>
    <row r="31">
      <c r="A31" s="14"/>
      <c r="B31" s="13"/>
      <c r="C31" s="14"/>
      <c r="D31" s="14"/>
      <c r="E31" s="14"/>
      <c r="F31" s="14"/>
      <c r="G31" s="14"/>
      <c r="H31" s="14"/>
      <c r="I31" s="14"/>
      <c r="J31" s="14"/>
      <c r="K31" s="13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3"/>
    </row>
    <row r="32">
      <c r="A32" s="14"/>
      <c r="B32" s="13"/>
      <c r="C32" s="14"/>
      <c r="D32" s="14"/>
      <c r="E32" s="14"/>
      <c r="F32" s="14"/>
      <c r="G32" s="14"/>
      <c r="H32" s="14"/>
      <c r="I32" s="14"/>
      <c r="J32" s="14"/>
      <c r="K32" s="13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3"/>
    </row>
    <row r="33">
      <c r="A33" s="14"/>
      <c r="B33" s="13"/>
      <c r="C33" s="14"/>
      <c r="D33" s="14"/>
      <c r="E33" s="14"/>
      <c r="F33" s="14"/>
      <c r="G33" s="14"/>
      <c r="H33" s="14"/>
      <c r="I33" s="14"/>
      <c r="J33" s="14"/>
      <c r="K33" s="13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3"/>
    </row>
    <row r="34">
      <c r="A34" s="14"/>
      <c r="B34" s="13"/>
      <c r="C34" s="14"/>
      <c r="D34" s="14"/>
      <c r="E34" s="14"/>
      <c r="F34" s="14"/>
      <c r="G34" s="14"/>
      <c r="H34" s="14"/>
      <c r="I34" s="14"/>
      <c r="J34" s="14"/>
      <c r="K34" s="13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3"/>
    </row>
    <row r="35">
      <c r="A35" s="14"/>
      <c r="B35" s="13"/>
      <c r="C35" s="14"/>
      <c r="D35" s="14"/>
      <c r="E35" s="14"/>
      <c r="F35" s="14"/>
      <c r="G35" s="14"/>
      <c r="H35" s="14"/>
      <c r="I35" s="14"/>
      <c r="J35" s="14"/>
      <c r="K35" s="13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3"/>
    </row>
    <row r="36">
      <c r="A36" s="14"/>
      <c r="B36" s="13"/>
      <c r="C36" s="14"/>
      <c r="D36" s="14"/>
      <c r="E36" s="14"/>
      <c r="F36" s="14"/>
      <c r="G36" s="14"/>
      <c r="H36" s="14"/>
      <c r="I36" s="14"/>
      <c r="J36" s="14"/>
      <c r="K36" s="13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</row>
    <row r="37">
      <c r="A37" s="14"/>
      <c r="B37" s="13"/>
      <c r="C37" s="14"/>
      <c r="D37" s="14"/>
      <c r="E37" s="14"/>
      <c r="F37" s="14"/>
      <c r="G37" s="14"/>
      <c r="H37" s="14"/>
      <c r="I37" s="14"/>
      <c r="J37" s="14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3"/>
    </row>
    <row r="38">
      <c r="A38" s="14"/>
      <c r="B38" s="13"/>
      <c r="C38" s="14"/>
      <c r="D38" s="14"/>
      <c r="E38" s="14"/>
      <c r="F38" s="14"/>
      <c r="G38" s="14"/>
      <c r="H38" s="14"/>
      <c r="I38" s="14"/>
      <c r="J38" s="14"/>
      <c r="K38" s="13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3"/>
    </row>
    <row r="39">
      <c r="A39" s="14"/>
      <c r="B39" s="13"/>
      <c r="C39" s="14"/>
      <c r="D39" s="14"/>
      <c r="E39" s="14"/>
      <c r="F39" s="14"/>
      <c r="G39" s="14"/>
      <c r="H39" s="14"/>
      <c r="I39" s="14"/>
      <c r="J39" s="14"/>
      <c r="K39" s="13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3"/>
    </row>
    <row r="40">
      <c r="A40" s="14"/>
      <c r="B40" s="13"/>
      <c r="C40" s="14"/>
      <c r="D40" s="14"/>
      <c r="E40" s="14"/>
      <c r="F40" s="14"/>
      <c r="G40" s="14"/>
      <c r="H40" s="14"/>
      <c r="I40" s="14"/>
      <c r="J40" s="14"/>
      <c r="K40" s="13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3"/>
    </row>
    <row r="41">
      <c r="A41" s="14"/>
      <c r="B41" s="13"/>
      <c r="C41" s="14"/>
      <c r="D41" s="14"/>
      <c r="E41" s="14"/>
      <c r="F41" s="14"/>
      <c r="G41" s="14"/>
      <c r="H41" s="14"/>
      <c r="I41" s="14"/>
      <c r="J41" s="14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3"/>
    </row>
    <row r="42">
      <c r="A42" s="14"/>
      <c r="B42" s="13"/>
      <c r="C42" s="14"/>
      <c r="D42" s="14"/>
      <c r="E42" s="14"/>
      <c r="F42" s="14"/>
      <c r="G42" s="14"/>
      <c r="H42" s="14"/>
      <c r="I42" s="14"/>
      <c r="J42" s="14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3"/>
    </row>
    <row r="43">
      <c r="A43" s="14"/>
      <c r="B43" s="13"/>
      <c r="C43" s="14"/>
      <c r="D43" s="14"/>
      <c r="E43" s="14"/>
      <c r="F43" s="14"/>
      <c r="G43" s="14"/>
      <c r="H43" s="14"/>
      <c r="I43" s="14"/>
      <c r="J43" s="14"/>
      <c r="K43" s="1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3"/>
    </row>
    <row r="44">
      <c r="A44" s="14"/>
      <c r="B44" s="13"/>
      <c r="C44" s="14"/>
      <c r="D44" s="14"/>
      <c r="E44" s="14"/>
      <c r="F44" s="14"/>
      <c r="G44" s="14"/>
      <c r="H44" s="14"/>
      <c r="I44" s="14"/>
      <c r="J44" s="14"/>
      <c r="K44" s="1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3"/>
    </row>
    <row r="45">
      <c r="A45" s="14"/>
      <c r="B45" s="13"/>
      <c r="C45" s="14"/>
      <c r="D45" s="14"/>
      <c r="E45" s="14"/>
      <c r="F45" s="14"/>
      <c r="G45" s="14"/>
      <c r="H45" s="14"/>
      <c r="I45" s="14"/>
      <c r="J45" s="14"/>
      <c r="K45" s="13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3"/>
    </row>
    <row r="46">
      <c r="A46" s="14"/>
      <c r="B46" s="13"/>
      <c r="C46" s="14"/>
      <c r="D46" s="14"/>
      <c r="E46" s="14"/>
      <c r="F46" s="14"/>
      <c r="G46" s="14"/>
      <c r="H46" s="14"/>
      <c r="I46" s="14"/>
      <c r="J46" s="14"/>
      <c r="K46" s="13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3"/>
    </row>
    <row r="47">
      <c r="A47" s="14"/>
      <c r="B47" s="13"/>
      <c r="C47" s="14"/>
      <c r="D47" s="14"/>
      <c r="E47" s="14"/>
      <c r="F47" s="14"/>
      <c r="G47" s="14"/>
      <c r="H47" s="14"/>
      <c r="I47" s="14"/>
      <c r="J47" s="14"/>
      <c r="K47" s="13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3"/>
    </row>
    <row r="48">
      <c r="A48" s="14"/>
      <c r="B48" s="13"/>
      <c r="C48" s="14"/>
      <c r="D48" s="14"/>
      <c r="E48" s="14"/>
      <c r="F48" s="14"/>
      <c r="G48" s="14"/>
      <c r="H48" s="14"/>
      <c r="I48" s="14"/>
      <c r="J48" s="14"/>
      <c r="K48" s="13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3"/>
    </row>
    <row r="49">
      <c r="A49" s="14"/>
      <c r="B49" s="13"/>
      <c r="C49" s="14"/>
      <c r="D49" s="14"/>
      <c r="E49" s="14"/>
      <c r="F49" s="14"/>
      <c r="G49" s="14"/>
      <c r="H49" s="14"/>
      <c r="I49" s="14"/>
      <c r="J49" s="14"/>
      <c r="K49" s="13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3"/>
    </row>
    <row r="50">
      <c r="A50" s="14"/>
      <c r="B50" s="13"/>
      <c r="C50" s="14"/>
      <c r="D50" s="14"/>
      <c r="E50" s="14"/>
      <c r="F50" s="14"/>
      <c r="G50" s="14"/>
      <c r="H50" s="14"/>
      <c r="I50" s="14"/>
      <c r="J50" s="14"/>
      <c r="K50" s="13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3"/>
    </row>
    <row r="51">
      <c r="A51" s="14"/>
      <c r="B51" s="13"/>
      <c r="C51" s="14"/>
      <c r="D51" s="14"/>
      <c r="E51" s="14"/>
      <c r="F51" s="14"/>
      <c r="G51" s="14"/>
      <c r="H51" s="14"/>
      <c r="I51" s="14"/>
      <c r="J51" s="14"/>
      <c r="K51" s="13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</row>
    <row r="52">
      <c r="A52" s="14"/>
      <c r="B52" s="13"/>
      <c r="C52" s="14"/>
      <c r="D52" s="14"/>
      <c r="E52" s="14"/>
      <c r="F52" s="14"/>
      <c r="G52" s="14"/>
      <c r="H52" s="14"/>
      <c r="I52" s="14"/>
      <c r="J52" s="14"/>
      <c r="K52" s="13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3"/>
    </row>
    <row r="53">
      <c r="A53" s="14"/>
      <c r="B53" s="13"/>
      <c r="C53" s="14"/>
      <c r="D53" s="14"/>
      <c r="E53" s="14"/>
      <c r="F53" s="14"/>
      <c r="G53" s="14"/>
      <c r="H53" s="14"/>
      <c r="I53" s="14"/>
      <c r="J53" s="14"/>
      <c r="K53" s="13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3"/>
    </row>
    <row r="54">
      <c r="A54" s="14"/>
      <c r="B54" s="13"/>
      <c r="C54" s="14"/>
      <c r="D54" s="14"/>
      <c r="E54" s="14"/>
      <c r="F54" s="14"/>
      <c r="G54" s="14"/>
      <c r="H54" s="14"/>
      <c r="I54" s="14"/>
      <c r="J54" s="14"/>
      <c r="K54" s="13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3"/>
    </row>
    <row r="55">
      <c r="A55" s="14"/>
      <c r="B55" s="13"/>
      <c r="C55" s="14"/>
      <c r="D55" s="14"/>
      <c r="E55" s="14"/>
      <c r="F55" s="14"/>
      <c r="G55" s="14"/>
      <c r="H55" s="14"/>
      <c r="I55" s="14"/>
      <c r="J55" s="14"/>
      <c r="K55" s="13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</row>
    <row r="56">
      <c r="A56" s="14"/>
      <c r="B56" s="13"/>
      <c r="C56" s="14"/>
      <c r="D56" s="14"/>
      <c r="E56" s="14"/>
      <c r="F56" s="14"/>
      <c r="G56" s="14"/>
      <c r="H56" s="14"/>
      <c r="I56" s="14"/>
      <c r="J56" s="14"/>
      <c r="K56" s="13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3"/>
    </row>
    <row r="57">
      <c r="A57" s="14"/>
      <c r="B57" s="13"/>
      <c r="C57" s="14"/>
      <c r="D57" s="14"/>
      <c r="E57" s="14"/>
      <c r="F57" s="14"/>
      <c r="G57" s="14"/>
      <c r="H57" s="14"/>
      <c r="I57" s="14"/>
      <c r="J57" s="14"/>
      <c r="K57" s="13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3"/>
    </row>
    <row r="58">
      <c r="A58" s="14"/>
      <c r="B58" s="13"/>
      <c r="C58" s="14"/>
      <c r="D58" s="14"/>
      <c r="E58" s="14"/>
      <c r="F58" s="14"/>
      <c r="G58" s="14"/>
      <c r="H58" s="14"/>
      <c r="I58" s="14"/>
      <c r="J58" s="14"/>
      <c r="K58" s="13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3"/>
    </row>
    <row r="59">
      <c r="A59" s="14"/>
      <c r="B59" s="13"/>
      <c r="C59" s="14"/>
      <c r="D59" s="14"/>
      <c r="E59" s="14"/>
      <c r="F59" s="14"/>
      <c r="G59" s="14"/>
      <c r="H59" s="14"/>
      <c r="I59" s="14"/>
      <c r="J59" s="14"/>
      <c r="K59" s="13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3"/>
    </row>
    <row r="60">
      <c r="A60" s="14"/>
      <c r="B60" s="13"/>
      <c r="C60" s="14"/>
      <c r="D60" s="14"/>
      <c r="E60" s="14"/>
      <c r="F60" s="14"/>
      <c r="G60" s="14"/>
      <c r="H60" s="14"/>
      <c r="I60" s="14"/>
      <c r="J60" s="14"/>
      <c r="K60" s="13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3"/>
    </row>
    <row r="61">
      <c r="A61" s="14"/>
      <c r="B61" s="13"/>
      <c r="C61" s="14"/>
      <c r="D61" s="14"/>
      <c r="E61" s="14"/>
      <c r="F61" s="14"/>
      <c r="G61" s="14"/>
      <c r="H61" s="14"/>
      <c r="I61" s="14"/>
      <c r="J61" s="14"/>
      <c r="K61" s="13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3"/>
      <c r="W61" s="13"/>
    </row>
    <row r="62">
      <c r="A62" s="14"/>
      <c r="B62" s="13"/>
      <c r="C62" s="14"/>
      <c r="D62" s="14"/>
      <c r="E62" s="14"/>
      <c r="F62" s="14"/>
      <c r="G62" s="14"/>
      <c r="H62" s="14"/>
      <c r="I62" s="14"/>
      <c r="J62" s="14"/>
      <c r="K62" s="13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3"/>
    </row>
    <row r="63">
      <c r="A63" s="14"/>
      <c r="B63" s="13"/>
      <c r="C63" s="14"/>
      <c r="D63" s="14"/>
      <c r="E63" s="14"/>
      <c r="F63" s="14"/>
      <c r="G63" s="14"/>
      <c r="H63" s="14"/>
      <c r="I63" s="14"/>
      <c r="J63" s="14"/>
      <c r="K63" s="13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3"/>
    </row>
    <row r="64">
      <c r="A64" s="14"/>
      <c r="B64" s="13"/>
      <c r="C64" s="14"/>
      <c r="D64" s="14"/>
      <c r="E64" s="14"/>
      <c r="F64" s="14"/>
      <c r="G64" s="14"/>
      <c r="H64" s="14"/>
      <c r="I64" s="14"/>
      <c r="J64" s="14"/>
      <c r="K64" s="13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3"/>
    </row>
    <row r="65">
      <c r="A65" s="14"/>
      <c r="B65" s="13"/>
      <c r="C65" s="14"/>
      <c r="D65" s="14"/>
      <c r="E65" s="14"/>
      <c r="F65" s="14"/>
      <c r="G65" s="14"/>
      <c r="H65" s="14"/>
      <c r="I65" s="14"/>
      <c r="J65" s="14"/>
      <c r="K65" s="13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3"/>
    </row>
    <row r="66">
      <c r="A66" s="14"/>
      <c r="B66" s="13"/>
      <c r="C66" s="14"/>
      <c r="D66" s="14"/>
      <c r="E66" s="14"/>
      <c r="F66" s="14"/>
      <c r="G66" s="14"/>
      <c r="H66" s="14"/>
      <c r="I66" s="14"/>
      <c r="J66" s="14"/>
      <c r="K66" s="13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3"/>
    </row>
    <row r="67">
      <c r="A67" s="14"/>
      <c r="B67" s="13"/>
      <c r="C67" s="14"/>
      <c r="D67" s="14"/>
      <c r="E67" s="14"/>
      <c r="F67" s="14"/>
      <c r="G67" s="14"/>
      <c r="H67" s="14"/>
      <c r="I67" s="14"/>
      <c r="J67" s="14"/>
      <c r="K67" s="13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3"/>
    </row>
    <row r="68">
      <c r="A68" s="14"/>
      <c r="B68" s="13"/>
      <c r="C68" s="14"/>
      <c r="D68" s="14"/>
      <c r="E68" s="14"/>
      <c r="F68" s="14"/>
      <c r="G68" s="14"/>
      <c r="H68" s="14"/>
      <c r="I68" s="14"/>
      <c r="J68" s="14"/>
      <c r="K68" s="13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3"/>
      <c r="W68" s="13"/>
    </row>
    <row r="69">
      <c r="A69" s="14"/>
      <c r="B69" s="13"/>
      <c r="C69" s="14"/>
      <c r="D69" s="14"/>
      <c r="E69" s="14"/>
      <c r="F69" s="14"/>
      <c r="G69" s="14"/>
      <c r="H69" s="14"/>
      <c r="I69" s="14"/>
      <c r="J69" s="14"/>
      <c r="K69" s="13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3"/>
      <c r="W69" s="13"/>
    </row>
    <row r="70">
      <c r="A70" s="14"/>
      <c r="B70" s="13"/>
      <c r="C70" s="14"/>
      <c r="D70" s="14"/>
      <c r="E70" s="14"/>
      <c r="F70" s="14"/>
      <c r="G70" s="14"/>
      <c r="H70" s="14"/>
      <c r="I70" s="14"/>
      <c r="J70" s="14"/>
      <c r="K70" s="13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3"/>
    </row>
    <row r="71">
      <c r="A71" s="14"/>
      <c r="B71" s="13"/>
      <c r="C71" s="14"/>
      <c r="D71" s="14"/>
      <c r="E71" s="14"/>
      <c r="F71" s="14"/>
      <c r="G71" s="14"/>
      <c r="H71" s="14"/>
      <c r="I71" s="14"/>
      <c r="J71" s="14"/>
      <c r="K71" s="13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3"/>
    </row>
    <row r="72">
      <c r="A72" s="14"/>
      <c r="B72" s="13"/>
      <c r="C72" s="14"/>
      <c r="D72" s="14"/>
      <c r="E72" s="14"/>
      <c r="F72" s="14"/>
      <c r="G72" s="14"/>
      <c r="H72" s="14"/>
      <c r="I72" s="14"/>
      <c r="J72" s="14"/>
      <c r="K72" s="13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3"/>
      <c r="W72" s="13"/>
    </row>
    <row r="73">
      <c r="A73" s="14"/>
      <c r="B73" s="13"/>
      <c r="C73" s="14"/>
      <c r="D73" s="14"/>
      <c r="E73" s="14"/>
      <c r="F73" s="14"/>
      <c r="G73" s="14"/>
      <c r="H73" s="14"/>
      <c r="I73" s="14"/>
      <c r="J73" s="14"/>
      <c r="K73" s="13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3"/>
      <c r="W73" s="13"/>
    </row>
    <row r="74">
      <c r="A74" s="14"/>
      <c r="B74" s="13"/>
      <c r="C74" s="14"/>
      <c r="D74" s="14"/>
      <c r="E74" s="14"/>
      <c r="F74" s="14"/>
      <c r="G74" s="14"/>
      <c r="H74" s="14"/>
      <c r="I74" s="14"/>
      <c r="J74" s="14"/>
      <c r="K74" s="13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3"/>
      <c r="W74" s="13"/>
    </row>
    <row r="75">
      <c r="A75" s="14"/>
      <c r="B75" s="13"/>
      <c r="C75" s="14"/>
      <c r="D75" s="14"/>
      <c r="E75" s="14"/>
      <c r="F75" s="14"/>
      <c r="G75" s="14"/>
      <c r="H75" s="14"/>
      <c r="I75" s="14"/>
      <c r="J75" s="14"/>
      <c r="K75" s="13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3"/>
      <c r="W75" s="13"/>
    </row>
    <row r="76">
      <c r="A76" s="14"/>
      <c r="B76" s="13"/>
      <c r="C76" s="14"/>
      <c r="D76" s="14"/>
      <c r="E76" s="14"/>
      <c r="F76" s="14"/>
      <c r="G76" s="14"/>
      <c r="H76" s="14"/>
      <c r="I76" s="14"/>
      <c r="J76" s="14"/>
      <c r="K76" s="13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3"/>
      <c r="W76" s="13"/>
    </row>
    <row r="77">
      <c r="A77" s="14"/>
      <c r="B77" s="13"/>
      <c r="C77" s="14"/>
      <c r="D77" s="14"/>
      <c r="E77" s="14"/>
      <c r="F77" s="14"/>
      <c r="G77" s="14"/>
      <c r="H77" s="14"/>
      <c r="I77" s="14"/>
      <c r="J77" s="14"/>
      <c r="K77" s="13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3"/>
      <c r="W77" s="13"/>
    </row>
    <row r="78">
      <c r="A78" s="14"/>
      <c r="B78" s="13"/>
      <c r="C78" s="14"/>
      <c r="D78" s="14"/>
      <c r="E78" s="14"/>
      <c r="F78" s="14"/>
      <c r="G78" s="14"/>
      <c r="H78" s="14"/>
      <c r="I78" s="14"/>
      <c r="J78" s="14"/>
      <c r="K78" s="13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3"/>
      <c r="W78" s="13"/>
    </row>
    <row r="79">
      <c r="A79" s="14"/>
      <c r="B79" s="13"/>
      <c r="C79" s="14"/>
      <c r="D79" s="14"/>
      <c r="E79" s="14"/>
      <c r="F79" s="14"/>
      <c r="G79" s="14"/>
      <c r="H79" s="14"/>
      <c r="I79" s="14"/>
      <c r="J79" s="14"/>
      <c r="K79" s="13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3"/>
      <c r="W79" s="13"/>
    </row>
    <row r="80">
      <c r="A80" s="14"/>
      <c r="B80" s="13"/>
      <c r="C80" s="14"/>
      <c r="D80" s="14"/>
      <c r="E80" s="14"/>
      <c r="F80" s="14"/>
      <c r="G80" s="14"/>
      <c r="H80" s="14"/>
      <c r="I80" s="14"/>
      <c r="J80" s="14"/>
      <c r="K80" s="13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3"/>
      <c r="W80" s="13"/>
    </row>
    <row r="81">
      <c r="A81" s="14"/>
      <c r="B81" s="13"/>
      <c r="C81" s="14"/>
      <c r="D81" s="14"/>
      <c r="E81" s="14"/>
      <c r="F81" s="14"/>
      <c r="G81" s="14"/>
      <c r="H81" s="14"/>
      <c r="I81" s="14"/>
      <c r="J81" s="14"/>
      <c r="K81" s="13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3"/>
      <c r="W81" s="13"/>
    </row>
    <row r="82">
      <c r="A82" s="14"/>
      <c r="B82" s="13"/>
      <c r="C82" s="14"/>
      <c r="D82" s="14"/>
      <c r="E82" s="14"/>
      <c r="F82" s="14"/>
      <c r="G82" s="14"/>
      <c r="H82" s="14"/>
      <c r="I82" s="14"/>
      <c r="J82" s="14"/>
      <c r="K82" s="13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3"/>
      <c r="W82" s="13"/>
    </row>
    <row r="83">
      <c r="A83" s="14"/>
      <c r="B83" s="13"/>
      <c r="C83" s="14"/>
      <c r="D83" s="14"/>
      <c r="E83" s="14"/>
      <c r="F83" s="14"/>
      <c r="G83" s="14"/>
      <c r="H83" s="14"/>
      <c r="I83" s="14"/>
      <c r="J83" s="14"/>
      <c r="K83" s="13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3"/>
      <c r="W83" s="13"/>
    </row>
    <row r="84">
      <c r="A84" s="14"/>
      <c r="B84" s="13"/>
      <c r="C84" s="14"/>
      <c r="D84" s="14"/>
      <c r="E84" s="14"/>
      <c r="F84" s="14"/>
      <c r="G84" s="14"/>
      <c r="H84" s="14"/>
      <c r="I84" s="14"/>
      <c r="J84" s="14"/>
      <c r="K84" s="13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3"/>
      <c r="W84" s="13"/>
    </row>
    <row r="85">
      <c r="A85" s="14"/>
      <c r="B85" s="13"/>
      <c r="C85" s="14"/>
      <c r="D85" s="14"/>
      <c r="E85" s="14"/>
      <c r="F85" s="14"/>
      <c r="G85" s="14"/>
      <c r="H85" s="14"/>
      <c r="I85" s="14"/>
      <c r="J85" s="14"/>
      <c r="K85" s="13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3"/>
      <c r="W85" s="13"/>
    </row>
    <row r="86">
      <c r="A86" s="14"/>
      <c r="B86" s="13"/>
      <c r="C86" s="14"/>
      <c r="D86" s="14"/>
      <c r="E86" s="14"/>
      <c r="F86" s="14"/>
      <c r="G86" s="14"/>
      <c r="H86" s="14"/>
      <c r="I86" s="14"/>
      <c r="J86" s="14"/>
      <c r="K86" s="13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3"/>
      <c r="W86" s="13"/>
    </row>
    <row r="87">
      <c r="A87" s="14"/>
      <c r="B87" s="13"/>
      <c r="C87" s="14"/>
      <c r="D87" s="14"/>
      <c r="E87" s="14"/>
      <c r="F87" s="14"/>
      <c r="G87" s="14"/>
      <c r="H87" s="14"/>
      <c r="I87" s="14"/>
      <c r="J87" s="14"/>
      <c r="K87" s="13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3"/>
      <c r="W87" s="13"/>
    </row>
    <row r="88">
      <c r="A88" s="14"/>
      <c r="B88" s="13"/>
      <c r="C88" s="14"/>
      <c r="D88" s="14"/>
      <c r="E88" s="14"/>
      <c r="F88" s="14"/>
      <c r="G88" s="14"/>
      <c r="H88" s="14"/>
      <c r="I88" s="14"/>
      <c r="J88" s="14"/>
      <c r="K88" s="13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3"/>
      <c r="W88" s="13"/>
    </row>
    <row r="89">
      <c r="A89" s="14"/>
      <c r="B89" s="13"/>
      <c r="C89" s="14"/>
      <c r="D89" s="14"/>
      <c r="E89" s="14"/>
      <c r="F89" s="14"/>
      <c r="G89" s="14"/>
      <c r="H89" s="14"/>
      <c r="I89" s="14"/>
      <c r="J89" s="14"/>
      <c r="K89" s="13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3"/>
      <c r="W89" s="13"/>
    </row>
    <row r="90">
      <c r="A90" s="14"/>
      <c r="B90" s="13"/>
      <c r="C90" s="14"/>
      <c r="D90" s="14"/>
      <c r="E90" s="14"/>
      <c r="F90" s="14"/>
      <c r="G90" s="14"/>
      <c r="H90" s="14"/>
      <c r="I90" s="14"/>
      <c r="J90" s="14"/>
      <c r="K90" s="13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3"/>
      <c r="W90" s="13"/>
    </row>
    <row r="91">
      <c r="A91" s="14"/>
      <c r="B91" s="13"/>
      <c r="C91" s="14"/>
      <c r="D91" s="14"/>
      <c r="E91" s="14"/>
      <c r="F91" s="14"/>
      <c r="G91" s="14"/>
      <c r="H91" s="14"/>
      <c r="I91" s="14"/>
      <c r="J91" s="14"/>
      <c r="K91" s="13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3"/>
      <c r="W91" s="13"/>
    </row>
    <row r="92">
      <c r="A92" s="14"/>
      <c r="B92" s="13"/>
      <c r="C92" s="14"/>
      <c r="D92" s="14"/>
      <c r="E92" s="14"/>
      <c r="F92" s="14"/>
      <c r="G92" s="14"/>
      <c r="H92" s="14"/>
      <c r="I92" s="14"/>
      <c r="J92" s="14"/>
      <c r="K92" s="13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3"/>
      <c r="W92" s="13"/>
    </row>
    <row r="93">
      <c r="A93" s="14"/>
      <c r="B93" s="13"/>
      <c r="C93" s="14"/>
      <c r="D93" s="14"/>
      <c r="E93" s="14"/>
      <c r="F93" s="14"/>
      <c r="G93" s="14"/>
      <c r="H93" s="14"/>
      <c r="I93" s="14"/>
      <c r="J93" s="14"/>
      <c r="K93" s="13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3"/>
      <c r="W93" s="13"/>
    </row>
    <row r="94">
      <c r="A94" s="14"/>
      <c r="B94" s="13"/>
      <c r="C94" s="14"/>
      <c r="D94" s="14"/>
      <c r="E94" s="14"/>
      <c r="F94" s="14"/>
      <c r="G94" s="14"/>
      <c r="H94" s="14"/>
      <c r="I94" s="14"/>
      <c r="J94" s="14"/>
      <c r="K94" s="13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3"/>
      <c r="W94" s="13"/>
    </row>
    <row r="95">
      <c r="A95" s="14"/>
      <c r="B95" s="13"/>
      <c r="C95" s="14"/>
      <c r="D95" s="14"/>
      <c r="E95" s="14"/>
      <c r="F95" s="14"/>
      <c r="G95" s="14"/>
      <c r="H95" s="14"/>
      <c r="I95" s="14"/>
      <c r="J95" s="14"/>
      <c r="K95" s="13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3"/>
      <c r="W95" s="13"/>
    </row>
    <row r="96">
      <c r="A96" s="14"/>
      <c r="B96" s="13"/>
      <c r="C96" s="14"/>
      <c r="D96" s="14"/>
      <c r="E96" s="14"/>
      <c r="F96" s="14"/>
      <c r="G96" s="14"/>
      <c r="H96" s="14"/>
      <c r="I96" s="14"/>
      <c r="J96" s="14"/>
      <c r="K96" s="13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3"/>
      <c r="W96" s="13"/>
    </row>
    <row r="97">
      <c r="A97" s="14"/>
      <c r="B97" s="13"/>
      <c r="C97" s="14"/>
      <c r="D97" s="14"/>
      <c r="E97" s="14"/>
      <c r="F97" s="14"/>
      <c r="G97" s="14"/>
      <c r="H97" s="14"/>
      <c r="I97" s="14"/>
      <c r="J97" s="14"/>
      <c r="K97" s="13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3"/>
      <c r="W97" s="13"/>
    </row>
    <row r="98">
      <c r="A98" s="14"/>
      <c r="B98" s="13"/>
      <c r="C98" s="14"/>
      <c r="D98" s="14"/>
      <c r="E98" s="14"/>
      <c r="F98" s="14"/>
      <c r="G98" s="14"/>
      <c r="H98" s="14"/>
      <c r="I98" s="14"/>
      <c r="J98" s="14"/>
      <c r="K98" s="13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3"/>
      <c r="W98" s="13"/>
    </row>
    <row r="99">
      <c r="A99" s="14"/>
      <c r="B99" s="13"/>
      <c r="C99" s="14"/>
      <c r="D99" s="14"/>
      <c r="E99" s="14"/>
      <c r="F99" s="14"/>
      <c r="G99" s="14"/>
      <c r="H99" s="14"/>
      <c r="I99" s="14"/>
      <c r="J99" s="14"/>
      <c r="K99" s="13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3"/>
      <c r="W99" s="13"/>
    </row>
    <row r="100">
      <c r="A100" s="14"/>
      <c r="B100" s="13"/>
      <c r="C100" s="14"/>
      <c r="D100" s="14"/>
      <c r="E100" s="14"/>
      <c r="F100" s="14"/>
      <c r="G100" s="14"/>
      <c r="H100" s="14"/>
      <c r="I100" s="14"/>
      <c r="J100" s="14"/>
      <c r="K100" s="13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3"/>
      <c r="W100" s="13"/>
    </row>
    <row r="101">
      <c r="A101" s="14"/>
      <c r="B101" s="13"/>
      <c r="C101" s="14"/>
      <c r="D101" s="14"/>
      <c r="E101" s="14"/>
      <c r="F101" s="14"/>
      <c r="G101" s="14"/>
      <c r="H101" s="14"/>
      <c r="I101" s="14"/>
      <c r="J101" s="14"/>
      <c r="K101" s="13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3"/>
      <c r="W101" s="13"/>
    </row>
    <row r="102">
      <c r="A102" s="14"/>
      <c r="B102" s="13"/>
      <c r="C102" s="14"/>
      <c r="D102" s="14"/>
      <c r="E102" s="14"/>
      <c r="F102" s="14"/>
      <c r="G102" s="14"/>
      <c r="H102" s="14"/>
      <c r="I102" s="14"/>
      <c r="J102" s="14"/>
      <c r="K102" s="13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3"/>
      <c r="W102" s="13"/>
    </row>
    <row r="103">
      <c r="A103" s="14"/>
      <c r="B103" s="13"/>
      <c r="C103" s="14"/>
      <c r="D103" s="14"/>
      <c r="E103" s="14"/>
      <c r="F103" s="14"/>
      <c r="G103" s="14"/>
      <c r="H103" s="14"/>
      <c r="I103" s="14"/>
      <c r="J103" s="14"/>
      <c r="K103" s="13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3"/>
      <c r="W103" s="13"/>
    </row>
    <row r="104">
      <c r="A104" s="14"/>
      <c r="B104" s="13"/>
      <c r="C104" s="14"/>
      <c r="D104" s="14"/>
      <c r="E104" s="14"/>
      <c r="F104" s="14"/>
      <c r="G104" s="14"/>
      <c r="H104" s="14"/>
      <c r="I104" s="14"/>
      <c r="J104" s="14"/>
      <c r="K104" s="13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3"/>
      <c r="W104" s="13"/>
    </row>
    <row r="105">
      <c r="A105" s="14"/>
      <c r="B105" s="13"/>
      <c r="C105" s="14"/>
      <c r="D105" s="14"/>
      <c r="E105" s="14"/>
      <c r="F105" s="14"/>
      <c r="G105" s="14"/>
      <c r="H105" s="14"/>
      <c r="I105" s="14"/>
      <c r="J105" s="14"/>
      <c r="K105" s="13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3"/>
      <c r="W105" s="13"/>
    </row>
    <row r="106">
      <c r="A106" s="14"/>
      <c r="B106" s="13"/>
      <c r="C106" s="14"/>
      <c r="D106" s="14"/>
      <c r="E106" s="14"/>
      <c r="F106" s="14"/>
      <c r="G106" s="14"/>
      <c r="H106" s="14"/>
      <c r="I106" s="14"/>
      <c r="J106" s="14"/>
      <c r="K106" s="13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3"/>
      <c r="W106" s="13"/>
    </row>
    <row r="107">
      <c r="A107" s="14"/>
      <c r="B107" s="13"/>
      <c r="C107" s="14"/>
      <c r="D107" s="14"/>
      <c r="E107" s="14"/>
      <c r="F107" s="14"/>
      <c r="G107" s="14"/>
      <c r="H107" s="14"/>
      <c r="I107" s="14"/>
      <c r="J107" s="14"/>
      <c r="K107" s="13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3"/>
      <c r="W107" s="13"/>
    </row>
    <row r="108">
      <c r="A108" s="14"/>
      <c r="B108" s="13"/>
      <c r="C108" s="14"/>
      <c r="D108" s="14"/>
      <c r="E108" s="14"/>
      <c r="F108" s="14"/>
      <c r="G108" s="14"/>
      <c r="H108" s="14"/>
      <c r="I108" s="14"/>
      <c r="J108" s="14"/>
      <c r="K108" s="13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3"/>
      <c r="W108" s="13"/>
    </row>
    <row r="109">
      <c r="A109" s="14"/>
      <c r="B109" s="13"/>
      <c r="C109" s="14"/>
      <c r="D109" s="14"/>
      <c r="E109" s="14"/>
      <c r="F109" s="14"/>
      <c r="G109" s="14"/>
      <c r="H109" s="14"/>
      <c r="I109" s="14"/>
      <c r="J109" s="14"/>
      <c r="K109" s="13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3"/>
      <c r="W109" s="13"/>
    </row>
    <row r="110">
      <c r="A110" s="14"/>
      <c r="B110" s="13"/>
      <c r="C110" s="14"/>
      <c r="D110" s="14"/>
      <c r="E110" s="14"/>
      <c r="F110" s="14"/>
      <c r="G110" s="14"/>
      <c r="H110" s="14"/>
      <c r="I110" s="14"/>
      <c r="J110" s="14"/>
      <c r="K110" s="13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3"/>
      <c r="W110" s="13"/>
    </row>
    <row r="111">
      <c r="A111" s="14"/>
      <c r="B111" s="13"/>
      <c r="C111" s="14"/>
      <c r="D111" s="14"/>
      <c r="E111" s="14"/>
      <c r="F111" s="14"/>
      <c r="G111" s="14"/>
      <c r="H111" s="14"/>
      <c r="I111" s="14"/>
      <c r="J111" s="14"/>
      <c r="K111" s="13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3"/>
      <c r="W111" s="13"/>
    </row>
    <row r="112">
      <c r="A112" s="14"/>
      <c r="B112" s="13"/>
      <c r="C112" s="14"/>
      <c r="D112" s="14"/>
      <c r="E112" s="14"/>
      <c r="F112" s="14"/>
      <c r="G112" s="14"/>
      <c r="H112" s="14"/>
      <c r="I112" s="14"/>
      <c r="J112" s="14"/>
      <c r="K112" s="13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3"/>
      <c r="W112" s="13"/>
    </row>
    <row r="113">
      <c r="A113" s="14"/>
      <c r="B113" s="13"/>
      <c r="C113" s="14"/>
      <c r="D113" s="14"/>
      <c r="E113" s="14"/>
      <c r="F113" s="14"/>
      <c r="G113" s="14"/>
      <c r="H113" s="14"/>
      <c r="I113" s="14"/>
      <c r="J113" s="14"/>
      <c r="K113" s="13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3"/>
      <c r="W113" s="13"/>
    </row>
    <row r="114">
      <c r="A114" s="14"/>
      <c r="B114" s="13"/>
      <c r="C114" s="14"/>
      <c r="D114" s="14"/>
      <c r="E114" s="14"/>
      <c r="F114" s="14"/>
      <c r="G114" s="14"/>
      <c r="H114" s="14"/>
      <c r="I114" s="14"/>
      <c r="J114" s="14"/>
      <c r="K114" s="13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3"/>
      <c r="W114" s="13"/>
    </row>
    <row r="115">
      <c r="A115" s="14"/>
      <c r="B115" s="13"/>
      <c r="C115" s="14"/>
      <c r="D115" s="14"/>
      <c r="E115" s="14"/>
      <c r="F115" s="14"/>
      <c r="G115" s="14"/>
      <c r="H115" s="14"/>
      <c r="I115" s="14"/>
      <c r="J115" s="14"/>
      <c r="K115" s="13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3"/>
      <c r="W115" s="13"/>
    </row>
    <row r="116">
      <c r="A116" s="14"/>
      <c r="B116" s="13"/>
      <c r="C116" s="14"/>
      <c r="D116" s="14"/>
      <c r="E116" s="14"/>
      <c r="F116" s="14"/>
      <c r="G116" s="14"/>
      <c r="H116" s="14"/>
      <c r="I116" s="14"/>
      <c r="J116" s="14"/>
      <c r="K116" s="13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3"/>
      <c r="W116" s="13"/>
    </row>
    <row r="117">
      <c r="A117" s="14"/>
      <c r="B117" s="13"/>
      <c r="C117" s="14"/>
      <c r="D117" s="14"/>
      <c r="E117" s="14"/>
      <c r="F117" s="14"/>
      <c r="G117" s="14"/>
      <c r="H117" s="14"/>
      <c r="I117" s="14"/>
      <c r="J117" s="14"/>
      <c r="K117" s="13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3"/>
      <c r="W117" s="13"/>
    </row>
    <row r="118">
      <c r="A118" s="14"/>
      <c r="B118" s="13"/>
      <c r="C118" s="14"/>
      <c r="D118" s="14"/>
      <c r="E118" s="14"/>
      <c r="F118" s="14"/>
      <c r="G118" s="14"/>
      <c r="H118" s="14"/>
      <c r="I118" s="14"/>
      <c r="J118" s="14"/>
      <c r="K118" s="13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3"/>
      <c r="W118" s="13"/>
    </row>
    <row r="119">
      <c r="A119" s="14"/>
      <c r="B119" s="13"/>
      <c r="C119" s="14"/>
      <c r="D119" s="14"/>
      <c r="E119" s="14"/>
      <c r="F119" s="14"/>
      <c r="G119" s="14"/>
      <c r="H119" s="14"/>
      <c r="I119" s="14"/>
      <c r="J119" s="14"/>
      <c r="K119" s="13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3"/>
      <c r="W119" s="13"/>
    </row>
    <row r="120">
      <c r="A120" s="14"/>
      <c r="B120" s="13"/>
      <c r="C120" s="14"/>
      <c r="D120" s="14"/>
      <c r="E120" s="14"/>
      <c r="F120" s="14"/>
      <c r="G120" s="14"/>
      <c r="H120" s="14"/>
      <c r="I120" s="14"/>
      <c r="J120" s="14"/>
      <c r="K120" s="13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3"/>
      <c r="W120" s="13"/>
    </row>
    <row r="121">
      <c r="A121" s="14"/>
      <c r="B121" s="13"/>
      <c r="C121" s="14"/>
      <c r="D121" s="14"/>
      <c r="E121" s="14"/>
      <c r="F121" s="14"/>
      <c r="G121" s="14"/>
      <c r="H121" s="14"/>
      <c r="I121" s="14"/>
      <c r="J121" s="14"/>
      <c r="K121" s="13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3"/>
      <c r="W121" s="13"/>
    </row>
    <row r="122">
      <c r="A122" s="14"/>
      <c r="B122" s="13"/>
      <c r="C122" s="14"/>
      <c r="D122" s="14"/>
      <c r="E122" s="14"/>
      <c r="F122" s="14"/>
      <c r="G122" s="14"/>
      <c r="H122" s="14"/>
      <c r="I122" s="14"/>
      <c r="J122" s="14"/>
      <c r="K122" s="13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3"/>
      <c r="W122" s="13"/>
    </row>
    <row r="123">
      <c r="A123" s="14"/>
      <c r="B123" s="13"/>
      <c r="C123" s="14"/>
      <c r="D123" s="14"/>
      <c r="E123" s="14"/>
      <c r="F123" s="14"/>
      <c r="G123" s="14"/>
      <c r="H123" s="14"/>
      <c r="I123" s="14"/>
      <c r="J123" s="14"/>
      <c r="K123" s="13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3"/>
      <c r="W123" s="13"/>
    </row>
    <row r="124">
      <c r="A124" s="14"/>
      <c r="B124" s="13"/>
      <c r="C124" s="14"/>
      <c r="D124" s="14"/>
      <c r="E124" s="14"/>
      <c r="F124" s="14"/>
      <c r="G124" s="14"/>
      <c r="H124" s="14"/>
      <c r="I124" s="14"/>
      <c r="J124" s="14"/>
      <c r="K124" s="13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3"/>
      <c r="W124" s="13"/>
    </row>
    <row r="125">
      <c r="A125" s="14"/>
      <c r="B125" s="13"/>
      <c r="C125" s="14"/>
      <c r="D125" s="14"/>
      <c r="E125" s="14"/>
      <c r="F125" s="14"/>
      <c r="G125" s="14"/>
      <c r="H125" s="14"/>
      <c r="I125" s="14"/>
      <c r="J125" s="14"/>
      <c r="K125" s="13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3"/>
      <c r="W125" s="13"/>
    </row>
    <row r="126">
      <c r="A126" s="14"/>
      <c r="B126" s="13"/>
      <c r="C126" s="14"/>
      <c r="D126" s="14"/>
      <c r="E126" s="14"/>
      <c r="F126" s="14"/>
      <c r="G126" s="14"/>
      <c r="H126" s="14"/>
      <c r="I126" s="14"/>
      <c r="J126" s="14"/>
      <c r="K126" s="13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3"/>
      <c r="W126" s="13"/>
    </row>
    <row r="127">
      <c r="A127" s="14"/>
      <c r="B127" s="13"/>
      <c r="C127" s="14"/>
      <c r="D127" s="14"/>
      <c r="E127" s="14"/>
      <c r="F127" s="14"/>
      <c r="G127" s="14"/>
      <c r="H127" s="14"/>
      <c r="I127" s="14"/>
      <c r="J127" s="14"/>
      <c r="K127" s="13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3"/>
      <c r="W127" s="13"/>
    </row>
    <row r="128">
      <c r="A128" s="14"/>
      <c r="B128" s="13"/>
      <c r="C128" s="14"/>
      <c r="D128" s="14"/>
      <c r="E128" s="14"/>
      <c r="F128" s="14"/>
      <c r="G128" s="14"/>
      <c r="H128" s="14"/>
      <c r="I128" s="14"/>
      <c r="J128" s="14"/>
      <c r="K128" s="13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3"/>
      <c r="W128" s="13"/>
    </row>
    <row r="129">
      <c r="A129" s="14"/>
      <c r="B129" s="13"/>
      <c r="C129" s="14"/>
      <c r="D129" s="14"/>
      <c r="E129" s="14"/>
      <c r="F129" s="14"/>
      <c r="G129" s="14"/>
      <c r="H129" s="14"/>
      <c r="I129" s="14"/>
      <c r="J129" s="14"/>
      <c r="K129" s="13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3"/>
      <c r="W129" s="13"/>
    </row>
    <row r="130">
      <c r="A130" s="14"/>
      <c r="B130" s="13"/>
      <c r="C130" s="14"/>
      <c r="D130" s="14"/>
      <c r="E130" s="14"/>
      <c r="F130" s="14"/>
      <c r="G130" s="14"/>
      <c r="H130" s="14"/>
      <c r="I130" s="14"/>
      <c r="J130" s="14"/>
      <c r="K130" s="13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3"/>
      <c r="W130" s="13"/>
    </row>
    <row r="131">
      <c r="A131" s="14"/>
      <c r="B131" s="13"/>
      <c r="C131" s="14"/>
      <c r="D131" s="14"/>
      <c r="E131" s="14"/>
      <c r="F131" s="14"/>
      <c r="G131" s="14"/>
      <c r="H131" s="14"/>
      <c r="I131" s="14"/>
      <c r="J131" s="14"/>
      <c r="K131" s="13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3"/>
      <c r="W131" s="13"/>
    </row>
    <row r="132">
      <c r="A132" s="14"/>
      <c r="B132" s="13"/>
      <c r="C132" s="14"/>
      <c r="D132" s="14"/>
      <c r="E132" s="14"/>
      <c r="F132" s="14"/>
      <c r="G132" s="14"/>
      <c r="H132" s="14"/>
      <c r="I132" s="14"/>
      <c r="J132" s="14"/>
      <c r="K132" s="13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3"/>
      <c r="W132" s="13"/>
    </row>
    <row r="133">
      <c r="A133" s="14"/>
      <c r="B133" s="13"/>
      <c r="C133" s="14"/>
      <c r="D133" s="14"/>
      <c r="E133" s="14"/>
      <c r="F133" s="14"/>
      <c r="G133" s="14"/>
      <c r="H133" s="14"/>
      <c r="I133" s="14"/>
      <c r="J133" s="14"/>
      <c r="K133" s="13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3"/>
      <c r="W133" s="13"/>
    </row>
    <row r="134">
      <c r="A134" s="14"/>
      <c r="B134" s="13"/>
      <c r="C134" s="14"/>
      <c r="D134" s="14"/>
      <c r="E134" s="14"/>
      <c r="F134" s="14"/>
      <c r="G134" s="14"/>
      <c r="H134" s="14"/>
      <c r="I134" s="14"/>
      <c r="J134" s="14"/>
      <c r="K134" s="13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3"/>
      <c r="W134" s="13"/>
    </row>
    <row r="135">
      <c r="A135" s="14"/>
      <c r="B135" s="13"/>
      <c r="C135" s="14"/>
      <c r="D135" s="14"/>
      <c r="E135" s="14"/>
      <c r="F135" s="14"/>
      <c r="G135" s="14"/>
      <c r="H135" s="14"/>
      <c r="I135" s="14"/>
      <c r="J135" s="14"/>
      <c r="K135" s="13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3"/>
      <c r="W135" s="13"/>
    </row>
    <row r="136">
      <c r="A136" s="14"/>
      <c r="B136" s="13"/>
      <c r="C136" s="14"/>
      <c r="D136" s="14"/>
      <c r="E136" s="14"/>
      <c r="F136" s="14"/>
      <c r="G136" s="14"/>
      <c r="H136" s="14"/>
      <c r="I136" s="14"/>
      <c r="J136" s="14"/>
      <c r="K136" s="13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3"/>
      <c r="W136" s="13"/>
    </row>
    <row r="137">
      <c r="A137" s="14"/>
      <c r="B137" s="13"/>
      <c r="C137" s="14"/>
      <c r="D137" s="14"/>
      <c r="E137" s="14"/>
      <c r="F137" s="14"/>
      <c r="G137" s="14"/>
      <c r="H137" s="14"/>
      <c r="I137" s="14"/>
      <c r="J137" s="14"/>
      <c r="K137" s="13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3"/>
      <c r="W137" s="13"/>
    </row>
    <row r="138">
      <c r="A138" s="14"/>
      <c r="B138" s="13"/>
      <c r="C138" s="14"/>
      <c r="D138" s="14"/>
      <c r="E138" s="14"/>
      <c r="F138" s="14"/>
      <c r="G138" s="14"/>
      <c r="H138" s="14"/>
      <c r="I138" s="14"/>
      <c r="J138" s="14"/>
      <c r="K138" s="13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3"/>
      <c r="W138" s="13"/>
    </row>
    <row r="139">
      <c r="A139" s="14"/>
      <c r="B139" s="13"/>
      <c r="C139" s="14"/>
      <c r="D139" s="14"/>
      <c r="E139" s="14"/>
      <c r="F139" s="14"/>
      <c r="G139" s="14"/>
      <c r="H139" s="14"/>
      <c r="I139" s="14"/>
      <c r="J139" s="14"/>
      <c r="K139" s="13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3"/>
      <c r="W139" s="13"/>
    </row>
    <row r="140">
      <c r="A140" s="14"/>
      <c r="B140" s="13"/>
      <c r="C140" s="14"/>
      <c r="D140" s="14"/>
      <c r="E140" s="14"/>
      <c r="F140" s="14"/>
      <c r="G140" s="14"/>
      <c r="H140" s="14"/>
      <c r="I140" s="14"/>
      <c r="J140" s="14"/>
      <c r="K140" s="13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3"/>
      <c r="W140" s="13"/>
    </row>
    <row r="141">
      <c r="A141" s="14"/>
      <c r="B141" s="13"/>
      <c r="C141" s="14"/>
      <c r="D141" s="14"/>
      <c r="E141" s="14"/>
      <c r="F141" s="14"/>
      <c r="G141" s="14"/>
      <c r="H141" s="14"/>
      <c r="I141" s="14"/>
      <c r="J141" s="14"/>
      <c r="K141" s="13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3"/>
      <c r="W141" s="13"/>
    </row>
    <row r="142">
      <c r="A142" s="14"/>
      <c r="B142" s="13"/>
      <c r="C142" s="14"/>
      <c r="D142" s="14"/>
      <c r="E142" s="14"/>
      <c r="F142" s="14"/>
      <c r="G142" s="14"/>
      <c r="H142" s="14"/>
      <c r="I142" s="14"/>
      <c r="J142" s="14"/>
      <c r="K142" s="13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3"/>
      <c r="W142" s="13"/>
    </row>
    <row r="143">
      <c r="A143" s="14"/>
      <c r="B143" s="13"/>
      <c r="C143" s="14"/>
      <c r="D143" s="14"/>
      <c r="E143" s="14"/>
      <c r="F143" s="14"/>
      <c r="G143" s="14"/>
      <c r="H143" s="14"/>
      <c r="I143" s="14"/>
      <c r="J143" s="14"/>
      <c r="K143" s="13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3"/>
      <c r="W143" s="13"/>
    </row>
    <row r="144">
      <c r="A144" s="14"/>
      <c r="B144" s="13"/>
      <c r="C144" s="14"/>
      <c r="D144" s="14"/>
      <c r="E144" s="14"/>
      <c r="F144" s="14"/>
      <c r="G144" s="14"/>
      <c r="H144" s="14"/>
      <c r="I144" s="14"/>
      <c r="J144" s="14"/>
      <c r="K144" s="13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3"/>
      <c r="W144" s="13"/>
    </row>
    <row r="145">
      <c r="A145" s="14"/>
      <c r="B145" s="13"/>
      <c r="C145" s="14"/>
      <c r="D145" s="14"/>
      <c r="E145" s="14"/>
      <c r="F145" s="14"/>
      <c r="G145" s="14"/>
      <c r="H145" s="14"/>
      <c r="I145" s="14"/>
      <c r="J145" s="14"/>
      <c r="K145" s="13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3"/>
      <c r="W145" s="13"/>
    </row>
    <row r="146">
      <c r="A146" s="14"/>
      <c r="B146" s="13"/>
      <c r="C146" s="14"/>
      <c r="D146" s="14"/>
      <c r="E146" s="14"/>
      <c r="F146" s="14"/>
      <c r="G146" s="14"/>
      <c r="H146" s="14"/>
      <c r="I146" s="14"/>
      <c r="J146" s="14"/>
      <c r="K146" s="13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3"/>
      <c r="W146" s="13"/>
    </row>
    <row r="147">
      <c r="A147" s="14"/>
      <c r="B147" s="13"/>
      <c r="C147" s="14"/>
      <c r="D147" s="14"/>
      <c r="E147" s="14"/>
      <c r="F147" s="14"/>
      <c r="G147" s="14"/>
      <c r="H147" s="14"/>
      <c r="I147" s="14"/>
      <c r="J147" s="14"/>
      <c r="K147" s="13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3"/>
      <c r="W147" s="13"/>
    </row>
    <row r="148">
      <c r="A148" s="14"/>
      <c r="B148" s="13"/>
      <c r="C148" s="14"/>
      <c r="D148" s="14"/>
      <c r="E148" s="14"/>
      <c r="F148" s="14"/>
      <c r="G148" s="14"/>
      <c r="H148" s="14"/>
      <c r="I148" s="14"/>
      <c r="J148" s="14"/>
      <c r="K148" s="13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3"/>
      <c r="W148" s="13"/>
    </row>
    <row r="149">
      <c r="A149" s="14"/>
      <c r="B149" s="13"/>
      <c r="C149" s="14"/>
      <c r="D149" s="14"/>
      <c r="E149" s="14"/>
      <c r="F149" s="14"/>
      <c r="G149" s="14"/>
      <c r="H149" s="14"/>
      <c r="I149" s="14"/>
      <c r="J149" s="14"/>
      <c r="K149" s="13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3"/>
      <c r="W149" s="13"/>
    </row>
    <row r="150">
      <c r="A150" s="14"/>
      <c r="B150" s="13"/>
      <c r="C150" s="14"/>
      <c r="D150" s="14"/>
      <c r="E150" s="14"/>
      <c r="F150" s="14"/>
      <c r="G150" s="14"/>
      <c r="H150" s="14"/>
      <c r="I150" s="14"/>
      <c r="J150" s="14"/>
      <c r="K150" s="13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3"/>
      <c r="W150" s="13"/>
    </row>
    <row r="151">
      <c r="A151" s="14"/>
      <c r="B151" s="13"/>
      <c r="C151" s="14"/>
      <c r="D151" s="14"/>
      <c r="E151" s="14"/>
      <c r="F151" s="14"/>
      <c r="G151" s="14"/>
      <c r="H151" s="14"/>
      <c r="I151" s="14"/>
      <c r="J151" s="14"/>
      <c r="K151" s="13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3"/>
      <c r="W151" s="13"/>
    </row>
    <row r="152">
      <c r="A152" s="14"/>
      <c r="B152" s="13"/>
      <c r="C152" s="14"/>
      <c r="D152" s="14"/>
      <c r="E152" s="14"/>
      <c r="F152" s="14"/>
      <c r="G152" s="14"/>
      <c r="H152" s="14"/>
      <c r="I152" s="14"/>
      <c r="J152" s="14"/>
      <c r="K152" s="13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3"/>
      <c r="W152" s="13"/>
    </row>
    <row r="153">
      <c r="A153" s="14"/>
      <c r="B153" s="13"/>
      <c r="C153" s="14"/>
      <c r="D153" s="14"/>
      <c r="E153" s="14"/>
      <c r="F153" s="14"/>
      <c r="G153" s="14"/>
      <c r="H153" s="14"/>
      <c r="I153" s="14"/>
      <c r="J153" s="14"/>
      <c r="K153" s="13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3"/>
      <c r="W153" s="13"/>
    </row>
    <row r="154">
      <c r="A154" s="14"/>
      <c r="B154" s="13"/>
      <c r="C154" s="14"/>
      <c r="D154" s="14"/>
      <c r="E154" s="14"/>
      <c r="F154" s="14"/>
      <c r="G154" s="14"/>
      <c r="H154" s="14"/>
      <c r="I154" s="14"/>
      <c r="J154" s="14"/>
      <c r="K154" s="13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3"/>
      <c r="W154" s="13"/>
    </row>
    <row r="155">
      <c r="A155" s="14"/>
      <c r="B155" s="13"/>
      <c r="C155" s="14"/>
      <c r="D155" s="14"/>
      <c r="E155" s="14"/>
      <c r="F155" s="14"/>
      <c r="G155" s="14"/>
      <c r="H155" s="14"/>
      <c r="I155" s="14"/>
      <c r="J155" s="14"/>
      <c r="K155" s="13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3"/>
      <c r="W155" s="13"/>
    </row>
    <row r="156">
      <c r="A156" s="14"/>
      <c r="B156" s="13"/>
      <c r="C156" s="14"/>
      <c r="D156" s="14"/>
      <c r="E156" s="14"/>
      <c r="F156" s="14"/>
      <c r="G156" s="14"/>
      <c r="H156" s="14"/>
      <c r="I156" s="14"/>
      <c r="J156" s="14"/>
      <c r="K156" s="13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3"/>
      <c r="W156" s="13"/>
    </row>
    <row r="157">
      <c r="A157" s="14"/>
      <c r="B157" s="13"/>
      <c r="C157" s="14"/>
      <c r="D157" s="14"/>
      <c r="E157" s="14"/>
      <c r="F157" s="14"/>
      <c r="G157" s="14"/>
      <c r="H157" s="14"/>
      <c r="I157" s="14"/>
      <c r="J157" s="14"/>
      <c r="K157" s="13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3"/>
      <c r="W157" s="13"/>
    </row>
    <row r="158">
      <c r="A158" s="14"/>
      <c r="B158" s="13"/>
      <c r="C158" s="14"/>
      <c r="D158" s="14"/>
      <c r="E158" s="14"/>
      <c r="F158" s="14"/>
      <c r="G158" s="14"/>
      <c r="H158" s="14"/>
      <c r="I158" s="14"/>
      <c r="J158" s="14"/>
      <c r="K158" s="13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3"/>
      <c r="W158" s="13"/>
    </row>
    <row r="159">
      <c r="A159" s="14"/>
      <c r="B159" s="13"/>
      <c r="C159" s="14"/>
      <c r="D159" s="14"/>
      <c r="E159" s="14"/>
      <c r="F159" s="14"/>
      <c r="G159" s="14"/>
      <c r="H159" s="14"/>
      <c r="I159" s="14"/>
      <c r="J159" s="14"/>
      <c r="K159" s="13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3"/>
      <c r="W159" s="13"/>
    </row>
    <row r="160">
      <c r="A160" s="14"/>
      <c r="B160" s="13"/>
      <c r="C160" s="14"/>
      <c r="D160" s="14"/>
      <c r="E160" s="14"/>
      <c r="F160" s="14"/>
      <c r="G160" s="14"/>
      <c r="H160" s="14"/>
      <c r="I160" s="14"/>
      <c r="J160" s="14"/>
      <c r="K160" s="13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3"/>
      <c r="W160" s="13"/>
    </row>
    <row r="161">
      <c r="A161" s="14"/>
      <c r="B161" s="13"/>
      <c r="C161" s="14"/>
      <c r="D161" s="14"/>
      <c r="E161" s="14"/>
      <c r="F161" s="14"/>
      <c r="G161" s="14"/>
      <c r="H161" s="14"/>
      <c r="I161" s="14"/>
      <c r="J161" s="14"/>
      <c r="K161" s="13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3"/>
      <c r="W161" s="13"/>
    </row>
    <row r="162">
      <c r="A162" s="14"/>
      <c r="B162" s="13"/>
      <c r="C162" s="14"/>
      <c r="D162" s="14"/>
      <c r="E162" s="14"/>
      <c r="F162" s="14"/>
      <c r="G162" s="14"/>
      <c r="H162" s="14"/>
      <c r="I162" s="14"/>
      <c r="J162" s="14"/>
      <c r="K162" s="13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3"/>
      <c r="W162" s="13"/>
    </row>
    <row r="163">
      <c r="A163" s="14"/>
      <c r="B163" s="13"/>
      <c r="C163" s="14"/>
      <c r="D163" s="14"/>
      <c r="E163" s="14"/>
      <c r="F163" s="14"/>
      <c r="G163" s="14"/>
      <c r="H163" s="14"/>
      <c r="I163" s="14"/>
      <c r="J163" s="14"/>
      <c r="K163" s="13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3"/>
      <c r="W163" s="13"/>
    </row>
    <row r="164">
      <c r="A164" s="14"/>
      <c r="B164" s="13"/>
      <c r="C164" s="14"/>
      <c r="D164" s="14"/>
      <c r="E164" s="14"/>
      <c r="F164" s="14"/>
      <c r="G164" s="14"/>
      <c r="H164" s="14"/>
      <c r="I164" s="14"/>
      <c r="J164" s="14"/>
      <c r="K164" s="13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3"/>
      <c r="W164" s="13"/>
    </row>
    <row r="165">
      <c r="A165" s="14"/>
      <c r="B165" s="13"/>
      <c r="C165" s="14"/>
      <c r="D165" s="14"/>
      <c r="E165" s="14"/>
      <c r="F165" s="14"/>
      <c r="G165" s="14"/>
      <c r="H165" s="14"/>
      <c r="I165" s="14"/>
      <c r="J165" s="14"/>
      <c r="K165" s="13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3"/>
      <c r="W165" s="13"/>
    </row>
    <row r="166">
      <c r="A166" s="14"/>
      <c r="B166" s="13"/>
      <c r="C166" s="14"/>
      <c r="D166" s="14"/>
      <c r="E166" s="14"/>
      <c r="F166" s="14"/>
      <c r="G166" s="14"/>
      <c r="H166" s="14"/>
      <c r="I166" s="14"/>
      <c r="J166" s="14"/>
      <c r="K166" s="13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3"/>
      <c r="W166" s="13"/>
    </row>
    <row r="167">
      <c r="A167" s="14"/>
      <c r="B167" s="13"/>
      <c r="C167" s="14"/>
      <c r="D167" s="14"/>
      <c r="E167" s="14"/>
      <c r="F167" s="14"/>
      <c r="G167" s="14"/>
      <c r="H167" s="14"/>
      <c r="I167" s="14"/>
      <c r="J167" s="14"/>
      <c r="K167" s="13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3"/>
      <c r="W167" s="13"/>
    </row>
    <row r="168">
      <c r="A168" s="14"/>
      <c r="B168" s="13"/>
      <c r="C168" s="14"/>
      <c r="D168" s="14"/>
      <c r="E168" s="14"/>
      <c r="F168" s="14"/>
      <c r="G168" s="14"/>
      <c r="H168" s="14"/>
      <c r="I168" s="14"/>
      <c r="J168" s="14"/>
      <c r="K168" s="13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3"/>
      <c r="W168" s="13"/>
    </row>
    <row r="169">
      <c r="A169" s="14"/>
      <c r="B169" s="13"/>
      <c r="C169" s="14"/>
      <c r="D169" s="14"/>
      <c r="E169" s="14"/>
      <c r="F169" s="14"/>
      <c r="G169" s="14"/>
      <c r="H169" s="14"/>
      <c r="I169" s="14"/>
      <c r="J169" s="14"/>
      <c r="K169" s="13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3"/>
      <c r="W169" s="13"/>
    </row>
    <row r="170">
      <c r="A170" s="14"/>
      <c r="B170" s="13"/>
      <c r="C170" s="14"/>
      <c r="D170" s="14"/>
      <c r="E170" s="14"/>
      <c r="F170" s="14"/>
      <c r="G170" s="14"/>
      <c r="H170" s="14"/>
      <c r="I170" s="14"/>
      <c r="J170" s="14"/>
      <c r="K170" s="13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3"/>
      <c r="W170" s="13"/>
    </row>
    <row r="171">
      <c r="A171" s="14"/>
      <c r="B171" s="13"/>
      <c r="C171" s="14"/>
      <c r="D171" s="14"/>
      <c r="E171" s="14"/>
      <c r="F171" s="14"/>
      <c r="G171" s="14"/>
      <c r="H171" s="14"/>
      <c r="I171" s="14"/>
      <c r="J171" s="14"/>
      <c r="K171" s="13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3"/>
      <c r="W171" s="13"/>
    </row>
    <row r="172">
      <c r="A172" s="14"/>
      <c r="B172" s="13"/>
      <c r="C172" s="14"/>
      <c r="D172" s="14"/>
      <c r="E172" s="14"/>
      <c r="F172" s="14"/>
      <c r="G172" s="14"/>
      <c r="H172" s="14"/>
      <c r="I172" s="14"/>
      <c r="J172" s="14"/>
      <c r="K172" s="13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3"/>
      <c r="W172" s="13"/>
    </row>
    <row r="173">
      <c r="A173" s="14"/>
      <c r="B173" s="13"/>
      <c r="C173" s="14"/>
      <c r="D173" s="14"/>
      <c r="E173" s="14"/>
      <c r="F173" s="14"/>
      <c r="G173" s="14"/>
      <c r="H173" s="14"/>
      <c r="I173" s="14"/>
      <c r="J173" s="14"/>
      <c r="K173" s="13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3"/>
      <c r="W173" s="13"/>
    </row>
    <row r="174">
      <c r="A174" s="14"/>
      <c r="B174" s="13"/>
      <c r="C174" s="14"/>
      <c r="D174" s="14"/>
      <c r="E174" s="14"/>
      <c r="F174" s="14"/>
      <c r="G174" s="14"/>
      <c r="H174" s="14"/>
      <c r="I174" s="14"/>
      <c r="J174" s="14"/>
      <c r="K174" s="13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3"/>
      <c r="W174" s="13"/>
    </row>
    <row r="175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3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3"/>
      <c r="W175" s="13"/>
    </row>
    <row r="176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3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3"/>
      <c r="W176" s="13"/>
    </row>
    <row r="177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3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3"/>
      <c r="W177" s="13"/>
    </row>
    <row r="178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3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3"/>
      <c r="W178" s="13"/>
    </row>
    <row r="179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3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3"/>
      <c r="W179" s="13"/>
    </row>
    <row r="180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3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3"/>
      <c r="W180" s="13"/>
    </row>
    <row r="18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3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3"/>
      <c r="W181" s="13"/>
    </row>
    <row r="182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3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3"/>
      <c r="W182" s="13"/>
    </row>
    <row r="183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3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3"/>
      <c r="W183" s="13"/>
    </row>
    <row r="184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3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3"/>
      <c r="W184" s="13"/>
    </row>
    <row r="185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3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3"/>
      <c r="W185" s="13"/>
    </row>
    <row r="186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3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3"/>
      <c r="W186" s="13"/>
    </row>
    <row r="187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3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3"/>
      <c r="W187" s="13"/>
    </row>
    <row r="188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3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3"/>
      <c r="W188" s="13"/>
    </row>
    <row r="189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3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3"/>
      <c r="W189" s="13"/>
    </row>
    <row r="190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3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3"/>
    </row>
    <row r="19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3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3"/>
      <c r="W191" s="13"/>
    </row>
    <row r="192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3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3"/>
      <c r="W192" s="13"/>
    </row>
    <row r="193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3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3"/>
      <c r="W193" s="13"/>
    </row>
    <row r="194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3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3"/>
      <c r="W194" s="13"/>
    </row>
    <row r="195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3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3"/>
      <c r="W195" s="13"/>
    </row>
    <row r="196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3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3"/>
      <c r="W196" s="13"/>
    </row>
    <row r="197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3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3"/>
      <c r="W197" s="13"/>
    </row>
    <row r="198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3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3"/>
      <c r="W198" s="13"/>
    </row>
    <row r="199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3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3"/>
      <c r="W199" s="13"/>
    </row>
    <row r="200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3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3"/>
      <c r="W200" s="13"/>
    </row>
    <row r="20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3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3"/>
      <c r="W201" s="13"/>
    </row>
    <row r="202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3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3"/>
      <c r="W202" s="13"/>
    </row>
    <row r="203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3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3"/>
      <c r="W203" s="13"/>
    </row>
    <row r="204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3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3"/>
    </row>
    <row r="205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3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3"/>
    </row>
    <row r="206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3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3"/>
      <c r="W206" s="13"/>
    </row>
    <row r="207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3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3"/>
    </row>
    <row r="208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3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3"/>
      <c r="W208" s="13"/>
    </row>
    <row r="209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3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3"/>
      <c r="W209" s="13"/>
    </row>
    <row r="210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3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3"/>
      <c r="W210" s="13"/>
    </row>
    <row r="21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3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3"/>
      <c r="W211" s="13"/>
    </row>
    <row r="212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3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3"/>
      <c r="W212" s="13"/>
    </row>
    <row r="213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3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3"/>
      <c r="W213" s="13"/>
    </row>
    <row r="214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3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3"/>
      <c r="W214" s="13"/>
    </row>
    <row r="215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3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3"/>
      <c r="W215" s="13"/>
    </row>
    <row r="216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3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3"/>
      <c r="W216" s="13"/>
    </row>
    <row r="217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3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3"/>
      <c r="W217" s="13"/>
    </row>
    <row r="218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3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3"/>
      <c r="W218" s="13"/>
    </row>
    <row r="219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3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3"/>
      <c r="W219" s="13"/>
    </row>
    <row r="220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3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3"/>
      <c r="W220" s="13"/>
    </row>
    <row r="22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3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3"/>
      <c r="W221" s="13"/>
    </row>
    <row r="222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3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3"/>
      <c r="W222" s="13"/>
    </row>
    <row r="223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3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3"/>
      <c r="W223" s="13"/>
    </row>
    <row r="224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3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3"/>
      <c r="W224" s="13"/>
    </row>
    <row r="225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3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3"/>
      <c r="W225" s="13"/>
    </row>
    <row r="226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3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3"/>
      <c r="W226" s="13"/>
    </row>
    <row r="227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3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3"/>
      <c r="W227" s="13"/>
    </row>
    <row r="228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3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3"/>
      <c r="W228" s="13"/>
    </row>
    <row r="229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3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3"/>
      <c r="W229" s="13"/>
    </row>
    <row r="230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3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3"/>
      <c r="W230" s="13"/>
    </row>
    <row r="23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3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3"/>
      <c r="W231" s="13"/>
    </row>
    <row r="232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3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3"/>
      <c r="W232" s="13"/>
    </row>
    <row r="233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3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3"/>
      <c r="W233" s="13"/>
    </row>
    <row r="234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3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3"/>
      <c r="W234" s="13"/>
    </row>
    <row r="235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3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3"/>
      <c r="W235" s="13"/>
    </row>
    <row r="236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3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3"/>
      <c r="W236" s="13"/>
    </row>
    <row r="237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3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3"/>
      <c r="W237" s="13"/>
    </row>
    <row r="238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3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3"/>
      <c r="W238" s="13"/>
    </row>
    <row r="239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3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3"/>
      <c r="W239" s="13"/>
    </row>
    <row r="240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3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3"/>
      <c r="W240" s="13"/>
    </row>
    <row r="24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3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3"/>
      <c r="W241" s="13"/>
    </row>
    <row r="242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3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3"/>
      <c r="W242" s="13"/>
    </row>
    <row r="243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3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3"/>
      <c r="W243" s="13"/>
    </row>
    <row r="244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3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3"/>
      <c r="W244" s="13"/>
    </row>
    <row r="245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3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3"/>
      <c r="W245" s="13"/>
    </row>
    <row r="246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3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3"/>
      <c r="W246" s="13"/>
    </row>
    <row r="247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3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3"/>
      <c r="W247" s="13"/>
    </row>
    <row r="248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3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3"/>
      <c r="W248" s="13"/>
    </row>
    <row r="249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3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3"/>
      <c r="W249" s="13"/>
    </row>
    <row r="250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3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3"/>
      <c r="W250" s="13"/>
    </row>
    <row r="25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3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3"/>
      <c r="W251" s="13"/>
    </row>
    <row r="252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3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3"/>
      <c r="W252" s="13"/>
    </row>
    <row r="253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3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3"/>
      <c r="W253" s="13"/>
    </row>
    <row r="254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3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3"/>
      <c r="W254" s="13"/>
    </row>
    <row r="255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3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3"/>
      <c r="W255" s="13"/>
    </row>
    <row r="256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3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3"/>
      <c r="W256" s="13"/>
    </row>
    <row r="257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3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3"/>
      <c r="W257" s="13"/>
    </row>
    <row r="258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3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3"/>
      <c r="W258" s="13"/>
    </row>
    <row r="259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3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3"/>
      <c r="W259" s="13"/>
    </row>
    <row r="260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3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3"/>
      <c r="W260" s="13"/>
    </row>
    <row r="26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3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3"/>
      <c r="W261" s="13"/>
    </row>
    <row r="262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3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3"/>
      <c r="W262" s="13"/>
    </row>
    <row r="263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3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3"/>
      <c r="W263" s="13"/>
    </row>
    <row r="264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3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3"/>
      <c r="W264" s="13"/>
    </row>
    <row r="265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3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3"/>
      <c r="W265" s="13"/>
    </row>
    <row r="266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3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3"/>
      <c r="W266" s="13"/>
    </row>
    <row r="267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3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3"/>
      <c r="W267" s="13"/>
    </row>
    <row r="268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3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3"/>
      <c r="W268" s="13"/>
    </row>
    <row r="269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3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3"/>
      <c r="W269" s="13"/>
    </row>
    <row r="270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3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3"/>
      <c r="W270" s="13"/>
    </row>
    <row r="27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3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3"/>
      <c r="W271" s="13"/>
    </row>
    <row r="272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3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3"/>
      <c r="W272" s="13"/>
    </row>
    <row r="273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3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3"/>
      <c r="W273" s="13"/>
    </row>
    <row r="274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3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3"/>
      <c r="W274" s="13"/>
    </row>
    <row r="275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3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3"/>
      <c r="W275" s="13"/>
    </row>
    <row r="276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3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3"/>
      <c r="W276" s="13"/>
    </row>
    <row r="277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3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3"/>
      <c r="W277" s="13"/>
    </row>
    <row r="278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3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3"/>
      <c r="W278" s="13"/>
    </row>
    <row r="279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3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3"/>
      <c r="W279" s="13"/>
    </row>
    <row r="280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3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3"/>
      <c r="W280" s="13"/>
    </row>
    <row r="28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3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3"/>
      <c r="W281" s="13"/>
    </row>
    <row r="282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3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3"/>
      <c r="W282" s="13"/>
    </row>
    <row r="283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3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3"/>
      <c r="W283" s="13"/>
    </row>
    <row r="284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3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3"/>
      <c r="W284" s="13"/>
    </row>
    <row r="285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3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3"/>
      <c r="W285" s="13"/>
    </row>
    <row r="286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3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3"/>
      <c r="W286" s="13"/>
    </row>
    <row r="287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3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3"/>
      <c r="W287" s="13"/>
    </row>
    <row r="288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3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3"/>
      <c r="W288" s="13"/>
    </row>
    <row r="289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3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3"/>
      <c r="W289" s="13"/>
    </row>
    <row r="290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3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3"/>
      <c r="W290" s="13"/>
    </row>
    <row r="29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3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3"/>
      <c r="W291" s="13"/>
    </row>
    <row r="292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3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3"/>
      <c r="W292" s="13"/>
    </row>
    <row r="293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3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3"/>
      <c r="W293" s="13"/>
    </row>
    <row r="294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3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3"/>
      <c r="W294" s="13"/>
    </row>
    <row r="295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3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3"/>
      <c r="W295" s="13"/>
    </row>
    <row r="296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3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3"/>
      <c r="W296" s="13"/>
    </row>
    <row r="297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3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3"/>
      <c r="W297" s="13"/>
    </row>
    <row r="298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3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3"/>
      <c r="W298" s="13"/>
    </row>
    <row r="299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3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3"/>
      <c r="W299" s="13"/>
    </row>
    <row r="300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3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3"/>
      <c r="W300" s="13"/>
    </row>
    <row r="30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3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3"/>
      <c r="W301" s="13"/>
    </row>
    <row r="302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3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3"/>
      <c r="W302" s="13"/>
    </row>
    <row r="303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3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3"/>
      <c r="W303" s="13"/>
    </row>
    <row r="304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3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3"/>
      <c r="W304" s="13"/>
    </row>
    <row r="305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3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3"/>
      <c r="W305" s="13"/>
    </row>
    <row r="306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3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3"/>
      <c r="W306" s="13"/>
    </row>
    <row r="307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3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3"/>
      <c r="W307" s="13"/>
    </row>
    <row r="308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3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3"/>
      <c r="W308" s="13"/>
    </row>
    <row r="309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3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3"/>
      <c r="W309" s="13"/>
    </row>
    <row r="310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3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3"/>
      <c r="W310" s="13"/>
    </row>
    <row r="31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3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3"/>
      <c r="W311" s="13"/>
    </row>
    <row r="312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3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3"/>
      <c r="W312" s="13"/>
    </row>
    <row r="313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3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3"/>
      <c r="W313" s="13"/>
    </row>
    <row r="314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3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3"/>
      <c r="W314" s="13"/>
    </row>
    <row r="315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3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3"/>
      <c r="W315" s="13"/>
    </row>
    <row r="316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3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3"/>
      <c r="W316" s="13"/>
    </row>
    <row r="317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3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3"/>
      <c r="W317" s="13"/>
    </row>
    <row r="318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3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3"/>
      <c r="W318" s="13"/>
    </row>
    <row r="319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3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3"/>
      <c r="W319" s="13"/>
    </row>
    <row r="320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3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3"/>
      <c r="W320" s="13"/>
    </row>
    <row r="32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3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3"/>
      <c r="W321" s="13"/>
    </row>
    <row r="322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3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3"/>
      <c r="W322" s="13"/>
    </row>
    <row r="323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3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3"/>
      <c r="W323" s="13"/>
    </row>
    <row r="324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3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3"/>
      <c r="W324" s="13"/>
    </row>
    <row r="325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3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3"/>
      <c r="W325" s="13"/>
    </row>
    <row r="326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3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3"/>
      <c r="W326" s="13"/>
    </row>
    <row r="327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3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3"/>
      <c r="W327" s="13"/>
    </row>
    <row r="328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3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3"/>
      <c r="W328" s="13"/>
    </row>
    <row r="329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3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3"/>
      <c r="W329" s="13"/>
    </row>
    <row r="330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3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3"/>
      <c r="W330" s="13"/>
    </row>
    <row r="33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3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3"/>
      <c r="W331" s="13"/>
    </row>
    <row r="332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3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3"/>
      <c r="W332" s="13"/>
    </row>
    <row r="333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3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3"/>
      <c r="W333" s="13"/>
    </row>
    <row r="334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3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3"/>
      <c r="W334" s="13"/>
    </row>
    <row r="335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3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3"/>
      <c r="W335" s="13"/>
    </row>
    <row r="336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3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3"/>
      <c r="W336" s="13"/>
    </row>
    <row r="337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3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3"/>
      <c r="W337" s="13"/>
    </row>
    <row r="338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3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3"/>
      <c r="W338" s="13"/>
    </row>
    <row r="339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3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3"/>
      <c r="W339" s="13"/>
    </row>
    <row r="340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3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3"/>
      <c r="W340" s="13"/>
    </row>
    <row r="34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3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3"/>
      <c r="W341" s="13"/>
    </row>
    <row r="342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3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3"/>
      <c r="W342" s="13"/>
    </row>
    <row r="343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3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3"/>
      <c r="W343" s="13"/>
    </row>
    <row r="344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3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3"/>
      <c r="W344" s="13"/>
    </row>
    <row r="345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3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3"/>
      <c r="W345" s="13"/>
    </row>
    <row r="346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3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3"/>
      <c r="W346" s="13"/>
    </row>
    <row r="347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3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3"/>
      <c r="W347" s="13"/>
    </row>
    <row r="348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3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3"/>
      <c r="W348" s="13"/>
    </row>
    <row r="349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3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3"/>
      <c r="W349" s="13"/>
    </row>
    <row r="350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3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3"/>
      <c r="W350" s="13"/>
    </row>
    <row r="35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3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3"/>
      <c r="W351" s="13"/>
    </row>
    <row r="352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3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3"/>
      <c r="W352" s="13"/>
    </row>
    <row r="353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3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3"/>
      <c r="W353" s="13"/>
    </row>
    <row r="354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3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3"/>
      <c r="W354" s="13"/>
    </row>
    <row r="355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3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3"/>
      <c r="W355" s="13"/>
    </row>
    <row r="356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3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3"/>
      <c r="W356" s="13"/>
    </row>
    <row r="357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3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3"/>
      <c r="W357" s="13"/>
    </row>
    <row r="358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3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3"/>
      <c r="W358" s="13"/>
    </row>
    <row r="359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3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3"/>
      <c r="W359" s="13"/>
    </row>
    <row r="360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3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3"/>
      <c r="W360" s="13"/>
    </row>
    <row r="36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3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3"/>
      <c r="W361" s="13"/>
    </row>
    <row r="362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3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3"/>
      <c r="W362" s="13"/>
    </row>
    <row r="363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3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3"/>
      <c r="W363" s="13"/>
    </row>
    <row r="364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3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3"/>
      <c r="W364" s="13"/>
    </row>
    <row r="365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3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3"/>
      <c r="W365" s="13"/>
    </row>
    <row r="366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3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3"/>
      <c r="W366" s="13"/>
    </row>
    <row r="367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3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3"/>
      <c r="W367" s="13"/>
    </row>
    <row r="368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3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3"/>
      <c r="W368" s="13"/>
    </row>
    <row r="369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3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3"/>
      <c r="W369" s="13"/>
    </row>
    <row r="370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3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3"/>
      <c r="W370" s="13"/>
    </row>
    <row r="37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3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3"/>
      <c r="W371" s="13"/>
    </row>
    <row r="372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3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3"/>
      <c r="W372" s="13"/>
    </row>
    <row r="373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3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3"/>
      <c r="W373" s="13"/>
    </row>
    <row r="374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3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3"/>
      <c r="W374" s="13"/>
    </row>
    <row r="375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3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3"/>
      <c r="W375" s="13"/>
    </row>
    <row r="376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3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3"/>
      <c r="W376" s="13"/>
    </row>
    <row r="377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3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3"/>
      <c r="W377" s="13"/>
    </row>
    <row r="378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3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3"/>
      <c r="W378" s="13"/>
    </row>
    <row r="379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3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3"/>
      <c r="W379" s="13"/>
    </row>
    <row r="380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3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3"/>
      <c r="W380" s="13"/>
    </row>
    <row r="38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3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3"/>
      <c r="W381" s="13"/>
    </row>
    <row r="382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3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3"/>
      <c r="W382" s="13"/>
    </row>
    <row r="383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3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3"/>
      <c r="W383" s="13"/>
    </row>
    <row r="384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3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3"/>
      <c r="W384" s="13"/>
    </row>
    <row r="385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3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3"/>
      <c r="W385" s="13"/>
    </row>
    <row r="386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3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3"/>
      <c r="W386" s="13"/>
    </row>
    <row r="387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3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3"/>
      <c r="W387" s="13"/>
    </row>
    <row r="388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3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3"/>
      <c r="W388" s="13"/>
    </row>
    <row r="389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3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3"/>
      <c r="W389" s="13"/>
    </row>
    <row r="390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3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3"/>
      <c r="W390" s="13"/>
    </row>
    <row r="39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3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3"/>
      <c r="W391" s="13"/>
    </row>
    <row r="392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3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3"/>
      <c r="W392" s="13"/>
    </row>
    <row r="393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3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3"/>
      <c r="W393" s="13"/>
    </row>
    <row r="394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3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3"/>
      <c r="W394" s="13"/>
    </row>
    <row r="395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3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3"/>
      <c r="W395" s="13"/>
    </row>
    <row r="396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3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3"/>
      <c r="W396" s="13"/>
    </row>
    <row r="397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3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3"/>
      <c r="W397" s="13"/>
    </row>
    <row r="398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3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3"/>
      <c r="W398" s="13"/>
    </row>
    <row r="399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3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3"/>
      <c r="W399" s="13"/>
    </row>
    <row r="400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3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3"/>
      <c r="W400" s="13"/>
    </row>
    <row r="40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3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3"/>
      <c r="W401" s="13"/>
    </row>
    <row r="402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3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3"/>
      <c r="W402" s="13"/>
    </row>
    <row r="403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3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3"/>
      <c r="W403" s="13"/>
    </row>
    <row r="404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3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3"/>
      <c r="W404" s="13"/>
    </row>
    <row r="405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3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3"/>
      <c r="W405" s="13"/>
    </row>
    <row r="406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3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3"/>
      <c r="W406" s="13"/>
    </row>
    <row r="407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3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3"/>
      <c r="W407" s="13"/>
    </row>
    <row r="408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3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3"/>
      <c r="W408" s="13"/>
    </row>
    <row r="409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3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3"/>
      <c r="W409" s="13"/>
    </row>
    <row r="410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3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3"/>
      <c r="W410" s="13"/>
    </row>
    <row r="41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3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3"/>
      <c r="W411" s="13"/>
    </row>
    <row r="412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3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3"/>
      <c r="W412" s="13"/>
    </row>
    <row r="413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3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3"/>
      <c r="W413" s="13"/>
    </row>
    <row r="414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3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3"/>
      <c r="W414" s="13"/>
    </row>
    <row r="415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3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3"/>
      <c r="W415" s="13"/>
    </row>
    <row r="416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3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3"/>
      <c r="W416" s="13"/>
    </row>
    <row r="417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3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3"/>
      <c r="W417" s="13"/>
    </row>
    <row r="418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3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3"/>
      <c r="W418" s="13"/>
    </row>
    <row r="419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3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3"/>
      <c r="W419" s="13"/>
    </row>
    <row r="420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3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3"/>
      <c r="W420" s="13"/>
    </row>
    <row r="42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3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3"/>
      <c r="W421" s="13"/>
    </row>
    <row r="422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3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3"/>
      <c r="W422" s="13"/>
    </row>
    <row r="423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3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3"/>
      <c r="W423" s="13"/>
    </row>
    <row r="424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3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3"/>
      <c r="W424" s="13"/>
    </row>
    <row r="425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3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3"/>
      <c r="W425" s="13"/>
    </row>
    <row r="426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3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3"/>
      <c r="W426" s="13"/>
    </row>
    <row r="427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3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3"/>
      <c r="W427" s="13"/>
    </row>
    <row r="428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3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3"/>
      <c r="W428" s="13"/>
    </row>
    <row r="429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3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3"/>
      <c r="W429" s="13"/>
    </row>
    <row r="430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3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3"/>
      <c r="W430" s="13"/>
    </row>
    <row r="43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3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3"/>
      <c r="W431" s="13"/>
    </row>
    <row r="432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3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3"/>
      <c r="W432" s="13"/>
    </row>
    <row r="433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3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3"/>
      <c r="W433" s="13"/>
    </row>
    <row r="434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3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3"/>
      <c r="W434" s="13"/>
    </row>
    <row r="435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3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3"/>
      <c r="W435" s="13"/>
    </row>
    <row r="436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3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3"/>
      <c r="W436" s="13"/>
    </row>
    <row r="437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3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3"/>
      <c r="W437" s="13"/>
    </row>
    <row r="438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3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3"/>
      <c r="W438" s="13"/>
    </row>
    <row r="439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3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3"/>
      <c r="W439" s="13"/>
    </row>
    <row r="440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3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3"/>
      <c r="W440" s="13"/>
    </row>
    <row r="44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3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3"/>
      <c r="W441" s="13"/>
    </row>
    <row r="442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3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3"/>
      <c r="W442" s="13"/>
    </row>
    <row r="443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3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3"/>
      <c r="W443" s="13"/>
    </row>
    <row r="444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3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3"/>
      <c r="W444" s="13"/>
    </row>
    <row r="445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3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3"/>
      <c r="W445" s="13"/>
    </row>
    <row r="446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3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3"/>
      <c r="W446" s="13"/>
    </row>
    <row r="447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3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3"/>
      <c r="W447" s="13"/>
    </row>
    <row r="448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3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3"/>
      <c r="W448" s="13"/>
    </row>
    <row r="449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3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3"/>
      <c r="W449" s="13"/>
    </row>
    <row r="450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3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3"/>
      <c r="W450" s="13"/>
    </row>
    <row r="45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3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3"/>
      <c r="W451" s="13"/>
    </row>
    <row r="452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3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3"/>
      <c r="W452" s="13"/>
    </row>
    <row r="453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3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3"/>
      <c r="W453" s="13"/>
    </row>
    <row r="454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3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3"/>
      <c r="W454" s="13"/>
    </row>
    <row r="455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3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3"/>
      <c r="W455" s="13"/>
    </row>
    <row r="456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3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3"/>
      <c r="W456" s="13"/>
    </row>
    <row r="457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3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3"/>
      <c r="W457" s="13"/>
    </row>
    <row r="458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3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3"/>
      <c r="W458" s="13"/>
    </row>
    <row r="459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3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3"/>
      <c r="W459" s="13"/>
    </row>
    <row r="460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3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3"/>
      <c r="W460" s="13"/>
    </row>
    <row r="46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3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3"/>
      <c r="W461" s="13"/>
    </row>
    <row r="462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3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3"/>
      <c r="W462" s="13"/>
    </row>
    <row r="463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3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3"/>
      <c r="W463" s="13"/>
    </row>
    <row r="464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3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3"/>
      <c r="W464" s="13"/>
    </row>
    <row r="465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3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3"/>
      <c r="W465" s="13"/>
    </row>
    <row r="466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3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3"/>
      <c r="W466" s="13"/>
    </row>
    <row r="467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3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3"/>
      <c r="W467" s="13"/>
    </row>
    <row r="468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3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3"/>
      <c r="W468" s="13"/>
    </row>
    <row r="469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3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3"/>
      <c r="W469" s="13"/>
    </row>
    <row r="470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3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3"/>
      <c r="W470" s="13"/>
    </row>
    <row r="47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3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3"/>
      <c r="W471" s="13"/>
    </row>
    <row r="472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3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3"/>
      <c r="W472" s="13"/>
    </row>
    <row r="473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3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3"/>
      <c r="W473" s="13"/>
    </row>
    <row r="474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3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3"/>
      <c r="W474" s="13"/>
    </row>
    <row r="475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3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3"/>
      <c r="W475" s="13"/>
    </row>
    <row r="476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3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3"/>
      <c r="W476" s="13"/>
    </row>
    <row r="477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3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3"/>
      <c r="W477" s="13"/>
    </row>
    <row r="478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3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3"/>
      <c r="W478" s="13"/>
    </row>
    <row r="479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3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3"/>
      <c r="W479" s="13"/>
    </row>
    <row r="480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3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3"/>
      <c r="W480" s="13"/>
    </row>
    <row r="48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3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3"/>
      <c r="W481" s="13"/>
    </row>
    <row r="482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3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3"/>
      <c r="W482" s="13"/>
    </row>
    <row r="483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3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3"/>
      <c r="W483" s="13"/>
    </row>
    <row r="484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3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3"/>
      <c r="W484" s="13"/>
    </row>
    <row r="485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3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3"/>
      <c r="W485" s="13"/>
    </row>
    <row r="486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3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3"/>
      <c r="W486" s="13"/>
    </row>
    <row r="487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3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3"/>
      <c r="W487" s="13"/>
    </row>
    <row r="488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3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3"/>
      <c r="W488" s="13"/>
    </row>
    <row r="489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3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3"/>
      <c r="W489" s="13"/>
    </row>
    <row r="490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3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3"/>
      <c r="W490" s="13"/>
    </row>
    <row r="49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3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3"/>
      <c r="W491" s="13"/>
    </row>
    <row r="492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3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3"/>
      <c r="W492" s="13"/>
    </row>
    <row r="493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3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3"/>
      <c r="W493" s="13"/>
    </row>
    <row r="494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3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3"/>
      <c r="W494" s="13"/>
    </row>
    <row r="495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3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3"/>
      <c r="W495" s="13"/>
    </row>
    <row r="496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3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3"/>
      <c r="W496" s="13"/>
    </row>
    <row r="497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3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3"/>
      <c r="W497" s="13"/>
    </row>
    <row r="498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3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3"/>
      <c r="W498" s="13"/>
    </row>
    <row r="499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3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3"/>
      <c r="W499" s="13"/>
    </row>
    <row r="500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3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3"/>
      <c r="W500" s="13"/>
    </row>
    <row r="50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3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3"/>
      <c r="W501" s="13"/>
    </row>
    <row r="502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3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3"/>
      <c r="W502" s="13"/>
    </row>
    <row r="503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3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3"/>
      <c r="W503" s="13"/>
    </row>
    <row r="504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3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3"/>
      <c r="W504" s="13"/>
    </row>
    <row r="505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3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3"/>
      <c r="W505" s="13"/>
    </row>
    <row r="506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3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3"/>
      <c r="W506" s="13"/>
    </row>
    <row r="507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3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3"/>
      <c r="W507" s="13"/>
    </row>
    <row r="508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3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3"/>
      <c r="W508" s="13"/>
    </row>
    <row r="509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3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3"/>
      <c r="W509" s="13"/>
    </row>
    <row r="510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3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3"/>
      <c r="W510" s="13"/>
    </row>
    <row r="51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3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3"/>
      <c r="W511" s="13"/>
    </row>
    <row r="512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3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3"/>
      <c r="W512" s="13"/>
    </row>
    <row r="513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3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3"/>
      <c r="W513" s="13"/>
    </row>
    <row r="514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3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3"/>
      <c r="W514" s="13"/>
    </row>
    <row r="515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3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3"/>
      <c r="W515" s="13"/>
    </row>
    <row r="516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3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3"/>
      <c r="W516" s="13"/>
    </row>
    <row r="517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3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3"/>
      <c r="W517" s="13"/>
    </row>
    <row r="518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3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3"/>
      <c r="W518" s="13"/>
    </row>
    <row r="519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3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3"/>
      <c r="W519" s="13"/>
    </row>
    <row r="520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3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3"/>
      <c r="W520" s="13"/>
    </row>
    <row r="52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3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3"/>
      <c r="W521" s="13"/>
    </row>
    <row r="522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3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3"/>
      <c r="W522" s="13"/>
    </row>
    <row r="523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3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3"/>
      <c r="W523" s="13"/>
    </row>
    <row r="524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3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3"/>
      <c r="W524" s="13"/>
    </row>
    <row r="525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3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3"/>
      <c r="W525" s="13"/>
    </row>
    <row r="526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3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3"/>
      <c r="W526" s="13"/>
    </row>
    <row r="527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3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3"/>
      <c r="W527" s="13"/>
    </row>
    <row r="528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3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3"/>
      <c r="W528" s="13"/>
    </row>
    <row r="529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3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3"/>
      <c r="W529" s="13"/>
    </row>
    <row r="530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3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3"/>
      <c r="W530" s="13"/>
    </row>
    <row r="53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3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3"/>
      <c r="W531" s="13"/>
    </row>
    <row r="532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3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3"/>
      <c r="W532" s="13"/>
    </row>
    <row r="533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3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3"/>
      <c r="W533" s="13"/>
    </row>
    <row r="534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3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3"/>
      <c r="W534" s="13"/>
    </row>
    <row r="535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3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3"/>
      <c r="W535" s="13"/>
    </row>
    <row r="536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3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3"/>
      <c r="W536" s="13"/>
    </row>
    <row r="537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3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3"/>
      <c r="W537" s="13"/>
    </row>
    <row r="538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3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3"/>
      <c r="W538" s="13"/>
    </row>
    <row r="539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3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3"/>
      <c r="W539" s="13"/>
    </row>
    <row r="540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3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3"/>
      <c r="W540" s="13"/>
    </row>
    <row r="54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3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3"/>
      <c r="W541" s="13"/>
    </row>
    <row r="542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3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3"/>
      <c r="W542" s="13"/>
    </row>
    <row r="543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3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3"/>
      <c r="W543" s="13"/>
    </row>
    <row r="544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3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3"/>
      <c r="W544" s="13"/>
    </row>
    <row r="545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3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3"/>
      <c r="W545" s="13"/>
    </row>
    <row r="546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3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3"/>
      <c r="W546" s="13"/>
    </row>
    <row r="547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3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3"/>
      <c r="W547" s="13"/>
    </row>
    <row r="548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3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3"/>
      <c r="W548" s="13"/>
    </row>
    <row r="549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3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3"/>
      <c r="W549" s="13"/>
    </row>
    <row r="550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3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3"/>
      <c r="W550" s="13"/>
    </row>
    <row r="55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3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3"/>
      <c r="W551" s="13"/>
    </row>
    <row r="552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3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3"/>
      <c r="W552" s="13"/>
    </row>
    <row r="553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3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3"/>
      <c r="W553" s="13"/>
    </row>
    <row r="554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3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3"/>
      <c r="W554" s="13"/>
    </row>
    <row r="555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3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3"/>
      <c r="W555" s="13"/>
    </row>
    <row r="556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3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3"/>
      <c r="W556" s="13"/>
    </row>
    <row r="557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3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3"/>
      <c r="W557" s="13"/>
    </row>
    <row r="558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3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3"/>
      <c r="W558" s="13"/>
    </row>
    <row r="559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3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3"/>
      <c r="W559" s="13"/>
    </row>
    <row r="560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3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3"/>
      <c r="W560" s="13"/>
    </row>
    <row r="56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3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3"/>
      <c r="W561" s="13"/>
    </row>
    <row r="562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3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3"/>
      <c r="W562" s="13"/>
    </row>
    <row r="563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3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3"/>
      <c r="W563" s="13"/>
    </row>
    <row r="564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3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3"/>
      <c r="W564" s="13"/>
    </row>
    <row r="565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3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3"/>
      <c r="W565" s="13"/>
    </row>
    <row r="566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3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3"/>
      <c r="W566" s="13"/>
    </row>
    <row r="567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3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3"/>
      <c r="W567" s="13"/>
    </row>
    <row r="568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3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3"/>
      <c r="W568" s="13"/>
    </row>
    <row r="569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3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3"/>
      <c r="W569" s="13"/>
    </row>
    <row r="570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3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3"/>
      <c r="W570" s="13"/>
    </row>
    <row r="57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3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3"/>
      <c r="W571" s="13"/>
    </row>
    <row r="572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3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3"/>
      <c r="W572" s="13"/>
    </row>
    <row r="573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3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3"/>
      <c r="W573" s="13"/>
    </row>
    <row r="574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3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3"/>
      <c r="W574" s="13"/>
    </row>
    <row r="575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3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3"/>
      <c r="W575" s="13"/>
    </row>
    <row r="576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3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3"/>
      <c r="W576" s="13"/>
    </row>
    <row r="577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3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3"/>
      <c r="W577" s="13"/>
    </row>
    <row r="578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3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3"/>
      <c r="W578" s="13"/>
    </row>
    <row r="579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3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3"/>
      <c r="W579" s="13"/>
    </row>
    <row r="580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3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3"/>
      <c r="W580" s="13"/>
    </row>
    <row r="58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3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3"/>
      <c r="W581" s="13"/>
    </row>
    <row r="582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3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3"/>
      <c r="W582" s="13"/>
    </row>
    <row r="583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3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3"/>
      <c r="W583" s="13"/>
    </row>
    <row r="584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3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3"/>
      <c r="W584" s="13"/>
    </row>
    <row r="585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3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3"/>
      <c r="W585" s="13"/>
    </row>
    <row r="586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3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3"/>
      <c r="W586" s="13"/>
    </row>
    <row r="587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3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3"/>
      <c r="W587" s="13"/>
    </row>
    <row r="588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3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3"/>
      <c r="W588" s="13"/>
    </row>
    <row r="589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3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3"/>
      <c r="W589" s="13"/>
    </row>
    <row r="590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3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3"/>
      <c r="W590" s="13"/>
    </row>
    <row r="59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3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3"/>
      <c r="W591" s="13"/>
    </row>
    <row r="592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3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3"/>
      <c r="W592" s="13"/>
    </row>
    <row r="593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3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3"/>
      <c r="W593" s="13"/>
    </row>
    <row r="594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3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3"/>
      <c r="W594" s="13"/>
    </row>
    <row r="595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3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3"/>
      <c r="W595" s="13"/>
    </row>
    <row r="596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3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3"/>
      <c r="W596" s="13"/>
    </row>
    <row r="597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3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3"/>
      <c r="W597" s="13"/>
    </row>
    <row r="598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3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3"/>
      <c r="W598" s="13"/>
    </row>
    <row r="599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3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3"/>
      <c r="W599" s="13"/>
    </row>
    <row r="600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3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3"/>
      <c r="W600" s="13"/>
    </row>
    <row r="60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3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3"/>
      <c r="W601" s="13"/>
    </row>
    <row r="602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3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3"/>
      <c r="W602" s="13"/>
    </row>
    <row r="603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3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3"/>
      <c r="W603" s="13"/>
    </row>
    <row r="604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3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3"/>
      <c r="W604" s="13"/>
    </row>
    <row r="605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3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3"/>
      <c r="W605" s="13"/>
    </row>
    <row r="606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3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3"/>
      <c r="W606" s="13"/>
    </row>
    <row r="607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3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3"/>
      <c r="W607" s="13"/>
    </row>
    <row r="608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3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3"/>
      <c r="W608" s="13"/>
    </row>
    <row r="609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3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3"/>
      <c r="W609" s="13"/>
    </row>
    <row r="610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3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3"/>
      <c r="W610" s="13"/>
    </row>
    <row r="61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3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3"/>
      <c r="W611" s="13"/>
    </row>
    <row r="612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3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3"/>
      <c r="W612" s="13"/>
    </row>
    <row r="613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3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3"/>
      <c r="W613" s="13"/>
    </row>
    <row r="614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3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3"/>
      <c r="W614" s="13"/>
    </row>
    <row r="615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3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3"/>
      <c r="W615" s="13"/>
    </row>
    <row r="616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3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3"/>
      <c r="W616" s="13"/>
    </row>
    <row r="617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3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3"/>
      <c r="W617" s="13"/>
    </row>
    <row r="618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3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3"/>
      <c r="W618" s="13"/>
    </row>
    <row r="619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3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3"/>
      <c r="W619" s="13"/>
    </row>
    <row r="620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3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3"/>
      <c r="W620" s="13"/>
    </row>
    <row r="62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3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3"/>
      <c r="W621" s="13"/>
    </row>
    <row r="622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3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3"/>
      <c r="W622" s="13"/>
    </row>
    <row r="623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3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3"/>
      <c r="W623" s="13"/>
    </row>
    <row r="624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3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3"/>
      <c r="W624" s="13"/>
    </row>
    <row r="625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3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3"/>
      <c r="W625" s="13"/>
    </row>
    <row r="626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3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3"/>
      <c r="W626" s="13"/>
    </row>
    <row r="627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3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3"/>
      <c r="W627" s="13"/>
    </row>
    <row r="628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3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3"/>
      <c r="W628" s="13"/>
    </row>
    <row r="629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3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3"/>
      <c r="W629" s="13"/>
    </row>
    <row r="630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3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3"/>
      <c r="W630" s="13"/>
    </row>
    <row r="63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3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3"/>
      <c r="W631" s="13"/>
    </row>
    <row r="632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3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3"/>
      <c r="W632" s="13"/>
    </row>
    <row r="633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3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3"/>
      <c r="W633" s="13"/>
    </row>
    <row r="634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3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3"/>
      <c r="W634" s="13"/>
    </row>
    <row r="635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3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3"/>
      <c r="W635" s="13"/>
    </row>
    <row r="636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3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3"/>
      <c r="W636" s="13"/>
    </row>
    <row r="637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3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3"/>
      <c r="W637" s="13"/>
    </row>
    <row r="638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3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3"/>
      <c r="W638" s="13"/>
    </row>
    <row r="639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3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3"/>
      <c r="W639" s="13"/>
    </row>
    <row r="640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3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3"/>
      <c r="W640" s="13"/>
    </row>
    <row r="64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3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3"/>
      <c r="W641" s="13"/>
    </row>
    <row r="642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3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3"/>
      <c r="W642" s="13"/>
    </row>
    <row r="643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3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3"/>
      <c r="W643" s="13"/>
    </row>
    <row r="644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3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3"/>
      <c r="W644" s="13"/>
    </row>
    <row r="645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3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3"/>
      <c r="W645" s="13"/>
    </row>
    <row r="646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3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3"/>
      <c r="W646" s="13"/>
    </row>
    <row r="647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3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3"/>
      <c r="W647" s="13"/>
    </row>
    <row r="648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3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3"/>
      <c r="W648" s="13"/>
    </row>
    <row r="649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3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3"/>
      <c r="W649" s="13"/>
    </row>
    <row r="650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3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3"/>
      <c r="W650" s="13"/>
    </row>
    <row r="65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3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3"/>
      <c r="W651" s="13"/>
    </row>
    <row r="652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3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3"/>
      <c r="W652" s="13"/>
    </row>
    <row r="653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3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3"/>
      <c r="W653" s="13"/>
    </row>
    <row r="654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3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3"/>
      <c r="W654" s="13"/>
    </row>
    <row r="655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3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3"/>
      <c r="W655" s="13"/>
    </row>
    <row r="656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3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3"/>
      <c r="W656" s="13"/>
    </row>
    <row r="657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3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3"/>
      <c r="W657" s="13"/>
    </row>
    <row r="658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3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3"/>
      <c r="W658" s="13"/>
    </row>
    <row r="659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3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3"/>
      <c r="W659" s="13"/>
    </row>
    <row r="660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3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3"/>
      <c r="W660" s="13"/>
    </row>
    <row r="66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3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3"/>
      <c r="W661" s="13"/>
    </row>
    <row r="662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3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3"/>
      <c r="W662" s="13"/>
    </row>
    <row r="663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3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3"/>
      <c r="W663" s="13"/>
    </row>
    <row r="664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3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3"/>
      <c r="W664" s="13"/>
    </row>
    <row r="665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3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3"/>
      <c r="W665" s="13"/>
    </row>
    <row r="666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3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3"/>
      <c r="W666" s="13"/>
    </row>
    <row r="667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3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3"/>
      <c r="W667" s="13"/>
    </row>
    <row r="668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3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3"/>
      <c r="W668" s="13"/>
    </row>
    <row r="669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3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3"/>
      <c r="W669" s="13"/>
    </row>
    <row r="670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3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3"/>
      <c r="W670" s="13"/>
    </row>
    <row r="67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3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3"/>
      <c r="W671" s="13"/>
    </row>
    <row r="672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3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3"/>
      <c r="W672" s="13"/>
    </row>
    <row r="673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3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3"/>
      <c r="W673" s="13"/>
    </row>
    <row r="674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3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3"/>
      <c r="W674" s="13"/>
    </row>
    <row r="675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3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3"/>
      <c r="W675" s="13"/>
    </row>
    <row r="676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3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3"/>
      <c r="W676" s="13"/>
    </row>
    <row r="677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3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3"/>
      <c r="W677" s="13"/>
    </row>
    <row r="678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3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3"/>
      <c r="W678" s="13"/>
    </row>
    <row r="679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3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3"/>
      <c r="W679" s="13"/>
    </row>
    <row r="680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3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3"/>
      <c r="W680" s="13"/>
    </row>
    <row r="68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3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3"/>
      <c r="W681" s="13"/>
    </row>
    <row r="682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3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3"/>
      <c r="W682" s="13"/>
    </row>
    <row r="683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3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3"/>
      <c r="W683" s="13"/>
    </row>
    <row r="684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3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3"/>
      <c r="W684" s="13"/>
    </row>
    <row r="685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3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3"/>
      <c r="W685" s="13"/>
    </row>
    <row r="686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3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3"/>
      <c r="W686" s="13"/>
    </row>
    <row r="687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3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3"/>
      <c r="W687" s="13"/>
    </row>
    <row r="688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3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3"/>
      <c r="W688" s="13"/>
    </row>
    <row r="689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3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3"/>
      <c r="W689" s="13"/>
    </row>
    <row r="690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3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3"/>
      <c r="W690" s="13"/>
    </row>
    <row r="69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3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3"/>
      <c r="W691" s="13"/>
    </row>
    <row r="692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3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3"/>
      <c r="W692" s="13"/>
    </row>
    <row r="693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3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3"/>
      <c r="W693" s="13"/>
    </row>
    <row r="694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3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3"/>
      <c r="W694" s="13"/>
    </row>
    <row r="695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3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3"/>
      <c r="W695" s="13"/>
    </row>
    <row r="696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3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3"/>
      <c r="W696" s="13"/>
    </row>
    <row r="697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3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3"/>
      <c r="W697" s="13"/>
    </row>
    <row r="698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3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3"/>
      <c r="W698" s="13"/>
    </row>
    <row r="699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3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3"/>
      <c r="W699" s="13"/>
    </row>
    <row r="700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3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3"/>
      <c r="W700" s="13"/>
    </row>
    <row r="70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3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3"/>
      <c r="W701" s="13"/>
    </row>
    <row r="702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3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3"/>
      <c r="W702" s="13"/>
    </row>
    <row r="703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3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3"/>
      <c r="W703" s="13"/>
    </row>
    <row r="704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3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3"/>
      <c r="W704" s="13"/>
    </row>
    <row r="705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3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3"/>
      <c r="W705" s="13"/>
    </row>
    <row r="706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3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3"/>
      <c r="W706" s="13"/>
    </row>
    <row r="707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3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3"/>
      <c r="W707" s="13"/>
    </row>
    <row r="708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3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3"/>
      <c r="W708" s="13"/>
    </row>
    <row r="709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3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3"/>
      <c r="W709" s="13"/>
    </row>
    <row r="710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3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3"/>
      <c r="W710" s="13"/>
    </row>
    <row r="71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3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3"/>
      <c r="W711" s="13"/>
    </row>
    <row r="712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3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3"/>
      <c r="W712" s="13"/>
    </row>
    <row r="713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3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3"/>
      <c r="W713" s="13"/>
    </row>
    <row r="714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3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3"/>
      <c r="W714" s="13"/>
    </row>
    <row r="715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3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3"/>
      <c r="W715" s="13"/>
    </row>
    <row r="716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3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3"/>
      <c r="W716" s="13"/>
    </row>
    <row r="717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3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3"/>
      <c r="W717" s="13"/>
    </row>
    <row r="718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3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3"/>
      <c r="W718" s="13"/>
    </row>
    <row r="719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3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3"/>
      <c r="W719" s="13"/>
    </row>
    <row r="720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3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3"/>
      <c r="W720" s="13"/>
    </row>
    <row r="72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3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3"/>
      <c r="W721" s="13"/>
    </row>
    <row r="722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3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3"/>
      <c r="W722" s="13"/>
    </row>
    <row r="723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3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3"/>
      <c r="W723" s="13"/>
    </row>
    <row r="724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3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3"/>
      <c r="W724" s="13"/>
    </row>
    <row r="725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3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3"/>
      <c r="W725" s="13"/>
    </row>
    <row r="726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3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3"/>
      <c r="W726" s="13"/>
    </row>
    <row r="727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3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3"/>
      <c r="W727" s="13"/>
    </row>
    <row r="728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3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3"/>
      <c r="W728" s="13"/>
    </row>
    <row r="729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3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3"/>
      <c r="W729" s="13"/>
    </row>
    <row r="730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3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3"/>
      <c r="W730" s="13"/>
    </row>
    <row r="73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3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3"/>
      <c r="W731" s="13"/>
    </row>
    <row r="732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3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3"/>
      <c r="W732" s="13"/>
    </row>
    <row r="733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3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3"/>
      <c r="W733" s="13"/>
    </row>
    <row r="734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3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3"/>
      <c r="W734" s="13"/>
    </row>
    <row r="735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3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3"/>
      <c r="W735" s="13"/>
    </row>
    <row r="736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3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3"/>
      <c r="W736" s="13"/>
    </row>
    <row r="737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3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3"/>
      <c r="W737" s="13"/>
    </row>
    <row r="738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3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3"/>
      <c r="W738" s="13"/>
    </row>
    <row r="739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3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3"/>
      <c r="W739" s="13"/>
    </row>
    <row r="740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3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3"/>
      <c r="W740" s="13"/>
    </row>
    <row r="74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3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3"/>
      <c r="W741" s="13"/>
    </row>
    <row r="742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3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3"/>
      <c r="W742" s="13"/>
    </row>
    <row r="743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3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3"/>
      <c r="W743" s="13"/>
    </row>
    <row r="744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3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3"/>
      <c r="W744" s="13"/>
    </row>
    <row r="745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3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3"/>
      <c r="W745" s="13"/>
    </row>
    <row r="746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3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3"/>
      <c r="W746" s="13"/>
    </row>
    <row r="747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3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3"/>
      <c r="W747" s="13"/>
    </row>
    <row r="748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3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3"/>
      <c r="W748" s="13"/>
    </row>
    <row r="749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3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3"/>
      <c r="W749" s="13"/>
    </row>
    <row r="750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3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3"/>
      <c r="W750" s="13"/>
    </row>
    <row r="75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3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3"/>
      <c r="W751" s="13"/>
    </row>
    <row r="752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3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3"/>
      <c r="W752" s="13"/>
    </row>
    <row r="753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3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3"/>
      <c r="W753" s="13"/>
    </row>
    <row r="754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3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3"/>
      <c r="W754" s="13"/>
    </row>
    <row r="755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3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3"/>
      <c r="W755" s="13"/>
    </row>
    <row r="756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3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3"/>
      <c r="W756" s="13"/>
    </row>
    <row r="757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3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3"/>
      <c r="W757" s="13"/>
    </row>
    <row r="758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3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3"/>
      <c r="W758" s="13"/>
    </row>
    <row r="759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3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3"/>
      <c r="W759" s="13"/>
    </row>
    <row r="760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3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3"/>
      <c r="W760" s="13"/>
    </row>
    <row r="76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3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3"/>
      <c r="W761" s="13"/>
    </row>
    <row r="762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3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3"/>
      <c r="W762" s="13"/>
    </row>
    <row r="763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3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3"/>
      <c r="W763" s="13"/>
    </row>
    <row r="764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3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3"/>
      <c r="W764" s="13"/>
    </row>
    <row r="765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3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3"/>
      <c r="W765" s="13"/>
    </row>
    <row r="766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3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3"/>
      <c r="W766" s="13"/>
    </row>
    <row r="767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3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3"/>
      <c r="W767" s="13"/>
    </row>
    <row r="768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3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3"/>
      <c r="W768" s="13"/>
    </row>
    <row r="769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3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3"/>
      <c r="W769" s="13"/>
    </row>
    <row r="770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3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3"/>
      <c r="W770" s="13"/>
    </row>
    <row r="77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3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3"/>
      <c r="W771" s="13"/>
    </row>
    <row r="772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3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3"/>
      <c r="W772" s="13"/>
    </row>
    <row r="773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3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3"/>
      <c r="W773" s="13"/>
    </row>
    <row r="774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3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3"/>
      <c r="W774" s="13"/>
    </row>
    <row r="775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3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3"/>
      <c r="W775" s="13"/>
    </row>
    <row r="776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3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3"/>
      <c r="W776" s="13"/>
    </row>
    <row r="777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3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3"/>
      <c r="W777" s="13"/>
    </row>
    <row r="778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3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3"/>
      <c r="W778" s="13"/>
    </row>
    <row r="779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3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3"/>
      <c r="W779" s="13"/>
    </row>
    <row r="780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3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3"/>
      <c r="W780" s="13"/>
    </row>
    <row r="78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3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3"/>
      <c r="W781" s="13"/>
    </row>
    <row r="782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3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3"/>
      <c r="W782" s="13"/>
    </row>
    <row r="783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3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3"/>
      <c r="W783" s="13"/>
    </row>
    <row r="784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3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3"/>
      <c r="W784" s="13"/>
    </row>
    <row r="785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3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3"/>
      <c r="W785" s="13"/>
    </row>
    <row r="786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3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3"/>
      <c r="W786" s="13"/>
    </row>
    <row r="787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3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3"/>
      <c r="W787" s="13"/>
    </row>
    <row r="788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3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3"/>
      <c r="W788" s="13"/>
    </row>
    <row r="789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3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3"/>
      <c r="W789" s="13"/>
    </row>
    <row r="790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3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3"/>
      <c r="W790" s="13"/>
    </row>
    <row r="79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3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3"/>
      <c r="W791" s="13"/>
    </row>
    <row r="792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3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3"/>
      <c r="W792" s="13"/>
    </row>
    <row r="793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3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3"/>
      <c r="W793" s="13"/>
    </row>
    <row r="794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3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3"/>
      <c r="W794" s="13"/>
    </row>
    <row r="795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3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3"/>
      <c r="W795" s="13"/>
    </row>
    <row r="796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3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3"/>
      <c r="W796" s="13"/>
    </row>
    <row r="797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3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3"/>
      <c r="W797" s="13"/>
    </row>
    <row r="798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3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3"/>
      <c r="W798" s="13"/>
    </row>
    <row r="799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3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3"/>
      <c r="W799" s="13"/>
    </row>
    <row r="800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3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3"/>
      <c r="W800" s="13"/>
    </row>
    <row r="80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3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3"/>
      <c r="W801" s="13"/>
    </row>
    <row r="802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3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3"/>
      <c r="W802" s="13"/>
    </row>
    <row r="803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3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3"/>
      <c r="W803" s="13"/>
    </row>
    <row r="804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3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3"/>
      <c r="W804" s="13"/>
    </row>
    <row r="805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3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3"/>
      <c r="W805" s="13"/>
    </row>
    <row r="806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3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3"/>
      <c r="W806" s="13"/>
    </row>
    <row r="807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3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3"/>
      <c r="W807" s="13"/>
    </row>
    <row r="808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3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3"/>
      <c r="W808" s="13"/>
    </row>
    <row r="809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3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3"/>
      <c r="W809" s="13"/>
    </row>
    <row r="810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3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3"/>
      <c r="W810" s="13"/>
    </row>
    <row r="81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3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3"/>
      <c r="W811" s="13"/>
    </row>
    <row r="812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3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3"/>
      <c r="W812" s="13"/>
    </row>
    <row r="813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3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3"/>
      <c r="W813" s="13"/>
    </row>
    <row r="814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3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3"/>
      <c r="W814" s="13"/>
    </row>
    <row r="815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3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3"/>
      <c r="W815" s="13"/>
    </row>
    <row r="816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3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3"/>
      <c r="W816" s="13"/>
    </row>
    <row r="817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3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3"/>
      <c r="W817" s="13"/>
    </row>
    <row r="818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3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3"/>
      <c r="W818" s="13"/>
    </row>
    <row r="819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3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3"/>
      <c r="W819" s="13"/>
    </row>
    <row r="820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3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3"/>
      <c r="W820" s="13"/>
    </row>
    <row r="82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3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3"/>
      <c r="W821" s="13"/>
    </row>
    <row r="822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3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3"/>
      <c r="W822" s="13"/>
    </row>
    <row r="823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3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3"/>
      <c r="W823" s="13"/>
    </row>
    <row r="824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3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3"/>
      <c r="W824" s="13"/>
    </row>
    <row r="825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3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3"/>
      <c r="W825" s="13"/>
    </row>
    <row r="826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3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3"/>
      <c r="W826" s="13"/>
    </row>
    <row r="827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3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3"/>
      <c r="W827" s="13"/>
    </row>
    <row r="828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3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3"/>
      <c r="W828" s="13"/>
    </row>
    <row r="829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3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3"/>
      <c r="W829" s="13"/>
    </row>
    <row r="830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3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3"/>
      <c r="W830" s="13"/>
    </row>
    <row r="83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3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3"/>
      <c r="W831" s="13"/>
    </row>
    <row r="832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3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3"/>
      <c r="W832" s="13"/>
    </row>
    <row r="833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3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3"/>
      <c r="W833" s="13"/>
    </row>
    <row r="834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3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3"/>
      <c r="W834" s="13"/>
    </row>
    <row r="835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3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3"/>
      <c r="W835" s="13"/>
    </row>
    <row r="836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3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3"/>
      <c r="W836" s="13"/>
    </row>
    <row r="837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3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3"/>
      <c r="W837" s="13"/>
    </row>
    <row r="838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3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3"/>
      <c r="W838" s="13"/>
    </row>
    <row r="839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3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3"/>
      <c r="W839" s="13"/>
    </row>
    <row r="840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3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3"/>
      <c r="W840" s="13"/>
    </row>
    <row r="84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3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3"/>
      <c r="W841" s="13"/>
    </row>
    <row r="842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3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3"/>
      <c r="W842" s="13"/>
    </row>
    <row r="843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3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3"/>
      <c r="W843" s="13"/>
    </row>
    <row r="844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3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3"/>
      <c r="W844" s="13"/>
    </row>
    <row r="845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3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3"/>
      <c r="W845" s="13"/>
    </row>
    <row r="846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3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3"/>
      <c r="W846" s="13"/>
    </row>
    <row r="847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3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3"/>
      <c r="W847" s="13"/>
    </row>
    <row r="848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3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3"/>
      <c r="W848" s="13"/>
    </row>
    <row r="849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3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3"/>
      <c r="W849" s="13"/>
    </row>
    <row r="850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3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3"/>
      <c r="W850" s="13"/>
    </row>
    <row r="85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3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3"/>
      <c r="W851" s="13"/>
    </row>
    <row r="852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3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3"/>
      <c r="W852" s="13"/>
    </row>
    <row r="853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3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3"/>
      <c r="W853" s="13"/>
    </row>
    <row r="854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3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3"/>
      <c r="W854" s="13"/>
    </row>
    <row r="855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3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3"/>
      <c r="W855" s="13"/>
    </row>
    <row r="856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3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3"/>
      <c r="W856" s="13"/>
    </row>
    <row r="857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3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3"/>
      <c r="W857" s="13"/>
    </row>
    <row r="858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3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3"/>
      <c r="W858" s="13"/>
    </row>
    <row r="859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3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3"/>
      <c r="W859" s="13"/>
    </row>
    <row r="860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3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3"/>
      <c r="W860" s="13"/>
    </row>
    <row r="86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3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3"/>
      <c r="W861" s="13"/>
    </row>
    <row r="862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3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3"/>
      <c r="W862" s="13"/>
    </row>
    <row r="863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3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3"/>
      <c r="W863" s="13"/>
    </row>
    <row r="864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3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3"/>
      <c r="W864" s="13"/>
    </row>
    <row r="865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3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3"/>
      <c r="W865" s="13"/>
    </row>
    <row r="866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3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3"/>
      <c r="W866" s="13"/>
    </row>
    <row r="867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3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3"/>
      <c r="W867" s="13"/>
    </row>
    <row r="868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3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3"/>
      <c r="W868" s="13"/>
    </row>
    <row r="869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3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3"/>
      <c r="W869" s="13"/>
    </row>
    <row r="870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3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3"/>
      <c r="W870" s="13"/>
    </row>
    <row r="87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3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3"/>
      <c r="W871" s="13"/>
    </row>
    <row r="872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3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3"/>
      <c r="W872" s="13"/>
    </row>
    <row r="873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3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3"/>
      <c r="W873" s="13"/>
    </row>
    <row r="874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3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3"/>
      <c r="W874" s="13"/>
    </row>
    <row r="875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3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3"/>
      <c r="W875" s="13"/>
    </row>
    <row r="876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3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3"/>
      <c r="W876" s="13"/>
    </row>
    <row r="877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3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3"/>
      <c r="W877" s="13"/>
    </row>
    <row r="878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3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3"/>
      <c r="W878" s="13"/>
    </row>
    <row r="879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3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3"/>
      <c r="W879" s="13"/>
    </row>
    <row r="880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3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3"/>
      <c r="W880" s="13"/>
    </row>
    <row r="88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3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3"/>
      <c r="W881" s="13"/>
    </row>
    <row r="882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3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3"/>
      <c r="W882" s="13"/>
    </row>
    <row r="883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3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3"/>
      <c r="W883" s="13"/>
    </row>
    <row r="884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3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3"/>
      <c r="W884" s="13"/>
    </row>
    <row r="885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3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3"/>
      <c r="W885" s="13"/>
    </row>
    <row r="886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3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3"/>
      <c r="W886" s="13"/>
    </row>
    <row r="887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3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3"/>
      <c r="W887" s="13"/>
    </row>
    <row r="888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3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3"/>
      <c r="W888" s="13"/>
    </row>
    <row r="889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3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3"/>
      <c r="W889" s="13"/>
    </row>
    <row r="890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3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3"/>
      <c r="W890" s="13"/>
    </row>
    <row r="89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3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3"/>
      <c r="W891" s="13"/>
    </row>
    <row r="892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3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3"/>
      <c r="W892" s="13"/>
    </row>
    <row r="893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3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3"/>
      <c r="W893" s="13"/>
    </row>
    <row r="894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3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3"/>
      <c r="W894" s="13"/>
    </row>
    <row r="895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3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3"/>
      <c r="W895" s="13"/>
    </row>
    <row r="896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3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3"/>
      <c r="W896" s="13"/>
    </row>
    <row r="897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3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3"/>
      <c r="W897" s="13"/>
    </row>
    <row r="898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3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3"/>
      <c r="W898" s="13"/>
    </row>
    <row r="899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3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3"/>
      <c r="W899" s="13"/>
    </row>
    <row r="900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3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3"/>
      <c r="W900" s="13"/>
    </row>
    <row r="90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3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3"/>
      <c r="W901" s="13"/>
    </row>
    <row r="902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3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3"/>
      <c r="W902" s="13"/>
    </row>
    <row r="903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3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3"/>
      <c r="W903" s="13"/>
    </row>
    <row r="904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3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3"/>
      <c r="W904" s="13"/>
    </row>
    <row r="905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3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3"/>
      <c r="W905" s="13"/>
    </row>
    <row r="906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3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3"/>
      <c r="W906" s="13"/>
    </row>
    <row r="907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3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3"/>
      <c r="W907" s="13"/>
    </row>
    <row r="908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3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3"/>
      <c r="W908" s="13"/>
    </row>
    <row r="909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3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3"/>
      <c r="W909" s="13"/>
    </row>
    <row r="910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3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3"/>
      <c r="W910" s="13"/>
    </row>
    <row r="91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3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3"/>
      <c r="W911" s="13"/>
    </row>
    <row r="912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3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3"/>
      <c r="W912" s="13"/>
    </row>
    <row r="913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3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3"/>
      <c r="W913" s="13"/>
    </row>
    <row r="914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3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3"/>
      <c r="W914" s="13"/>
    </row>
    <row r="915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3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3"/>
      <c r="W915" s="13"/>
    </row>
    <row r="916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3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3"/>
      <c r="W916" s="13"/>
    </row>
    <row r="917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3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3"/>
      <c r="W917" s="13"/>
    </row>
    <row r="918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3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3"/>
      <c r="W918" s="13"/>
    </row>
    <row r="919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3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3"/>
      <c r="W919" s="13"/>
    </row>
    <row r="920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3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3"/>
      <c r="W920" s="13"/>
    </row>
    <row r="92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3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3"/>
      <c r="W921" s="13"/>
    </row>
    <row r="922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3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3"/>
      <c r="W922" s="13"/>
    </row>
    <row r="923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3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3"/>
      <c r="W923" s="13"/>
    </row>
    <row r="924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3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3"/>
      <c r="W924" s="13"/>
    </row>
    <row r="925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3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3"/>
      <c r="W925" s="13"/>
    </row>
    <row r="926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3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3"/>
      <c r="W926" s="13"/>
    </row>
    <row r="927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3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3"/>
      <c r="W927" s="13"/>
    </row>
    <row r="928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3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3"/>
      <c r="W928" s="13"/>
    </row>
    <row r="929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3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3"/>
      <c r="W929" s="13"/>
    </row>
    <row r="930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3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3"/>
      <c r="W930" s="13"/>
    </row>
    <row r="93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3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3"/>
      <c r="W931" s="13"/>
    </row>
    <row r="932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3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3"/>
      <c r="W932" s="13"/>
    </row>
    <row r="933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3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3"/>
      <c r="W933" s="13"/>
    </row>
    <row r="934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3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3"/>
      <c r="W934" s="13"/>
    </row>
    <row r="935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3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3"/>
      <c r="W935" s="13"/>
    </row>
    <row r="936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3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3"/>
      <c r="W936" s="13"/>
    </row>
    <row r="937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3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3"/>
      <c r="W937" s="13"/>
    </row>
    <row r="938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3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3"/>
      <c r="W938" s="13"/>
    </row>
    <row r="939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3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3"/>
      <c r="W939" s="13"/>
    </row>
    <row r="940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3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3"/>
      <c r="W940" s="13"/>
    </row>
    <row r="94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3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3"/>
      <c r="W941" s="13"/>
    </row>
    <row r="942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3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3"/>
      <c r="W942" s="13"/>
    </row>
    <row r="943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3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3"/>
      <c r="W943" s="13"/>
    </row>
    <row r="944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3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3"/>
      <c r="W944" s="13"/>
    </row>
    <row r="945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3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3"/>
      <c r="W945" s="13"/>
    </row>
    <row r="946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3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3"/>
      <c r="W946" s="13"/>
    </row>
    <row r="947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3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3"/>
      <c r="W947" s="13"/>
    </row>
    <row r="948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3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3"/>
      <c r="W948" s="13"/>
    </row>
    <row r="949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3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3"/>
      <c r="W949" s="13"/>
    </row>
    <row r="950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3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3"/>
      <c r="W950" s="13"/>
    </row>
    <row r="95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3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3"/>
      <c r="W951" s="13"/>
    </row>
    <row r="952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3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3"/>
      <c r="W952" s="13"/>
    </row>
    <row r="953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3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3"/>
      <c r="W953" s="13"/>
    </row>
    <row r="954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3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3"/>
      <c r="W954" s="13"/>
    </row>
    <row r="955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3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3"/>
      <c r="W955" s="13"/>
    </row>
    <row r="956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3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3"/>
      <c r="W956" s="13"/>
    </row>
    <row r="957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3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3"/>
      <c r="W957" s="13"/>
    </row>
    <row r="958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3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3"/>
      <c r="W958" s="13"/>
    </row>
    <row r="959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3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3"/>
      <c r="W959" s="13"/>
    </row>
    <row r="960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3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3"/>
      <c r="W960" s="13"/>
    </row>
    <row r="96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3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3"/>
      <c r="W961" s="13"/>
    </row>
    <row r="962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3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3"/>
      <c r="W962" s="13"/>
    </row>
    <row r="963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3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3"/>
      <c r="W963" s="13"/>
    </row>
    <row r="964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3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3"/>
      <c r="W964" s="13"/>
    </row>
    <row r="965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3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3"/>
      <c r="W965" s="13"/>
    </row>
    <row r="966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3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3"/>
      <c r="W966" s="13"/>
    </row>
    <row r="967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3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3"/>
      <c r="W967" s="13"/>
    </row>
    <row r="968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3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3"/>
      <c r="W968" s="13"/>
    </row>
    <row r="969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3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3"/>
      <c r="W969" s="13"/>
    </row>
    <row r="970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3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3"/>
      <c r="W970" s="13"/>
    </row>
    <row r="97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3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3"/>
      <c r="W971" s="13"/>
    </row>
    <row r="972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3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3"/>
      <c r="W972" s="13"/>
    </row>
    <row r="973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3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3"/>
      <c r="W973" s="13"/>
    </row>
    <row r="974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3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3"/>
      <c r="W974" s="13"/>
    </row>
    <row r="975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3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3"/>
      <c r="W975" s="13"/>
    </row>
    <row r="976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3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3"/>
      <c r="W976" s="13"/>
    </row>
    <row r="977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3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3"/>
      <c r="W977" s="13"/>
    </row>
    <row r="978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3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3"/>
      <c r="W978" s="13"/>
    </row>
    <row r="979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3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3"/>
      <c r="W979" s="13"/>
    </row>
    <row r="980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3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3"/>
      <c r="W980" s="13"/>
    </row>
    <row r="98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3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3"/>
      <c r="W981" s="13"/>
    </row>
    <row r="982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3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3"/>
      <c r="W982" s="13"/>
    </row>
    <row r="983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3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3"/>
      <c r="W983" s="13"/>
    </row>
    <row r="984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3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3"/>
      <c r="W984" s="13"/>
    </row>
    <row r="985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3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3"/>
      <c r="W985" s="13"/>
    </row>
    <row r="986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3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3"/>
      <c r="W986" s="13"/>
    </row>
    <row r="987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3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3"/>
      <c r="W987" s="13"/>
    </row>
    <row r="988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3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3"/>
      <c r="W988" s="13"/>
    </row>
    <row r="989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3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3"/>
      <c r="W989" s="13"/>
    </row>
    <row r="990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3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3"/>
      <c r="W990" s="13"/>
    </row>
    <row r="99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3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3"/>
      <c r="W991" s="13"/>
    </row>
    <row r="992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3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3"/>
      <c r="W992" s="13"/>
    </row>
    <row r="993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3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3"/>
      <c r="W993" s="13"/>
    </row>
    <row r="994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3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3"/>
      <c r="W994" s="13"/>
    </row>
    <row r="995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3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3"/>
      <c r="W995" s="13"/>
    </row>
    <row r="996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3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3"/>
      <c r="W996" s="13"/>
    </row>
    <row r="997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3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3"/>
      <c r="W997" s="13"/>
    </row>
    <row r="998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3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3"/>
      <c r="W998" s="13"/>
    </row>
    <row r="999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3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3"/>
      <c r="W999" s="13"/>
    </row>
    <row r="1000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3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3"/>
      <c r="W1000" s="13"/>
    </row>
    <row r="1001">
      <c r="A1001" s="14"/>
      <c r="B1001" s="13"/>
      <c r="C1001" s="14"/>
      <c r="D1001" s="14"/>
      <c r="E1001" s="14"/>
      <c r="F1001" s="14"/>
      <c r="G1001" s="14"/>
      <c r="H1001" s="14"/>
      <c r="I1001" s="14"/>
      <c r="J1001" s="14"/>
      <c r="K1001" s="13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3"/>
      <c r="W1001" s="13"/>
    </row>
  </sheetData>
  <conditionalFormatting sqref="B12:B57 K12:K57 V12:W57 A14:A57 C14:J57 L14:U57">
    <cfRule type="containsBlanks" dxfId="0" priority="1">
      <formula>LEN(TRIM(B12))=0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86"/>
    <col customWidth="1" min="2" max="2" width="15.14"/>
    <col customWidth="1" min="3" max="4" width="4.57"/>
    <col customWidth="1" min="5" max="6" width="3.86"/>
    <col customWidth="1" min="7" max="7" width="4.29"/>
    <col customWidth="1" min="8" max="8" width="4.43"/>
    <col customWidth="1" min="9" max="10" width="5.57"/>
    <col customWidth="1" min="11" max="11" width="4.57"/>
    <col customWidth="1" min="12" max="12" width="5.71"/>
    <col customWidth="1" min="13" max="15" width="10.14"/>
    <col customWidth="1" min="16" max="16" width="10.57"/>
    <col customWidth="1" min="17" max="17" width="10.43"/>
    <col customWidth="1" min="18" max="18" width="11.86"/>
    <col customWidth="1" min="19" max="19" width="14.57"/>
    <col customWidth="1" min="20" max="20" width="16.0"/>
    <col customWidth="1" min="21" max="21" width="15.43"/>
  </cols>
  <sheetData>
    <row r="1">
      <c r="A1" s="12" t="s">
        <v>1292</v>
      </c>
      <c r="B1" s="8" t="s">
        <v>1160</v>
      </c>
      <c r="C1" s="15">
        <f>VLOOKUP(B1,'LHP v. LHB'!C:BD, 6, FALSE)</f>
        <v>32</v>
      </c>
      <c r="D1" s="15">
        <f>VLOOKUP(B1,'LHP v. LHB'!C:BD, 53, FALSE)</f>
        <v>28</v>
      </c>
      <c r="E1" s="15">
        <f>VLOOKUP(B1,'LHP v. LHB'!C:BD, 35, FALSE)</f>
        <v>6</v>
      </c>
      <c r="F1" s="15">
        <f>VLOOKUP(B1,'LHP v. LHB'!C:BD, 36, FALSE)</f>
        <v>0</v>
      </c>
      <c r="G1" s="15">
        <f>VLOOKUP(B1,'LHP v. LHB'!C:BD, 37, FALSE)</f>
        <v>2</v>
      </c>
      <c r="H1" s="15">
        <f>VLOOKUP(B1,'LHP v. LHB'!C:BD, 21, FALSE)</f>
        <v>13</v>
      </c>
      <c r="I1" s="15">
        <f>VLOOKUP(B1,'LHP v. LHB'!C:BD, 24, FALSE)</f>
        <v>5</v>
      </c>
      <c r="J1" s="15">
        <f>VLOOKUP(B1,'LHP v. LHB'!C:BD, 54, FALSE)</f>
        <v>1</v>
      </c>
      <c r="K1" s="14">
        <f>VLOOKUP(B1,'LHP v. LHB'!C:BD, 27, FALSE)</f>
        <v>179</v>
      </c>
      <c r="L1" s="13"/>
      <c r="M1" s="18">
        <f t="shared" ref="M1:R1" si="1">((D2+D1)*0.6)/($K$1+$L$2)</f>
        <v>0.07573449402</v>
      </c>
      <c r="N1" s="18">
        <f t="shared" si="1"/>
        <v>0.02285092492</v>
      </c>
      <c r="O1" s="18">
        <f t="shared" si="1"/>
        <v>0.002611534276</v>
      </c>
      <c r="P1" s="18">
        <f t="shared" si="1"/>
        <v>0.02546245919</v>
      </c>
      <c r="Q1" s="18">
        <f t="shared" si="1"/>
        <v>0.0528835691</v>
      </c>
      <c r="R1" s="18">
        <f t="shared" si="1"/>
        <v>0.008487486398</v>
      </c>
      <c r="S1" s="13"/>
      <c r="T1" s="18">
        <f>M1+N1+O1+P1+Q1+R1</f>
        <v>0.1880304679</v>
      </c>
      <c r="U1" s="14"/>
      <c r="V1" s="13"/>
      <c r="W1" s="13"/>
    </row>
    <row r="2">
      <c r="A2" s="12" t="s">
        <v>1376</v>
      </c>
      <c r="B2" s="39"/>
      <c r="C2" s="15">
        <f t="shared" ref="C2:L2" si="2">SUM(C4:C1001)</f>
        <v>399</v>
      </c>
      <c r="D2" s="15">
        <f t="shared" si="2"/>
        <v>88</v>
      </c>
      <c r="E2" s="15">
        <f t="shared" si="2"/>
        <v>29</v>
      </c>
      <c r="F2" s="15">
        <f t="shared" si="2"/>
        <v>4</v>
      </c>
      <c r="G2" s="15">
        <f t="shared" si="2"/>
        <v>37</v>
      </c>
      <c r="H2" s="15">
        <f t="shared" si="2"/>
        <v>68</v>
      </c>
      <c r="I2" s="15">
        <f t="shared" si="2"/>
        <v>8</v>
      </c>
      <c r="J2" s="23">
        <f t="shared" si="2"/>
        <v>11</v>
      </c>
      <c r="K2" s="13">
        <f t="shared" si="2"/>
        <v>0</v>
      </c>
      <c r="L2" s="14">
        <f t="shared" si="2"/>
        <v>740</v>
      </c>
      <c r="M2" s="13"/>
      <c r="N2" s="13"/>
      <c r="O2" s="13"/>
      <c r="P2" s="13"/>
      <c r="Q2" s="13"/>
      <c r="R2" s="13"/>
      <c r="S2" s="12" t="s">
        <v>1377</v>
      </c>
      <c r="T2" s="18">
        <f>AVERAGE(T4:T1001)</f>
        <v>1.094292903</v>
      </c>
      <c r="U2" s="13"/>
      <c r="V2" s="13"/>
      <c r="W2" s="13"/>
    </row>
    <row r="3">
      <c r="A3" s="12" t="s">
        <v>1378</v>
      </c>
      <c r="B3" s="13"/>
      <c r="C3" s="12" t="s">
        <v>19</v>
      </c>
      <c r="D3" s="12" t="s">
        <v>32</v>
      </c>
      <c r="E3" s="12" t="s">
        <v>13</v>
      </c>
      <c r="F3" s="12" t="s">
        <v>14</v>
      </c>
      <c r="G3" s="12" t="s">
        <v>7</v>
      </c>
      <c r="H3" s="12" t="s">
        <v>18</v>
      </c>
      <c r="I3" s="12" t="s">
        <v>26</v>
      </c>
      <c r="J3" s="12" t="s">
        <v>33</v>
      </c>
      <c r="K3" s="12" t="s">
        <v>687</v>
      </c>
      <c r="L3" s="12" t="s">
        <v>9</v>
      </c>
      <c r="M3" s="20" t="s">
        <v>1294</v>
      </c>
      <c r="N3" s="12" t="s">
        <v>1295</v>
      </c>
      <c r="O3" s="12" t="s">
        <v>1296</v>
      </c>
      <c r="P3" s="12" t="s">
        <v>1297</v>
      </c>
      <c r="Q3" s="12" t="s">
        <v>1299</v>
      </c>
      <c r="R3" s="12" t="s">
        <v>1298</v>
      </c>
      <c r="S3" s="12" t="s">
        <v>1300</v>
      </c>
      <c r="T3" s="12" t="s">
        <v>1301</v>
      </c>
      <c r="U3" s="21" t="s">
        <v>1302</v>
      </c>
      <c r="V3" s="13"/>
      <c r="W3" s="13"/>
    </row>
    <row r="4">
      <c r="A4" s="4" t="s">
        <v>546</v>
      </c>
      <c r="B4" s="13"/>
      <c r="C4" s="12">
        <f>VLOOKUP(A4,'LHB v. LHP'!C:AH, 5, FALSE)</f>
        <v>116</v>
      </c>
      <c r="D4" s="22">
        <f>VLOOKUP(A4,'LHB v. LHP'!C:AH, 31, FALSE)</f>
        <v>32</v>
      </c>
      <c r="E4" s="22">
        <f>VLOOKUP(A4,'LHB v. LHP'!C:AH, 12, FALSE)</f>
        <v>14</v>
      </c>
      <c r="F4" s="15">
        <f>VLOOKUP(A4,'LHB v. LHP'!C:AH, 13, FALSE)</f>
        <v>0</v>
      </c>
      <c r="G4" s="15">
        <f>VLOOKUP(A4,'LHB v. LHP'!C:AH, 6, FALSE)</f>
        <v>18</v>
      </c>
      <c r="H4" s="15">
        <f>VLOOKUP(A4,'LHB v. LHP'!C:AH, 17, FALSE)</f>
        <v>30</v>
      </c>
      <c r="I4" s="15">
        <f>VLOOKUP(A4,'LHB v. LHP'!C:AH, 25, FALSE)</f>
        <v>4</v>
      </c>
      <c r="J4" s="23">
        <f>VLOOKUP(A4,'LHB v. LHP'!C:AH, 32, FALSE)</f>
        <v>3</v>
      </c>
      <c r="K4" s="13"/>
      <c r="L4" s="15">
        <f>VLOOKUP(A4,'LHB v. LHP'!C:AH, 8, FALSE)</f>
        <v>257</v>
      </c>
      <c r="M4" s="18">
        <f t="shared" ref="M4:M10" si="3">((D4+$D$1)*3)/(L4+$K$1)</f>
        <v>0.4128440367</v>
      </c>
      <c r="N4" s="40">
        <f t="shared" ref="N4:N10" si="4">((E4+$E$1)*5)/(L4+$K$1)</f>
        <v>0.2293577982</v>
      </c>
      <c r="O4" s="40">
        <f t="shared" ref="O4:O10" si="5">((F4+$F$1)*8)/(L4+$K$1)</f>
        <v>0</v>
      </c>
      <c r="P4" s="40">
        <f t="shared" ref="P4:P10" si="6">((G4+$G$1)*10)/(L4+$K$1)</f>
        <v>0.4587155963</v>
      </c>
      <c r="Q4" s="40">
        <f t="shared" ref="Q4:Q10" si="7">((H4+$H$1)*2)/(L4+$K$1)</f>
        <v>0.1972477064</v>
      </c>
      <c r="R4" s="40">
        <f t="shared" ref="R4:R10" si="8">((I4+$I$1)*2)/(L4+$K$1)</f>
        <v>0.04128440367</v>
      </c>
      <c r="S4" s="40">
        <f t="shared" ref="S4:S10" si="9">((J4+$J$1)*5)/(L4+$K$1)</f>
        <v>0.04587155963</v>
      </c>
      <c r="T4" s="18">
        <f t="shared" ref="T4:T10" si="10">M4+N4+O4+P4+Q4+R4+S4</f>
        <v>1.385321101</v>
      </c>
      <c r="U4" s="41">
        <f t="shared" ref="U4:U10" si="11">(((T4*0.800451)+T4)*3515.66)/1.473595629</f>
        <v>5950.59371</v>
      </c>
      <c r="V4" s="13"/>
      <c r="W4" s="13"/>
    </row>
    <row r="5">
      <c r="A5" s="4" t="s">
        <v>547</v>
      </c>
      <c r="B5" s="13"/>
      <c r="C5" s="12">
        <f>VLOOKUP(A5,'LHB v. LHP'!C:AH, 5, FALSE)</f>
        <v>70</v>
      </c>
      <c r="D5" s="22">
        <f>VLOOKUP(A5,'LHB v. LHP'!C:AH, 31, FALSE)</f>
        <v>13</v>
      </c>
      <c r="E5" s="22">
        <f>VLOOKUP(A5,'LHB v. LHP'!C:AH, 12, FALSE)</f>
        <v>2</v>
      </c>
      <c r="F5" s="15">
        <f>VLOOKUP(A5,'LHB v. LHP'!C:AH, 13, FALSE)</f>
        <v>3</v>
      </c>
      <c r="G5" s="15">
        <f>VLOOKUP(A5,'LHB v. LHP'!C:AH, 6, FALSE)</f>
        <v>9</v>
      </c>
      <c r="H5" s="15">
        <f>VLOOKUP(A5,'LHB v. LHP'!C:AH, 17, FALSE)</f>
        <v>7</v>
      </c>
      <c r="I5" s="15">
        <f>VLOOKUP(A5,'LHB v. LHP'!C:AH, 25, FALSE)</f>
        <v>2</v>
      </c>
      <c r="J5" s="23">
        <f>VLOOKUP(A5,'LHB v. LHP'!C:AH, 32, FALSE)</f>
        <v>0</v>
      </c>
      <c r="K5" s="13"/>
      <c r="L5" s="15">
        <f>VLOOKUP(A5,'LHB v. LHP'!C:AH, 8, FALSE)</f>
        <v>138</v>
      </c>
      <c r="M5" s="18">
        <f t="shared" si="3"/>
        <v>0.3880126183</v>
      </c>
      <c r="N5" s="40">
        <f t="shared" si="4"/>
        <v>0.1261829653</v>
      </c>
      <c r="O5" s="40">
        <f t="shared" si="5"/>
        <v>0.07570977918</v>
      </c>
      <c r="P5" s="40">
        <f t="shared" si="6"/>
        <v>0.3470031546</v>
      </c>
      <c r="Q5" s="40">
        <f t="shared" si="7"/>
        <v>0.1261829653</v>
      </c>
      <c r="R5" s="40">
        <f t="shared" si="8"/>
        <v>0.04416403785</v>
      </c>
      <c r="S5" s="40">
        <f t="shared" si="9"/>
        <v>0.01577287066</v>
      </c>
      <c r="T5" s="18">
        <f t="shared" si="10"/>
        <v>1.123028391</v>
      </c>
      <c r="U5" s="41">
        <f t="shared" si="11"/>
        <v>4823.925425</v>
      </c>
      <c r="V5" s="13"/>
      <c r="W5" s="13"/>
    </row>
    <row r="6">
      <c r="A6" s="4" t="s">
        <v>548</v>
      </c>
      <c r="B6" s="13"/>
      <c r="C6" s="12">
        <f>VLOOKUP(A6,'LHB v. LHP'!C:AH, 5, FALSE)</f>
        <v>51</v>
      </c>
      <c r="D6" s="22">
        <f>VLOOKUP(A6,'LHB v. LHP'!C:AH, 31, FALSE)</f>
        <v>7</v>
      </c>
      <c r="E6" s="22">
        <f>VLOOKUP(A6,'LHB v. LHP'!C:AH, 12, FALSE)</f>
        <v>3</v>
      </c>
      <c r="F6" s="15">
        <f>VLOOKUP(A6,'LHB v. LHP'!C:AH, 13, FALSE)</f>
        <v>0</v>
      </c>
      <c r="G6" s="15">
        <f>VLOOKUP(A6,'LHB v. LHP'!C:AH, 6, FALSE)</f>
        <v>6</v>
      </c>
      <c r="H6" s="15">
        <f>VLOOKUP(A6,'LHB v. LHP'!C:AH, 17, FALSE)</f>
        <v>8</v>
      </c>
      <c r="I6" s="15">
        <f>VLOOKUP(A6,'LHB v. LHP'!C:AH, 25, FALSE)</f>
        <v>0</v>
      </c>
      <c r="J6" s="23">
        <f>VLOOKUP(A6,'LHB v. LHP'!C:AH, 32, FALSE)</f>
        <v>1</v>
      </c>
      <c r="K6" s="13"/>
      <c r="L6" s="15">
        <f>VLOOKUP(A6,'LHB v. LHP'!C:AH, 8, FALSE)</f>
        <v>93</v>
      </c>
      <c r="M6" s="18">
        <f t="shared" si="3"/>
        <v>0.3860294118</v>
      </c>
      <c r="N6" s="40">
        <f t="shared" si="4"/>
        <v>0.1654411765</v>
      </c>
      <c r="O6" s="40">
        <f t="shared" si="5"/>
        <v>0</v>
      </c>
      <c r="P6" s="40">
        <f t="shared" si="6"/>
        <v>0.2941176471</v>
      </c>
      <c r="Q6" s="40">
        <f t="shared" si="7"/>
        <v>0.1544117647</v>
      </c>
      <c r="R6" s="40">
        <f t="shared" si="8"/>
        <v>0.03676470588</v>
      </c>
      <c r="S6" s="40">
        <f t="shared" si="9"/>
        <v>0.03676470588</v>
      </c>
      <c r="T6" s="18">
        <f t="shared" si="10"/>
        <v>1.073529412</v>
      </c>
      <c r="U6" s="41">
        <f t="shared" si="11"/>
        <v>4611.304455</v>
      </c>
      <c r="V6" s="13"/>
      <c r="W6" s="13"/>
    </row>
    <row r="7">
      <c r="A7" s="4" t="s">
        <v>250</v>
      </c>
      <c r="B7" s="13"/>
      <c r="C7" s="12">
        <f>VLOOKUP(A7,'LHB v. LHP'!C:AH, 5, FALSE)</f>
        <v>43</v>
      </c>
      <c r="D7" s="22">
        <f>VLOOKUP(A7,'LHB v. LHP'!C:AH, 31, FALSE)</f>
        <v>9</v>
      </c>
      <c r="E7" s="22">
        <f>VLOOKUP(A7,'LHB v. LHP'!C:AH, 12, FALSE)</f>
        <v>2</v>
      </c>
      <c r="F7" s="15">
        <f>VLOOKUP(A7,'LHB v. LHP'!C:AH, 13, FALSE)</f>
        <v>1</v>
      </c>
      <c r="G7" s="15">
        <f>VLOOKUP(A7,'LHB v. LHP'!C:AH, 6, FALSE)</f>
        <v>4</v>
      </c>
      <c r="H7" s="15">
        <f>VLOOKUP(A7,'LHB v. LHP'!C:AH, 17, FALSE)</f>
        <v>10</v>
      </c>
      <c r="I7" s="15">
        <f>VLOOKUP(A7,'LHB v. LHP'!C:AH, 25, FALSE)</f>
        <v>0</v>
      </c>
      <c r="J7" s="23">
        <f>VLOOKUP(A7,'LHB v. LHP'!C:AH, 32, FALSE)</f>
        <v>6</v>
      </c>
      <c r="K7" s="13"/>
      <c r="L7" s="15">
        <f>VLOOKUP(A7,'LHB v. LHP'!C:AH, 8, FALSE)</f>
        <v>86</v>
      </c>
      <c r="M7" s="18">
        <f t="shared" si="3"/>
        <v>0.4188679245</v>
      </c>
      <c r="N7" s="40">
        <f t="shared" si="4"/>
        <v>0.1509433962</v>
      </c>
      <c r="O7" s="40">
        <f t="shared" si="5"/>
        <v>0.03018867925</v>
      </c>
      <c r="P7" s="40">
        <f t="shared" si="6"/>
        <v>0.2264150943</v>
      </c>
      <c r="Q7" s="40">
        <f t="shared" si="7"/>
        <v>0.1735849057</v>
      </c>
      <c r="R7" s="40">
        <f t="shared" si="8"/>
        <v>0.03773584906</v>
      </c>
      <c r="S7" s="40">
        <f t="shared" si="9"/>
        <v>0.1320754717</v>
      </c>
      <c r="T7" s="18">
        <f t="shared" si="10"/>
        <v>1.169811321</v>
      </c>
      <c r="U7" s="41">
        <f t="shared" si="11"/>
        <v>5024.879706</v>
      </c>
      <c r="V7" s="13"/>
      <c r="W7" s="13"/>
    </row>
    <row r="8">
      <c r="A8" s="4" t="s">
        <v>248</v>
      </c>
      <c r="B8" s="13"/>
      <c r="C8" s="12">
        <f>VLOOKUP(A8,'LHB v. LHP'!C:AH, 5, FALSE)</f>
        <v>51</v>
      </c>
      <c r="D8" s="22">
        <f>VLOOKUP(A8,'LHB v. LHP'!C:AH, 31, FALSE)</f>
        <v>11</v>
      </c>
      <c r="E8" s="22">
        <f>VLOOKUP(A8,'LHB v. LHP'!C:AH, 12, FALSE)</f>
        <v>3</v>
      </c>
      <c r="F8" s="15">
        <f>VLOOKUP(A8,'LHB v. LHP'!C:AH, 13, FALSE)</f>
        <v>0</v>
      </c>
      <c r="G8" s="15">
        <f>VLOOKUP(A8,'LHB v. LHP'!C:AH, 6, FALSE)</f>
        <v>0</v>
      </c>
      <c r="H8" s="15">
        <f>VLOOKUP(A8,'LHB v. LHP'!C:AH, 17, FALSE)</f>
        <v>6</v>
      </c>
      <c r="I8" s="15">
        <f>VLOOKUP(A8,'LHB v. LHP'!C:AH, 25, FALSE)</f>
        <v>0</v>
      </c>
      <c r="J8" s="23">
        <f>VLOOKUP(A8,'LHB v. LHP'!C:AH, 32, FALSE)</f>
        <v>0</v>
      </c>
      <c r="K8" s="13"/>
      <c r="L8" s="15">
        <f>VLOOKUP(A8,'LHB v. LHP'!C:AH, 8, FALSE)</f>
        <v>65</v>
      </c>
      <c r="M8" s="18">
        <f t="shared" si="3"/>
        <v>0.4795081967</v>
      </c>
      <c r="N8" s="40">
        <f t="shared" si="4"/>
        <v>0.1844262295</v>
      </c>
      <c r="O8" s="40">
        <f t="shared" si="5"/>
        <v>0</v>
      </c>
      <c r="P8" s="40">
        <f t="shared" si="6"/>
        <v>0.08196721311</v>
      </c>
      <c r="Q8" s="40">
        <f t="shared" si="7"/>
        <v>0.1557377049</v>
      </c>
      <c r="R8" s="40">
        <f t="shared" si="8"/>
        <v>0.04098360656</v>
      </c>
      <c r="S8" s="40">
        <f t="shared" si="9"/>
        <v>0.02049180328</v>
      </c>
      <c r="T8" s="18">
        <f t="shared" si="10"/>
        <v>0.9631147541</v>
      </c>
      <c r="U8" s="41">
        <f t="shared" si="11"/>
        <v>4137.022524</v>
      </c>
      <c r="V8" s="13"/>
      <c r="W8" s="13"/>
    </row>
    <row r="9">
      <c r="A9" s="4" t="s">
        <v>251</v>
      </c>
      <c r="B9" s="13"/>
      <c r="C9" s="12">
        <f>VLOOKUP(A9,'LHB v. LHP'!C:AH, 5, FALSE)</f>
        <v>32</v>
      </c>
      <c r="D9" s="22">
        <f>VLOOKUP(A9,'LHB v. LHP'!C:AH, 31, FALSE)</f>
        <v>7</v>
      </c>
      <c r="E9" s="22">
        <f>VLOOKUP(A9,'LHB v. LHP'!C:AH, 12, FALSE)</f>
        <v>3</v>
      </c>
      <c r="F9" s="15">
        <f>VLOOKUP(A9,'LHB v. LHP'!C:AH, 13, FALSE)</f>
        <v>0</v>
      </c>
      <c r="G9" s="15">
        <f>VLOOKUP(A9,'LHB v. LHP'!C:AH, 6, FALSE)</f>
        <v>0</v>
      </c>
      <c r="H9" s="15">
        <f>VLOOKUP(A9,'LHB v. LHP'!C:AH, 17, FALSE)</f>
        <v>4</v>
      </c>
      <c r="I9" s="15">
        <f>VLOOKUP(A9,'LHB v. LHP'!C:AH, 25, FALSE)</f>
        <v>0</v>
      </c>
      <c r="J9" s="23">
        <f>VLOOKUP(A9,'LHB v. LHP'!C:AH, 32, FALSE)</f>
        <v>0</v>
      </c>
      <c r="K9" s="13"/>
      <c r="L9" s="15">
        <f>VLOOKUP(A9,'LHB v. LHP'!C:AH, 8, FALSE)</f>
        <v>41</v>
      </c>
      <c r="M9" s="18">
        <f t="shared" si="3"/>
        <v>0.4772727273</v>
      </c>
      <c r="N9" s="40">
        <f t="shared" si="4"/>
        <v>0.2045454545</v>
      </c>
      <c r="O9" s="40">
        <f t="shared" si="5"/>
        <v>0</v>
      </c>
      <c r="P9" s="40">
        <f t="shared" si="6"/>
        <v>0.09090909091</v>
      </c>
      <c r="Q9" s="40">
        <f t="shared" si="7"/>
        <v>0.1545454545</v>
      </c>
      <c r="R9" s="40">
        <f t="shared" si="8"/>
        <v>0.04545454545</v>
      </c>
      <c r="S9" s="40">
        <f t="shared" si="9"/>
        <v>0.02272727273</v>
      </c>
      <c r="T9" s="18">
        <f t="shared" si="10"/>
        <v>0.9954545455</v>
      </c>
      <c r="U9" s="41">
        <f t="shared" si="11"/>
        <v>4275.936859</v>
      </c>
      <c r="V9" s="13"/>
      <c r="W9" s="13"/>
    </row>
    <row r="10">
      <c r="A10" s="4" t="s">
        <v>549</v>
      </c>
      <c r="B10" s="13"/>
      <c r="C10" s="12">
        <f>VLOOKUP(A10,'LHB v. LHP'!C:AH, 5, FALSE)</f>
        <v>36</v>
      </c>
      <c r="D10" s="22">
        <f>VLOOKUP(A10,'LHB v. LHP'!C:AH, 31, FALSE)</f>
        <v>9</v>
      </c>
      <c r="E10" s="22">
        <f>VLOOKUP(A10,'LHB v. LHP'!C:AH, 12, FALSE)</f>
        <v>2</v>
      </c>
      <c r="F10" s="15">
        <f>VLOOKUP(A10,'LHB v. LHP'!C:AH, 13, FALSE)</f>
        <v>0</v>
      </c>
      <c r="G10" s="15">
        <f>VLOOKUP(A10,'LHB v. LHP'!C:AH, 6, FALSE)</f>
        <v>0</v>
      </c>
      <c r="H10" s="15">
        <f>VLOOKUP(A10,'LHB v. LHP'!C:AH, 17, FALSE)</f>
        <v>3</v>
      </c>
      <c r="I10" s="15">
        <f>VLOOKUP(A10,'LHB v. LHP'!C:AH, 25, FALSE)</f>
        <v>2</v>
      </c>
      <c r="J10" s="23">
        <f>VLOOKUP(A10,'LHB v. LHP'!C:AH, 32, FALSE)</f>
        <v>1</v>
      </c>
      <c r="K10" s="13"/>
      <c r="L10" s="15">
        <f>VLOOKUP(A10,'LHB v. LHP'!C:AH, 8, FALSE)</f>
        <v>60</v>
      </c>
      <c r="M10" s="18">
        <f t="shared" si="3"/>
        <v>0.4644351464</v>
      </c>
      <c r="N10" s="40">
        <f t="shared" si="4"/>
        <v>0.1673640167</v>
      </c>
      <c r="O10" s="40">
        <f t="shared" si="5"/>
        <v>0</v>
      </c>
      <c r="P10" s="40">
        <f t="shared" si="6"/>
        <v>0.08368200837</v>
      </c>
      <c r="Q10" s="40">
        <f t="shared" si="7"/>
        <v>0.1338912134</v>
      </c>
      <c r="R10" s="40">
        <f t="shared" si="8"/>
        <v>0.05857740586</v>
      </c>
      <c r="S10" s="40">
        <f t="shared" si="9"/>
        <v>0.04184100418</v>
      </c>
      <c r="T10" s="18">
        <f t="shared" si="10"/>
        <v>0.949790795</v>
      </c>
      <c r="U10" s="41">
        <f t="shared" si="11"/>
        <v>4079.789968</v>
      </c>
      <c r="V10" s="13"/>
      <c r="W10" s="13"/>
    </row>
    <row r="11">
      <c r="A11" s="39"/>
      <c r="B11" s="13"/>
      <c r="C11" s="42"/>
      <c r="D11" s="43"/>
      <c r="E11" s="43"/>
      <c r="F11" s="13"/>
      <c r="G11" s="13"/>
      <c r="H11" s="13"/>
      <c r="I11" s="13"/>
      <c r="J11" s="13"/>
      <c r="K11" s="13"/>
      <c r="L11" s="13"/>
      <c r="M11" s="44"/>
      <c r="N11" s="44"/>
      <c r="O11" s="44"/>
      <c r="P11" s="44"/>
      <c r="Q11" s="44"/>
      <c r="R11" s="44"/>
      <c r="S11" s="44"/>
      <c r="T11" s="13"/>
      <c r="U11" s="45"/>
      <c r="V11" s="13"/>
      <c r="W11" s="13"/>
    </row>
    <row r="12">
      <c r="A12" s="38"/>
      <c r="B12" s="13"/>
      <c r="C12" s="14"/>
      <c r="D12" s="14"/>
      <c r="E12" s="14"/>
      <c r="F12" s="14"/>
      <c r="G12" s="14"/>
      <c r="H12" s="14"/>
      <c r="I12" s="14"/>
      <c r="J12" s="14"/>
      <c r="K12" s="13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3"/>
      <c r="W12" s="13"/>
    </row>
    <row r="13">
      <c r="A13" s="38"/>
      <c r="B13" s="13"/>
      <c r="C13" s="14"/>
      <c r="D13" s="14"/>
      <c r="E13" s="14"/>
      <c r="F13" s="14"/>
      <c r="G13" s="14"/>
      <c r="H13" s="14"/>
      <c r="I13" s="14"/>
      <c r="J13" s="14"/>
      <c r="K13" s="13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3"/>
      <c r="W13" s="13"/>
    </row>
    <row r="14">
      <c r="A14" s="38"/>
      <c r="B14" s="13"/>
      <c r="C14" s="14"/>
      <c r="D14" s="14"/>
      <c r="E14" s="14"/>
      <c r="F14" s="14"/>
      <c r="G14" s="14"/>
      <c r="H14" s="14"/>
      <c r="I14" s="14"/>
      <c r="J14" s="14"/>
      <c r="K14" s="13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3"/>
      <c r="W14" s="13"/>
    </row>
    <row r="15">
      <c r="A15" s="38"/>
      <c r="B15" s="13"/>
      <c r="C15" s="14"/>
      <c r="D15" s="14"/>
      <c r="E15" s="14"/>
      <c r="F15" s="14"/>
      <c r="G15" s="14"/>
      <c r="H15" s="14"/>
      <c r="I15" s="14"/>
      <c r="J15" s="14"/>
      <c r="K15" s="13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3"/>
      <c r="W15" s="13"/>
    </row>
    <row r="16">
      <c r="A16" s="38"/>
      <c r="B16" s="13"/>
      <c r="C16" s="14"/>
      <c r="D16" s="14"/>
      <c r="E16" s="14"/>
      <c r="F16" s="14"/>
      <c r="G16" s="14"/>
      <c r="H16" s="14"/>
      <c r="I16" s="14"/>
      <c r="J16" s="14"/>
      <c r="K16" s="13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3"/>
    </row>
    <row r="17">
      <c r="A17" s="38"/>
      <c r="B17" s="13"/>
      <c r="C17" s="14"/>
      <c r="D17" s="14"/>
      <c r="E17" s="14"/>
      <c r="F17" s="14"/>
      <c r="G17" s="14"/>
      <c r="H17" s="14"/>
      <c r="I17" s="14"/>
      <c r="J17" s="14"/>
      <c r="K17" s="13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3"/>
    </row>
    <row r="18">
      <c r="A18" s="38"/>
      <c r="B18" s="13"/>
      <c r="C18" s="14"/>
      <c r="D18" s="14"/>
      <c r="E18" s="14"/>
      <c r="F18" s="14"/>
      <c r="G18" s="14"/>
      <c r="H18" s="14"/>
      <c r="I18" s="14"/>
      <c r="J18" s="14"/>
      <c r="K18" s="13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3"/>
    </row>
    <row r="19">
      <c r="A19" s="14"/>
      <c r="B19" s="13"/>
      <c r="C19" s="14"/>
      <c r="D19" s="14"/>
      <c r="E19" s="14"/>
      <c r="F19" s="14"/>
      <c r="G19" s="14"/>
      <c r="H19" s="14"/>
      <c r="I19" s="14"/>
      <c r="J19" s="14"/>
      <c r="K19" s="13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3"/>
    </row>
    <row r="20">
      <c r="A20" s="14"/>
      <c r="B20" s="13"/>
      <c r="C20" s="14"/>
      <c r="D20" s="14"/>
      <c r="E20" s="14"/>
      <c r="F20" s="14"/>
      <c r="G20" s="14"/>
      <c r="H20" s="14"/>
      <c r="I20" s="14"/>
      <c r="J20" s="14"/>
      <c r="K20" s="13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3"/>
    </row>
    <row r="21">
      <c r="A21" s="14"/>
      <c r="B21" s="13"/>
      <c r="C21" s="14"/>
      <c r="D21" s="14"/>
      <c r="E21" s="14"/>
      <c r="F21" s="14"/>
      <c r="G21" s="14"/>
      <c r="H21" s="14"/>
      <c r="I21" s="14"/>
      <c r="J21" s="14"/>
      <c r="K21" s="13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3"/>
    </row>
    <row r="22">
      <c r="A22" s="14"/>
      <c r="B22" s="13"/>
      <c r="C22" s="14"/>
      <c r="D22" s="14"/>
      <c r="E22" s="14"/>
      <c r="F22" s="14"/>
      <c r="G22" s="14"/>
      <c r="H22" s="14"/>
      <c r="I22" s="14"/>
      <c r="J22" s="14"/>
      <c r="K22" s="13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3"/>
    </row>
    <row r="23">
      <c r="A23" s="14"/>
      <c r="B23" s="13"/>
      <c r="C23" s="14"/>
      <c r="D23" s="14"/>
      <c r="E23" s="14"/>
      <c r="F23" s="14"/>
      <c r="G23" s="14"/>
      <c r="H23" s="14"/>
      <c r="I23" s="14"/>
      <c r="J23" s="14"/>
      <c r="K23" s="13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3"/>
    </row>
    <row r="24">
      <c r="A24" s="14"/>
      <c r="B24" s="13"/>
      <c r="C24" s="14"/>
      <c r="D24" s="14"/>
      <c r="E24" s="14"/>
      <c r="F24" s="14"/>
      <c r="G24" s="14"/>
      <c r="H24" s="14"/>
      <c r="I24" s="14"/>
      <c r="J24" s="14"/>
      <c r="K24" s="13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3"/>
    </row>
    <row r="25">
      <c r="A25" s="14"/>
      <c r="B25" s="13"/>
      <c r="C25" s="14"/>
      <c r="D25" s="14"/>
      <c r="E25" s="14"/>
      <c r="F25" s="14"/>
      <c r="G25" s="14"/>
      <c r="H25" s="14"/>
      <c r="I25" s="14"/>
      <c r="J25" s="14"/>
      <c r="K25" s="13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3"/>
    </row>
    <row r="26">
      <c r="A26" s="14"/>
      <c r="B26" s="13"/>
      <c r="C26" s="14"/>
      <c r="D26" s="14"/>
      <c r="E26" s="14"/>
      <c r="F26" s="14"/>
      <c r="G26" s="14"/>
      <c r="H26" s="14"/>
      <c r="I26" s="14"/>
      <c r="J26" s="14"/>
      <c r="K26" s="13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3"/>
    </row>
    <row r="27">
      <c r="A27" s="14"/>
      <c r="B27" s="13"/>
      <c r="C27" s="14"/>
      <c r="D27" s="14"/>
      <c r="E27" s="14"/>
      <c r="F27" s="14"/>
      <c r="G27" s="14"/>
      <c r="H27" s="14"/>
      <c r="I27" s="14"/>
      <c r="J27" s="14"/>
      <c r="K27" s="13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3"/>
    </row>
    <row r="28">
      <c r="A28" s="14"/>
      <c r="B28" s="13"/>
      <c r="C28" s="14"/>
      <c r="D28" s="14"/>
      <c r="E28" s="14"/>
      <c r="F28" s="14"/>
      <c r="G28" s="14"/>
      <c r="H28" s="14"/>
      <c r="I28" s="14"/>
      <c r="J28" s="14"/>
      <c r="K28" s="13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3"/>
    </row>
    <row r="29">
      <c r="A29" s="14"/>
      <c r="B29" s="13"/>
      <c r="C29" s="14"/>
      <c r="D29" s="14"/>
      <c r="E29" s="14"/>
      <c r="F29" s="14"/>
      <c r="G29" s="14"/>
      <c r="H29" s="14"/>
      <c r="I29" s="14"/>
      <c r="J29" s="14"/>
      <c r="K29" s="13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3"/>
    </row>
    <row r="30">
      <c r="A30" s="14"/>
      <c r="B30" s="13"/>
      <c r="C30" s="14"/>
      <c r="D30" s="14"/>
      <c r="E30" s="14"/>
      <c r="F30" s="14"/>
      <c r="G30" s="14"/>
      <c r="H30" s="14"/>
      <c r="I30" s="14"/>
      <c r="J30" s="14"/>
      <c r="K30" s="13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3"/>
    </row>
    <row r="31">
      <c r="A31" s="14"/>
      <c r="B31" s="13"/>
      <c r="C31" s="14"/>
      <c r="D31" s="14"/>
      <c r="E31" s="14"/>
      <c r="F31" s="14"/>
      <c r="G31" s="14"/>
      <c r="H31" s="14"/>
      <c r="I31" s="14"/>
      <c r="J31" s="14"/>
      <c r="K31" s="13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3"/>
    </row>
    <row r="32">
      <c r="A32" s="14"/>
      <c r="B32" s="13"/>
      <c r="C32" s="14"/>
      <c r="D32" s="14"/>
      <c r="E32" s="14"/>
      <c r="F32" s="14"/>
      <c r="G32" s="14"/>
      <c r="H32" s="14"/>
      <c r="I32" s="14"/>
      <c r="J32" s="14"/>
      <c r="K32" s="13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3"/>
    </row>
    <row r="33">
      <c r="A33" s="14"/>
      <c r="B33" s="13"/>
      <c r="C33" s="14"/>
      <c r="D33" s="14"/>
      <c r="E33" s="14"/>
      <c r="F33" s="14"/>
      <c r="G33" s="14"/>
      <c r="H33" s="14"/>
      <c r="I33" s="14"/>
      <c r="J33" s="14"/>
      <c r="K33" s="13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3"/>
    </row>
    <row r="34">
      <c r="A34" s="14"/>
      <c r="B34" s="13"/>
      <c r="C34" s="14"/>
      <c r="D34" s="14"/>
      <c r="E34" s="14"/>
      <c r="F34" s="14"/>
      <c r="G34" s="14"/>
      <c r="H34" s="14"/>
      <c r="I34" s="14"/>
      <c r="J34" s="14"/>
      <c r="K34" s="13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3"/>
    </row>
    <row r="35">
      <c r="A35" s="14"/>
      <c r="B35" s="13"/>
      <c r="C35" s="14"/>
      <c r="D35" s="14"/>
      <c r="E35" s="14"/>
      <c r="F35" s="14"/>
      <c r="G35" s="14"/>
      <c r="H35" s="14"/>
      <c r="I35" s="14"/>
      <c r="J35" s="14"/>
      <c r="K35" s="13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3"/>
    </row>
    <row r="36">
      <c r="A36" s="14"/>
      <c r="B36" s="13"/>
      <c r="C36" s="14"/>
      <c r="D36" s="14"/>
      <c r="E36" s="14"/>
      <c r="F36" s="14"/>
      <c r="G36" s="14"/>
      <c r="H36" s="14"/>
      <c r="I36" s="14"/>
      <c r="J36" s="14"/>
      <c r="K36" s="13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</row>
    <row r="37">
      <c r="A37" s="14"/>
      <c r="B37" s="13"/>
      <c r="C37" s="14"/>
      <c r="D37" s="14"/>
      <c r="E37" s="14"/>
      <c r="F37" s="14"/>
      <c r="G37" s="14"/>
      <c r="H37" s="14"/>
      <c r="I37" s="14"/>
      <c r="J37" s="14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3"/>
    </row>
    <row r="38">
      <c r="A38" s="14"/>
      <c r="B38" s="13"/>
      <c r="C38" s="14"/>
      <c r="D38" s="14"/>
      <c r="E38" s="14"/>
      <c r="F38" s="14"/>
      <c r="G38" s="14"/>
      <c r="H38" s="14"/>
      <c r="I38" s="14"/>
      <c r="J38" s="14"/>
      <c r="K38" s="13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3"/>
    </row>
    <row r="39">
      <c r="A39" s="14"/>
      <c r="B39" s="13"/>
      <c r="C39" s="14"/>
      <c r="D39" s="14"/>
      <c r="E39" s="14"/>
      <c r="F39" s="14"/>
      <c r="G39" s="14"/>
      <c r="H39" s="14"/>
      <c r="I39" s="14"/>
      <c r="J39" s="14"/>
      <c r="K39" s="13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3"/>
    </row>
    <row r="40">
      <c r="A40" s="14"/>
      <c r="B40" s="13"/>
      <c r="C40" s="14"/>
      <c r="D40" s="14"/>
      <c r="E40" s="14"/>
      <c r="F40" s="14"/>
      <c r="G40" s="14"/>
      <c r="H40" s="14"/>
      <c r="I40" s="14"/>
      <c r="J40" s="14"/>
      <c r="K40" s="13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3"/>
    </row>
    <row r="41">
      <c r="A41" s="14"/>
      <c r="B41" s="13"/>
      <c r="C41" s="14"/>
      <c r="D41" s="14"/>
      <c r="E41" s="14"/>
      <c r="F41" s="14"/>
      <c r="G41" s="14"/>
      <c r="H41" s="14"/>
      <c r="I41" s="14"/>
      <c r="J41" s="14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3"/>
    </row>
    <row r="42">
      <c r="A42" s="14"/>
      <c r="B42" s="13"/>
      <c r="C42" s="14"/>
      <c r="D42" s="14"/>
      <c r="E42" s="14"/>
      <c r="F42" s="14"/>
      <c r="G42" s="14"/>
      <c r="H42" s="14"/>
      <c r="I42" s="14"/>
      <c r="J42" s="14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3"/>
    </row>
    <row r="43">
      <c r="A43" s="14"/>
      <c r="B43" s="13"/>
      <c r="C43" s="14"/>
      <c r="D43" s="14"/>
      <c r="E43" s="14"/>
      <c r="F43" s="14"/>
      <c r="G43" s="14"/>
      <c r="H43" s="14"/>
      <c r="I43" s="14"/>
      <c r="J43" s="14"/>
      <c r="K43" s="1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3"/>
    </row>
    <row r="44">
      <c r="A44" s="14"/>
      <c r="B44" s="13"/>
      <c r="C44" s="14"/>
      <c r="D44" s="14"/>
      <c r="E44" s="14"/>
      <c r="F44" s="14"/>
      <c r="G44" s="14"/>
      <c r="H44" s="14"/>
      <c r="I44" s="14"/>
      <c r="J44" s="14"/>
      <c r="K44" s="1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3"/>
    </row>
    <row r="45">
      <c r="A45" s="14"/>
      <c r="B45" s="13"/>
      <c r="C45" s="14"/>
      <c r="D45" s="14"/>
      <c r="E45" s="14"/>
      <c r="F45" s="14"/>
      <c r="G45" s="14"/>
      <c r="H45" s="14"/>
      <c r="I45" s="14"/>
      <c r="J45" s="14"/>
      <c r="K45" s="13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3"/>
    </row>
    <row r="46">
      <c r="A46" s="14"/>
      <c r="B46" s="13"/>
      <c r="C46" s="14"/>
      <c r="D46" s="14"/>
      <c r="E46" s="14"/>
      <c r="F46" s="14"/>
      <c r="G46" s="14"/>
      <c r="H46" s="14"/>
      <c r="I46" s="14"/>
      <c r="J46" s="14"/>
      <c r="K46" s="13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3"/>
    </row>
    <row r="47">
      <c r="A47" s="14"/>
      <c r="B47" s="13"/>
      <c r="C47" s="14"/>
      <c r="D47" s="14"/>
      <c r="E47" s="14"/>
      <c r="F47" s="14"/>
      <c r="G47" s="14"/>
      <c r="H47" s="14"/>
      <c r="I47" s="14"/>
      <c r="J47" s="14"/>
      <c r="K47" s="13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3"/>
    </row>
    <row r="48">
      <c r="A48" s="14"/>
      <c r="B48" s="13"/>
      <c r="C48" s="14"/>
      <c r="D48" s="14"/>
      <c r="E48" s="14"/>
      <c r="F48" s="14"/>
      <c r="G48" s="14"/>
      <c r="H48" s="14"/>
      <c r="I48" s="14"/>
      <c r="J48" s="14"/>
      <c r="K48" s="13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3"/>
    </row>
    <row r="49">
      <c r="A49" s="14"/>
      <c r="B49" s="13"/>
      <c r="C49" s="14"/>
      <c r="D49" s="14"/>
      <c r="E49" s="14"/>
      <c r="F49" s="14"/>
      <c r="G49" s="14"/>
      <c r="H49" s="14"/>
      <c r="I49" s="14"/>
      <c r="J49" s="14"/>
      <c r="K49" s="13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3"/>
    </row>
    <row r="50">
      <c r="A50" s="14"/>
      <c r="B50" s="13"/>
      <c r="C50" s="14"/>
      <c r="D50" s="14"/>
      <c r="E50" s="14"/>
      <c r="F50" s="14"/>
      <c r="G50" s="14"/>
      <c r="H50" s="14"/>
      <c r="I50" s="14"/>
      <c r="J50" s="14"/>
      <c r="K50" s="13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3"/>
    </row>
    <row r="51">
      <c r="A51" s="14"/>
      <c r="B51" s="13"/>
      <c r="C51" s="14"/>
      <c r="D51" s="14"/>
      <c r="E51" s="14"/>
      <c r="F51" s="14"/>
      <c r="G51" s="14"/>
      <c r="H51" s="14"/>
      <c r="I51" s="14"/>
      <c r="J51" s="14"/>
      <c r="K51" s="13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</row>
    <row r="52">
      <c r="A52" s="14"/>
      <c r="B52" s="13"/>
      <c r="C52" s="14"/>
      <c r="D52" s="14"/>
      <c r="E52" s="14"/>
      <c r="F52" s="14"/>
      <c r="G52" s="14"/>
      <c r="H52" s="14"/>
      <c r="I52" s="14"/>
      <c r="J52" s="14"/>
      <c r="K52" s="13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3"/>
    </row>
    <row r="53">
      <c r="A53" s="14"/>
      <c r="B53" s="13"/>
      <c r="C53" s="14"/>
      <c r="D53" s="14"/>
      <c r="E53" s="14"/>
      <c r="F53" s="14"/>
      <c r="G53" s="14"/>
      <c r="H53" s="14"/>
      <c r="I53" s="14"/>
      <c r="J53" s="14"/>
      <c r="K53" s="13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3"/>
    </row>
    <row r="54">
      <c r="A54" s="14"/>
      <c r="B54" s="13"/>
      <c r="C54" s="14"/>
      <c r="D54" s="14"/>
      <c r="E54" s="14"/>
      <c r="F54" s="14"/>
      <c r="G54" s="14"/>
      <c r="H54" s="14"/>
      <c r="I54" s="14"/>
      <c r="J54" s="14"/>
      <c r="K54" s="13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3"/>
    </row>
    <row r="55">
      <c r="A55" s="14"/>
      <c r="B55" s="13"/>
      <c r="C55" s="14"/>
      <c r="D55" s="14"/>
      <c r="E55" s="14"/>
      <c r="F55" s="14"/>
      <c r="G55" s="14"/>
      <c r="H55" s="14"/>
      <c r="I55" s="14"/>
      <c r="J55" s="14"/>
      <c r="K55" s="13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</row>
    <row r="56">
      <c r="A56" s="14"/>
      <c r="B56" s="13"/>
      <c r="C56" s="14"/>
      <c r="D56" s="14"/>
      <c r="E56" s="14"/>
      <c r="F56" s="14"/>
      <c r="G56" s="14"/>
      <c r="H56" s="14"/>
      <c r="I56" s="14"/>
      <c r="J56" s="14"/>
      <c r="K56" s="13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3"/>
    </row>
    <row r="57">
      <c r="A57" s="14"/>
      <c r="B57" s="13"/>
      <c r="C57" s="14"/>
      <c r="D57" s="14"/>
      <c r="E57" s="14"/>
      <c r="F57" s="14"/>
      <c r="G57" s="14"/>
      <c r="H57" s="14"/>
      <c r="I57" s="14"/>
      <c r="J57" s="14"/>
      <c r="K57" s="13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3"/>
    </row>
    <row r="58">
      <c r="A58" s="14"/>
      <c r="B58" s="13"/>
      <c r="C58" s="14"/>
      <c r="D58" s="14"/>
      <c r="E58" s="14"/>
      <c r="F58" s="14"/>
      <c r="G58" s="14"/>
      <c r="H58" s="14"/>
      <c r="I58" s="14"/>
      <c r="J58" s="14"/>
      <c r="K58" s="13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3"/>
    </row>
    <row r="59">
      <c r="A59" s="14"/>
      <c r="B59" s="13"/>
      <c r="C59" s="14"/>
      <c r="D59" s="14"/>
      <c r="E59" s="14"/>
      <c r="F59" s="14"/>
      <c r="G59" s="14"/>
      <c r="H59" s="14"/>
      <c r="I59" s="14"/>
      <c r="J59" s="14"/>
      <c r="K59" s="13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3"/>
    </row>
    <row r="60">
      <c r="A60" s="14"/>
      <c r="B60" s="13"/>
      <c r="C60" s="14"/>
      <c r="D60" s="14"/>
      <c r="E60" s="14"/>
      <c r="F60" s="14"/>
      <c r="G60" s="14"/>
      <c r="H60" s="14"/>
      <c r="I60" s="14"/>
      <c r="J60" s="14"/>
      <c r="K60" s="13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3"/>
    </row>
    <row r="61">
      <c r="A61" s="14"/>
      <c r="B61" s="13"/>
      <c r="C61" s="14"/>
      <c r="D61" s="14"/>
      <c r="E61" s="14"/>
      <c r="F61" s="14"/>
      <c r="G61" s="14"/>
      <c r="H61" s="14"/>
      <c r="I61" s="14"/>
      <c r="J61" s="14"/>
      <c r="K61" s="13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3"/>
      <c r="W61" s="13"/>
    </row>
    <row r="62">
      <c r="A62" s="14"/>
      <c r="B62" s="13"/>
      <c r="C62" s="14"/>
      <c r="D62" s="14"/>
      <c r="E62" s="14"/>
      <c r="F62" s="14"/>
      <c r="G62" s="14"/>
      <c r="H62" s="14"/>
      <c r="I62" s="14"/>
      <c r="J62" s="14"/>
      <c r="K62" s="13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3"/>
    </row>
    <row r="63">
      <c r="A63" s="14"/>
      <c r="B63" s="13"/>
      <c r="C63" s="14"/>
      <c r="D63" s="14"/>
      <c r="E63" s="14"/>
      <c r="F63" s="14"/>
      <c r="G63" s="14"/>
      <c r="H63" s="14"/>
      <c r="I63" s="14"/>
      <c r="J63" s="14"/>
      <c r="K63" s="13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3"/>
    </row>
    <row r="64">
      <c r="A64" s="14"/>
      <c r="B64" s="13"/>
      <c r="C64" s="14"/>
      <c r="D64" s="14"/>
      <c r="E64" s="14"/>
      <c r="F64" s="14"/>
      <c r="G64" s="14"/>
      <c r="H64" s="14"/>
      <c r="I64" s="14"/>
      <c r="J64" s="14"/>
      <c r="K64" s="13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3"/>
    </row>
    <row r="65">
      <c r="A65" s="14"/>
      <c r="B65" s="13"/>
      <c r="C65" s="14"/>
      <c r="D65" s="14"/>
      <c r="E65" s="14"/>
      <c r="F65" s="14"/>
      <c r="G65" s="14"/>
      <c r="H65" s="14"/>
      <c r="I65" s="14"/>
      <c r="J65" s="14"/>
      <c r="K65" s="13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3"/>
    </row>
    <row r="66">
      <c r="A66" s="14"/>
      <c r="B66" s="13"/>
      <c r="C66" s="14"/>
      <c r="D66" s="14"/>
      <c r="E66" s="14"/>
      <c r="F66" s="14"/>
      <c r="G66" s="14"/>
      <c r="H66" s="14"/>
      <c r="I66" s="14"/>
      <c r="J66" s="14"/>
      <c r="K66" s="13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3"/>
    </row>
    <row r="67">
      <c r="A67" s="14"/>
      <c r="B67" s="13"/>
      <c r="C67" s="14"/>
      <c r="D67" s="14"/>
      <c r="E67" s="14"/>
      <c r="F67" s="14"/>
      <c r="G67" s="14"/>
      <c r="H67" s="14"/>
      <c r="I67" s="14"/>
      <c r="J67" s="14"/>
      <c r="K67" s="13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3"/>
    </row>
    <row r="68">
      <c r="A68" s="14"/>
      <c r="B68" s="13"/>
      <c r="C68" s="14"/>
      <c r="D68" s="14"/>
      <c r="E68" s="14"/>
      <c r="F68" s="14"/>
      <c r="G68" s="14"/>
      <c r="H68" s="14"/>
      <c r="I68" s="14"/>
      <c r="J68" s="14"/>
      <c r="K68" s="13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3"/>
      <c r="W68" s="13"/>
    </row>
    <row r="69">
      <c r="A69" s="14"/>
      <c r="B69" s="13"/>
      <c r="C69" s="14"/>
      <c r="D69" s="14"/>
      <c r="E69" s="14"/>
      <c r="F69" s="14"/>
      <c r="G69" s="14"/>
      <c r="H69" s="14"/>
      <c r="I69" s="14"/>
      <c r="J69" s="14"/>
      <c r="K69" s="13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3"/>
      <c r="W69" s="13"/>
    </row>
    <row r="70">
      <c r="A70" s="14"/>
      <c r="B70" s="13"/>
      <c r="C70" s="14"/>
      <c r="D70" s="14"/>
      <c r="E70" s="14"/>
      <c r="F70" s="14"/>
      <c r="G70" s="14"/>
      <c r="H70" s="14"/>
      <c r="I70" s="14"/>
      <c r="J70" s="14"/>
      <c r="K70" s="13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3"/>
    </row>
    <row r="71">
      <c r="A71" s="14"/>
      <c r="B71" s="13"/>
      <c r="C71" s="14"/>
      <c r="D71" s="14"/>
      <c r="E71" s="14"/>
      <c r="F71" s="14"/>
      <c r="G71" s="14"/>
      <c r="H71" s="14"/>
      <c r="I71" s="14"/>
      <c r="J71" s="14"/>
      <c r="K71" s="13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3"/>
    </row>
    <row r="72">
      <c r="A72" s="14"/>
      <c r="B72" s="13"/>
      <c r="C72" s="14"/>
      <c r="D72" s="14"/>
      <c r="E72" s="14"/>
      <c r="F72" s="14"/>
      <c r="G72" s="14"/>
      <c r="H72" s="14"/>
      <c r="I72" s="14"/>
      <c r="J72" s="14"/>
      <c r="K72" s="13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3"/>
      <c r="W72" s="13"/>
    </row>
    <row r="73">
      <c r="A73" s="14"/>
      <c r="B73" s="13"/>
      <c r="C73" s="14"/>
      <c r="D73" s="14"/>
      <c r="E73" s="14"/>
      <c r="F73" s="14"/>
      <c r="G73" s="14"/>
      <c r="H73" s="14"/>
      <c r="I73" s="14"/>
      <c r="J73" s="14"/>
      <c r="K73" s="13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3"/>
      <c r="W73" s="13"/>
    </row>
    <row r="74">
      <c r="A74" s="14"/>
      <c r="B74" s="13"/>
      <c r="C74" s="14"/>
      <c r="D74" s="14"/>
      <c r="E74" s="14"/>
      <c r="F74" s="14"/>
      <c r="G74" s="14"/>
      <c r="H74" s="14"/>
      <c r="I74" s="14"/>
      <c r="J74" s="14"/>
      <c r="K74" s="13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3"/>
      <c r="W74" s="13"/>
    </row>
    <row r="75">
      <c r="A75" s="14"/>
      <c r="B75" s="13"/>
      <c r="C75" s="14"/>
      <c r="D75" s="14"/>
      <c r="E75" s="14"/>
      <c r="F75" s="14"/>
      <c r="G75" s="14"/>
      <c r="H75" s="14"/>
      <c r="I75" s="14"/>
      <c r="J75" s="14"/>
      <c r="K75" s="13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3"/>
      <c r="W75" s="13"/>
    </row>
    <row r="76">
      <c r="A76" s="14"/>
      <c r="B76" s="13"/>
      <c r="C76" s="14"/>
      <c r="D76" s="14"/>
      <c r="E76" s="14"/>
      <c r="F76" s="14"/>
      <c r="G76" s="14"/>
      <c r="H76" s="14"/>
      <c r="I76" s="14"/>
      <c r="J76" s="14"/>
      <c r="K76" s="13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3"/>
      <c r="W76" s="13"/>
    </row>
    <row r="77">
      <c r="A77" s="14"/>
      <c r="B77" s="13"/>
      <c r="C77" s="14"/>
      <c r="D77" s="14"/>
      <c r="E77" s="14"/>
      <c r="F77" s="14"/>
      <c r="G77" s="14"/>
      <c r="H77" s="14"/>
      <c r="I77" s="14"/>
      <c r="J77" s="14"/>
      <c r="K77" s="13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3"/>
      <c r="W77" s="13"/>
    </row>
    <row r="78">
      <c r="A78" s="14"/>
      <c r="B78" s="13"/>
      <c r="C78" s="14"/>
      <c r="D78" s="14"/>
      <c r="E78" s="14"/>
      <c r="F78" s="14"/>
      <c r="G78" s="14"/>
      <c r="H78" s="14"/>
      <c r="I78" s="14"/>
      <c r="J78" s="14"/>
      <c r="K78" s="13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3"/>
      <c r="W78" s="13"/>
    </row>
    <row r="79">
      <c r="A79" s="14"/>
      <c r="B79" s="13"/>
      <c r="C79" s="14"/>
      <c r="D79" s="14"/>
      <c r="E79" s="14"/>
      <c r="F79" s="14"/>
      <c r="G79" s="14"/>
      <c r="H79" s="14"/>
      <c r="I79" s="14"/>
      <c r="J79" s="14"/>
      <c r="K79" s="13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3"/>
      <c r="W79" s="13"/>
    </row>
    <row r="80">
      <c r="A80" s="14"/>
      <c r="B80" s="13"/>
      <c r="C80" s="14"/>
      <c r="D80" s="14"/>
      <c r="E80" s="14"/>
      <c r="F80" s="14"/>
      <c r="G80" s="14"/>
      <c r="H80" s="14"/>
      <c r="I80" s="14"/>
      <c r="J80" s="14"/>
      <c r="K80" s="13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3"/>
      <c r="W80" s="13"/>
    </row>
    <row r="81">
      <c r="A81" s="14"/>
      <c r="B81" s="13"/>
      <c r="C81" s="14"/>
      <c r="D81" s="14"/>
      <c r="E81" s="14"/>
      <c r="F81" s="14"/>
      <c r="G81" s="14"/>
      <c r="H81" s="14"/>
      <c r="I81" s="14"/>
      <c r="J81" s="14"/>
      <c r="K81" s="13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3"/>
      <c r="W81" s="13"/>
    </row>
    <row r="82">
      <c r="A82" s="14"/>
      <c r="B82" s="13"/>
      <c r="C82" s="14"/>
      <c r="D82" s="14"/>
      <c r="E82" s="14"/>
      <c r="F82" s="14"/>
      <c r="G82" s="14"/>
      <c r="H82" s="14"/>
      <c r="I82" s="14"/>
      <c r="J82" s="14"/>
      <c r="K82" s="13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3"/>
      <c r="W82" s="13"/>
    </row>
    <row r="83">
      <c r="A83" s="14"/>
      <c r="B83" s="13"/>
      <c r="C83" s="14"/>
      <c r="D83" s="14"/>
      <c r="E83" s="14"/>
      <c r="F83" s="14"/>
      <c r="G83" s="14"/>
      <c r="H83" s="14"/>
      <c r="I83" s="14"/>
      <c r="J83" s="14"/>
      <c r="K83" s="13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3"/>
      <c r="W83" s="13"/>
    </row>
    <row r="84">
      <c r="A84" s="14"/>
      <c r="B84" s="13"/>
      <c r="C84" s="14"/>
      <c r="D84" s="14"/>
      <c r="E84" s="14"/>
      <c r="F84" s="14"/>
      <c r="G84" s="14"/>
      <c r="H84" s="14"/>
      <c r="I84" s="14"/>
      <c r="J84" s="14"/>
      <c r="K84" s="13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3"/>
      <c r="W84" s="13"/>
    </row>
    <row r="85">
      <c r="A85" s="14"/>
      <c r="B85" s="13"/>
      <c r="C85" s="14"/>
      <c r="D85" s="14"/>
      <c r="E85" s="14"/>
      <c r="F85" s="14"/>
      <c r="G85" s="14"/>
      <c r="H85" s="14"/>
      <c r="I85" s="14"/>
      <c r="J85" s="14"/>
      <c r="K85" s="13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3"/>
      <c r="W85" s="13"/>
    </row>
    <row r="86">
      <c r="A86" s="14"/>
      <c r="B86" s="13"/>
      <c r="C86" s="14"/>
      <c r="D86" s="14"/>
      <c r="E86" s="14"/>
      <c r="F86" s="14"/>
      <c r="G86" s="14"/>
      <c r="H86" s="14"/>
      <c r="I86" s="14"/>
      <c r="J86" s="14"/>
      <c r="K86" s="13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3"/>
      <c r="W86" s="13"/>
    </row>
    <row r="87">
      <c r="A87" s="14"/>
      <c r="B87" s="13"/>
      <c r="C87" s="14"/>
      <c r="D87" s="14"/>
      <c r="E87" s="14"/>
      <c r="F87" s="14"/>
      <c r="G87" s="14"/>
      <c r="H87" s="14"/>
      <c r="I87" s="14"/>
      <c r="J87" s="14"/>
      <c r="K87" s="13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3"/>
      <c r="W87" s="13"/>
    </row>
    <row r="88">
      <c r="A88" s="14"/>
      <c r="B88" s="13"/>
      <c r="C88" s="14"/>
      <c r="D88" s="14"/>
      <c r="E88" s="14"/>
      <c r="F88" s="14"/>
      <c r="G88" s="14"/>
      <c r="H88" s="14"/>
      <c r="I88" s="14"/>
      <c r="J88" s="14"/>
      <c r="K88" s="13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3"/>
      <c r="W88" s="13"/>
    </row>
    <row r="89">
      <c r="A89" s="14"/>
      <c r="B89" s="13"/>
      <c r="C89" s="14"/>
      <c r="D89" s="14"/>
      <c r="E89" s="14"/>
      <c r="F89" s="14"/>
      <c r="G89" s="14"/>
      <c r="H89" s="14"/>
      <c r="I89" s="14"/>
      <c r="J89" s="14"/>
      <c r="K89" s="13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3"/>
      <c r="W89" s="13"/>
    </row>
    <row r="90">
      <c r="A90" s="14"/>
      <c r="B90" s="13"/>
      <c r="C90" s="14"/>
      <c r="D90" s="14"/>
      <c r="E90" s="14"/>
      <c r="F90" s="14"/>
      <c r="G90" s="14"/>
      <c r="H90" s="14"/>
      <c r="I90" s="14"/>
      <c r="J90" s="14"/>
      <c r="K90" s="13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3"/>
      <c r="W90" s="13"/>
    </row>
    <row r="91">
      <c r="A91" s="14"/>
      <c r="B91" s="13"/>
      <c r="C91" s="14"/>
      <c r="D91" s="14"/>
      <c r="E91" s="14"/>
      <c r="F91" s="14"/>
      <c r="G91" s="14"/>
      <c r="H91" s="14"/>
      <c r="I91" s="14"/>
      <c r="J91" s="14"/>
      <c r="K91" s="13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3"/>
      <c r="W91" s="13"/>
    </row>
    <row r="92">
      <c r="A92" s="14"/>
      <c r="B92" s="13"/>
      <c r="C92" s="14"/>
      <c r="D92" s="14"/>
      <c r="E92" s="14"/>
      <c r="F92" s="14"/>
      <c r="G92" s="14"/>
      <c r="H92" s="14"/>
      <c r="I92" s="14"/>
      <c r="J92" s="14"/>
      <c r="K92" s="13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3"/>
      <c r="W92" s="13"/>
    </row>
    <row r="93">
      <c r="A93" s="14"/>
      <c r="B93" s="13"/>
      <c r="C93" s="14"/>
      <c r="D93" s="14"/>
      <c r="E93" s="14"/>
      <c r="F93" s="14"/>
      <c r="G93" s="14"/>
      <c r="H93" s="14"/>
      <c r="I93" s="14"/>
      <c r="J93" s="14"/>
      <c r="K93" s="13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3"/>
      <c r="W93" s="13"/>
    </row>
    <row r="94">
      <c r="A94" s="14"/>
      <c r="B94" s="13"/>
      <c r="C94" s="14"/>
      <c r="D94" s="14"/>
      <c r="E94" s="14"/>
      <c r="F94" s="14"/>
      <c r="G94" s="14"/>
      <c r="H94" s="14"/>
      <c r="I94" s="14"/>
      <c r="J94" s="14"/>
      <c r="K94" s="13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3"/>
      <c r="W94" s="13"/>
    </row>
    <row r="95">
      <c r="A95" s="14"/>
      <c r="B95" s="13"/>
      <c r="C95" s="14"/>
      <c r="D95" s="14"/>
      <c r="E95" s="14"/>
      <c r="F95" s="14"/>
      <c r="G95" s="14"/>
      <c r="H95" s="14"/>
      <c r="I95" s="14"/>
      <c r="J95" s="14"/>
      <c r="K95" s="13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3"/>
      <c r="W95" s="13"/>
    </row>
    <row r="96">
      <c r="A96" s="14"/>
      <c r="B96" s="13"/>
      <c r="C96" s="14"/>
      <c r="D96" s="14"/>
      <c r="E96" s="14"/>
      <c r="F96" s="14"/>
      <c r="G96" s="14"/>
      <c r="H96" s="14"/>
      <c r="I96" s="14"/>
      <c r="J96" s="14"/>
      <c r="K96" s="13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3"/>
      <c r="W96" s="13"/>
    </row>
    <row r="97">
      <c r="A97" s="14"/>
      <c r="B97" s="13"/>
      <c r="C97" s="14"/>
      <c r="D97" s="14"/>
      <c r="E97" s="14"/>
      <c r="F97" s="14"/>
      <c r="G97" s="14"/>
      <c r="H97" s="14"/>
      <c r="I97" s="14"/>
      <c r="J97" s="14"/>
      <c r="K97" s="13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3"/>
      <c r="W97" s="13"/>
    </row>
    <row r="98">
      <c r="A98" s="14"/>
      <c r="B98" s="13"/>
      <c r="C98" s="14"/>
      <c r="D98" s="14"/>
      <c r="E98" s="14"/>
      <c r="F98" s="14"/>
      <c r="G98" s="14"/>
      <c r="H98" s="14"/>
      <c r="I98" s="14"/>
      <c r="J98" s="14"/>
      <c r="K98" s="13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3"/>
      <c r="W98" s="13"/>
    </row>
    <row r="99">
      <c r="A99" s="14"/>
      <c r="B99" s="13"/>
      <c r="C99" s="14"/>
      <c r="D99" s="14"/>
      <c r="E99" s="14"/>
      <c r="F99" s="14"/>
      <c r="G99" s="14"/>
      <c r="H99" s="14"/>
      <c r="I99" s="14"/>
      <c r="J99" s="14"/>
      <c r="K99" s="13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3"/>
      <c r="W99" s="13"/>
    </row>
    <row r="100">
      <c r="A100" s="14"/>
      <c r="B100" s="13"/>
      <c r="C100" s="14"/>
      <c r="D100" s="14"/>
      <c r="E100" s="14"/>
      <c r="F100" s="14"/>
      <c r="G100" s="14"/>
      <c r="H100" s="14"/>
      <c r="I100" s="14"/>
      <c r="J100" s="14"/>
      <c r="K100" s="13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3"/>
      <c r="W100" s="13"/>
    </row>
    <row r="101">
      <c r="A101" s="14"/>
      <c r="B101" s="13"/>
      <c r="C101" s="14"/>
      <c r="D101" s="14"/>
      <c r="E101" s="14"/>
      <c r="F101" s="14"/>
      <c r="G101" s="14"/>
      <c r="H101" s="14"/>
      <c r="I101" s="14"/>
      <c r="J101" s="14"/>
      <c r="K101" s="13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3"/>
      <c r="W101" s="13"/>
    </row>
    <row r="102">
      <c r="A102" s="14"/>
      <c r="B102" s="13"/>
      <c r="C102" s="14"/>
      <c r="D102" s="14"/>
      <c r="E102" s="14"/>
      <c r="F102" s="14"/>
      <c r="G102" s="14"/>
      <c r="H102" s="14"/>
      <c r="I102" s="14"/>
      <c r="J102" s="14"/>
      <c r="K102" s="13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3"/>
      <c r="W102" s="13"/>
    </row>
    <row r="103">
      <c r="A103" s="14"/>
      <c r="B103" s="13"/>
      <c r="C103" s="14"/>
      <c r="D103" s="14"/>
      <c r="E103" s="14"/>
      <c r="F103" s="14"/>
      <c r="G103" s="14"/>
      <c r="H103" s="14"/>
      <c r="I103" s="14"/>
      <c r="J103" s="14"/>
      <c r="K103" s="13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3"/>
      <c r="W103" s="13"/>
    </row>
    <row r="104">
      <c r="A104" s="14"/>
      <c r="B104" s="13"/>
      <c r="C104" s="14"/>
      <c r="D104" s="14"/>
      <c r="E104" s="14"/>
      <c r="F104" s="14"/>
      <c r="G104" s="14"/>
      <c r="H104" s="14"/>
      <c r="I104" s="14"/>
      <c r="J104" s="14"/>
      <c r="K104" s="13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3"/>
      <c r="W104" s="13"/>
    </row>
    <row r="105">
      <c r="A105" s="14"/>
      <c r="B105" s="13"/>
      <c r="C105" s="14"/>
      <c r="D105" s="14"/>
      <c r="E105" s="14"/>
      <c r="F105" s="14"/>
      <c r="G105" s="14"/>
      <c r="H105" s="14"/>
      <c r="I105" s="14"/>
      <c r="J105" s="14"/>
      <c r="K105" s="13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3"/>
      <c r="W105" s="13"/>
    </row>
    <row r="106">
      <c r="A106" s="14"/>
      <c r="B106" s="13"/>
      <c r="C106" s="14"/>
      <c r="D106" s="14"/>
      <c r="E106" s="14"/>
      <c r="F106" s="14"/>
      <c r="G106" s="14"/>
      <c r="H106" s="14"/>
      <c r="I106" s="14"/>
      <c r="J106" s="14"/>
      <c r="K106" s="13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3"/>
      <c r="W106" s="13"/>
    </row>
    <row r="107">
      <c r="A107" s="14"/>
      <c r="B107" s="13"/>
      <c r="C107" s="14"/>
      <c r="D107" s="14"/>
      <c r="E107" s="14"/>
      <c r="F107" s="14"/>
      <c r="G107" s="14"/>
      <c r="H107" s="14"/>
      <c r="I107" s="14"/>
      <c r="J107" s="14"/>
      <c r="K107" s="13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3"/>
      <c r="W107" s="13"/>
    </row>
    <row r="108">
      <c r="A108" s="14"/>
      <c r="B108" s="13"/>
      <c r="C108" s="14"/>
      <c r="D108" s="14"/>
      <c r="E108" s="14"/>
      <c r="F108" s="14"/>
      <c r="G108" s="14"/>
      <c r="H108" s="14"/>
      <c r="I108" s="14"/>
      <c r="J108" s="14"/>
      <c r="K108" s="13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3"/>
      <c r="W108" s="13"/>
    </row>
    <row r="109">
      <c r="A109" s="14"/>
      <c r="B109" s="13"/>
      <c r="C109" s="14"/>
      <c r="D109" s="14"/>
      <c r="E109" s="14"/>
      <c r="F109" s="14"/>
      <c r="G109" s="14"/>
      <c r="H109" s="14"/>
      <c r="I109" s="14"/>
      <c r="J109" s="14"/>
      <c r="K109" s="13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3"/>
      <c r="W109" s="13"/>
    </row>
    <row r="110">
      <c r="A110" s="14"/>
      <c r="B110" s="13"/>
      <c r="C110" s="14"/>
      <c r="D110" s="14"/>
      <c r="E110" s="14"/>
      <c r="F110" s="14"/>
      <c r="G110" s="14"/>
      <c r="H110" s="14"/>
      <c r="I110" s="14"/>
      <c r="J110" s="14"/>
      <c r="K110" s="13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3"/>
      <c r="W110" s="13"/>
    </row>
    <row r="111">
      <c r="A111" s="14"/>
      <c r="B111" s="13"/>
      <c r="C111" s="14"/>
      <c r="D111" s="14"/>
      <c r="E111" s="14"/>
      <c r="F111" s="14"/>
      <c r="G111" s="14"/>
      <c r="H111" s="14"/>
      <c r="I111" s="14"/>
      <c r="J111" s="14"/>
      <c r="K111" s="13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3"/>
      <c r="W111" s="13"/>
    </row>
    <row r="112">
      <c r="A112" s="14"/>
      <c r="B112" s="13"/>
      <c r="C112" s="14"/>
      <c r="D112" s="14"/>
      <c r="E112" s="14"/>
      <c r="F112" s="14"/>
      <c r="G112" s="14"/>
      <c r="H112" s="14"/>
      <c r="I112" s="14"/>
      <c r="J112" s="14"/>
      <c r="K112" s="13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3"/>
      <c r="W112" s="13"/>
    </row>
    <row r="113">
      <c r="A113" s="14"/>
      <c r="B113" s="13"/>
      <c r="C113" s="14"/>
      <c r="D113" s="14"/>
      <c r="E113" s="14"/>
      <c r="F113" s="14"/>
      <c r="G113" s="14"/>
      <c r="H113" s="14"/>
      <c r="I113" s="14"/>
      <c r="J113" s="14"/>
      <c r="K113" s="13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3"/>
      <c r="W113" s="13"/>
    </row>
    <row r="114">
      <c r="A114" s="14"/>
      <c r="B114" s="13"/>
      <c r="C114" s="14"/>
      <c r="D114" s="14"/>
      <c r="E114" s="14"/>
      <c r="F114" s="14"/>
      <c r="G114" s="14"/>
      <c r="H114" s="14"/>
      <c r="I114" s="14"/>
      <c r="J114" s="14"/>
      <c r="K114" s="13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3"/>
      <c r="W114" s="13"/>
    </row>
    <row r="115">
      <c r="A115" s="14"/>
      <c r="B115" s="13"/>
      <c r="C115" s="14"/>
      <c r="D115" s="14"/>
      <c r="E115" s="14"/>
      <c r="F115" s="14"/>
      <c r="G115" s="14"/>
      <c r="H115" s="14"/>
      <c r="I115" s="14"/>
      <c r="J115" s="14"/>
      <c r="K115" s="13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3"/>
      <c r="W115" s="13"/>
    </row>
    <row r="116">
      <c r="A116" s="14"/>
      <c r="B116" s="13"/>
      <c r="C116" s="14"/>
      <c r="D116" s="14"/>
      <c r="E116" s="14"/>
      <c r="F116" s="14"/>
      <c r="G116" s="14"/>
      <c r="H116" s="14"/>
      <c r="I116" s="14"/>
      <c r="J116" s="14"/>
      <c r="K116" s="13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3"/>
      <c r="W116" s="13"/>
    </row>
    <row r="117">
      <c r="A117" s="14"/>
      <c r="B117" s="13"/>
      <c r="C117" s="14"/>
      <c r="D117" s="14"/>
      <c r="E117" s="14"/>
      <c r="F117" s="14"/>
      <c r="G117" s="14"/>
      <c r="H117" s="14"/>
      <c r="I117" s="14"/>
      <c r="J117" s="14"/>
      <c r="K117" s="13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3"/>
      <c r="W117" s="13"/>
    </row>
    <row r="118">
      <c r="A118" s="14"/>
      <c r="B118" s="13"/>
      <c r="C118" s="14"/>
      <c r="D118" s="14"/>
      <c r="E118" s="14"/>
      <c r="F118" s="14"/>
      <c r="G118" s="14"/>
      <c r="H118" s="14"/>
      <c r="I118" s="14"/>
      <c r="J118" s="14"/>
      <c r="K118" s="13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3"/>
      <c r="W118" s="13"/>
    </row>
    <row r="119">
      <c r="A119" s="14"/>
      <c r="B119" s="13"/>
      <c r="C119" s="14"/>
      <c r="D119" s="14"/>
      <c r="E119" s="14"/>
      <c r="F119" s="14"/>
      <c r="G119" s="14"/>
      <c r="H119" s="14"/>
      <c r="I119" s="14"/>
      <c r="J119" s="14"/>
      <c r="K119" s="13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3"/>
      <c r="W119" s="13"/>
    </row>
    <row r="120">
      <c r="A120" s="14"/>
      <c r="B120" s="13"/>
      <c r="C120" s="14"/>
      <c r="D120" s="14"/>
      <c r="E120" s="14"/>
      <c r="F120" s="14"/>
      <c r="G120" s="14"/>
      <c r="H120" s="14"/>
      <c r="I120" s="14"/>
      <c r="J120" s="14"/>
      <c r="K120" s="13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3"/>
      <c r="W120" s="13"/>
    </row>
    <row r="121">
      <c r="A121" s="14"/>
      <c r="B121" s="13"/>
      <c r="C121" s="14"/>
      <c r="D121" s="14"/>
      <c r="E121" s="14"/>
      <c r="F121" s="14"/>
      <c r="G121" s="14"/>
      <c r="H121" s="14"/>
      <c r="I121" s="14"/>
      <c r="J121" s="14"/>
      <c r="K121" s="13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3"/>
      <c r="W121" s="13"/>
    </row>
    <row r="122">
      <c r="A122" s="14"/>
      <c r="B122" s="13"/>
      <c r="C122" s="14"/>
      <c r="D122" s="14"/>
      <c r="E122" s="14"/>
      <c r="F122" s="14"/>
      <c r="G122" s="14"/>
      <c r="H122" s="14"/>
      <c r="I122" s="14"/>
      <c r="J122" s="14"/>
      <c r="K122" s="13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3"/>
      <c r="W122" s="13"/>
    </row>
    <row r="123">
      <c r="A123" s="14"/>
      <c r="B123" s="13"/>
      <c r="C123" s="14"/>
      <c r="D123" s="14"/>
      <c r="E123" s="14"/>
      <c r="F123" s="14"/>
      <c r="G123" s="14"/>
      <c r="H123" s="14"/>
      <c r="I123" s="14"/>
      <c r="J123" s="14"/>
      <c r="K123" s="13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3"/>
      <c r="W123" s="13"/>
    </row>
    <row r="124">
      <c r="A124" s="14"/>
      <c r="B124" s="13"/>
      <c r="C124" s="14"/>
      <c r="D124" s="14"/>
      <c r="E124" s="14"/>
      <c r="F124" s="14"/>
      <c r="G124" s="14"/>
      <c r="H124" s="14"/>
      <c r="I124" s="14"/>
      <c r="J124" s="14"/>
      <c r="K124" s="13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3"/>
      <c r="W124" s="13"/>
    </row>
    <row r="125">
      <c r="A125" s="14"/>
      <c r="B125" s="13"/>
      <c r="C125" s="14"/>
      <c r="D125" s="14"/>
      <c r="E125" s="14"/>
      <c r="F125" s="14"/>
      <c r="G125" s="14"/>
      <c r="H125" s="14"/>
      <c r="I125" s="14"/>
      <c r="J125" s="14"/>
      <c r="K125" s="13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3"/>
      <c r="W125" s="13"/>
    </row>
    <row r="126">
      <c r="A126" s="14"/>
      <c r="B126" s="13"/>
      <c r="C126" s="14"/>
      <c r="D126" s="14"/>
      <c r="E126" s="14"/>
      <c r="F126" s="14"/>
      <c r="G126" s="14"/>
      <c r="H126" s="14"/>
      <c r="I126" s="14"/>
      <c r="J126" s="14"/>
      <c r="K126" s="13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3"/>
      <c r="W126" s="13"/>
    </row>
    <row r="127">
      <c r="A127" s="14"/>
      <c r="B127" s="13"/>
      <c r="C127" s="14"/>
      <c r="D127" s="14"/>
      <c r="E127" s="14"/>
      <c r="F127" s="14"/>
      <c r="G127" s="14"/>
      <c r="H127" s="14"/>
      <c r="I127" s="14"/>
      <c r="J127" s="14"/>
      <c r="K127" s="13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3"/>
      <c r="W127" s="13"/>
    </row>
    <row r="128">
      <c r="A128" s="14"/>
      <c r="B128" s="13"/>
      <c r="C128" s="14"/>
      <c r="D128" s="14"/>
      <c r="E128" s="14"/>
      <c r="F128" s="14"/>
      <c r="G128" s="14"/>
      <c r="H128" s="14"/>
      <c r="I128" s="14"/>
      <c r="J128" s="14"/>
      <c r="K128" s="13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3"/>
      <c r="W128" s="13"/>
    </row>
    <row r="129">
      <c r="A129" s="14"/>
      <c r="B129" s="13"/>
      <c r="C129" s="14"/>
      <c r="D129" s="14"/>
      <c r="E129" s="14"/>
      <c r="F129" s="14"/>
      <c r="G129" s="14"/>
      <c r="H129" s="14"/>
      <c r="I129" s="14"/>
      <c r="J129" s="14"/>
      <c r="K129" s="13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3"/>
      <c r="W129" s="13"/>
    </row>
    <row r="130">
      <c r="A130" s="14"/>
      <c r="B130" s="13"/>
      <c r="C130" s="14"/>
      <c r="D130" s="14"/>
      <c r="E130" s="14"/>
      <c r="F130" s="14"/>
      <c r="G130" s="14"/>
      <c r="H130" s="14"/>
      <c r="I130" s="14"/>
      <c r="J130" s="14"/>
      <c r="K130" s="13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3"/>
      <c r="W130" s="13"/>
    </row>
    <row r="131">
      <c r="A131" s="14"/>
      <c r="B131" s="13"/>
      <c r="C131" s="14"/>
      <c r="D131" s="14"/>
      <c r="E131" s="14"/>
      <c r="F131" s="14"/>
      <c r="G131" s="14"/>
      <c r="H131" s="14"/>
      <c r="I131" s="14"/>
      <c r="J131" s="14"/>
      <c r="K131" s="13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3"/>
      <c r="W131" s="13"/>
    </row>
    <row r="132">
      <c r="A132" s="14"/>
      <c r="B132" s="13"/>
      <c r="C132" s="14"/>
      <c r="D132" s="14"/>
      <c r="E132" s="14"/>
      <c r="F132" s="14"/>
      <c r="G132" s="14"/>
      <c r="H132" s="14"/>
      <c r="I132" s="14"/>
      <c r="J132" s="14"/>
      <c r="K132" s="13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3"/>
      <c r="W132" s="13"/>
    </row>
    <row r="133">
      <c r="A133" s="14"/>
      <c r="B133" s="13"/>
      <c r="C133" s="14"/>
      <c r="D133" s="14"/>
      <c r="E133" s="14"/>
      <c r="F133" s="14"/>
      <c r="G133" s="14"/>
      <c r="H133" s="14"/>
      <c r="I133" s="14"/>
      <c r="J133" s="14"/>
      <c r="K133" s="13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3"/>
      <c r="W133" s="13"/>
    </row>
    <row r="134">
      <c r="A134" s="14"/>
      <c r="B134" s="13"/>
      <c r="C134" s="14"/>
      <c r="D134" s="14"/>
      <c r="E134" s="14"/>
      <c r="F134" s="14"/>
      <c r="G134" s="14"/>
      <c r="H134" s="14"/>
      <c r="I134" s="14"/>
      <c r="J134" s="14"/>
      <c r="K134" s="13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3"/>
      <c r="W134" s="13"/>
    </row>
    <row r="135">
      <c r="A135" s="14"/>
      <c r="B135" s="13"/>
      <c r="C135" s="14"/>
      <c r="D135" s="14"/>
      <c r="E135" s="14"/>
      <c r="F135" s="14"/>
      <c r="G135" s="14"/>
      <c r="H135" s="14"/>
      <c r="I135" s="14"/>
      <c r="J135" s="14"/>
      <c r="K135" s="13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3"/>
      <c r="W135" s="13"/>
    </row>
    <row r="136">
      <c r="A136" s="14"/>
      <c r="B136" s="13"/>
      <c r="C136" s="14"/>
      <c r="D136" s="14"/>
      <c r="E136" s="14"/>
      <c r="F136" s="14"/>
      <c r="G136" s="14"/>
      <c r="H136" s="14"/>
      <c r="I136" s="14"/>
      <c r="J136" s="14"/>
      <c r="K136" s="13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3"/>
      <c r="W136" s="13"/>
    </row>
    <row r="137">
      <c r="A137" s="14"/>
      <c r="B137" s="13"/>
      <c r="C137" s="14"/>
      <c r="D137" s="14"/>
      <c r="E137" s="14"/>
      <c r="F137" s="14"/>
      <c r="G137" s="14"/>
      <c r="H137" s="14"/>
      <c r="I137" s="14"/>
      <c r="J137" s="14"/>
      <c r="K137" s="13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3"/>
      <c r="W137" s="13"/>
    </row>
    <row r="138">
      <c r="A138" s="14"/>
      <c r="B138" s="13"/>
      <c r="C138" s="14"/>
      <c r="D138" s="14"/>
      <c r="E138" s="14"/>
      <c r="F138" s="14"/>
      <c r="G138" s="14"/>
      <c r="H138" s="14"/>
      <c r="I138" s="14"/>
      <c r="J138" s="14"/>
      <c r="K138" s="13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3"/>
      <c r="W138" s="13"/>
    </row>
    <row r="139">
      <c r="A139" s="14"/>
      <c r="B139" s="13"/>
      <c r="C139" s="14"/>
      <c r="D139" s="14"/>
      <c r="E139" s="14"/>
      <c r="F139" s="14"/>
      <c r="G139" s="14"/>
      <c r="H139" s="14"/>
      <c r="I139" s="14"/>
      <c r="J139" s="14"/>
      <c r="K139" s="13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3"/>
      <c r="W139" s="13"/>
    </row>
    <row r="140">
      <c r="A140" s="14"/>
      <c r="B140" s="13"/>
      <c r="C140" s="14"/>
      <c r="D140" s="14"/>
      <c r="E140" s="14"/>
      <c r="F140" s="14"/>
      <c r="G140" s="14"/>
      <c r="H140" s="14"/>
      <c r="I140" s="14"/>
      <c r="J140" s="14"/>
      <c r="K140" s="13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3"/>
      <c r="W140" s="13"/>
    </row>
    <row r="141">
      <c r="A141" s="14"/>
      <c r="B141" s="13"/>
      <c r="C141" s="14"/>
      <c r="D141" s="14"/>
      <c r="E141" s="14"/>
      <c r="F141" s="14"/>
      <c r="G141" s="14"/>
      <c r="H141" s="14"/>
      <c r="I141" s="14"/>
      <c r="J141" s="14"/>
      <c r="K141" s="13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3"/>
      <c r="W141" s="13"/>
    </row>
    <row r="142">
      <c r="A142" s="14"/>
      <c r="B142" s="13"/>
      <c r="C142" s="14"/>
      <c r="D142" s="14"/>
      <c r="E142" s="14"/>
      <c r="F142" s="14"/>
      <c r="G142" s="14"/>
      <c r="H142" s="14"/>
      <c r="I142" s="14"/>
      <c r="J142" s="14"/>
      <c r="K142" s="13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3"/>
      <c r="W142" s="13"/>
    </row>
    <row r="143">
      <c r="A143" s="14"/>
      <c r="B143" s="13"/>
      <c r="C143" s="14"/>
      <c r="D143" s="14"/>
      <c r="E143" s="14"/>
      <c r="F143" s="14"/>
      <c r="G143" s="14"/>
      <c r="H143" s="14"/>
      <c r="I143" s="14"/>
      <c r="J143" s="14"/>
      <c r="K143" s="13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3"/>
      <c r="W143" s="13"/>
    </row>
    <row r="144">
      <c r="A144" s="14"/>
      <c r="B144" s="13"/>
      <c r="C144" s="14"/>
      <c r="D144" s="14"/>
      <c r="E144" s="14"/>
      <c r="F144" s="14"/>
      <c r="G144" s="14"/>
      <c r="H144" s="14"/>
      <c r="I144" s="14"/>
      <c r="J144" s="14"/>
      <c r="K144" s="13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3"/>
      <c r="W144" s="13"/>
    </row>
    <row r="145">
      <c r="A145" s="14"/>
      <c r="B145" s="13"/>
      <c r="C145" s="14"/>
      <c r="D145" s="14"/>
      <c r="E145" s="14"/>
      <c r="F145" s="14"/>
      <c r="G145" s="14"/>
      <c r="H145" s="14"/>
      <c r="I145" s="14"/>
      <c r="J145" s="14"/>
      <c r="K145" s="13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3"/>
      <c r="W145" s="13"/>
    </row>
    <row r="146">
      <c r="A146" s="14"/>
      <c r="B146" s="13"/>
      <c r="C146" s="14"/>
      <c r="D146" s="14"/>
      <c r="E146" s="14"/>
      <c r="F146" s="14"/>
      <c r="G146" s="14"/>
      <c r="H146" s="14"/>
      <c r="I146" s="14"/>
      <c r="J146" s="14"/>
      <c r="K146" s="13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3"/>
      <c r="W146" s="13"/>
    </row>
    <row r="147">
      <c r="A147" s="14"/>
      <c r="B147" s="13"/>
      <c r="C147" s="14"/>
      <c r="D147" s="14"/>
      <c r="E147" s="14"/>
      <c r="F147" s="14"/>
      <c r="G147" s="14"/>
      <c r="H147" s="14"/>
      <c r="I147" s="14"/>
      <c r="J147" s="14"/>
      <c r="K147" s="13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3"/>
      <c r="W147" s="13"/>
    </row>
    <row r="148">
      <c r="A148" s="14"/>
      <c r="B148" s="13"/>
      <c r="C148" s="14"/>
      <c r="D148" s="14"/>
      <c r="E148" s="14"/>
      <c r="F148" s="14"/>
      <c r="G148" s="14"/>
      <c r="H148" s="14"/>
      <c r="I148" s="14"/>
      <c r="J148" s="14"/>
      <c r="K148" s="13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3"/>
      <c r="W148" s="13"/>
    </row>
    <row r="149">
      <c r="A149" s="14"/>
      <c r="B149" s="13"/>
      <c r="C149" s="14"/>
      <c r="D149" s="14"/>
      <c r="E149" s="14"/>
      <c r="F149" s="14"/>
      <c r="G149" s="14"/>
      <c r="H149" s="14"/>
      <c r="I149" s="14"/>
      <c r="J149" s="14"/>
      <c r="K149" s="13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3"/>
      <c r="W149" s="13"/>
    </row>
    <row r="150">
      <c r="A150" s="14"/>
      <c r="B150" s="13"/>
      <c r="C150" s="14"/>
      <c r="D150" s="14"/>
      <c r="E150" s="14"/>
      <c r="F150" s="14"/>
      <c r="G150" s="14"/>
      <c r="H150" s="14"/>
      <c r="I150" s="14"/>
      <c r="J150" s="14"/>
      <c r="K150" s="13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3"/>
      <c r="W150" s="13"/>
    </row>
    <row r="151">
      <c r="A151" s="14"/>
      <c r="B151" s="13"/>
      <c r="C151" s="14"/>
      <c r="D151" s="14"/>
      <c r="E151" s="14"/>
      <c r="F151" s="14"/>
      <c r="G151" s="14"/>
      <c r="H151" s="14"/>
      <c r="I151" s="14"/>
      <c r="J151" s="14"/>
      <c r="K151" s="13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3"/>
      <c r="W151" s="13"/>
    </row>
    <row r="152">
      <c r="A152" s="14"/>
      <c r="B152" s="13"/>
      <c r="C152" s="14"/>
      <c r="D152" s="14"/>
      <c r="E152" s="14"/>
      <c r="F152" s="14"/>
      <c r="G152" s="14"/>
      <c r="H152" s="14"/>
      <c r="I152" s="14"/>
      <c r="J152" s="14"/>
      <c r="K152" s="13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3"/>
      <c r="W152" s="13"/>
    </row>
    <row r="153">
      <c r="A153" s="14"/>
      <c r="B153" s="13"/>
      <c r="C153" s="14"/>
      <c r="D153" s="14"/>
      <c r="E153" s="14"/>
      <c r="F153" s="14"/>
      <c r="G153" s="14"/>
      <c r="H153" s="14"/>
      <c r="I153" s="14"/>
      <c r="J153" s="14"/>
      <c r="K153" s="13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3"/>
      <c r="W153" s="13"/>
    </row>
    <row r="154">
      <c r="A154" s="14"/>
      <c r="B154" s="13"/>
      <c r="C154" s="14"/>
      <c r="D154" s="14"/>
      <c r="E154" s="14"/>
      <c r="F154" s="14"/>
      <c r="G154" s="14"/>
      <c r="H154" s="14"/>
      <c r="I154" s="14"/>
      <c r="J154" s="14"/>
      <c r="K154" s="13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3"/>
      <c r="W154" s="13"/>
    </row>
    <row r="155">
      <c r="A155" s="14"/>
      <c r="B155" s="13"/>
      <c r="C155" s="14"/>
      <c r="D155" s="14"/>
      <c r="E155" s="14"/>
      <c r="F155" s="14"/>
      <c r="G155" s="14"/>
      <c r="H155" s="14"/>
      <c r="I155" s="14"/>
      <c r="J155" s="14"/>
      <c r="K155" s="13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3"/>
      <c r="W155" s="13"/>
    </row>
    <row r="156">
      <c r="A156" s="14"/>
      <c r="B156" s="13"/>
      <c r="C156" s="14"/>
      <c r="D156" s="14"/>
      <c r="E156" s="14"/>
      <c r="F156" s="14"/>
      <c r="G156" s="14"/>
      <c r="H156" s="14"/>
      <c r="I156" s="14"/>
      <c r="J156" s="14"/>
      <c r="K156" s="13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3"/>
      <c r="W156" s="13"/>
    </row>
    <row r="157">
      <c r="A157" s="14"/>
      <c r="B157" s="13"/>
      <c r="C157" s="14"/>
      <c r="D157" s="14"/>
      <c r="E157" s="14"/>
      <c r="F157" s="14"/>
      <c r="G157" s="14"/>
      <c r="H157" s="14"/>
      <c r="I157" s="14"/>
      <c r="J157" s="14"/>
      <c r="K157" s="13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3"/>
      <c r="W157" s="13"/>
    </row>
    <row r="158">
      <c r="A158" s="14"/>
      <c r="B158" s="13"/>
      <c r="C158" s="14"/>
      <c r="D158" s="14"/>
      <c r="E158" s="14"/>
      <c r="F158" s="14"/>
      <c r="G158" s="14"/>
      <c r="H158" s="14"/>
      <c r="I158" s="14"/>
      <c r="J158" s="14"/>
      <c r="K158" s="13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3"/>
      <c r="W158" s="13"/>
    </row>
    <row r="159">
      <c r="A159" s="14"/>
      <c r="B159" s="13"/>
      <c r="C159" s="14"/>
      <c r="D159" s="14"/>
      <c r="E159" s="14"/>
      <c r="F159" s="14"/>
      <c r="G159" s="14"/>
      <c r="H159" s="14"/>
      <c r="I159" s="14"/>
      <c r="J159" s="14"/>
      <c r="K159" s="13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3"/>
      <c r="W159" s="13"/>
    </row>
    <row r="160">
      <c r="A160" s="14"/>
      <c r="B160" s="13"/>
      <c r="C160" s="14"/>
      <c r="D160" s="14"/>
      <c r="E160" s="14"/>
      <c r="F160" s="14"/>
      <c r="G160" s="14"/>
      <c r="H160" s="14"/>
      <c r="I160" s="14"/>
      <c r="J160" s="14"/>
      <c r="K160" s="13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3"/>
      <c r="W160" s="13"/>
    </row>
    <row r="161">
      <c r="A161" s="14"/>
      <c r="B161" s="13"/>
      <c r="C161" s="14"/>
      <c r="D161" s="14"/>
      <c r="E161" s="14"/>
      <c r="F161" s="14"/>
      <c r="G161" s="14"/>
      <c r="H161" s="14"/>
      <c r="I161" s="14"/>
      <c r="J161" s="14"/>
      <c r="K161" s="13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3"/>
      <c r="W161" s="13"/>
    </row>
    <row r="162">
      <c r="A162" s="14"/>
      <c r="B162" s="13"/>
      <c r="C162" s="14"/>
      <c r="D162" s="14"/>
      <c r="E162" s="14"/>
      <c r="F162" s="14"/>
      <c r="G162" s="14"/>
      <c r="H162" s="14"/>
      <c r="I162" s="14"/>
      <c r="J162" s="14"/>
      <c r="K162" s="13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3"/>
      <c r="W162" s="13"/>
    </row>
    <row r="163">
      <c r="A163" s="14"/>
      <c r="B163" s="13"/>
      <c r="C163" s="14"/>
      <c r="D163" s="14"/>
      <c r="E163" s="14"/>
      <c r="F163" s="14"/>
      <c r="G163" s="14"/>
      <c r="H163" s="14"/>
      <c r="I163" s="14"/>
      <c r="J163" s="14"/>
      <c r="K163" s="13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3"/>
      <c r="W163" s="13"/>
    </row>
    <row r="164">
      <c r="A164" s="14"/>
      <c r="B164" s="13"/>
      <c r="C164" s="14"/>
      <c r="D164" s="14"/>
      <c r="E164" s="14"/>
      <c r="F164" s="14"/>
      <c r="G164" s="14"/>
      <c r="H164" s="14"/>
      <c r="I164" s="14"/>
      <c r="J164" s="14"/>
      <c r="K164" s="13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3"/>
      <c r="W164" s="13"/>
    </row>
    <row r="165">
      <c r="A165" s="14"/>
      <c r="B165" s="13"/>
      <c r="C165" s="14"/>
      <c r="D165" s="14"/>
      <c r="E165" s="14"/>
      <c r="F165" s="14"/>
      <c r="G165" s="14"/>
      <c r="H165" s="14"/>
      <c r="I165" s="14"/>
      <c r="J165" s="14"/>
      <c r="K165" s="13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3"/>
      <c r="W165" s="13"/>
    </row>
    <row r="166">
      <c r="A166" s="14"/>
      <c r="B166" s="13"/>
      <c r="C166" s="14"/>
      <c r="D166" s="14"/>
      <c r="E166" s="14"/>
      <c r="F166" s="14"/>
      <c r="G166" s="14"/>
      <c r="H166" s="14"/>
      <c r="I166" s="14"/>
      <c r="J166" s="14"/>
      <c r="K166" s="13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3"/>
      <c r="W166" s="13"/>
    </row>
    <row r="167">
      <c r="A167" s="14"/>
      <c r="B167" s="13"/>
      <c r="C167" s="14"/>
      <c r="D167" s="14"/>
      <c r="E167" s="14"/>
      <c r="F167" s="14"/>
      <c r="G167" s="14"/>
      <c r="H167" s="14"/>
      <c r="I167" s="14"/>
      <c r="J167" s="14"/>
      <c r="K167" s="13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3"/>
      <c r="W167" s="13"/>
    </row>
    <row r="168">
      <c r="A168" s="14"/>
      <c r="B168" s="13"/>
      <c r="C168" s="14"/>
      <c r="D168" s="14"/>
      <c r="E168" s="14"/>
      <c r="F168" s="14"/>
      <c r="G168" s="14"/>
      <c r="H168" s="14"/>
      <c r="I168" s="14"/>
      <c r="J168" s="14"/>
      <c r="K168" s="13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3"/>
      <c r="W168" s="13"/>
    </row>
    <row r="169">
      <c r="A169" s="14"/>
      <c r="B169" s="13"/>
      <c r="C169" s="14"/>
      <c r="D169" s="14"/>
      <c r="E169" s="14"/>
      <c r="F169" s="14"/>
      <c r="G169" s="14"/>
      <c r="H169" s="14"/>
      <c r="I169" s="14"/>
      <c r="J169" s="14"/>
      <c r="K169" s="13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3"/>
      <c r="W169" s="13"/>
    </row>
    <row r="170">
      <c r="A170" s="14"/>
      <c r="B170" s="13"/>
      <c r="C170" s="14"/>
      <c r="D170" s="14"/>
      <c r="E170" s="14"/>
      <c r="F170" s="14"/>
      <c r="G170" s="14"/>
      <c r="H170" s="14"/>
      <c r="I170" s="14"/>
      <c r="J170" s="14"/>
      <c r="K170" s="13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3"/>
      <c r="W170" s="13"/>
    </row>
    <row r="171">
      <c r="A171" s="14"/>
      <c r="B171" s="13"/>
      <c r="C171" s="14"/>
      <c r="D171" s="14"/>
      <c r="E171" s="14"/>
      <c r="F171" s="14"/>
      <c r="G171" s="14"/>
      <c r="H171" s="14"/>
      <c r="I171" s="14"/>
      <c r="J171" s="14"/>
      <c r="K171" s="13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3"/>
      <c r="W171" s="13"/>
    </row>
    <row r="172">
      <c r="A172" s="14"/>
      <c r="B172" s="13"/>
      <c r="C172" s="14"/>
      <c r="D172" s="14"/>
      <c r="E172" s="14"/>
      <c r="F172" s="14"/>
      <c r="G172" s="14"/>
      <c r="H172" s="14"/>
      <c r="I172" s="14"/>
      <c r="J172" s="14"/>
      <c r="K172" s="13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3"/>
      <c r="W172" s="13"/>
    </row>
    <row r="173">
      <c r="A173" s="14"/>
      <c r="B173" s="13"/>
      <c r="C173" s="14"/>
      <c r="D173" s="14"/>
      <c r="E173" s="14"/>
      <c r="F173" s="14"/>
      <c r="G173" s="14"/>
      <c r="H173" s="14"/>
      <c r="I173" s="14"/>
      <c r="J173" s="14"/>
      <c r="K173" s="13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3"/>
      <c r="W173" s="13"/>
    </row>
    <row r="174">
      <c r="A174" s="14"/>
      <c r="B174" s="13"/>
      <c r="C174" s="14"/>
      <c r="D174" s="14"/>
      <c r="E174" s="14"/>
      <c r="F174" s="14"/>
      <c r="G174" s="14"/>
      <c r="H174" s="14"/>
      <c r="I174" s="14"/>
      <c r="J174" s="14"/>
      <c r="K174" s="13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3"/>
      <c r="W174" s="13"/>
    </row>
    <row r="175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3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3"/>
      <c r="W175" s="13"/>
    </row>
    <row r="176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3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3"/>
      <c r="W176" s="13"/>
    </row>
    <row r="177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3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3"/>
      <c r="W177" s="13"/>
    </row>
    <row r="178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3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3"/>
      <c r="W178" s="13"/>
    </row>
    <row r="179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3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3"/>
      <c r="W179" s="13"/>
    </row>
    <row r="180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3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3"/>
      <c r="W180" s="13"/>
    </row>
    <row r="18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3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3"/>
      <c r="W181" s="13"/>
    </row>
    <row r="182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3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3"/>
      <c r="W182" s="13"/>
    </row>
    <row r="183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3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3"/>
      <c r="W183" s="13"/>
    </row>
    <row r="184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3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3"/>
      <c r="W184" s="13"/>
    </row>
    <row r="185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3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3"/>
      <c r="W185" s="13"/>
    </row>
    <row r="186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3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3"/>
      <c r="W186" s="13"/>
    </row>
    <row r="187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3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3"/>
      <c r="W187" s="13"/>
    </row>
    <row r="188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3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3"/>
      <c r="W188" s="13"/>
    </row>
    <row r="189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3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3"/>
      <c r="W189" s="13"/>
    </row>
    <row r="190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3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3"/>
    </row>
    <row r="19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3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3"/>
      <c r="W191" s="13"/>
    </row>
    <row r="192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3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3"/>
      <c r="W192" s="13"/>
    </row>
    <row r="193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3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3"/>
      <c r="W193" s="13"/>
    </row>
    <row r="194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3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3"/>
      <c r="W194" s="13"/>
    </row>
    <row r="195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3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3"/>
      <c r="W195" s="13"/>
    </row>
    <row r="196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3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3"/>
      <c r="W196" s="13"/>
    </row>
    <row r="197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3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3"/>
      <c r="W197" s="13"/>
    </row>
    <row r="198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3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3"/>
      <c r="W198" s="13"/>
    </row>
    <row r="199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3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3"/>
      <c r="W199" s="13"/>
    </row>
    <row r="200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3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3"/>
      <c r="W200" s="13"/>
    </row>
    <row r="20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3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3"/>
      <c r="W201" s="13"/>
    </row>
    <row r="202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3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3"/>
      <c r="W202" s="13"/>
    </row>
    <row r="203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3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3"/>
      <c r="W203" s="13"/>
    </row>
    <row r="204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3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3"/>
    </row>
    <row r="205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3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3"/>
    </row>
    <row r="206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3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3"/>
      <c r="W206" s="13"/>
    </row>
    <row r="207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3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3"/>
    </row>
    <row r="208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3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3"/>
      <c r="W208" s="13"/>
    </row>
    <row r="209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3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3"/>
      <c r="W209" s="13"/>
    </row>
    <row r="210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3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3"/>
      <c r="W210" s="13"/>
    </row>
    <row r="21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3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3"/>
      <c r="W211" s="13"/>
    </row>
    <row r="212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3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3"/>
      <c r="W212" s="13"/>
    </row>
    <row r="213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3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3"/>
      <c r="W213" s="13"/>
    </row>
    <row r="214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3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3"/>
      <c r="W214" s="13"/>
    </row>
    <row r="215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3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3"/>
      <c r="W215" s="13"/>
    </row>
    <row r="216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3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3"/>
      <c r="W216" s="13"/>
    </row>
    <row r="217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3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3"/>
      <c r="W217" s="13"/>
    </row>
    <row r="218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3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3"/>
      <c r="W218" s="13"/>
    </row>
    <row r="219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3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3"/>
      <c r="W219" s="13"/>
    </row>
    <row r="220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3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3"/>
      <c r="W220" s="13"/>
    </row>
    <row r="22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3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3"/>
      <c r="W221" s="13"/>
    </row>
    <row r="222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3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3"/>
      <c r="W222" s="13"/>
    </row>
    <row r="223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3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3"/>
      <c r="W223" s="13"/>
    </row>
    <row r="224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3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3"/>
      <c r="W224" s="13"/>
    </row>
    <row r="225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3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3"/>
      <c r="W225" s="13"/>
    </row>
    <row r="226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3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3"/>
      <c r="W226" s="13"/>
    </row>
    <row r="227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3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3"/>
      <c r="W227" s="13"/>
    </row>
    <row r="228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3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3"/>
      <c r="W228" s="13"/>
    </row>
    <row r="229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3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3"/>
      <c r="W229" s="13"/>
    </row>
    <row r="230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3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3"/>
      <c r="W230" s="13"/>
    </row>
    <row r="23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3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3"/>
      <c r="W231" s="13"/>
    </row>
    <row r="232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3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3"/>
      <c r="W232" s="13"/>
    </row>
    <row r="233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3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3"/>
      <c r="W233" s="13"/>
    </row>
    <row r="234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3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3"/>
      <c r="W234" s="13"/>
    </row>
    <row r="235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3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3"/>
      <c r="W235" s="13"/>
    </row>
    <row r="236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3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3"/>
      <c r="W236" s="13"/>
    </row>
    <row r="237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3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3"/>
      <c r="W237" s="13"/>
    </row>
    <row r="238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3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3"/>
      <c r="W238" s="13"/>
    </row>
    <row r="239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3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3"/>
      <c r="W239" s="13"/>
    </row>
    <row r="240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3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3"/>
      <c r="W240" s="13"/>
    </row>
    <row r="24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3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3"/>
      <c r="W241" s="13"/>
    </row>
    <row r="242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3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3"/>
      <c r="W242" s="13"/>
    </row>
    <row r="243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3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3"/>
      <c r="W243" s="13"/>
    </row>
    <row r="244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3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3"/>
      <c r="W244" s="13"/>
    </row>
    <row r="245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3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3"/>
      <c r="W245" s="13"/>
    </row>
    <row r="246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3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3"/>
      <c r="W246" s="13"/>
    </row>
    <row r="247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3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3"/>
      <c r="W247" s="13"/>
    </row>
    <row r="248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3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3"/>
      <c r="W248" s="13"/>
    </row>
    <row r="249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3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3"/>
      <c r="W249" s="13"/>
    </row>
    <row r="250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3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3"/>
      <c r="W250" s="13"/>
    </row>
    <row r="25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3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3"/>
      <c r="W251" s="13"/>
    </row>
    <row r="252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3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3"/>
      <c r="W252" s="13"/>
    </row>
    <row r="253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3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3"/>
      <c r="W253" s="13"/>
    </row>
    <row r="254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3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3"/>
      <c r="W254" s="13"/>
    </row>
    <row r="255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3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3"/>
      <c r="W255" s="13"/>
    </row>
    <row r="256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3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3"/>
      <c r="W256" s="13"/>
    </row>
    <row r="257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3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3"/>
      <c r="W257" s="13"/>
    </row>
    <row r="258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3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3"/>
      <c r="W258" s="13"/>
    </row>
    <row r="259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3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3"/>
      <c r="W259" s="13"/>
    </row>
    <row r="260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3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3"/>
      <c r="W260" s="13"/>
    </row>
    <row r="26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3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3"/>
      <c r="W261" s="13"/>
    </row>
    <row r="262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3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3"/>
      <c r="W262" s="13"/>
    </row>
    <row r="263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3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3"/>
      <c r="W263" s="13"/>
    </row>
    <row r="264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3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3"/>
      <c r="W264" s="13"/>
    </row>
    <row r="265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3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3"/>
      <c r="W265" s="13"/>
    </row>
    <row r="266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3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3"/>
      <c r="W266" s="13"/>
    </row>
    <row r="267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3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3"/>
      <c r="W267" s="13"/>
    </row>
    <row r="268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3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3"/>
      <c r="W268" s="13"/>
    </row>
    <row r="269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3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3"/>
      <c r="W269" s="13"/>
    </row>
    <row r="270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3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3"/>
      <c r="W270" s="13"/>
    </row>
    <row r="27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3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3"/>
      <c r="W271" s="13"/>
    </row>
    <row r="272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3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3"/>
      <c r="W272" s="13"/>
    </row>
    <row r="273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3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3"/>
      <c r="W273" s="13"/>
    </row>
    <row r="274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3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3"/>
      <c r="W274" s="13"/>
    </row>
    <row r="275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3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3"/>
      <c r="W275" s="13"/>
    </row>
    <row r="276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3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3"/>
      <c r="W276" s="13"/>
    </row>
    <row r="277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3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3"/>
      <c r="W277" s="13"/>
    </row>
    <row r="278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3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3"/>
      <c r="W278" s="13"/>
    </row>
    <row r="279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3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3"/>
      <c r="W279" s="13"/>
    </row>
    <row r="280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3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3"/>
      <c r="W280" s="13"/>
    </row>
    <row r="28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3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3"/>
      <c r="W281" s="13"/>
    </row>
    <row r="282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3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3"/>
      <c r="W282" s="13"/>
    </row>
    <row r="283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3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3"/>
      <c r="W283" s="13"/>
    </row>
    <row r="284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3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3"/>
      <c r="W284" s="13"/>
    </row>
    <row r="285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3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3"/>
      <c r="W285" s="13"/>
    </row>
    <row r="286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3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3"/>
      <c r="W286" s="13"/>
    </row>
    <row r="287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3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3"/>
      <c r="W287" s="13"/>
    </row>
    <row r="288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3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3"/>
      <c r="W288" s="13"/>
    </row>
    <row r="289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3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3"/>
      <c r="W289" s="13"/>
    </row>
    <row r="290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3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3"/>
      <c r="W290" s="13"/>
    </row>
    <row r="29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3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3"/>
      <c r="W291" s="13"/>
    </row>
    <row r="292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3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3"/>
      <c r="W292" s="13"/>
    </row>
    <row r="293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3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3"/>
      <c r="W293" s="13"/>
    </row>
    <row r="294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3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3"/>
      <c r="W294" s="13"/>
    </row>
    <row r="295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3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3"/>
      <c r="W295" s="13"/>
    </row>
    <row r="296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3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3"/>
      <c r="W296" s="13"/>
    </row>
    <row r="297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3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3"/>
      <c r="W297" s="13"/>
    </row>
    <row r="298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3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3"/>
      <c r="W298" s="13"/>
    </row>
    <row r="299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3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3"/>
      <c r="W299" s="13"/>
    </row>
    <row r="300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3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3"/>
      <c r="W300" s="13"/>
    </row>
    <row r="30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3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3"/>
      <c r="W301" s="13"/>
    </row>
    <row r="302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3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3"/>
      <c r="W302" s="13"/>
    </row>
    <row r="303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3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3"/>
      <c r="W303" s="13"/>
    </row>
    <row r="304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3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3"/>
      <c r="W304" s="13"/>
    </row>
    <row r="305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3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3"/>
      <c r="W305" s="13"/>
    </row>
    <row r="306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3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3"/>
      <c r="W306" s="13"/>
    </row>
    <row r="307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3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3"/>
      <c r="W307" s="13"/>
    </row>
    <row r="308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3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3"/>
      <c r="W308" s="13"/>
    </row>
    <row r="309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3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3"/>
      <c r="W309" s="13"/>
    </row>
    <row r="310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3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3"/>
      <c r="W310" s="13"/>
    </row>
    <row r="31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3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3"/>
      <c r="W311" s="13"/>
    </row>
    <row r="312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3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3"/>
      <c r="W312" s="13"/>
    </row>
    <row r="313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3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3"/>
      <c r="W313" s="13"/>
    </row>
    <row r="314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3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3"/>
      <c r="W314" s="13"/>
    </row>
    <row r="315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3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3"/>
      <c r="W315" s="13"/>
    </row>
    <row r="316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3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3"/>
      <c r="W316" s="13"/>
    </row>
    <row r="317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3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3"/>
      <c r="W317" s="13"/>
    </row>
    <row r="318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3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3"/>
      <c r="W318" s="13"/>
    </row>
    <row r="319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3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3"/>
      <c r="W319" s="13"/>
    </row>
    <row r="320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3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3"/>
      <c r="W320" s="13"/>
    </row>
    <row r="32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3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3"/>
      <c r="W321" s="13"/>
    </row>
    <row r="322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3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3"/>
      <c r="W322" s="13"/>
    </row>
    <row r="323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3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3"/>
      <c r="W323" s="13"/>
    </row>
    <row r="324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3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3"/>
      <c r="W324" s="13"/>
    </row>
    <row r="325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3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3"/>
      <c r="W325" s="13"/>
    </row>
    <row r="326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3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3"/>
      <c r="W326" s="13"/>
    </row>
    <row r="327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3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3"/>
      <c r="W327" s="13"/>
    </row>
    <row r="328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3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3"/>
      <c r="W328" s="13"/>
    </row>
    <row r="329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3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3"/>
      <c r="W329" s="13"/>
    </row>
    <row r="330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3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3"/>
      <c r="W330" s="13"/>
    </row>
    <row r="33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3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3"/>
      <c r="W331" s="13"/>
    </row>
    <row r="332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3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3"/>
      <c r="W332" s="13"/>
    </row>
    <row r="333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3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3"/>
      <c r="W333" s="13"/>
    </row>
    <row r="334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3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3"/>
      <c r="W334" s="13"/>
    </row>
    <row r="335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3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3"/>
      <c r="W335" s="13"/>
    </row>
    <row r="336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3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3"/>
      <c r="W336" s="13"/>
    </row>
    <row r="337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3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3"/>
      <c r="W337" s="13"/>
    </row>
    <row r="338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3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3"/>
      <c r="W338" s="13"/>
    </row>
    <row r="339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3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3"/>
      <c r="W339" s="13"/>
    </row>
    <row r="340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3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3"/>
      <c r="W340" s="13"/>
    </row>
    <row r="34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3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3"/>
      <c r="W341" s="13"/>
    </row>
    <row r="342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3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3"/>
      <c r="W342" s="13"/>
    </row>
    <row r="343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3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3"/>
      <c r="W343" s="13"/>
    </row>
    <row r="344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3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3"/>
      <c r="W344" s="13"/>
    </row>
    <row r="345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3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3"/>
      <c r="W345" s="13"/>
    </row>
    <row r="346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3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3"/>
      <c r="W346" s="13"/>
    </row>
    <row r="347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3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3"/>
      <c r="W347" s="13"/>
    </row>
    <row r="348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3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3"/>
      <c r="W348" s="13"/>
    </row>
    <row r="349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3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3"/>
      <c r="W349" s="13"/>
    </row>
    <row r="350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3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3"/>
      <c r="W350" s="13"/>
    </row>
    <row r="35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3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3"/>
      <c r="W351" s="13"/>
    </row>
    <row r="352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3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3"/>
      <c r="W352" s="13"/>
    </row>
    <row r="353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3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3"/>
      <c r="W353" s="13"/>
    </row>
    <row r="354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3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3"/>
      <c r="W354" s="13"/>
    </row>
    <row r="355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3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3"/>
      <c r="W355" s="13"/>
    </row>
    <row r="356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3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3"/>
      <c r="W356" s="13"/>
    </row>
    <row r="357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3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3"/>
      <c r="W357" s="13"/>
    </row>
    <row r="358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3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3"/>
      <c r="W358" s="13"/>
    </row>
    <row r="359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3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3"/>
      <c r="W359" s="13"/>
    </row>
    <row r="360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3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3"/>
      <c r="W360" s="13"/>
    </row>
    <row r="36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3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3"/>
      <c r="W361" s="13"/>
    </row>
    <row r="362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3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3"/>
      <c r="W362" s="13"/>
    </row>
    <row r="363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3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3"/>
      <c r="W363" s="13"/>
    </row>
    <row r="364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3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3"/>
      <c r="W364" s="13"/>
    </row>
    <row r="365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3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3"/>
      <c r="W365" s="13"/>
    </row>
    <row r="366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3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3"/>
      <c r="W366" s="13"/>
    </row>
    <row r="367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3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3"/>
      <c r="W367" s="13"/>
    </row>
    <row r="368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3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3"/>
      <c r="W368" s="13"/>
    </row>
    <row r="369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3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3"/>
      <c r="W369" s="13"/>
    </row>
    <row r="370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3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3"/>
      <c r="W370" s="13"/>
    </row>
    <row r="37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3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3"/>
      <c r="W371" s="13"/>
    </row>
    <row r="372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3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3"/>
      <c r="W372" s="13"/>
    </row>
    <row r="373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3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3"/>
      <c r="W373" s="13"/>
    </row>
    <row r="374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3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3"/>
      <c r="W374" s="13"/>
    </row>
    <row r="375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3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3"/>
      <c r="W375" s="13"/>
    </row>
    <row r="376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3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3"/>
      <c r="W376" s="13"/>
    </row>
    <row r="377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3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3"/>
      <c r="W377" s="13"/>
    </row>
    <row r="378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3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3"/>
      <c r="W378" s="13"/>
    </row>
    <row r="379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3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3"/>
      <c r="W379" s="13"/>
    </row>
    <row r="380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3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3"/>
      <c r="W380" s="13"/>
    </row>
    <row r="38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3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3"/>
      <c r="W381" s="13"/>
    </row>
    <row r="382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3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3"/>
      <c r="W382" s="13"/>
    </row>
    <row r="383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3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3"/>
      <c r="W383" s="13"/>
    </row>
    <row r="384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3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3"/>
      <c r="W384" s="13"/>
    </row>
    <row r="385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3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3"/>
      <c r="W385" s="13"/>
    </row>
    <row r="386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3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3"/>
      <c r="W386" s="13"/>
    </row>
    <row r="387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3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3"/>
      <c r="W387" s="13"/>
    </row>
    <row r="388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3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3"/>
      <c r="W388" s="13"/>
    </row>
    <row r="389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3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3"/>
      <c r="W389" s="13"/>
    </row>
    <row r="390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3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3"/>
      <c r="W390" s="13"/>
    </row>
    <row r="39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3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3"/>
      <c r="W391" s="13"/>
    </row>
    <row r="392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3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3"/>
      <c r="W392" s="13"/>
    </row>
    <row r="393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3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3"/>
      <c r="W393" s="13"/>
    </row>
    <row r="394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3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3"/>
      <c r="W394" s="13"/>
    </row>
    <row r="395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3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3"/>
      <c r="W395" s="13"/>
    </row>
    <row r="396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3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3"/>
      <c r="W396" s="13"/>
    </row>
    <row r="397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3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3"/>
      <c r="W397" s="13"/>
    </row>
    <row r="398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3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3"/>
      <c r="W398" s="13"/>
    </row>
    <row r="399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3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3"/>
      <c r="W399" s="13"/>
    </row>
    <row r="400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3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3"/>
      <c r="W400" s="13"/>
    </row>
    <row r="40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3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3"/>
      <c r="W401" s="13"/>
    </row>
    <row r="402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3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3"/>
      <c r="W402" s="13"/>
    </row>
    <row r="403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3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3"/>
      <c r="W403" s="13"/>
    </row>
    <row r="404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3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3"/>
      <c r="W404" s="13"/>
    </row>
    <row r="405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3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3"/>
      <c r="W405" s="13"/>
    </row>
    <row r="406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3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3"/>
      <c r="W406" s="13"/>
    </row>
    <row r="407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3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3"/>
      <c r="W407" s="13"/>
    </row>
    <row r="408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3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3"/>
      <c r="W408" s="13"/>
    </row>
    <row r="409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3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3"/>
      <c r="W409" s="13"/>
    </row>
    <row r="410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3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3"/>
      <c r="W410" s="13"/>
    </row>
    <row r="41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3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3"/>
      <c r="W411" s="13"/>
    </row>
    <row r="412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3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3"/>
      <c r="W412" s="13"/>
    </row>
    <row r="413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3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3"/>
      <c r="W413" s="13"/>
    </row>
    <row r="414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3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3"/>
      <c r="W414" s="13"/>
    </row>
    <row r="415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3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3"/>
      <c r="W415" s="13"/>
    </row>
    <row r="416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3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3"/>
      <c r="W416" s="13"/>
    </row>
    <row r="417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3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3"/>
      <c r="W417" s="13"/>
    </row>
    <row r="418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3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3"/>
      <c r="W418" s="13"/>
    </row>
    <row r="419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3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3"/>
      <c r="W419" s="13"/>
    </row>
    <row r="420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3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3"/>
      <c r="W420" s="13"/>
    </row>
    <row r="42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3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3"/>
      <c r="W421" s="13"/>
    </row>
    <row r="422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3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3"/>
      <c r="W422" s="13"/>
    </row>
    <row r="423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3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3"/>
      <c r="W423" s="13"/>
    </row>
    <row r="424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3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3"/>
      <c r="W424" s="13"/>
    </row>
    <row r="425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3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3"/>
      <c r="W425" s="13"/>
    </row>
    <row r="426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3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3"/>
      <c r="W426" s="13"/>
    </row>
    <row r="427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3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3"/>
      <c r="W427" s="13"/>
    </row>
    <row r="428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3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3"/>
      <c r="W428" s="13"/>
    </row>
    <row r="429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3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3"/>
      <c r="W429" s="13"/>
    </row>
    <row r="430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3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3"/>
      <c r="W430" s="13"/>
    </row>
    <row r="43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3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3"/>
      <c r="W431" s="13"/>
    </row>
    <row r="432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3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3"/>
      <c r="W432" s="13"/>
    </row>
    <row r="433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3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3"/>
      <c r="W433" s="13"/>
    </row>
    <row r="434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3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3"/>
      <c r="W434" s="13"/>
    </row>
    <row r="435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3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3"/>
      <c r="W435" s="13"/>
    </row>
    <row r="436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3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3"/>
      <c r="W436" s="13"/>
    </row>
    <row r="437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3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3"/>
      <c r="W437" s="13"/>
    </row>
    <row r="438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3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3"/>
      <c r="W438" s="13"/>
    </row>
    <row r="439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3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3"/>
      <c r="W439" s="13"/>
    </row>
    <row r="440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3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3"/>
      <c r="W440" s="13"/>
    </row>
    <row r="44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3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3"/>
      <c r="W441" s="13"/>
    </row>
    <row r="442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3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3"/>
      <c r="W442" s="13"/>
    </row>
    <row r="443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3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3"/>
      <c r="W443" s="13"/>
    </row>
    <row r="444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3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3"/>
      <c r="W444" s="13"/>
    </row>
    <row r="445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3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3"/>
      <c r="W445" s="13"/>
    </row>
    <row r="446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3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3"/>
      <c r="W446" s="13"/>
    </row>
    <row r="447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3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3"/>
      <c r="W447" s="13"/>
    </row>
    <row r="448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3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3"/>
      <c r="W448" s="13"/>
    </row>
    <row r="449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3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3"/>
      <c r="W449" s="13"/>
    </row>
    <row r="450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3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3"/>
      <c r="W450" s="13"/>
    </row>
    <row r="45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3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3"/>
      <c r="W451" s="13"/>
    </row>
    <row r="452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3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3"/>
      <c r="W452" s="13"/>
    </row>
    <row r="453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3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3"/>
      <c r="W453" s="13"/>
    </row>
    <row r="454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3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3"/>
      <c r="W454" s="13"/>
    </row>
    <row r="455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3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3"/>
      <c r="W455" s="13"/>
    </row>
    <row r="456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3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3"/>
      <c r="W456" s="13"/>
    </row>
    <row r="457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3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3"/>
      <c r="W457" s="13"/>
    </row>
    <row r="458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3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3"/>
      <c r="W458" s="13"/>
    </row>
    <row r="459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3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3"/>
      <c r="W459" s="13"/>
    </row>
    <row r="460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3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3"/>
      <c r="W460" s="13"/>
    </row>
    <row r="46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3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3"/>
      <c r="W461" s="13"/>
    </row>
    <row r="462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3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3"/>
      <c r="W462" s="13"/>
    </row>
    <row r="463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3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3"/>
      <c r="W463" s="13"/>
    </row>
    <row r="464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3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3"/>
      <c r="W464" s="13"/>
    </row>
    <row r="465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3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3"/>
      <c r="W465" s="13"/>
    </row>
    <row r="466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3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3"/>
      <c r="W466" s="13"/>
    </row>
    <row r="467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3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3"/>
      <c r="W467" s="13"/>
    </row>
    <row r="468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3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3"/>
      <c r="W468" s="13"/>
    </row>
    <row r="469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3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3"/>
      <c r="W469" s="13"/>
    </row>
    <row r="470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3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3"/>
      <c r="W470" s="13"/>
    </row>
    <row r="47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3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3"/>
      <c r="W471" s="13"/>
    </row>
    <row r="472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3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3"/>
      <c r="W472" s="13"/>
    </row>
    <row r="473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3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3"/>
      <c r="W473" s="13"/>
    </row>
    <row r="474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3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3"/>
      <c r="W474" s="13"/>
    </row>
    <row r="475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3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3"/>
      <c r="W475" s="13"/>
    </row>
    <row r="476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3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3"/>
      <c r="W476" s="13"/>
    </row>
    <row r="477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3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3"/>
      <c r="W477" s="13"/>
    </row>
    <row r="478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3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3"/>
      <c r="W478" s="13"/>
    </row>
    <row r="479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3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3"/>
      <c r="W479" s="13"/>
    </row>
    <row r="480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3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3"/>
      <c r="W480" s="13"/>
    </row>
    <row r="48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3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3"/>
      <c r="W481" s="13"/>
    </row>
    <row r="482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3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3"/>
      <c r="W482" s="13"/>
    </row>
    <row r="483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3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3"/>
      <c r="W483" s="13"/>
    </row>
    <row r="484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3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3"/>
      <c r="W484" s="13"/>
    </row>
    <row r="485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3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3"/>
      <c r="W485" s="13"/>
    </row>
    <row r="486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3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3"/>
      <c r="W486" s="13"/>
    </row>
    <row r="487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3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3"/>
      <c r="W487" s="13"/>
    </row>
    <row r="488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3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3"/>
      <c r="W488" s="13"/>
    </row>
    <row r="489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3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3"/>
      <c r="W489" s="13"/>
    </row>
    <row r="490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3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3"/>
      <c r="W490" s="13"/>
    </row>
    <row r="49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3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3"/>
      <c r="W491" s="13"/>
    </row>
    <row r="492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3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3"/>
      <c r="W492" s="13"/>
    </row>
    <row r="493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3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3"/>
      <c r="W493" s="13"/>
    </row>
    <row r="494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3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3"/>
      <c r="W494" s="13"/>
    </row>
    <row r="495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3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3"/>
      <c r="W495" s="13"/>
    </row>
    <row r="496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3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3"/>
      <c r="W496" s="13"/>
    </row>
    <row r="497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3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3"/>
      <c r="W497" s="13"/>
    </row>
    <row r="498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3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3"/>
      <c r="W498" s="13"/>
    </row>
    <row r="499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3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3"/>
      <c r="W499" s="13"/>
    </row>
    <row r="500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3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3"/>
      <c r="W500" s="13"/>
    </row>
    <row r="50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3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3"/>
      <c r="W501" s="13"/>
    </row>
    <row r="502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3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3"/>
      <c r="W502" s="13"/>
    </row>
    <row r="503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3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3"/>
      <c r="W503" s="13"/>
    </row>
    <row r="504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3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3"/>
      <c r="W504" s="13"/>
    </row>
    <row r="505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3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3"/>
      <c r="W505" s="13"/>
    </row>
    <row r="506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3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3"/>
      <c r="W506" s="13"/>
    </row>
    <row r="507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3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3"/>
      <c r="W507" s="13"/>
    </row>
    <row r="508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3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3"/>
      <c r="W508" s="13"/>
    </row>
    <row r="509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3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3"/>
      <c r="W509" s="13"/>
    </row>
    <row r="510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3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3"/>
      <c r="W510" s="13"/>
    </row>
    <row r="51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3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3"/>
      <c r="W511" s="13"/>
    </row>
    <row r="512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3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3"/>
      <c r="W512" s="13"/>
    </row>
    <row r="513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3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3"/>
      <c r="W513" s="13"/>
    </row>
    <row r="514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3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3"/>
      <c r="W514" s="13"/>
    </row>
    <row r="515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3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3"/>
      <c r="W515" s="13"/>
    </row>
    <row r="516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3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3"/>
      <c r="W516" s="13"/>
    </row>
    <row r="517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3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3"/>
      <c r="W517" s="13"/>
    </row>
    <row r="518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3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3"/>
      <c r="W518" s="13"/>
    </row>
    <row r="519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3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3"/>
      <c r="W519" s="13"/>
    </row>
    <row r="520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3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3"/>
      <c r="W520" s="13"/>
    </row>
    <row r="52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3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3"/>
      <c r="W521" s="13"/>
    </row>
    <row r="522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3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3"/>
      <c r="W522" s="13"/>
    </row>
    <row r="523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3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3"/>
      <c r="W523" s="13"/>
    </row>
    <row r="524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3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3"/>
      <c r="W524" s="13"/>
    </row>
    <row r="525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3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3"/>
      <c r="W525" s="13"/>
    </row>
    <row r="526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3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3"/>
      <c r="W526" s="13"/>
    </row>
    <row r="527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3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3"/>
      <c r="W527" s="13"/>
    </row>
    <row r="528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3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3"/>
      <c r="W528" s="13"/>
    </row>
    <row r="529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3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3"/>
      <c r="W529" s="13"/>
    </row>
    <row r="530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3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3"/>
      <c r="W530" s="13"/>
    </row>
    <row r="53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3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3"/>
      <c r="W531" s="13"/>
    </row>
    <row r="532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3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3"/>
      <c r="W532" s="13"/>
    </row>
    <row r="533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3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3"/>
      <c r="W533" s="13"/>
    </row>
    <row r="534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3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3"/>
      <c r="W534" s="13"/>
    </row>
    <row r="535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3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3"/>
      <c r="W535" s="13"/>
    </row>
    <row r="536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3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3"/>
      <c r="W536" s="13"/>
    </row>
    <row r="537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3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3"/>
      <c r="W537" s="13"/>
    </row>
    <row r="538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3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3"/>
      <c r="W538" s="13"/>
    </row>
    <row r="539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3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3"/>
      <c r="W539" s="13"/>
    </row>
    <row r="540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3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3"/>
      <c r="W540" s="13"/>
    </row>
    <row r="54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3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3"/>
      <c r="W541" s="13"/>
    </row>
    <row r="542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3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3"/>
      <c r="W542" s="13"/>
    </row>
    <row r="543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3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3"/>
      <c r="W543" s="13"/>
    </row>
    <row r="544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3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3"/>
      <c r="W544" s="13"/>
    </row>
    <row r="545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3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3"/>
      <c r="W545" s="13"/>
    </row>
    <row r="546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3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3"/>
      <c r="W546" s="13"/>
    </row>
    <row r="547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3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3"/>
      <c r="W547" s="13"/>
    </row>
    <row r="548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3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3"/>
      <c r="W548" s="13"/>
    </row>
    <row r="549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3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3"/>
      <c r="W549" s="13"/>
    </row>
    <row r="550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3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3"/>
      <c r="W550" s="13"/>
    </row>
    <row r="55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3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3"/>
      <c r="W551" s="13"/>
    </row>
    <row r="552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3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3"/>
      <c r="W552" s="13"/>
    </row>
    <row r="553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3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3"/>
      <c r="W553" s="13"/>
    </row>
    <row r="554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3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3"/>
      <c r="W554" s="13"/>
    </row>
    <row r="555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3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3"/>
      <c r="W555" s="13"/>
    </row>
    <row r="556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3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3"/>
      <c r="W556" s="13"/>
    </row>
    <row r="557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3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3"/>
      <c r="W557" s="13"/>
    </row>
    <row r="558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3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3"/>
      <c r="W558" s="13"/>
    </row>
    <row r="559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3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3"/>
      <c r="W559" s="13"/>
    </row>
    <row r="560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3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3"/>
      <c r="W560" s="13"/>
    </row>
    <row r="56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3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3"/>
      <c r="W561" s="13"/>
    </row>
    <row r="562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3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3"/>
      <c r="W562" s="13"/>
    </row>
    <row r="563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3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3"/>
      <c r="W563" s="13"/>
    </row>
    <row r="564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3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3"/>
      <c r="W564" s="13"/>
    </row>
    <row r="565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3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3"/>
      <c r="W565" s="13"/>
    </row>
    <row r="566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3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3"/>
      <c r="W566" s="13"/>
    </row>
    <row r="567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3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3"/>
      <c r="W567" s="13"/>
    </row>
    <row r="568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3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3"/>
      <c r="W568" s="13"/>
    </row>
    <row r="569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3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3"/>
      <c r="W569" s="13"/>
    </row>
    <row r="570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3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3"/>
      <c r="W570" s="13"/>
    </row>
    <row r="57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3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3"/>
      <c r="W571" s="13"/>
    </row>
    <row r="572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3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3"/>
      <c r="W572" s="13"/>
    </row>
    <row r="573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3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3"/>
      <c r="W573" s="13"/>
    </row>
    <row r="574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3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3"/>
      <c r="W574" s="13"/>
    </row>
    <row r="575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3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3"/>
      <c r="W575" s="13"/>
    </row>
    <row r="576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3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3"/>
      <c r="W576" s="13"/>
    </row>
    <row r="577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3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3"/>
      <c r="W577" s="13"/>
    </row>
    <row r="578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3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3"/>
      <c r="W578" s="13"/>
    </row>
    <row r="579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3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3"/>
      <c r="W579" s="13"/>
    </row>
    <row r="580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3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3"/>
      <c r="W580" s="13"/>
    </row>
    <row r="58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3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3"/>
      <c r="W581" s="13"/>
    </row>
    <row r="582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3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3"/>
      <c r="W582" s="13"/>
    </row>
    <row r="583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3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3"/>
      <c r="W583" s="13"/>
    </row>
    <row r="584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3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3"/>
      <c r="W584" s="13"/>
    </row>
    <row r="585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3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3"/>
      <c r="W585" s="13"/>
    </row>
    <row r="586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3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3"/>
      <c r="W586" s="13"/>
    </row>
    <row r="587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3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3"/>
      <c r="W587" s="13"/>
    </row>
    <row r="588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3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3"/>
      <c r="W588" s="13"/>
    </row>
    <row r="589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3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3"/>
      <c r="W589" s="13"/>
    </row>
    <row r="590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3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3"/>
      <c r="W590" s="13"/>
    </row>
    <row r="59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3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3"/>
      <c r="W591" s="13"/>
    </row>
    <row r="592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3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3"/>
      <c r="W592" s="13"/>
    </row>
    <row r="593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3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3"/>
      <c r="W593" s="13"/>
    </row>
    <row r="594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3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3"/>
      <c r="W594" s="13"/>
    </row>
    <row r="595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3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3"/>
      <c r="W595" s="13"/>
    </row>
    <row r="596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3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3"/>
      <c r="W596" s="13"/>
    </row>
    <row r="597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3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3"/>
      <c r="W597" s="13"/>
    </row>
    <row r="598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3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3"/>
      <c r="W598" s="13"/>
    </row>
    <row r="599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3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3"/>
      <c r="W599" s="13"/>
    </row>
    <row r="600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3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3"/>
      <c r="W600" s="13"/>
    </row>
    <row r="60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3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3"/>
      <c r="W601" s="13"/>
    </row>
    <row r="602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3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3"/>
      <c r="W602" s="13"/>
    </row>
    <row r="603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3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3"/>
      <c r="W603" s="13"/>
    </row>
    <row r="604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3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3"/>
      <c r="W604" s="13"/>
    </row>
    <row r="605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3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3"/>
      <c r="W605" s="13"/>
    </row>
    <row r="606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3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3"/>
      <c r="W606" s="13"/>
    </row>
    <row r="607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3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3"/>
      <c r="W607" s="13"/>
    </row>
    <row r="608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3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3"/>
      <c r="W608" s="13"/>
    </row>
    <row r="609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3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3"/>
      <c r="W609" s="13"/>
    </row>
    <row r="610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3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3"/>
      <c r="W610" s="13"/>
    </row>
    <row r="61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3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3"/>
      <c r="W611" s="13"/>
    </row>
    <row r="612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3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3"/>
      <c r="W612" s="13"/>
    </row>
    <row r="613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3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3"/>
      <c r="W613" s="13"/>
    </row>
    <row r="614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3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3"/>
      <c r="W614" s="13"/>
    </row>
    <row r="615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3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3"/>
      <c r="W615" s="13"/>
    </row>
    <row r="616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3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3"/>
      <c r="W616" s="13"/>
    </row>
    <row r="617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3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3"/>
      <c r="W617" s="13"/>
    </row>
    <row r="618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3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3"/>
      <c r="W618" s="13"/>
    </row>
    <row r="619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3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3"/>
      <c r="W619" s="13"/>
    </row>
    <row r="620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3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3"/>
      <c r="W620" s="13"/>
    </row>
    <row r="62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3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3"/>
      <c r="W621" s="13"/>
    </row>
    <row r="622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3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3"/>
      <c r="W622" s="13"/>
    </row>
    <row r="623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3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3"/>
      <c r="W623" s="13"/>
    </row>
    <row r="624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3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3"/>
      <c r="W624" s="13"/>
    </row>
    <row r="625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3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3"/>
      <c r="W625" s="13"/>
    </row>
    <row r="626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3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3"/>
      <c r="W626" s="13"/>
    </row>
    <row r="627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3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3"/>
      <c r="W627" s="13"/>
    </row>
    <row r="628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3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3"/>
      <c r="W628" s="13"/>
    </row>
    <row r="629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3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3"/>
      <c r="W629" s="13"/>
    </row>
    <row r="630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3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3"/>
      <c r="W630" s="13"/>
    </row>
    <row r="63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3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3"/>
      <c r="W631" s="13"/>
    </row>
    <row r="632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3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3"/>
      <c r="W632" s="13"/>
    </row>
    <row r="633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3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3"/>
      <c r="W633" s="13"/>
    </row>
    <row r="634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3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3"/>
      <c r="W634" s="13"/>
    </row>
    <row r="635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3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3"/>
      <c r="W635" s="13"/>
    </row>
    <row r="636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3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3"/>
      <c r="W636" s="13"/>
    </row>
    <row r="637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3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3"/>
      <c r="W637" s="13"/>
    </row>
    <row r="638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3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3"/>
      <c r="W638" s="13"/>
    </row>
    <row r="639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3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3"/>
      <c r="W639" s="13"/>
    </row>
    <row r="640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3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3"/>
      <c r="W640" s="13"/>
    </row>
    <row r="64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3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3"/>
      <c r="W641" s="13"/>
    </row>
    <row r="642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3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3"/>
      <c r="W642" s="13"/>
    </row>
    <row r="643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3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3"/>
      <c r="W643" s="13"/>
    </row>
    <row r="644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3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3"/>
      <c r="W644" s="13"/>
    </row>
    <row r="645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3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3"/>
      <c r="W645" s="13"/>
    </row>
    <row r="646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3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3"/>
      <c r="W646" s="13"/>
    </row>
    <row r="647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3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3"/>
      <c r="W647" s="13"/>
    </row>
    <row r="648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3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3"/>
      <c r="W648" s="13"/>
    </row>
    <row r="649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3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3"/>
      <c r="W649" s="13"/>
    </row>
    <row r="650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3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3"/>
      <c r="W650" s="13"/>
    </row>
    <row r="65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3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3"/>
      <c r="W651" s="13"/>
    </row>
    <row r="652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3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3"/>
      <c r="W652" s="13"/>
    </row>
    <row r="653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3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3"/>
      <c r="W653" s="13"/>
    </row>
    <row r="654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3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3"/>
      <c r="W654" s="13"/>
    </row>
    <row r="655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3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3"/>
      <c r="W655" s="13"/>
    </row>
    <row r="656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3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3"/>
      <c r="W656" s="13"/>
    </row>
    <row r="657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3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3"/>
      <c r="W657" s="13"/>
    </row>
    <row r="658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3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3"/>
      <c r="W658" s="13"/>
    </row>
    <row r="659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3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3"/>
      <c r="W659" s="13"/>
    </row>
    <row r="660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3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3"/>
      <c r="W660" s="13"/>
    </row>
    <row r="66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3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3"/>
      <c r="W661" s="13"/>
    </row>
    <row r="662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3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3"/>
      <c r="W662" s="13"/>
    </row>
    <row r="663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3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3"/>
      <c r="W663" s="13"/>
    </row>
    <row r="664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3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3"/>
      <c r="W664" s="13"/>
    </row>
    <row r="665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3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3"/>
      <c r="W665" s="13"/>
    </row>
    <row r="666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3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3"/>
      <c r="W666" s="13"/>
    </row>
    <row r="667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3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3"/>
      <c r="W667" s="13"/>
    </row>
    <row r="668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3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3"/>
      <c r="W668" s="13"/>
    </row>
    <row r="669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3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3"/>
      <c r="W669" s="13"/>
    </row>
    <row r="670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3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3"/>
      <c r="W670" s="13"/>
    </row>
    <row r="67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3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3"/>
      <c r="W671" s="13"/>
    </row>
    <row r="672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3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3"/>
      <c r="W672" s="13"/>
    </row>
    <row r="673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3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3"/>
      <c r="W673" s="13"/>
    </row>
    <row r="674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3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3"/>
      <c r="W674" s="13"/>
    </row>
    <row r="675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3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3"/>
      <c r="W675" s="13"/>
    </row>
    <row r="676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3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3"/>
      <c r="W676" s="13"/>
    </row>
    <row r="677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3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3"/>
      <c r="W677" s="13"/>
    </row>
    <row r="678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3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3"/>
      <c r="W678" s="13"/>
    </row>
    <row r="679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3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3"/>
      <c r="W679" s="13"/>
    </row>
    <row r="680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3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3"/>
      <c r="W680" s="13"/>
    </row>
    <row r="68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3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3"/>
      <c r="W681" s="13"/>
    </row>
    <row r="682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3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3"/>
      <c r="W682" s="13"/>
    </row>
    <row r="683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3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3"/>
      <c r="W683" s="13"/>
    </row>
    <row r="684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3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3"/>
      <c r="W684" s="13"/>
    </row>
    <row r="685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3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3"/>
      <c r="W685" s="13"/>
    </row>
    <row r="686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3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3"/>
      <c r="W686" s="13"/>
    </row>
    <row r="687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3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3"/>
      <c r="W687" s="13"/>
    </row>
    <row r="688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3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3"/>
      <c r="W688" s="13"/>
    </row>
    <row r="689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3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3"/>
      <c r="W689" s="13"/>
    </row>
    <row r="690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3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3"/>
      <c r="W690" s="13"/>
    </row>
    <row r="69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3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3"/>
      <c r="W691" s="13"/>
    </row>
    <row r="692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3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3"/>
      <c r="W692" s="13"/>
    </row>
    <row r="693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3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3"/>
      <c r="W693" s="13"/>
    </row>
    <row r="694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3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3"/>
      <c r="W694" s="13"/>
    </row>
    <row r="695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3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3"/>
      <c r="W695" s="13"/>
    </row>
    <row r="696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3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3"/>
      <c r="W696" s="13"/>
    </row>
    <row r="697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3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3"/>
      <c r="W697" s="13"/>
    </row>
    <row r="698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3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3"/>
      <c r="W698" s="13"/>
    </row>
    <row r="699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3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3"/>
      <c r="W699" s="13"/>
    </row>
    <row r="700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3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3"/>
      <c r="W700" s="13"/>
    </row>
    <row r="70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3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3"/>
      <c r="W701" s="13"/>
    </row>
    <row r="702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3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3"/>
      <c r="W702" s="13"/>
    </row>
    <row r="703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3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3"/>
      <c r="W703" s="13"/>
    </row>
    <row r="704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3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3"/>
      <c r="W704" s="13"/>
    </row>
    <row r="705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3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3"/>
      <c r="W705" s="13"/>
    </row>
    <row r="706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3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3"/>
      <c r="W706" s="13"/>
    </row>
    <row r="707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3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3"/>
      <c r="W707" s="13"/>
    </row>
    <row r="708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3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3"/>
      <c r="W708" s="13"/>
    </row>
    <row r="709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3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3"/>
      <c r="W709" s="13"/>
    </row>
    <row r="710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3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3"/>
      <c r="W710" s="13"/>
    </row>
    <row r="71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3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3"/>
      <c r="W711" s="13"/>
    </row>
    <row r="712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3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3"/>
      <c r="W712" s="13"/>
    </row>
    <row r="713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3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3"/>
      <c r="W713" s="13"/>
    </row>
    <row r="714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3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3"/>
      <c r="W714" s="13"/>
    </row>
    <row r="715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3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3"/>
      <c r="W715" s="13"/>
    </row>
    <row r="716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3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3"/>
      <c r="W716" s="13"/>
    </row>
    <row r="717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3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3"/>
      <c r="W717" s="13"/>
    </row>
    <row r="718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3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3"/>
      <c r="W718" s="13"/>
    </row>
    <row r="719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3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3"/>
      <c r="W719" s="13"/>
    </row>
    <row r="720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3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3"/>
      <c r="W720" s="13"/>
    </row>
    <row r="72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3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3"/>
      <c r="W721" s="13"/>
    </row>
    <row r="722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3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3"/>
      <c r="W722" s="13"/>
    </row>
    <row r="723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3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3"/>
      <c r="W723" s="13"/>
    </row>
    <row r="724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3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3"/>
      <c r="W724" s="13"/>
    </row>
    <row r="725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3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3"/>
      <c r="W725" s="13"/>
    </row>
    <row r="726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3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3"/>
      <c r="W726" s="13"/>
    </row>
    <row r="727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3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3"/>
      <c r="W727" s="13"/>
    </row>
    <row r="728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3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3"/>
      <c r="W728" s="13"/>
    </row>
    <row r="729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3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3"/>
      <c r="W729" s="13"/>
    </row>
    <row r="730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3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3"/>
      <c r="W730" s="13"/>
    </row>
    <row r="73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3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3"/>
      <c r="W731" s="13"/>
    </row>
    <row r="732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3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3"/>
      <c r="W732" s="13"/>
    </row>
    <row r="733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3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3"/>
      <c r="W733" s="13"/>
    </row>
    <row r="734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3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3"/>
      <c r="W734" s="13"/>
    </row>
    <row r="735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3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3"/>
      <c r="W735" s="13"/>
    </row>
    <row r="736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3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3"/>
      <c r="W736" s="13"/>
    </row>
    <row r="737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3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3"/>
      <c r="W737" s="13"/>
    </row>
    <row r="738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3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3"/>
      <c r="W738" s="13"/>
    </row>
    <row r="739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3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3"/>
      <c r="W739" s="13"/>
    </row>
    <row r="740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3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3"/>
      <c r="W740" s="13"/>
    </row>
    <row r="74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3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3"/>
      <c r="W741" s="13"/>
    </row>
    <row r="742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3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3"/>
      <c r="W742" s="13"/>
    </row>
    <row r="743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3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3"/>
      <c r="W743" s="13"/>
    </row>
    <row r="744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3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3"/>
      <c r="W744" s="13"/>
    </row>
    <row r="745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3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3"/>
      <c r="W745" s="13"/>
    </row>
    <row r="746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3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3"/>
      <c r="W746" s="13"/>
    </row>
    <row r="747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3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3"/>
      <c r="W747" s="13"/>
    </row>
    <row r="748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3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3"/>
      <c r="W748" s="13"/>
    </row>
    <row r="749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3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3"/>
      <c r="W749" s="13"/>
    </row>
    <row r="750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3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3"/>
      <c r="W750" s="13"/>
    </row>
    <row r="75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3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3"/>
      <c r="W751" s="13"/>
    </row>
    <row r="752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3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3"/>
      <c r="W752" s="13"/>
    </row>
    <row r="753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3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3"/>
      <c r="W753" s="13"/>
    </row>
    <row r="754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3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3"/>
      <c r="W754" s="13"/>
    </row>
    <row r="755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3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3"/>
      <c r="W755" s="13"/>
    </row>
    <row r="756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3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3"/>
      <c r="W756" s="13"/>
    </row>
    <row r="757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3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3"/>
      <c r="W757" s="13"/>
    </row>
    <row r="758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3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3"/>
      <c r="W758" s="13"/>
    </row>
    <row r="759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3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3"/>
      <c r="W759" s="13"/>
    </row>
    <row r="760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3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3"/>
      <c r="W760" s="13"/>
    </row>
    <row r="76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3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3"/>
      <c r="W761" s="13"/>
    </row>
    <row r="762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3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3"/>
      <c r="W762" s="13"/>
    </row>
    <row r="763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3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3"/>
      <c r="W763" s="13"/>
    </row>
    <row r="764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3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3"/>
      <c r="W764" s="13"/>
    </row>
    <row r="765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3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3"/>
      <c r="W765" s="13"/>
    </row>
    <row r="766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3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3"/>
      <c r="W766" s="13"/>
    </row>
    <row r="767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3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3"/>
      <c r="W767" s="13"/>
    </row>
    <row r="768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3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3"/>
      <c r="W768" s="13"/>
    </row>
    <row r="769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3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3"/>
      <c r="W769" s="13"/>
    </row>
    <row r="770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3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3"/>
      <c r="W770" s="13"/>
    </row>
    <row r="77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3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3"/>
      <c r="W771" s="13"/>
    </row>
    <row r="772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3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3"/>
      <c r="W772" s="13"/>
    </row>
    <row r="773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3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3"/>
      <c r="W773" s="13"/>
    </row>
    <row r="774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3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3"/>
      <c r="W774" s="13"/>
    </row>
    <row r="775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3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3"/>
      <c r="W775" s="13"/>
    </row>
    <row r="776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3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3"/>
      <c r="W776" s="13"/>
    </row>
    <row r="777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3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3"/>
      <c r="W777" s="13"/>
    </row>
    <row r="778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3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3"/>
      <c r="W778" s="13"/>
    </row>
    <row r="779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3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3"/>
      <c r="W779" s="13"/>
    </row>
    <row r="780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3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3"/>
      <c r="W780" s="13"/>
    </row>
    <row r="78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3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3"/>
      <c r="W781" s="13"/>
    </row>
    <row r="782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3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3"/>
      <c r="W782" s="13"/>
    </row>
    <row r="783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3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3"/>
      <c r="W783" s="13"/>
    </row>
    <row r="784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3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3"/>
      <c r="W784" s="13"/>
    </row>
    <row r="785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3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3"/>
      <c r="W785" s="13"/>
    </row>
    <row r="786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3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3"/>
      <c r="W786" s="13"/>
    </row>
    <row r="787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3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3"/>
      <c r="W787" s="13"/>
    </row>
    <row r="788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3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3"/>
      <c r="W788" s="13"/>
    </row>
    <row r="789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3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3"/>
      <c r="W789" s="13"/>
    </row>
    <row r="790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3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3"/>
      <c r="W790" s="13"/>
    </row>
    <row r="79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3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3"/>
      <c r="W791" s="13"/>
    </row>
    <row r="792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3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3"/>
      <c r="W792" s="13"/>
    </row>
    <row r="793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3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3"/>
      <c r="W793" s="13"/>
    </row>
    <row r="794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3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3"/>
      <c r="W794" s="13"/>
    </row>
    <row r="795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3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3"/>
      <c r="W795" s="13"/>
    </row>
    <row r="796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3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3"/>
      <c r="W796" s="13"/>
    </row>
    <row r="797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3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3"/>
      <c r="W797" s="13"/>
    </row>
    <row r="798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3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3"/>
      <c r="W798" s="13"/>
    </row>
    <row r="799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3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3"/>
      <c r="W799" s="13"/>
    </row>
    <row r="800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3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3"/>
      <c r="W800" s="13"/>
    </row>
    <row r="80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3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3"/>
      <c r="W801" s="13"/>
    </row>
    <row r="802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3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3"/>
      <c r="W802" s="13"/>
    </row>
    <row r="803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3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3"/>
      <c r="W803" s="13"/>
    </row>
    <row r="804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3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3"/>
      <c r="W804" s="13"/>
    </row>
    <row r="805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3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3"/>
      <c r="W805" s="13"/>
    </row>
    <row r="806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3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3"/>
      <c r="W806" s="13"/>
    </row>
    <row r="807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3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3"/>
      <c r="W807" s="13"/>
    </row>
    <row r="808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3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3"/>
      <c r="W808" s="13"/>
    </row>
    <row r="809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3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3"/>
      <c r="W809" s="13"/>
    </row>
    <row r="810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3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3"/>
      <c r="W810" s="13"/>
    </row>
    <row r="81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3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3"/>
      <c r="W811" s="13"/>
    </row>
    <row r="812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3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3"/>
      <c r="W812" s="13"/>
    </row>
    <row r="813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3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3"/>
      <c r="W813" s="13"/>
    </row>
    <row r="814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3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3"/>
      <c r="W814" s="13"/>
    </row>
    <row r="815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3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3"/>
      <c r="W815" s="13"/>
    </row>
    <row r="816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3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3"/>
      <c r="W816" s="13"/>
    </row>
    <row r="817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3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3"/>
      <c r="W817" s="13"/>
    </row>
    <row r="818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3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3"/>
      <c r="W818" s="13"/>
    </row>
    <row r="819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3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3"/>
      <c r="W819" s="13"/>
    </row>
    <row r="820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3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3"/>
      <c r="W820" s="13"/>
    </row>
    <row r="82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3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3"/>
      <c r="W821" s="13"/>
    </row>
    <row r="822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3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3"/>
      <c r="W822" s="13"/>
    </row>
    <row r="823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3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3"/>
      <c r="W823" s="13"/>
    </row>
    <row r="824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3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3"/>
      <c r="W824" s="13"/>
    </row>
    <row r="825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3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3"/>
      <c r="W825" s="13"/>
    </row>
    <row r="826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3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3"/>
      <c r="W826" s="13"/>
    </row>
    <row r="827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3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3"/>
      <c r="W827" s="13"/>
    </row>
    <row r="828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3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3"/>
      <c r="W828" s="13"/>
    </row>
    <row r="829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3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3"/>
      <c r="W829" s="13"/>
    </row>
    <row r="830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3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3"/>
      <c r="W830" s="13"/>
    </row>
    <row r="83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3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3"/>
      <c r="W831" s="13"/>
    </row>
    <row r="832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3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3"/>
      <c r="W832" s="13"/>
    </row>
    <row r="833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3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3"/>
      <c r="W833" s="13"/>
    </row>
    <row r="834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3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3"/>
      <c r="W834" s="13"/>
    </row>
    <row r="835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3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3"/>
      <c r="W835" s="13"/>
    </row>
    <row r="836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3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3"/>
      <c r="W836" s="13"/>
    </row>
    <row r="837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3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3"/>
      <c r="W837" s="13"/>
    </row>
    <row r="838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3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3"/>
      <c r="W838" s="13"/>
    </row>
    <row r="839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3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3"/>
      <c r="W839" s="13"/>
    </row>
    <row r="840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3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3"/>
      <c r="W840" s="13"/>
    </row>
    <row r="84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3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3"/>
      <c r="W841" s="13"/>
    </row>
    <row r="842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3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3"/>
      <c r="W842" s="13"/>
    </row>
    <row r="843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3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3"/>
      <c r="W843" s="13"/>
    </row>
    <row r="844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3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3"/>
      <c r="W844" s="13"/>
    </row>
    <row r="845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3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3"/>
      <c r="W845" s="13"/>
    </row>
    <row r="846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3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3"/>
      <c r="W846" s="13"/>
    </row>
    <row r="847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3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3"/>
      <c r="W847" s="13"/>
    </row>
    <row r="848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3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3"/>
      <c r="W848" s="13"/>
    </row>
    <row r="849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3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3"/>
      <c r="W849" s="13"/>
    </row>
    <row r="850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3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3"/>
      <c r="W850" s="13"/>
    </row>
    <row r="85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3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3"/>
      <c r="W851" s="13"/>
    </row>
    <row r="852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3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3"/>
      <c r="W852" s="13"/>
    </row>
    <row r="853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3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3"/>
      <c r="W853" s="13"/>
    </row>
    <row r="854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3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3"/>
      <c r="W854" s="13"/>
    </row>
    <row r="855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3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3"/>
      <c r="W855" s="13"/>
    </row>
    <row r="856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3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3"/>
      <c r="W856" s="13"/>
    </row>
    <row r="857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3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3"/>
      <c r="W857" s="13"/>
    </row>
    <row r="858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3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3"/>
      <c r="W858" s="13"/>
    </row>
    <row r="859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3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3"/>
      <c r="W859" s="13"/>
    </row>
    <row r="860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3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3"/>
      <c r="W860" s="13"/>
    </row>
    <row r="86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3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3"/>
      <c r="W861" s="13"/>
    </row>
    <row r="862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3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3"/>
      <c r="W862" s="13"/>
    </row>
    <row r="863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3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3"/>
      <c r="W863" s="13"/>
    </row>
    <row r="864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3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3"/>
      <c r="W864" s="13"/>
    </row>
    <row r="865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3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3"/>
      <c r="W865" s="13"/>
    </row>
    <row r="866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3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3"/>
      <c r="W866" s="13"/>
    </row>
    <row r="867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3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3"/>
      <c r="W867" s="13"/>
    </row>
    <row r="868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3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3"/>
      <c r="W868" s="13"/>
    </row>
    <row r="869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3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3"/>
      <c r="W869" s="13"/>
    </row>
    <row r="870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3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3"/>
      <c r="W870" s="13"/>
    </row>
    <row r="87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3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3"/>
      <c r="W871" s="13"/>
    </row>
    <row r="872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3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3"/>
      <c r="W872" s="13"/>
    </row>
    <row r="873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3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3"/>
      <c r="W873" s="13"/>
    </row>
    <row r="874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3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3"/>
      <c r="W874" s="13"/>
    </row>
    <row r="875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3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3"/>
      <c r="W875" s="13"/>
    </row>
    <row r="876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3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3"/>
      <c r="W876" s="13"/>
    </row>
    <row r="877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3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3"/>
      <c r="W877" s="13"/>
    </row>
    <row r="878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3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3"/>
      <c r="W878" s="13"/>
    </row>
    <row r="879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3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3"/>
      <c r="W879" s="13"/>
    </row>
    <row r="880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3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3"/>
      <c r="W880" s="13"/>
    </row>
    <row r="88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3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3"/>
      <c r="W881" s="13"/>
    </row>
    <row r="882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3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3"/>
      <c r="W882" s="13"/>
    </row>
    <row r="883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3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3"/>
      <c r="W883" s="13"/>
    </row>
    <row r="884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3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3"/>
      <c r="W884" s="13"/>
    </row>
    <row r="885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3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3"/>
      <c r="W885" s="13"/>
    </row>
    <row r="886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3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3"/>
      <c r="W886" s="13"/>
    </row>
    <row r="887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3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3"/>
      <c r="W887" s="13"/>
    </row>
    <row r="888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3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3"/>
      <c r="W888" s="13"/>
    </row>
    <row r="889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3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3"/>
      <c r="W889" s="13"/>
    </row>
    <row r="890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3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3"/>
      <c r="W890" s="13"/>
    </row>
    <row r="89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3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3"/>
      <c r="W891" s="13"/>
    </row>
    <row r="892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3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3"/>
      <c r="W892" s="13"/>
    </row>
    <row r="893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3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3"/>
      <c r="W893" s="13"/>
    </row>
    <row r="894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3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3"/>
      <c r="W894" s="13"/>
    </row>
    <row r="895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3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3"/>
      <c r="W895" s="13"/>
    </row>
    <row r="896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3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3"/>
      <c r="W896" s="13"/>
    </row>
    <row r="897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3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3"/>
      <c r="W897" s="13"/>
    </row>
    <row r="898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3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3"/>
      <c r="W898" s="13"/>
    </row>
    <row r="899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3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3"/>
      <c r="W899" s="13"/>
    </row>
    <row r="900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3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3"/>
      <c r="W900" s="13"/>
    </row>
    <row r="90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3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3"/>
      <c r="W901" s="13"/>
    </row>
    <row r="902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3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3"/>
      <c r="W902" s="13"/>
    </row>
    <row r="903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3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3"/>
      <c r="W903" s="13"/>
    </row>
    <row r="904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3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3"/>
      <c r="W904" s="13"/>
    </row>
    <row r="905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3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3"/>
      <c r="W905" s="13"/>
    </row>
    <row r="906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3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3"/>
      <c r="W906" s="13"/>
    </row>
    <row r="907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3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3"/>
      <c r="W907" s="13"/>
    </row>
    <row r="908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3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3"/>
      <c r="W908" s="13"/>
    </row>
    <row r="909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3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3"/>
      <c r="W909" s="13"/>
    </row>
    <row r="910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3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3"/>
      <c r="W910" s="13"/>
    </row>
    <row r="91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3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3"/>
      <c r="W911" s="13"/>
    </row>
    <row r="912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3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3"/>
      <c r="W912" s="13"/>
    </row>
    <row r="913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3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3"/>
      <c r="W913" s="13"/>
    </row>
    <row r="914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3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3"/>
      <c r="W914" s="13"/>
    </row>
    <row r="915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3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3"/>
      <c r="W915" s="13"/>
    </row>
    <row r="916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3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3"/>
      <c r="W916" s="13"/>
    </row>
    <row r="917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3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3"/>
      <c r="W917" s="13"/>
    </row>
    <row r="918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3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3"/>
      <c r="W918" s="13"/>
    </row>
    <row r="919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3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3"/>
      <c r="W919" s="13"/>
    </row>
    <row r="920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3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3"/>
      <c r="W920" s="13"/>
    </row>
    <row r="92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3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3"/>
      <c r="W921" s="13"/>
    </row>
    <row r="922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3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3"/>
      <c r="W922" s="13"/>
    </row>
    <row r="923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3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3"/>
      <c r="W923" s="13"/>
    </row>
    <row r="924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3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3"/>
      <c r="W924" s="13"/>
    </row>
    <row r="925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3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3"/>
      <c r="W925" s="13"/>
    </row>
    <row r="926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3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3"/>
      <c r="W926" s="13"/>
    </row>
    <row r="927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3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3"/>
      <c r="W927" s="13"/>
    </row>
    <row r="928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3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3"/>
      <c r="W928" s="13"/>
    </row>
    <row r="929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3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3"/>
      <c r="W929" s="13"/>
    </row>
    <row r="930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3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3"/>
      <c r="W930" s="13"/>
    </row>
    <row r="93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3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3"/>
      <c r="W931" s="13"/>
    </row>
    <row r="932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3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3"/>
      <c r="W932" s="13"/>
    </row>
    <row r="933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3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3"/>
      <c r="W933" s="13"/>
    </row>
    <row r="934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3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3"/>
      <c r="W934" s="13"/>
    </row>
    <row r="935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3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3"/>
      <c r="W935" s="13"/>
    </row>
    <row r="936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3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3"/>
      <c r="W936" s="13"/>
    </row>
    <row r="937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3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3"/>
      <c r="W937" s="13"/>
    </row>
    <row r="938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3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3"/>
      <c r="W938" s="13"/>
    </row>
    <row r="939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3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3"/>
      <c r="W939" s="13"/>
    </row>
    <row r="940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3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3"/>
      <c r="W940" s="13"/>
    </row>
    <row r="94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3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3"/>
      <c r="W941" s="13"/>
    </row>
    <row r="942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3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3"/>
      <c r="W942" s="13"/>
    </row>
    <row r="943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3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3"/>
      <c r="W943" s="13"/>
    </row>
    <row r="944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3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3"/>
      <c r="W944" s="13"/>
    </row>
    <row r="945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3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3"/>
      <c r="W945" s="13"/>
    </row>
    <row r="946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3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3"/>
      <c r="W946" s="13"/>
    </row>
    <row r="947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3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3"/>
      <c r="W947" s="13"/>
    </row>
    <row r="948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3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3"/>
      <c r="W948" s="13"/>
    </row>
    <row r="949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3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3"/>
      <c r="W949" s="13"/>
    </row>
    <row r="950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3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3"/>
      <c r="W950" s="13"/>
    </row>
    <row r="95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3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3"/>
      <c r="W951" s="13"/>
    </row>
    <row r="952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3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3"/>
      <c r="W952" s="13"/>
    </row>
    <row r="953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3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3"/>
      <c r="W953" s="13"/>
    </row>
    <row r="954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3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3"/>
      <c r="W954" s="13"/>
    </row>
    <row r="955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3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3"/>
      <c r="W955" s="13"/>
    </row>
    <row r="956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3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3"/>
      <c r="W956" s="13"/>
    </row>
    <row r="957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3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3"/>
      <c r="W957" s="13"/>
    </row>
    <row r="958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3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3"/>
      <c r="W958" s="13"/>
    </row>
    <row r="959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3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3"/>
      <c r="W959" s="13"/>
    </row>
    <row r="960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3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3"/>
      <c r="W960" s="13"/>
    </row>
    <row r="96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3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3"/>
      <c r="W961" s="13"/>
    </row>
    <row r="962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3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3"/>
      <c r="W962" s="13"/>
    </row>
    <row r="963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3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3"/>
      <c r="W963" s="13"/>
    </row>
    <row r="964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3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3"/>
      <c r="W964" s="13"/>
    </row>
    <row r="965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3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3"/>
      <c r="W965" s="13"/>
    </row>
    <row r="966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3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3"/>
      <c r="W966" s="13"/>
    </row>
    <row r="967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3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3"/>
      <c r="W967" s="13"/>
    </row>
    <row r="968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3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3"/>
      <c r="W968" s="13"/>
    </row>
    <row r="969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3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3"/>
      <c r="W969" s="13"/>
    </row>
    <row r="970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3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3"/>
      <c r="W970" s="13"/>
    </row>
    <row r="97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3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3"/>
      <c r="W971" s="13"/>
    </row>
    <row r="972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3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3"/>
      <c r="W972" s="13"/>
    </row>
    <row r="973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3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3"/>
      <c r="W973" s="13"/>
    </row>
    <row r="974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3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3"/>
      <c r="W974" s="13"/>
    </row>
    <row r="975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3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3"/>
      <c r="W975" s="13"/>
    </row>
    <row r="976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3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3"/>
      <c r="W976" s="13"/>
    </row>
    <row r="977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3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3"/>
      <c r="W977" s="13"/>
    </row>
    <row r="978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3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3"/>
      <c r="W978" s="13"/>
    </row>
    <row r="979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3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3"/>
      <c r="W979" s="13"/>
    </row>
    <row r="980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3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3"/>
      <c r="W980" s="13"/>
    </row>
    <row r="98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3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3"/>
      <c r="W981" s="13"/>
    </row>
    <row r="982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3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3"/>
      <c r="W982" s="13"/>
    </row>
    <row r="983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3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3"/>
      <c r="W983" s="13"/>
    </row>
    <row r="984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3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3"/>
      <c r="W984" s="13"/>
    </row>
    <row r="985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3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3"/>
      <c r="W985" s="13"/>
    </row>
    <row r="986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3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3"/>
      <c r="W986" s="13"/>
    </row>
    <row r="987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3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3"/>
      <c r="W987" s="13"/>
    </row>
    <row r="988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3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3"/>
      <c r="W988" s="13"/>
    </row>
    <row r="989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3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3"/>
      <c r="W989" s="13"/>
    </row>
    <row r="990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3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3"/>
      <c r="W990" s="13"/>
    </row>
    <row r="99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3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3"/>
      <c r="W991" s="13"/>
    </row>
    <row r="992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3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3"/>
      <c r="W992" s="13"/>
    </row>
    <row r="993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3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3"/>
      <c r="W993" s="13"/>
    </row>
    <row r="994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3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3"/>
      <c r="W994" s="13"/>
    </row>
    <row r="995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3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3"/>
      <c r="W995" s="13"/>
    </row>
    <row r="996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3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3"/>
      <c r="W996" s="13"/>
    </row>
    <row r="997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3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3"/>
      <c r="W997" s="13"/>
    </row>
    <row r="998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3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3"/>
      <c r="W998" s="13"/>
    </row>
    <row r="999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3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3"/>
      <c r="W999" s="13"/>
    </row>
    <row r="1000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3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3"/>
      <c r="W1000" s="13"/>
    </row>
    <row r="1001">
      <c r="A1001" s="14"/>
      <c r="B1001" s="13"/>
      <c r="C1001" s="14"/>
      <c r="D1001" s="14"/>
      <c r="E1001" s="14"/>
      <c r="F1001" s="14"/>
      <c r="G1001" s="14"/>
      <c r="H1001" s="14"/>
      <c r="I1001" s="14"/>
      <c r="J1001" s="14"/>
      <c r="K1001" s="13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3"/>
      <c r="W1001" s="13"/>
    </row>
  </sheetData>
  <conditionalFormatting sqref="A12:W57">
    <cfRule type="containsBlanks" dxfId="0" priority="1">
      <formula>LEN(TRIM(A12))=0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5.57"/>
    <col customWidth="1" min="3" max="5" width="4.57"/>
    <col customWidth="1" min="6" max="6" width="3.86"/>
    <col customWidth="1" min="7" max="7" width="4.29"/>
    <col customWidth="1" min="8" max="8" width="4.57"/>
    <col customWidth="1" min="9" max="10" width="5.57"/>
    <col customWidth="1" min="11" max="11" width="4.57"/>
    <col customWidth="1" min="12" max="12" width="5.71"/>
    <col customWidth="1" min="13" max="15" width="10.14"/>
    <col customWidth="1" min="16" max="16" width="10.57"/>
    <col customWidth="1" min="17" max="17" width="10.43"/>
    <col customWidth="1" min="18" max="18" width="11.86"/>
    <col customWidth="1" min="19" max="19" width="14.57"/>
    <col customWidth="1" min="20" max="20" width="16.0"/>
    <col customWidth="1" min="21" max="21" width="15.43"/>
  </cols>
  <sheetData>
    <row r="1">
      <c r="A1" s="12" t="s">
        <v>1292</v>
      </c>
      <c r="B1" s="38" t="s">
        <v>694</v>
      </c>
      <c r="C1" s="15">
        <f>VLOOKUP(B1,'RHP v. LHB'!C:BD, 6, FALSE)</f>
        <v>133</v>
      </c>
      <c r="D1" s="15">
        <f>VLOOKUP(B1,'RHP v. LHB'!C:BD, 53, FALSE)</f>
        <v>87</v>
      </c>
      <c r="E1" s="15">
        <f>VLOOKUP(B1,'RHP v. LHB'!C:BD, 35, FALSE)</f>
        <v>30</v>
      </c>
      <c r="F1" s="15">
        <f>VLOOKUP(B1,'RHP v. LHB'!C:BD, 36, FALSE)</f>
        <v>3</v>
      </c>
      <c r="G1" s="15">
        <f>VLOOKUP(B1,'RHP v. LHB'!C:BD, 37, FALSE)</f>
        <v>9</v>
      </c>
      <c r="H1" s="15">
        <f>VLOOKUP(B1,'RHP v. LHB'!C:BD, 21, FALSE)</f>
        <v>49</v>
      </c>
      <c r="I1" s="15">
        <f>VLOOKUP(B1,'RHP v. LHB'!C:BD, 24, FALSE)</f>
        <v>2</v>
      </c>
      <c r="J1" s="15">
        <f>VLOOKUP(B1,'RHP v. LHB'!C:BD, 54, FALSE)</f>
        <v>2</v>
      </c>
      <c r="K1" s="14">
        <f>VLOOKUP(B1,'RHP v. LHB'!C:BD, 27, FALSE)</f>
        <v>585</v>
      </c>
      <c r="L1" s="13"/>
      <c r="M1" s="18">
        <f t="shared" ref="M1:R1" si="1">((D2+D1)*0.6)/($K$1+$L$2)</f>
        <v>0.08039336202</v>
      </c>
      <c r="N1" s="18">
        <f t="shared" si="1"/>
        <v>0.02839582053</v>
      </c>
      <c r="O1" s="18">
        <f t="shared" si="1"/>
        <v>0.00331899201</v>
      </c>
      <c r="P1" s="18">
        <f t="shared" si="1"/>
        <v>0.01622618316</v>
      </c>
      <c r="Q1" s="18">
        <f t="shared" si="1"/>
        <v>0.05494775661</v>
      </c>
      <c r="R1" s="18">
        <f t="shared" si="1"/>
        <v>0.0036877689</v>
      </c>
      <c r="S1" s="13"/>
      <c r="T1" s="18">
        <f>M1+N1+O1+P1+Q1+R1</f>
        <v>0.1869698832</v>
      </c>
      <c r="U1" s="14"/>
      <c r="V1" s="13"/>
      <c r="W1" s="13"/>
    </row>
    <row r="2">
      <c r="A2" s="12" t="s">
        <v>1376</v>
      </c>
      <c r="B2" s="39"/>
      <c r="C2" s="15">
        <f t="shared" ref="C2:L2" si="2">SUM(C4:C1001)</f>
        <v>373</v>
      </c>
      <c r="D2" s="15">
        <f t="shared" si="2"/>
        <v>131</v>
      </c>
      <c r="E2" s="15">
        <f t="shared" si="2"/>
        <v>47</v>
      </c>
      <c r="F2" s="15">
        <f t="shared" si="2"/>
        <v>6</v>
      </c>
      <c r="G2" s="15">
        <f t="shared" si="2"/>
        <v>35</v>
      </c>
      <c r="H2" s="15">
        <f t="shared" si="2"/>
        <v>100</v>
      </c>
      <c r="I2" s="15">
        <f t="shared" si="2"/>
        <v>8</v>
      </c>
      <c r="J2" s="23">
        <f t="shared" si="2"/>
        <v>11</v>
      </c>
      <c r="K2" s="13">
        <f t="shared" si="2"/>
        <v>0</v>
      </c>
      <c r="L2" s="14">
        <f t="shared" si="2"/>
        <v>1042</v>
      </c>
      <c r="M2" s="13"/>
      <c r="N2" s="13"/>
      <c r="O2" s="13"/>
      <c r="P2" s="13"/>
      <c r="Q2" s="13"/>
      <c r="R2" s="13"/>
      <c r="S2" s="12" t="s">
        <v>1377</v>
      </c>
      <c r="T2" s="18">
        <f>AVERAGE(T4:T1001)</f>
        <v>1.119094081</v>
      </c>
      <c r="U2" s="13"/>
      <c r="V2" s="13"/>
      <c r="W2" s="13"/>
    </row>
    <row r="3">
      <c r="A3" s="12" t="s">
        <v>1378</v>
      </c>
      <c r="B3" s="13"/>
      <c r="C3" s="12" t="s">
        <v>19</v>
      </c>
      <c r="D3" s="12" t="s">
        <v>32</v>
      </c>
      <c r="E3" s="12" t="s">
        <v>13</v>
      </c>
      <c r="F3" s="12" t="s">
        <v>14</v>
      </c>
      <c r="G3" s="12" t="s">
        <v>7</v>
      </c>
      <c r="H3" s="12" t="s">
        <v>18</v>
      </c>
      <c r="I3" s="12" t="s">
        <v>26</v>
      </c>
      <c r="J3" s="12" t="s">
        <v>33</v>
      </c>
      <c r="K3" s="12" t="s">
        <v>687</v>
      </c>
      <c r="L3" s="12" t="s">
        <v>9</v>
      </c>
      <c r="M3" s="20" t="s">
        <v>1294</v>
      </c>
      <c r="N3" s="12" t="s">
        <v>1295</v>
      </c>
      <c r="O3" s="12" t="s">
        <v>1296</v>
      </c>
      <c r="P3" s="12" t="s">
        <v>1297</v>
      </c>
      <c r="Q3" s="12" t="s">
        <v>1299</v>
      </c>
      <c r="R3" s="12" t="s">
        <v>1298</v>
      </c>
      <c r="S3" s="12" t="s">
        <v>1300</v>
      </c>
      <c r="T3" s="12" t="s">
        <v>1301</v>
      </c>
      <c r="U3" s="21" t="s">
        <v>1302</v>
      </c>
      <c r="V3" s="13"/>
      <c r="W3" s="13"/>
    </row>
    <row r="4">
      <c r="A4" s="4" t="s">
        <v>516</v>
      </c>
      <c r="B4" s="13"/>
      <c r="C4" s="12">
        <f>VLOOKUP(A4,'LHB v. RHP'!C:AH, 5, FALSE)</f>
        <v>131</v>
      </c>
      <c r="D4" s="22">
        <f>VLOOKUP(A4,'LHB v. RHP'!C:AH, 31, FALSE)</f>
        <v>55</v>
      </c>
      <c r="E4" s="22">
        <f>VLOOKUP(A4,'LHB v. RHP'!C:AH, 12, FALSE)</f>
        <v>20</v>
      </c>
      <c r="F4" s="15">
        <f>VLOOKUP(A4,'LHB v. RHP'!C:AH, 13, FALSE)</f>
        <v>3</v>
      </c>
      <c r="G4" s="15">
        <f>VLOOKUP(A4,'LHB v. RHP'!C:AH, 6, FALSE)</f>
        <v>20</v>
      </c>
      <c r="H4" s="15">
        <f>VLOOKUP(A4,'LHB v. RHP'!C:AH, 17, FALSE)</f>
        <v>33</v>
      </c>
      <c r="I4" s="15">
        <f>VLOOKUP(A4,'LHB v. RHP'!C:AH, 25, FALSE)</f>
        <v>1</v>
      </c>
      <c r="J4" s="23">
        <f>VLOOKUP(A4,'LHB v. RHP'!C:AH, 32, FALSE)</f>
        <v>12</v>
      </c>
      <c r="K4" s="13"/>
      <c r="L4" s="15">
        <f>VLOOKUP(A4,'LHB v. RHP'!C:AH, 8, FALSE)</f>
        <v>402</v>
      </c>
      <c r="M4" s="18">
        <f t="shared" ref="M4:M8" si="3">((D4+$D$1)*3)/(L4+$K$1)</f>
        <v>0.4316109422</v>
      </c>
      <c r="N4" s="40">
        <f t="shared" ref="N4:N8" si="4">((E4+$E$1)*5)/(L4+$K$1)</f>
        <v>0.2532928065</v>
      </c>
      <c r="O4" s="40">
        <f t="shared" ref="O4:O8" si="5">((F4+$F$1)*8)/(L4+$K$1)</f>
        <v>0.04863221884</v>
      </c>
      <c r="P4" s="40">
        <f t="shared" ref="P4:P8" si="6">((G4+$G$1)*10)/(L4+$K$1)</f>
        <v>0.2938196555</v>
      </c>
      <c r="Q4" s="40">
        <f t="shared" ref="Q4:Q8" si="7">((H4+$H$1)*2)/(L4+$K$1)</f>
        <v>0.1661600811</v>
      </c>
      <c r="R4" s="40">
        <f t="shared" ref="R4:R8" si="8">((I4+$I$1)*2)/(L4+$K$1)</f>
        <v>0.006079027356</v>
      </c>
      <c r="S4" s="40">
        <f t="shared" ref="S4:S8" si="9">((J4+$J$1)*5)/(L4+$K$1)</f>
        <v>0.07092198582</v>
      </c>
      <c r="T4" s="18">
        <f t="shared" ref="T4:T8" si="10">M4+N4+O4+P4+Q4+R4+S4</f>
        <v>1.270516717</v>
      </c>
      <c r="U4" s="41">
        <f t="shared" ref="U4:U8" si="11">(((T4*0.800451)+T4)*3515.66)/1.473595629</f>
        <v>5457.455879</v>
      </c>
      <c r="V4" s="13"/>
      <c r="W4" s="13"/>
    </row>
    <row r="5">
      <c r="A5" s="4" t="s">
        <v>617</v>
      </c>
      <c r="B5" s="13"/>
      <c r="C5" s="12">
        <f>VLOOKUP(A5,'LHB v. RHP'!C:AH, 5, FALSE)</f>
        <v>55</v>
      </c>
      <c r="D5" s="22">
        <f>VLOOKUP(A5,'LHB v. RHP'!C:AH, 31, FALSE)</f>
        <v>14</v>
      </c>
      <c r="E5" s="22">
        <f>VLOOKUP(A5,'LHB v. RHP'!C:AH, 12, FALSE)</f>
        <v>6</v>
      </c>
      <c r="F5" s="15">
        <f>VLOOKUP(A5,'LHB v. RHP'!C:AH, 13, FALSE)</f>
        <v>0</v>
      </c>
      <c r="G5" s="15">
        <f>VLOOKUP(A5,'LHB v. RHP'!C:AH, 6, FALSE)</f>
        <v>7</v>
      </c>
      <c r="H5" s="15">
        <f>VLOOKUP(A5,'LHB v. RHP'!C:AH, 17, FALSE)</f>
        <v>15</v>
      </c>
      <c r="I5" s="15">
        <f>VLOOKUP(A5,'LHB v. RHP'!C:AH, 25, FALSE)</f>
        <v>0</v>
      </c>
      <c r="J5" s="23">
        <f>VLOOKUP(A5,'LHB v. RHP'!C:AH, 32, FALSE)</f>
        <v>0</v>
      </c>
      <c r="K5" s="13"/>
      <c r="L5" s="15">
        <f>VLOOKUP(A5,'LHB v. RHP'!C:AH, 8, FALSE)</f>
        <v>147</v>
      </c>
      <c r="M5" s="18">
        <f t="shared" si="3"/>
        <v>0.4139344262</v>
      </c>
      <c r="N5" s="40">
        <f t="shared" si="4"/>
        <v>0.2459016393</v>
      </c>
      <c r="O5" s="40">
        <f t="shared" si="5"/>
        <v>0.03278688525</v>
      </c>
      <c r="P5" s="40">
        <f t="shared" si="6"/>
        <v>0.218579235</v>
      </c>
      <c r="Q5" s="40">
        <f t="shared" si="7"/>
        <v>0.174863388</v>
      </c>
      <c r="R5" s="40">
        <f t="shared" si="8"/>
        <v>0.005464480874</v>
      </c>
      <c r="S5" s="40">
        <f t="shared" si="9"/>
        <v>0.01366120219</v>
      </c>
      <c r="T5" s="18">
        <f t="shared" si="10"/>
        <v>1.105191257</v>
      </c>
      <c r="U5" s="41">
        <f t="shared" si="11"/>
        <v>4747.306698</v>
      </c>
      <c r="V5" s="13"/>
      <c r="W5" s="13"/>
    </row>
    <row r="6">
      <c r="A6" s="4" t="s">
        <v>168</v>
      </c>
      <c r="B6" s="13"/>
      <c r="C6" s="12">
        <f>VLOOKUP(A6,'LHB v. RHP'!C:AH, 5, FALSE)</f>
        <v>120</v>
      </c>
      <c r="D6" s="22">
        <f>VLOOKUP(A6,'LHB v. RHP'!C:AH, 31, FALSE)</f>
        <v>45</v>
      </c>
      <c r="E6" s="22">
        <f>VLOOKUP(A6,'LHB v. RHP'!C:AH, 12, FALSE)</f>
        <v>14</v>
      </c>
      <c r="F6" s="15">
        <f>VLOOKUP(A6,'LHB v. RHP'!C:AH, 13, FALSE)</f>
        <v>2</v>
      </c>
      <c r="G6" s="15">
        <f>VLOOKUP(A6,'LHB v. RHP'!C:AH, 6, FALSE)</f>
        <v>5</v>
      </c>
      <c r="H6" s="15">
        <f>VLOOKUP(A6,'LHB v. RHP'!C:AH, 17, FALSE)</f>
        <v>41</v>
      </c>
      <c r="I6" s="15">
        <f>VLOOKUP(A6,'LHB v. RHP'!C:AH, 25, FALSE)</f>
        <v>4</v>
      </c>
      <c r="J6" s="23">
        <f>VLOOKUP(A6,'LHB v. RHP'!C:AH, 32, FALSE)</f>
        <v>0</v>
      </c>
      <c r="K6" s="13"/>
      <c r="L6" s="15">
        <f>VLOOKUP(A6,'LHB v. RHP'!C:AH, 8, FALSE)</f>
        <v>324</v>
      </c>
      <c r="M6" s="18">
        <f t="shared" si="3"/>
        <v>0.4356435644</v>
      </c>
      <c r="N6" s="40">
        <f t="shared" si="4"/>
        <v>0.2420242024</v>
      </c>
      <c r="O6" s="40">
        <f t="shared" si="5"/>
        <v>0.04400440044</v>
      </c>
      <c r="P6" s="40">
        <f t="shared" si="6"/>
        <v>0.1540154015</v>
      </c>
      <c r="Q6" s="40">
        <f t="shared" si="7"/>
        <v>0.198019802</v>
      </c>
      <c r="R6" s="40">
        <f t="shared" si="8"/>
        <v>0.01320132013</v>
      </c>
      <c r="S6" s="40">
        <f t="shared" si="9"/>
        <v>0.01100110011</v>
      </c>
      <c r="T6" s="18">
        <f t="shared" si="10"/>
        <v>1.097909791</v>
      </c>
      <c r="U6" s="41">
        <f t="shared" si="11"/>
        <v>4716.02944</v>
      </c>
      <c r="V6" s="13"/>
      <c r="W6" s="13"/>
    </row>
    <row r="7">
      <c r="A7" s="4" t="s">
        <v>618</v>
      </c>
      <c r="B7" s="13"/>
      <c r="C7" s="12">
        <f>VLOOKUP(A7,'LHB v. RHP'!C:AH, 5, FALSE)</f>
        <v>37</v>
      </c>
      <c r="D7" s="22">
        <f>VLOOKUP(A7,'LHB v. RHP'!C:AH, 31, FALSE)</f>
        <v>9</v>
      </c>
      <c r="E7" s="22">
        <f>VLOOKUP(A7,'LHB v. RHP'!C:AH, 12, FALSE)</f>
        <v>5</v>
      </c>
      <c r="F7" s="15">
        <f>VLOOKUP(A7,'LHB v. RHP'!C:AH, 13, FALSE)</f>
        <v>1</v>
      </c>
      <c r="G7" s="15">
        <f>VLOOKUP(A7,'LHB v. RHP'!C:AH, 6, FALSE)</f>
        <v>2</v>
      </c>
      <c r="H7" s="15">
        <f>VLOOKUP(A7,'LHB v. RHP'!C:AH, 17, FALSE)</f>
        <v>7</v>
      </c>
      <c r="I7" s="15">
        <f>VLOOKUP(A7,'LHB v. RHP'!C:AH, 25, FALSE)</f>
        <v>2</v>
      </c>
      <c r="J7" s="23">
        <f>VLOOKUP(A7,'LHB v. RHP'!C:AH, 32, FALSE)</f>
        <v>0</v>
      </c>
      <c r="K7" s="13"/>
      <c r="L7" s="15">
        <f>VLOOKUP(A7,'LHB v. RHP'!C:AH, 8, FALSE)</f>
        <v>97</v>
      </c>
      <c r="M7" s="18">
        <f t="shared" si="3"/>
        <v>0.42228739</v>
      </c>
      <c r="N7" s="40">
        <f t="shared" si="4"/>
        <v>0.2565982405</v>
      </c>
      <c r="O7" s="40">
        <f t="shared" si="5"/>
        <v>0.04692082111</v>
      </c>
      <c r="P7" s="40">
        <f t="shared" si="6"/>
        <v>0.1612903226</v>
      </c>
      <c r="Q7" s="40">
        <f t="shared" si="7"/>
        <v>0.1642228739</v>
      </c>
      <c r="R7" s="40">
        <f t="shared" si="8"/>
        <v>0.01173020528</v>
      </c>
      <c r="S7" s="40">
        <f t="shared" si="9"/>
        <v>0.0146627566</v>
      </c>
      <c r="T7" s="18">
        <f t="shared" si="10"/>
        <v>1.07771261</v>
      </c>
      <c r="U7" s="41">
        <f t="shared" si="11"/>
        <v>4629.273223</v>
      </c>
      <c r="V7" s="13"/>
      <c r="W7" s="13"/>
    </row>
    <row r="8">
      <c r="A8" s="4" t="s">
        <v>619</v>
      </c>
      <c r="B8" s="13"/>
      <c r="C8" s="12">
        <f>VLOOKUP(A8,'LHB v. RHP'!C:AH, 5, FALSE)</f>
        <v>30</v>
      </c>
      <c r="D8" s="22">
        <f>VLOOKUP(A8,'LHB v. RHP'!C:AH, 31, FALSE)</f>
        <v>8</v>
      </c>
      <c r="E8" s="22">
        <f>VLOOKUP(A8,'LHB v. RHP'!C:AH, 12, FALSE)</f>
        <v>2</v>
      </c>
      <c r="F8" s="15">
        <f>VLOOKUP(A8,'LHB v. RHP'!C:AH, 13, FALSE)</f>
        <v>0</v>
      </c>
      <c r="G8" s="15">
        <f>VLOOKUP(A8,'LHB v. RHP'!C:AH, 6, FALSE)</f>
        <v>1</v>
      </c>
      <c r="H8" s="15">
        <f>VLOOKUP(A8,'LHB v. RHP'!C:AH, 17, FALSE)</f>
        <v>4</v>
      </c>
      <c r="I8" s="15">
        <f>VLOOKUP(A8,'LHB v. RHP'!C:AH, 25, FALSE)</f>
        <v>1</v>
      </c>
      <c r="J8" s="23">
        <f>VLOOKUP(A8,'LHB v. RHP'!C:AH, 32, FALSE)</f>
        <v>-1</v>
      </c>
      <c r="K8" s="13"/>
      <c r="L8" s="15">
        <f>VLOOKUP(A8,'LHB v. RHP'!C:AH, 8, FALSE)</f>
        <v>72</v>
      </c>
      <c r="M8" s="18">
        <f t="shared" si="3"/>
        <v>0.4337899543</v>
      </c>
      <c r="N8" s="40">
        <f t="shared" si="4"/>
        <v>0.2435312024</v>
      </c>
      <c r="O8" s="40">
        <f t="shared" si="5"/>
        <v>0.03652968037</v>
      </c>
      <c r="P8" s="40">
        <f t="shared" si="6"/>
        <v>0.1522070015</v>
      </c>
      <c r="Q8" s="40">
        <f t="shared" si="7"/>
        <v>0.1613394216</v>
      </c>
      <c r="R8" s="40">
        <f t="shared" si="8"/>
        <v>0.009132420091</v>
      </c>
      <c r="S8" s="40">
        <f t="shared" si="9"/>
        <v>0.007610350076</v>
      </c>
      <c r="T8" s="18">
        <f t="shared" si="10"/>
        <v>1.04414003</v>
      </c>
      <c r="U8" s="41">
        <f t="shared" si="11"/>
        <v>4485.063494</v>
      </c>
      <c r="V8" s="13"/>
      <c r="W8" s="13"/>
    </row>
    <row r="9">
      <c r="A9" s="4"/>
      <c r="B9" s="13"/>
      <c r="C9" s="12"/>
      <c r="D9" s="22"/>
      <c r="E9" s="22"/>
      <c r="F9" s="15"/>
      <c r="G9" s="15"/>
      <c r="H9" s="15"/>
      <c r="I9" s="15"/>
      <c r="J9" s="15"/>
      <c r="K9" s="13"/>
      <c r="L9" s="15"/>
      <c r="M9" s="18"/>
      <c r="N9" s="40"/>
      <c r="O9" s="40"/>
      <c r="P9" s="40"/>
      <c r="Q9" s="40"/>
      <c r="R9" s="40"/>
      <c r="S9" s="40"/>
      <c r="T9" s="14"/>
      <c r="U9" s="41"/>
      <c r="V9" s="13"/>
      <c r="W9" s="13"/>
    </row>
    <row r="10">
      <c r="A10" s="4"/>
      <c r="B10" s="13"/>
      <c r="C10" s="12"/>
      <c r="D10" s="22"/>
      <c r="E10" s="22"/>
      <c r="F10" s="15"/>
      <c r="G10" s="15"/>
      <c r="H10" s="15"/>
      <c r="I10" s="15"/>
      <c r="J10" s="15"/>
      <c r="K10" s="13"/>
      <c r="L10" s="15"/>
      <c r="M10" s="18"/>
      <c r="N10" s="40"/>
      <c r="O10" s="40"/>
      <c r="P10" s="40"/>
      <c r="Q10" s="40"/>
      <c r="R10" s="40"/>
      <c r="S10" s="40"/>
      <c r="T10" s="14"/>
      <c r="U10" s="41"/>
      <c r="V10" s="13"/>
      <c r="W10" s="13"/>
    </row>
    <row r="11">
      <c r="A11" s="39"/>
      <c r="B11" s="13"/>
      <c r="C11" s="42"/>
      <c r="D11" s="43"/>
      <c r="E11" s="43"/>
      <c r="F11" s="13"/>
      <c r="G11" s="13"/>
      <c r="H11" s="13"/>
      <c r="I11" s="13"/>
      <c r="J11" s="13"/>
      <c r="K11" s="13"/>
      <c r="L11" s="13"/>
      <c r="M11" s="44"/>
      <c r="N11" s="44"/>
      <c r="O11" s="44"/>
      <c r="P11" s="44"/>
      <c r="Q11" s="44"/>
      <c r="R11" s="44"/>
      <c r="S11" s="44"/>
      <c r="T11" s="13"/>
      <c r="U11" s="45"/>
      <c r="V11" s="13"/>
      <c r="W11" s="13"/>
    </row>
    <row r="12">
      <c r="A12" s="38"/>
      <c r="B12" s="13"/>
      <c r="C12" s="14"/>
      <c r="D12" s="14"/>
      <c r="E12" s="14"/>
      <c r="F12" s="14"/>
      <c r="G12" s="14"/>
      <c r="H12" s="14"/>
      <c r="I12" s="14"/>
      <c r="J12" s="14"/>
      <c r="K12" s="13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3"/>
      <c r="W12" s="13"/>
    </row>
    <row r="13">
      <c r="A13" s="38"/>
      <c r="B13" s="13"/>
      <c r="C13" s="14"/>
      <c r="D13" s="14"/>
      <c r="E13" s="14"/>
      <c r="F13" s="14"/>
      <c r="G13" s="14"/>
      <c r="H13" s="14"/>
      <c r="I13" s="14"/>
      <c r="J13" s="14"/>
      <c r="K13" s="13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3"/>
      <c r="W13" s="13"/>
    </row>
    <row r="14">
      <c r="A14" s="38"/>
      <c r="B14" s="13"/>
      <c r="C14" s="14"/>
      <c r="D14" s="14"/>
      <c r="E14" s="14"/>
      <c r="F14" s="14"/>
      <c r="G14" s="14"/>
      <c r="H14" s="14"/>
      <c r="I14" s="14"/>
      <c r="J14" s="14"/>
      <c r="K14" s="13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3"/>
      <c r="W14" s="13"/>
    </row>
    <row r="15">
      <c r="A15" s="38"/>
      <c r="B15" s="13"/>
      <c r="C15" s="14"/>
      <c r="D15" s="14"/>
      <c r="E15" s="14"/>
      <c r="F15" s="14"/>
      <c r="G15" s="14"/>
      <c r="H15" s="14"/>
      <c r="I15" s="14"/>
      <c r="J15" s="14"/>
      <c r="K15" s="13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3"/>
      <c r="W15" s="13"/>
    </row>
    <row r="16">
      <c r="A16" s="38"/>
      <c r="B16" s="13"/>
      <c r="C16" s="14"/>
      <c r="D16" s="14"/>
      <c r="E16" s="14"/>
      <c r="F16" s="14"/>
      <c r="G16" s="14"/>
      <c r="H16" s="14"/>
      <c r="I16" s="14"/>
      <c r="J16" s="14"/>
      <c r="K16" s="13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3"/>
      <c r="W16" s="13"/>
    </row>
    <row r="17">
      <c r="A17" s="38"/>
      <c r="B17" s="13"/>
      <c r="C17" s="14"/>
      <c r="D17" s="14"/>
      <c r="E17" s="14"/>
      <c r="F17" s="14"/>
      <c r="G17" s="14"/>
      <c r="H17" s="14"/>
      <c r="I17" s="14"/>
      <c r="J17" s="14"/>
      <c r="K17" s="13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3"/>
      <c r="W17" s="13"/>
    </row>
    <row r="18">
      <c r="A18" s="38"/>
      <c r="B18" s="13"/>
      <c r="C18" s="14"/>
      <c r="D18" s="14"/>
      <c r="E18" s="14"/>
      <c r="F18" s="14"/>
      <c r="G18" s="14"/>
      <c r="H18" s="14"/>
      <c r="I18" s="14"/>
      <c r="J18" s="14"/>
      <c r="K18" s="13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3"/>
      <c r="W18" s="13"/>
    </row>
    <row r="19">
      <c r="A19" s="14"/>
      <c r="B19" s="13"/>
      <c r="C19" s="14"/>
      <c r="D19" s="14"/>
      <c r="E19" s="14"/>
      <c r="F19" s="14"/>
      <c r="G19" s="14"/>
      <c r="H19" s="14"/>
      <c r="I19" s="14"/>
      <c r="J19" s="14"/>
      <c r="K19" s="13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3"/>
      <c r="W19" s="13"/>
    </row>
    <row r="20">
      <c r="A20" s="14"/>
      <c r="B20" s="13"/>
      <c r="C20" s="14"/>
      <c r="D20" s="14"/>
      <c r="E20" s="14"/>
      <c r="F20" s="14"/>
      <c r="G20" s="14"/>
      <c r="H20" s="14"/>
      <c r="I20" s="14"/>
      <c r="J20" s="14"/>
      <c r="K20" s="13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3"/>
      <c r="W20" s="13"/>
    </row>
    <row r="21">
      <c r="A21" s="14"/>
      <c r="B21" s="13"/>
      <c r="C21" s="14"/>
      <c r="D21" s="14"/>
      <c r="E21" s="14"/>
      <c r="F21" s="14"/>
      <c r="G21" s="14"/>
      <c r="H21" s="14"/>
      <c r="I21" s="14"/>
      <c r="J21" s="14"/>
      <c r="K21" s="13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3"/>
      <c r="W21" s="13"/>
    </row>
    <row r="22">
      <c r="A22" s="14"/>
      <c r="B22" s="13"/>
      <c r="C22" s="14"/>
      <c r="D22" s="14"/>
      <c r="E22" s="14"/>
      <c r="F22" s="14"/>
      <c r="G22" s="14"/>
      <c r="H22" s="14"/>
      <c r="I22" s="14"/>
      <c r="J22" s="14"/>
      <c r="K22" s="13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3"/>
      <c r="W22" s="13"/>
    </row>
    <row r="23">
      <c r="A23" s="14"/>
      <c r="B23" s="13"/>
      <c r="C23" s="14"/>
      <c r="D23" s="14"/>
      <c r="E23" s="14"/>
      <c r="F23" s="14"/>
      <c r="G23" s="14"/>
      <c r="H23" s="14"/>
      <c r="I23" s="14"/>
      <c r="J23" s="14"/>
      <c r="K23" s="13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3"/>
      <c r="W23" s="13"/>
    </row>
    <row r="24">
      <c r="A24" s="14"/>
      <c r="B24" s="13"/>
      <c r="C24" s="14"/>
      <c r="D24" s="14"/>
      <c r="E24" s="14"/>
      <c r="F24" s="14"/>
      <c r="G24" s="14"/>
      <c r="H24" s="14"/>
      <c r="I24" s="14"/>
      <c r="J24" s="14"/>
      <c r="K24" s="13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3"/>
      <c r="W24" s="13"/>
    </row>
    <row r="25">
      <c r="A25" s="14"/>
      <c r="B25" s="13"/>
      <c r="C25" s="14"/>
      <c r="D25" s="14"/>
      <c r="E25" s="14"/>
      <c r="F25" s="14"/>
      <c r="G25" s="14"/>
      <c r="H25" s="14"/>
      <c r="I25" s="14"/>
      <c r="J25" s="14"/>
      <c r="K25" s="13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3"/>
      <c r="W25" s="13"/>
    </row>
    <row r="26">
      <c r="A26" s="14"/>
      <c r="B26" s="13"/>
      <c r="C26" s="14"/>
      <c r="D26" s="14"/>
      <c r="E26" s="14"/>
      <c r="F26" s="14"/>
      <c r="G26" s="14"/>
      <c r="H26" s="14"/>
      <c r="I26" s="14"/>
      <c r="J26" s="14"/>
      <c r="K26" s="13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3"/>
      <c r="W26" s="13"/>
    </row>
    <row r="27">
      <c r="A27" s="14"/>
      <c r="B27" s="13"/>
      <c r="C27" s="14"/>
      <c r="D27" s="14"/>
      <c r="E27" s="14"/>
      <c r="F27" s="14"/>
      <c r="G27" s="14"/>
      <c r="H27" s="14"/>
      <c r="I27" s="14"/>
      <c r="J27" s="14"/>
      <c r="K27" s="13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3"/>
      <c r="W27" s="13"/>
    </row>
    <row r="28">
      <c r="A28" s="14"/>
      <c r="B28" s="13"/>
      <c r="C28" s="14"/>
      <c r="D28" s="14"/>
      <c r="E28" s="14"/>
      <c r="F28" s="14"/>
      <c r="G28" s="14"/>
      <c r="H28" s="14"/>
      <c r="I28" s="14"/>
      <c r="J28" s="14"/>
      <c r="K28" s="13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3"/>
      <c r="W28" s="13"/>
    </row>
    <row r="29">
      <c r="A29" s="14"/>
      <c r="B29" s="13"/>
      <c r="C29" s="14"/>
      <c r="D29" s="14"/>
      <c r="E29" s="14"/>
      <c r="F29" s="14"/>
      <c r="G29" s="14"/>
      <c r="H29" s="14"/>
      <c r="I29" s="14"/>
      <c r="J29" s="14"/>
      <c r="K29" s="13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3"/>
      <c r="W29" s="13"/>
    </row>
    <row r="30">
      <c r="A30" s="14"/>
      <c r="B30" s="13"/>
      <c r="C30" s="14"/>
      <c r="D30" s="14"/>
      <c r="E30" s="14"/>
      <c r="F30" s="14"/>
      <c r="G30" s="14"/>
      <c r="H30" s="14"/>
      <c r="I30" s="14"/>
      <c r="J30" s="14"/>
      <c r="K30" s="13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3"/>
      <c r="W30" s="13"/>
    </row>
    <row r="31">
      <c r="A31" s="14"/>
      <c r="B31" s="13"/>
      <c r="C31" s="14"/>
      <c r="D31" s="14"/>
      <c r="E31" s="14"/>
      <c r="F31" s="14"/>
      <c r="G31" s="14"/>
      <c r="H31" s="14"/>
      <c r="I31" s="14"/>
      <c r="J31" s="14"/>
      <c r="K31" s="13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3"/>
      <c r="W31" s="13"/>
    </row>
    <row r="32">
      <c r="A32" s="14"/>
      <c r="B32" s="13"/>
      <c r="C32" s="14"/>
      <c r="D32" s="14"/>
      <c r="E32" s="14"/>
      <c r="F32" s="14"/>
      <c r="G32" s="14"/>
      <c r="H32" s="14"/>
      <c r="I32" s="14"/>
      <c r="J32" s="14"/>
      <c r="K32" s="13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3"/>
      <c r="W32" s="13"/>
    </row>
    <row r="33">
      <c r="A33" s="14"/>
      <c r="B33" s="13"/>
      <c r="C33" s="14"/>
      <c r="D33" s="14"/>
      <c r="E33" s="14"/>
      <c r="F33" s="14"/>
      <c r="G33" s="14"/>
      <c r="H33" s="14"/>
      <c r="I33" s="14"/>
      <c r="J33" s="14"/>
      <c r="K33" s="13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3"/>
      <c r="W33" s="13"/>
    </row>
    <row r="34">
      <c r="A34" s="14"/>
      <c r="B34" s="13"/>
      <c r="C34" s="14"/>
      <c r="D34" s="14"/>
      <c r="E34" s="14"/>
      <c r="F34" s="14"/>
      <c r="G34" s="14"/>
      <c r="H34" s="14"/>
      <c r="I34" s="14"/>
      <c r="J34" s="14"/>
      <c r="K34" s="13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3"/>
    </row>
    <row r="35">
      <c r="A35" s="14"/>
      <c r="B35" s="13"/>
      <c r="C35" s="14"/>
      <c r="D35" s="14"/>
      <c r="E35" s="14"/>
      <c r="F35" s="14"/>
      <c r="G35" s="14"/>
      <c r="H35" s="14"/>
      <c r="I35" s="14"/>
      <c r="J35" s="14"/>
      <c r="K35" s="13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3"/>
      <c r="W35" s="13"/>
    </row>
    <row r="36">
      <c r="A36" s="14"/>
      <c r="B36" s="13"/>
      <c r="C36" s="14"/>
      <c r="D36" s="14"/>
      <c r="E36" s="14"/>
      <c r="F36" s="14"/>
      <c r="G36" s="14"/>
      <c r="H36" s="14"/>
      <c r="I36" s="14"/>
      <c r="J36" s="14"/>
      <c r="K36" s="13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</row>
    <row r="37">
      <c r="A37" s="14"/>
      <c r="B37" s="13"/>
      <c r="C37" s="14"/>
      <c r="D37" s="14"/>
      <c r="E37" s="14"/>
      <c r="F37" s="14"/>
      <c r="G37" s="14"/>
      <c r="H37" s="14"/>
      <c r="I37" s="14"/>
      <c r="J37" s="14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3"/>
      <c r="W37" s="13"/>
    </row>
    <row r="38">
      <c r="A38" s="14"/>
      <c r="B38" s="13"/>
      <c r="C38" s="14"/>
      <c r="D38" s="14"/>
      <c r="E38" s="14"/>
      <c r="F38" s="14"/>
      <c r="G38" s="14"/>
      <c r="H38" s="14"/>
      <c r="I38" s="14"/>
      <c r="J38" s="14"/>
      <c r="K38" s="13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3"/>
      <c r="W38" s="13"/>
    </row>
    <row r="39">
      <c r="A39" s="14"/>
      <c r="B39" s="13"/>
      <c r="C39" s="14"/>
      <c r="D39" s="14"/>
      <c r="E39" s="14"/>
      <c r="F39" s="14"/>
      <c r="G39" s="14"/>
      <c r="H39" s="14"/>
      <c r="I39" s="14"/>
      <c r="J39" s="14"/>
      <c r="K39" s="13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3"/>
      <c r="W39" s="13"/>
    </row>
    <row r="40">
      <c r="A40" s="14"/>
      <c r="B40" s="13"/>
      <c r="C40" s="14"/>
      <c r="D40" s="14"/>
      <c r="E40" s="14"/>
      <c r="F40" s="14"/>
      <c r="G40" s="14"/>
      <c r="H40" s="14"/>
      <c r="I40" s="14"/>
      <c r="J40" s="14"/>
      <c r="K40" s="13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3"/>
      <c r="W40" s="13"/>
    </row>
    <row r="41">
      <c r="A41" s="14"/>
      <c r="B41" s="13"/>
      <c r="C41" s="14"/>
      <c r="D41" s="14"/>
      <c r="E41" s="14"/>
      <c r="F41" s="14"/>
      <c r="G41" s="14"/>
      <c r="H41" s="14"/>
      <c r="I41" s="14"/>
      <c r="J41" s="14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3"/>
      <c r="W41" s="13"/>
    </row>
    <row r="42">
      <c r="A42" s="14"/>
      <c r="B42" s="13"/>
      <c r="C42" s="14"/>
      <c r="D42" s="14"/>
      <c r="E42" s="14"/>
      <c r="F42" s="14"/>
      <c r="G42" s="14"/>
      <c r="H42" s="14"/>
      <c r="I42" s="14"/>
      <c r="J42" s="14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3"/>
      <c r="W42" s="13"/>
    </row>
    <row r="43">
      <c r="A43" s="14"/>
      <c r="B43" s="13"/>
      <c r="C43" s="14"/>
      <c r="D43" s="14"/>
      <c r="E43" s="14"/>
      <c r="F43" s="14"/>
      <c r="G43" s="14"/>
      <c r="H43" s="14"/>
      <c r="I43" s="14"/>
      <c r="J43" s="14"/>
      <c r="K43" s="1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3"/>
      <c r="W43" s="13"/>
    </row>
    <row r="44">
      <c r="A44" s="14"/>
      <c r="B44" s="13"/>
      <c r="C44" s="14"/>
      <c r="D44" s="14"/>
      <c r="E44" s="14"/>
      <c r="F44" s="14"/>
      <c r="G44" s="14"/>
      <c r="H44" s="14"/>
      <c r="I44" s="14"/>
      <c r="J44" s="14"/>
      <c r="K44" s="1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3"/>
      <c r="W44" s="13"/>
    </row>
    <row r="45">
      <c r="A45" s="14"/>
      <c r="B45" s="13"/>
      <c r="C45" s="14"/>
      <c r="D45" s="14"/>
      <c r="E45" s="14"/>
      <c r="F45" s="14"/>
      <c r="G45" s="14"/>
      <c r="H45" s="14"/>
      <c r="I45" s="14"/>
      <c r="J45" s="14"/>
      <c r="K45" s="13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3"/>
      <c r="W45" s="13"/>
    </row>
    <row r="46">
      <c r="A46" s="14"/>
      <c r="B46" s="13"/>
      <c r="C46" s="14"/>
      <c r="D46" s="14"/>
      <c r="E46" s="14"/>
      <c r="F46" s="14"/>
      <c r="G46" s="14"/>
      <c r="H46" s="14"/>
      <c r="I46" s="14"/>
      <c r="J46" s="14"/>
      <c r="K46" s="13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3"/>
      <c r="W46" s="13"/>
    </row>
    <row r="47">
      <c r="A47" s="14"/>
      <c r="B47" s="13"/>
      <c r="C47" s="14"/>
      <c r="D47" s="14"/>
      <c r="E47" s="14"/>
      <c r="F47" s="14"/>
      <c r="G47" s="14"/>
      <c r="H47" s="14"/>
      <c r="I47" s="14"/>
      <c r="J47" s="14"/>
      <c r="K47" s="13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3"/>
      <c r="W47" s="13"/>
    </row>
    <row r="48">
      <c r="A48" s="14"/>
      <c r="B48" s="13"/>
      <c r="C48" s="14"/>
      <c r="D48" s="14"/>
      <c r="E48" s="14"/>
      <c r="F48" s="14"/>
      <c r="G48" s="14"/>
      <c r="H48" s="14"/>
      <c r="I48" s="14"/>
      <c r="J48" s="14"/>
      <c r="K48" s="13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3"/>
      <c r="W48" s="13"/>
    </row>
    <row r="49">
      <c r="A49" s="14"/>
      <c r="B49" s="13"/>
      <c r="C49" s="14"/>
      <c r="D49" s="14"/>
      <c r="E49" s="14"/>
      <c r="F49" s="14"/>
      <c r="G49" s="14"/>
      <c r="H49" s="14"/>
      <c r="I49" s="14"/>
      <c r="J49" s="14"/>
      <c r="K49" s="13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3"/>
      <c r="W49" s="13"/>
    </row>
    <row r="50">
      <c r="A50" s="14"/>
      <c r="B50" s="13"/>
      <c r="C50" s="14"/>
      <c r="D50" s="14"/>
      <c r="E50" s="14"/>
      <c r="F50" s="14"/>
      <c r="G50" s="14"/>
      <c r="H50" s="14"/>
      <c r="I50" s="14"/>
      <c r="J50" s="14"/>
      <c r="K50" s="13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3"/>
      <c r="W50" s="13"/>
    </row>
    <row r="51">
      <c r="A51" s="14"/>
      <c r="B51" s="13"/>
      <c r="C51" s="14"/>
      <c r="D51" s="14"/>
      <c r="E51" s="14"/>
      <c r="F51" s="14"/>
      <c r="G51" s="14"/>
      <c r="H51" s="14"/>
      <c r="I51" s="14"/>
      <c r="J51" s="14"/>
      <c r="K51" s="13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</row>
    <row r="52">
      <c r="A52" s="14"/>
      <c r="B52" s="13"/>
      <c r="C52" s="14"/>
      <c r="D52" s="14"/>
      <c r="E52" s="14"/>
      <c r="F52" s="14"/>
      <c r="G52" s="14"/>
      <c r="H52" s="14"/>
      <c r="I52" s="14"/>
      <c r="J52" s="14"/>
      <c r="K52" s="13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3"/>
      <c r="W52" s="13"/>
    </row>
    <row r="53">
      <c r="A53" s="14"/>
      <c r="B53" s="13"/>
      <c r="C53" s="14"/>
      <c r="D53" s="14"/>
      <c r="E53" s="14"/>
      <c r="F53" s="14"/>
      <c r="G53" s="14"/>
      <c r="H53" s="14"/>
      <c r="I53" s="14"/>
      <c r="J53" s="14"/>
      <c r="K53" s="13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3"/>
      <c r="W53" s="13"/>
    </row>
    <row r="54">
      <c r="A54" s="14"/>
      <c r="B54" s="13"/>
      <c r="C54" s="14"/>
      <c r="D54" s="14"/>
      <c r="E54" s="14"/>
      <c r="F54" s="14"/>
      <c r="G54" s="14"/>
      <c r="H54" s="14"/>
      <c r="I54" s="14"/>
      <c r="J54" s="14"/>
      <c r="K54" s="13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3"/>
      <c r="W54" s="13"/>
    </row>
    <row r="55">
      <c r="A55" s="14"/>
      <c r="B55" s="13"/>
      <c r="C55" s="14"/>
      <c r="D55" s="14"/>
      <c r="E55" s="14"/>
      <c r="F55" s="14"/>
      <c r="G55" s="14"/>
      <c r="H55" s="14"/>
      <c r="I55" s="14"/>
      <c r="J55" s="14"/>
      <c r="K55" s="13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</row>
    <row r="56">
      <c r="A56" s="14"/>
      <c r="B56" s="13"/>
      <c r="C56" s="14"/>
      <c r="D56" s="14"/>
      <c r="E56" s="14"/>
      <c r="F56" s="14"/>
      <c r="G56" s="14"/>
      <c r="H56" s="14"/>
      <c r="I56" s="14"/>
      <c r="J56" s="14"/>
      <c r="K56" s="13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3"/>
      <c r="W56" s="13"/>
    </row>
    <row r="57">
      <c r="A57" s="14"/>
      <c r="B57" s="13"/>
      <c r="C57" s="14"/>
      <c r="D57" s="14"/>
      <c r="E57" s="14"/>
      <c r="F57" s="14"/>
      <c r="G57" s="14"/>
      <c r="H57" s="14"/>
      <c r="I57" s="14"/>
      <c r="J57" s="14"/>
      <c r="K57" s="13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3"/>
      <c r="W57" s="13"/>
    </row>
    <row r="58">
      <c r="A58" s="14"/>
      <c r="B58" s="13"/>
      <c r="C58" s="14"/>
      <c r="D58" s="14"/>
      <c r="E58" s="14"/>
      <c r="F58" s="14"/>
      <c r="G58" s="14"/>
      <c r="H58" s="14"/>
      <c r="I58" s="14"/>
      <c r="J58" s="14"/>
      <c r="K58" s="13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3"/>
      <c r="W58" s="13"/>
    </row>
    <row r="59">
      <c r="A59" s="14"/>
      <c r="B59" s="13"/>
      <c r="C59" s="14"/>
      <c r="D59" s="14"/>
      <c r="E59" s="14"/>
      <c r="F59" s="14"/>
      <c r="G59" s="14"/>
      <c r="H59" s="14"/>
      <c r="I59" s="14"/>
      <c r="J59" s="14"/>
      <c r="K59" s="13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3"/>
      <c r="W59" s="13"/>
    </row>
    <row r="60">
      <c r="A60" s="14"/>
      <c r="B60" s="13"/>
      <c r="C60" s="14"/>
      <c r="D60" s="14"/>
      <c r="E60" s="14"/>
      <c r="F60" s="14"/>
      <c r="G60" s="14"/>
      <c r="H60" s="14"/>
      <c r="I60" s="14"/>
      <c r="J60" s="14"/>
      <c r="K60" s="13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3"/>
      <c r="W60" s="13"/>
    </row>
    <row r="61">
      <c r="A61" s="14"/>
      <c r="B61" s="13"/>
      <c r="C61" s="14"/>
      <c r="D61" s="14"/>
      <c r="E61" s="14"/>
      <c r="F61" s="14"/>
      <c r="G61" s="14"/>
      <c r="H61" s="14"/>
      <c r="I61" s="14"/>
      <c r="J61" s="14"/>
      <c r="K61" s="13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3"/>
      <c r="W61" s="13"/>
    </row>
    <row r="62">
      <c r="A62" s="14"/>
      <c r="B62" s="13"/>
      <c r="C62" s="14"/>
      <c r="D62" s="14"/>
      <c r="E62" s="14"/>
      <c r="F62" s="14"/>
      <c r="G62" s="14"/>
      <c r="H62" s="14"/>
      <c r="I62" s="14"/>
      <c r="J62" s="14"/>
      <c r="K62" s="13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3"/>
      <c r="W62" s="13"/>
    </row>
    <row r="63">
      <c r="A63" s="14"/>
      <c r="B63" s="13"/>
      <c r="C63" s="14"/>
      <c r="D63" s="14"/>
      <c r="E63" s="14"/>
      <c r="F63" s="14"/>
      <c r="G63" s="14"/>
      <c r="H63" s="14"/>
      <c r="I63" s="14"/>
      <c r="J63" s="14"/>
      <c r="K63" s="13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3"/>
      <c r="W63" s="13"/>
    </row>
    <row r="64">
      <c r="A64" s="14"/>
      <c r="B64" s="13"/>
      <c r="C64" s="14"/>
      <c r="D64" s="14"/>
      <c r="E64" s="14"/>
      <c r="F64" s="14"/>
      <c r="G64" s="14"/>
      <c r="H64" s="14"/>
      <c r="I64" s="14"/>
      <c r="J64" s="14"/>
      <c r="K64" s="13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3"/>
      <c r="W64" s="13"/>
    </row>
    <row r="65">
      <c r="A65" s="14"/>
      <c r="B65" s="13"/>
      <c r="C65" s="14"/>
      <c r="D65" s="14"/>
      <c r="E65" s="14"/>
      <c r="F65" s="14"/>
      <c r="G65" s="14"/>
      <c r="H65" s="14"/>
      <c r="I65" s="14"/>
      <c r="J65" s="14"/>
      <c r="K65" s="13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3"/>
      <c r="W65" s="13"/>
    </row>
    <row r="66">
      <c r="A66" s="14"/>
      <c r="B66" s="13"/>
      <c r="C66" s="14"/>
      <c r="D66" s="14"/>
      <c r="E66" s="14"/>
      <c r="F66" s="14"/>
      <c r="G66" s="14"/>
      <c r="H66" s="14"/>
      <c r="I66" s="14"/>
      <c r="J66" s="14"/>
      <c r="K66" s="13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3"/>
      <c r="W66" s="13"/>
    </row>
    <row r="67">
      <c r="A67" s="14"/>
      <c r="B67" s="13"/>
      <c r="C67" s="14"/>
      <c r="D67" s="14"/>
      <c r="E67" s="14"/>
      <c r="F67" s="14"/>
      <c r="G67" s="14"/>
      <c r="H67" s="14"/>
      <c r="I67" s="14"/>
      <c r="J67" s="14"/>
      <c r="K67" s="13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3"/>
      <c r="W67" s="13"/>
    </row>
    <row r="68">
      <c r="A68" s="14"/>
      <c r="B68" s="13"/>
      <c r="C68" s="14"/>
      <c r="D68" s="14"/>
      <c r="E68" s="14"/>
      <c r="F68" s="14"/>
      <c r="G68" s="14"/>
      <c r="H68" s="14"/>
      <c r="I68" s="14"/>
      <c r="J68" s="14"/>
      <c r="K68" s="13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3"/>
      <c r="W68" s="13"/>
    </row>
    <row r="69">
      <c r="A69" s="14"/>
      <c r="B69" s="13"/>
      <c r="C69" s="14"/>
      <c r="D69" s="14"/>
      <c r="E69" s="14"/>
      <c r="F69" s="14"/>
      <c r="G69" s="14"/>
      <c r="H69" s="14"/>
      <c r="I69" s="14"/>
      <c r="J69" s="14"/>
      <c r="K69" s="13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3"/>
      <c r="W69" s="13"/>
    </row>
    <row r="70">
      <c r="A70" s="14"/>
      <c r="B70" s="13"/>
      <c r="C70" s="14"/>
      <c r="D70" s="14"/>
      <c r="E70" s="14"/>
      <c r="F70" s="14"/>
      <c r="G70" s="14"/>
      <c r="H70" s="14"/>
      <c r="I70" s="14"/>
      <c r="J70" s="14"/>
      <c r="K70" s="13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3"/>
      <c r="W70" s="13"/>
    </row>
    <row r="71">
      <c r="A71" s="14"/>
      <c r="B71" s="13"/>
      <c r="C71" s="14"/>
      <c r="D71" s="14"/>
      <c r="E71" s="14"/>
      <c r="F71" s="14"/>
      <c r="G71" s="14"/>
      <c r="H71" s="14"/>
      <c r="I71" s="14"/>
      <c r="J71" s="14"/>
      <c r="K71" s="13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3"/>
      <c r="W71" s="13"/>
    </row>
    <row r="72">
      <c r="A72" s="14"/>
      <c r="B72" s="13"/>
      <c r="C72" s="14"/>
      <c r="D72" s="14"/>
      <c r="E72" s="14"/>
      <c r="F72" s="14"/>
      <c r="G72" s="14"/>
      <c r="H72" s="14"/>
      <c r="I72" s="14"/>
      <c r="J72" s="14"/>
      <c r="K72" s="13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3"/>
      <c r="W72" s="13"/>
    </row>
    <row r="73">
      <c r="A73" s="14"/>
      <c r="B73" s="13"/>
      <c r="C73" s="14"/>
      <c r="D73" s="14"/>
      <c r="E73" s="14"/>
      <c r="F73" s="14"/>
      <c r="G73" s="14"/>
      <c r="H73" s="14"/>
      <c r="I73" s="14"/>
      <c r="J73" s="14"/>
      <c r="K73" s="13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3"/>
      <c r="W73" s="13"/>
    </row>
    <row r="74">
      <c r="A74" s="14"/>
      <c r="B74" s="13"/>
      <c r="C74" s="14"/>
      <c r="D74" s="14"/>
      <c r="E74" s="14"/>
      <c r="F74" s="14"/>
      <c r="G74" s="14"/>
      <c r="H74" s="14"/>
      <c r="I74" s="14"/>
      <c r="J74" s="14"/>
      <c r="K74" s="13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3"/>
      <c r="W74" s="13"/>
    </row>
    <row r="75">
      <c r="A75" s="14"/>
      <c r="B75" s="13"/>
      <c r="C75" s="14"/>
      <c r="D75" s="14"/>
      <c r="E75" s="14"/>
      <c r="F75" s="14"/>
      <c r="G75" s="14"/>
      <c r="H75" s="14"/>
      <c r="I75" s="14"/>
      <c r="J75" s="14"/>
      <c r="K75" s="13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3"/>
      <c r="W75" s="13"/>
    </row>
    <row r="76">
      <c r="A76" s="14"/>
      <c r="B76" s="13"/>
      <c r="C76" s="14"/>
      <c r="D76" s="14"/>
      <c r="E76" s="14"/>
      <c r="F76" s="14"/>
      <c r="G76" s="14"/>
      <c r="H76" s="14"/>
      <c r="I76" s="14"/>
      <c r="J76" s="14"/>
      <c r="K76" s="13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3"/>
      <c r="W76" s="13"/>
    </row>
    <row r="77">
      <c r="A77" s="14"/>
      <c r="B77" s="13"/>
      <c r="C77" s="14"/>
      <c r="D77" s="14"/>
      <c r="E77" s="14"/>
      <c r="F77" s="14"/>
      <c r="G77" s="14"/>
      <c r="H77" s="14"/>
      <c r="I77" s="14"/>
      <c r="J77" s="14"/>
      <c r="K77" s="13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3"/>
      <c r="W77" s="13"/>
    </row>
    <row r="78">
      <c r="A78" s="14"/>
      <c r="B78" s="13"/>
      <c r="C78" s="14"/>
      <c r="D78" s="14"/>
      <c r="E78" s="14"/>
      <c r="F78" s="14"/>
      <c r="G78" s="14"/>
      <c r="H78" s="14"/>
      <c r="I78" s="14"/>
      <c r="J78" s="14"/>
      <c r="K78" s="13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3"/>
      <c r="W78" s="13"/>
    </row>
    <row r="79">
      <c r="A79" s="14"/>
      <c r="B79" s="13"/>
      <c r="C79" s="14"/>
      <c r="D79" s="14"/>
      <c r="E79" s="14"/>
      <c r="F79" s="14"/>
      <c r="G79" s="14"/>
      <c r="H79" s="14"/>
      <c r="I79" s="14"/>
      <c r="J79" s="14"/>
      <c r="K79" s="13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3"/>
      <c r="W79" s="13"/>
    </row>
    <row r="80">
      <c r="A80" s="14"/>
      <c r="B80" s="13"/>
      <c r="C80" s="14"/>
      <c r="D80" s="14"/>
      <c r="E80" s="14"/>
      <c r="F80" s="14"/>
      <c r="G80" s="14"/>
      <c r="H80" s="14"/>
      <c r="I80" s="14"/>
      <c r="J80" s="14"/>
      <c r="K80" s="13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3"/>
      <c r="W80" s="13"/>
    </row>
    <row r="81">
      <c r="A81" s="14"/>
      <c r="B81" s="13"/>
      <c r="C81" s="14"/>
      <c r="D81" s="14"/>
      <c r="E81" s="14"/>
      <c r="F81" s="14"/>
      <c r="G81" s="14"/>
      <c r="H81" s="14"/>
      <c r="I81" s="14"/>
      <c r="J81" s="14"/>
      <c r="K81" s="13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3"/>
      <c r="W81" s="13"/>
    </row>
    <row r="82">
      <c r="A82" s="14"/>
      <c r="B82" s="13"/>
      <c r="C82" s="14"/>
      <c r="D82" s="14"/>
      <c r="E82" s="14"/>
      <c r="F82" s="14"/>
      <c r="G82" s="14"/>
      <c r="H82" s="14"/>
      <c r="I82" s="14"/>
      <c r="J82" s="14"/>
      <c r="K82" s="13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3"/>
      <c r="W82" s="13"/>
    </row>
    <row r="83">
      <c r="A83" s="14"/>
      <c r="B83" s="13"/>
      <c r="C83" s="14"/>
      <c r="D83" s="14"/>
      <c r="E83" s="14"/>
      <c r="F83" s="14"/>
      <c r="G83" s="14"/>
      <c r="H83" s="14"/>
      <c r="I83" s="14"/>
      <c r="J83" s="14"/>
      <c r="K83" s="13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3"/>
      <c r="W83" s="13"/>
    </row>
    <row r="84">
      <c r="A84" s="14"/>
      <c r="B84" s="13"/>
      <c r="C84" s="14"/>
      <c r="D84" s="14"/>
      <c r="E84" s="14"/>
      <c r="F84" s="14"/>
      <c r="G84" s="14"/>
      <c r="H84" s="14"/>
      <c r="I84" s="14"/>
      <c r="J84" s="14"/>
      <c r="K84" s="13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3"/>
      <c r="W84" s="13"/>
    </row>
    <row r="85">
      <c r="A85" s="14"/>
      <c r="B85" s="13"/>
      <c r="C85" s="14"/>
      <c r="D85" s="14"/>
      <c r="E85" s="14"/>
      <c r="F85" s="14"/>
      <c r="G85" s="14"/>
      <c r="H85" s="14"/>
      <c r="I85" s="14"/>
      <c r="J85" s="14"/>
      <c r="K85" s="13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3"/>
      <c r="W85" s="13"/>
    </row>
    <row r="86">
      <c r="A86" s="14"/>
      <c r="B86" s="13"/>
      <c r="C86" s="14"/>
      <c r="D86" s="14"/>
      <c r="E86" s="14"/>
      <c r="F86" s="14"/>
      <c r="G86" s="14"/>
      <c r="H86" s="14"/>
      <c r="I86" s="14"/>
      <c r="J86" s="14"/>
      <c r="K86" s="13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3"/>
      <c r="W86" s="13"/>
    </row>
    <row r="87">
      <c r="A87" s="14"/>
      <c r="B87" s="13"/>
      <c r="C87" s="14"/>
      <c r="D87" s="14"/>
      <c r="E87" s="14"/>
      <c r="F87" s="14"/>
      <c r="G87" s="14"/>
      <c r="H87" s="14"/>
      <c r="I87" s="14"/>
      <c r="J87" s="14"/>
      <c r="K87" s="13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3"/>
      <c r="W87" s="13"/>
    </row>
    <row r="88">
      <c r="A88" s="14"/>
      <c r="B88" s="13"/>
      <c r="C88" s="14"/>
      <c r="D88" s="14"/>
      <c r="E88" s="14"/>
      <c r="F88" s="14"/>
      <c r="G88" s="14"/>
      <c r="H88" s="14"/>
      <c r="I88" s="14"/>
      <c r="J88" s="14"/>
      <c r="K88" s="13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3"/>
      <c r="W88" s="13"/>
    </row>
    <row r="89">
      <c r="A89" s="14"/>
      <c r="B89" s="13"/>
      <c r="C89" s="14"/>
      <c r="D89" s="14"/>
      <c r="E89" s="14"/>
      <c r="F89" s="14"/>
      <c r="G89" s="14"/>
      <c r="H89" s="14"/>
      <c r="I89" s="14"/>
      <c r="J89" s="14"/>
      <c r="K89" s="13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3"/>
      <c r="W89" s="13"/>
    </row>
    <row r="90">
      <c r="A90" s="14"/>
      <c r="B90" s="13"/>
      <c r="C90" s="14"/>
      <c r="D90" s="14"/>
      <c r="E90" s="14"/>
      <c r="F90" s="14"/>
      <c r="G90" s="14"/>
      <c r="H90" s="14"/>
      <c r="I90" s="14"/>
      <c r="J90" s="14"/>
      <c r="K90" s="13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3"/>
      <c r="W90" s="13"/>
    </row>
    <row r="91">
      <c r="A91" s="14"/>
      <c r="B91" s="13"/>
      <c r="C91" s="14"/>
      <c r="D91" s="14"/>
      <c r="E91" s="14"/>
      <c r="F91" s="14"/>
      <c r="G91" s="14"/>
      <c r="H91" s="14"/>
      <c r="I91" s="14"/>
      <c r="J91" s="14"/>
      <c r="K91" s="13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3"/>
      <c r="W91" s="13"/>
    </row>
    <row r="92">
      <c r="A92" s="14"/>
      <c r="B92" s="13"/>
      <c r="C92" s="14"/>
      <c r="D92" s="14"/>
      <c r="E92" s="14"/>
      <c r="F92" s="14"/>
      <c r="G92" s="14"/>
      <c r="H92" s="14"/>
      <c r="I92" s="14"/>
      <c r="J92" s="14"/>
      <c r="K92" s="13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3"/>
      <c r="W92" s="13"/>
    </row>
    <row r="93">
      <c r="A93" s="14"/>
      <c r="B93" s="13"/>
      <c r="C93" s="14"/>
      <c r="D93" s="14"/>
      <c r="E93" s="14"/>
      <c r="F93" s="14"/>
      <c r="G93" s="14"/>
      <c r="H93" s="14"/>
      <c r="I93" s="14"/>
      <c r="J93" s="14"/>
      <c r="K93" s="13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3"/>
      <c r="W93" s="13"/>
    </row>
    <row r="94">
      <c r="A94" s="14"/>
      <c r="B94" s="13"/>
      <c r="C94" s="14"/>
      <c r="D94" s="14"/>
      <c r="E94" s="14"/>
      <c r="F94" s="14"/>
      <c r="G94" s="14"/>
      <c r="H94" s="14"/>
      <c r="I94" s="14"/>
      <c r="J94" s="14"/>
      <c r="K94" s="13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3"/>
      <c r="W94" s="13"/>
    </row>
    <row r="95">
      <c r="A95" s="14"/>
      <c r="B95" s="13"/>
      <c r="C95" s="14"/>
      <c r="D95" s="14"/>
      <c r="E95" s="14"/>
      <c r="F95" s="14"/>
      <c r="G95" s="14"/>
      <c r="H95" s="14"/>
      <c r="I95" s="14"/>
      <c r="J95" s="14"/>
      <c r="K95" s="13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3"/>
      <c r="W95" s="13"/>
    </row>
    <row r="96">
      <c r="A96" s="14"/>
      <c r="B96" s="13"/>
      <c r="C96" s="14"/>
      <c r="D96" s="14"/>
      <c r="E96" s="14"/>
      <c r="F96" s="14"/>
      <c r="G96" s="14"/>
      <c r="H96" s="14"/>
      <c r="I96" s="14"/>
      <c r="J96" s="14"/>
      <c r="K96" s="13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3"/>
      <c r="W96" s="13"/>
    </row>
    <row r="97">
      <c r="A97" s="14"/>
      <c r="B97" s="13"/>
      <c r="C97" s="14"/>
      <c r="D97" s="14"/>
      <c r="E97" s="14"/>
      <c r="F97" s="14"/>
      <c r="G97" s="14"/>
      <c r="H97" s="14"/>
      <c r="I97" s="14"/>
      <c r="J97" s="14"/>
      <c r="K97" s="13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3"/>
      <c r="W97" s="13"/>
    </row>
    <row r="98">
      <c r="A98" s="14"/>
      <c r="B98" s="13"/>
      <c r="C98" s="14"/>
      <c r="D98" s="14"/>
      <c r="E98" s="14"/>
      <c r="F98" s="14"/>
      <c r="G98" s="14"/>
      <c r="H98" s="14"/>
      <c r="I98" s="14"/>
      <c r="J98" s="14"/>
      <c r="K98" s="13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3"/>
      <c r="W98" s="13"/>
    </row>
    <row r="99">
      <c r="A99" s="14"/>
      <c r="B99" s="13"/>
      <c r="C99" s="14"/>
      <c r="D99" s="14"/>
      <c r="E99" s="14"/>
      <c r="F99" s="14"/>
      <c r="G99" s="14"/>
      <c r="H99" s="14"/>
      <c r="I99" s="14"/>
      <c r="J99" s="14"/>
      <c r="K99" s="13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3"/>
      <c r="W99" s="13"/>
    </row>
    <row r="100">
      <c r="A100" s="14"/>
      <c r="B100" s="13"/>
      <c r="C100" s="14"/>
      <c r="D100" s="14"/>
      <c r="E100" s="14"/>
      <c r="F100" s="14"/>
      <c r="G100" s="14"/>
      <c r="H100" s="14"/>
      <c r="I100" s="14"/>
      <c r="J100" s="14"/>
      <c r="K100" s="13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3"/>
      <c r="W100" s="13"/>
    </row>
    <row r="101">
      <c r="A101" s="14"/>
      <c r="B101" s="13"/>
      <c r="C101" s="14"/>
      <c r="D101" s="14"/>
      <c r="E101" s="14"/>
      <c r="F101" s="14"/>
      <c r="G101" s="14"/>
      <c r="H101" s="14"/>
      <c r="I101" s="14"/>
      <c r="J101" s="14"/>
      <c r="K101" s="13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3"/>
      <c r="W101" s="13"/>
    </row>
    <row r="102">
      <c r="A102" s="14"/>
      <c r="B102" s="13"/>
      <c r="C102" s="14"/>
      <c r="D102" s="14"/>
      <c r="E102" s="14"/>
      <c r="F102" s="14"/>
      <c r="G102" s="14"/>
      <c r="H102" s="14"/>
      <c r="I102" s="14"/>
      <c r="J102" s="14"/>
      <c r="K102" s="13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3"/>
      <c r="W102" s="13"/>
    </row>
    <row r="103">
      <c r="A103" s="14"/>
      <c r="B103" s="13"/>
      <c r="C103" s="14"/>
      <c r="D103" s="14"/>
      <c r="E103" s="14"/>
      <c r="F103" s="14"/>
      <c r="G103" s="14"/>
      <c r="H103" s="14"/>
      <c r="I103" s="14"/>
      <c r="J103" s="14"/>
      <c r="K103" s="13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3"/>
      <c r="W103" s="13"/>
    </row>
    <row r="104">
      <c r="A104" s="14"/>
      <c r="B104" s="13"/>
      <c r="C104" s="14"/>
      <c r="D104" s="14"/>
      <c r="E104" s="14"/>
      <c r="F104" s="14"/>
      <c r="G104" s="14"/>
      <c r="H104" s="14"/>
      <c r="I104" s="14"/>
      <c r="J104" s="14"/>
      <c r="K104" s="13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3"/>
      <c r="W104" s="13"/>
    </row>
    <row r="105">
      <c r="A105" s="14"/>
      <c r="B105" s="13"/>
      <c r="C105" s="14"/>
      <c r="D105" s="14"/>
      <c r="E105" s="14"/>
      <c r="F105" s="14"/>
      <c r="G105" s="14"/>
      <c r="H105" s="14"/>
      <c r="I105" s="14"/>
      <c r="J105" s="14"/>
      <c r="K105" s="13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3"/>
      <c r="W105" s="13"/>
    </row>
    <row r="106">
      <c r="A106" s="14"/>
      <c r="B106" s="13"/>
      <c r="C106" s="14"/>
      <c r="D106" s="14"/>
      <c r="E106" s="14"/>
      <c r="F106" s="14"/>
      <c r="G106" s="14"/>
      <c r="H106" s="14"/>
      <c r="I106" s="14"/>
      <c r="J106" s="14"/>
      <c r="K106" s="13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3"/>
      <c r="W106" s="13"/>
    </row>
    <row r="107">
      <c r="A107" s="14"/>
      <c r="B107" s="13"/>
      <c r="C107" s="14"/>
      <c r="D107" s="14"/>
      <c r="E107" s="14"/>
      <c r="F107" s="14"/>
      <c r="G107" s="14"/>
      <c r="H107" s="14"/>
      <c r="I107" s="14"/>
      <c r="J107" s="14"/>
      <c r="K107" s="13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3"/>
      <c r="W107" s="13"/>
    </row>
    <row r="108">
      <c r="A108" s="14"/>
      <c r="B108" s="13"/>
      <c r="C108" s="14"/>
      <c r="D108" s="14"/>
      <c r="E108" s="14"/>
      <c r="F108" s="14"/>
      <c r="G108" s="14"/>
      <c r="H108" s="14"/>
      <c r="I108" s="14"/>
      <c r="J108" s="14"/>
      <c r="K108" s="13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3"/>
      <c r="W108" s="13"/>
    </row>
    <row r="109">
      <c r="A109" s="14"/>
      <c r="B109" s="13"/>
      <c r="C109" s="14"/>
      <c r="D109" s="14"/>
      <c r="E109" s="14"/>
      <c r="F109" s="14"/>
      <c r="G109" s="14"/>
      <c r="H109" s="14"/>
      <c r="I109" s="14"/>
      <c r="J109" s="14"/>
      <c r="K109" s="13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3"/>
      <c r="W109" s="13"/>
    </row>
    <row r="110">
      <c r="A110" s="14"/>
      <c r="B110" s="13"/>
      <c r="C110" s="14"/>
      <c r="D110" s="14"/>
      <c r="E110" s="14"/>
      <c r="F110" s="14"/>
      <c r="G110" s="14"/>
      <c r="H110" s="14"/>
      <c r="I110" s="14"/>
      <c r="J110" s="14"/>
      <c r="K110" s="13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3"/>
      <c r="W110" s="13"/>
    </row>
    <row r="111">
      <c r="A111" s="14"/>
      <c r="B111" s="13"/>
      <c r="C111" s="14"/>
      <c r="D111" s="14"/>
      <c r="E111" s="14"/>
      <c r="F111" s="14"/>
      <c r="G111" s="14"/>
      <c r="H111" s="14"/>
      <c r="I111" s="14"/>
      <c r="J111" s="14"/>
      <c r="K111" s="13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3"/>
      <c r="W111" s="13"/>
    </row>
    <row r="112">
      <c r="A112" s="14"/>
      <c r="B112" s="13"/>
      <c r="C112" s="14"/>
      <c r="D112" s="14"/>
      <c r="E112" s="14"/>
      <c r="F112" s="14"/>
      <c r="G112" s="14"/>
      <c r="H112" s="14"/>
      <c r="I112" s="14"/>
      <c r="J112" s="14"/>
      <c r="K112" s="13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3"/>
      <c r="W112" s="13"/>
    </row>
    <row r="113">
      <c r="A113" s="14"/>
      <c r="B113" s="13"/>
      <c r="C113" s="14"/>
      <c r="D113" s="14"/>
      <c r="E113" s="14"/>
      <c r="F113" s="14"/>
      <c r="G113" s="14"/>
      <c r="H113" s="14"/>
      <c r="I113" s="14"/>
      <c r="J113" s="14"/>
      <c r="K113" s="13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3"/>
      <c r="W113" s="13"/>
    </row>
    <row r="114">
      <c r="A114" s="14"/>
      <c r="B114" s="13"/>
      <c r="C114" s="14"/>
      <c r="D114" s="14"/>
      <c r="E114" s="14"/>
      <c r="F114" s="14"/>
      <c r="G114" s="14"/>
      <c r="H114" s="14"/>
      <c r="I114" s="14"/>
      <c r="J114" s="14"/>
      <c r="K114" s="13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3"/>
      <c r="W114" s="13"/>
    </row>
    <row r="115">
      <c r="A115" s="14"/>
      <c r="B115" s="13"/>
      <c r="C115" s="14"/>
      <c r="D115" s="14"/>
      <c r="E115" s="14"/>
      <c r="F115" s="14"/>
      <c r="G115" s="14"/>
      <c r="H115" s="14"/>
      <c r="I115" s="14"/>
      <c r="J115" s="14"/>
      <c r="K115" s="13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3"/>
      <c r="W115" s="13"/>
    </row>
    <row r="116">
      <c r="A116" s="14"/>
      <c r="B116" s="13"/>
      <c r="C116" s="14"/>
      <c r="D116" s="14"/>
      <c r="E116" s="14"/>
      <c r="F116" s="14"/>
      <c r="G116" s="14"/>
      <c r="H116" s="14"/>
      <c r="I116" s="14"/>
      <c r="J116" s="14"/>
      <c r="K116" s="13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3"/>
      <c r="W116" s="13"/>
    </row>
    <row r="117">
      <c r="A117" s="14"/>
      <c r="B117" s="13"/>
      <c r="C117" s="14"/>
      <c r="D117" s="14"/>
      <c r="E117" s="14"/>
      <c r="F117" s="14"/>
      <c r="G117" s="14"/>
      <c r="H117" s="14"/>
      <c r="I117" s="14"/>
      <c r="J117" s="14"/>
      <c r="K117" s="13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3"/>
      <c r="W117" s="13"/>
    </row>
    <row r="118">
      <c r="A118" s="14"/>
      <c r="B118" s="13"/>
      <c r="C118" s="14"/>
      <c r="D118" s="14"/>
      <c r="E118" s="14"/>
      <c r="F118" s="14"/>
      <c r="G118" s="14"/>
      <c r="H118" s="14"/>
      <c r="I118" s="14"/>
      <c r="J118" s="14"/>
      <c r="K118" s="13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3"/>
      <c r="W118" s="13"/>
    </row>
    <row r="119">
      <c r="A119" s="14"/>
      <c r="B119" s="13"/>
      <c r="C119" s="14"/>
      <c r="D119" s="14"/>
      <c r="E119" s="14"/>
      <c r="F119" s="14"/>
      <c r="G119" s="14"/>
      <c r="H119" s="14"/>
      <c r="I119" s="14"/>
      <c r="J119" s="14"/>
      <c r="K119" s="13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3"/>
      <c r="W119" s="13"/>
    </row>
    <row r="120">
      <c r="A120" s="14"/>
      <c r="B120" s="13"/>
      <c r="C120" s="14"/>
      <c r="D120" s="14"/>
      <c r="E120" s="14"/>
      <c r="F120" s="14"/>
      <c r="G120" s="14"/>
      <c r="H120" s="14"/>
      <c r="I120" s="14"/>
      <c r="J120" s="14"/>
      <c r="K120" s="13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3"/>
      <c r="W120" s="13"/>
    </row>
    <row r="121">
      <c r="A121" s="14"/>
      <c r="B121" s="13"/>
      <c r="C121" s="14"/>
      <c r="D121" s="14"/>
      <c r="E121" s="14"/>
      <c r="F121" s="14"/>
      <c r="G121" s="14"/>
      <c r="H121" s="14"/>
      <c r="I121" s="14"/>
      <c r="J121" s="14"/>
      <c r="K121" s="13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3"/>
      <c r="W121" s="13"/>
    </row>
    <row r="122">
      <c r="A122" s="14"/>
      <c r="B122" s="13"/>
      <c r="C122" s="14"/>
      <c r="D122" s="14"/>
      <c r="E122" s="14"/>
      <c r="F122" s="14"/>
      <c r="G122" s="14"/>
      <c r="H122" s="14"/>
      <c r="I122" s="14"/>
      <c r="J122" s="14"/>
      <c r="K122" s="13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3"/>
      <c r="W122" s="13"/>
    </row>
    <row r="123">
      <c r="A123" s="14"/>
      <c r="B123" s="13"/>
      <c r="C123" s="14"/>
      <c r="D123" s="14"/>
      <c r="E123" s="14"/>
      <c r="F123" s="14"/>
      <c r="G123" s="14"/>
      <c r="H123" s="14"/>
      <c r="I123" s="14"/>
      <c r="J123" s="14"/>
      <c r="K123" s="13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3"/>
      <c r="W123" s="13"/>
    </row>
    <row r="124">
      <c r="A124" s="14"/>
      <c r="B124" s="13"/>
      <c r="C124" s="14"/>
      <c r="D124" s="14"/>
      <c r="E124" s="14"/>
      <c r="F124" s="14"/>
      <c r="G124" s="14"/>
      <c r="H124" s="14"/>
      <c r="I124" s="14"/>
      <c r="J124" s="14"/>
      <c r="K124" s="13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3"/>
      <c r="W124" s="13"/>
    </row>
    <row r="125">
      <c r="A125" s="14"/>
      <c r="B125" s="13"/>
      <c r="C125" s="14"/>
      <c r="D125" s="14"/>
      <c r="E125" s="14"/>
      <c r="F125" s="14"/>
      <c r="G125" s="14"/>
      <c r="H125" s="14"/>
      <c r="I125" s="14"/>
      <c r="J125" s="14"/>
      <c r="K125" s="13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3"/>
      <c r="W125" s="13"/>
    </row>
    <row r="126">
      <c r="A126" s="14"/>
      <c r="B126" s="13"/>
      <c r="C126" s="14"/>
      <c r="D126" s="14"/>
      <c r="E126" s="14"/>
      <c r="F126" s="14"/>
      <c r="G126" s="14"/>
      <c r="H126" s="14"/>
      <c r="I126" s="14"/>
      <c r="J126" s="14"/>
      <c r="K126" s="13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3"/>
      <c r="W126" s="13"/>
    </row>
    <row r="127">
      <c r="A127" s="14"/>
      <c r="B127" s="13"/>
      <c r="C127" s="14"/>
      <c r="D127" s="14"/>
      <c r="E127" s="14"/>
      <c r="F127" s="14"/>
      <c r="G127" s="14"/>
      <c r="H127" s="14"/>
      <c r="I127" s="14"/>
      <c r="J127" s="14"/>
      <c r="K127" s="13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3"/>
      <c r="W127" s="13"/>
    </row>
    <row r="128">
      <c r="A128" s="14"/>
      <c r="B128" s="13"/>
      <c r="C128" s="14"/>
      <c r="D128" s="14"/>
      <c r="E128" s="14"/>
      <c r="F128" s="14"/>
      <c r="G128" s="14"/>
      <c r="H128" s="14"/>
      <c r="I128" s="14"/>
      <c r="J128" s="14"/>
      <c r="K128" s="13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3"/>
      <c r="W128" s="13"/>
    </row>
    <row r="129">
      <c r="A129" s="14"/>
      <c r="B129" s="13"/>
      <c r="C129" s="14"/>
      <c r="D129" s="14"/>
      <c r="E129" s="14"/>
      <c r="F129" s="14"/>
      <c r="G129" s="14"/>
      <c r="H129" s="14"/>
      <c r="I129" s="14"/>
      <c r="J129" s="14"/>
      <c r="K129" s="13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3"/>
      <c r="W129" s="13"/>
    </row>
    <row r="130">
      <c r="A130" s="14"/>
      <c r="B130" s="13"/>
      <c r="C130" s="14"/>
      <c r="D130" s="14"/>
      <c r="E130" s="14"/>
      <c r="F130" s="14"/>
      <c r="G130" s="14"/>
      <c r="H130" s="14"/>
      <c r="I130" s="14"/>
      <c r="J130" s="14"/>
      <c r="K130" s="13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3"/>
      <c r="W130" s="13"/>
    </row>
    <row r="131">
      <c r="A131" s="14"/>
      <c r="B131" s="13"/>
      <c r="C131" s="14"/>
      <c r="D131" s="14"/>
      <c r="E131" s="14"/>
      <c r="F131" s="14"/>
      <c r="G131" s="14"/>
      <c r="H131" s="14"/>
      <c r="I131" s="14"/>
      <c r="J131" s="14"/>
      <c r="K131" s="13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3"/>
      <c r="W131" s="13"/>
    </row>
    <row r="132">
      <c r="A132" s="14"/>
      <c r="B132" s="13"/>
      <c r="C132" s="14"/>
      <c r="D132" s="14"/>
      <c r="E132" s="14"/>
      <c r="F132" s="14"/>
      <c r="G132" s="14"/>
      <c r="H132" s="14"/>
      <c r="I132" s="14"/>
      <c r="J132" s="14"/>
      <c r="K132" s="13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3"/>
      <c r="W132" s="13"/>
    </row>
    <row r="133">
      <c r="A133" s="14"/>
      <c r="B133" s="13"/>
      <c r="C133" s="14"/>
      <c r="D133" s="14"/>
      <c r="E133" s="14"/>
      <c r="F133" s="14"/>
      <c r="G133" s="14"/>
      <c r="H133" s="14"/>
      <c r="I133" s="14"/>
      <c r="J133" s="14"/>
      <c r="K133" s="13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3"/>
      <c r="W133" s="13"/>
    </row>
    <row r="134">
      <c r="A134" s="14"/>
      <c r="B134" s="13"/>
      <c r="C134" s="14"/>
      <c r="D134" s="14"/>
      <c r="E134" s="14"/>
      <c r="F134" s="14"/>
      <c r="G134" s="14"/>
      <c r="H134" s="14"/>
      <c r="I134" s="14"/>
      <c r="J134" s="14"/>
      <c r="K134" s="13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3"/>
      <c r="W134" s="13"/>
    </row>
    <row r="135">
      <c r="A135" s="14"/>
      <c r="B135" s="13"/>
      <c r="C135" s="14"/>
      <c r="D135" s="14"/>
      <c r="E135" s="14"/>
      <c r="F135" s="14"/>
      <c r="G135" s="14"/>
      <c r="H135" s="14"/>
      <c r="I135" s="14"/>
      <c r="J135" s="14"/>
      <c r="K135" s="13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3"/>
      <c r="W135" s="13"/>
    </row>
    <row r="136">
      <c r="A136" s="14"/>
      <c r="B136" s="13"/>
      <c r="C136" s="14"/>
      <c r="D136" s="14"/>
      <c r="E136" s="14"/>
      <c r="F136" s="14"/>
      <c r="G136" s="14"/>
      <c r="H136" s="14"/>
      <c r="I136" s="14"/>
      <c r="J136" s="14"/>
      <c r="K136" s="13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3"/>
      <c r="W136" s="13"/>
    </row>
    <row r="137">
      <c r="A137" s="14"/>
      <c r="B137" s="13"/>
      <c r="C137" s="14"/>
      <c r="D137" s="14"/>
      <c r="E137" s="14"/>
      <c r="F137" s="14"/>
      <c r="G137" s="14"/>
      <c r="H137" s="14"/>
      <c r="I137" s="14"/>
      <c r="J137" s="14"/>
      <c r="K137" s="13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3"/>
      <c r="W137" s="13"/>
    </row>
    <row r="138">
      <c r="A138" s="14"/>
      <c r="B138" s="13"/>
      <c r="C138" s="14"/>
      <c r="D138" s="14"/>
      <c r="E138" s="14"/>
      <c r="F138" s="14"/>
      <c r="G138" s="14"/>
      <c r="H138" s="14"/>
      <c r="I138" s="14"/>
      <c r="J138" s="14"/>
      <c r="K138" s="13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3"/>
      <c r="W138" s="13"/>
    </row>
    <row r="139">
      <c r="A139" s="14"/>
      <c r="B139" s="13"/>
      <c r="C139" s="14"/>
      <c r="D139" s="14"/>
      <c r="E139" s="14"/>
      <c r="F139" s="14"/>
      <c r="G139" s="14"/>
      <c r="H139" s="14"/>
      <c r="I139" s="14"/>
      <c r="J139" s="14"/>
      <c r="K139" s="13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3"/>
      <c r="W139" s="13"/>
    </row>
    <row r="140">
      <c r="A140" s="14"/>
      <c r="B140" s="13"/>
      <c r="C140" s="14"/>
      <c r="D140" s="14"/>
      <c r="E140" s="14"/>
      <c r="F140" s="14"/>
      <c r="G140" s="14"/>
      <c r="H140" s="14"/>
      <c r="I140" s="14"/>
      <c r="J140" s="14"/>
      <c r="K140" s="13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3"/>
      <c r="W140" s="13"/>
    </row>
    <row r="141">
      <c r="A141" s="14"/>
      <c r="B141" s="13"/>
      <c r="C141" s="14"/>
      <c r="D141" s="14"/>
      <c r="E141" s="14"/>
      <c r="F141" s="14"/>
      <c r="G141" s="14"/>
      <c r="H141" s="14"/>
      <c r="I141" s="14"/>
      <c r="J141" s="14"/>
      <c r="K141" s="13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3"/>
      <c r="W141" s="13"/>
    </row>
    <row r="142">
      <c r="A142" s="14"/>
      <c r="B142" s="13"/>
      <c r="C142" s="14"/>
      <c r="D142" s="14"/>
      <c r="E142" s="14"/>
      <c r="F142" s="14"/>
      <c r="G142" s="14"/>
      <c r="H142" s="14"/>
      <c r="I142" s="14"/>
      <c r="J142" s="14"/>
      <c r="K142" s="13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3"/>
      <c r="W142" s="13"/>
    </row>
    <row r="143">
      <c r="A143" s="14"/>
      <c r="B143" s="13"/>
      <c r="C143" s="14"/>
      <c r="D143" s="14"/>
      <c r="E143" s="14"/>
      <c r="F143" s="14"/>
      <c r="G143" s="14"/>
      <c r="H143" s="14"/>
      <c r="I143" s="14"/>
      <c r="J143" s="14"/>
      <c r="K143" s="13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3"/>
      <c r="W143" s="13"/>
    </row>
    <row r="144">
      <c r="A144" s="14"/>
      <c r="B144" s="13"/>
      <c r="C144" s="14"/>
      <c r="D144" s="14"/>
      <c r="E144" s="14"/>
      <c r="F144" s="14"/>
      <c r="G144" s="14"/>
      <c r="H144" s="14"/>
      <c r="I144" s="14"/>
      <c r="J144" s="14"/>
      <c r="K144" s="13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3"/>
      <c r="W144" s="13"/>
    </row>
    <row r="145">
      <c r="A145" s="14"/>
      <c r="B145" s="13"/>
      <c r="C145" s="14"/>
      <c r="D145" s="14"/>
      <c r="E145" s="14"/>
      <c r="F145" s="14"/>
      <c r="G145" s="14"/>
      <c r="H145" s="14"/>
      <c r="I145" s="14"/>
      <c r="J145" s="14"/>
      <c r="K145" s="13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3"/>
      <c r="W145" s="13"/>
    </row>
    <row r="146">
      <c r="A146" s="14"/>
      <c r="B146" s="13"/>
      <c r="C146" s="14"/>
      <c r="D146" s="14"/>
      <c r="E146" s="14"/>
      <c r="F146" s="14"/>
      <c r="G146" s="14"/>
      <c r="H146" s="14"/>
      <c r="I146" s="14"/>
      <c r="J146" s="14"/>
      <c r="K146" s="13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3"/>
      <c r="W146" s="13"/>
    </row>
    <row r="147">
      <c r="A147" s="14"/>
      <c r="B147" s="13"/>
      <c r="C147" s="14"/>
      <c r="D147" s="14"/>
      <c r="E147" s="14"/>
      <c r="F147" s="14"/>
      <c r="G147" s="14"/>
      <c r="H147" s="14"/>
      <c r="I147" s="14"/>
      <c r="J147" s="14"/>
      <c r="K147" s="13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3"/>
      <c r="W147" s="13"/>
    </row>
    <row r="148">
      <c r="A148" s="14"/>
      <c r="B148" s="13"/>
      <c r="C148" s="14"/>
      <c r="D148" s="14"/>
      <c r="E148" s="14"/>
      <c r="F148" s="14"/>
      <c r="G148" s="14"/>
      <c r="H148" s="14"/>
      <c r="I148" s="14"/>
      <c r="J148" s="14"/>
      <c r="K148" s="13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3"/>
      <c r="W148" s="13"/>
    </row>
    <row r="149">
      <c r="A149" s="14"/>
      <c r="B149" s="13"/>
      <c r="C149" s="14"/>
      <c r="D149" s="14"/>
      <c r="E149" s="14"/>
      <c r="F149" s="14"/>
      <c r="G149" s="14"/>
      <c r="H149" s="14"/>
      <c r="I149" s="14"/>
      <c r="J149" s="14"/>
      <c r="K149" s="13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3"/>
      <c r="W149" s="13"/>
    </row>
    <row r="150">
      <c r="A150" s="14"/>
      <c r="B150" s="13"/>
      <c r="C150" s="14"/>
      <c r="D150" s="14"/>
      <c r="E150" s="14"/>
      <c r="F150" s="14"/>
      <c r="G150" s="14"/>
      <c r="H150" s="14"/>
      <c r="I150" s="14"/>
      <c r="J150" s="14"/>
      <c r="K150" s="13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3"/>
      <c r="W150" s="13"/>
    </row>
    <row r="151">
      <c r="A151" s="14"/>
      <c r="B151" s="13"/>
      <c r="C151" s="14"/>
      <c r="D151" s="14"/>
      <c r="E151" s="14"/>
      <c r="F151" s="14"/>
      <c r="G151" s="14"/>
      <c r="H151" s="14"/>
      <c r="I151" s="14"/>
      <c r="J151" s="14"/>
      <c r="K151" s="13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3"/>
      <c r="W151" s="13"/>
    </row>
    <row r="152">
      <c r="A152" s="14"/>
      <c r="B152" s="13"/>
      <c r="C152" s="14"/>
      <c r="D152" s="14"/>
      <c r="E152" s="14"/>
      <c r="F152" s="14"/>
      <c r="G152" s="14"/>
      <c r="H152" s="14"/>
      <c r="I152" s="14"/>
      <c r="J152" s="14"/>
      <c r="K152" s="13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3"/>
      <c r="W152" s="13"/>
    </row>
    <row r="153">
      <c r="A153" s="14"/>
      <c r="B153" s="13"/>
      <c r="C153" s="14"/>
      <c r="D153" s="14"/>
      <c r="E153" s="14"/>
      <c r="F153" s="14"/>
      <c r="G153" s="14"/>
      <c r="H153" s="14"/>
      <c r="I153" s="14"/>
      <c r="J153" s="14"/>
      <c r="K153" s="13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3"/>
      <c r="W153" s="13"/>
    </row>
    <row r="154">
      <c r="A154" s="14"/>
      <c r="B154" s="13"/>
      <c r="C154" s="14"/>
      <c r="D154" s="14"/>
      <c r="E154" s="14"/>
      <c r="F154" s="14"/>
      <c r="G154" s="14"/>
      <c r="H154" s="14"/>
      <c r="I154" s="14"/>
      <c r="J154" s="14"/>
      <c r="K154" s="13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3"/>
      <c r="W154" s="13"/>
    </row>
    <row r="155">
      <c r="A155" s="14"/>
      <c r="B155" s="13"/>
      <c r="C155" s="14"/>
      <c r="D155" s="14"/>
      <c r="E155" s="14"/>
      <c r="F155" s="14"/>
      <c r="G155" s="14"/>
      <c r="H155" s="14"/>
      <c r="I155" s="14"/>
      <c r="J155" s="14"/>
      <c r="K155" s="13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3"/>
      <c r="W155" s="13"/>
    </row>
    <row r="156">
      <c r="A156" s="14"/>
      <c r="B156" s="13"/>
      <c r="C156" s="14"/>
      <c r="D156" s="14"/>
      <c r="E156" s="14"/>
      <c r="F156" s="14"/>
      <c r="G156" s="14"/>
      <c r="H156" s="14"/>
      <c r="I156" s="14"/>
      <c r="J156" s="14"/>
      <c r="K156" s="13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3"/>
      <c r="W156" s="13"/>
    </row>
    <row r="157">
      <c r="A157" s="14"/>
      <c r="B157" s="13"/>
      <c r="C157" s="14"/>
      <c r="D157" s="14"/>
      <c r="E157" s="14"/>
      <c r="F157" s="14"/>
      <c r="G157" s="14"/>
      <c r="H157" s="14"/>
      <c r="I157" s="14"/>
      <c r="J157" s="14"/>
      <c r="K157" s="13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3"/>
      <c r="W157" s="13"/>
    </row>
    <row r="158">
      <c r="A158" s="14"/>
      <c r="B158" s="13"/>
      <c r="C158" s="14"/>
      <c r="D158" s="14"/>
      <c r="E158" s="14"/>
      <c r="F158" s="14"/>
      <c r="G158" s="14"/>
      <c r="H158" s="14"/>
      <c r="I158" s="14"/>
      <c r="J158" s="14"/>
      <c r="K158" s="13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3"/>
      <c r="W158" s="13"/>
    </row>
    <row r="159">
      <c r="A159" s="14"/>
      <c r="B159" s="13"/>
      <c r="C159" s="14"/>
      <c r="D159" s="14"/>
      <c r="E159" s="14"/>
      <c r="F159" s="14"/>
      <c r="G159" s="14"/>
      <c r="H159" s="14"/>
      <c r="I159" s="14"/>
      <c r="J159" s="14"/>
      <c r="K159" s="13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3"/>
      <c r="W159" s="13"/>
    </row>
    <row r="160">
      <c r="A160" s="14"/>
      <c r="B160" s="13"/>
      <c r="C160" s="14"/>
      <c r="D160" s="14"/>
      <c r="E160" s="14"/>
      <c r="F160" s="14"/>
      <c r="G160" s="14"/>
      <c r="H160" s="14"/>
      <c r="I160" s="14"/>
      <c r="J160" s="14"/>
      <c r="K160" s="13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3"/>
      <c r="W160" s="13"/>
    </row>
    <row r="161">
      <c r="A161" s="14"/>
      <c r="B161" s="13"/>
      <c r="C161" s="14"/>
      <c r="D161" s="14"/>
      <c r="E161" s="14"/>
      <c r="F161" s="14"/>
      <c r="G161" s="14"/>
      <c r="H161" s="14"/>
      <c r="I161" s="14"/>
      <c r="J161" s="14"/>
      <c r="K161" s="13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3"/>
      <c r="W161" s="13"/>
    </row>
    <row r="162">
      <c r="A162" s="14"/>
      <c r="B162" s="13"/>
      <c r="C162" s="14"/>
      <c r="D162" s="14"/>
      <c r="E162" s="14"/>
      <c r="F162" s="14"/>
      <c r="G162" s="14"/>
      <c r="H162" s="14"/>
      <c r="I162" s="14"/>
      <c r="J162" s="14"/>
      <c r="K162" s="13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3"/>
      <c r="W162" s="13"/>
    </row>
    <row r="163">
      <c r="A163" s="14"/>
      <c r="B163" s="13"/>
      <c r="C163" s="14"/>
      <c r="D163" s="14"/>
      <c r="E163" s="14"/>
      <c r="F163" s="14"/>
      <c r="G163" s="14"/>
      <c r="H163" s="14"/>
      <c r="I163" s="14"/>
      <c r="J163" s="14"/>
      <c r="K163" s="13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3"/>
      <c r="W163" s="13"/>
    </row>
    <row r="164">
      <c r="A164" s="14"/>
      <c r="B164" s="13"/>
      <c r="C164" s="14"/>
      <c r="D164" s="14"/>
      <c r="E164" s="14"/>
      <c r="F164" s="14"/>
      <c r="G164" s="14"/>
      <c r="H164" s="14"/>
      <c r="I164" s="14"/>
      <c r="J164" s="14"/>
      <c r="K164" s="13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3"/>
      <c r="W164" s="13"/>
    </row>
    <row r="165">
      <c r="A165" s="14"/>
      <c r="B165" s="13"/>
      <c r="C165" s="14"/>
      <c r="D165" s="14"/>
      <c r="E165" s="14"/>
      <c r="F165" s="14"/>
      <c r="G165" s="14"/>
      <c r="H165" s="14"/>
      <c r="I165" s="14"/>
      <c r="J165" s="14"/>
      <c r="K165" s="13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3"/>
      <c r="W165" s="13"/>
    </row>
    <row r="166">
      <c r="A166" s="14"/>
      <c r="B166" s="13"/>
      <c r="C166" s="14"/>
      <c r="D166" s="14"/>
      <c r="E166" s="14"/>
      <c r="F166" s="14"/>
      <c r="G166" s="14"/>
      <c r="H166" s="14"/>
      <c r="I166" s="14"/>
      <c r="J166" s="14"/>
      <c r="K166" s="13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3"/>
      <c r="W166" s="13"/>
    </row>
    <row r="167">
      <c r="A167" s="14"/>
      <c r="B167" s="13"/>
      <c r="C167" s="14"/>
      <c r="D167" s="14"/>
      <c r="E167" s="14"/>
      <c r="F167" s="14"/>
      <c r="G167" s="14"/>
      <c r="H167" s="14"/>
      <c r="I167" s="14"/>
      <c r="J167" s="14"/>
      <c r="K167" s="13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3"/>
      <c r="W167" s="13"/>
    </row>
    <row r="168">
      <c r="A168" s="14"/>
      <c r="B168" s="13"/>
      <c r="C168" s="14"/>
      <c r="D168" s="14"/>
      <c r="E168" s="14"/>
      <c r="F168" s="14"/>
      <c r="G168" s="14"/>
      <c r="H168" s="14"/>
      <c r="I168" s="14"/>
      <c r="J168" s="14"/>
      <c r="K168" s="13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3"/>
      <c r="W168" s="13"/>
    </row>
    <row r="169">
      <c r="A169" s="14"/>
      <c r="B169" s="13"/>
      <c r="C169" s="14"/>
      <c r="D169" s="14"/>
      <c r="E169" s="14"/>
      <c r="F169" s="14"/>
      <c r="G169" s="14"/>
      <c r="H169" s="14"/>
      <c r="I169" s="14"/>
      <c r="J169" s="14"/>
      <c r="K169" s="13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3"/>
      <c r="W169" s="13"/>
    </row>
    <row r="170">
      <c r="A170" s="14"/>
      <c r="B170" s="13"/>
      <c r="C170" s="14"/>
      <c r="D170" s="14"/>
      <c r="E170" s="14"/>
      <c r="F170" s="14"/>
      <c r="G170" s="14"/>
      <c r="H170" s="14"/>
      <c r="I170" s="14"/>
      <c r="J170" s="14"/>
      <c r="K170" s="13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3"/>
      <c r="W170" s="13"/>
    </row>
    <row r="171">
      <c r="A171" s="14"/>
      <c r="B171" s="13"/>
      <c r="C171" s="14"/>
      <c r="D171" s="14"/>
      <c r="E171" s="14"/>
      <c r="F171" s="14"/>
      <c r="G171" s="14"/>
      <c r="H171" s="14"/>
      <c r="I171" s="14"/>
      <c r="J171" s="14"/>
      <c r="K171" s="13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3"/>
      <c r="W171" s="13"/>
    </row>
    <row r="172">
      <c r="A172" s="14"/>
      <c r="B172" s="13"/>
      <c r="C172" s="14"/>
      <c r="D172" s="14"/>
      <c r="E172" s="14"/>
      <c r="F172" s="14"/>
      <c r="G172" s="14"/>
      <c r="H172" s="14"/>
      <c r="I172" s="14"/>
      <c r="J172" s="14"/>
      <c r="K172" s="13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3"/>
      <c r="W172" s="13"/>
    </row>
    <row r="173">
      <c r="A173" s="14"/>
      <c r="B173" s="13"/>
      <c r="C173" s="14"/>
      <c r="D173" s="14"/>
      <c r="E173" s="14"/>
      <c r="F173" s="14"/>
      <c r="G173" s="14"/>
      <c r="H173" s="14"/>
      <c r="I173" s="14"/>
      <c r="J173" s="14"/>
      <c r="K173" s="13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3"/>
      <c r="W173" s="13"/>
    </row>
    <row r="174">
      <c r="A174" s="14"/>
      <c r="B174" s="13"/>
      <c r="C174" s="14"/>
      <c r="D174" s="14"/>
      <c r="E174" s="14"/>
      <c r="F174" s="14"/>
      <c r="G174" s="14"/>
      <c r="H174" s="14"/>
      <c r="I174" s="14"/>
      <c r="J174" s="14"/>
      <c r="K174" s="13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3"/>
      <c r="W174" s="13"/>
    </row>
    <row r="175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3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3"/>
      <c r="W175" s="13"/>
    </row>
    <row r="176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3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3"/>
      <c r="W176" s="13"/>
    </row>
    <row r="177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3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3"/>
      <c r="W177" s="13"/>
    </row>
    <row r="178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3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3"/>
      <c r="W178" s="13"/>
    </row>
    <row r="179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3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3"/>
      <c r="W179" s="13"/>
    </row>
    <row r="180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3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3"/>
      <c r="W180" s="13"/>
    </row>
    <row r="18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3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3"/>
      <c r="W181" s="13"/>
    </row>
    <row r="182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3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3"/>
      <c r="W182" s="13"/>
    </row>
    <row r="183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3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3"/>
      <c r="W183" s="13"/>
    </row>
    <row r="184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3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3"/>
      <c r="W184" s="13"/>
    </row>
    <row r="185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3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3"/>
      <c r="W185" s="13"/>
    </row>
    <row r="186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3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3"/>
      <c r="W186" s="13"/>
    </row>
    <row r="187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3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3"/>
      <c r="W187" s="13"/>
    </row>
    <row r="188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3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3"/>
      <c r="W188" s="13"/>
    </row>
    <row r="189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3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3"/>
      <c r="W189" s="13"/>
    </row>
    <row r="190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3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3"/>
      <c r="W190" s="13"/>
    </row>
    <row r="19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3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3"/>
      <c r="W191" s="13"/>
    </row>
    <row r="192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3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3"/>
      <c r="W192" s="13"/>
    </row>
    <row r="193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3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3"/>
      <c r="W193" s="13"/>
    </row>
    <row r="194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3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3"/>
      <c r="W194" s="13"/>
    </row>
    <row r="195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3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3"/>
      <c r="W195" s="13"/>
    </row>
    <row r="196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3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3"/>
      <c r="W196" s="13"/>
    </row>
    <row r="197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3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3"/>
      <c r="W197" s="13"/>
    </row>
    <row r="198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3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3"/>
      <c r="W198" s="13"/>
    </row>
    <row r="199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3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3"/>
      <c r="W199" s="13"/>
    </row>
    <row r="200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3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3"/>
      <c r="W200" s="13"/>
    </row>
    <row r="20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3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3"/>
      <c r="W201" s="13"/>
    </row>
    <row r="202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3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3"/>
      <c r="W202" s="13"/>
    </row>
    <row r="203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3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3"/>
      <c r="W203" s="13"/>
    </row>
    <row r="204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3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3"/>
      <c r="W204" s="13"/>
    </row>
    <row r="205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3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3"/>
      <c r="W205" s="13"/>
    </row>
    <row r="206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3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3"/>
      <c r="W206" s="13"/>
    </row>
    <row r="207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3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3"/>
      <c r="W207" s="13"/>
    </row>
    <row r="208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3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3"/>
      <c r="W208" s="13"/>
    </row>
    <row r="209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3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3"/>
      <c r="W209" s="13"/>
    </row>
    <row r="210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3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3"/>
      <c r="W210" s="13"/>
    </row>
    <row r="21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3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3"/>
      <c r="W211" s="13"/>
    </row>
    <row r="212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3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3"/>
      <c r="W212" s="13"/>
    </row>
    <row r="213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3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3"/>
      <c r="W213" s="13"/>
    </row>
    <row r="214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3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3"/>
      <c r="W214" s="13"/>
    </row>
    <row r="215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3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3"/>
      <c r="W215" s="13"/>
    </row>
    <row r="216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3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3"/>
      <c r="W216" s="13"/>
    </row>
    <row r="217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3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3"/>
      <c r="W217" s="13"/>
    </row>
    <row r="218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3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3"/>
      <c r="W218" s="13"/>
    </row>
    <row r="219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3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3"/>
      <c r="W219" s="13"/>
    </row>
    <row r="220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3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3"/>
      <c r="W220" s="13"/>
    </row>
    <row r="22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3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3"/>
      <c r="W221" s="13"/>
    </row>
    <row r="222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3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3"/>
      <c r="W222" s="13"/>
    </row>
    <row r="223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3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3"/>
      <c r="W223" s="13"/>
    </row>
    <row r="224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3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3"/>
      <c r="W224" s="13"/>
    </row>
    <row r="225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3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3"/>
      <c r="W225" s="13"/>
    </row>
    <row r="226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3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3"/>
      <c r="W226" s="13"/>
    </row>
    <row r="227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3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3"/>
      <c r="W227" s="13"/>
    </row>
    <row r="228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3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3"/>
      <c r="W228" s="13"/>
    </row>
    <row r="229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3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3"/>
      <c r="W229" s="13"/>
    </row>
    <row r="230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3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3"/>
      <c r="W230" s="13"/>
    </row>
    <row r="23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3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3"/>
      <c r="W231" s="13"/>
    </row>
    <row r="232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3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3"/>
      <c r="W232" s="13"/>
    </row>
    <row r="233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3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3"/>
      <c r="W233" s="13"/>
    </row>
    <row r="234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3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3"/>
      <c r="W234" s="13"/>
    </row>
    <row r="235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3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3"/>
      <c r="W235" s="13"/>
    </row>
    <row r="236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3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3"/>
      <c r="W236" s="13"/>
    </row>
    <row r="237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3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3"/>
      <c r="W237" s="13"/>
    </row>
    <row r="238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3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3"/>
      <c r="W238" s="13"/>
    </row>
    <row r="239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3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3"/>
      <c r="W239" s="13"/>
    </row>
    <row r="240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3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3"/>
      <c r="W240" s="13"/>
    </row>
    <row r="24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3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3"/>
      <c r="W241" s="13"/>
    </row>
    <row r="242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3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3"/>
      <c r="W242" s="13"/>
    </row>
    <row r="243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3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3"/>
      <c r="W243" s="13"/>
    </row>
    <row r="244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3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3"/>
      <c r="W244" s="13"/>
    </row>
    <row r="245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3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3"/>
      <c r="W245" s="13"/>
    </row>
    <row r="246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3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3"/>
      <c r="W246" s="13"/>
    </row>
    <row r="247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3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3"/>
      <c r="W247" s="13"/>
    </row>
    <row r="248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3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3"/>
      <c r="W248" s="13"/>
    </row>
    <row r="249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3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3"/>
      <c r="W249" s="13"/>
    </row>
    <row r="250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3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3"/>
      <c r="W250" s="13"/>
    </row>
    <row r="25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3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3"/>
      <c r="W251" s="13"/>
    </row>
    <row r="252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3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3"/>
      <c r="W252" s="13"/>
    </row>
    <row r="253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3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3"/>
      <c r="W253" s="13"/>
    </row>
    <row r="254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3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3"/>
      <c r="W254" s="13"/>
    </row>
    <row r="255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3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3"/>
      <c r="W255" s="13"/>
    </row>
    <row r="256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3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3"/>
      <c r="W256" s="13"/>
    </row>
    <row r="257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3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3"/>
      <c r="W257" s="13"/>
    </row>
    <row r="258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3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3"/>
      <c r="W258" s="13"/>
    </row>
    <row r="259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3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3"/>
      <c r="W259" s="13"/>
    </row>
    <row r="260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3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3"/>
      <c r="W260" s="13"/>
    </row>
    <row r="26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3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3"/>
      <c r="W261" s="13"/>
    </row>
    <row r="262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3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3"/>
      <c r="W262" s="13"/>
    </row>
    <row r="263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3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3"/>
      <c r="W263" s="13"/>
    </row>
    <row r="264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3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3"/>
      <c r="W264" s="13"/>
    </row>
    <row r="265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3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3"/>
      <c r="W265" s="13"/>
    </row>
    <row r="266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3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3"/>
      <c r="W266" s="13"/>
    </row>
    <row r="267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3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3"/>
      <c r="W267" s="13"/>
    </row>
    <row r="268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3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3"/>
      <c r="W268" s="13"/>
    </row>
    <row r="269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3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3"/>
      <c r="W269" s="13"/>
    </row>
    <row r="270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3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3"/>
      <c r="W270" s="13"/>
    </row>
    <row r="27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3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3"/>
      <c r="W271" s="13"/>
    </row>
    <row r="272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3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3"/>
      <c r="W272" s="13"/>
    </row>
    <row r="273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3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3"/>
      <c r="W273" s="13"/>
    </row>
    <row r="274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3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3"/>
      <c r="W274" s="13"/>
    </row>
    <row r="275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3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3"/>
      <c r="W275" s="13"/>
    </row>
    <row r="276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3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3"/>
      <c r="W276" s="13"/>
    </row>
    <row r="277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3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3"/>
      <c r="W277" s="13"/>
    </row>
    <row r="278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3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3"/>
      <c r="W278" s="13"/>
    </row>
    <row r="279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3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3"/>
      <c r="W279" s="13"/>
    </row>
    <row r="280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3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3"/>
      <c r="W280" s="13"/>
    </row>
    <row r="28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3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3"/>
      <c r="W281" s="13"/>
    </row>
    <row r="282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3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3"/>
      <c r="W282" s="13"/>
    </row>
    <row r="283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3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3"/>
      <c r="W283" s="13"/>
    </row>
    <row r="284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3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3"/>
      <c r="W284" s="13"/>
    </row>
    <row r="285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3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3"/>
      <c r="W285" s="13"/>
    </row>
    <row r="286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3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3"/>
      <c r="W286" s="13"/>
    </row>
    <row r="287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3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3"/>
      <c r="W287" s="13"/>
    </row>
    <row r="288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3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3"/>
      <c r="W288" s="13"/>
    </row>
    <row r="289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3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3"/>
      <c r="W289" s="13"/>
    </row>
    <row r="290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3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3"/>
      <c r="W290" s="13"/>
    </row>
    <row r="29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3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3"/>
      <c r="W291" s="13"/>
    </row>
    <row r="292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3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3"/>
      <c r="W292" s="13"/>
    </row>
    <row r="293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3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3"/>
      <c r="W293" s="13"/>
    </row>
    <row r="294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3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3"/>
      <c r="W294" s="13"/>
    </row>
    <row r="295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3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3"/>
      <c r="W295" s="13"/>
    </row>
    <row r="296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3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3"/>
      <c r="W296" s="13"/>
    </row>
    <row r="297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3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3"/>
      <c r="W297" s="13"/>
    </row>
    <row r="298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3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3"/>
      <c r="W298" s="13"/>
    </row>
    <row r="299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3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3"/>
      <c r="W299" s="13"/>
    </row>
    <row r="300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3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3"/>
      <c r="W300" s="13"/>
    </row>
    <row r="30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3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3"/>
      <c r="W301" s="13"/>
    </row>
    <row r="302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3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3"/>
      <c r="W302" s="13"/>
    </row>
    <row r="303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3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3"/>
      <c r="W303" s="13"/>
    </row>
    <row r="304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3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3"/>
      <c r="W304" s="13"/>
    </row>
    <row r="305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3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3"/>
      <c r="W305" s="13"/>
    </row>
    <row r="306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3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3"/>
      <c r="W306" s="13"/>
    </row>
    <row r="307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3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3"/>
      <c r="W307" s="13"/>
    </row>
    <row r="308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3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3"/>
      <c r="W308" s="13"/>
    </row>
    <row r="309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3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3"/>
      <c r="W309" s="13"/>
    </row>
    <row r="310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3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3"/>
      <c r="W310" s="13"/>
    </row>
    <row r="31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3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3"/>
      <c r="W311" s="13"/>
    </row>
    <row r="312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3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3"/>
      <c r="W312" s="13"/>
    </row>
    <row r="313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3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3"/>
      <c r="W313" s="13"/>
    </row>
    <row r="314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3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3"/>
      <c r="W314" s="13"/>
    </row>
    <row r="315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3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3"/>
      <c r="W315" s="13"/>
    </row>
    <row r="316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3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3"/>
      <c r="W316" s="13"/>
    </row>
    <row r="317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3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3"/>
      <c r="W317" s="13"/>
    </row>
    <row r="318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3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3"/>
      <c r="W318" s="13"/>
    </row>
    <row r="319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3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3"/>
      <c r="W319" s="13"/>
    </row>
    <row r="320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3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3"/>
      <c r="W320" s="13"/>
    </row>
    <row r="32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3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3"/>
      <c r="W321" s="13"/>
    </row>
    <row r="322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3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3"/>
      <c r="W322" s="13"/>
    </row>
    <row r="323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3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3"/>
      <c r="W323" s="13"/>
    </row>
    <row r="324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3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3"/>
      <c r="W324" s="13"/>
    </row>
    <row r="325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3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3"/>
      <c r="W325" s="13"/>
    </row>
    <row r="326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3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3"/>
      <c r="W326" s="13"/>
    </row>
    <row r="327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3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3"/>
      <c r="W327" s="13"/>
    </row>
    <row r="328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3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3"/>
      <c r="W328" s="13"/>
    </row>
    <row r="329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3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3"/>
      <c r="W329" s="13"/>
    </row>
    <row r="330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3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3"/>
      <c r="W330" s="13"/>
    </row>
    <row r="33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3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3"/>
      <c r="W331" s="13"/>
    </row>
    <row r="332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3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3"/>
      <c r="W332" s="13"/>
    </row>
    <row r="333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3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3"/>
      <c r="W333" s="13"/>
    </row>
    <row r="334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3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3"/>
      <c r="W334" s="13"/>
    </row>
    <row r="335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3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3"/>
      <c r="W335" s="13"/>
    </row>
    <row r="336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3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3"/>
      <c r="W336" s="13"/>
    </row>
    <row r="337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3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3"/>
      <c r="W337" s="13"/>
    </row>
    <row r="338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3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3"/>
      <c r="W338" s="13"/>
    </row>
    <row r="339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3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3"/>
      <c r="W339" s="13"/>
    </row>
    <row r="340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3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3"/>
      <c r="W340" s="13"/>
    </row>
    <row r="34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3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3"/>
      <c r="W341" s="13"/>
    </row>
    <row r="342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3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3"/>
      <c r="W342" s="13"/>
    </row>
    <row r="343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3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3"/>
      <c r="W343" s="13"/>
    </row>
    <row r="344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3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3"/>
      <c r="W344" s="13"/>
    </row>
    <row r="345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3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3"/>
      <c r="W345" s="13"/>
    </row>
    <row r="346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3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3"/>
      <c r="W346" s="13"/>
    </row>
    <row r="347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3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3"/>
      <c r="W347" s="13"/>
    </row>
    <row r="348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3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3"/>
      <c r="W348" s="13"/>
    </row>
    <row r="349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3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3"/>
      <c r="W349" s="13"/>
    </row>
    <row r="350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3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3"/>
      <c r="W350" s="13"/>
    </row>
    <row r="35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3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3"/>
      <c r="W351" s="13"/>
    </row>
    <row r="352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3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3"/>
      <c r="W352" s="13"/>
    </row>
    <row r="353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3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3"/>
      <c r="W353" s="13"/>
    </row>
    <row r="354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3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3"/>
      <c r="W354" s="13"/>
    </row>
    <row r="355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3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3"/>
      <c r="W355" s="13"/>
    </row>
    <row r="356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3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3"/>
      <c r="W356" s="13"/>
    </row>
    <row r="357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3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3"/>
      <c r="W357" s="13"/>
    </row>
    <row r="358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3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3"/>
      <c r="W358" s="13"/>
    </row>
    <row r="359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3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3"/>
      <c r="W359" s="13"/>
    </row>
    <row r="360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3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3"/>
      <c r="W360" s="13"/>
    </row>
    <row r="36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3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3"/>
      <c r="W361" s="13"/>
    </row>
    <row r="362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3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3"/>
      <c r="W362" s="13"/>
    </row>
    <row r="363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3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3"/>
      <c r="W363" s="13"/>
    </row>
    <row r="364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3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3"/>
      <c r="W364" s="13"/>
    </row>
    <row r="365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3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3"/>
      <c r="W365" s="13"/>
    </row>
    <row r="366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3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3"/>
      <c r="W366" s="13"/>
    </row>
    <row r="367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3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3"/>
      <c r="W367" s="13"/>
    </row>
    <row r="368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3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3"/>
      <c r="W368" s="13"/>
    </row>
    <row r="369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3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3"/>
      <c r="W369" s="13"/>
    </row>
    <row r="370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3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3"/>
      <c r="W370" s="13"/>
    </row>
    <row r="37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3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3"/>
      <c r="W371" s="13"/>
    </row>
    <row r="372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3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3"/>
      <c r="W372" s="13"/>
    </row>
    <row r="373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3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3"/>
      <c r="W373" s="13"/>
    </row>
    <row r="374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3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3"/>
      <c r="W374" s="13"/>
    </row>
    <row r="375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3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3"/>
      <c r="W375" s="13"/>
    </row>
    <row r="376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3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3"/>
      <c r="W376" s="13"/>
    </row>
    <row r="377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3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3"/>
      <c r="W377" s="13"/>
    </row>
    <row r="378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3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3"/>
      <c r="W378" s="13"/>
    </row>
    <row r="379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3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3"/>
      <c r="W379" s="13"/>
    </row>
    <row r="380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3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3"/>
      <c r="W380" s="13"/>
    </row>
    <row r="38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3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3"/>
      <c r="W381" s="13"/>
    </row>
    <row r="382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3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3"/>
      <c r="W382" s="13"/>
    </row>
    <row r="383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3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3"/>
      <c r="W383" s="13"/>
    </row>
    <row r="384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3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3"/>
      <c r="W384" s="13"/>
    </row>
    <row r="385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3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3"/>
      <c r="W385" s="13"/>
    </row>
    <row r="386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3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3"/>
      <c r="W386" s="13"/>
    </row>
    <row r="387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3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3"/>
      <c r="W387" s="13"/>
    </row>
    <row r="388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3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3"/>
      <c r="W388" s="13"/>
    </row>
    <row r="389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3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3"/>
      <c r="W389" s="13"/>
    </row>
    <row r="390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3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3"/>
      <c r="W390" s="13"/>
    </row>
    <row r="39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3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3"/>
      <c r="W391" s="13"/>
    </row>
    <row r="392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3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3"/>
      <c r="W392" s="13"/>
    </row>
    <row r="393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3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3"/>
      <c r="W393" s="13"/>
    </row>
    <row r="394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3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3"/>
      <c r="W394" s="13"/>
    </row>
    <row r="395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3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3"/>
      <c r="W395" s="13"/>
    </row>
    <row r="396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3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3"/>
      <c r="W396" s="13"/>
    </row>
    <row r="397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3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3"/>
      <c r="W397" s="13"/>
    </row>
    <row r="398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3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3"/>
      <c r="W398" s="13"/>
    </row>
    <row r="399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3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3"/>
      <c r="W399" s="13"/>
    </row>
    <row r="400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3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3"/>
      <c r="W400" s="13"/>
    </row>
    <row r="40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3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3"/>
      <c r="W401" s="13"/>
    </row>
    <row r="402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3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3"/>
      <c r="W402" s="13"/>
    </row>
    <row r="403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3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3"/>
      <c r="W403" s="13"/>
    </row>
    <row r="404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3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3"/>
      <c r="W404" s="13"/>
    </row>
    <row r="405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3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3"/>
      <c r="W405" s="13"/>
    </row>
    <row r="406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3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3"/>
      <c r="W406" s="13"/>
    </row>
    <row r="407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3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3"/>
      <c r="W407" s="13"/>
    </row>
    <row r="408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3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3"/>
      <c r="W408" s="13"/>
    </row>
    <row r="409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3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3"/>
      <c r="W409" s="13"/>
    </row>
    <row r="410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3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3"/>
      <c r="W410" s="13"/>
    </row>
    <row r="41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3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3"/>
      <c r="W411" s="13"/>
    </row>
    <row r="412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3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3"/>
      <c r="W412" s="13"/>
    </row>
    <row r="413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3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3"/>
      <c r="W413" s="13"/>
    </row>
    <row r="414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3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3"/>
      <c r="W414" s="13"/>
    </row>
    <row r="415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3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3"/>
      <c r="W415" s="13"/>
    </row>
    <row r="416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3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3"/>
      <c r="W416" s="13"/>
    </row>
    <row r="417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3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3"/>
      <c r="W417" s="13"/>
    </row>
    <row r="418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3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3"/>
      <c r="W418" s="13"/>
    </row>
    <row r="419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3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3"/>
      <c r="W419" s="13"/>
    </row>
    <row r="420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3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3"/>
      <c r="W420" s="13"/>
    </row>
    <row r="42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3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3"/>
      <c r="W421" s="13"/>
    </row>
    <row r="422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3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3"/>
      <c r="W422" s="13"/>
    </row>
    <row r="423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3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3"/>
      <c r="W423" s="13"/>
    </row>
    <row r="424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3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3"/>
      <c r="W424" s="13"/>
    </row>
    <row r="425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3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3"/>
      <c r="W425" s="13"/>
    </row>
    <row r="426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3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3"/>
      <c r="W426" s="13"/>
    </row>
    <row r="427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3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3"/>
      <c r="W427" s="13"/>
    </row>
    <row r="428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3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3"/>
      <c r="W428" s="13"/>
    </row>
    <row r="429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3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3"/>
      <c r="W429" s="13"/>
    </row>
    <row r="430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3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3"/>
      <c r="W430" s="13"/>
    </row>
    <row r="43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3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3"/>
      <c r="W431" s="13"/>
    </row>
    <row r="432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3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3"/>
      <c r="W432" s="13"/>
    </row>
    <row r="433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3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3"/>
      <c r="W433" s="13"/>
    </row>
    <row r="434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3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3"/>
      <c r="W434" s="13"/>
    </row>
    <row r="435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3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3"/>
      <c r="W435" s="13"/>
    </row>
    <row r="436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3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3"/>
      <c r="W436" s="13"/>
    </row>
    <row r="437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3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3"/>
      <c r="W437" s="13"/>
    </row>
    <row r="438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3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3"/>
      <c r="W438" s="13"/>
    </row>
    <row r="439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3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3"/>
      <c r="W439" s="13"/>
    </row>
    <row r="440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3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3"/>
      <c r="W440" s="13"/>
    </row>
    <row r="44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3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3"/>
      <c r="W441" s="13"/>
    </row>
    <row r="442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3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3"/>
      <c r="W442" s="13"/>
    </row>
    <row r="443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3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3"/>
      <c r="W443" s="13"/>
    </row>
    <row r="444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3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3"/>
      <c r="W444" s="13"/>
    </row>
    <row r="445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3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3"/>
      <c r="W445" s="13"/>
    </row>
    <row r="446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3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3"/>
      <c r="W446" s="13"/>
    </row>
    <row r="447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3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3"/>
      <c r="W447" s="13"/>
    </row>
    <row r="448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3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3"/>
      <c r="W448" s="13"/>
    </row>
    <row r="449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3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3"/>
      <c r="W449" s="13"/>
    </row>
    <row r="450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3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3"/>
      <c r="W450" s="13"/>
    </row>
    <row r="45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3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3"/>
      <c r="W451" s="13"/>
    </row>
    <row r="452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3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3"/>
      <c r="W452" s="13"/>
    </row>
    <row r="453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3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3"/>
      <c r="W453" s="13"/>
    </row>
    <row r="454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3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3"/>
      <c r="W454" s="13"/>
    </row>
    <row r="455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3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3"/>
      <c r="W455" s="13"/>
    </row>
    <row r="456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3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3"/>
      <c r="W456" s="13"/>
    </row>
    <row r="457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3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3"/>
      <c r="W457" s="13"/>
    </row>
    <row r="458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3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3"/>
      <c r="W458" s="13"/>
    </row>
    <row r="459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3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3"/>
      <c r="W459" s="13"/>
    </row>
    <row r="460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3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3"/>
      <c r="W460" s="13"/>
    </row>
    <row r="46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3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3"/>
      <c r="W461" s="13"/>
    </row>
    <row r="462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3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3"/>
      <c r="W462" s="13"/>
    </row>
    <row r="463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3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3"/>
      <c r="W463" s="13"/>
    </row>
    <row r="464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3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3"/>
      <c r="W464" s="13"/>
    </row>
    <row r="465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3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3"/>
      <c r="W465" s="13"/>
    </row>
    <row r="466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3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3"/>
      <c r="W466" s="13"/>
    </row>
    <row r="467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3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3"/>
      <c r="W467" s="13"/>
    </row>
    <row r="468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3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3"/>
      <c r="W468" s="13"/>
    </row>
    <row r="469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3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3"/>
      <c r="W469" s="13"/>
    </row>
    <row r="470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3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3"/>
      <c r="W470" s="13"/>
    </row>
    <row r="47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3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3"/>
      <c r="W471" s="13"/>
    </row>
    <row r="472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3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3"/>
      <c r="W472" s="13"/>
    </row>
    <row r="473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3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3"/>
      <c r="W473" s="13"/>
    </row>
    <row r="474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3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3"/>
      <c r="W474" s="13"/>
    </row>
    <row r="475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3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3"/>
      <c r="W475" s="13"/>
    </row>
    <row r="476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3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3"/>
      <c r="W476" s="13"/>
    </row>
    <row r="477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3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3"/>
      <c r="W477" s="13"/>
    </row>
    <row r="478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3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3"/>
      <c r="W478" s="13"/>
    </row>
    <row r="479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3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3"/>
      <c r="W479" s="13"/>
    </row>
    <row r="480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3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3"/>
      <c r="W480" s="13"/>
    </row>
    <row r="48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3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3"/>
      <c r="W481" s="13"/>
    </row>
    <row r="482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3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3"/>
      <c r="W482" s="13"/>
    </row>
    <row r="483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3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3"/>
      <c r="W483" s="13"/>
    </row>
    <row r="484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3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3"/>
      <c r="W484" s="13"/>
    </row>
    <row r="485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3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3"/>
      <c r="W485" s="13"/>
    </row>
    <row r="486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3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3"/>
      <c r="W486" s="13"/>
    </row>
    <row r="487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3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3"/>
      <c r="W487" s="13"/>
    </row>
    <row r="488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3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3"/>
      <c r="W488" s="13"/>
    </row>
    <row r="489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3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3"/>
      <c r="W489" s="13"/>
    </row>
    <row r="490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3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3"/>
      <c r="W490" s="13"/>
    </row>
    <row r="49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3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3"/>
      <c r="W491" s="13"/>
    </row>
    <row r="492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3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3"/>
      <c r="W492" s="13"/>
    </row>
    <row r="493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3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3"/>
      <c r="W493" s="13"/>
    </row>
    <row r="494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3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3"/>
      <c r="W494" s="13"/>
    </row>
    <row r="495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3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3"/>
      <c r="W495" s="13"/>
    </row>
    <row r="496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3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3"/>
      <c r="W496" s="13"/>
    </row>
    <row r="497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3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3"/>
      <c r="W497" s="13"/>
    </row>
    <row r="498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3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3"/>
      <c r="W498" s="13"/>
    </row>
    <row r="499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3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3"/>
      <c r="W499" s="13"/>
    </row>
    <row r="500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3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3"/>
      <c r="W500" s="13"/>
    </row>
    <row r="50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3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3"/>
      <c r="W501" s="13"/>
    </row>
    <row r="502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3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3"/>
      <c r="W502" s="13"/>
    </row>
    <row r="503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3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3"/>
      <c r="W503" s="13"/>
    </row>
    <row r="504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3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3"/>
      <c r="W504" s="13"/>
    </row>
    <row r="505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3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3"/>
      <c r="W505" s="13"/>
    </row>
    <row r="506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3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3"/>
      <c r="W506" s="13"/>
    </row>
    <row r="507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3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3"/>
      <c r="W507" s="13"/>
    </row>
    <row r="508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3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3"/>
      <c r="W508" s="13"/>
    </row>
    <row r="509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3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3"/>
      <c r="W509" s="13"/>
    </row>
    <row r="510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3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3"/>
      <c r="W510" s="13"/>
    </row>
    <row r="51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3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3"/>
      <c r="W511" s="13"/>
    </row>
    <row r="512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3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3"/>
      <c r="W512" s="13"/>
    </row>
    <row r="513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3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3"/>
      <c r="W513" s="13"/>
    </row>
    <row r="514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3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3"/>
      <c r="W514" s="13"/>
    </row>
    <row r="515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3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3"/>
      <c r="W515" s="13"/>
    </row>
    <row r="516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3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3"/>
      <c r="W516" s="13"/>
    </row>
    <row r="517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3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3"/>
      <c r="W517" s="13"/>
    </row>
    <row r="518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3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3"/>
      <c r="W518" s="13"/>
    </row>
    <row r="519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3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3"/>
      <c r="W519" s="13"/>
    </row>
    <row r="520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3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3"/>
      <c r="W520" s="13"/>
    </row>
    <row r="52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3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3"/>
      <c r="W521" s="13"/>
    </row>
    <row r="522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3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3"/>
      <c r="W522" s="13"/>
    </row>
    <row r="523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3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3"/>
      <c r="W523" s="13"/>
    </row>
    <row r="524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3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3"/>
      <c r="W524" s="13"/>
    </row>
    <row r="525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3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3"/>
      <c r="W525" s="13"/>
    </row>
    <row r="526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3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3"/>
      <c r="W526" s="13"/>
    </row>
    <row r="527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3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3"/>
      <c r="W527" s="13"/>
    </row>
    <row r="528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3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3"/>
      <c r="W528" s="13"/>
    </row>
    <row r="529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3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3"/>
      <c r="W529" s="13"/>
    </row>
    <row r="530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3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3"/>
      <c r="W530" s="13"/>
    </row>
    <row r="53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3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3"/>
      <c r="W531" s="13"/>
    </row>
    <row r="532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3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3"/>
      <c r="W532" s="13"/>
    </row>
    <row r="533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3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3"/>
      <c r="W533" s="13"/>
    </row>
    <row r="534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3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3"/>
      <c r="W534" s="13"/>
    </row>
    <row r="535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3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3"/>
      <c r="W535" s="13"/>
    </row>
    <row r="536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3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3"/>
      <c r="W536" s="13"/>
    </row>
    <row r="537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3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3"/>
      <c r="W537" s="13"/>
    </row>
    <row r="538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3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3"/>
      <c r="W538" s="13"/>
    </row>
    <row r="539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3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3"/>
      <c r="W539" s="13"/>
    </row>
    <row r="540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3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3"/>
      <c r="W540" s="13"/>
    </row>
    <row r="54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3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3"/>
      <c r="W541" s="13"/>
    </row>
    <row r="542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3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3"/>
      <c r="W542" s="13"/>
    </row>
    <row r="543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3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3"/>
      <c r="W543" s="13"/>
    </row>
    <row r="544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3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3"/>
      <c r="W544" s="13"/>
    </row>
    <row r="545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3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3"/>
      <c r="W545" s="13"/>
    </row>
    <row r="546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3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3"/>
      <c r="W546" s="13"/>
    </row>
    <row r="547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3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3"/>
      <c r="W547" s="13"/>
    </row>
    <row r="548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3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3"/>
      <c r="W548" s="13"/>
    </row>
    <row r="549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3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3"/>
      <c r="W549" s="13"/>
    </row>
    <row r="550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3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3"/>
      <c r="W550" s="13"/>
    </row>
    <row r="55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3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3"/>
      <c r="W551" s="13"/>
    </row>
    <row r="552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3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3"/>
      <c r="W552" s="13"/>
    </row>
    <row r="553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3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3"/>
      <c r="W553" s="13"/>
    </row>
    <row r="554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3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3"/>
      <c r="W554" s="13"/>
    </row>
    <row r="555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3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3"/>
      <c r="W555" s="13"/>
    </row>
    <row r="556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3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3"/>
      <c r="W556" s="13"/>
    </row>
    <row r="557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3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3"/>
      <c r="W557" s="13"/>
    </row>
    <row r="558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3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3"/>
      <c r="W558" s="13"/>
    </row>
    <row r="559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3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3"/>
      <c r="W559" s="13"/>
    </row>
    <row r="560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3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3"/>
      <c r="W560" s="13"/>
    </row>
    <row r="56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3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3"/>
      <c r="W561" s="13"/>
    </row>
    <row r="562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3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3"/>
      <c r="W562" s="13"/>
    </row>
    <row r="563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3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3"/>
      <c r="W563" s="13"/>
    </row>
    <row r="564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3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3"/>
      <c r="W564" s="13"/>
    </row>
    <row r="565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3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3"/>
      <c r="W565" s="13"/>
    </row>
    <row r="566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3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3"/>
      <c r="W566" s="13"/>
    </row>
    <row r="567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3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3"/>
      <c r="W567" s="13"/>
    </row>
    <row r="568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3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3"/>
      <c r="W568" s="13"/>
    </row>
    <row r="569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3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3"/>
      <c r="W569" s="13"/>
    </row>
    <row r="570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3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3"/>
      <c r="W570" s="13"/>
    </row>
    <row r="57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3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3"/>
      <c r="W571" s="13"/>
    </row>
    <row r="572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3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3"/>
      <c r="W572" s="13"/>
    </row>
    <row r="573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3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3"/>
      <c r="W573" s="13"/>
    </row>
    <row r="574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3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3"/>
      <c r="W574" s="13"/>
    </row>
    <row r="575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3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3"/>
      <c r="W575" s="13"/>
    </row>
    <row r="576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3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3"/>
      <c r="W576" s="13"/>
    </row>
    <row r="577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3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3"/>
      <c r="W577" s="13"/>
    </row>
    <row r="578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3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3"/>
      <c r="W578" s="13"/>
    </row>
    <row r="579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3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3"/>
      <c r="W579" s="13"/>
    </row>
    <row r="580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3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3"/>
      <c r="W580" s="13"/>
    </row>
    <row r="58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3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3"/>
      <c r="W581" s="13"/>
    </row>
    <row r="582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3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3"/>
      <c r="W582" s="13"/>
    </row>
    <row r="583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3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3"/>
      <c r="W583" s="13"/>
    </row>
    <row r="584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3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3"/>
      <c r="W584" s="13"/>
    </row>
    <row r="585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3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3"/>
      <c r="W585" s="13"/>
    </row>
    <row r="586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3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3"/>
      <c r="W586" s="13"/>
    </row>
    <row r="587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3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3"/>
      <c r="W587" s="13"/>
    </row>
    <row r="588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3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3"/>
      <c r="W588" s="13"/>
    </row>
    <row r="589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3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3"/>
      <c r="W589" s="13"/>
    </row>
    <row r="590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3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3"/>
      <c r="W590" s="13"/>
    </row>
    <row r="59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3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3"/>
      <c r="W591" s="13"/>
    </row>
    <row r="592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3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3"/>
      <c r="W592" s="13"/>
    </row>
    <row r="593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3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3"/>
      <c r="W593" s="13"/>
    </row>
    <row r="594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3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3"/>
      <c r="W594" s="13"/>
    </row>
    <row r="595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3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3"/>
      <c r="W595" s="13"/>
    </row>
    <row r="596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3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3"/>
      <c r="W596" s="13"/>
    </row>
    <row r="597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3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3"/>
      <c r="W597" s="13"/>
    </row>
    <row r="598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3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3"/>
      <c r="W598" s="13"/>
    </row>
    <row r="599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3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3"/>
      <c r="W599" s="13"/>
    </row>
    <row r="600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3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3"/>
      <c r="W600" s="13"/>
    </row>
    <row r="60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3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3"/>
      <c r="W601" s="13"/>
    </row>
    <row r="602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3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3"/>
      <c r="W602" s="13"/>
    </row>
    <row r="603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3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3"/>
      <c r="W603" s="13"/>
    </row>
    <row r="604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3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3"/>
      <c r="W604" s="13"/>
    </row>
    <row r="605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3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3"/>
      <c r="W605" s="13"/>
    </row>
    <row r="606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3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3"/>
      <c r="W606" s="13"/>
    </row>
    <row r="607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3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3"/>
      <c r="W607" s="13"/>
    </row>
    <row r="608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3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3"/>
      <c r="W608" s="13"/>
    </row>
    <row r="609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3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3"/>
      <c r="W609" s="13"/>
    </row>
    <row r="610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3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3"/>
      <c r="W610" s="13"/>
    </row>
    <row r="61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3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3"/>
      <c r="W611" s="13"/>
    </row>
    <row r="612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3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3"/>
      <c r="W612" s="13"/>
    </row>
    <row r="613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3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3"/>
      <c r="W613" s="13"/>
    </row>
    <row r="614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3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3"/>
      <c r="W614" s="13"/>
    </row>
    <row r="615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3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3"/>
      <c r="W615" s="13"/>
    </row>
    <row r="616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3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3"/>
      <c r="W616" s="13"/>
    </row>
    <row r="617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3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3"/>
      <c r="W617" s="13"/>
    </row>
    <row r="618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3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3"/>
      <c r="W618" s="13"/>
    </row>
    <row r="619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3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3"/>
      <c r="W619" s="13"/>
    </row>
    <row r="620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3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3"/>
      <c r="W620" s="13"/>
    </row>
    <row r="62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3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3"/>
      <c r="W621" s="13"/>
    </row>
    <row r="622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3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3"/>
      <c r="W622" s="13"/>
    </row>
    <row r="623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3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3"/>
      <c r="W623" s="13"/>
    </row>
    <row r="624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3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3"/>
      <c r="W624" s="13"/>
    </row>
    <row r="625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3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3"/>
      <c r="W625" s="13"/>
    </row>
    <row r="626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3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3"/>
      <c r="W626" s="13"/>
    </row>
    <row r="627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3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3"/>
      <c r="W627" s="13"/>
    </row>
    <row r="628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3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3"/>
      <c r="W628" s="13"/>
    </row>
    <row r="629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3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3"/>
      <c r="W629" s="13"/>
    </row>
    <row r="630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3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3"/>
      <c r="W630" s="13"/>
    </row>
    <row r="63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3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3"/>
      <c r="W631" s="13"/>
    </row>
    <row r="632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3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3"/>
      <c r="W632" s="13"/>
    </row>
    <row r="633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3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3"/>
      <c r="W633" s="13"/>
    </row>
    <row r="634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3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3"/>
      <c r="W634" s="13"/>
    </row>
    <row r="635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3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3"/>
      <c r="W635" s="13"/>
    </row>
    <row r="636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3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3"/>
      <c r="W636" s="13"/>
    </row>
    <row r="637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3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3"/>
      <c r="W637" s="13"/>
    </row>
    <row r="638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3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3"/>
      <c r="W638" s="13"/>
    </row>
    <row r="639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3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3"/>
      <c r="W639" s="13"/>
    </row>
    <row r="640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3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3"/>
      <c r="W640" s="13"/>
    </row>
    <row r="64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3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3"/>
      <c r="W641" s="13"/>
    </row>
    <row r="642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3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3"/>
      <c r="W642" s="13"/>
    </row>
    <row r="643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3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3"/>
      <c r="W643" s="13"/>
    </row>
    <row r="644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3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3"/>
      <c r="W644" s="13"/>
    </row>
    <row r="645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3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3"/>
      <c r="W645" s="13"/>
    </row>
    <row r="646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3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3"/>
      <c r="W646" s="13"/>
    </row>
    <row r="647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3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3"/>
      <c r="W647" s="13"/>
    </row>
    <row r="648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3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3"/>
      <c r="W648" s="13"/>
    </row>
    <row r="649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3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3"/>
      <c r="W649" s="13"/>
    </row>
    <row r="650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3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3"/>
      <c r="W650" s="13"/>
    </row>
    <row r="65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3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3"/>
      <c r="W651" s="13"/>
    </row>
    <row r="652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3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3"/>
      <c r="W652" s="13"/>
    </row>
    <row r="653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3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3"/>
      <c r="W653" s="13"/>
    </row>
    <row r="654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3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3"/>
      <c r="W654" s="13"/>
    </row>
    <row r="655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3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3"/>
      <c r="W655" s="13"/>
    </row>
    <row r="656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3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3"/>
      <c r="W656" s="13"/>
    </row>
    <row r="657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3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3"/>
      <c r="W657" s="13"/>
    </row>
    <row r="658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3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3"/>
      <c r="W658" s="13"/>
    </row>
    <row r="659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3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3"/>
      <c r="W659" s="13"/>
    </row>
    <row r="660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3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3"/>
      <c r="W660" s="13"/>
    </row>
    <row r="66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3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3"/>
      <c r="W661" s="13"/>
    </row>
    <row r="662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3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3"/>
      <c r="W662" s="13"/>
    </row>
    <row r="663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3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3"/>
      <c r="W663" s="13"/>
    </row>
    <row r="664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3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3"/>
      <c r="W664" s="13"/>
    </row>
    <row r="665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3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3"/>
      <c r="W665" s="13"/>
    </row>
    <row r="666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3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3"/>
      <c r="W666" s="13"/>
    </row>
    <row r="667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3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3"/>
      <c r="W667" s="13"/>
    </row>
    <row r="668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3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3"/>
      <c r="W668" s="13"/>
    </row>
    <row r="669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3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3"/>
      <c r="W669" s="13"/>
    </row>
    <row r="670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3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3"/>
      <c r="W670" s="13"/>
    </row>
    <row r="67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3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3"/>
      <c r="W671" s="13"/>
    </row>
    <row r="672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3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3"/>
      <c r="W672" s="13"/>
    </row>
    <row r="673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3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3"/>
      <c r="W673" s="13"/>
    </row>
    <row r="674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3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3"/>
      <c r="W674" s="13"/>
    </row>
    <row r="675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3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3"/>
      <c r="W675" s="13"/>
    </row>
    <row r="676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3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3"/>
      <c r="W676" s="13"/>
    </row>
    <row r="677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3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3"/>
      <c r="W677" s="13"/>
    </row>
    <row r="678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3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3"/>
      <c r="W678" s="13"/>
    </row>
    <row r="679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3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3"/>
      <c r="W679" s="13"/>
    </row>
    <row r="680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3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3"/>
      <c r="W680" s="13"/>
    </row>
    <row r="68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3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3"/>
      <c r="W681" s="13"/>
    </row>
    <row r="682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3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3"/>
      <c r="W682" s="13"/>
    </row>
    <row r="683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3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3"/>
      <c r="W683" s="13"/>
    </row>
    <row r="684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3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3"/>
      <c r="W684" s="13"/>
    </row>
    <row r="685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3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3"/>
      <c r="W685" s="13"/>
    </row>
    <row r="686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3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3"/>
      <c r="W686" s="13"/>
    </row>
    <row r="687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3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3"/>
      <c r="W687" s="13"/>
    </row>
    <row r="688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3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3"/>
      <c r="W688" s="13"/>
    </row>
    <row r="689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3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3"/>
      <c r="W689" s="13"/>
    </row>
    <row r="690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3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3"/>
      <c r="W690" s="13"/>
    </row>
    <row r="69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3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3"/>
      <c r="W691" s="13"/>
    </row>
    <row r="692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3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3"/>
      <c r="W692" s="13"/>
    </row>
    <row r="693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3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3"/>
      <c r="W693" s="13"/>
    </row>
    <row r="694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3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3"/>
      <c r="W694" s="13"/>
    </row>
    <row r="695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3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3"/>
      <c r="W695" s="13"/>
    </row>
    <row r="696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3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3"/>
      <c r="W696" s="13"/>
    </row>
    <row r="697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3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3"/>
      <c r="W697" s="13"/>
    </row>
    <row r="698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3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3"/>
      <c r="W698" s="13"/>
    </row>
    <row r="699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3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3"/>
      <c r="W699" s="13"/>
    </row>
    <row r="700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3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3"/>
      <c r="W700" s="13"/>
    </row>
    <row r="70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3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3"/>
      <c r="W701" s="13"/>
    </row>
    <row r="702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3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3"/>
      <c r="W702" s="13"/>
    </row>
    <row r="703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3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3"/>
      <c r="W703" s="13"/>
    </row>
    <row r="704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3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3"/>
      <c r="W704" s="13"/>
    </row>
    <row r="705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3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3"/>
      <c r="W705" s="13"/>
    </row>
    <row r="706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3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3"/>
      <c r="W706" s="13"/>
    </row>
    <row r="707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3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3"/>
      <c r="W707" s="13"/>
    </row>
    <row r="708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3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3"/>
      <c r="W708" s="13"/>
    </row>
    <row r="709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3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3"/>
      <c r="W709" s="13"/>
    </row>
    <row r="710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3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3"/>
      <c r="W710" s="13"/>
    </row>
    <row r="71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3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3"/>
      <c r="W711" s="13"/>
    </row>
    <row r="712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3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3"/>
      <c r="W712" s="13"/>
    </row>
    <row r="713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3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3"/>
      <c r="W713" s="13"/>
    </row>
    <row r="714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3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3"/>
      <c r="W714" s="13"/>
    </row>
    <row r="715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3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3"/>
      <c r="W715" s="13"/>
    </row>
    <row r="716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3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3"/>
      <c r="W716" s="13"/>
    </row>
    <row r="717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3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3"/>
      <c r="W717" s="13"/>
    </row>
    <row r="718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3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3"/>
      <c r="W718" s="13"/>
    </row>
    <row r="719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3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3"/>
      <c r="W719" s="13"/>
    </row>
    <row r="720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3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3"/>
      <c r="W720" s="13"/>
    </row>
    <row r="72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3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3"/>
      <c r="W721" s="13"/>
    </row>
    <row r="722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3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3"/>
      <c r="W722" s="13"/>
    </row>
    <row r="723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3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3"/>
      <c r="W723" s="13"/>
    </row>
    <row r="724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3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3"/>
      <c r="W724" s="13"/>
    </row>
    <row r="725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3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3"/>
      <c r="W725" s="13"/>
    </row>
    <row r="726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3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3"/>
      <c r="W726" s="13"/>
    </row>
    <row r="727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3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3"/>
      <c r="W727" s="13"/>
    </row>
    <row r="728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3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3"/>
      <c r="W728" s="13"/>
    </row>
    <row r="729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3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3"/>
      <c r="W729" s="13"/>
    </row>
    <row r="730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3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3"/>
      <c r="W730" s="13"/>
    </row>
    <row r="73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3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3"/>
      <c r="W731" s="13"/>
    </row>
    <row r="732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3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3"/>
      <c r="W732" s="13"/>
    </row>
    <row r="733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3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3"/>
      <c r="W733" s="13"/>
    </row>
    <row r="734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3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3"/>
      <c r="W734" s="13"/>
    </row>
    <row r="735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3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3"/>
      <c r="W735" s="13"/>
    </row>
    <row r="736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3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3"/>
      <c r="W736" s="13"/>
    </row>
    <row r="737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3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3"/>
      <c r="W737" s="13"/>
    </row>
    <row r="738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3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3"/>
      <c r="W738" s="13"/>
    </row>
    <row r="739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3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3"/>
      <c r="W739" s="13"/>
    </row>
    <row r="740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3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3"/>
      <c r="W740" s="13"/>
    </row>
    <row r="74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3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3"/>
      <c r="W741" s="13"/>
    </row>
    <row r="742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3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3"/>
      <c r="W742" s="13"/>
    </row>
    <row r="743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3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3"/>
      <c r="W743" s="13"/>
    </row>
    <row r="744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3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3"/>
      <c r="W744" s="13"/>
    </row>
    <row r="745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3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3"/>
      <c r="W745" s="13"/>
    </row>
    <row r="746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3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3"/>
      <c r="W746" s="13"/>
    </row>
    <row r="747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3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3"/>
      <c r="W747" s="13"/>
    </row>
    <row r="748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3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3"/>
      <c r="W748" s="13"/>
    </row>
    <row r="749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3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3"/>
      <c r="W749" s="13"/>
    </row>
    <row r="750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3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3"/>
      <c r="W750" s="13"/>
    </row>
    <row r="75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3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3"/>
      <c r="W751" s="13"/>
    </row>
    <row r="752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3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3"/>
      <c r="W752" s="13"/>
    </row>
    <row r="753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3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3"/>
      <c r="W753" s="13"/>
    </row>
    <row r="754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3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3"/>
      <c r="W754" s="13"/>
    </row>
    <row r="755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3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3"/>
      <c r="W755" s="13"/>
    </row>
    <row r="756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3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3"/>
      <c r="W756" s="13"/>
    </row>
    <row r="757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3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3"/>
      <c r="W757" s="13"/>
    </row>
    <row r="758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3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3"/>
      <c r="W758" s="13"/>
    </row>
    <row r="759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3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3"/>
      <c r="W759" s="13"/>
    </row>
    <row r="760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3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3"/>
      <c r="W760" s="13"/>
    </row>
    <row r="76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3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3"/>
      <c r="W761" s="13"/>
    </row>
    <row r="762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3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3"/>
      <c r="W762" s="13"/>
    </row>
    <row r="763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3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3"/>
      <c r="W763" s="13"/>
    </row>
    <row r="764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3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3"/>
      <c r="W764" s="13"/>
    </row>
    <row r="765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3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3"/>
      <c r="W765" s="13"/>
    </row>
    <row r="766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3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3"/>
      <c r="W766" s="13"/>
    </row>
    <row r="767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3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3"/>
      <c r="W767" s="13"/>
    </row>
    <row r="768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3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3"/>
      <c r="W768" s="13"/>
    </row>
    <row r="769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3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3"/>
      <c r="W769" s="13"/>
    </row>
    <row r="770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3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3"/>
      <c r="W770" s="13"/>
    </row>
    <row r="77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3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3"/>
      <c r="W771" s="13"/>
    </row>
    <row r="772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3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3"/>
      <c r="W772" s="13"/>
    </row>
    <row r="773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3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3"/>
      <c r="W773" s="13"/>
    </row>
    <row r="774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3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3"/>
      <c r="W774" s="13"/>
    </row>
    <row r="775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3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3"/>
      <c r="W775" s="13"/>
    </row>
    <row r="776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3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3"/>
      <c r="W776" s="13"/>
    </row>
    <row r="777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3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3"/>
      <c r="W777" s="13"/>
    </row>
    <row r="778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3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3"/>
      <c r="W778" s="13"/>
    </row>
    <row r="779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3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3"/>
      <c r="W779" s="13"/>
    </row>
    <row r="780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3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3"/>
      <c r="W780" s="13"/>
    </row>
    <row r="78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3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3"/>
      <c r="W781" s="13"/>
    </row>
    <row r="782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3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3"/>
      <c r="W782" s="13"/>
    </row>
    <row r="783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3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3"/>
      <c r="W783" s="13"/>
    </row>
    <row r="784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3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3"/>
      <c r="W784" s="13"/>
    </row>
    <row r="785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3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3"/>
      <c r="W785" s="13"/>
    </row>
    <row r="786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3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3"/>
      <c r="W786" s="13"/>
    </row>
    <row r="787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3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3"/>
      <c r="W787" s="13"/>
    </row>
    <row r="788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3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3"/>
      <c r="W788" s="13"/>
    </row>
    <row r="789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3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3"/>
      <c r="W789" s="13"/>
    </row>
    <row r="790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3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3"/>
      <c r="W790" s="13"/>
    </row>
    <row r="79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3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3"/>
      <c r="W791" s="13"/>
    </row>
    <row r="792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3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3"/>
      <c r="W792" s="13"/>
    </row>
    <row r="793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3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3"/>
      <c r="W793" s="13"/>
    </row>
    <row r="794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3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3"/>
      <c r="W794" s="13"/>
    </row>
    <row r="795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3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3"/>
      <c r="W795" s="13"/>
    </row>
    <row r="796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3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3"/>
      <c r="W796" s="13"/>
    </row>
    <row r="797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3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3"/>
      <c r="W797" s="13"/>
    </row>
    <row r="798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3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3"/>
      <c r="W798" s="13"/>
    </row>
    <row r="799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3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3"/>
      <c r="W799" s="13"/>
    </row>
    <row r="800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3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3"/>
      <c r="W800" s="13"/>
    </row>
    <row r="80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3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3"/>
      <c r="W801" s="13"/>
    </row>
    <row r="802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3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3"/>
      <c r="W802" s="13"/>
    </row>
    <row r="803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3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3"/>
      <c r="W803" s="13"/>
    </row>
    <row r="804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3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3"/>
      <c r="W804" s="13"/>
    </row>
    <row r="805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3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3"/>
      <c r="W805" s="13"/>
    </row>
    <row r="806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3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3"/>
      <c r="W806" s="13"/>
    </row>
    <row r="807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3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3"/>
      <c r="W807" s="13"/>
    </row>
    <row r="808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3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3"/>
      <c r="W808" s="13"/>
    </row>
    <row r="809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3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3"/>
      <c r="W809" s="13"/>
    </row>
    <row r="810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3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3"/>
      <c r="W810" s="13"/>
    </row>
    <row r="81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3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3"/>
      <c r="W811" s="13"/>
    </row>
    <row r="812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3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3"/>
      <c r="W812" s="13"/>
    </row>
    <row r="813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3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3"/>
      <c r="W813" s="13"/>
    </row>
    <row r="814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3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3"/>
      <c r="W814" s="13"/>
    </row>
    <row r="815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3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3"/>
      <c r="W815" s="13"/>
    </row>
    <row r="816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3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3"/>
      <c r="W816" s="13"/>
    </row>
    <row r="817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3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3"/>
      <c r="W817" s="13"/>
    </row>
    <row r="818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3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3"/>
      <c r="W818" s="13"/>
    </row>
    <row r="819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3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3"/>
      <c r="W819" s="13"/>
    </row>
    <row r="820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3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3"/>
      <c r="W820" s="13"/>
    </row>
    <row r="82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3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3"/>
      <c r="W821" s="13"/>
    </row>
    <row r="822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3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3"/>
      <c r="W822" s="13"/>
    </row>
    <row r="823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3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3"/>
      <c r="W823" s="13"/>
    </row>
    <row r="824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3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3"/>
      <c r="W824" s="13"/>
    </row>
    <row r="825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3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3"/>
      <c r="W825" s="13"/>
    </row>
    <row r="826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3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3"/>
      <c r="W826" s="13"/>
    </row>
    <row r="827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3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3"/>
      <c r="W827" s="13"/>
    </row>
    <row r="828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3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3"/>
      <c r="W828" s="13"/>
    </row>
    <row r="829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3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3"/>
      <c r="W829" s="13"/>
    </row>
    <row r="830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3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3"/>
      <c r="W830" s="13"/>
    </row>
    <row r="83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3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3"/>
      <c r="W831" s="13"/>
    </row>
    <row r="832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3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3"/>
      <c r="W832" s="13"/>
    </row>
    <row r="833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3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3"/>
      <c r="W833" s="13"/>
    </row>
    <row r="834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3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3"/>
      <c r="W834" s="13"/>
    </row>
    <row r="835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3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3"/>
      <c r="W835" s="13"/>
    </row>
    <row r="836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3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3"/>
      <c r="W836" s="13"/>
    </row>
    <row r="837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3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3"/>
      <c r="W837" s="13"/>
    </row>
    <row r="838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3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3"/>
      <c r="W838" s="13"/>
    </row>
    <row r="839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3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3"/>
      <c r="W839" s="13"/>
    </row>
    <row r="840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3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3"/>
      <c r="W840" s="13"/>
    </row>
    <row r="84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3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3"/>
      <c r="W841" s="13"/>
    </row>
    <row r="842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3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3"/>
      <c r="W842" s="13"/>
    </row>
    <row r="843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3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3"/>
      <c r="W843" s="13"/>
    </row>
    <row r="844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3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3"/>
      <c r="W844" s="13"/>
    </row>
    <row r="845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3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3"/>
      <c r="W845" s="13"/>
    </row>
    <row r="846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3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3"/>
      <c r="W846" s="13"/>
    </row>
    <row r="847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3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3"/>
      <c r="W847" s="13"/>
    </row>
    <row r="848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3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3"/>
      <c r="W848" s="13"/>
    </row>
    <row r="849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3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3"/>
      <c r="W849" s="13"/>
    </row>
    <row r="850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3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3"/>
      <c r="W850" s="13"/>
    </row>
    <row r="85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3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3"/>
      <c r="W851" s="13"/>
    </row>
    <row r="852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3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3"/>
      <c r="W852" s="13"/>
    </row>
    <row r="853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3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3"/>
      <c r="W853" s="13"/>
    </row>
    <row r="854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3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3"/>
      <c r="W854" s="13"/>
    </row>
    <row r="855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3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3"/>
      <c r="W855" s="13"/>
    </row>
    <row r="856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3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3"/>
      <c r="W856" s="13"/>
    </row>
    <row r="857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3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3"/>
      <c r="W857" s="13"/>
    </row>
    <row r="858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3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3"/>
      <c r="W858" s="13"/>
    </row>
    <row r="859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3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3"/>
      <c r="W859" s="13"/>
    </row>
    <row r="860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3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3"/>
      <c r="W860" s="13"/>
    </row>
    <row r="86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3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3"/>
      <c r="W861" s="13"/>
    </row>
    <row r="862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3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3"/>
      <c r="W862" s="13"/>
    </row>
    <row r="863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3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3"/>
      <c r="W863" s="13"/>
    </row>
    <row r="864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3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3"/>
      <c r="W864" s="13"/>
    </row>
    <row r="865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3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3"/>
      <c r="W865" s="13"/>
    </row>
    <row r="866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3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3"/>
      <c r="W866" s="13"/>
    </row>
    <row r="867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3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3"/>
      <c r="W867" s="13"/>
    </row>
    <row r="868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3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3"/>
      <c r="W868" s="13"/>
    </row>
    <row r="869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3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3"/>
      <c r="W869" s="13"/>
    </row>
    <row r="870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3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3"/>
      <c r="W870" s="13"/>
    </row>
    <row r="87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3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3"/>
      <c r="W871" s="13"/>
    </row>
    <row r="872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3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3"/>
      <c r="W872" s="13"/>
    </row>
    <row r="873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3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3"/>
      <c r="W873" s="13"/>
    </row>
    <row r="874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3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3"/>
      <c r="W874" s="13"/>
    </row>
    <row r="875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3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3"/>
      <c r="W875" s="13"/>
    </row>
    <row r="876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3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3"/>
      <c r="W876" s="13"/>
    </row>
    <row r="877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3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3"/>
      <c r="W877" s="13"/>
    </row>
    <row r="878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3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3"/>
      <c r="W878" s="13"/>
    </row>
    <row r="879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3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3"/>
      <c r="W879" s="13"/>
    </row>
    <row r="880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3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3"/>
      <c r="W880" s="13"/>
    </row>
    <row r="88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3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3"/>
      <c r="W881" s="13"/>
    </row>
    <row r="882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3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3"/>
      <c r="W882" s="13"/>
    </row>
    <row r="883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3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3"/>
      <c r="W883" s="13"/>
    </row>
    <row r="884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3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3"/>
      <c r="W884" s="13"/>
    </row>
    <row r="885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3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3"/>
      <c r="W885" s="13"/>
    </row>
    <row r="886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3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3"/>
      <c r="W886" s="13"/>
    </row>
    <row r="887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3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3"/>
      <c r="W887" s="13"/>
    </row>
    <row r="888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3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3"/>
      <c r="W888" s="13"/>
    </row>
    <row r="889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3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3"/>
      <c r="W889" s="13"/>
    </row>
    <row r="890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3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3"/>
      <c r="W890" s="13"/>
    </row>
    <row r="89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3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3"/>
      <c r="W891" s="13"/>
    </row>
    <row r="892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3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3"/>
      <c r="W892" s="13"/>
    </row>
    <row r="893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3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3"/>
      <c r="W893" s="13"/>
    </row>
    <row r="894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3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3"/>
      <c r="W894" s="13"/>
    </row>
    <row r="895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3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3"/>
      <c r="W895" s="13"/>
    </row>
    <row r="896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3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3"/>
      <c r="W896" s="13"/>
    </row>
    <row r="897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3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3"/>
      <c r="W897" s="13"/>
    </row>
    <row r="898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3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3"/>
      <c r="W898" s="13"/>
    </row>
    <row r="899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3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3"/>
      <c r="W899" s="13"/>
    </row>
    <row r="900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3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3"/>
      <c r="W900" s="13"/>
    </row>
    <row r="90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3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3"/>
      <c r="W901" s="13"/>
    </row>
    <row r="902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3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3"/>
      <c r="W902" s="13"/>
    </row>
    <row r="903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3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3"/>
      <c r="W903" s="13"/>
    </row>
    <row r="904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3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3"/>
      <c r="W904" s="13"/>
    </row>
    <row r="905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3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3"/>
      <c r="W905" s="13"/>
    </row>
    <row r="906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3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3"/>
      <c r="W906" s="13"/>
    </row>
    <row r="907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3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3"/>
      <c r="W907" s="13"/>
    </row>
    <row r="908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3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3"/>
      <c r="W908" s="13"/>
    </row>
    <row r="909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3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3"/>
      <c r="W909" s="13"/>
    </row>
    <row r="910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3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3"/>
      <c r="W910" s="13"/>
    </row>
    <row r="91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3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3"/>
      <c r="W911" s="13"/>
    </row>
    <row r="912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3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3"/>
      <c r="W912" s="13"/>
    </row>
    <row r="913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3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3"/>
      <c r="W913" s="13"/>
    </row>
    <row r="914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3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3"/>
      <c r="W914" s="13"/>
    </row>
    <row r="915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3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3"/>
      <c r="W915" s="13"/>
    </row>
    <row r="916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3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3"/>
      <c r="W916" s="13"/>
    </row>
    <row r="917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3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3"/>
      <c r="W917" s="13"/>
    </row>
    <row r="918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3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3"/>
      <c r="W918" s="13"/>
    </row>
    <row r="919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3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3"/>
      <c r="W919" s="13"/>
    </row>
    <row r="920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3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3"/>
      <c r="W920" s="13"/>
    </row>
    <row r="92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3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3"/>
      <c r="W921" s="13"/>
    </row>
    <row r="922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3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3"/>
      <c r="W922" s="13"/>
    </row>
    <row r="923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3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3"/>
      <c r="W923" s="13"/>
    </row>
    <row r="924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3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3"/>
      <c r="W924" s="13"/>
    </row>
    <row r="925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3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3"/>
      <c r="W925" s="13"/>
    </row>
    <row r="926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3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3"/>
      <c r="W926" s="13"/>
    </row>
    <row r="927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3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3"/>
      <c r="W927" s="13"/>
    </row>
    <row r="928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3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3"/>
      <c r="W928" s="13"/>
    </row>
    <row r="929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3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3"/>
      <c r="W929" s="13"/>
    </row>
    <row r="930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3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3"/>
      <c r="W930" s="13"/>
    </row>
    <row r="93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3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3"/>
      <c r="W931" s="13"/>
    </row>
    <row r="932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3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3"/>
      <c r="W932" s="13"/>
    </row>
    <row r="933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3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3"/>
      <c r="W933" s="13"/>
    </row>
    <row r="934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3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3"/>
      <c r="W934" s="13"/>
    </row>
    <row r="935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3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3"/>
      <c r="W935" s="13"/>
    </row>
    <row r="936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3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3"/>
      <c r="W936" s="13"/>
    </row>
    <row r="937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3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3"/>
      <c r="W937" s="13"/>
    </row>
    <row r="938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3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3"/>
      <c r="W938" s="13"/>
    </row>
    <row r="939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3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3"/>
      <c r="W939" s="13"/>
    </row>
    <row r="940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3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3"/>
      <c r="W940" s="13"/>
    </row>
    <row r="94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3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3"/>
      <c r="W941" s="13"/>
    </row>
    <row r="942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3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3"/>
      <c r="W942" s="13"/>
    </row>
    <row r="943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3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3"/>
      <c r="W943" s="13"/>
    </row>
    <row r="944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3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3"/>
      <c r="W944" s="13"/>
    </row>
    <row r="945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3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3"/>
      <c r="W945" s="13"/>
    </row>
    <row r="946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3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3"/>
      <c r="W946" s="13"/>
    </row>
    <row r="947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3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3"/>
      <c r="W947" s="13"/>
    </row>
    <row r="948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3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3"/>
      <c r="W948" s="13"/>
    </row>
    <row r="949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3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3"/>
      <c r="W949" s="13"/>
    </row>
    <row r="950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3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3"/>
      <c r="W950" s="13"/>
    </row>
    <row r="95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3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3"/>
      <c r="W951" s="13"/>
    </row>
    <row r="952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3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3"/>
      <c r="W952" s="13"/>
    </row>
    <row r="953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3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3"/>
      <c r="W953" s="13"/>
    </row>
    <row r="954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3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3"/>
      <c r="W954" s="13"/>
    </row>
    <row r="955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3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3"/>
      <c r="W955" s="13"/>
    </row>
    <row r="956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3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3"/>
      <c r="W956" s="13"/>
    </row>
    <row r="957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3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3"/>
      <c r="W957" s="13"/>
    </row>
    <row r="958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3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3"/>
      <c r="W958" s="13"/>
    </row>
    <row r="959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3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3"/>
      <c r="W959" s="13"/>
    </row>
    <row r="960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3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3"/>
      <c r="W960" s="13"/>
    </row>
    <row r="96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3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3"/>
      <c r="W961" s="13"/>
    </row>
    <row r="962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3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3"/>
      <c r="W962" s="13"/>
    </row>
    <row r="963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3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3"/>
      <c r="W963" s="13"/>
    </row>
    <row r="964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3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3"/>
      <c r="W964" s="13"/>
    </row>
    <row r="965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3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3"/>
      <c r="W965" s="13"/>
    </row>
    <row r="966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3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3"/>
      <c r="W966" s="13"/>
    </row>
    <row r="967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3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3"/>
      <c r="W967" s="13"/>
    </row>
    <row r="968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3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3"/>
      <c r="W968" s="13"/>
    </row>
    <row r="969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3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3"/>
      <c r="W969" s="13"/>
    </row>
    <row r="970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3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3"/>
      <c r="W970" s="13"/>
    </row>
    <row r="97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3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3"/>
      <c r="W971" s="13"/>
    </row>
    <row r="972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3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3"/>
      <c r="W972" s="13"/>
    </row>
    <row r="973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3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3"/>
      <c r="W973" s="13"/>
    </row>
    <row r="974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3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3"/>
      <c r="W974" s="13"/>
    </row>
    <row r="975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3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3"/>
      <c r="W975" s="13"/>
    </row>
    <row r="976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3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3"/>
      <c r="W976" s="13"/>
    </row>
    <row r="977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3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3"/>
      <c r="W977" s="13"/>
    </row>
    <row r="978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3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3"/>
      <c r="W978" s="13"/>
    </row>
    <row r="979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3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3"/>
      <c r="W979" s="13"/>
    </row>
    <row r="980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3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3"/>
      <c r="W980" s="13"/>
    </row>
    <row r="98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3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3"/>
      <c r="W981" s="13"/>
    </row>
    <row r="982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3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3"/>
      <c r="W982" s="13"/>
    </row>
    <row r="983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3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3"/>
      <c r="W983" s="13"/>
    </row>
    <row r="984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3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3"/>
      <c r="W984" s="13"/>
    </row>
    <row r="985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3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3"/>
      <c r="W985" s="13"/>
    </row>
    <row r="986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3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3"/>
      <c r="W986" s="13"/>
    </row>
    <row r="987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3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3"/>
      <c r="W987" s="13"/>
    </row>
    <row r="988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3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3"/>
      <c r="W988" s="13"/>
    </row>
    <row r="989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3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3"/>
      <c r="W989" s="13"/>
    </row>
    <row r="990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3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3"/>
      <c r="W990" s="13"/>
    </row>
    <row r="99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3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3"/>
      <c r="W991" s="13"/>
    </row>
    <row r="992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3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3"/>
      <c r="W992" s="13"/>
    </row>
    <row r="993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3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3"/>
      <c r="W993" s="13"/>
    </row>
    <row r="994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3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3"/>
      <c r="W994" s="13"/>
    </row>
    <row r="995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3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3"/>
      <c r="W995" s="13"/>
    </row>
    <row r="996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3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3"/>
      <c r="W996" s="13"/>
    </row>
    <row r="997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3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3"/>
      <c r="W997" s="13"/>
    </row>
    <row r="998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3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3"/>
      <c r="W998" s="13"/>
    </row>
    <row r="999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3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3"/>
      <c r="W999" s="13"/>
    </row>
    <row r="1000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3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3"/>
      <c r="W1000" s="13"/>
    </row>
    <row r="1001">
      <c r="A1001" s="14"/>
      <c r="B1001" s="13"/>
      <c r="C1001" s="14"/>
      <c r="D1001" s="14"/>
      <c r="E1001" s="14"/>
      <c r="F1001" s="14"/>
      <c r="G1001" s="14"/>
      <c r="H1001" s="14"/>
      <c r="I1001" s="14"/>
      <c r="J1001" s="14"/>
      <c r="K1001" s="13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3"/>
      <c r="W1001" s="13"/>
    </row>
  </sheetData>
  <conditionalFormatting sqref="A12:W57">
    <cfRule type="containsBlanks" dxfId="0" priority="1">
      <formula>LEN(TRIM(A12))=0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5.0"/>
    <col customWidth="1" min="2" max="2" width="4.86"/>
    <col customWidth="1" min="3" max="3" width="7.86"/>
    <col customWidth="1" min="4" max="4" width="14.14"/>
    <col customWidth="1" min="5" max="5" width="6.43"/>
    <col customWidth="1" min="6" max="6" width="12.0"/>
    <col customWidth="1" min="7" max="7" width="6.43"/>
    <col customWidth="1" min="8" max="8" width="16.14"/>
    <col customWidth="1" min="9" max="9" width="6.43"/>
    <col customWidth="1" min="10" max="10" width="8.0"/>
    <col customWidth="1" min="11" max="11" width="13.29"/>
    <col customWidth="1" min="12" max="12" width="6.43"/>
    <col customWidth="1" min="13" max="13" width="8.0"/>
    <col customWidth="1" min="14" max="14" width="14.43"/>
    <col customWidth="1" min="15" max="15" width="6.43"/>
    <col customWidth="1" min="16" max="16" width="8.0"/>
    <col customWidth="1" min="17" max="17" width="13.86"/>
    <col customWidth="1" min="18" max="18" width="7.0"/>
    <col customWidth="1" min="19" max="19" width="8.0"/>
    <col customWidth="1" min="20" max="20" width="11.57"/>
    <col customWidth="1" min="21" max="21" width="6.43"/>
    <col customWidth="1" min="22" max="22" width="8.0"/>
    <col customWidth="1" min="23" max="23" width="16.0"/>
    <col customWidth="1" min="24" max="24" width="6.43"/>
    <col customWidth="1" min="25" max="25" width="8.0"/>
  </cols>
  <sheetData>
    <row r="1">
      <c r="A1" s="46" t="s">
        <v>1379</v>
      </c>
      <c r="B1" s="46">
        <f>E2+G2+I2+L2+O2+R2+U2+X2+X3+X4</f>
        <v>9.79246204</v>
      </c>
      <c r="C1" s="47" t="s">
        <v>1380</v>
      </c>
      <c r="D1" s="47" t="s">
        <v>1381</v>
      </c>
      <c r="E1" s="47" t="s">
        <v>1382</v>
      </c>
      <c r="F1" s="47" t="s">
        <v>1381</v>
      </c>
      <c r="G1" s="47" t="s">
        <v>1382</v>
      </c>
      <c r="H1" s="47" t="s">
        <v>1383</v>
      </c>
      <c r="I1" s="47" t="s">
        <v>1382</v>
      </c>
      <c r="J1" s="47" t="s">
        <v>1384</v>
      </c>
      <c r="K1" s="47" t="s">
        <v>32</v>
      </c>
      <c r="L1" s="47" t="s">
        <v>1382</v>
      </c>
      <c r="M1" s="47" t="s">
        <v>1384</v>
      </c>
      <c r="N1" s="47" t="s">
        <v>13</v>
      </c>
      <c r="O1" s="47" t="s">
        <v>1382</v>
      </c>
      <c r="P1" s="47" t="s">
        <v>1384</v>
      </c>
      <c r="Q1" s="47" t="s">
        <v>14</v>
      </c>
      <c r="R1" s="47" t="s">
        <v>1385</v>
      </c>
      <c r="S1" s="47" t="s">
        <v>1384</v>
      </c>
      <c r="T1" s="47" t="s">
        <v>1386</v>
      </c>
      <c r="U1" s="47" t="s">
        <v>1382</v>
      </c>
      <c r="V1" s="47" t="s">
        <v>1384</v>
      </c>
      <c r="W1" s="47" t="s">
        <v>1387</v>
      </c>
      <c r="X1" s="47" t="s">
        <v>1382</v>
      </c>
      <c r="Y1" s="47" t="s">
        <v>1384</v>
      </c>
    </row>
    <row r="2">
      <c r="A2" s="48"/>
      <c r="B2" s="48"/>
      <c r="C2" s="48"/>
      <c r="D2" s="47" t="s">
        <v>391</v>
      </c>
      <c r="E2" s="47"/>
      <c r="F2" s="47" t="s">
        <v>757</v>
      </c>
      <c r="G2" s="47"/>
      <c r="H2" s="49" t="s">
        <v>506</v>
      </c>
      <c r="I2" s="48">
        <v>1.0145985401459856</v>
      </c>
      <c r="J2" s="48">
        <v>4358.169154239185</v>
      </c>
      <c r="K2" s="4" t="s">
        <v>501</v>
      </c>
      <c r="L2" s="48">
        <v>1.1932668329177059</v>
      </c>
      <c r="M2" s="48">
        <v>5125.631960056202</v>
      </c>
      <c r="N2" s="4" t="s">
        <v>501</v>
      </c>
      <c r="O2" s="48">
        <v>1.1932668329177059</v>
      </c>
      <c r="P2" s="48">
        <v>5125.631960056202</v>
      </c>
      <c r="Q2" s="47" t="s">
        <v>118</v>
      </c>
      <c r="R2" s="48">
        <v>1.3264367816091958</v>
      </c>
      <c r="S2" s="48">
        <v>5697.658372173213</v>
      </c>
      <c r="T2" s="47" t="s">
        <v>119</v>
      </c>
      <c r="U2" s="48">
        <v>1.3990877993158495</v>
      </c>
      <c r="V2" s="48">
        <v>6009.728035064376</v>
      </c>
      <c r="W2" s="47" t="s">
        <v>500</v>
      </c>
      <c r="X2" s="48">
        <v>1.3424821002386635</v>
      </c>
      <c r="Y2" s="48">
        <v>5766.580423559986</v>
      </c>
    </row>
    <row r="3">
      <c r="A3" s="48"/>
      <c r="B3" s="48"/>
      <c r="C3" s="48"/>
      <c r="D3" s="48"/>
      <c r="E3" s="48"/>
      <c r="F3" s="48"/>
      <c r="G3" s="48"/>
      <c r="H3" s="8" t="s">
        <v>126</v>
      </c>
      <c r="I3" s="48">
        <v>0.9345794392523364</v>
      </c>
      <c r="J3" s="48">
        <v>4014.450172330856</v>
      </c>
      <c r="K3" s="4" t="s">
        <v>504</v>
      </c>
      <c r="L3" s="48">
        <v>1.1682119205298014</v>
      </c>
      <c r="M3" s="48">
        <v>5018.009543888109</v>
      </c>
      <c r="N3" s="4" t="s">
        <v>120</v>
      </c>
      <c r="O3" s="48">
        <v>1.1919014084507042</v>
      </c>
      <c r="P3" s="48">
        <v>5119.766831575263</v>
      </c>
      <c r="Q3" s="48"/>
      <c r="R3" s="48"/>
      <c r="S3" s="48"/>
      <c r="T3" s="48"/>
      <c r="U3" s="48"/>
      <c r="V3" s="48"/>
      <c r="W3" s="47" t="s">
        <v>120</v>
      </c>
      <c r="X3" s="48">
        <v>1.1919014084507042</v>
      </c>
      <c r="Y3" s="48">
        <v>5119.766831575263</v>
      </c>
    </row>
    <row r="4">
      <c r="A4" s="48"/>
      <c r="B4" s="48"/>
      <c r="C4" s="48"/>
      <c r="D4" s="48"/>
      <c r="E4" s="48"/>
      <c r="F4" s="48"/>
      <c r="G4" s="48"/>
      <c r="H4" s="8" t="s">
        <v>170</v>
      </c>
      <c r="I4" s="48">
        <v>1.0958268933539412</v>
      </c>
      <c r="J4" s="48">
        <v>4707.082433130382</v>
      </c>
      <c r="K4" s="4" t="s">
        <v>123</v>
      </c>
      <c r="L4" s="48">
        <v>1.0810810810810811</v>
      </c>
      <c r="M4" s="48">
        <v>4643.742361507045</v>
      </c>
      <c r="N4" s="48"/>
      <c r="O4" s="48"/>
      <c r="P4" s="48"/>
      <c r="Q4" s="48"/>
      <c r="R4" s="48"/>
      <c r="S4" s="48"/>
      <c r="T4" s="48"/>
      <c r="U4" s="48"/>
      <c r="V4" s="48"/>
      <c r="W4" s="47" t="s">
        <v>127</v>
      </c>
      <c r="X4" s="48">
        <v>1.13142174432497</v>
      </c>
      <c r="Y4" s="48">
        <v>4859.978751638151</v>
      </c>
    </row>
    <row r="5">
      <c r="A5" s="48"/>
      <c r="B5" s="48"/>
      <c r="C5" s="48"/>
      <c r="D5" s="48"/>
      <c r="E5" s="48"/>
      <c r="F5" s="48"/>
      <c r="G5" s="48"/>
      <c r="H5" s="4" t="s">
        <v>619</v>
      </c>
      <c r="I5" s="48">
        <v>1.0441400304414004</v>
      </c>
      <c r="J5" s="48">
        <v>4485.063493903036</v>
      </c>
      <c r="K5" s="4" t="s">
        <v>516</v>
      </c>
      <c r="L5" s="48">
        <v>1.270516717325228</v>
      </c>
      <c r="M5" s="48">
        <v>5457.4558786525795</v>
      </c>
      <c r="N5" s="48"/>
      <c r="O5" s="48"/>
      <c r="P5" s="48"/>
      <c r="Q5" s="48"/>
      <c r="R5" s="48"/>
      <c r="S5" s="48"/>
      <c r="T5" s="48"/>
      <c r="U5" s="48"/>
      <c r="V5" s="48"/>
      <c r="W5" s="47" t="s">
        <v>502</v>
      </c>
      <c r="X5" s="48">
        <v>1.203921568627451</v>
      </c>
      <c r="Y5" s="48">
        <v>5171.398969054756</v>
      </c>
    </row>
    <row r="6">
      <c r="A6" s="48"/>
      <c r="B6" s="48"/>
      <c r="C6" s="48"/>
      <c r="D6" s="48"/>
      <c r="E6" s="48"/>
      <c r="F6" s="48"/>
      <c r="G6" s="48"/>
      <c r="H6" s="4"/>
      <c r="I6" s="48"/>
      <c r="J6" s="48"/>
      <c r="K6" s="4" t="s">
        <v>165</v>
      </c>
      <c r="L6" s="48">
        <v>1.1726315789473682</v>
      </c>
      <c r="M6" s="48">
        <v>5036.9940172788765</v>
      </c>
      <c r="N6" s="48"/>
      <c r="O6" s="48"/>
      <c r="P6" s="48"/>
      <c r="Q6" s="48"/>
      <c r="R6" s="48"/>
      <c r="S6" s="48"/>
      <c r="T6" s="48"/>
      <c r="U6" s="48"/>
      <c r="V6" s="48"/>
      <c r="W6" s="4" t="s">
        <v>503</v>
      </c>
      <c r="X6" s="48">
        <v>1.3203463203463204</v>
      </c>
      <c r="Y6" s="48">
        <v>5671.4970291782465</v>
      </c>
    </row>
    <row r="7">
      <c r="A7" s="48"/>
      <c r="B7" s="48"/>
      <c r="C7" s="48"/>
      <c r="D7" s="48"/>
      <c r="E7" s="48"/>
      <c r="F7" s="48"/>
      <c r="G7" s="48"/>
      <c r="H7" s="4"/>
      <c r="I7" s="48"/>
      <c r="J7" s="48"/>
      <c r="K7" s="4" t="s">
        <v>617</v>
      </c>
      <c r="L7" s="48">
        <v>1.105191256830601</v>
      </c>
      <c r="M7" s="48">
        <v>4747.306697643114</v>
      </c>
      <c r="N7" s="48"/>
      <c r="O7" s="48"/>
      <c r="P7" s="48"/>
      <c r="Q7" s="48"/>
      <c r="R7" s="48"/>
      <c r="S7" s="48"/>
      <c r="T7" s="48"/>
      <c r="U7" s="48"/>
      <c r="V7" s="48"/>
      <c r="W7" s="4" t="s">
        <v>122</v>
      </c>
      <c r="X7" s="48">
        <v>0.9479166666666665</v>
      </c>
      <c r="Y7" s="48">
        <v>4071.73972166516</v>
      </c>
    </row>
    <row r="8">
      <c r="A8" s="48"/>
      <c r="B8" s="48"/>
      <c r="C8" s="48"/>
      <c r="D8" s="48"/>
      <c r="E8" s="48"/>
      <c r="F8" s="48"/>
      <c r="G8" s="48"/>
      <c r="H8" s="4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</row>
    <row r="10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</row>
    <row r="1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</row>
    <row r="12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</row>
    <row r="13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</row>
    <row r="14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</row>
    <row r="1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</row>
    <row r="16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</row>
    <row r="17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</row>
    <row r="18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</row>
    <row r="19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</row>
    <row r="4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</row>
    <row r="42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</row>
    <row r="43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</row>
    <row r="4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</row>
    <row r="4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</row>
    <row r="46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</row>
    <row r="47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</row>
    <row r="48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</row>
    <row r="49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</row>
    <row r="50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</row>
    <row r="5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</row>
    <row r="52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</row>
    <row r="53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</row>
    <row r="5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</row>
    <row r="5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</row>
    <row r="56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</row>
    <row r="57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</row>
    <row r="58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</row>
    <row r="59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</row>
    <row r="60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</row>
    <row r="6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</row>
    <row r="62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</row>
    <row r="63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</row>
    <row r="67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</row>
    <row r="74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</row>
    <row r="7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7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</row>
    <row r="78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</row>
    <row r="80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</row>
    <row r="8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</row>
    <row r="82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</row>
    <row r="83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</row>
    <row r="84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</row>
    <row r="8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</row>
    <row r="86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</row>
    <row r="87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</row>
    <row r="88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</row>
    <row r="89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</row>
    <row r="90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</row>
    <row r="9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</row>
    <row r="106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</row>
    <row r="107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</row>
    <row r="108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</row>
    <row r="109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</row>
    <row r="110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</row>
    <row r="11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</row>
    <row r="116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</row>
    <row r="117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</row>
    <row r="118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</row>
    <row r="119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</row>
    <row r="120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</row>
    <row r="12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</row>
    <row r="122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</row>
    <row r="123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</row>
    <row r="124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</row>
    <row r="12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</row>
    <row r="126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</row>
    <row r="127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</row>
    <row r="128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</row>
    <row r="129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</row>
    <row r="130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</row>
    <row r="13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</row>
    <row r="132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</row>
    <row r="133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</row>
    <row r="134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</row>
    <row r="13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</row>
    <row r="136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</row>
    <row r="137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</row>
    <row r="138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</row>
    <row r="139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</row>
    <row r="140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</row>
    <row r="14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</row>
    <row r="142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</row>
    <row r="143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</row>
    <row r="14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</row>
    <row r="14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</row>
    <row r="146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</row>
    <row r="147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</row>
    <row r="148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</row>
    <row r="149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</row>
    <row r="150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</row>
    <row r="15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</row>
    <row r="152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</row>
    <row r="15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</row>
    <row r="154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</row>
    <row r="15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</row>
    <row r="156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</row>
    <row r="157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</row>
    <row r="158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</row>
    <row r="159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</row>
    <row r="160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</row>
    <row r="16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</row>
    <row r="162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</row>
    <row r="16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</row>
    <row r="164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</row>
    <row r="16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</row>
    <row r="166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</row>
    <row r="167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</row>
    <row r="168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</row>
    <row r="169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</row>
    <row r="170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</row>
  </sheetData>
  <drawing r:id="rId1"/>
</worksheet>
</file>